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1250" activeTab="1"/>
  </bookViews>
  <sheets>
    <sheet name="Assumptions" sheetId="1" r:id="rId1"/>
    <sheet name="Results" sheetId="2" r:id="rId2"/>
    <sheet name="Returns" sheetId="3" r:id="rId3"/>
    <sheet name="BuyAndHold" sheetId="4" r:id="rId4"/>
    <sheet name="MonthlyRebalance" sheetId="5" r:id="rId5"/>
    <sheet name="AnchorCapital" sheetId="6" r:id="rId6"/>
  </sheets>
  <externalReferences>
    <externalReference r:id="rId7"/>
  </externalReferences>
  <calcPr calcId="145621"/>
</workbook>
</file>

<file path=xl/calcChain.xml><?xml version="1.0" encoding="utf-8"?>
<calcChain xmlns="http://schemas.openxmlformats.org/spreadsheetml/2006/main">
  <c r="F7" i="3" l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6" i="3"/>
  <c r="F5" i="3"/>
  <c r="B36" i="1"/>
  <c r="S1031" i="6"/>
  <c r="Q1031" i="6"/>
  <c r="AH1031" i="6" s="1"/>
  <c r="B1031" i="6"/>
  <c r="A1031" i="6"/>
  <c r="AF1030" i="6"/>
  <c r="S1030" i="6"/>
  <c r="Q1030" i="6"/>
  <c r="AI1030" i="6" s="1"/>
  <c r="B1030" i="6"/>
  <c r="A1030" i="6"/>
  <c r="S1029" i="6"/>
  <c r="Q1029" i="6"/>
  <c r="AF1029" i="6" s="1"/>
  <c r="B1029" i="6"/>
  <c r="A1029" i="6"/>
  <c r="AH1028" i="6"/>
  <c r="AF1028" i="6"/>
  <c r="AD1028" i="6"/>
  <c r="S1028" i="6"/>
  <c r="R1028" i="6"/>
  <c r="Q1028" i="6"/>
  <c r="AG1028" i="6" s="1"/>
  <c r="B1028" i="6"/>
  <c r="A1028" i="6"/>
  <c r="S1027" i="6"/>
  <c r="Q1027" i="6"/>
  <c r="AH1027" i="6" s="1"/>
  <c r="B1027" i="6"/>
  <c r="A1027" i="6"/>
  <c r="AF1026" i="6"/>
  <c r="S1026" i="6"/>
  <c r="Q1026" i="6"/>
  <c r="AI1026" i="6" s="1"/>
  <c r="B1026" i="6"/>
  <c r="A1026" i="6"/>
  <c r="S1025" i="6"/>
  <c r="Q1025" i="6"/>
  <c r="AF1025" i="6" s="1"/>
  <c r="B1025" i="6"/>
  <c r="A1025" i="6"/>
  <c r="AF1024" i="6"/>
  <c r="S1024" i="6"/>
  <c r="R1024" i="6"/>
  <c r="Q1024" i="6"/>
  <c r="AG1024" i="6" s="1"/>
  <c r="B1024" i="6"/>
  <c r="A1024" i="6"/>
  <c r="S1023" i="6"/>
  <c r="Q1023" i="6"/>
  <c r="AH1023" i="6" s="1"/>
  <c r="B1023" i="6"/>
  <c r="A1023" i="6"/>
  <c r="AH1022" i="6"/>
  <c r="AD1022" i="6"/>
  <c r="S1022" i="6"/>
  <c r="R1022" i="6"/>
  <c r="Q1022" i="6"/>
  <c r="AI1022" i="6" s="1"/>
  <c r="B1022" i="6"/>
  <c r="A1022" i="6"/>
  <c r="AG1021" i="6"/>
  <c r="S1021" i="6"/>
  <c r="Q1021" i="6"/>
  <c r="B1021" i="6"/>
  <c r="A1021" i="6"/>
  <c r="AI1020" i="6"/>
  <c r="AH1020" i="6"/>
  <c r="AE1020" i="6"/>
  <c r="AD1020" i="6"/>
  <c r="S1020" i="6"/>
  <c r="R1020" i="6"/>
  <c r="Q1020" i="6"/>
  <c r="AG1020" i="6" s="1"/>
  <c r="B1020" i="6"/>
  <c r="A1020" i="6"/>
  <c r="AI1019" i="6"/>
  <c r="AF1019" i="6"/>
  <c r="AE1019" i="6"/>
  <c r="S1019" i="6"/>
  <c r="Q1019" i="6"/>
  <c r="AH1019" i="6" s="1"/>
  <c r="B1019" i="6"/>
  <c r="A1019" i="6"/>
  <c r="AF1018" i="6"/>
  <c r="S1018" i="6"/>
  <c r="Q1018" i="6"/>
  <c r="AG1018" i="6" s="1"/>
  <c r="B1018" i="6"/>
  <c r="A1018" i="6"/>
  <c r="AG1017" i="6"/>
  <c r="S1017" i="6"/>
  <c r="Q1017" i="6"/>
  <c r="B1017" i="6"/>
  <c r="A1017" i="6"/>
  <c r="AI1016" i="6"/>
  <c r="AH1016" i="6"/>
  <c r="AE1016" i="6"/>
  <c r="AD1016" i="6"/>
  <c r="S1016" i="6"/>
  <c r="R1016" i="6"/>
  <c r="Q1016" i="6"/>
  <c r="AG1016" i="6" s="1"/>
  <c r="B1016" i="6"/>
  <c r="A1016" i="6"/>
  <c r="AI1015" i="6"/>
  <c r="AF1015" i="6"/>
  <c r="AE1015" i="6"/>
  <c r="S1015" i="6"/>
  <c r="Q1015" i="6"/>
  <c r="AH1015" i="6" s="1"/>
  <c r="B1015" i="6"/>
  <c r="A1015" i="6"/>
  <c r="AG1014" i="6"/>
  <c r="AC1014" i="6"/>
  <c r="S1014" i="6"/>
  <c r="Q1014" i="6"/>
  <c r="B1014" i="6"/>
  <c r="A1014" i="6"/>
  <c r="AG1013" i="6"/>
  <c r="S1013" i="6"/>
  <c r="R1013" i="6"/>
  <c r="Q1013" i="6"/>
  <c r="AC1013" i="6" s="1"/>
  <c r="B1013" i="6"/>
  <c r="A1013" i="6"/>
  <c r="AI1012" i="6"/>
  <c r="AH1012" i="6"/>
  <c r="AE1012" i="6"/>
  <c r="AD1012" i="6"/>
  <c r="S1012" i="6"/>
  <c r="R1012" i="6"/>
  <c r="Q1012" i="6"/>
  <c r="AG1012" i="6" s="1"/>
  <c r="B1012" i="6"/>
  <c r="A1012" i="6"/>
  <c r="AF1011" i="6"/>
  <c r="AE1011" i="6"/>
  <c r="S1011" i="6"/>
  <c r="R1011" i="6"/>
  <c r="Q1011" i="6"/>
  <c r="AG1011" i="6" s="1"/>
  <c r="B1011" i="6"/>
  <c r="A1011" i="6"/>
  <c r="S1010" i="6"/>
  <c r="Q1010" i="6"/>
  <c r="B1010" i="6"/>
  <c r="A1010" i="6"/>
  <c r="AG1009" i="6"/>
  <c r="AC1009" i="6"/>
  <c r="S1009" i="6"/>
  <c r="R1009" i="6"/>
  <c r="Q1009" i="6"/>
  <c r="AH1009" i="6" s="1"/>
  <c r="B1009" i="6"/>
  <c r="A1009" i="6"/>
  <c r="AI1008" i="6"/>
  <c r="AH1008" i="6"/>
  <c r="AE1008" i="6"/>
  <c r="AD1008" i="6"/>
  <c r="S1008" i="6"/>
  <c r="R1008" i="6"/>
  <c r="Q1008" i="6"/>
  <c r="AG1008" i="6" s="1"/>
  <c r="B1008" i="6"/>
  <c r="A1008" i="6"/>
  <c r="AI1007" i="6"/>
  <c r="AF1007" i="6"/>
  <c r="AE1007" i="6"/>
  <c r="S1007" i="6"/>
  <c r="Q1007" i="6"/>
  <c r="AH1007" i="6" s="1"/>
  <c r="B1007" i="6"/>
  <c r="A1007" i="6"/>
  <c r="AG1006" i="6"/>
  <c r="AC1006" i="6"/>
  <c r="S1006" i="6"/>
  <c r="Q1006" i="6"/>
  <c r="B1006" i="6"/>
  <c r="A1006" i="6"/>
  <c r="AG1005" i="6"/>
  <c r="AC1005" i="6"/>
  <c r="S1005" i="6"/>
  <c r="R1005" i="6"/>
  <c r="Q1005" i="6"/>
  <c r="B1005" i="6"/>
  <c r="A1005" i="6"/>
  <c r="AH1004" i="6"/>
  <c r="AG1004" i="6"/>
  <c r="AE1004" i="6"/>
  <c r="AC1004" i="6"/>
  <c r="S1004" i="6"/>
  <c r="R1004" i="6"/>
  <c r="Q1004" i="6"/>
  <c r="AF1004" i="6" s="1"/>
  <c r="B1004" i="6"/>
  <c r="A1004" i="6"/>
  <c r="S1003" i="6"/>
  <c r="Q1003" i="6"/>
  <c r="B1003" i="6"/>
  <c r="A1003" i="6"/>
  <c r="AH1002" i="6"/>
  <c r="AF1002" i="6"/>
  <c r="AD1002" i="6"/>
  <c r="S1002" i="6"/>
  <c r="R1002" i="6"/>
  <c r="Q1002" i="6"/>
  <c r="AI1002" i="6" s="1"/>
  <c r="B1002" i="6"/>
  <c r="A1002" i="6"/>
  <c r="AI1001" i="6"/>
  <c r="AE1001" i="6"/>
  <c r="S1001" i="6"/>
  <c r="Q1001" i="6"/>
  <c r="AG1001" i="6" s="1"/>
  <c r="B1001" i="6"/>
  <c r="A1001" i="6"/>
  <c r="AH1000" i="6"/>
  <c r="AF1000" i="6"/>
  <c r="AD1000" i="6"/>
  <c r="S1000" i="6"/>
  <c r="R1000" i="6"/>
  <c r="Q1000" i="6"/>
  <c r="AG1000" i="6" s="1"/>
  <c r="B1000" i="6"/>
  <c r="A1000" i="6"/>
  <c r="S999" i="6"/>
  <c r="Q999" i="6"/>
  <c r="AG999" i="6" s="1"/>
  <c r="B999" i="6"/>
  <c r="A999" i="6"/>
  <c r="AH998" i="6"/>
  <c r="AF998" i="6"/>
  <c r="AD998" i="6"/>
  <c r="S998" i="6"/>
  <c r="R998" i="6"/>
  <c r="Q998" i="6"/>
  <c r="AI998" i="6" s="1"/>
  <c r="B998" i="6"/>
  <c r="A998" i="6"/>
  <c r="AI997" i="6"/>
  <c r="S997" i="6"/>
  <c r="Q997" i="6"/>
  <c r="B997" i="6"/>
  <c r="A997" i="6"/>
  <c r="AH996" i="6"/>
  <c r="AF996" i="6"/>
  <c r="AD996" i="6"/>
  <c r="S996" i="6"/>
  <c r="R996" i="6"/>
  <c r="Q996" i="6"/>
  <c r="AG996" i="6" s="1"/>
  <c r="B996" i="6"/>
  <c r="A996" i="6"/>
  <c r="AE995" i="6"/>
  <c r="S995" i="6"/>
  <c r="Q995" i="6"/>
  <c r="B995" i="6"/>
  <c r="A995" i="6"/>
  <c r="AH994" i="6"/>
  <c r="AF994" i="6"/>
  <c r="AD994" i="6"/>
  <c r="S994" i="6"/>
  <c r="R994" i="6"/>
  <c r="Q994" i="6"/>
  <c r="AI994" i="6" s="1"/>
  <c r="B994" i="6"/>
  <c r="A994" i="6"/>
  <c r="S993" i="6"/>
  <c r="Q993" i="6"/>
  <c r="AE993" i="6" s="1"/>
  <c r="B993" i="6"/>
  <c r="A993" i="6"/>
  <c r="AH992" i="6"/>
  <c r="AF992" i="6"/>
  <c r="AD992" i="6"/>
  <c r="S992" i="6"/>
  <c r="R992" i="6"/>
  <c r="Q992" i="6"/>
  <c r="AG992" i="6" s="1"/>
  <c r="B992" i="6"/>
  <c r="A992" i="6"/>
  <c r="S991" i="6"/>
  <c r="Q991" i="6"/>
  <c r="B991" i="6"/>
  <c r="A991" i="6"/>
  <c r="AI990" i="6"/>
  <c r="AF990" i="6"/>
  <c r="AE990" i="6"/>
  <c r="S990" i="6"/>
  <c r="Q990" i="6"/>
  <c r="AH990" i="6" s="1"/>
  <c r="B990" i="6"/>
  <c r="A990" i="6"/>
  <c r="AF989" i="6"/>
  <c r="S989" i="6"/>
  <c r="Q989" i="6"/>
  <c r="AI989" i="6" s="1"/>
  <c r="B989" i="6"/>
  <c r="A989" i="6"/>
  <c r="S988" i="6"/>
  <c r="Q988" i="6"/>
  <c r="AG988" i="6" s="1"/>
  <c r="B988" i="6"/>
  <c r="A988" i="6"/>
  <c r="AI987" i="6"/>
  <c r="AH987" i="6"/>
  <c r="AE987" i="6"/>
  <c r="AD987" i="6"/>
  <c r="S987" i="6"/>
  <c r="R987" i="6"/>
  <c r="Q987" i="6"/>
  <c r="AG987" i="6" s="1"/>
  <c r="B987" i="6"/>
  <c r="A987" i="6"/>
  <c r="AI986" i="6"/>
  <c r="AF986" i="6"/>
  <c r="AE986" i="6"/>
  <c r="S986" i="6"/>
  <c r="R986" i="6"/>
  <c r="Q986" i="6"/>
  <c r="AH986" i="6" s="1"/>
  <c r="B986" i="6"/>
  <c r="A986" i="6"/>
  <c r="AF985" i="6"/>
  <c r="S985" i="6"/>
  <c r="Q985" i="6"/>
  <c r="AI985" i="6" s="1"/>
  <c r="B985" i="6"/>
  <c r="A985" i="6"/>
  <c r="S984" i="6"/>
  <c r="Q984" i="6"/>
  <c r="AG984" i="6" s="1"/>
  <c r="B984" i="6"/>
  <c r="A984" i="6"/>
  <c r="AI983" i="6"/>
  <c r="AH983" i="6"/>
  <c r="AE983" i="6"/>
  <c r="AD983" i="6"/>
  <c r="S983" i="6"/>
  <c r="R983" i="6"/>
  <c r="Q983" i="6"/>
  <c r="AG983" i="6" s="1"/>
  <c r="B983" i="6"/>
  <c r="A983" i="6"/>
  <c r="AI982" i="6"/>
  <c r="AF982" i="6"/>
  <c r="AE982" i="6"/>
  <c r="S982" i="6"/>
  <c r="Q982" i="6"/>
  <c r="AH982" i="6" s="1"/>
  <c r="B982" i="6"/>
  <c r="A982" i="6"/>
  <c r="AF981" i="6"/>
  <c r="S981" i="6"/>
  <c r="Q981" i="6"/>
  <c r="B981" i="6"/>
  <c r="A981" i="6"/>
  <c r="S980" i="6"/>
  <c r="Q980" i="6"/>
  <c r="AC980" i="6" s="1"/>
  <c r="B980" i="6"/>
  <c r="A980" i="6"/>
  <c r="AI979" i="6"/>
  <c r="AH979" i="6"/>
  <c r="AE979" i="6"/>
  <c r="AD979" i="6"/>
  <c r="S979" i="6"/>
  <c r="R979" i="6"/>
  <c r="Q979" i="6"/>
  <c r="AG979" i="6" s="1"/>
  <c r="B979" i="6"/>
  <c r="A979" i="6"/>
  <c r="AI978" i="6"/>
  <c r="AF978" i="6"/>
  <c r="AE978" i="6"/>
  <c r="S978" i="6"/>
  <c r="Q978" i="6"/>
  <c r="AH978" i="6" s="1"/>
  <c r="B978" i="6"/>
  <c r="A978" i="6"/>
  <c r="S977" i="6"/>
  <c r="Q977" i="6"/>
  <c r="AC977" i="6" s="1"/>
  <c r="B977" i="6"/>
  <c r="A977" i="6"/>
  <c r="S976" i="6"/>
  <c r="Q976" i="6"/>
  <c r="AG976" i="6" s="1"/>
  <c r="B976" i="6"/>
  <c r="A976" i="6"/>
  <c r="AH975" i="6"/>
  <c r="AF975" i="6"/>
  <c r="AD975" i="6"/>
  <c r="S975" i="6"/>
  <c r="R975" i="6"/>
  <c r="Q975" i="6"/>
  <c r="AG975" i="6" s="1"/>
  <c r="B975" i="6"/>
  <c r="A975" i="6"/>
  <c r="AI974" i="6"/>
  <c r="AE974" i="6"/>
  <c r="S974" i="6"/>
  <c r="Q974" i="6"/>
  <c r="AH974" i="6" s="1"/>
  <c r="B974" i="6"/>
  <c r="A974" i="6"/>
  <c r="AH973" i="6"/>
  <c r="AF973" i="6"/>
  <c r="AD973" i="6"/>
  <c r="S973" i="6"/>
  <c r="R973" i="6"/>
  <c r="Q973" i="6"/>
  <c r="AI973" i="6" s="1"/>
  <c r="B973" i="6"/>
  <c r="A973" i="6"/>
  <c r="S972" i="6"/>
  <c r="Q972" i="6"/>
  <c r="AG972" i="6" s="1"/>
  <c r="B972" i="6"/>
  <c r="A972" i="6"/>
  <c r="S971" i="6"/>
  <c r="Q971" i="6"/>
  <c r="B971" i="6"/>
  <c r="A971" i="6"/>
  <c r="AI970" i="6"/>
  <c r="AE970" i="6"/>
  <c r="S970" i="6"/>
  <c r="Q970" i="6"/>
  <c r="AH970" i="6" s="1"/>
  <c r="B970" i="6"/>
  <c r="A970" i="6"/>
  <c r="AH969" i="6"/>
  <c r="AF969" i="6"/>
  <c r="AD969" i="6"/>
  <c r="S969" i="6"/>
  <c r="R969" i="6"/>
  <c r="Q969" i="6"/>
  <c r="AI969" i="6" s="1"/>
  <c r="B969" i="6"/>
  <c r="A969" i="6"/>
  <c r="S968" i="6"/>
  <c r="Q968" i="6"/>
  <c r="AG968" i="6" s="1"/>
  <c r="B968" i="6"/>
  <c r="A968" i="6"/>
  <c r="AH967" i="6"/>
  <c r="AF967" i="6"/>
  <c r="AD967" i="6"/>
  <c r="S967" i="6"/>
  <c r="R967" i="6"/>
  <c r="Q967" i="6"/>
  <c r="AG967" i="6" s="1"/>
  <c r="B967" i="6"/>
  <c r="A967" i="6"/>
  <c r="AI966" i="6"/>
  <c r="AE966" i="6"/>
  <c r="S966" i="6"/>
  <c r="Q966" i="6"/>
  <c r="AH966" i="6" s="1"/>
  <c r="B966" i="6"/>
  <c r="A966" i="6"/>
  <c r="AH965" i="6"/>
  <c r="AF965" i="6"/>
  <c r="AD965" i="6"/>
  <c r="S965" i="6"/>
  <c r="R965" i="6"/>
  <c r="Q965" i="6"/>
  <c r="AI965" i="6" s="1"/>
  <c r="B965" i="6"/>
  <c r="A965" i="6"/>
  <c r="S964" i="6"/>
  <c r="Q964" i="6"/>
  <c r="B964" i="6"/>
  <c r="A964" i="6"/>
  <c r="AH963" i="6"/>
  <c r="AF963" i="6"/>
  <c r="AD963" i="6"/>
  <c r="S963" i="6"/>
  <c r="R963" i="6"/>
  <c r="Q963" i="6"/>
  <c r="AG963" i="6" s="1"/>
  <c r="B963" i="6"/>
  <c r="A963" i="6"/>
  <c r="AI962" i="6"/>
  <c r="AE962" i="6"/>
  <c r="S962" i="6"/>
  <c r="Q962" i="6"/>
  <c r="AH962" i="6" s="1"/>
  <c r="B962" i="6"/>
  <c r="A962" i="6"/>
  <c r="AH961" i="6"/>
  <c r="AF961" i="6"/>
  <c r="AD961" i="6"/>
  <c r="S961" i="6"/>
  <c r="R961" i="6"/>
  <c r="Q961" i="6"/>
  <c r="AI961" i="6" s="1"/>
  <c r="B961" i="6"/>
  <c r="A961" i="6"/>
  <c r="AI960" i="6"/>
  <c r="AC960" i="6"/>
  <c r="S960" i="6"/>
  <c r="Q960" i="6"/>
  <c r="B960" i="6"/>
  <c r="A960" i="6"/>
  <c r="S959" i="6"/>
  <c r="Q959" i="6"/>
  <c r="B959" i="6"/>
  <c r="A959" i="6"/>
  <c r="AH958" i="6"/>
  <c r="AE958" i="6"/>
  <c r="AD958" i="6"/>
  <c r="S958" i="6"/>
  <c r="R958" i="6"/>
  <c r="Q958" i="6"/>
  <c r="AF958" i="6" s="1"/>
  <c r="B958" i="6"/>
  <c r="A958" i="6"/>
  <c r="AI957" i="6"/>
  <c r="AF957" i="6"/>
  <c r="AE957" i="6"/>
  <c r="S957" i="6"/>
  <c r="Q957" i="6"/>
  <c r="AG957" i="6" s="1"/>
  <c r="B957" i="6"/>
  <c r="A957" i="6"/>
  <c r="AF956" i="6"/>
  <c r="S956" i="6"/>
  <c r="Q956" i="6"/>
  <c r="AH956" i="6" s="1"/>
  <c r="B956" i="6"/>
  <c r="A956" i="6"/>
  <c r="S955" i="6"/>
  <c r="Q955" i="6"/>
  <c r="B955" i="6"/>
  <c r="A955" i="6"/>
  <c r="AH954" i="6"/>
  <c r="AD954" i="6"/>
  <c r="S954" i="6"/>
  <c r="R954" i="6"/>
  <c r="Q954" i="6"/>
  <c r="AF954" i="6" s="1"/>
  <c r="B954" i="6"/>
  <c r="A954" i="6"/>
  <c r="AI953" i="6"/>
  <c r="AF953" i="6"/>
  <c r="AE953" i="6"/>
  <c r="S953" i="6"/>
  <c r="Q953" i="6"/>
  <c r="AG953" i="6" s="1"/>
  <c r="B953" i="6"/>
  <c r="A953" i="6"/>
  <c r="AF952" i="6"/>
  <c r="S952" i="6"/>
  <c r="Q952" i="6"/>
  <c r="AH952" i="6" s="1"/>
  <c r="B952" i="6"/>
  <c r="A952" i="6"/>
  <c r="S951" i="6"/>
  <c r="Q951" i="6"/>
  <c r="AG951" i="6" s="1"/>
  <c r="B951" i="6"/>
  <c r="A951" i="6"/>
  <c r="AH950" i="6"/>
  <c r="AD950" i="6"/>
  <c r="S950" i="6"/>
  <c r="R950" i="6"/>
  <c r="Q950" i="6"/>
  <c r="AF950" i="6" s="1"/>
  <c r="B950" i="6"/>
  <c r="A950" i="6"/>
  <c r="S949" i="6"/>
  <c r="Q949" i="6"/>
  <c r="B949" i="6"/>
  <c r="A949" i="6"/>
  <c r="AF948" i="6"/>
  <c r="S948" i="6"/>
  <c r="Q948" i="6"/>
  <c r="AH948" i="6" s="1"/>
  <c r="B948" i="6"/>
  <c r="A948" i="6"/>
  <c r="AG947" i="6"/>
  <c r="S947" i="6"/>
  <c r="Q947" i="6"/>
  <c r="B947" i="6"/>
  <c r="A947" i="6"/>
  <c r="AH946" i="6"/>
  <c r="AD946" i="6"/>
  <c r="S946" i="6"/>
  <c r="R946" i="6"/>
  <c r="Q946" i="6"/>
  <c r="AF946" i="6" s="1"/>
  <c r="B946" i="6"/>
  <c r="A946" i="6"/>
  <c r="AI945" i="6"/>
  <c r="AE945" i="6"/>
  <c r="S945" i="6"/>
  <c r="Q945" i="6"/>
  <c r="AG945" i="6" s="1"/>
  <c r="B945" i="6"/>
  <c r="A945" i="6"/>
  <c r="AF944" i="6"/>
  <c r="S944" i="6"/>
  <c r="Q944" i="6"/>
  <c r="AH944" i="6" s="1"/>
  <c r="B944" i="6"/>
  <c r="A944" i="6"/>
  <c r="S943" i="6"/>
  <c r="Q943" i="6"/>
  <c r="B943" i="6"/>
  <c r="A943" i="6"/>
  <c r="AH942" i="6"/>
  <c r="AD942" i="6"/>
  <c r="S942" i="6"/>
  <c r="R942" i="6"/>
  <c r="Q942" i="6"/>
  <c r="AF942" i="6" s="1"/>
  <c r="B942" i="6"/>
  <c r="A942" i="6"/>
  <c r="AG941" i="6"/>
  <c r="AE941" i="6"/>
  <c r="S941" i="6"/>
  <c r="R941" i="6"/>
  <c r="Q941" i="6"/>
  <c r="AF941" i="6" s="1"/>
  <c r="B941" i="6"/>
  <c r="A941" i="6"/>
  <c r="AI940" i="6"/>
  <c r="AE940" i="6"/>
  <c r="S940" i="6"/>
  <c r="Q940" i="6"/>
  <c r="AH940" i="6" s="1"/>
  <c r="B940" i="6"/>
  <c r="A940" i="6"/>
  <c r="AH939" i="6"/>
  <c r="AF939" i="6"/>
  <c r="AD939" i="6"/>
  <c r="S939" i="6"/>
  <c r="R939" i="6"/>
  <c r="Q939" i="6"/>
  <c r="AI939" i="6" s="1"/>
  <c r="B939" i="6"/>
  <c r="A939" i="6"/>
  <c r="S938" i="6"/>
  <c r="Q938" i="6"/>
  <c r="AG938" i="6" s="1"/>
  <c r="B938" i="6"/>
  <c r="A938" i="6"/>
  <c r="AH937" i="6"/>
  <c r="AF937" i="6"/>
  <c r="AD937" i="6"/>
  <c r="S937" i="6"/>
  <c r="R937" i="6"/>
  <c r="Q937" i="6"/>
  <c r="AG937" i="6" s="1"/>
  <c r="B937" i="6"/>
  <c r="A937" i="6"/>
  <c r="AI936" i="6"/>
  <c r="AE936" i="6"/>
  <c r="S936" i="6"/>
  <c r="Q936" i="6"/>
  <c r="AH936" i="6" s="1"/>
  <c r="B936" i="6"/>
  <c r="A936" i="6"/>
  <c r="AH935" i="6"/>
  <c r="AF935" i="6"/>
  <c r="AD935" i="6"/>
  <c r="S935" i="6"/>
  <c r="R935" i="6"/>
  <c r="Q935" i="6"/>
  <c r="AI935" i="6" s="1"/>
  <c r="B935" i="6"/>
  <c r="A935" i="6"/>
  <c r="S934" i="6"/>
  <c r="Q934" i="6"/>
  <c r="AG934" i="6" s="1"/>
  <c r="B934" i="6"/>
  <c r="A934" i="6"/>
  <c r="AH933" i="6"/>
  <c r="AF933" i="6"/>
  <c r="AD933" i="6"/>
  <c r="S933" i="6"/>
  <c r="R933" i="6"/>
  <c r="Q933" i="6"/>
  <c r="AG933" i="6" s="1"/>
  <c r="B933" i="6"/>
  <c r="A933" i="6"/>
  <c r="AI932" i="6"/>
  <c r="AE932" i="6"/>
  <c r="S932" i="6"/>
  <c r="Q932" i="6"/>
  <c r="AH932" i="6" s="1"/>
  <c r="B932" i="6"/>
  <c r="A932" i="6"/>
  <c r="AH931" i="6"/>
  <c r="AF931" i="6"/>
  <c r="AD931" i="6"/>
  <c r="S931" i="6"/>
  <c r="R931" i="6"/>
  <c r="Q931" i="6"/>
  <c r="AI931" i="6" s="1"/>
  <c r="B931" i="6"/>
  <c r="A931" i="6"/>
  <c r="S930" i="6"/>
  <c r="Q930" i="6"/>
  <c r="AG930" i="6" s="1"/>
  <c r="B930" i="6"/>
  <c r="A930" i="6"/>
  <c r="S929" i="6"/>
  <c r="Q929" i="6"/>
  <c r="B929" i="6"/>
  <c r="A929" i="6"/>
  <c r="AI928" i="6"/>
  <c r="AE928" i="6"/>
  <c r="S928" i="6"/>
  <c r="Q928" i="6"/>
  <c r="AH928" i="6" s="1"/>
  <c r="B928" i="6"/>
  <c r="A928" i="6"/>
  <c r="AH927" i="6"/>
  <c r="AF927" i="6"/>
  <c r="AD927" i="6"/>
  <c r="S927" i="6"/>
  <c r="R927" i="6"/>
  <c r="Q927" i="6"/>
  <c r="AI927" i="6" s="1"/>
  <c r="B927" i="6"/>
  <c r="A927" i="6"/>
  <c r="AI926" i="6"/>
  <c r="AC926" i="6"/>
  <c r="S926" i="6"/>
  <c r="Q926" i="6"/>
  <c r="AF926" i="6" s="1"/>
  <c r="B926" i="6"/>
  <c r="A926" i="6"/>
  <c r="AH925" i="6"/>
  <c r="AF925" i="6"/>
  <c r="AD925" i="6"/>
  <c r="S925" i="6"/>
  <c r="R925" i="6"/>
  <c r="Q925" i="6"/>
  <c r="AG925" i="6" s="1"/>
  <c r="B925" i="6"/>
  <c r="A925" i="6"/>
  <c r="S924" i="6"/>
  <c r="Q924" i="6"/>
  <c r="AH924" i="6" s="1"/>
  <c r="B924" i="6"/>
  <c r="A924" i="6"/>
  <c r="AH923" i="6"/>
  <c r="AF923" i="6"/>
  <c r="AD923" i="6"/>
  <c r="S923" i="6"/>
  <c r="R923" i="6"/>
  <c r="Q923" i="6"/>
  <c r="AI923" i="6" s="1"/>
  <c r="B923" i="6"/>
  <c r="A923" i="6"/>
  <c r="S922" i="6"/>
  <c r="Q922" i="6"/>
  <c r="AF922" i="6" s="1"/>
  <c r="B922" i="6"/>
  <c r="A922" i="6"/>
  <c r="AH921" i="6"/>
  <c r="AF921" i="6"/>
  <c r="AD921" i="6"/>
  <c r="S921" i="6"/>
  <c r="R921" i="6"/>
  <c r="Q921" i="6"/>
  <c r="AG921" i="6" s="1"/>
  <c r="B921" i="6"/>
  <c r="A921" i="6"/>
  <c r="S920" i="6"/>
  <c r="Q920" i="6"/>
  <c r="AH920" i="6" s="1"/>
  <c r="B920" i="6"/>
  <c r="A920" i="6"/>
  <c r="AH919" i="6"/>
  <c r="AF919" i="6"/>
  <c r="AD919" i="6"/>
  <c r="S919" i="6"/>
  <c r="R919" i="6"/>
  <c r="Q919" i="6"/>
  <c r="AI919" i="6" s="1"/>
  <c r="B919" i="6"/>
  <c r="A919" i="6"/>
  <c r="S918" i="6"/>
  <c r="Q918" i="6"/>
  <c r="AF918" i="6" s="1"/>
  <c r="B918" i="6"/>
  <c r="A918" i="6"/>
  <c r="AH917" i="6"/>
  <c r="AF917" i="6"/>
  <c r="AD917" i="6"/>
  <c r="S917" i="6"/>
  <c r="R917" i="6"/>
  <c r="Q917" i="6"/>
  <c r="AG917" i="6" s="1"/>
  <c r="B917" i="6"/>
  <c r="A917" i="6"/>
  <c r="S916" i="6"/>
  <c r="Q916" i="6"/>
  <c r="AH916" i="6" s="1"/>
  <c r="B916" i="6"/>
  <c r="A916" i="6"/>
  <c r="AH915" i="6"/>
  <c r="AF915" i="6"/>
  <c r="AD915" i="6"/>
  <c r="S915" i="6"/>
  <c r="R915" i="6"/>
  <c r="Q915" i="6"/>
  <c r="AI915" i="6" s="1"/>
  <c r="B915" i="6"/>
  <c r="A915" i="6"/>
  <c r="AI914" i="6"/>
  <c r="AE914" i="6"/>
  <c r="S914" i="6"/>
  <c r="Q914" i="6"/>
  <c r="AF914" i="6" s="1"/>
  <c r="B914" i="6"/>
  <c r="A914" i="6"/>
  <c r="AH913" i="6"/>
  <c r="AF913" i="6"/>
  <c r="AD913" i="6"/>
  <c r="S913" i="6"/>
  <c r="R913" i="6"/>
  <c r="Q913" i="6"/>
  <c r="AG913" i="6" s="1"/>
  <c r="B913" i="6"/>
  <c r="A913" i="6"/>
  <c r="S912" i="6"/>
  <c r="Q912" i="6"/>
  <c r="AH912" i="6" s="1"/>
  <c r="B912" i="6"/>
  <c r="A912" i="6"/>
  <c r="AH911" i="6"/>
  <c r="AD911" i="6"/>
  <c r="S911" i="6"/>
  <c r="R911" i="6"/>
  <c r="Q911" i="6"/>
  <c r="AI911" i="6" s="1"/>
  <c r="B911" i="6"/>
  <c r="A911" i="6"/>
  <c r="AI910" i="6"/>
  <c r="AE910" i="6"/>
  <c r="S910" i="6"/>
  <c r="Q910" i="6"/>
  <c r="AF910" i="6" s="1"/>
  <c r="B910" i="6"/>
  <c r="A910" i="6"/>
  <c r="AF909" i="6"/>
  <c r="S909" i="6"/>
  <c r="Q909" i="6"/>
  <c r="AG909" i="6" s="1"/>
  <c r="B909" i="6"/>
  <c r="A909" i="6"/>
  <c r="S908" i="6"/>
  <c r="Q908" i="6"/>
  <c r="B908" i="6"/>
  <c r="A908" i="6"/>
  <c r="AH907" i="6"/>
  <c r="AD907" i="6"/>
  <c r="S907" i="6"/>
  <c r="R907" i="6"/>
  <c r="Q907" i="6"/>
  <c r="AI907" i="6" s="1"/>
  <c r="B907" i="6"/>
  <c r="A907" i="6"/>
  <c r="AI906" i="6"/>
  <c r="AE906" i="6"/>
  <c r="S906" i="6"/>
  <c r="Q906" i="6"/>
  <c r="AF906" i="6" s="1"/>
  <c r="B906" i="6"/>
  <c r="A906" i="6"/>
  <c r="AF905" i="6"/>
  <c r="S905" i="6"/>
  <c r="Q905" i="6"/>
  <c r="AG905" i="6" s="1"/>
  <c r="B905" i="6"/>
  <c r="A905" i="6"/>
  <c r="S904" i="6"/>
  <c r="Q904" i="6"/>
  <c r="AH904" i="6" s="1"/>
  <c r="B904" i="6"/>
  <c r="A904" i="6"/>
  <c r="AH903" i="6"/>
  <c r="AD903" i="6"/>
  <c r="S903" i="6"/>
  <c r="R903" i="6"/>
  <c r="Q903" i="6"/>
  <c r="AI903" i="6" s="1"/>
  <c r="B903" i="6"/>
  <c r="A903" i="6"/>
  <c r="AI902" i="6"/>
  <c r="AF902" i="6"/>
  <c r="AE902" i="6"/>
  <c r="S902" i="6"/>
  <c r="R902" i="6"/>
  <c r="Q902" i="6"/>
  <c r="AH902" i="6" s="1"/>
  <c r="B902" i="6"/>
  <c r="A902" i="6"/>
  <c r="AF901" i="6"/>
  <c r="S901" i="6"/>
  <c r="Q901" i="6"/>
  <c r="AG901" i="6" s="1"/>
  <c r="B901" i="6"/>
  <c r="A901" i="6"/>
  <c r="S900" i="6"/>
  <c r="Q900" i="6"/>
  <c r="AH900" i="6" s="1"/>
  <c r="B900" i="6"/>
  <c r="A900" i="6"/>
  <c r="AH899" i="6"/>
  <c r="AD899" i="6"/>
  <c r="S899" i="6"/>
  <c r="R899" i="6"/>
  <c r="Q899" i="6"/>
  <c r="AI899" i="6" s="1"/>
  <c r="B899" i="6"/>
  <c r="A899" i="6"/>
  <c r="AI898" i="6"/>
  <c r="AF898" i="6"/>
  <c r="AE898" i="6"/>
  <c r="S898" i="6"/>
  <c r="R898" i="6"/>
  <c r="Q898" i="6"/>
  <c r="AH898" i="6" s="1"/>
  <c r="B898" i="6"/>
  <c r="A898" i="6"/>
  <c r="AF897" i="6"/>
  <c r="S897" i="6"/>
  <c r="Q897" i="6"/>
  <c r="AG897" i="6" s="1"/>
  <c r="B897" i="6"/>
  <c r="A897" i="6"/>
  <c r="S896" i="6"/>
  <c r="Q896" i="6"/>
  <c r="AH896" i="6" s="1"/>
  <c r="B896" i="6"/>
  <c r="A896" i="6"/>
  <c r="AH895" i="6"/>
  <c r="AD895" i="6"/>
  <c r="S895" i="6"/>
  <c r="R895" i="6"/>
  <c r="Q895" i="6"/>
  <c r="AI895" i="6" s="1"/>
  <c r="B895" i="6"/>
  <c r="A895" i="6"/>
  <c r="AI894" i="6"/>
  <c r="AF894" i="6"/>
  <c r="AE894" i="6"/>
  <c r="S894" i="6"/>
  <c r="R894" i="6"/>
  <c r="Q894" i="6"/>
  <c r="AH894" i="6" s="1"/>
  <c r="B894" i="6"/>
  <c r="A894" i="6"/>
  <c r="AF893" i="6"/>
  <c r="S893" i="6"/>
  <c r="Q893" i="6"/>
  <c r="AG893" i="6" s="1"/>
  <c r="B893" i="6"/>
  <c r="A893" i="6"/>
  <c r="S892" i="6"/>
  <c r="Q892" i="6"/>
  <c r="AH892" i="6" s="1"/>
  <c r="B892" i="6"/>
  <c r="A892" i="6"/>
  <c r="AH891" i="6"/>
  <c r="AD891" i="6"/>
  <c r="S891" i="6"/>
  <c r="R891" i="6"/>
  <c r="Q891" i="6"/>
  <c r="AI891" i="6" s="1"/>
  <c r="B891" i="6"/>
  <c r="A891" i="6"/>
  <c r="AI890" i="6"/>
  <c r="AE890" i="6"/>
  <c r="S890" i="6"/>
  <c r="Q890" i="6"/>
  <c r="AF890" i="6" s="1"/>
  <c r="B890" i="6"/>
  <c r="A890" i="6"/>
  <c r="AF889" i="6"/>
  <c r="S889" i="6"/>
  <c r="Q889" i="6"/>
  <c r="AG889" i="6" s="1"/>
  <c r="B889" i="6"/>
  <c r="A889" i="6"/>
  <c r="S888" i="6"/>
  <c r="Q888" i="6"/>
  <c r="AH888" i="6" s="1"/>
  <c r="B888" i="6"/>
  <c r="A888" i="6"/>
  <c r="S887" i="6"/>
  <c r="Q887" i="6"/>
  <c r="B887" i="6"/>
  <c r="A887" i="6"/>
  <c r="AI886" i="6"/>
  <c r="AE886" i="6"/>
  <c r="S886" i="6"/>
  <c r="Q886" i="6"/>
  <c r="AF886" i="6" s="1"/>
  <c r="B886" i="6"/>
  <c r="A886" i="6"/>
  <c r="AH885" i="6"/>
  <c r="AD885" i="6"/>
  <c r="S885" i="6"/>
  <c r="R885" i="6"/>
  <c r="Q885" i="6"/>
  <c r="AI885" i="6" s="1"/>
  <c r="B885" i="6"/>
  <c r="A885" i="6"/>
  <c r="AI884" i="6"/>
  <c r="AF884" i="6"/>
  <c r="AE884" i="6"/>
  <c r="S884" i="6"/>
  <c r="Q884" i="6"/>
  <c r="AH884" i="6" s="1"/>
  <c r="B884" i="6"/>
  <c r="A884" i="6"/>
  <c r="AF883" i="6"/>
  <c r="S883" i="6"/>
  <c r="Q883" i="6"/>
  <c r="AG883" i="6" s="1"/>
  <c r="B883" i="6"/>
  <c r="A883" i="6"/>
  <c r="S882" i="6"/>
  <c r="Q882" i="6"/>
  <c r="AH882" i="6" s="1"/>
  <c r="B882" i="6"/>
  <c r="A882" i="6"/>
  <c r="AH881" i="6"/>
  <c r="AD881" i="6"/>
  <c r="S881" i="6"/>
  <c r="R881" i="6"/>
  <c r="Q881" i="6"/>
  <c r="AI881" i="6" s="1"/>
  <c r="B881" i="6"/>
  <c r="A881" i="6"/>
  <c r="AI880" i="6"/>
  <c r="AE880" i="6"/>
  <c r="S880" i="6"/>
  <c r="Q880" i="6"/>
  <c r="AF880" i="6" s="1"/>
  <c r="B880" i="6"/>
  <c r="A880" i="6"/>
  <c r="AF879" i="6"/>
  <c r="S879" i="6"/>
  <c r="Q879" i="6"/>
  <c r="AG879" i="6" s="1"/>
  <c r="B879" i="6"/>
  <c r="A879" i="6"/>
  <c r="S878" i="6"/>
  <c r="Q878" i="6"/>
  <c r="AH878" i="6" s="1"/>
  <c r="B878" i="6"/>
  <c r="A878" i="6"/>
  <c r="AH877" i="6"/>
  <c r="AD877" i="6"/>
  <c r="S877" i="6"/>
  <c r="R877" i="6"/>
  <c r="Q877" i="6"/>
  <c r="AI877" i="6" s="1"/>
  <c r="B877" i="6"/>
  <c r="A877" i="6"/>
  <c r="AI876" i="6"/>
  <c r="AF876" i="6"/>
  <c r="AE876" i="6"/>
  <c r="S876" i="6"/>
  <c r="Q876" i="6"/>
  <c r="AH876" i="6" s="1"/>
  <c r="B876" i="6"/>
  <c r="A876" i="6"/>
  <c r="AF875" i="6"/>
  <c r="S875" i="6"/>
  <c r="Q875" i="6"/>
  <c r="AG875" i="6" s="1"/>
  <c r="B875" i="6"/>
  <c r="A875" i="6"/>
  <c r="S874" i="6"/>
  <c r="Q874" i="6"/>
  <c r="AH874" i="6" s="1"/>
  <c r="B874" i="6"/>
  <c r="A874" i="6"/>
  <c r="AH873" i="6"/>
  <c r="AD873" i="6"/>
  <c r="S873" i="6"/>
  <c r="R873" i="6"/>
  <c r="Q873" i="6"/>
  <c r="AI873" i="6" s="1"/>
  <c r="B873" i="6"/>
  <c r="A873" i="6"/>
  <c r="AI872" i="6"/>
  <c r="AF872" i="6"/>
  <c r="AE872" i="6"/>
  <c r="AD872" i="6"/>
  <c r="S872" i="6"/>
  <c r="R872" i="6"/>
  <c r="Q872" i="6"/>
  <c r="AH872" i="6" s="1"/>
  <c r="B872" i="6"/>
  <c r="A872" i="6"/>
  <c r="AF871" i="6"/>
  <c r="S871" i="6"/>
  <c r="Q871" i="6"/>
  <c r="AG871" i="6" s="1"/>
  <c r="B871" i="6"/>
  <c r="A871" i="6"/>
  <c r="S870" i="6"/>
  <c r="Q870" i="6"/>
  <c r="AH870" i="6" s="1"/>
  <c r="B870" i="6"/>
  <c r="A870" i="6"/>
  <c r="AH869" i="6"/>
  <c r="AD869" i="6"/>
  <c r="S869" i="6"/>
  <c r="R869" i="6"/>
  <c r="Q869" i="6"/>
  <c r="AI869" i="6" s="1"/>
  <c r="B869" i="6"/>
  <c r="A869" i="6"/>
  <c r="AI868" i="6"/>
  <c r="AF868" i="6"/>
  <c r="AE868" i="6"/>
  <c r="AD868" i="6"/>
  <c r="S868" i="6"/>
  <c r="R868" i="6"/>
  <c r="Q868" i="6"/>
  <c r="AH868" i="6" s="1"/>
  <c r="B868" i="6"/>
  <c r="A868" i="6"/>
  <c r="AF867" i="6"/>
  <c r="S867" i="6"/>
  <c r="Q867" i="6"/>
  <c r="AG867" i="6" s="1"/>
  <c r="B867" i="6"/>
  <c r="A867" i="6"/>
  <c r="S866" i="6"/>
  <c r="Q866" i="6"/>
  <c r="B866" i="6"/>
  <c r="A866" i="6"/>
  <c r="AH865" i="6"/>
  <c r="AD865" i="6"/>
  <c r="S865" i="6"/>
  <c r="R865" i="6"/>
  <c r="Q865" i="6"/>
  <c r="AI865" i="6" s="1"/>
  <c r="B865" i="6"/>
  <c r="A865" i="6"/>
  <c r="AI864" i="6"/>
  <c r="AE864" i="6"/>
  <c r="S864" i="6"/>
  <c r="Q864" i="6"/>
  <c r="AF864" i="6" s="1"/>
  <c r="B864" i="6"/>
  <c r="A864" i="6"/>
  <c r="AF863" i="6"/>
  <c r="S863" i="6"/>
  <c r="Q863" i="6"/>
  <c r="AG863" i="6" s="1"/>
  <c r="B863" i="6"/>
  <c r="A863" i="6"/>
  <c r="S862" i="6"/>
  <c r="Q862" i="6"/>
  <c r="AH862" i="6" s="1"/>
  <c r="B862" i="6"/>
  <c r="A862" i="6"/>
  <c r="AH861" i="6"/>
  <c r="AD861" i="6"/>
  <c r="S861" i="6"/>
  <c r="R861" i="6"/>
  <c r="Q861" i="6"/>
  <c r="AI861" i="6" s="1"/>
  <c r="B861" i="6"/>
  <c r="A861" i="6"/>
  <c r="AI860" i="6"/>
  <c r="AF860" i="6"/>
  <c r="AE860" i="6"/>
  <c r="S860" i="6"/>
  <c r="Q860" i="6"/>
  <c r="AH860" i="6" s="1"/>
  <c r="B860" i="6"/>
  <c r="A860" i="6"/>
  <c r="AF859" i="6"/>
  <c r="S859" i="6"/>
  <c r="Q859" i="6"/>
  <c r="AG859" i="6" s="1"/>
  <c r="B859" i="6"/>
  <c r="A859" i="6"/>
  <c r="S858" i="6"/>
  <c r="Q858" i="6"/>
  <c r="AH858" i="6" s="1"/>
  <c r="B858" i="6"/>
  <c r="A858" i="6"/>
  <c r="AH857" i="6"/>
  <c r="AD857" i="6"/>
  <c r="S857" i="6"/>
  <c r="R857" i="6"/>
  <c r="Q857" i="6"/>
  <c r="AI857" i="6" s="1"/>
  <c r="B857" i="6"/>
  <c r="A857" i="6"/>
  <c r="AI856" i="6"/>
  <c r="AF856" i="6"/>
  <c r="AE856" i="6"/>
  <c r="S856" i="6"/>
  <c r="R856" i="6"/>
  <c r="Q856" i="6"/>
  <c r="AH856" i="6" s="1"/>
  <c r="B856" i="6"/>
  <c r="A856" i="6"/>
  <c r="AF855" i="6"/>
  <c r="S855" i="6"/>
  <c r="Q855" i="6"/>
  <c r="AG855" i="6" s="1"/>
  <c r="B855" i="6"/>
  <c r="A855" i="6"/>
  <c r="S854" i="6"/>
  <c r="Q854" i="6"/>
  <c r="AH854" i="6" s="1"/>
  <c r="B854" i="6"/>
  <c r="A854" i="6"/>
  <c r="AH853" i="6"/>
  <c r="AD853" i="6"/>
  <c r="S853" i="6"/>
  <c r="R853" i="6"/>
  <c r="Q853" i="6"/>
  <c r="AI853" i="6" s="1"/>
  <c r="B853" i="6"/>
  <c r="A853" i="6"/>
  <c r="AI852" i="6"/>
  <c r="AF852" i="6"/>
  <c r="AE852" i="6"/>
  <c r="S852" i="6"/>
  <c r="R852" i="6"/>
  <c r="Q852" i="6"/>
  <c r="AH852" i="6" s="1"/>
  <c r="B852" i="6"/>
  <c r="A852" i="6"/>
  <c r="AF851" i="6"/>
  <c r="S851" i="6"/>
  <c r="Q851" i="6"/>
  <c r="AG851" i="6" s="1"/>
  <c r="B851" i="6"/>
  <c r="A851" i="6"/>
  <c r="S850" i="6"/>
  <c r="Q850" i="6"/>
  <c r="AH850" i="6" s="1"/>
  <c r="B850" i="6"/>
  <c r="A850" i="6"/>
  <c r="AH849" i="6"/>
  <c r="AD849" i="6"/>
  <c r="S849" i="6"/>
  <c r="R849" i="6"/>
  <c r="Q849" i="6"/>
  <c r="AI849" i="6" s="1"/>
  <c r="B849" i="6"/>
  <c r="A849" i="6"/>
  <c r="AI848" i="6"/>
  <c r="AF848" i="6"/>
  <c r="AE848" i="6"/>
  <c r="S848" i="6"/>
  <c r="R848" i="6"/>
  <c r="Q848" i="6"/>
  <c r="AH848" i="6" s="1"/>
  <c r="B848" i="6"/>
  <c r="A848" i="6"/>
  <c r="AF847" i="6"/>
  <c r="S847" i="6"/>
  <c r="Q847" i="6"/>
  <c r="AG847" i="6" s="1"/>
  <c r="B847" i="6"/>
  <c r="A847" i="6"/>
  <c r="AG846" i="6"/>
  <c r="S846" i="6"/>
  <c r="Q846" i="6"/>
  <c r="B846" i="6"/>
  <c r="A846" i="6"/>
  <c r="S845" i="6"/>
  <c r="Q845" i="6"/>
  <c r="AH845" i="6" s="1"/>
  <c r="B845" i="6"/>
  <c r="A845" i="6"/>
  <c r="AH844" i="6"/>
  <c r="AF844" i="6"/>
  <c r="AD844" i="6"/>
  <c r="S844" i="6"/>
  <c r="R844" i="6"/>
  <c r="Q844" i="6"/>
  <c r="AI844" i="6" s="1"/>
  <c r="B844" i="6"/>
  <c r="A844" i="6"/>
  <c r="S843" i="6"/>
  <c r="Q843" i="6"/>
  <c r="B843" i="6"/>
  <c r="A843" i="6"/>
  <c r="AF842" i="6"/>
  <c r="S842" i="6"/>
  <c r="R842" i="6"/>
  <c r="Q842" i="6"/>
  <c r="AH842" i="6" s="1"/>
  <c r="B842" i="6"/>
  <c r="A842" i="6"/>
  <c r="S841" i="6"/>
  <c r="Q841" i="6"/>
  <c r="AI841" i="6" s="1"/>
  <c r="B841" i="6"/>
  <c r="A841" i="6"/>
  <c r="AH840" i="6"/>
  <c r="AF840" i="6"/>
  <c r="AD840" i="6"/>
  <c r="S840" i="6"/>
  <c r="R840" i="6"/>
  <c r="Q840" i="6"/>
  <c r="AI840" i="6" s="1"/>
  <c r="B840" i="6"/>
  <c r="A840" i="6"/>
  <c r="AI839" i="6"/>
  <c r="AE839" i="6"/>
  <c r="S839" i="6"/>
  <c r="Q839" i="6"/>
  <c r="AG839" i="6" s="1"/>
  <c r="B839" i="6"/>
  <c r="A839" i="6"/>
  <c r="AF838" i="6"/>
  <c r="S838" i="6"/>
  <c r="Q838" i="6"/>
  <c r="AH838" i="6" s="1"/>
  <c r="B838" i="6"/>
  <c r="A838" i="6"/>
  <c r="S837" i="6"/>
  <c r="Q837" i="6"/>
  <c r="AI837" i="6" s="1"/>
  <c r="B837" i="6"/>
  <c r="A837" i="6"/>
  <c r="AH836" i="6"/>
  <c r="AF836" i="6"/>
  <c r="AD836" i="6"/>
  <c r="S836" i="6"/>
  <c r="R836" i="6"/>
  <c r="Q836" i="6"/>
  <c r="AI836" i="6" s="1"/>
  <c r="B836" i="6"/>
  <c r="A836" i="6"/>
  <c r="AI835" i="6"/>
  <c r="AE835" i="6"/>
  <c r="S835" i="6"/>
  <c r="Q835" i="6"/>
  <c r="AG835" i="6" s="1"/>
  <c r="B835" i="6"/>
  <c r="A835" i="6"/>
  <c r="AF834" i="6"/>
  <c r="S834" i="6"/>
  <c r="R834" i="6"/>
  <c r="Q834" i="6"/>
  <c r="AH834" i="6" s="1"/>
  <c r="B834" i="6"/>
  <c r="A834" i="6"/>
  <c r="S833" i="6"/>
  <c r="Q833" i="6"/>
  <c r="AI833" i="6" s="1"/>
  <c r="B833" i="6"/>
  <c r="A833" i="6"/>
  <c r="AH832" i="6"/>
  <c r="AF832" i="6"/>
  <c r="AD832" i="6"/>
  <c r="S832" i="6"/>
  <c r="R832" i="6"/>
  <c r="Q832" i="6"/>
  <c r="AI832" i="6" s="1"/>
  <c r="B832" i="6"/>
  <c r="A832" i="6"/>
  <c r="AI831" i="6"/>
  <c r="AE831" i="6"/>
  <c r="S831" i="6"/>
  <c r="Q831" i="6"/>
  <c r="AG831" i="6" s="1"/>
  <c r="B831" i="6"/>
  <c r="A831" i="6"/>
  <c r="AF830" i="6"/>
  <c r="S830" i="6"/>
  <c r="Q830" i="6"/>
  <c r="AH830" i="6" s="1"/>
  <c r="B830" i="6"/>
  <c r="A830" i="6"/>
  <c r="S829" i="6"/>
  <c r="Q829" i="6"/>
  <c r="AI829" i="6" s="1"/>
  <c r="B829" i="6"/>
  <c r="A829" i="6"/>
  <c r="AH828" i="6"/>
  <c r="AF828" i="6"/>
  <c r="AD828" i="6"/>
  <c r="S828" i="6"/>
  <c r="R828" i="6"/>
  <c r="Q828" i="6"/>
  <c r="AI828" i="6" s="1"/>
  <c r="B828" i="6"/>
  <c r="A828" i="6"/>
  <c r="AI827" i="6"/>
  <c r="AE827" i="6"/>
  <c r="S827" i="6"/>
  <c r="Q827" i="6"/>
  <c r="AG827" i="6" s="1"/>
  <c r="B827" i="6"/>
  <c r="A827" i="6"/>
  <c r="AF826" i="6"/>
  <c r="S826" i="6"/>
  <c r="R826" i="6"/>
  <c r="Q826" i="6"/>
  <c r="AH826" i="6" s="1"/>
  <c r="B826" i="6"/>
  <c r="A826" i="6"/>
  <c r="S825" i="6"/>
  <c r="Q825" i="6"/>
  <c r="AI825" i="6" s="1"/>
  <c r="B825" i="6"/>
  <c r="A825" i="6"/>
  <c r="AH824" i="6"/>
  <c r="AF824" i="6"/>
  <c r="AD824" i="6"/>
  <c r="S824" i="6"/>
  <c r="R824" i="6"/>
  <c r="Q824" i="6"/>
  <c r="AI824" i="6" s="1"/>
  <c r="B824" i="6"/>
  <c r="A824" i="6"/>
  <c r="AI823" i="6"/>
  <c r="AE823" i="6"/>
  <c r="S823" i="6"/>
  <c r="Q823" i="6"/>
  <c r="AG823" i="6" s="1"/>
  <c r="B823" i="6"/>
  <c r="A823" i="6"/>
  <c r="S822" i="6"/>
  <c r="Q822" i="6"/>
  <c r="B822" i="6"/>
  <c r="A822" i="6"/>
  <c r="S821" i="6"/>
  <c r="Q821" i="6"/>
  <c r="AI821" i="6" s="1"/>
  <c r="B821" i="6"/>
  <c r="A821" i="6"/>
  <c r="AH820" i="6"/>
  <c r="AF820" i="6"/>
  <c r="AD820" i="6"/>
  <c r="S820" i="6"/>
  <c r="R820" i="6"/>
  <c r="Q820" i="6"/>
  <c r="AI820" i="6" s="1"/>
  <c r="B820" i="6"/>
  <c r="A820" i="6"/>
  <c r="AI819" i="6"/>
  <c r="AE819" i="6"/>
  <c r="S819" i="6"/>
  <c r="Q819" i="6"/>
  <c r="AG819" i="6" s="1"/>
  <c r="B819" i="6"/>
  <c r="A819" i="6"/>
  <c r="AF818" i="6"/>
  <c r="S818" i="6"/>
  <c r="R818" i="6"/>
  <c r="Q818" i="6"/>
  <c r="AH818" i="6" s="1"/>
  <c r="B818" i="6"/>
  <c r="A818" i="6"/>
  <c r="S817" i="6"/>
  <c r="Q817" i="6"/>
  <c r="B817" i="6"/>
  <c r="A817" i="6"/>
  <c r="AH816" i="6"/>
  <c r="AF816" i="6"/>
  <c r="AD816" i="6"/>
  <c r="S816" i="6"/>
  <c r="R816" i="6"/>
  <c r="Q816" i="6"/>
  <c r="AI816" i="6" s="1"/>
  <c r="B816" i="6"/>
  <c r="A816" i="6"/>
  <c r="AI815" i="6"/>
  <c r="AE815" i="6"/>
  <c r="S815" i="6"/>
  <c r="Q815" i="6"/>
  <c r="AG815" i="6" s="1"/>
  <c r="B815" i="6"/>
  <c r="A815" i="6"/>
  <c r="AF814" i="6"/>
  <c r="S814" i="6"/>
  <c r="Q814" i="6"/>
  <c r="AH814" i="6" s="1"/>
  <c r="B814" i="6"/>
  <c r="A814" i="6"/>
  <c r="AG813" i="6"/>
  <c r="S813" i="6"/>
  <c r="Q813" i="6"/>
  <c r="B813" i="6"/>
  <c r="A813" i="6"/>
  <c r="AH812" i="6"/>
  <c r="AF812" i="6"/>
  <c r="AD812" i="6"/>
  <c r="S812" i="6"/>
  <c r="R812" i="6"/>
  <c r="Q812" i="6"/>
  <c r="AI812" i="6" s="1"/>
  <c r="B812" i="6"/>
  <c r="A812" i="6"/>
  <c r="AI811" i="6"/>
  <c r="AE811" i="6"/>
  <c r="S811" i="6"/>
  <c r="Q811" i="6"/>
  <c r="AG811" i="6" s="1"/>
  <c r="B811" i="6"/>
  <c r="A811" i="6"/>
  <c r="AF810" i="6"/>
  <c r="AD810" i="6"/>
  <c r="S810" i="6"/>
  <c r="R810" i="6"/>
  <c r="Q810" i="6"/>
  <c r="AH810" i="6" s="1"/>
  <c r="B810" i="6"/>
  <c r="A810" i="6"/>
  <c r="AG809" i="6"/>
  <c r="S809" i="6"/>
  <c r="Q809" i="6"/>
  <c r="B809" i="6"/>
  <c r="A809" i="6"/>
  <c r="AH808" i="6"/>
  <c r="AF808" i="6"/>
  <c r="AD808" i="6"/>
  <c r="S808" i="6"/>
  <c r="R808" i="6"/>
  <c r="Q808" i="6"/>
  <c r="AI808" i="6" s="1"/>
  <c r="B808" i="6"/>
  <c r="A808" i="6"/>
  <c r="AI807" i="6"/>
  <c r="AE807" i="6"/>
  <c r="S807" i="6"/>
  <c r="Q807" i="6"/>
  <c r="AG807" i="6" s="1"/>
  <c r="B807" i="6"/>
  <c r="A807" i="6"/>
  <c r="AF806" i="6"/>
  <c r="AD806" i="6"/>
  <c r="S806" i="6"/>
  <c r="R806" i="6"/>
  <c r="Q806" i="6"/>
  <c r="AH806" i="6" s="1"/>
  <c r="B806" i="6"/>
  <c r="A806" i="6"/>
  <c r="AI805" i="6"/>
  <c r="AH805" i="6"/>
  <c r="AF805" i="6"/>
  <c r="AE805" i="6"/>
  <c r="AD805" i="6"/>
  <c r="S805" i="6"/>
  <c r="R805" i="6"/>
  <c r="Q805" i="6"/>
  <c r="AG805" i="6" s="1"/>
  <c r="B805" i="6"/>
  <c r="A805" i="6"/>
  <c r="AI804" i="6"/>
  <c r="AF804" i="6"/>
  <c r="AE804" i="6"/>
  <c r="S804" i="6"/>
  <c r="Q804" i="6"/>
  <c r="AH804" i="6" s="1"/>
  <c r="B804" i="6"/>
  <c r="A804" i="6"/>
  <c r="S803" i="6"/>
  <c r="Q803" i="6"/>
  <c r="AI803" i="6" s="1"/>
  <c r="B803" i="6"/>
  <c r="A803" i="6"/>
  <c r="S802" i="6"/>
  <c r="Q802" i="6"/>
  <c r="B802" i="6"/>
  <c r="A802" i="6"/>
  <c r="AI801" i="6"/>
  <c r="AH801" i="6"/>
  <c r="AF801" i="6"/>
  <c r="AE801" i="6"/>
  <c r="AD801" i="6"/>
  <c r="S801" i="6"/>
  <c r="R801" i="6"/>
  <c r="Q801" i="6"/>
  <c r="AG801" i="6" s="1"/>
  <c r="B801" i="6"/>
  <c r="A801" i="6"/>
  <c r="AF800" i="6"/>
  <c r="S800" i="6"/>
  <c r="Q800" i="6"/>
  <c r="AH800" i="6" s="1"/>
  <c r="B800" i="6"/>
  <c r="A800" i="6"/>
  <c r="S799" i="6"/>
  <c r="Q799" i="6"/>
  <c r="AI799" i="6" s="1"/>
  <c r="B799" i="6"/>
  <c r="A799" i="6"/>
  <c r="AD798" i="6"/>
  <c r="S798" i="6"/>
  <c r="R798" i="6"/>
  <c r="Q798" i="6"/>
  <c r="AF798" i="6" s="1"/>
  <c r="B798" i="6"/>
  <c r="A798" i="6"/>
  <c r="AI797" i="6"/>
  <c r="AH797" i="6"/>
  <c r="AF797" i="6"/>
  <c r="AE797" i="6"/>
  <c r="AD797" i="6"/>
  <c r="S797" i="6"/>
  <c r="R797" i="6"/>
  <c r="Q797" i="6"/>
  <c r="AG797" i="6" s="1"/>
  <c r="B797" i="6"/>
  <c r="A797" i="6"/>
  <c r="AF796" i="6"/>
  <c r="S796" i="6"/>
  <c r="Q796" i="6"/>
  <c r="AH796" i="6" s="1"/>
  <c r="B796" i="6"/>
  <c r="A796" i="6"/>
  <c r="S795" i="6"/>
  <c r="Q795" i="6"/>
  <c r="AI795" i="6" s="1"/>
  <c r="B795" i="6"/>
  <c r="A795" i="6"/>
  <c r="AH794" i="6"/>
  <c r="AD794" i="6"/>
  <c r="S794" i="6"/>
  <c r="R794" i="6"/>
  <c r="Q794" i="6"/>
  <c r="AF794" i="6" s="1"/>
  <c r="B794" i="6"/>
  <c r="A794" i="6"/>
  <c r="AI793" i="6"/>
  <c r="AF793" i="6"/>
  <c r="AE793" i="6"/>
  <c r="S793" i="6"/>
  <c r="Q793" i="6"/>
  <c r="AG793" i="6" s="1"/>
  <c r="B793" i="6"/>
  <c r="A793" i="6"/>
  <c r="AF792" i="6"/>
  <c r="S792" i="6"/>
  <c r="Q792" i="6"/>
  <c r="AH792" i="6" s="1"/>
  <c r="B792" i="6"/>
  <c r="A792" i="6"/>
  <c r="S791" i="6"/>
  <c r="Q791" i="6"/>
  <c r="AI791" i="6" s="1"/>
  <c r="B791" i="6"/>
  <c r="A791" i="6"/>
  <c r="AH790" i="6"/>
  <c r="AD790" i="6"/>
  <c r="S790" i="6"/>
  <c r="R790" i="6"/>
  <c r="Q790" i="6"/>
  <c r="AF790" i="6" s="1"/>
  <c r="B790" i="6"/>
  <c r="A790" i="6"/>
  <c r="S789" i="6"/>
  <c r="Q789" i="6"/>
  <c r="AG789" i="6" s="1"/>
  <c r="B789" i="6"/>
  <c r="A789" i="6"/>
  <c r="AF788" i="6"/>
  <c r="S788" i="6"/>
  <c r="Q788" i="6"/>
  <c r="AH788" i="6" s="1"/>
  <c r="B788" i="6"/>
  <c r="A788" i="6"/>
  <c r="S787" i="6"/>
  <c r="Q787" i="6"/>
  <c r="AI787" i="6" s="1"/>
  <c r="B787" i="6"/>
  <c r="A787" i="6"/>
  <c r="AH786" i="6"/>
  <c r="AD786" i="6"/>
  <c r="S786" i="6"/>
  <c r="R786" i="6"/>
  <c r="Q786" i="6"/>
  <c r="AF786" i="6" s="1"/>
  <c r="B786" i="6"/>
  <c r="A786" i="6"/>
  <c r="AF785" i="6"/>
  <c r="AE785" i="6"/>
  <c r="S785" i="6"/>
  <c r="Q785" i="6"/>
  <c r="AG785" i="6" s="1"/>
  <c r="B785" i="6"/>
  <c r="A785" i="6"/>
  <c r="AF784" i="6"/>
  <c r="S784" i="6"/>
  <c r="Q784" i="6"/>
  <c r="AH784" i="6" s="1"/>
  <c r="B784" i="6"/>
  <c r="A784" i="6"/>
  <c r="S783" i="6"/>
  <c r="Q783" i="6"/>
  <c r="AI783" i="6" s="1"/>
  <c r="B783" i="6"/>
  <c r="A783" i="6"/>
  <c r="S782" i="6"/>
  <c r="Q782" i="6"/>
  <c r="B782" i="6"/>
  <c r="A782" i="6"/>
  <c r="S781" i="6"/>
  <c r="Q781" i="6"/>
  <c r="AG781" i="6" s="1"/>
  <c r="B781" i="6"/>
  <c r="A781" i="6"/>
  <c r="AF780" i="6"/>
  <c r="S780" i="6"/>
  <c r="Q780" i="6"/>
  <c r="AH780" i="6" s="1"/>
  <c r="B780" i="6"/>
  <c r="A780" i="6"/>
  <c r="S779" i="6"/>
  <c r="Q779" i="6"/>
  <c r="AI779" i="6" s="1"/>
  <c r="B779" i="6"/>
  <c r="A779" i="6"/>
  <c r="AH778" i="6"/>
  <c r="AF778" i="6"/>
  <c r="AD778" i="6"/>
  <c r="S778" i="6"/>
  <c r="R778" i="6"/>
  <c r="Q778" i="6"/>
  <c r="AI778" i="6" s="1"/>
  <c r="B778" i="6"/>
  <c r="A778" i="6"/>
  <c r="S777" i="6"/>
  <c r="Q777" i="6"/>
  <c r="AG777" i="6" s="1"/>
  <c r="B777" i="6"/>
  <c r="A777" i="6"/>
  <c r="AF776" i="6"/>
  <c r="S776" i="6"/>
  <c r="Q776" i="6"/>
  <c r="AH776" i="6" s="1"/>
  <c r="B776" i="6"/>
  <c r="A776" i="6"/>
  <c r="S775" i="6"/>
  <c r="Q775" i="6"/>
  <c r="AI775" i="6" s="1"/>
  <c r="B775" i="6"/>
  <c r="A775" i="6"/>
  <c r="AH774" i="6"/>
  <c r="AF774" i="6"/>
  <c r="AD774" i="6"/>
  <c r="S774" i="6"/>
  <c r="R774" i="6"/>
  <c r="Q774" i="6"/>
  <c r="AI774" i="6" s="1"/>
  <c r="B774" i="6"/>
  <c r="A774" i="6"/>
  <c r="S773" i="6"/>
  <c r="Q773" i="6"/>
  <c r="AG773" i="6" s="1"/>
  <c r="B773" i="6"/>
  <c r="A773" i="6"/>
  <c r="AF772" i="6"/>
  <c r="S772" i="6"/>
  <c r="Q772" i="6"/>
  <c r="AH772" i="6" s="1"/>
  <c r="B772" i="6"/>
  <c r="A772" i="6"/>
  <c r="S771" i="6"/>
  <c r="Q771" i="6"/>
  <c r="AI771" i="6" s="1"/>
  <c r="B771" i="6"/>
  <c r="A771" i="6"/>
  <c r="AH770" i="6"/>
  <c r="AF770" i="6"/>
  <c r="AD770" i="6"/>
  <c r="S770" i="6"/>
  <c r="R770" i="6"/>
  <c r="Q770" i="6"/>
  <c r="AI770" i="6" s="1"/>
  <c r="B770" i="6"/>
  <c r="A770" i="6"/>
  <c r="S769" i="6"/>
  <c r="Q769" i="6"/>
  <c r="AG769" i="6" s="1"/>
  <c r="B769" i="6"/>
  <c r="A769" i="6"/>
  <c r="AF768" i="6"/>
  <c r="S768" i="6"/>
  <c r="Q768" i="6"/>
  <c r="AH768" i="6" s="1"/>
  <c r="B768" i="6"/>
  <c r="A768" i="6"/>
  <c r="S767" i="6"/>
  <c r="Q767" i="6"/>
  <c r="B767" i="6"/>
  <c r="A767" i="6"/>
  <c r="AF766" i="6"/>
  <c r="S766" i="6"/>
  <c r="Q766" i="6"/>
  <c r="AI766" i="6" s="1"/>
  <c r="B766" i="6"/>
  <c r="A766" i="6"/>
  <c r="S765" i="6"/>
  <c r="Q765" i="6"/>
  <c r="AG765" i="6" s="1"/>
  <c r="B765" i="6"/>
  <c r="A765" i="6"/>
  <c r="AH764" i="6"/>
  <c r="AD764" i="6"/>
  <c r="S764" i="6"/>
  <c r="R764" i="6"/>
  <c r="Q764" i="6"/>
  <c r="AG764" i="6" s="1"/>
  <c r="B764" i="6"/>
  <c r="A764" i="6"/>
  <c r="S763" i="6"/>
  <c r="Q763" i="6"/>
  <c r="AI763" i="6" s="1"/>
  <c r="B763" i="6"/>
  <c r="A763" i="6"/>
  <c r="AF762" i="6"/>
  <c r="S762" i="6"/>
  <c r="Q762" i="6"/>
  <c r="AI762" i="6" s="1"/>
  <c r="B762" i="6"/>
  <c r="A762" i="6"/>
  <c r="S761" i="6"/>
  <c r="Q761" i="6"/>
  <c r="AG761" i="6" s="1"/>
  <c r="B761" i="6"/>
  <c r="A761" i="6"/>
  <c r="S760" i="6"/>
  <c r="Q760" i="6"/>
  <c r="B760" i="6"/>
  <c r="A760" i="6"/>
  <c r="S759" i="6"/>
  <c r="Q759" i="6"/>
  <c r="AI759" i="6" s="1"/>
  <c r="B759" i="6"/>
  <c r="A759" i="6"/>
  <c r="AF758" i="6"/>
  <c r="S758" i="6"/>
  <c r="Q758" i="6"/>
  <c r="AI758" i="6" s="1"/>
  <c r="B758" i="6"/>
  <c r="A758" i="6"/>
  <c r="S757" i="6"/>
  <c r="Q757" i="6"/>
  <c r="AG757" i="6" s="1"/>
  <c r="B757" i="6"/>
  <c r="A757" i="6"/>
  <c r="S756" i="6"/>
  <c r="R756" i="6"/>
  <c r="Q756" i="6"/>
  <c r="AH756" i="6" s="1"/>
  <c r="B756" i="6"/>
  <c r="A756" i="6"/>
  <c r="S755" i="6"/>
  <c r="Q755" i="6"/>
  <c r="AI755" i="6" s="1"/>
  <c r="B755" i="6"/>
  <c r="A755" i="6"/>
  <c r="AF754" i="6"/>
  <c r="S754" i="6"/>
  <c r="Q754" i="6"/>
  <c r="AI754" i="6" s="1"/>
  <c r="B754" i="6"/>
  <c r="A754" i="6"/>
  <c r="S753" i="6"/>
  <c r="Q753" i="6"/>
  <c r="AG753" i="6" s="1"/>
  <c r="B753" i="6"/>
  <c r="A753" i="6"/>
  <c r="S752" i="6"/>
  <c r="R752" i="6"/>
  <c r="Q752" i="6"/>
  <c r="AH752" i="6" s="1"/>
  <c r="B752" i="6"/>
  <c r="A752" i="6"/>
  <c r="S751" i="6"/>
  <c r="Q751" i="6"/>
  <c r="AI751" i="6" s="1"/>
  <c r="B751" i="6"/>
  <c r="A751" i="6"/>
  <c r="AF750" i="6"/>
  <c r="S750" i="6"/>
  <c r="Q750" i="6"/>
  <c r="AI750" i="6" s="1"/>
  <c r="B750" i="6"/>
  <c r="A750" i="6"/>
  <c r="S749" i="6"/>
  <c r="Q749" i="6"/>
  <c r="AG749" i="6" s="1"/>
  <c r="B749" i="6"/>
  <c r="A749" i="6"/>
  <c r="AD748" i="6"/>
  <c r="S748" i="6"/>
  <c r="R748" i="6"/>
  <c r="Q748" i="6"/>
  <c r="AH748" i="6" s="1"/>
  <c r="B748" i="6"/>
  <c r="A748" i="6"/>
  <c r="S747" i="6"/>
  <c r="Q747" i="6"/>
  <c r="AI747" i="6" s="1"/>
  <c r="B747" i="6"/>
  <c r="A747" i="6"/>
  <c r="AF746" i="6"/>
  <c r="S746" i="6"/>
  <c r="Q746" i="6"/>
  <c r="AI746" i="6" s="1"/>
  <c r="B746" i="6"/>
  <c r="A746" i="6"/>
  <c r="S745" i="6"/>
  <c r="Q745" i="6"/>
  <c r="AG745" i="6" s="1"/>
  <c r="B745" i="6"/>
  <c r="A745" i="6"/>
  <c r="S744" i="6"/>
  <c r="R744" i="6"/>
  <c r="Q744" i="6"/>
  <c r="AH744" i="6" s="1"/>
  <c r="B744" i="6"/>
  <c r="A744" i="6"/>
  <c r="S743" i="6"/>
  <c r="Q743" i="6"/>
  <c r="AI743" i="6" s="1"/>
  <c r="B743" i="6"/>
  <c r="A743" i="6"/>
  <c r="S742" i="6"/>
  <c r="Q742" i="6"/>
  <c r="B742" i="6"/>
  <c r="A742" i="6"/>
  <c r="S741" i="6"/>
  <c r="Q741" i="6"/>
  <c r="AG741" i="6" s="1"/>
  <c r="B741" i="6"/>
  <c r="A741" i="6"/>
  <c r="S740" i="6"/>
  <c r="R740" i="6"/>
  <c r="Q740" i="6"/>
  <c r="AH740" i="6" s="1"/>
  <c r="B740" i="6"/>
  <c r="A740" i="6"/>
  <c r="S739" i="6"/>
  <c r="Q739" i="6"/>
  <c r="AI739" i="6" s="1"/>
  <c r="B739" i="6"/>
  <c r="A739" i="6"/>
  <c r="AF738" i="6"/>
  <c r="S738" i="6"/>
  <c r="Q738" i="6"/>
  <c r="AI738" i="6" s="1"/>
  <c r="B738" i="6"/>
  <c r="A738" i="6"/>
  <c r="S737" i="6"/>
  <c r="Q737" i="6"/>
  <c r="AG737" i="6" s="1"/>
  <c r="B737" i="6"/>
  <c r="A737" i="6"/>
  <c r="S736" i="6"/>
  <c r="Q736" i="6"/>
  <c r="AH736" i="6" s="1"/>
  <c r="B736" i="6"/>
  <c r="A736" i="6"/>
  <c r="S735" i="6"/>
  <c r="Q735" i="6"/>
  <c r="AI735" i="6" s="1"/>
  <c r="B735" i="6"/>
  <c r="A735" i="6"/>
  <c r="AF734" i="6"/>
  <c r="S734" i="6"/>
  <c r="Q734" i="6"/>
  <c r="AI734" i="6" s="1"/>
  <c r="B734" i="6"/>
  <c r="A734" i="6"/>
  <c r="S733" i="6"/>
  <c r="Q733" i="6"/>
  <c r="AG733" i="6" s="1"/>
  <c r="B733" i="6"/>
  <c r="A733" i="6"/>
  <c r="S732" i="6"/>
  <c r="Q732" i="6"/>
  <c r="AH732" i="6" s="1"/>
  <c r="B732" i="6"/>
  <c r="A732" i="6"/>
  <c r="S731" i="6"/>
  <c r="Q731" i="6"/>
  <c r="AI731" i="6" s="1"/>
  <c r="B731" i="6"/>
  <c r="A731" i="6"/>
  <c r="AF730" i="6"/>
  <c r="S730" i="6"/>
  <c r="Q730" i="6"/>
  <c r="AI730" i="6" s="1"/>
  <c r="B730" i="6"/>
  <c r="A730" i="6"/>
  <c r="S729" i="6"/>
  <c r="Q729" i="6"/>
  <c r="AG729" i="6" s="1"/>
  <c r="B729" i="6"/>
  <c r="A729" i="6"/>
  <c r="S728" i="6"/>
  <c r="Q728" i="6"/>
  <c r="AH728" i="6" s="1"/>
  <c r="B728" i="6"/>
  <c r="A728" i="6"/>
  <c r="S727" i="6"/>
  <c r="Q727" i="6"/>
  <c r="AI727" i="6" s="1"/>
  <c r="B727" i="6"/>
  <c r="A727" i="6"/>
  <c r="AF726" i="6"/>
  <c r="S726" i="6"/>
  <c r="Q726" i="6"/>
  <c r="AI726" i="6" s="1"/>
  <c r="B726" i="6"/>
  <c r="A726" i="6"/>
  <c r="S725" i="6"/>
  <c r="Q725" i="6"/>
  <c r="AG725" i="6" s="1"/>
  <c r="B725" i="6"/>
  <c r="A725" i="6"/>
  <c r="S724" i="6"/>
  <c r="Q724" i="6"/>
  <c r="AH724" i="6" s="1"/>
  <c r="B724" i="6"/>
  <c r="A724" i="6"/>
  <c r="S723" i="6"/>
  <c r="Q723" i="6"/>
  <c r="AI723" i="6" s="1"/>
  <c r="B723" i="6"/>
  <c r="A723" i="6"/>
  <c r="AF722" i="6"/>
  <c r="S722" i="6"/>
  <c r="Q722" i="6"/>
  <c r="AI722" i="6" s="1"/>
  <c r="B722" i="6"/>
  <c r="A722" i="6"/>
  <c r="S721" i="6"/>
  <c r="Q721" i="6"/>
  <c r="B721" i="6"/>
  <c r="A721" i="6"/>
  <c r="S720" i="6"/>
  <c r="Q720" i="6"/>
  <c r="AH720" i="6" s="1"/>
  <c r="B720" i="6"/>
  <c r="A720" i="6"/>
  <c r="S719" i="6"/>
  <c r="Q719" i="6"/>
  <c r="AI719" i="6" s="1"/>
  <c r="B719" i="6"/>
  <c r="A719" i="6"/>
  <c r="AF718" i="6"/>
  <c r="S718" i="6"/>
  <c r="Q718" i="6"/>
  <c r="AI718" i="6" s="1"/>
  <c r="B718" i="6"/>
  <c r="A718" i="6"/>
  <c r="S717" i="6"/>
  <c r="Q717" i="6"/>
  <c r="AG717" i="6" s="1"/>
  <c r="B717" i="6"/>
  <c r="A717" i="6"/>
  <c r="S716" i="6"/>
  <c r="Q716" i="6"/>
  <c r="AH716" i="6" s="1"/>
  <c r="B716" i="6"/>
  <c r="A716" i="6"/>
  <c r="S715" i="6"/>
  <c r="Q715" i="6"/>
  <c r="AI715" i="6" s="1"/>
  <c r="B715" i="6"/>
  <c r="A715" i="6"/>
  <c r="AF714" i="6"/>
  <c r="S714" i="6"/>
  <c r="Q714" i="6"/>
  <c r="AI714" i="6" s="1"/>
  <c r="B714" i="6"/>
  <c r="A714" i="6"/>
  <c r="S713" i="6"/>
  <c r="Q713" i="6"/>
  <c r="AG713" i="6" s="1"/>
  <c r="B713" i="6"/>
  <c r="A713" i="6"/>
  <c r="S712" i="6"/>
  <c r="Q712" i="6"/>
  <c r="AH712" i="6" s="1"/>
  <c r="B712" i="6"/>
  <c r="A712" i="6"/>
  <c r="S711" i="6"/>
  <c r="Q711" i="6"/>
  <c r="AI711" i="6" s="1"/>
  <c r="B711" i="6"/>
  <c r="A711" i="6"/>
  <c r="AF710" i="6"/>
  <c r="S710" i="6"/>
  <c r="Q710" i="6"/>
  <c r="AI710" i="6" s="1"/>
  <c r="B710" i="6"/>
  <c r="A710" i="6"/>
  <c r="S709" i="6"/>
  <c r="Q709" i="6"/>
  <c r="AG709" i="6" s="1"/>
  <c r="B709" i="6"/>
  <c r="A709" i="6"/>
  <c r="S708" i="6"/>
  <c r="Q708" i="6"/>
  <c r="AH708" i="6" s="1"/>
  <c r="B708" i="6"/>
  <c r="A708" i="6"/>
  <c r="S707" i="6"/>
  <c r="Q707" i="6"/>
  <c r="AI707" i="6" s="1"/>
  <c r="B707" i="6"/>
  <c r="A707" i="6"/>
  <c r="AF706" i="6"/>
  <c r="S706" i="6"/>
  <c r="Q706" i="6"/>
  <c r="AI706" i="6" s="1"/>
  <c r="B706" i="6"/>
  <c r="A706" i="6"/>
  <c r="S705" i="6"/>
  <c r="Q705" i="6"/>
  <c r="AG705" i="6" s="1"/>
  <c r="B705" i="6"/>
  <c r="A705" i="6"/>
  <c r="S704" i="6"/>
  <c r="Q704" i="6"/>
  <c r="AH704" i="6" s="1"/>
  <c r="B704" i="6"/>
  <c r="A704" i="6"/>
  <c r="S703" i="6"/>
  <c r="Q703" i="6"/>
  <c r="AI703" i="6" s="1"/>
  <c r="B703" i="6"/>
  <c r="A703" i="6"/>
  <c r="AF702" i="6"/>
  <c r="S702" i="6"/>
  <c r="Q702" i="6"/>
  <c r="AI702" i="6" s="1"/>
  <c r="B702" i="6"/>
  <c r="A702" i="6"/>
  <c r="S701" i="6"/>
  <c r="Q701" i="6"/>
  <c r="AG701" i="6" s="1"/>
  <c r="B701" i="6"/>
  <c r="A701" i="6"/>
  <c r="S700" i="6"/>
  <c r="Q700" i="6"/>
  <c r="AH700" i="6" s="1"/>
  <c r="B700" i="6"/>
  <c r="A700" i="6"/>
  <c r="S699" i="6"/>
  <c r="Q699" i="6"/>
  <c r="B699" i="6"/>
  <c r="A699" i="6"/>
  <c r="AF698" i="6"/>
  <c r="S698" i="6"/>
  <c r="Q698" i="6"/>
  <c r="AI698" i="6" s="1"/>
  <c r="B698" i="6"/>
  <c r="A698" i="6"/>
  <c r="S697" i="6"/>
  <c r="Q697" i="6"/>
  <c r="AG697" i="6" s="1"/>
  <c r="B697" i="6"/>
  <c r="A697" i="6"/>
  <c r="S696" i="6"/>
  <c r="Q696" i="6"/>
  <c r="AH696" i="6" s="1"/>
  <c r="B696" i="6"/>
  <c r="A696" i="6"/>
  <c r="S695" i="6"/>
  <c r="Q695" i="6"/>
  <c r="AI695" i="6" s="1"/>
  <c r="B695" i="6"/>
  <c r="A695" i="6"/>
  <c r="AF694" i="6"/>
  <c r="S694" i="6"/>
  <c r="Q694" i="6"/>
  <c r="AI694" i="6" s="1"/>
  <c r="B694" i="6"/>
  <c r="A694" i="6"/>
  <c r="S693" i="6"/>
  <c r="Q693" i="6"/>
  <c r="AG693" i="6" s="1"/>
  <c r="B693" i="6"/>
  <c r="A693" i="6"/>
  <c r="S692" i="6"/>
  <c r="Q692" i="6"/>
  <c r="AH692" i="6" s="1"/>
  <c r="B692" i="6"/>
  <c r="A692" i="6"/>
  <c r="S691" i="6"/>
  <c r="Q691" i="6"/>
  <c r="AI691" i="6" s="1"/>
  <c r="B691" i="6"/>
  <c r="A691" i="6"/>
  <c r="AF690" i="6"/>
  <c r="S690" i="6"/>
  <c r="Q690" i="6"/>
  <c r="AI690" i="6" s="1"/>
  <c r="B690" i="6"/>
  <c r="A690" i="6"/>
  <c r="S689" i="6"/>
  <c r="Q689" i="6"/>
  <c r="AG689" i="6" s="1"/>
  <c r="B689" i="6"/>
  <c r="A689" i="6"/>
  <c r="S688" i="6"/>
  <c r="Q688" i="6"/>
  <c r="AH688" i="6" s="1"/>
  <c r="B688" i="6"/>
  <c r="A688" i="6"/>
  <c r="S687" i="6"/>
  <c r="Q687" i="6"/>
  <c r="AI687" i="6" s="1"/>
  <c r="B687" i="6"/>
  <c r="A687" i="6"/>
  <c r="AF686" i="6"/>
  <c r="S686" i="6"/>
  <c r="Q686" i="6"/>
  <c r="R686" i="6" s="1"/>
  <c r="B686" i="6"/>
  <c r="A686" i="6"/>
  <c r="AF685" i="6"/>
  <c r="S685" i="6"/>
  <c r="Q685" i="6"/>
  <c r="AH685" i="6" s="1"/>
  <c r="B685" i="6"/>
  <c r="A685" i="6"/>
  <c r="S684" i="6"/>
  <c r="Q684" i="6"/>
  <c r="AI684" i="6" s="1"/>
  <c r="B684" i="6"/>
  <c r="A684" i="6"/>
  <c r="AH683" i="6"/>
  <c r="AD683" i="6"/>
  <c r="S683" i="6"/>
  <c r="R683" i="6"/>
  <c r="Q683" i="6"/>
  <c r="AF683" i="6" s="1"/>
  <c r="B683" i="6"/>
  <c r="A683" i="6"/>
  <c r="AI682" i="6"/>
  <c r="AE682" i="6"/>
  <c r="S682" i="6"/>
  <c r="Q682" i="6"/>
  <c r="AG682" i="6" s="1"/>
  <c r="B682" i="6"/>
  <c r="A682" i="6"/>
  <c r="AF681" i="6"/>
  <c r="S681" i="6"/>
  <c r="Q681" i="6"/>
  <c r="AH681" i="6" s="1"/>
  <c r="B681" i="6"/>
  <c r="A681" i="6"/>
  <c r="S680" i="6"/>
  <c r="Q680" i="6"/>
  <c r="AI680" i="6" s="1"/>
  <c r="B680" i="6"/>
  <c r="A680" i="6"/>
  <c r="S679" i="6"/>
  <c r="Q679" i="6"/>
  <c r="B679" i="6"/>
  <c r="A679" i="6"/>
  <c r="AI678" i="6"/>
  <c r="AE678" i="6"/>
  <c r="S678" i="6"/>
  <c r="Q678" i="6"/>
  <c r="AG678" i="6" s="1"/>
  <c r="B678" i="6"/>
  <c r="A678" i="6"/>
  <c r="AF677" i="6"/>
  <c r="S677" i="6"/>
  <c r="Q677" i="6"/>
  <c r="AH677" i="6" s="1"/>
  <c r="B677" i="6"/>
  <c r="A677" i="6"/>
  <c r="S676" i="6"/>
  <c r="Q676" i="6"/>
  <c r="AI676" i="6" s="1"/>
  <c r="B676" i="6"/>
  <c r="A676" i="6"/>
  <c r="AH675" i="6"/>
  <c r="AD675" i="6"/>
  <c r="S675" i="6"/>
  <c r="R675" i="6"/>
  <c r="Q675" i="6"/>
  <c r="AF675" i="6" s="1"/>
  <c r="B675" i="6"/>
  <c r="A675" i="6"/>
  <c r="AI674" i="6"/>
  <c r="AE674" i="6"/>
  <c r="S674" i="6"/>
  <c r="Q674" i="6"/>
  <c r="AG674" i="6" s="1"/>
  <c r="B674" i="6"/>
  <c r="A674" i="6"/>
  <c r="AF673" i="6"/>
  <c r="S673" i="6"/>
  <c r="Q673" i="6"/>
  <c r="AH673" i="6" s="1"/>
  <c r="B673" i="6"/>
  <c r="A673" i="6"/>
  <c r="S672" i="6"/>
  <c r="Q672" i="6"/>
  <c r="AI672" i="6" s="1"/>
  <c r="B672" i="6"/>
  <c r="A672" i="6"/>
  <c r="AH671" i="6"/>
  <c r="AF671" i="6"/>
  <c r="AD671" i="6"/>
  <c r="S671" i="6"/>
  <c r="R671" i="6"/>
  <c r="Q671" i="6"/>
  <c r="AI671" i="6" s="1"/>
  <c r="B671" i="6"/>
  <c r="A671" i="6"/>
  <c r="AI670" i="6"/>
  <c r="AE670" i="6"/>
  <c r="S670" i="6"/>
  <c r="Q670" i="6"/>
  <c r="AG670" i="6" s="1"/>
  <c r="B670" i="6"/>
  <c r="A670" i="6"/>
  <c r="AF669" i="6"/>
  <c r="S669" i="6"/>
  <c r="Q669" i="6"/>
  <c r="AH669" i="6" s="1"/>
  <c r="B669" i="6"/>
  <c r="A669" i="6"/>
  <c r="S668" i="6"/>
  <c r="Q668" i="6"/>
  <c r="AI668" i="6" s="1"/>
  <c r="B668" i="6"/>
  <c r="A668" i="6"/>
  <c r="AH667" i="6"/>
  <c r="AD667" i="6"/>
  <c r="S667" i="6"/>
  <c r="R667" i="6"/>
  <c r="Q667" i="6"/>
  <c r="AF667" i="6" s="1"/>
  <c r="B667" i="6"/>
  <c r="A667" i="6"/>
  <c r="AI666" i="6"/>
  <c r="AE666" i="6"/>
  <c r="S666" i="6"/>
  <c r="Q666" i="6"/>
  <c r="AG666" i="6" s="1"/>
  <c r="B666" i="6"/>
  <c r="A666" i="6"/>
  <c r="AF665" i="6"/>
  <c r="S665" i="6"/>
  <c r="Q665" i="6"/>
  <c r="AH665" i="6" s="1"/>
  <c r="B665" i="6"/>
  <c r="A665" i="6"/>
  <c r="S664" i="6"/>
  <c r="Q664" i="6"/>
  <c r="AI664" i="6" s="1"/>
  <c r="B664" i="6"/>
  <c r="A664" i="6"/>
  <c r="AH663" i="6"/>
  <c r="AD663" i="6"/>
  <c r="S663" i="6"/>
  <c r="R663" i="6"/>
  <c r="Q663" i="6"/>
  <c r="AF663" i="6" s="1"/>
  <c r="B663" i="6"/>
  <c r="A663" i="6"/>
  <c r="AI662" i="6"/>
  <c r="AE662" i="6"/>
  <c r="S662" i="6"/>
  <c r="Q662" i="6"/>
  <c r="AG662" i="6" s="1"/>
  <c r="B662" i="6"/>
  <c r="A662" i="6"/>
  <c r="AF661" i="6"/>
  <c r="S661" i="6"/>
  <c r="Q661" i="6"/>
  <c r="AH661" i="6" s="1"/>
  <c r="B661" i="6"/>
  <c r="A661" i="6"/>
  <c r="S660" i="6"/>
  <c r="Q660" i="6"/>
  <c r="AI660" i="6" s="1"/>
  <c r="B660" i="6"/>
  <c r="A660" i="6"/>
  <c r="AH659" i="6"/>
  <c r="AD659" i="6"/>
  <c r="S659" i="6"/>
  <c r="R659" i="6"/>
  <c r="Q659" i="6"/>
  <c r="AF659" i="6" s="1"/>
  <c r="B659" i="6"/>
  <c r="A659" i="6"/>
  <c r="AI658" i="6"/>
  <c r="AE658" i="6"/>
  <c r="S658" i="6"/>
  <c r="Q658" i="6"/>
  <c r="AG658" i="6" s="1"/>
  <c r="B658" i="6"/>
  <c r="A658" i="6"/>
  <c r="AF657" i="6"/>
  <c r="S657" i="6"/>
  <c r="Q657" i="6"/>
  <c r="AH657" i="6" s="1"/>
  <c r="B657" i="6"/>
  <c r="A657" i="6"/>
  <c r="S656" i="6"/>
  <c r="Q656" i="6"/>
  <c r="B656" i="6"/>
  <c r="A656" i="6"/>
  <c r="AH655" i="6"/>
  <c r="AD655" i="6"/>
  <c r="S655" i="6"/>
  <c r="R655" i="6"/>
  <c r="Q655" i="6"/>
  <c r="AF655" i="6" s="1"/>
  <c r="B655" i="6"/>
  <c r="A655" i="6"/>
  <c r="AI654" i="6"/>
  <c r="AE654" i="6"/>
  <c r="S654" i="6"/>
  <c r="Q654" i="6"/>
  <c r="AG654" i="6" s="1"/>
  <c r="B654" i="6"/>
  <c r="A654" i="6"/>
  <c r="AF653" i="6"/>
  <c r="S653" i="6"/>
  <c r="Q653" i="6"/>
  <c r="AH653" i="6" s="1"/>
  <c r="B653" i="6"/>
  <c r="A653" i="6"/>
  <c r="S652" i="6"/>
  <c r="Q652" i="6"/>
  <c r="AI652" i="6" s="1"/>
  <c r="B652" i="6"/>
  <c r="A652" i="6"/>
  <c r="AH651" i="6"/>
  <c r="AD651" i="6"/>
  <c r="S651" i="6"/>
  <c r="R651" i="6"/>
  <c r="Q651" i="6"/>
  <c r="AF651" i="6" s="1"/>
  <c r="B651" i="6"/>
  <c r="A651" i="6"/>
  <c r="AI650" i="6"/>
  <c r="AE650" i="6"/>
  <c r="S650" i="6"/>
  <c r="Q650" i="6"/>
  <c r="AG650" i="6" s="1"/>
  <c r="B650" i="6"/>
  <c r="A650" i="6"/>
  <c r="AF649" i="6"/>
  <c r="S649" i="6"/>
  <c r="Q649" i="6"/>
  <c r="AH649" i="6" s="1"/>
  <c r="B649" i="6"/>
  <c r="A649" i="6"/>
  <c r="S648" i="6"/>
  <c r="Q648" i="6"/>
  <c r="AI648" i="6" s="1"/>
  <c r="B648" i="6"/>
  <c r="A648" i="6"/>
  <c r="AH647" i="6"/>
  <c r="AD647" i="6"/>
  <c r="S647" i="6"/>
  <c r="R647" i="6"/>
  <c r="Q647" i="6"/>
  <c r="AF647" i="6" s="1"/>
  <c r="B647" i="6"/>
  <c r="A647" i="6"/>
  <c r="AI646" i="6"/>
  <c r="AE646" i="6"/>
  <c r="S646" i="6"/>
  <c r="Q646" i="6"/>
  <c r="AG646" i="6" s="1"/>
  <c r="B646" i="6"/>
  <c r="A646" i="6"/>
  <c r="AF645" i="6"/>
  <c r="S645" i="6"/>
  <c r="Q645" i="6"/>
  <c r="AH645" i="6" s="1"/>
  <c r="B645" i="6"/>
  <c r="A645" i="6"/>
  <c r="S644" i="6"/>
  <c r="Q644" i="6"/>
  <c r="AG644" i="6" s="1"/>
  <c r="B644" i="6"/>
  <c r="A644" i="6"/>
  <c r="AH643" i="6"/>
  <c r="AD643" i="6"/>
  <c r="S643" i="6"/>
  <c r="R643" i="6"/>
  <c r="Q643" i="6"/>
  <c r="AF643" i="6" s="1"/>
  <c r="B643" i="6"/>
  <c r="A643" i="6"/>
  <c r="AI642" i="6"/>
  <c r="AE642" i="6"/>
  <c r="S642" i="6"/>
  <c r="Q642" i="6"/>
  <c r="AG642" i="6" s="1"/>
  <c r="B642" i="6"/>
  <c r="A642" i="6"/>
  <c r="AF641" i="6"/>
  <c r="S641" i="6"/>
  <c r="Q641" i="6"/>
  <c r="AH641" i="6" s="1"/>
  <c r="B641" i="6"/>
  <c r="A641" i="6"/>
  <c r="S640" i="6"/>
  <c r="Q640" i="6"/>
  <c r="B640" i="6"/>
  <c r="A640" i="6"/>
  <c r="AH639" i="6"/>
  <c r="AD639" i="6"/>
  <c r="S639" i="6"/>
  <c r="R639" i="6"/>
  <c r="Q639" i="6"/>
  <c r="AF639" i="6" s="1"/>
  <c r="B639" i="6"/>
  <c r="A639" i="6"/>
  <c r="AI638" i="6"/>
  <c r="AE638" i="6"/>
  <c r="S638" i="6"/>
  <c r="Q638" i="6"/>
  <c r="AG638" i="6" s="1"/>
  <c r="B638" i="6"/>
  <c r="A638" i="6"/>
  <c r="AF637" i="6"/>
  <c r="S637" i="6"/>
  <c r="Q637" i="6"/>
  <c r="AH637" i="6" s="1"/>
  <c r="B637" i="6"/>
  <c r="A637" i="6"/>
  <c r="S636" i="6"/>
  <c r="Q636" i="6"/>
  <c r="B636" i="6"/>
  <c r="A636" i="6"/>
  <c r="AH635" i="6"/>
  <c r="AD635" i="6"/>
  <c r="S635" i="6"/>
  <c r="R635" i="6"/>
  <c r="Q635" i="6"/>
  <c r="AF635" i="6" s="1"/>
  <c r="B635" i="6"/>
  <c r="A635" i="6"/>
  <c r="S634" i="6"/>
  <c r="Q634" i="6"/>
  <c r="B634" i="6"/>
  <c r="A634" i="6"/>
  <c r="AF633" i="6"/>
  <c r="S633" i="6"/>
  <c r="Q633" i="6"/>
  <c r="AH633" i="6" s="1"/>
  <c r="B633" i="6"/>
  <c r="A633" i="6"/>
  <c r="AG632" i="6"/>
  <c r="S632" i="6"/>
  <c r="Q632" i="6"/>
  <c r="B632" i="6"/>
  <c r="A632" i="6"/>
  <c r="AH631" i="6"/>
  <c r="AD631" i="6"/>
  <c r="S631" i="6"/>
  <c r="R631" i="6"/>
  <c r="Q631" i="6"/>
  <c r="AF631" i="6" s="1"/>
  <c r="B631" i="6"/>
  <c r="A631" i="6"/>
  <c r="AI630" i="6"/>
  <c r="AH630" i="6"/>
  <c r="AE630" i="6"/>
  <c r="AD630" i="6"/>
  <c r="S630" i="6"/>
  <c r="R630" i="6"/>
  <c r="Q630" i="6"/>
  <c r="AG630" i="6" s="1"/>
  <c r="B630" i="6"/>
  <c r="A630" i="6"/>
  <c r="AI629" i="6"/>
  <c r="AF629" i="6"/>
  <c r="AE629" i="6"/>
  <c r="S629" i="6"/>
  <c r="Q629" i="6"/>
  <c r="AH629" i="6" s="1"/>
  <c r="B629" i="6"/>
  <c r="A629" i="6"/>
  <c r="AG628" i="6"/>
  <c r="S628" i="6"/>
  <c r="Q628" i="6"/>
  <c r="B628" i="6"/>
  <c r="A628" i="6"/>
  <c r="AH627" i="6"/>
  <c r="AD627" i="6"/>
  <c r="S627" i="6"/>
  <c r="R627" i="6"/>
  <c r="Q627" i="6"/>
  <c r="AF627" i="6" s="1"/>
  <c r="B627" i="6"/>
  <c r="A627" i="6"/>
  <c r="AI626" i="6"/>
  <c r="AH626" i="6"/>
  <c r="AE626" i="6"/>
  <c r="AD626" i="6"/>
  <c r="S626" i="6"/>
  <c r="R626" i="6"/>
  <c r="Q626" i="6"/>
  <c r="AG626" i="6" s="1"/>
  <c r="B626" i="6"/>
  <c r="A626" i="6"/>
  <c r="AI625" i="6"/>
  <c r="AF625" i="6"/>
  <c r="AE625" i="6"/>
  <c r="S625" i="6"/>
  <c r="Q625" i="6"/>
  <c r="AH625" i="6" s="1"/>
  <c r="B625" i="6"/>
  <c r="A625" i="6"/>
  <c r="AG624" i="6"/>
  <c r="S624" i="6"/>
  <c r="Q624" i="6"/>
  <c r="B624" i="6"/>
  <c r="A624" i="6"/>
  <c r="AH623" i="6"/>
  <c r="AD623" i="6"/>
  <c r="S623" i="6"/>
  <c r="R623" i="6"/>
  <c r="Q623" i="6"/>
  <c r="AF623" i="6" s="1"/>
  <c r="B623" i="6"/>
  <c r="A623" i="6"/>
  <c r="AI622" i="6"/>
  <c r="AH622" i="6"/>
  <c r="AE622" i="6"/>
  <c r="AD622" i="6"/>
  <c r="S622" i="6"/>
  <c r="R622" i="6"/>
  <c r="Q622" i="6"/>
  <c r="AG622" i="6" s="1"/>
  <c r="B622" i="6"/>
  <c r="A622" i="6"/>
  <c r="AI621" i="6"/>
  <c r="AF621" i="6"/>
  <c r="AE621" i="6"/>
  <c r="S621" i="6"/>
  <c r="Q621" i="6"/>
  <c r="AH621" i="6" s="1"/>
  <c r="B621" i="6"/>
  <c r="A621" i="6"/>
  <c r="AG620" i="6"/>
  <c r="S620" i="6"/>
  <c r="Q620" i="6"/>
  <c r="B620" i="6"/>
  <c r="A620" i="6"/>
  <c r="AH619" i="6"/>
  <c r="AD619" i="6"/>
  <c r="S619" i="6"/>
  <c r="R619" i="6"/>
  <c r="Q619" i="6"/>
  <c r="AF619" i="6" s="1"/>
  <c r="B619" i="6"/>
  <c r="A619" i="6"/>
  <c r="AI618" i="6"/>
  <c r="AH618" i="6"/>
  <c r="AE618" i="6"/>
  <c r="AD618" i="6"/>
  <c r="S618" i="6"/>
  <c r="R618" i="6"/>
  <c r="Q618" i="6"/>
  <c r="AG618" i="6" s="1"/>
  <c r="B618" i="6"/>
  <c r="A618" i="6"/>
  <c r="AI617" i="6"/>
  <c r="AF617" i="6"/>
  <c r="AE617" i="6"/>
  <c r="S617" i="6"/>
  <c r="Q617" i="6"/>
  <c r="AH617" i="6" s="1"/>
  <c r="B617" i="6"/>
  <c r="A617" i="6"/>
  <c r="AG616" i="6"/>
  <c r="S616" i="6"/>
  <c r="Q616" i="6"/>
  <c r="B616" i="6"/>
  <c r="A616" i="6"/>
  <c r="AH615" i="6"/>
  <c r="AD615" i="6"/>
  <c r="S615" i="6"/>
  <c r="R615" i="6"/>
  <c r="Q615" i="6"/>
  <c r="AF615" i="6" s="1"/>
  <c r="B615" i="6"/>
  <c r="A615" i="6"/>
  <c r="AI614" i="6"/>
  <c r="AE614" i="6"/>
  <c r="S614" i="6"/>
  <c r="R614" i="6"/>
  <c r="Q614" i="6"/>
  <c r="AG614" i="6" s="1"/>
  <c r="B614" i="6"/>
  <c r="A614" i="6"/>
  <c r="S613" i="6"/>
  <c r="Q613" i="6"/>
  <c r="B613" i="6"/>
  <c r="A613" i="6"/>
  <c r="AG612" i="6"/>
  <c r="S612" i="6"/>
  <c r="Q612" i="6"/>
  <c r="B612" i="6"/>
  <c r="A612" i="6"/>
  <c r="AH611" i="6"/>
  <c r="AD611" i="6"/>
  <c r="S611" i="6"/>
  <c r="R611" i="6"/>
  <c r="Q611" i="6"/>
  <c r="AF611" i="6" s="1"/>
  <c r="B611" i="6"/>
  <c r="A611" i="6"/>
  <c r="AI610" i="6"/>
  <c r="AE610" i="6"/>
  <c r="S610" i="6"/>
  <c r="Q610" i="6"/>
  <c r="AG610" i="6" s="1"/>
  <c r="B610" i="6"/>
  <c r="A610" i="6"/>
  <c r="AF609" i="6"/>
  <c r="S609" i="6"/>
  <c r="Q609" i="6"/>
  <c r="AH609" i="6" s="1"/>
  <c r="B609" i="6"/>
  <c r="A609" i="6"/>
  <c r="S608" i="6"/>
  <c r="Q608" i="6"/>
  <c r="B608" i="6"/>
  <c r="A608" i="6"/>
  <c r="AH607" i="6"/>
  <c r="AD607" i="6"/>
  <c r="S607" i="6"/>
  <c r="R607" i="6"/>
  <c r="Q607" i="6"/>
  <c r="AF607" i="6" s="1"/>
  <c r="B607" i="6"/>
  <c r="A607" i="6"/>
  <c r="AI606" i="6"/>
  <c r="AE606" i="6"/>
  <c r="S606" i="6"/>
  <c r="Q606" i="6"/>
  <c r="AG606" i="6" s="1"/>
  <c r="B606" i="6"/>
  <c r="A606" i="6"/>
  <c r="AF605" i="6"/>
  <c r="S605" i="6"/>
  <c r="R605" i="6"/>
  <c r="Q605" i="6"/>
  <c r="B605" i="6"/>
  <c r="A605" i="6"/>
  <c r="AI604" i="6"/>
  <c r="AE604" i="6"/>
  <c r="S604" i="6"/>
  <c r="Q604" i="6"/>
  <c r="AG604" i="6" s="1"/>
  <c r="B604" i="6"/>
  <c r="A604" i="6"/>
  <c r="AH603" i="6"/>
  <c r="AF603" i="6"/>
  <c r="AD603" i="6"/>
  <c r="S603" i="6"/>
  <c r="R603" i="6"/>
  <c r="Q603" i="6"/>
  <c r="AG603" i="6" s="1"/>
  <c r="B603" i="6"/>
  <c r="A603" i="6"/>
  <c r="S602" i="6"/>
  <c r="Q602" i="6"/>
  <c r="AI602" i="6" s="1"/>
  <c r="B602" i="6"/>
  <c r="A602" i="6"/>
  <c r="AH601" i="6"/>
  <c r="AF601" i="6"/>
  <c r="AE601" i="6"/>
  <c r="AD601" i="6"/>
  <c r="S601" i="6"/>
  <c r="R601" i="6"/>
  <c r="Q601" i="6"/>
  <c r="AI601" i="6" s="1"/>
  <c r="B601" i="6"/>
  <c r="A601" i="6"/>
  <c r="AI600" i="6"/>
  <c r="AE600" i="6"/>
  <c r="S600" i="6"/>
  <c r="Q600" i="6"/>
  <c r="AG600" i="6" s="1"/>
  <c r="B600" i="6"/>
  <c r="A600" i="6"/>
  <c r="AH599" i="6"/>
  <c r="AF599" i="6"/>
  <c r="AD599" i="6"/>
  <c r="S599" i="6"/>
  <c r="R599" i="6"/>
  <c r="Q599" i="6"/>
  <c r="AG599" i="6" s="1"/>
  <c r="B599" i="6"/>
  <c r="A599" i="6"/>
  <c r="S598" i="6"/>
  <c r="Q598" i="6"/>
  <c r="AI598" i="6" s="1"/>
  <c r="B598" i="6"/>
  <c r="A598" i="6"/>
  <c r="AH597" i="6"/>
  <c r="AF597" i="6"/>
  <c r="AD597" i="6"/>
  <c r="S597" i="6"/>
  <c r="R597" i="6"/>
  <c r="Q597" i="6"/>
  <c r="AI597" i="6" s="1"/>
  <c r="B597" i="6"/>
  <c r="A597" i="6"/>
  <c r="AI596" i="6"/>
  <c r="AE596" i="6"/>
  <c r="S596" i="6"/>
  <c r="Q596" i="6"/>
  <c r="AG596" i="6" s="1"/>
  <c r="B596" i="6"/>
  <c r="A596" i="6"/>
  <c r="AH595" i="6"/>
  <c r="AF595" i="6"/>
  <c r="AD595" i="6"/>
  <c r="S595" i="6"/>
  <c r="R595" i="6"/>
  <c r="Q595" i="6"/>
  <c r="AG595" i="6" s="1"/>
  <c r="B595" i="6"/>
  <c r="A595" i="6"/>
  <c r="S594" i="6"/>
  <c r="Q594" i="6"/>
  <c r="AI594" i="6" s="1"/>
  <c r="B594" i="6"/>
  <c r="A594" i="6"/>
  <c r="AH593" i="6"/>
  <c r="AF593" i="6"/>
  <c r="AD593" i="6"/>
  <c r="S593" i="6"/>
  <c r="R593" i="6"/>
  <c r="Q593" i="6"/>
  <c r="AI593" i="6" s="1"/>
  <c r="B593" i="6"/>
  <c r="A593" i="6"/>
  <c r="AI592" i="6"/>
  <c r="AE592" i="6"/>
  <c r="S592" i="6"/>
  <c r="Q592" i="6"/>
  <c r="AG592" i="6" s="1"/>
  <c r="B592" i="6"/>
  <c r="A592" i="6"/>
  <c r="AH591" i="6"/>
  <c r="AF591" i="6"/>
  <c r="AD591" i="6"/>
  <c r="S591" i="6"/>
  <c r="R591" i="6"/>
  <c r="Q591" i="6"/>
  <c r="AG591" i="6" s="1"/>
  <c r="B591" i="6"/>
  <c r="A591" i="6"/>
  <c r="S590" i="6"/>
  <c r="Q590" i="6"/>
  <c r="B590" i="6"/>
  <c r="A590" i="6"/>
  <c r="AH589" i="6"/>
  <c r="AF589" i="6"/>
  <c r="AD589" i="6"/>
  <c r="S589" i="6"/>
  <c r="R589" i="6"/>
  <c r="Q589" i="6"/>
  <c r="AI589" i="6" s="1"/>
  <c r="B589" i="6"/>
  <c r="A589" i="6"/>
  <c r="AI588" i="6"/>
  <c r="AE588" i="6"/>
  <c r="S588" i="6"/>
  <c r="Q588" i="6"/>
  <c r="AG588" i="6" s="1"/>
  <c r="B588" i="6"/>
  <c r="A588" i="6"/>
  <c r="AF587" i="6"/>
  <c r="AD587" i="6"/>
  <c r="S587" i="6"/>
  <c r="R587" i="6"/>
  <c r="Q587" i="6"/>
  <c r="AH587" i="6" s="1"/>
  <c r="B587" i="6"/>
  <c r="A587" i="6"/>
  <c r="S586" i="6"/>
  <c r="Q586" i="6"/>
  <c r="AI586" i="6" s="1"/>
  <c r="B586" i="6"/>
  <c r="A586" i="6"/>
  <c r="AH585" i="6"/>
  <c r="AF585" i="6"/>
  <c r="AD585" i="6"/>
  <c r="S585" i="6"/>
  <c r="R585" i="6"/>
  <c r="Q585" i="6"/>
  <c r="AI585" i="6" s="1"/>
  <c r="B585" i="6"/>
  <c r="A585" i="6"/>
  <c r="AI584" i="6"/>
  <c r="AE584" i="6"/>
  <c r="S584" i="6"/>
  <c r="Q584" i="6"/>
  <c r="AG584" i="6" s="1"/>
  <c r="B584" i="6"/>
  <c r="A584" i="6"/>
  <c r="AF583" i="6"/>
  <c r="S583" i="6"/>
  <c r="R583" i="6"/>
  <c r="Q583" i="6"/>
  <c r="AH583" i="6" s="1"/>
  <c r="B583" i="6"/>
  <c r="A583" i="6"/>
  <c r="S582" i="6"/>
  <c r="Q582" i="6"/>
  <c r="AI582" i="6" s="1"/>
  <c r="B582" i="6"/>
  <c r="A582" i="6"/>
  <c r="AH581" i="6"/>
  <c r="AF581" i="6"/>
  <c r="AD581" i="6"/>
  <c r="S581" i="6"/>
  <c r="R581" i="6"/>
  <c r="Q581" i="6"/>
  <c r="AI581" i="6" s="1"/>
  <c r="B581" i="6"/>
  <c r="A581" i="6"/>
  <c r="AI580" i="6"/>
  <c r="AE580" i="6"/>
  <c r="S580" i="6"/>
  <c r="Q580" i="6"/>
  <c r="AG580" i="6" s="1"/>
  <c r="B580" i="6"/>
  <c r="A580" i="6"/>
  <c r="AF579" i="6"/>
  <c r="S579" i="6"/>
  <c r="Q579" i="6"/>
  <c r="AH579" i="6" s="1"/>
  <c r="B579" i="6"/>
  <c r="A579" i="6"/>
  <c r="S578" i="6"/>
  <c r="Q578" i="6"/>
  <c r="AI578" i="6" s="1"/>
  <c r="B578" i="6"/>
  <c r="A578" i="6"/>
  <c r="AH577" i="6"/>
  <c r="AF577" i="6"/>
  <c r="AD577" i="6"/>
  <c r="S577" i="6"/>
  <c r="R577" i="6"/>
  <c r="Q577" i="6"/>
  <c r="AI577" i="6" s="1"/>
  <c r="B577" i="6"/>
  <c r="A577" i="6"/>
  <c r="AI576" i="6"/>
  <c r="AE576" i="6"/>
  <c r="S576" i="6"/>
  <c r="Q576" i="6"/>
  <c r="AG576" i="6" s="1"/>
  <c r="B576" i="6"/>
  <c r="A576" i="6"/>
  <c r="AF575" i="6"/>
  <c r="S575" i="6"/>
  <c r="Q575" i="6"/>
  <c r="AH575" i="6" s="1"/>
  <c r="B575" i="6"/>
  <c r="A575" i="6"/>
  <c r="S574" i="6"/>
  <c r="Q574" i="6"/>
  <c r="AI574" i="6" s="1"/>
  <c r="B574" i="6"/>
  <c r="A574" i="6"/>
  <c r="AH573" i="6"/>
  <c r="AF573" i="6"/>
  <c r="AD573" i="6"/>
  <c r="S573" i="6"/>
  <c r="R573" i="6"/>
  <c r="Q573" i="6"/>
  <c r="AI573" i="6" s="1"/>
  <c r="B573" i="6"/>
  <c r="A573" i="6"/>
  <c r="AI572" i="6"/>
  <c r="AE572" i="6"/>
  <c r="S572" i="6"/>
  <c r="Q572" i="6"/>
  <c r="AG572" i="6" s="1"/>
  <c r="B572" i="6"/>
  <c r="A572" i="6"/>
  <c r="AF571" i="6"/>
  <c r="S571" i="6"/>
  <c r="Q571" i="6"/>
  <c r="AH571" i="6" s="1"/>
  <c r="B571" i="6"/>
  <c r="A571" i="6"/>
  <c r="S570" i="6"/>
  <c r="Q570" i="6"/>
  <c r="B570" i="6"/>
  <c r="A570" i="6"/>
  <c r="AH569" i="6"/>
  <c r="AD569" i="6"/>
  <c r="S569" i="6"/>
  <c r="R569" i="6"/>
  <c r="Q569" i="6"/>
  <c r="AF569" i="6" s="1"/>
  <c r="B569" i="6"/>
  <c r="A569" i="6"/>
  <c r="AI568" i="6"/>
  <c r="AE568" i="6"/>
  <c r="S568" i="6"/>
  <c r="Q568" i="6"/>
  <c r="AG568" i="6" s="1"/>
  <c r="B568" i="6"/>
  <c r="A568" i="6"/>
  <c r="AF567" i="6"/>
  <c r="S567" i="6"/>
  <c r="Q567" i="6"/>
  <c r="AH567" i="6" s="1"/>
  <c r="B567" i="6"/>
  <c r="A567" i="6"/>
  <c r="S566" i="6"/>
  <c r="Q566" i="6"/>
  <c r="AI566" i="6" s="1"/>
  <c r="B566" i="6"/>
  <c r="A566" i="6"/>
  <c r="AH565" i="6"/>
  <c r="AD565" i="6"/>
  <c r="S565" i="6"/>
  <c r="R565" i="6"/>
  <c r="Q565" i="6"/>
  <c r="AF565" i="6" s="1"/>
  <c r="B565" i="6"/>
  <c r="A565" i="6"/>
  <c r="AI564" i="6"/>
  <c r="AE564" i="6"/>
  <c r="S564" i="6"/>
  <c r="Q564" i="6"/>
  <c r="AG564" i="6" s="1"/>
  <c r="B564" i="6"/>
  <c r="A564" i="6"/>
  <c r="AF563" i="6"/>
  <c r="S563" i="6"/>
  <c r="Q563" i="6"/>
  <c r="AH563" i="6" s="1"/>
  <c r="B563" i="6"/>
  <c r="A563" i="6"/>
  <c r="S562" i="6"/>
  <c r="Q562" i="6"/>
  <c r="AI562" i="6" s="1"/>
  <c r="B562" i="6"/>
  <c r="A562" i="6"/>
  <c r="AH561" i="6"/>
  <c r="AD561" i="6"/>
  <c r="S561" i="6"/>
  <c r="R561" i="6"/>
  <c r="Q561" i="6"/>
  <c r="AF561" i="6" s="1"/>
  <c r="B561" i="6"/>
  <c r="A561" i="6"/>
  <c r="AI560" i="6"/>
  <c r="AE560" i="6"/>
  <c r="S560" i="6"/>
  <c r="Q560" i="6"/>
  <c r="AG560" i="6" s="1"/>
  <c r="B560" i="6"/>
  <c r="A560" i="6"/>
  <c r="AF559" i="6"/>
  <c r="S559" i="6"/>
  <c r="Q559" i="6"/>
  <c r="AH559" i="6" s="1"/>
  <c r="B559" i="6"/>
  <c r="A559" i="6"/>
  <c r="S558" i="6"/>
  <c r="Q558" i="6"/>
  <c r="AI558" i="6" s="1"/>
  <c r="B558" i="6"/>
  <c r="A558" i="6"/>
  <c r="AH557" i="6"/>
  <c r="AD557" i="6"/>
  <c r="S557" i="6"/>
  <c r="R557" i="6"/>
  <c r="Q557" i="6"/>
  <c r="AF557" i="6" s="1"/>
  <c r="B557" i="6"/>
  <c r="A557" i="6"/>
  <c r="AI556" i="6"/>
  <c r="AE556" i="6"/>
  <c r="S556" i="6"/>
  <c r="Q556" i="6"/>
  <c r="AG556" i="6" s="1"/>
  <c r="B556" i="6"/>
  <c r="A556" i="6"/>
  <c r="AF555" i="6"/>
  <c r="S555" i="6"/>
  <c r="Q555" i="6"/>
  <c r="AH555" i="6" s="1"/>
  <c r="B555" i="6"/>
  <c r="A555" i="6"/>
  <c r="S554" i="6"/>
  <c r="Q554" i="6"/>
  <c r="AI554" i="6" s="1"/>
  <c r="B554" i="6"/>
  <c r="A554" i="6"/>
  <c r="AH553" i="6"/>
  <c r="AD553" i="6"/>
  <c r="S553" i="6"/>
  <c r="R553" i="6"/>
  <c r="Q553" i="6"/>
  <c r="AF553" i="6" s="1"/>
  <c r="B553" i="6"/>
  <c r="A553" i="6"/>
  <c r="AI552" i="6"/>
  <c r="AE552" i="6"/>
  <c r="S552" i="6"/>
  <c r="Q552" i="6"/>
  <c r="AG552" i="6" s="1"/>
  <c r="B552" i="6"/>
  <c r="A552" i="6"/>
  <c r="AF551" i="6"/>
  <c r="S551" i="6"/>
  <c r="Q551" i="6"/>
  <c r="AH551" i="6" s="1"/>
  <c r="B551" i="6"/>
  <c r="A551" i="6"/>
  <c r="S550" i="6"/>
  <c r="Q550" i="6"/>
  <c r="AI550" i="6" s="1"/>
  <c r="B550" i="6"/>
  <c r="A550" i="6"/>
  <c r="S549" i="6"/>
  <c r="Q549" i="6"/>
  <c r="B549" i="6"/>
  <c r="A549" i="6"/>
  <c r="AI548" i="6"/>
  <c r="AE548" i="6"/>
  <c r="S548" i="6"/>
  <c r="Q548" i="6"/>
  <c r="AG548" i="6" s="1"/>
  <c r="B548" i="6"/>
  <c r="A548" i="6"/>
  <c r="AF547" i="6"/>
  <c r="S547" i="6"/>
  <c r="Q547" i="6"/>
  <c r="AH547" i="6" s="1"/>
  <c r="B547" i="6"/>
  <c r="A547" i="6"/>
  <c r="S546" i="6"/>
  <c r="Q546" i="6"/>
  <c r="AI546" i="6" s="1"/>
  <c r="B546" i="6"/>
  <c r="A546" i="6"/>
  <c r="AH545" i="6"/>
  <c r="AF545" i="6"/>
  <c r="AD545" i="6"/>
  <c r="S545" i="6"/>
  <c r="R545" i="6"/>
  <c r="Q545" i="6"/>
  <c r="AI545" i="6" s="1"/>
  <c r="B545" i="6"/>
  <c r="A545" i="6"/>
  <c r="AI544" i="6"/>
  <c r="AE544" i="6"/>
  <c r="S544" i="6"/>
  <c r="Q544" i="6"/>
  <c r="AG544" i="6" s="1"/>
  <c r="B544" i="6"/>
  <c r="A544" i="6"/>
  <c r="AF543" i="6"/>
  <c r="S543" i="6"/>
  <c r="Q543" i="6"/>
  <c r="AH543" i="6" s="1"/>
  <c r="B543" i="6"/>
  <c r="A543" i="6"/>
  <c r="AG542" i="6"/>
  <c r="S542" i="6"/>
  <c r="Q542" i="6"/>
  <c r="B542" i="6"/>
  <c r="A542" i="6"/>
  <c r="AH541" i="6"/>
  <c r="AF541" i="6"/>
  <c r="AD541" i="6"/>
  <c r="S541" i="6"/>
  <c r="R541" i="6"/>
  <c r="Q541" i="6"/>
  <c r="AI541" i="6" s="1"/>
  <c r="B541" i="6"/>
  <c r="A541" i="6"/>
  <c r="AI540" i="6"/>
  <c r="AE540" i="6"/>
  <c r="S540" i="6"/>
  <c r="Q540" i="6"/>
  <c r="AG540" i="6" s="1"/>
  <c r="B540" i="6"/>
  <c r="A540" i="6"/>
  <c r="AF539" i="6"/>
  <c r="S539" i="6"/>
  <c r="Q539" i="6"/>
  <c r="AH539" i="6" s="1"/>
  <c r="B539" i="6"/>
  <c r="A539" i="6"/>
  <c r="AG538" i="6"/>
  <c r="S538" i="6"/>
  <c r="Q538" i="6"/>
  <c r="B538" i="6"/>
  <c r="A538" i="6"/>
  <c r="AH537" i="6"/>
  <c r="AD537" i="6"/>
  <c r="S537" i="6"/>
  <c r="R537" i="6"/>
  <c r="Q537" i="6"/>
  <c r="AF537" i="6" s="1"/>
  <c r="B537" i="6"/>
  <c r="A537" i="6"/>
  <c r="AI536" i="6"/>
  <c r="AE536" i="6"/>
  <c r="S536" i="6"/>
  <c r="Q536" i="6"/>
  <c r="AG536" i="6" s="1"/>
  <c r="B536" i="6"/>
  <c r="A536" i="6"/>
  <c r="AF535" i="6"/>
  <c r="S535" i="6"/>
  <c r="Q535" i="6"/>
  <c r="AH535" i="6" s="1"/>
  <c r="B535" i="6"/>
  <c r="A535" i="6"/>
  <c r="S534" i="6"/>
  <c r="Q534" i="6"/>
  <c r="B534" i="6"/>
  <c r="A534" i="6"/>
  <c r="AH533" i="6"/>
  <c r="AF533" i="6"/>
  <c r="AD533" i="6"/>
  <c r="S533" i="6"/>
  <c r="R533" i="6"/>
  <c r="Q533" i="6"/>
  <c r="AI533" i="6" s="1"/>
  <c r="B533" i="6"/>
  <c r="A533" i="6"/>
  <c r="AI532" i="6"/>
  <c r="AE532" i="6"/>
  <c r="S532" i="6"/>
  <c r="Q532" i="6"/>
  <c r="AG532" i="6" s="1"/>
  <c r="B532" i="6"/>
  <c r="A532" i="6"/>
  <c r="S531" i="6"/>
  <c r="Q531" i="6"/>
  <c r="B531" i="6"/>
  <c r="A531" i="6"/>
  <c r="AH530" i="6"/>
  <c r="AD530" i="6"/>
  <c r="S530" i="6"/>
  <c r="R530" i="6"/>
  <c r="Q530" i="6"/>
  <c r="AF530" i="6" s="1"/>
  <c r="B530" i="6"/>
  <c r="A530" i="6"/>
  <c r="S529" i="6"/>
  <c r="Q529" i="6"/>
  <c r="B529" i="6"/>
  <c r="A529" i="6"/>
  <c r="AI528" i="6"/>
  <c r="AH528" i="6"/>
  <c r="AF528" i="6"/>
  <c r="AE528" i="6"/>
  <c r="AD528" i="6"/>
  <c r="S528" i="6"/>
  <c r="R528" i="6"/>
  <c r="Q528" i="6"/>
  <c r="AG528" i="6" s="1"/>
  <c r="B528" i="6"/>
  <c r="A528" i="6"/>
  <c r="AC527" i="6"/>
  <c r="S527" i="6"/>
  <c r="Q527" i="6"/>
  <c r="B527" i="6"/>
  <c r="A527" i="6"/>
  <c r="AH526" i="6"/>
  <c r="AD526" i="6"/>
  <c r="S526" i="6"/>
  <c r="R526" i="6"/>
  <c r="Q526" i="6"/>
  <c r="AF526" i="6" s="1"/>
  <c r="B526" i="6"/>
  <c r="A526" i="6"/>
  <c r="AI525" i="6"/>
  <c r="AH525" i="6"/>
  <c r="AE525" i="6"/>
  <c r="AD525" i="6"/>
  <c r="S525" i="6"/>
  <c r="R525" i="6"/>
  <c r="Q525" i="6"/>
  <c r="AG525" i="6" s="1"/>
  <c r="B525" i="6"/>
  <c r="A525" i="6"/>
  <c r="AI524" i="6"/>
  <c r="AF524" i="6"/>
  <c r="AE524" i="6"/>
  <c r="AD524" i="6"/>
  <c r="S524" i="6"/>
  <c r="R524" i="6"/>
  <c r="Q524" i="6"/>
  <c r="AH524" i="6" s="1"/>
  <c r="B524" i="6"/>
  <c r="A524" i="6"/>
  <c r="S523" i="6"/>
  <c r="Q523" i="6"/>
  <c r="B523" i="6"/>
  <c r="A523" i="6"/>
  <c r="AH522" i="6"/>
  <c r="AD522" i="6"/>
  <c r="S522" i="6"/>
  <c r="R522" i="6"/>
  <c r="Q522" i="6"/>
  <c r="AF522" i="6" s="1"/>
  <c r="B522" i="6"/>
  <c r="A522" i="6"/>
  <c r="AI521" i="6"/>
  <c r="AH521" i="6"/>
  <c r="AE521" i="6"/>
  <c r="AD521" i="6"/>
  <c r="S521" i="6"/>
  <c r="R521" i="6"/>
  <c r="Q521" i="6"/>
  <c r="AG521" i="6" s="1"/>
  <c r="B521" i="6"/>
  <c r="A521" i="6"/>
  <c r="AI520" i="6"/>
  <c r="AF520" i="6"/>
  <c r="AE520" i="6"/>
  <c r="S520" i="6"/>
  <c r="Q520" i="6"/>
  <c r="AH520" i="6" s="1"/>
  <c r="B520" i="6"/>
  <c r="A520" i="6"/>
  <c r="AG519" i="6"/>
  <c r="S519" i="6"/>
  <c r="Q519" i="6"/>
  <c r="B519" i="6"/>
  <c r="A519" i="6"/>
  <c r="AH518" i="6"/>
  <c r="AD518" i="6"/>
  <c r="S518" i="6"/>
  <c r="R518" i="6"/>
  <c r="Q518" i="6"/>
  <c r="AF518" i="6" s="1"/>
  <c r="B518" i="6"/>
  <c r="A518" i="6"/>
  <c r="AI517" i="6"/>
  <c r="AH517" i="6"/>
  <c r="AE517" i="6"/>
  <c r="AD517" i="6"/>
  <c r="S517" i="6"/>
  <c r="R517" i="6"/>
  <c r="Q517" i="6"/>
  <c r="AG517" i="6" s="1"/>
  <c r="B517" i="6"/>
  <c r="A517" i="6"/>
  <c r="AI516" i="6"/>
  <c r="AF516" i="6"/>
  <c r="AE516" i="6"/>
  <c r="S516" i="6"/>
  <c r="Q516" i="6"/>
  <c r="AH516" i="6" s="1"/>
  <c r="B516" i="6"/>
  <c r="A516" i="6"/>
  <c r="AC515" i="6"/>
  <c r="S515" i="6"/>
  <c r="Q515" i="6"/>
  <c r="B515" i="6"/>
  <c r="A515" i="6"/>
  <c r="AH514" i="6"/>
  <c r="AD514" i="6"/>
  <c r="S514" i="6"/>
  <c r="R514" i="6"/>
  <c r="Q514" i="6"/>
  <c r="AF514" i="6" s="1"/>
  <c r="B514" i="6"/>
  <c r="A514" i="6"/>
  <c r="AI513" i="6"/>
  <c r="AH513" i="6"/>
  <c r="AE513" i="6"/>
  <c r="AD513" i="6"/>
  <c r="S513" i="6"/>
  <c r="R513" i="6"/>
  <c r="Q513" i="6"/>
  <c r="AG513" i="6" s="1"/>
  <c r="B513" i="6"/>
  <c r="A513" i="6"/>
  <c r="AI512" i="6"/>
  <c r="AF512" i="6"/>
  <c r="AE512" i="6"/>
  <c r="S512" i="6"/>
  <c r="Q512" i="6"/>
  <c r="AH512" i="6" s="1"/>
  <c r="B512" i="6"/>
  <c r="A512" i="6"/>
  <c r="AG511" i="6"/>
  <c r="S511" i="6"/>
  <c r="Q511" i="6"/>
  <c r="B511" i="6"/>
  <c r="A511" i="6"/>
  <c r="S510" i="6"/>
  <c r="Q510" i="6"/>
  <c r="B510" i="6"/>
  <c r="A510" i="6"/>
  <c r="AI509" i="6"/>
  <c r="AH509" i="6"/>
  <c r="AE509" i="6"/>
  <c r="AD509" i="6"/>
  <c r="S509" i="6"/>
  <c r="R509" i="6"/>
  <c r="Q509" i="6"/>
  <c r="AG509" i="6" s="1"/>
  <c r="B509" i="6"/>
  <c r="A509" i="6"/>
  <c r="AI508" i="6"/>
  <c r="AF508" i="6"/>
  <c r="AE508" i="6"/>
  <c r="S508" i="6"/>
  <c r="Q508" i="6"/>
  <c r="AH508" i="6" s="1"/>
  <c r="B508" i="6"/>
  <c r="A508" i="6"/>
  <c r="S507" i="6"/>
  <c r="Q507" i="6"/>
  <c r="B507" i="6"/>
  <c r="A507" i="6"/>
  <c r="AH506" i="6"/>
  <c r="AD506" i="6"/>
  <c r="S506" i="6"/>
  <c r="R506" i="6"/>
  <c r="Q506" i="6"/>
  <c r="AF506" i="6" s="1"/>
  <c r="B506" i="6"/>
  <c r="A506" i="6"/>
  <c r="AI505" i="6"/>
  <c r="AH505" i="6"/>
  <c r="AE505" i="6"/>
  <c r="AD505" i="6"/>
  <c r="S505" i="6"/>
  <c r="R505" i="6"/>
  <c r="Q505" i="6"/>
  <c r="AG505" i="6" s="1"/>
  <c r="B505" i="6"/>
  <c r="A505" i="6"/>
  <c r="AI504" i="6"/>
  <c r="AF504" i="6"/>
  <c r="AE504" i="6"/>
  <c r="S504" i="6"/>
  <c r="Q504" i="6"/>
  <c r="AH504" i="6" s="1"/>
  <c r="B504" i="6"/>
  <c r="A504" i="6"/>
  <c r="AG503" i="6"/>
  <c r="S503" i="6"/>
  <c r="Q503" i="6"/>
  <c r="B503" i="6"/>
  <c r="A503" i="6"/>
  <c r="AH502" i="6"/>
  <c r="AD502" i="6"/>
  <c r="S502" i="6"/>
  <c r="R502" i="6"/>
  <c r="Q502" i="6"/>
  <c r="AF502" i="6" s="1"/>
  <c r="B502" i="6"/>
  <c r="A502" i="6"/>
  <c r="AI501" i="6"/>
  <c r="AH501" i="6"/>
  <c r="AE501" i="6"/>
  <c r="AD501" i="6"/>
  <c r="S501" i="6"/>
  <c r="R501" i="6"/>
  <c r="Q501" i="6"/>
  <c r="AG501" i="6" s="1"/>
  <c r="B501" i="6"/>
  <c r="A501" i="6"/>
  <c r="AI500" i="6"/>
  <c r="AF500" i="6"/>
  <c r="AE500" i="6"/>
  <c r="S500" i="6"/>
  <c r="Q500" i="6"/>
  <c r="AH500" i="6" s="1"/>
  <c r="B500" i="6"/>
  <c r="A500" i="6"/>
  <c r="S499" i="6"/>
  <c r="Q499" i="6"/>
  <c r="B499" i="6"/>
  <c r="A499" i="6"/>
  <c r="AH498" i="6"/>
  <c r="AD498" i="6"/>
  <c r="S498" i="6"/>
  <c r="R498" i="6"/>
  <c r="Q498" i="6"/>
  <c r="AF498" i="6" s="1"/>
  <c r="B498" i="6"/>
  <c r="A498" i="6"/>
  <c r="AI497" i="6"/>
  <c r="AH497" i="6"/>
  <c r="AE497" i="6"/>
  <c r="AD497" i="6"/>
  <c r="S497" i="6"/>
  <c r="R497" i="6"/>
  <c r="Q497" i="6"/>
  <c r="AG497" i="6" s="1"/>
  <c r="B497" i="6"/>
  <c r="A497" i="6"/>
  <c r="AI496" i="6"/>
  <c r="AF496" i="6"/>
  <c r="AE496" i="6"/>
  <c r="S496" i="6"/>
  <c r="Q496" i="6"/>
  <c r="AH496" i="6" s="1"/>
  <c r="B496" i="6"/>
  <c r="A496" i="6"/>
  <c r="AG495" i="6"/>
  <c r="S495" i="6"/>
  <c r="Q495" i="6"/>
  <c r="B495" i="6"/>
  <c r="A495" i="6"/>
  <c r="AH494" i="6"/>
  <c r="AD494" i="6"/>
  <c r="S494" i="6"/>
  <c r="R494" i="6"/>
  <c r="Q494" i="6"/>
  <c r="AF494" i="6" s="1"/>
  <c r="B494" i="6"/>
  <c r="A494" i="6"/>
  <c r="AI493" i="6"/>
  <c r="AH493" i="6"/>
  <c r="AE493" i="6"/>
  <c r="AD493" i="6"/>
  <c r="S493" i="6"/>
  <c r="R493" i="6"/>
  <c r="Q493" i="6"/>
  <c r="AG493" i="6" s="1"/>
  <c r="B493" i="6"/>
  <c r="A493" i="6"/>
  <c r="AI492" i="6"/>
  <c r="AF492" i="6"/>
  <c r="AE492" i="6"/>
  <c r="S492" i="6"/>
  <c r="Q492" i="6"/>
  <c r="AH492" i="6" s="1"/>
  <c r="B492" i="6"/>
  <c r="A492" i="6"/>
  <c r="AC491" i="6"/>
  <c r="S491" i="6"/>
  <c r="Q491" i="6"/>
  <c r="B491" i="6"/>
  <c r="A491" i="6"/>
  <c r="S490" i="6"/>
  <c r="Q490" i="6"/>
  <c r="B490" i="6"/>
  <c r="A490" i="6"/>
  <c r="AI489" i="6"/>
  <c r="AH489" i="6"/>
  <c r="AE489" i="6"/>
  <c r="AD489" i="6"/>
  <c r="S489" i="6"/>
  <c r="R489" i="6"/>
  <c r="Q489" i="6"/>
  <c r="AG489" i="6" s="1"/>
  <c r="B489" i="6"/>
  <c r="A489" i="6"/>
  <c r="AI488" i="6"/>
  <c r="AF488" i="6"/>
  <c r="AE488" i="6"/>
  <c r="S488" i="6"/>
  <c r="Q488" i="6"/>
  <c r="AH488" i="6" s="1"/>
  <c r="B488" i="6"/>
  <c r="A488" i="6"/>
  <c r="AG487" i="6"/>
  <c r="S487" i="6"/>
  <c r="Q487" i="6"/>
  <c r="B487" i="6"/>
  <c r="A487" i="6"/>
  <c r="AH486" i="6"/>
  <c r="AD486" i="6"/>
  <c r="S486" i="6"/>
  <c r="R486" i="6"/>
  <c r="Q486" i="6"/>
  <c r="AF486" i="6" s="1"/>
  <c r="B486" i="6"/>
  <c r="A486" i="6"/>
  <c r="AI485" i="6"/>
  <c r="AH485" i="6"/>
  <c r="AE485" i="6"/>
  <c r="AD485" i="6"/>
  <c r="S485" i="6"/>
  <c r="R485" i="6"/>
  <c r="Q485" i="6"/>
  <c r="AG485" i="6" s="1"/>
  <c r="B485" i="6"/>
  <c r="A485" i="6"/>
  <c r="AI484" i="6"/>
  <c r="AF484" i="6"/>
  <c r="AE484" i="6"/>
  <c r="S484" i="6"/>
  <c r="Q484" i="6"/>
  <c r="AH484" i="6" s="1"/>
  <c r="B484" i="6"/>
  <c r="A484" i="6"/>
  <c r="AC483" i="6"/>
  <c r="S483" i="6"/>
  <c r="Q483" i="6"/>
  <c r="B483" i="6"/>
  <c r="A483" i="6"/>
  <c r="AH482" i="6"/>
  <c r="AD482" i="6"/>
  <c r="S482" i="6"/>
  <c r="R482" i="6"/>
  <c r="Q482" i="6"/>
  <c r="AF482" i="6" s="1"/>
  <c r="B482" i="6"/>
  <c r="A482" i="6"/>
  <c r="AI481" i="6"/>
  <c r="AH481" i="6"/>
  <c r="AE481" i="6"/>
  <c r="AD481" i="6"/>
  <c r="S481" i="6"/>
  <c r="R481" i="6"/>
  <c r="Q481" i="6"/>
  <c r="AG481" i="6" s="1"/>
  <c r="B481" i="6"/>
  <c r="A481" i="6"/>
  <c r="AI480" i="6"/>
  <c r="AF480" i="6"/>
  <c r="AE480" i="6"/>
  <c r="S480" i="6"/>
  <c r="Q480" i="6"/>
  <c r="AH480" i="6" s="1"/>
  <c r="B480" i="6"/>
  <c r="A480" i="6"/>
  <c r="AG479" i="6"/>
  <c r="S479" i="6"/>
  <c r="Q479" i="6"/>
  <c r="B479" i="6"/>
  <c r="A479" i="6"/>
  <c r="AH478" i="6"/>
  <c r="AD478" i="6"/>
  <c r="S478" i="6"/>
  <c r="R478" i="6"/>
  <c r="Q478" i="6"/>
  <c r="AF478" i="6" s="1"/>
  <c r="B478" i="6"/>
  <c r="A478" i="6"/>
  <c r="AI477" i="6"/>
  <c r="AH477" i="6"/>
  <c r="AE477" i="6"/>
  <c r="AD477" i="6"/>
  <c r="S477" i="6"/>
  <c r="R477" i="6"/>
  <c r="Q477" i="6"/>
  <c r="AG477" i="6" s="1"/>
  <c r="B477" i="6"/>
  <c r="A477" i="6"/>
  <c r="AI476" i="6"/>
  <c r="AF476" i="6"/>
  <c r="AE476" i="6"/>
  <c r="S476" i="6"/>
  <c r="Q476" i="6"/>
  <c r="AH476" i="6" s="1"/>
  <c r="B476" i="6"/>
  <c r="A476" i="6"/>
  <c r="AC475" i="6"/>
  <c r="S475" i="6"/>
  <c r="Q475" i="6"/>
  <c r="B475" i="6"/>
  <c r="A475" i="6"/>
  <c r="AH474" i="6"/>
  <c r="AD474" i="6"/>
  <c r="S474" i="6"/>
  <c r="R474" i="6"/>
  <c r="Q474" i="6"/>
  <c r="AF474" i="6" s="1"/>
  <c r="B474" i="6"/>
  <c r="A474" i="6"/>
  <c r="AI473" i="6"/>
  <c r="AH473" i="6"/>
  <c r="AE473" i="6"/>
  <c r="AD473" i="6"/>
  <c r="S473" i="6"/>
  <c r="R473" i="6"/>
  <c r="Q473" i="6"/>
  <c r="AG473" i="6" s="1"/>
  <c r="B473" i="6"/>
  <c r="A473" i="6"/>
  <c r="AI472" i="6"/>
  <c r="AF472" i="6"/>
  <c r="AE472" i="6"/>
  <c r="S472" i="6"/>
  <c r="Q472" i="6"/>
  <c r="AH472" i="6" s="1"/>
  <c r="B472" i="6"/>
  <c r="A472" i="6"/>
  <c r="AG471" i="6"/>
  <c r="S471" i="6"/>
  <c r="Q471" i="6"/>
  <c r="B471" i="6"/>
  <c r="A471" i="6"/>
  <c r="AH470" i="6"/>
  <c r="AD470" i="6"/>
  <c r="S470" i="6"/>
  <c r="R470" i="6"/>
  <c r="Q470" i="6"/>
  <c r="AF470" i="6" s="1"/>
  <c r="B470" i="6"/>
  <c r="A470" i="6"/>
  <c r="AI469" i="6"/>
  <c r="AH469" i="6"/>
  <c r="AE469" i="6"/>
  <c r="AD469" i="6"/>
  <c r="S469" i="6"/>
  <c r="R469" i="6"/>
  <c r="Q469" i="6"/>
  <c r="AG469" i="6" s="1"/>
  <c r="B469" i="6"/>
  <c r="A469" i="6"/>
  <c r="S468" i="6"/>
  <c r="Q468" i="6"/>
  <c r="B468" i="6"/>
  <c r="A468" i="6"/>
  <c r="AG467" i="6"/>
  <c r="S467" i="6"/>
  <c r="Q467" i="6"/>
  <c r="B467" i="6"/>
  <c r="A467" i="6"/>
  <c r="AH466" i="6"/>
  <c r="AD466" i="6"/>
  <c r="S466" i="6"/>
  <c r="R466" i="6"/>
  <c r="Q466" i="6"/>
  <c r="AF466" i="6" s="1"/>
  <c r="B466" i="6"/>
  <c r="A466" i="6"/>
  <c r="AI465" i="6"/>
  <c r="AH465" i="6"/>
  <c r="AE465" i="6"/>
  <c r="AD465" i="6"/>
  <c r="S465" i="6"/>
  <c r="R465" i="6"/>
  <c r="Q465" i="6"/>
  <c r="AG465" i="6" s="1"/>
  <c r="B465" i="6"/>
  <c r="A465" i="6"/>
  <c r="AI464" i="6"/>
  <c r="AF464" i="6"/>
  <c r="AE464" i="6"/>
  <c r="S464" i="6"/>
  <c r="Q464" i="6"/>
  <c r="AH464" i="6" s="1"/>
  <c r="B464" i="6"/>
  <c r="A464" i="6"/>
  <c r="AC463" i="6"/>
  <c r="S463" i="6"/>
  <c r="Q463" i="6"/>
  <c r="B463" i="6"/>
  <c r="A463" i="6"/>
  <c r="AH462" i="6"/>
  <c r="AD462" i="6"/>
  <c r="S462" i="6"/>
  <c r="R462" i="6"/>
  <c r="Q462" i="6"/>
  <c r="AF462" i="6" s="1"/>
  <c r="B462" i="6"/>
  <c r="A462" i="6"/>
  <c r="AI461" i="6"/>
  <c r="AH461" i="6"/>
  <c r="AE461" i="6"/>
  <c r="AD461" i="6"/>
  <c r="S461" i="6"/>
  <c r="R461" i="6"/>
  <c r="Q461" i="6"/>
  <c r="AG461" i="6" s="1"/>
  <c r="B461" i="6"/>
  <c r="A461" i="6"/>
  <c r="AI460" i="6"/>
  <c r="AF460" i="6"/>
  <c r="AE460" i="6"/>
  <c r="S460" i="6"/>
  <c r="Q460" i="6"/>
  <c r="AH460" i="6" s="1"/>
  <c r="B460" i="6"/>
  <c r="A460" i="6"/>
  <c r="AG459" i="6"/>
  <c r="S459" i="6"/>
  <c r="Q459" i="6"/>
  <c r="B459" i="6"/>
  <c r="A459" i="6"/>
  <c r="AH458" i="6"/>
  <c r="AD458" i="6"/>
  <c r="S458" i="6"/>
  <c r="R458" i="6"/>
  <c r="Q458" i="6"/>
  <c r="AF458" i="6" s="1"/>
  <c r="B458" i="6"/>
  <c r="A458" i="6"/>
  <c r="AI457" i="6"/>
  <c r="AH457" i="6"/>
  <c r="AE457" i="6"/>
  <c r="AD457" i="6"/>
  <c r="S457" i="6"/>
  <c r="R457" i="6"/>
  <c r="Q457" i="6"/>
  <c r="AG457" i="6" s="1"/>
  <c r="B457" i="6"/>
  <c r="A457" i="6"/>
  <c r="AI456" i="6"/>
  <c r="AF456" i="6"/>
  <c r="AE456" i="6"/>
  <c r="S456" i="6"/>
  <c r="Q456" i="6"/>
  <c r="AH456" i="6" s="1"/>
  <c r="B456" i="6"/>
  <c r="A456" i="6"/>
  <c r="AC455" i="6"/>
  <c r="S455" i="6"/>
  <c r="Q455" i="6"/>
  <c r="B455" i="6"/>
  <c r="A455" i="6"/>
  <c r="AH454" i="6"/>
  <c r="AD454" i="6"/>
  <c r="S454" i="6"/>
  <c r="R454" i="6"/>
  <c r="Q454" i="6"/>
  <c r="AF454" i="6" s="1"/>
  <c r="B454" i="6"/>
  <c r="A454" i="6"/>
  <c r="AI453" i="6"/>
  <c r="AH453" i="6"/>
  <c r="AE453" i="6"/>
  <c r="AD453" i="6"/>
  <c r="S453" i="6"/>
  <c r="R453" i="6"/>
  <c r="Q453" i="6"/>
  <c r="AG453" i="6" s="1"/>
  <c r="B453" i="6"/>
  <c r="A453" i="6"/>
  <c r="AI452" i="6"/>
  <c r="AF452" i="6"/>
  <c r="AE452" i="6"/>
  <c r="S452" i="6"/>
  <c r="R452" i="6"/>
  <c r="Q452" i="6"/>
  <c r="AH452" i="6" s="1"/>
  <c r="B452" i="6"/>
  <c r="A452" i="6"/>
  <c r="S451" i="6"/>
  <c r="Q451" i="6"/>
  <c r="B451" i="6"/>
  <c r="A451" i="6"/>
  <c r="AH450" i="6"/>
  <c r="AD450" i="6"/>
  <c r="S450" i="6"/>
  <c r="R450" i="6"/>
  <c r="Q450" i="6"/>
  <c r="AF450" i="6" s="1"/>
  <c r="B450" i="6"/>
  <c r="A450" i="6"/>
  <c r="AI449" i="6"/>
  <c r="AH449" i="6"/>
  <c r="AE449" i="6"/>
  <c r="AD449" i="6"/>
  <c r="S449" i="6"/>
  <c r="R449" i="6"/>
  <c r="Q449" i="6"/>
  <c r="AG449" i="6" s="1"/>
  <c r="B449" i="6"/>
  <c r="A449" i="6"/>
  <c r="AI448" i="6"/>
  <c r="AF448" i="6"/>
  <c r="AE448" i="6"/>
  <c r="S448" i="6"/>
  <c r="Q448" i="6"/>
  <c r="AH448" i="6" s="1"/>
  <c r="B448" i="6"/>
  <c r="A448" i="6"/>
  <c r="S447" i="6"/>
  <c r="Q447" i="6"/>
  <c r="B447" i="6"/>
  <c r="A447" i="6"/>
  <c r="AH446" i="6"/>
  <c r="AD446" i="6"/>
  <c r="S446" i="6"/>
  <c r="R446" i="6"/>
  <c r="Q446" i="6"/>
  <c r="AF446" i="6" s="1"/>
  <c r="B446" i="6"/>
  <c r="A446" i="6"/>
  <c r="AI445" i="6"/>
  <c r="AH445" i="6"/>
  <c r="AE445" i="6"/>
  <c r="AD445" i="6"/>
  <c r="S445" i="6"/>
  <c r="R445" i="6"/>
  <c r="Q445" i="6"/>
  <c r="AG445" i="6" s="1"/>
  <c r="B445" i="6"/>
  <c r="A445" i="6"/>
  <c r="AI444" i="6"/>
  <c r="AF444" i="6"/>
  <c r="AE444" i="6"/>
  <c r="S444" i="6"/>
  <c r="Q444" i="6"/>
  <c r="AH444" i="6" s="1"/>
  <c r="B444" i="6"/>
  <c r="A444" i="6"/>
  <c r="S443" i="6"/>
  <c r="Q443" i="6"/>
  <c r="B443" i="6"/>
  <c r="A443" i="6"/>
  <c r="AH442" i="6"/>
  <c r="AD442" i="6"/>
  <c r="S442" i="6"/>
  <c r="R442" i="6"/>
  <c r="Q442" i="6"/>
  <c r="AF442" i="6" s="1"/>
  <c r="B442" i="6"/>
  <c r="A442" i="6"/>
  <c r="AI441" i="6"/>
  <c r="AH441" i="6"/>
  <c r="AE441" i="6"/>
  <c r="AD441" i="6"/>
  <c r="S441" i="6"/>
  <c r="R441" i="6"/>
  <c r="Q441" i="6"/>
  <c r="AG441" i="6" s="1"/>
  <c r="B441" i="6"/>
  <c r="A441" i="6"/>
  <c r="AI440" i="6"/>
  <c r="AF440" i="6"/>
  <c r="AE440" i="6"/>
  <c r="S440" i="6"/>
  <c r="Q440" i="6"/>
  <c r="AH440" i="6" s="1"/>
  <c r="B440" i="6"/>
  <c r="A440" i="6"/>
  <c r="AG439" i="6"/>
  <c r="S439" i="6"/>
  <c r="Q439" i="6"/>
  <c r="B439" i="6"/>
  <c r="A439" i="6"/>
  <c r="AH438" i="6"/>
  <c r="AD438" i="6"/>
  <c r="S438" i="6"/>
  <c r="R438" i="6"/>
  <c r="Q438" i="6"/>
  <c r="AF438" i="6" s="1"/>
  <c r="B438" i="6"/>
  <c r="A438" i="6"/>
  <c r="AI437" i="6"/>
  <c r="AH437" i="6"/>
  <c r="AE437" i="6"/>
  <c r="AD437" i="6"/>
  <c r="S437" i="6"/>
  <c r="R437" i="6"/>
  <c r="Q437" i="6"/>
  <c r="AG437" i="6" s="1"/>
  <c r="B437" i="6"/>
  <c r="A437" i="6"/>
  <c r="AI436" i="6"/>
  <c r="AF436" i="6"/>
  <c r="AE436" i="6"/>
  <c r="S436" i="6"/>
  <c r="Q436" i="6"/>
  <c r="AH436" i="6" s="1"/>
  <c r="B436" i="6"/>
  <c r="A436" i="6"/>
  <c r="S435" i="6"/>
  <c r="Q435" i="6"/>
  <c r="B435" i="6"/>
  <c r="A435" i="6"/>
  <c r="AH434" i="6"/>
  <c r="AD434" i="6"/>
  <c r="S434" i="6"/>
  <c r="R434" i="6"/>
  <c r="Q434" i="6"/>
  <c r="AF434" i="6" s="1"/>
  <c r="B434" i="6"/>
  <c r="A434" i="6"/>
  <c r="AI433" i="6"/>
  <c r="AH433" i="6"/>
  <c r="AE433" i="6"/>
  <c r="AD433" i="6"/>
  <c r="S433" i="6"/>
  <c r="R433" i="6"/>
  <c r="Q433" i="6"/>
  <c r="AG433" i="6" s="1"/>
  <c r="B433" i="6"/>
  <c r="A433" i="6"/>
  <c r="AI432" i="6"/>
  <c r="AF432" i="6"/>
  <c r="AE432" i="6"/>
  <c r="S432" i="6"/>
  <c r="Q432" i="6"/>
  <c r="AH432" i="6" s="1"/>
  <c r="B432" i="6"/>
  <c r="A432" i="6"/>
  <c r="AG431" i="6"/>
  <c r="S431" i="6"/>
  <c r="Q431" i="6"/>
  <c r="B431" i="6"/>
  <c r="A431" i="6"/>
  <c r="AH430" i="6"/>
  <c r="AD430" i="6"/>
  <c r="S430" i="6"/>
  <c r="R430" i="6"/>
  <c r="Q430" i="6"/>
  <c r="AF430" i="6" s="1"/>
  <c r="B430" i="6"/>
  <c r="A430" i="6"/>
  <c r="AI429" i="6"/>
  <c r="AH429" i="6"/>
  <c r="AE429" i="6"/>
  <c r="AD429" i="6"/>
  <c r="S429" i="6"/>
  <c r="R429" i="6"/>
  <c r="Q429" i="6"/>
  <c r="AG429" i="6" s="1"/>
  <c r="B429" i="6"/>
  <c r="A429" i="6"/>
  <c r="AI428" i="6"/>
  <c r="AF428" i="6"/>
  <c r="AE428" i="6"/>
  <c r="S428" i="6"/>
  <c r="Q428" i="6"/>
  <c r="AH428" i="6" s="1"/>
  <c r="B428" i="6"/>
  <c r="A428" i="6"/>
  <c r="S427" i="6"/>
  <c r="Q427" i="6"/>
  <c r="B427" i="6"/>
  <c r="A427" i="6"/>
  <c r="AH426" i="6"/>
  <c r="AD426" i="6"/>
  <c r="S426" i="6"/>
  <c r="R426" i="6"/>
  <c r="Q426" i="6"/>
  <c r="AF426" i="6" s="1"/>
  <c r="B426" i="6"/>
  <c r="A426" i="6"/>
  <c r="AI425" i="6"/>
  <c r="AH425" i="6"/>
  <c r="AE425" i="6"/>
  <c r="AD425" i="6"/>
  <c r="S425" i="6"/>
  <c r="R425" i="6"/>
  <c r="Q425" i="6"/>
  <c r="AG425" i="6" s="1"/>
  <c r="B425" i="6"/>
  <c r="A425" i="6"/>
  <c r="AI424" i="6"/>
  <c r="AH424" i="6"/>
  <c r="AF424" i="6"/>
  <c r="AE424" i="6"/>
  <c r="AD424" i="6"/>
  <c r="S424" i="6"/>
  <c r="R424" i="6"/>
  <c r="Q424" i="6"/>
  <c r="AG424" i="6" s="1"/>
  <c r="B424" i="6"/>
  <c r="A424" i="6"/>
  <c r="AC423" i="6"/>
  <c r="S423" i="6"/>
  <c r="Q423" i="6"/>
  <c r="B423" i="6"/>
  <c r="A423" i="6"/>
  <c r="AH422" i="6"/>
  <c r="AD422" i="6"/>
  <c r="S422" i="6"/>
  <c r="R422" i="6"/>
  <c r="Q422" i="6"/>
  <c r="AF422" i="6" s="1"/>
  <c r="B422" i="6"/>
  <c r="A422" i="6"/>
  <c r="AI421" i="6"/>
  <c r="AH421" i="6"/>
  <c r="AE421" i="6"/>
  <c r="AD421" i="6"/>
  <c r="S421" i="6"/>
  <c r="R421" i="6"/>
  <c r="Q421" i="6"/>
  <c r="AG421" i="6" s="1"/>
  <c r="B421" i="6"/>
  <c r="A421" i="6"/>
  <c r="AI420" i="6"/>
  <c r="AH420" i="6"/>
  <c r="AF420" i="6"/>
  <c r="AE420" i="6"/>
  <c r="AD420" i="6"/>
  <c r="S420" i="6"/>
  <c r="R420" i="6"/>
  <c r="Q420" i="6"/>
  <c r="AG420" i="6" s="1"/>
  <c r="B420" i="6"/>
  <c r="A420" i="6"/>
  <c r="AG419" i="6"/>
  <c r="S419" i="6"/>
  <c r="Q419" i="6"/>
  <c r="B419" i="6"/>
  <c r="A419" i="6"/>
  <c r="AH418" i="6"/>
  <c r="AD418" i="6"/>
  <c r="S418" i="6"/>
  <c r="R418" i="6"/>
  <c r="Q418" i="6"/>
  <c r="AF418" i="6" s="1"/>
  <c r="B418" i="6"/>
  <c r="A418" i="6"/>
  <c r="AI417" i="6"/>
  <c r="AH417" i="6"/>
  <c r="AE417" i="6"/>
  <c r="AD417" i="6"/>
  <c r="S417" i="6"/>
  <c r="R417" i="6"/>
  <c r="Q417" i="6"/>
  <c r="AG417" i="6" s="1"/>
  <c r="B417" i="6"/>
  <c r="A417" i="6"/>
  <c r="AI416" i="6"/>
  <c r="AH416" i="6"/>
  <c r="AF416" i="6"/>
  <c r="AE416" i="6"/>
  <c r="AD416" i="6"/>
  <c r="S416" i="6"/>
  <c r="R416" i="6"/>
  <c r="Q416" i="6"/>
  <c r="AG416" i="6" s="1"/>
  <c r="B416" i="6"/>
  <c r="A416" i="6"/>
  <c r="AG415" i="6"/>
  <c r="S415" i="6"/>
  <c r="Q415" i="6"/>
  <c r="B415" i="6"/>
  <c r="A415" i="6"/>
  <c r="AH414" i="6"/>
  <c r="AD414" i="6"/>
  <c r="S414" i="6"/>
  <c r="R414" i="6"/>
  <c r="Q414" i="6"/>
  <c r="AF414" i="6" s="1"/>
  <c r="B414" i="6"/>
  <c r="A414" i="6"/>
  <c r="AI413" i="6"/>
  <c r="AH413" i="6"/>
  <c r="AE413" i="6"/>
  <c r="AD413" i="6"/>
  <c r="S413" i="6"/>
  <c r="R413" i="6"/>
  <c r="Q413" i="6"/>
  <c r="AG413" i="6" s="1"/>
  <c r="B413" i="6"/>
  <c r="A413" i="6"/>
  <c r="AI412" i="6"/>
  <c r="AH412" i="6"/>
  <c r="AF412" i="6"/>
  <c r="AE412" i="6"/>
  <c r="AD412" i="6"/>
  <c r="S412" i="6"/>
  <c r="R412" i="6"/>
  <c r="Q412" i="6"/>
  <c r="AG412" i="6" s="1"/>
  <c r="B412" i="6"/>
  <c r="A412" i="6"/>
  <c r="S411" i="6"/>
  <c r="Q411" i="6"/>
  <c r="B411" i="6"/>
  <c r="A411" i="6"/>
  <c r="AH410" i="6"/>
  <c r="AD410" i="6"/>
  <c r="S410" i="6"/>
  <c r="R410" i="6"/>
  <c r="Q410" i="6"/>
  <c r="AF410" i="6" s="1"/>
  <c r="B410" i="6"/>
  <c r="A410" i="6"/>
  <c r="AI409" i="6"/>
  <c r="AH409" i="6"/>
  <c r="AE409" i="6"/>
  <c r="AD409" i="6"/>
  <c r="S409" i="6"/>
  <c r="R409" i="6"/>
  <c r="Q409" i="6"/>
  <c r="AG409" i="6" s="1"/>
  <c r="B409" i="6"/>
  <c r="A409" i="6"/>
  <c r="AI408" i="6"/>
  <c r="AH408" i="6"/>
  <c r="AF408" i="6"/>
  <c r="AE408" i="6"/>
  <c r="AD408" i="6"/>
  <c r="S408" i="6"/>
  <c r="R408" i="6"/>
  <c r="Q408" i="6"/>
  <c r="AG408" i="6" s="1"/>
  <c r="B408" i="6"/>
  <c r="A408" i="6"/>
  <c r="AC407" i="6"/>
  <c r="S407" i="6"/>
  <c r="Q407" i="6"/>
  <c r="B407" i="6"/>
  <c r="A407" i="6"/>
  <c r="AH406" i="6"/>
  <c r="AD406" i="6"/>
  <c r="S406" i="6"/>
  <c r="R406" i="6"/>
  <c r="Q406" i="6"/>
  <c r="AF406" i="6" s="1"/>
  <c r="B406" i="6"/>
  <c r="A406" i="6"/>
  <c r="AI405" i="6"/>
  <c r="AH405" i="6"/>
  <c r="AE405" i="6"/>
  <c r="AD405" i="6"/>
  <c r="S405" i="6"/>
  <c r="R405" i="6"/>
  <c r="Q405" i="6"/>
  <c r="AG405" i="6" s="1"/>
  <c r="B405" i="6"/>
  <c r="A405" i="6"/>
  <c r="S404" i="6"/>
  <c r="Q404" i="6"/>
  <c r="B404" i="6"/>
  <c r="A404" i="6"/>
  <c r="S403" i="6"/>
  <c r="Q403" i="6"/>
  <c r="B403" i="6"/>
  <c r="A403" i="6"/>
  <c r="AH402" i="6"/>
  <c r="AD402" i="6"/>
  <c r="S402" i="6"/>
  <c r="R402" i="6"/>
  <c r="Q402" i="6"/>
  <c r="AF402" i="6" s="1"/>
  <c r="B402" i="6"/>
  <c r="A402" i="6"/>
  <c r="AI401" i="6"/>
  <c r="AH401" i="6"/>
  <c r="AE401" i="6"/>
  <c r="AD401" i="6"/>
  <c r="S401" i="6"/>
  <c r="R401" i="6"/>
  <c r="Q401" i="6"/>
  <c r="AG401" i="6" s="1"/>
  <c r="B401" i="6"/>
  <c r="A401" i="6"/>
  <c r="AI400" i="6"/>
  <c r="AH400" i="6"/>
  <c r="AF400" i="6"/>
  <c r="AE400" i="6"/>
  <c r="AD400" i="6"/>
  <c r="S400" i="6"/>
  <c r="R400" i="6"/>
  <c r="Q400" i="6"/>
  <c r="AG400" i="6" s="1"/>
  <c r="B400" i="6"/>
  <c r="A400" i="6"/>
  <c r="AG399" i="6"/>
  <c r="S399" i="6"/>
  <c r="Q399" i="6"/>
  <c r="B399" i="6"/>
  <c r="A399" i="6"/>
  <c r="AH398" i="6"/>
  <c r="AD398" i="6"/>
  <c r="S398" i="6"/>
  <c r="R398" i="6"/>
  <c r="Q398" i="6"/>
  <c r="AF398" i="6" s="1"/>
  <c r="B398" i="6"/>
  <c r="A398" i="6"/>
  <c r="AI397" i="6"/>
  <c r="AE397" i="6"/>
  <c r="S397" i="6"/>
  <c r="R397" i="6"/>
  <c r="Q397" i="6"/>
  <c r="AG397" i="6" s="1"/>
  <c r="B397" i="6"/>
  <c r="A397" i="6"/>
  <c r="AI396" i="6"/>
  <c r="AH396" i="6"/>
  <c r="AF396" i="6"/>
  <c r="AE396" i="6"/>
  <c r="AD396" i="6"/>
  <c r="S396" i="6"/>
  <c r="R396" i="6"/>
  <c r="Q396" i="6"/>
  <c r="AG396" i="6" s="1"/>
  <c r="B396" i="6"/>
  <c r="A396" i="6"/>
  <c r="AC395" i="6"/>
  <c r="S395" i="6"/>
  <c r="Q395" i="6"/>
  <c r="B395" i="6"/>
  <c r="A395" i="6"/>
  <c r="AH394" i="6"/>
  <c r="AD394" i="6"/>
  <c r="S394" i="6"/>
  <c r="R394" i="6"/>
  <c r="Q394" i="6"/>
  <c r="AF394" i="6" s="1"/>
  <c r="B394" i="6"/>
  <c r="A394" i="6"/>
  <c r="AI393" i="6"/>
  <c r="AE393" i="6"/>
  <c r="S393" i="6"/>
  <c r="R393" i="6"/>
  <c r="Q393" i="6"/>
  <c r="AG393" i="6" s="1"/>
  <c r="B393" i="6"/>
  <c r="A393" i="6"/>
  <c r="AI392" i="6"/>
  <c r="AH392" i="6"/>
  <c r="AF392" i="6"/>
  <c r="AE392" i="6"/>
  <c r="AD392" i="6"/>
  <c r="S392" i="6"/>
  <c r="R392" i="6"/>
  <c r="Q392" i="6"/>
  <c r="AG392" i="6" s="1"/>
  <c r="B392" i="6"/>
  <c r="A392" i="6"/>
  <c r="S391" i="6"/>
  <c r="Q391" i="6"/>
  <c r="B391" i="6"/>
  <c r="A391" i="6"/>
  <c r="AH390" i="6"/>
  <c r="AD390" i="6"/>
  <c r="S390" i="6"/>
  <c r="R390" i="6"/>
  <c r="Q390" i="6"/>
  <c r="AF390" i="6" s="1"/>
  <c r="B390" i="6"/>
  <c r="A390" i="6"/>
  <c r="AI389" i="6"/>
  <c r="AE389" i="6"/>
  <c r="S389" i="6"/>
  <c r="Q389" i="6"/>
  <c r="AG389" i="6" s="1"/>
  <c r="B389" i="6"/>
  <c r="A389" i="6"/>
  <c r="AI388" i="6"/>
  <c r="AH388" i="6"/>
  <c r="AF388" i="6"/>
  <c r="AE388" i="6"/>
  <c r="AD388" i="6"/>
  <c r="S388" i="6"/>
  <c r="R388" i="6"/>
  <c r="Q388" i="6"/>
  <c r="AG388" i="6" s="1"/>
  <c r="B388" i="6"/>
  <c r="A388" i="6"/>
  <c r="AG387" i="6"/>
  <c r="S387" i="6"/>
  <c r="Q387" i="6"/>
  <c r="B387" i="6"/>
  <c r="A387" i="6"/>
  <c r="AH386" i="6"/>
  <c r="AD386" i="6"/>
  <c r="AC386" i="6"/>
  <c r="S386" i="6"/>
  <c r="Q386" i="6"/>
  <c r="B386" i="6"/>
  <c r="A386" i="6"/>
  <c r="S385" i="6"/>
  <c r="Q385" i="6"/>
  <c r="B385" i="6"/>
  <c r="A385" i="6"/>
  <c r="AI384" i="6"/>
  <c r="AH384" i="6"/>
  <c r="AF384" i="6"/>
  <c r="AE384" i="6"/>
  <c r="AD384" i="6"/>
  <c r="S384" i="6"/>
  <c r="R384" i="6"/>
  <c r="Q384" i="6"/>
  <c r="AG384" i="6" s="1"/>
  <c r="B384" i="6"/>
  <c r="A384" i="6"/>
  <c r="S383" i="6"/>
  <c r="Q383" i="6"/>
  <c r="B383" i="6"/>
  <c r="A383" i="6"/>
  <c r="AH382" i="6"/>
  <c r="AG382" i="6"/>
  <c r="AD382" i="6"/>
  <c r="AC382" i="6"/>
  <c r="S382" i="6"/>
  <c r="R382" i="6"/>
  <c r="Q382" i="6"/>
  <c r="B382" i="6"/>
  <c r="A382" i="6"/>
  <c r="AI381" i="6"/>
  <c r="AE381" i="6"/>
  <c r="AD381" i="6"/>
  <c r="S381" i="6"/>
  <c r="Q381" i="6"/>
  <c r="AF381" i="6" s="1"/>
  <c r="B381" i="6"/>
  <c r="A381" i="6"/>
  <c r="AI380" i="6"/>
  <c r="AH380" i="6"/>
  <c r="AF380" i="6"/>
  <c r="AE380" i="6"/>
  <c r="AD380" i="6"/>
  <c r="S380" i="6"/>
  <c r="R380" i="6"/>
  <c r="Q380" i="6"/>
  <c r="AG380" i="6" s="1"/>
  <c r="B380" i="6"/>
  <c r="A380" i="6"/>
  <c r="AF379" i="6"/>
  <c r="AE379" i="6"/>
  <c r="S379" i="6"/>
  <c r="Q379" i="6"/>
  <c r="B379" i="6"/>
  <c r="A379" i="6"/>
  <c r="AG378" i="6"/>
  <c r="S378" i="6"/>
  <c r="R378" i="6"/>
  <c r="Q378" i="6"/>
  <c r="B378" i="6"/>
  <c r="A378" i="6"/>
  <c r="AI377" i="6"/>
  <c r="AH377" i="6"/>
  <c r="AE377" i="6"/>
  <c r="AD377" i="6"/>
  <c r="AC377" i="6"/>
  <c r="S377" i="6"/>
  <c r="R377" i="6"/>
  <c r="Q377" i="6"/>
  <c r="AF377" i="6" s="1"/>
  <c r="B377" i="6"/>
  <c r="A377" i="6"/>
  <c r="AI376" i="6"/>
  <c r="AH376" i="6"/>
  <c r="AF376" i="6"/>
  <c r="AE376" i="6"/>
  <c r="AD376" i="6"/>
  <c r="S376" i="6"/>
  <c r="R376" i="6"/>
  <c r="Q376" i="6"/>
  <c r="AG376" i="6" s="1"/>
  <c r="B376" i="6"/>
  <c r="A376" i="6"/>
  <c r="AI375" i="6"/>
  <c r="AF375" i="6"/>
  <c r="AE375" i="6"/>
  <c r="AC375" i="6"/>
  <c r="S375" i="6"/>
  <c r="Q375" i="6"/>
  <c r="B375" i="6"/>
  <c r="A375" i="6"/>
  <c r="S374" i="6"/>
  <c r="Q374" i="6"/>
  <c r="B374" i="6"/>
  <c r="A374" i="6"/>
  <c r="AH373" i="6"/>
  <c r="AC373" i="6"/>
  <c r="S373" i="6"/>
  <c r="R373" i="6"/>
  <c r="Q373" i="6"/>
  <c r="AF373" i="6" s="1"/>
  <c r="B373" i="6"/>
  <c r="A373" i="6"/>
  <c r="AI372" i="6"/>
  <c r="AH372" i="6"/>
  <c r="AF372" i="6"/>
  <c r="AE372" i="6"/>
  <c r="AD372" i="6"/>
  <c r="S372" i="6"/>
  <c r="R372" i="6"/>
  <c r="Q372" i="6"/>
  <c r="AG372" i="6" s="1"/>
  <c r="B372" i="6"/>
  <c r="A372" i="6"/>
  <c r="AI371" i="6"/>
  <c r="AC371" i="6"/>
  <c r="S371" i="6"/>
  <c r="Q371" i="6"/>
  <c r="B371" i="6"/>
  <c r="A371" i="6"/>
  <c r="AG370" i="6"/>
  <c r="S370" i="6"/>
  <c r="Q370" i="6"/>
  <c r="B370" i="6"/>
  <c r="A370" i="6"/>
  <c r="AH369" i="6"/>
  <c r="AD369" i="6"/>
  <c r="S369" i="6"/>
  <c r="R369" i="6"/>
  <c r="Q369" i="6"/>
  <c r="AF369" i="6" s="1"/>
  <c r="B369" i="6"/>
  <c r="A369" i="6"/>
  <c r="AI368" i="6"/>
  <c r="AH368" i="6"/>
  <c r="AF368" i="6"/>
  <c r="AE368" i="6"/>
  <c r="AD368" i="6"/>
  <c r="S368" i="6"/>
  <c r="R368" i="6"/>
  <c r="Q368" i="6"/>
  <c r="AG368" i="6" s="1"/>
  <c r="B368" i="6"/>
  <c r="A368" i="6"/>
  <c r="AI367" i="6"/>
  <c r="AF367" i="6"/>
  <c r="AE367" i="6"/>
  <c r="S367" i="6"/>
  <c r="Q367" i="6"/>
  <c r="AH367" i="6" s="1"/>
  <c r="B367" i="6"/>
  <c r="A367" i="6"/>
  <c r="AG366" i="6"/>
  <c r="S366" i="6"/>
  <c r="Q366" i="6"/>
  <c r="B366" i="6"/>
  <c r="A366" i="6"/>
  <c r="AH365" i="6"/>
  <c r="AD365" i="6"/>
  <c r="S365" i="6"/>
  <c r="R365" i="6"/>
  <c r="Q365" i="6"/>
  <c r="AF365" i="6" s="1"/>
  <c r="B365" i="6"/>
  <c r="A365" i="6"/>
  <c r="AI364" i="6"/>
  <c r="AH364" i="6"/>
  <c r="AF364" i="6"/>
  <c r="AE364" i="6"/>
  <c r="AD364" i="6"/>
  <c r="S364" i="6"/>
  <c r="R364" i="6"/>
  <c r="Q364" i="6"/>
  <c r="AG364" i="6" s="1"/>
  <c r="B364" i="6"/>
  <c r="A364" i="6"/>
  <c r="AI363" i="6"/>
  <c r="AF363" i="6"/>
  <c r="AE363" i="6"/>
  <c r="S363" i="6"/>
  <c r="Q363" i="6"/>
  <c r="AH363" i="6" s="1"/>
  <c r="B363" i="6"/>
  <c r="A363" i="6"/>
  <c r="S362" i="6"/>
  <c r="Q362" i="6"/>
  <c r="B362" i="6"/>
  <c r="A362" i="6"/>
  <c r="S361" i="6"/>
  <c r="Q361" i="6"/>
  <c r="B361" i="6"/>
  <c r="A361" i="6"/>
  <c r="AI360" i="6"/>
  <c r="AH360" i="6"/>
  <c r="AF360" i="6"/>
  <c r="AE360" i="6"/>
  <c r="AD360" i="6"/>
  <c r="S360" i="6"/>
  <c r="R360" i="6"/>
  <c r="Q360" i="6"/>
  <c r="AG360" i="6" s="1"/>
  <c r="B360" i="6"/>
  <c r="A360" i="6"/>
  <c r="AI359" i="6"/>
  <c r="AF359" i="6"/>
  <c r="AE359" i="6"/>
  <c r="S359" i="6"/>
  <c r="Q359" i="6"/>
  <c r="AH359" i="6" s="1"/>
  <c r="B359" i="6"/>
  <c r="A359" i="6"/>
  <c r="AG358" i="6"/>
  <c r="S358" i="6"/>
  <c r="Q358" i="6"/>
  <c r="B358" i="6"/>
  <c r="A358" i="6"/>
  <c r="AH357" i="6"/>
  <c r="AD357" i="6"/>
  <c r="S357" i="6"/>
  <c r="R357" i="6"/>
  <c r="Q357" i="6"/>
  <c r="AF357" i="6" s="1"/>
  <c r="B357" i="6"/>
  <c r="A357" i="6"/>
  <c r="AI356" i="6"/>
  <c r="AH356" i="6"/>
  <c r="AF356" i="6"/>
  <c r="AE356" i="6"/>
  <c r="AD356" i="6"/>
  <c r="S356" i="6"/>
  <c r="R356" i="6"/>
  <c r="Q356" i="6"/>
  <c r="AG356" i="6" s="1"/>
  <c r="B356" i="6"/>
  <c r="A356" i="6"/>
  <c r="AI355" i="6"/>
  <c r="AF355" i="6"/>
  <c r="AE355" i="6"/>
  <c r="S355" i="6"/>
  <c r="Q355" i="6"/>
  <c r="AH355" i="6" s="1"/>
  <c r="B355" i="6"/>
  <c r="A355" i="6"/>
  <c r="AG354" i="6"/>
  <c r="S354" i="6"/>
  <c r="Q354" i="6"/>
  <c r="B354" i="6"/>
  <c r="A354" i="6"/>
  <c r="AH353" i="6"/>
  <c r="AD353" i="6"/>
  <c r="S353" i="6"/>
  <c r="R353" i="6"/>
  <c r="Q353" i="6"/>
  <c r="AF353" i="6" s="1"/>
  <c r="B353" i="6"/>
  <c r="A353" i="6"/>
  <c r="AI352" i="6"/>
  <c r="AH352" i="6"/>
  <c r="AF352" i="6"/>
  <c r="AE352" i="6"/>
  <c r="AD352" i="6"/>
  <c r="S352" i="6"/>
  <c r="R352" i="6"/>
  <c r="Q352" i="6"/>
  <c r="AG352" i="6" s="1"/>
  <c r="B352" i="6"/>
  <c r="A352" i="6"/>
  <c r="AI351" i="6"/>
  <c r="AF351" i="6"/>
  <c r="AE351" i="6"/>
  <c r="S351" i="6"/>
  <c r="Q351" i="6"/>
  <c r="AH351" i="6" s="1"/>
  <c r="B351" i="6"/>
  <c r="A351" i="6"/>
  <c r="AG350" i="6"/>
  <c r="S350" i="6"/>
  <c r="Q350" i="6"/>
  <c r="B350" i="6"/>
  <c r="A350" i="6"/>
  <c r="AH349" i="6"/>
  <c r="AD349" i="6"/>
  <c r="S349" i="6"/>
  <c r="R349" i="6"/>
  <c r="Q349" i="6"/>
  <c r="AF349" i="6" s="1"/>
  <c r="B349" i="6"/>
  <c r="A349" i="6"/>
  <c r="AI348" i="6"/>
  <c r="AH348" i="6"/>
  <c r="AF348" i="6"/>
  <c r="AE348" i="6"/>
  <c r="AD348" i="6"/>
  <c r="S348" i="6"/>
  <c r="R348" i="6"/>
  <c r="Q348" i="6"/>
  <c r="AG348" i="6" s="1"/>
  <c r="B348" i="6"/>
  <c r="A348" i="6"/>
  <c r="AI347" i="6"/>
  <c r="AF347" i="6"/>
  <c r="AE347" i="6"/>
  <c r="S347" i="6"/>
  <c r="Q347" i="6"/>
  <c r="AH347" i="6" s="1"/>
  <c r="B347" i="6"/>
  <c r="A347" i="6"/>
  <c r="S346" i="6"/>
  <c r="Q346" i="6"/>
  <c r="B346" i="6"/>
  <c r="A346" i="6"/>
  <c r="AH345" i="6"/>
  <c r="AD345" i="6"/>
  <c r="S345" i="6"/>
  <c r="R345" i="6"/>
  <c r="Q345" i="6"/>
  <c r="AF345" i="6" s="1"/>
  <c r="B345" i="6"/>
  <c r="A345" i="6"/>
  <c r="AI344" i="6"/>
  <c r="AH344" i="6"/>
  <c r="AF344" i="6"/>
  <c r="AE344" i="6"/>
  <c r="AD344" i="6"/>
  <c r="S344" i="6"/>
  <c r="R344" i="6"/>
  <c r="Q344" i="6"/>
  <c r="AG344" i="6" s="1"/>
  <c r="B344" i="6"/>
  <c r="A344" i="6"/>
  <c r="AI343" i="6"/>
  <c r="AF343" i="6"/>
  <c r="AE343" i="6"/>
  <c r="S343" i="6"/>
  <c r="Q343" i="6"/>
  <c r="AH343" i="6" s="1"/>
  <c r="B343" i="6"/>
  <c r="A343" i="6"/>
  <c r="AG342" i="6"/>
  <c r="S342" i="6"/>
  <c r="Q342" i="6"/>
  <c r="B342" i="6"/>
  <c r="A342" i="6"/>
  <c r="AH341" i="6"/>
  <c r="AD341" i="6"/>
  <c r="S341" i="6"/>
  <c r="R341" i="6"/>
  <c r="Q341" i="6"/>
  <c r="AF341" i="6" s="1"/>
  <c r="B341" i="6"/>
  <c r="A341" i="6"/>
  <c r="AI340" i="6"/>
  <c r="AH340" i="6"/>
  <c r="AF340" i="6"/>
  <c r="AE340" i="6"/>
  <c r="AD340" i="6"/>
  <c r="S340" i="6"/>
  <c r="R340" i="6"/>
  <c r="Q340" i="6"/>
  <c r="AG340" i="6" s="1"/>
  <c r="B340" i="6"/>
  <c r="A340" i="6"/>
  <c r="AI339" i="6"/>
  <c r="AF339" i="6"/>
  <c r="AE339" i="6"/>
  <c r="S339" i="6"/>
  <c r="Q339" i="6"/>
  <c r="AH339" i="6" s="1"/>
  <c r="B339" i="6"/>
  <c r="A339" i="6"/>
  <c r="S338" i="6"/>
  <c r="Q338" i="6"/>
  <c r="B338" i="6"/>
  <c r="A338" i="6"/>
  <c r="AH337" i="6"/>
  <c r="AD337" i="6"/>
  <c r="S337" i="6"/>
  <c r="R337" i="6"/>
  <c r="Q337" i="6"/>
  <c r="AF337" i="6" s="1"/>
  <c r="B337" i="6"/>
  <c r="A337" i="6"/>
  <c r="AI336" i="6"/>
  <c r="AH336" i="6"/>
  <c r="AF336" i="6"/>
  <c r="AE336" i="6"/>
  <c r="AD336" i="6"/>
  <c r="S336" i="6"/>
  <c r="R336" i="6"/>
  <c r="Q336" i="6"/>
  <c r="AG336" i="6" s="1"/>
  <c r="B336" i="6"/>
  <c r="A336" i="6"/>
  <c r="AI335" i="6"/>
  <c r="AF335" i="6"/>
  <c r="AE335" i="6"/>
  <c r="S335" i="6"/>
  <c r="Q335" i="6"/>
  <c r="AH335" i="6" s="1"/>
  <c r="B335" i="6"/>
  <c r="A335" i="6"/>
  <c r="AG334" i="6"/>
  <c r="S334" i="6"/>
  <c r="Q334" i="6"/>
  <c r="B334" i="6"/>
  <c r="A334" i="6"/>
  <c r="AH333" i="6"/>
  <c r="AD333" i="6"/>
  <c r="S333" i="6"/>
  <c r="R333" i="6"/>
  <c r="Q333" i="6"/>
  <c r="AF333" i="6" s="1"/>
  <c r="B333" i="6"/>
  <c r="A333" i="6"/>
  <c r="AI332" i="6"/>
  <c r="AH332" i="6"/>
  <c r="AF332" i="6"/>
  <c r="AE332" i="6"/>
  <c r="AD332" i="6"/>
  <c r="S332" i="6"/>
  <c r="R332" i="6"/>
  <c r="Q332" i="6"/>
  <c r="AG332" i="6" s="1"/>
  <c r="B332" i="6"/>
  <c r="A332" i="6"/>
  <c r="AI331" i="6"/>
  <c r="AF331" i="6"/>
  <c r="AE331" i="6"/>
  <c r="S331" i="6"/>
  <c r="Q331" i="6"/>
  <c r="AH331" i="6" s="1"/>
  <c r="B331" i="6"/>
  <c r="A331" i="6"/>
  <c r="S330" i="6"/>
  <c r="Q330" i="6"/>
  <c r="B330" i="6"/>
  <c r="A330" i="6"/>
  <c r="AH329" i="6"/>
  <c r="AD329" i="6"/>
  <c r="S329" i="6"/>
  <c r="R329" i="6"/>
  <c r="Q329" i="6"/>
  <c r="AF329" i="6" s="1"/>
  <c r="B329" i="6"/>
  <c r="A329" i="6"/>
  <c r="AI328" i="6"/>
  <c r="AH328" i="6"/>
  <c r="AF328" i="6"/>
  <c r="AE328" i="6"/>
  <c r="AD328" i="6"/>
  <c r="S328" i="6"/>
  <c r="R328" i="6"/>
  <c r="Q328" i="6"/>
  <c r="AG328" i="6" s="1"/>
  <c r="B328" i="6"/>
  <c r="A328" i="6"/>
  <c r="AI327" i="6"/>
  <c r="AF327" i="6"/>
  <c r="AE327" i="6"/>
  <c r="S327" i="6"/>
  <c r="Q327" i="6"/>
  <c r="AH327" i="6" s="1"/>
  <c r="B327" i="6"/>
  <c r="A327" i="6"/>
  <c r="AG326" i="6"/>
  <c r="S326" i="6"/>
  <c r="Q326" i="6"/>
  <c r="B326" i="6"/>
  <c r="A326" i="6"/>
  <c r="AH325" i="6"/>
  <c r="AD325" i="6"/>
  <c r="S325" i="6"/>
  <c r="R325" i="6"/>
  <c r="Q325" i="6"/>
  <c r="AF325" i="6" s="1"/>
  <c r="B325" i="6"/>
  <c r="A325" i="6"/>
  <c r="AI324" i="6"/>
  <c r="AH324" i="6"/>
  <c r="AE324" i="6"/>
  <c r="AD324" i="6"/>
  <c r="S324" i="6"/>
  <c r="R324" i="6"/>
  <c r="Q324" i="6"/>
  <c r="AG324" i="6" s="1"/>
  <c r="B324" i="6"/>
  <c r="A324" i="6"/>
  <c r="AI323" i="6"/>
  <c r="AF323" i="6"/>
  <c r="AE323" i="6"/>
  <c r="S323" i="6"/>
  <c r="Q323" i="6"/>
  <c r="AH323" i="6" s="1"/>
  <c r="B323" i="6"/>
  <c r="A323" i="6"/>
  <c r="AG322" i="6"/>
  <c r="S322" i="6"/>
  <c r="Q322" i="6"/>
  <c r="B322" i="6"/>
  <c r="A322" i="6"/>
  <c r="AH321" i="6"/>
  <c r="AD321" i="6"/>
  <c r="S321" i="6"/>
  <c r="R321" i="6"/>
  <c r="Q321" i="6"/>
  <c r="AF321" i="6" s="1"/>
  <c r="B321" i="6"/>
  <c r="A321" i="6"/>
  <c r="AI320" i="6"/>
  <c r="AH320" i="6"/>
  <c r="AE320" i="6"/>
  <c r="AD320" i="6"/>
  <c r="S320" i="6"/>
  <c r="R320" i="6"/>
  <c r="Q320" i="6"/>
  <c r="AG320" i="6" s="1"/>
  <c r="B320" i="6"/>
  <c r="A320" i="6"/>
  <c r="AI319" i="6"/>
  <c r="AF319" i="6"/>
  <c r="AE319" i="6"/>
  <c r="S319" i="6"/>
  <c r="Q319" i="6"/>
  <c r="AH319" i="6" s="1"/>
  <c r="B319" i="6"/>
  <c r="A319" i="6"/>
  <c r="S318" i="6"/>
  <c r="Q318" i="6"/>
  <c r="B318" i="6"/>
  <c r="A318" i="6"/>
  <c r="AH317" i="6"/>
  <c r="AD317" i="6"/>
  <c r="S317" i="6"/>
  <c r="R317" i="6"/>
  <c r="Q317" i="6"/>
  <c r="AF317" i="6" s="1"/>
  <c r="B317" i="6"/>
  <c r="A317" i="6"/>
  <c r="AI316" i="6"/>
  <c r="AH316" i="6"/>
  <c r="AE316" i="6"/>
  <c r="AD316" i="6"/>
  <c r="S316" i="6"/>
  <c r="R316" i="6"/>
  <c r="Q316" i="6"/>
  <c r="AG316" i="6" s="1"/>
  <c r="B316" i="6"/>
  <c r="A316" i="6"/>
  <c r="AI315" i="6"/>
  <c r="AF315" i="6"/>
  <c r="AE315" i="6"/>
  <c r="S315" i="6"/>
  <c r="Q315" i="6"/>
  <c r="AH315" i="6" s="1"/>
  <c r="B315" i="6"/>
  <c r="A315" i="6"/>
  <c r="AG314" i="6"/>
  <c r="S314" i="6"/>
  <c r="Q314" i="6"/>
  <c r="B314" i="6"/>
  <c r="A314" i="6"/>
  <c r="AH313" i="6"/>
  <c r="AD313" i="6"/>
  <c r="S313" i="6"/>
  <c r="R313" i="6"/>
  <c r="Q313" i="6"/>
  <c r="AF313" i="6" s="1"/>
  <c r="B313" i="6"/>
  <c r="A313" i="6"/>
  <c r="AI312" i="6"/>
  <c r="AH312" i="6"/>
  <c r="AE312" i="6"/>
  <c r="AD312" i="6"/>
  <c r="S312" i="6"/>
  <c r="R312" i="6"/>
  <c r="Q312" i="6"/>
  <c r="AG312" i="6" s="1"/>
  <c r="B312" i="6"/>
  <c r="A312" i="6"/>
  <c r="AI311" i="6"/>
  <c r="AF311" i="6"/>
  <c r="AE311" i="6"/>
  <c r="S311" i="6"/>
  <c r="Q311" i="6"/>
  <c r="AH311" i="6" s="1"/>
  <c r="B311" i="6"/>
  <c r="A311" i="6"/>
  <c r="AG310" i="6"/>
  <c r="S310" i="6"/>
  <c r="Q310" i="6"/>
  <c r="B310" i="6"/>
  <c r="A310" i="6"/>
  <c r="AH309" i="6"/>
  <c r="AD309" i="6"/>
  <c r="S309" i="6"/>
  <c r="R309" i="6"/>
  <c r="Q309" i="6"/>
  <c r="AF309" i="6" s="1"/>
  <c r="B309" i="6"/>
  <c r="A309" i="6"/>
  <c r="AI308" i="6"/>
  <c r="AH308" i="6"/>
  <c r="AE308" i="6"/>
  <c r="AD308" i="6"/>
  <c r="S308" i="6"/>
  <c r="R308" i="6"/>
  <c r="Q308" i="6"/>
  <c r="AG308" i="6" s="1"/>
  <c r="B308" i="6"/>
  <c r="A308" i="6"/>
  <c r="AI307" i="6"/>
  <c r="AF307" i="6"/>
  <c r="AE307" i="6"/>
  <c r="S307" i="6"/>
  <c r="Q307" i="6"/>
  <c r="AH307" i="6" s="1"/>
  <c r="B307" i="6"/>
  <c r="A307" i="6"/>
  <c r="AG306" i="6"/>
  <c r="S306" i="6"/>
  <c r="Q306" i="6"/>
  <c r="B306" i="6"/>
  <c r="A306" i="6"/>
  <c r="AH305" i="6"/>
  <c r="AD305" i="6"/>
  <c r="S305" i="6"/>
  <c r="R305" i="6"/>
  <c r="Q305" i="6"/>
  <c r="AF305" i="6" s="1"/>
  <c r="B305" i="6"/>
  <c r="A305" i="6"/>
  <c r="AI304" i="6"/>
  <c r="AH304" i="6"/>
  <c r="AE304" i="6"/>
  <c r="AD304" i="6"/>
  <c r="S304" i="6"/>
  <c r="R304" i="6"/>
  <c r="Q304" i="6"/>
  <c r="AG304" i="6" s="1"/>
  <c r="B304" i="6"/>
  <c r="A304" i="6"/>
  <c r="AI303" i="6"/>
  <c r="AF303" i="6"/>
  <c r="AE303" i="6"/>
  <c r="S303" i="6"/>
  <c r="Q303" i="6"/>
  <c r="AH303" i="6" s="1"/>
  <c r="B303" i="6"/>
  <c r="A303" i="6"/>
  <c r="AG302" i="6"/>
  <c r="S302" i="6"/>
  <c r="Q302" i="6"/>
  <c r="B302" i="6"/>
  <c r="A302" i="6"/>
  <c r="AH301" i="6"/>
  <c r="AD301" i="6"/>
  <c r="S301" i="6"/>
  <c r="R301" i="6"/>
  <c r="Q301" i="6"/>
  <c r="AF301" i="6" s="1"/>
  <c r="B301" i="6"/>
  <c r="A301" i="6"/>
  <c r="AI300" i="6"/>
  <c r="AH300" i="6"/>
  <c r="AE300" i="6"/>
  <c r="AD300" i="6"/>
  <c r="S300" i="6"/>
  <c r="R300" i="6"/>
  <c r="Q300" i="6"/>
  <c r="AG300" i="6" s="1"/>
  <c r="B300" i="6"/>
  <c r="A300" i="6"/>
  <c r="AI299" i="6"/>
  <c r="AF299" i="6"/>
  <c r="AE299" i="6"/>
  <c r="S299" i="6"/>
  <c r="Q299" i="6"/>
  <c r="AH299" i="6" s="1"/>
  <c r="B299" i="6"/>
  <c r="A299" i="6"/>
  <c r="AG298" i="6"/>
  <c r="S298" i="6"/>
  <c r="Q298" i="6"/>
  <c r="B298" i="6"/>
  <c r="A298" i="6"/>
  <c r="S297" i="6"/>
  <c r="Q297" i="6"/>
  <c r="B297" i="6"/>
  <c r="A297" i="6"/>
  <c r="AI296" i="6"/>
  <c r="AH296" i="6"/>
  <c r="AE296" i="6"/>
  <c r="AD296" i="6"/>
  <c r="S296" i="6"/>
  <c r="R296" i="6"/>
  <c r="Q296" i="6"/>
  <c r="AG296" i="6" s="1"/>
  <c r="B296" i="6"/>
  <c r="A296" i="6"/>
  <c r="AI295" i="6"/>
  <c r="AF295" i="6"/>
  <c r="AE295" i="6"/>
  <c r="S295" i="6"/>
  <c r="Q295" i="6"/>
  <c r="AH295" i="6" s="1"/>
  <c r="B295" i="6"/>
  <c r="A295" i="6"/>
  <c r="AG294" i="6"/>
  <c r="S294" i="6"/>
  <c r="Q294" i="6"/>
  <c r="B294" i="6"/>
  <c r="A294" i="6"/>
  <c r="AH293" i="6"/>
  <c r="AD293" i="6"/>
  <c r="S293" i="6"/>
  <c r="R293" i="6"/>
  <c r="Q293" i="6"/>
  <c r="AF293" i="6" s="1"/>
  <c r="B293" i="6"/>
  <c r="A293" i="6"/>
  <c r="AI292" i="6"/>
  <c r="AH292" i="6"/>
  <c r="AE292" i="6"/>
  <c r="AD292" i="6"/>
  <c r="S292" i="6"/>
  <c r="R292" i="6"/>
  <c r="Q292" i="6"/>
  <c r="AG292" i="6" s="1"/>
  <c r="B292" i="6"/>
  <c r="A292" i="6"/>
  <c r="AI291" i="6"/>
  <c r="AF291" i="6"/>
  <c r="AE291" i="6"/>
  <c r="S291" i="6"/>
  <c r="Q291" i="6"/>
  <c r="AH291" i="6" s="1"/>
  <c r="B291" i="6"/>
  <c r="A291" i="6"/>
  <c r="AG290" i="6"/>
  <c r="S290" i="6"/>
  <c r="Q290" i="6"/>
  <c r="B290" i="6"/>
  <c r="A290" i="6"/>
  <c r="AH289" i="6"/>
  <c r="AD289" i="6"/>
  <c r="S289" i="6"/>
  <c r="R289" i="6"/>
  <c r="Q289" i="6"/>
  <c r="AF289" i="6" s="1"/>
  <c r="B289" i="6"/>
  <c r="A289" i="6"/>
  <c r="AI288" i="6"/>
  <c r="AH288" i="6"/>
  <c r="AE288" i="6"/>
  <c r="AD288" i="6"/>
  <c r="S288" i="6"/>
  <c r="R288" i="6"/>
  <c r="Q288" i="6"/>
  <c r="AG288" i="6" s="1"/>
  <c r="B288" i="6"/>
  <c r="A288" i="6"/>
  <c r="AI287" i="6"/>
  <c r="AF287" i="6"/>
  <c r="AE287" i="6"/>
  <c r="S287" i="6"/>
  <c r="Q287" i="6"/>
  <c r="AH287" i="6" s="1"/>
  <c r="B287" i="6"/>
  <c r="A287" i="6"/>
  <c r="AG286" i="6"/>
  <c r="S286" i="6"/>
  <c r="Q286" i="6"/>
  <c r="B286" i="6"/>
  <c r="A286" i="6"/>
  <c r="AH285" i="6"/>
  <c r="AD285" i="6"/>
  <c r="S285" i="6"/>
  <c r="R285" i="6"/>
  <c r="Q285" i="6"/>
  <c r="AF285" i="6" s="1"/>
  <c r="B285" i="6"/>
  <c r="A285" i="6"/>
  <c r="AI284" i="6"/>
  <c r="AH284" i="6"/>
  <c r="AE284" i="6"/>
  <c r="AD284" i="6"/>
  <c r="S284" i="6"/>
  <c r="R284" i="6"/>
  <c r="Q284" i="6"/>
  <c r="AG284" i="6" s="1"/>
  <c r="B284" i="6"/>
  <c r="A284" i="6"/>
  <c r="AI283" i="6"/>
  <c r="AF283" i="6"/>
  <c r="AE283" i="6"/>
  <c r="S283" i="6"/>
  <c r="Q283" i="6"/>
  <c r="AH283" i="6" s="1"/>
  <c r="B283" i="6"/>
  <c r="A283" i="6"/>
  <c r="AG282" i="6"/>
  <c r="S282" i="6"/>
  <c r="Q282" i="6"/>
  <c r="B282" i="6"/>
  <c r="A282" i="6"/>
  <c r="AH281" i="6"/>
  <c r="AD281" i="6"/>
  <c r="S281" i="6"/>
  <c r="R281" i="6"/>
  <c r="Q281" i="6"/>
  <c r="AF281" i="6" s="1"/>
  <c r="B281" i="6"/>
  <c r="A281" i="6"/>
  <c r="AI280" i="6"/>
  <c r="AH280" i="6"/>
  <c r="AE280" i="6"/>
  <c r="AD280" i="6"/>
  <c r="S280" i="6"/>
  <c r="R280" i="6"/>
  <c r="Q280" i="6"/>
  <c r="AG280" i="6" s="1"/>
  <c r="B280" i="6"/>
  <c r="A280" i="6"/>
  <c r="AI279" i="6"/>
  <c r="AF279" i="6"/>
  <c r="AE279" i="6"/>
  <c r="S279" i="6"/>
  <c r="Q279" i="6"/>
  <c r="AH279" i="6" s="1"/>
  <c r="B279" i="6"/>
  <c r="A279" i="6"/>
  <c r="AG278" i="6"/>
  <c r="S278" i="6"/>
  <c r="Q278" i="6"/>
  <c r="B278" i="6"/>
  <c r="A278" i="6"/>
  <c r="AH277" i="6"/>
  <c r="AD277" i="6"/>
  <c r="S277" i="6"/>
  <c r="R277" i="6"/>
  <c r="Q277" i="6"/>
  <c r="AF277" i="6" s="1"/>
  <c r="B277" i="6"/>
  <c r="A277" i="6"/>
  <c r="AI276" i="6"/>
  <c r="AH276" i="6"/>
  <c r="AE276" i="6"/>
  <c r="AD276" i="6"/>
  <c r="S276" i="6"/>
  <c r="R276" i="6"/>
  <c r="Q276" i="6"/>
  <c r="AG276" i="6" s="1"/>
  <c r="B276" i="6"/>
  <c r="A276" i="6"/>
  <c r="S275" i="6"/>
  <c r="Q275" i="6"/>
  <c r="B275" i="6"/>
  <c r="A275" i="6"/>
  <c r="AG274" i="6"/>
  <c r="AC274" i="6"/>
  <c r="S274" i="6"/>
  <c r="Q274" i="6"/>
  <c r="B274" i="6"/>
  <c r="A274" i="6"/>
  <c r="AG273" i="6"/>
  <c r="AC273" i="6"/>
  <c r="S273" i="6"/>
  <c r="R273" i="6"/>
  <c r="Q273" i="6"/>
  <c r="B273" i="6"/>
  <c r="A273" i="6"/>
  <c r="AI272" i="6"/>
  <c r="AH272" i="6"/>
  <c r="AE272" i="6"/>
  <c r="AD272" i="6"/>
  <c r="S272" i="6"/>
  <c r="R272" i="6"/>
  <c r="Q272" i="6"/>
  <c r="AG272" i="6" s="1"/>
  <c r="B272" i="6"/>
  <c r="A272" i="6"/>
  <c r="AI271" i="6"/>
  <c r="AF271" i="6"/>
  <c r="AE271" i="6"/>
  <c r="S271" i="6"/>
  <c r="Q271" i="6"/>
  <c r="AH271" i="6" s="1"/>
  <c r="B271" i="6"/>
  <c r="A271" i="6"/>
  <c r="AG270" i="6"/>
  <c r="AC270" i="6"/>
  <c r="S270" i="6"/>
  <c r="Q270" i="6"/>
  <c r="B270" i="6"/>
  <c r="A270" i="6"/>
  <c r="AH269" i="6"/>
  <c r="AG269" i="6"/>
  <c r="AC269" i="6"/>
  <c r="S269" i="6"/>
  <c r="R269" i="6"/>
  <c r="Q269" i="6"/>
  <c r="B269" i="6"/>
  <c r="A269" i="6"/>
  <c r="AI268" i="6"/>
  <c r="AH268" i="6"/>
  <c r="AE268" i="6"/>
  <c r="AD268" i="6"/>
  <c r="S268" i="6"/>
  <c r="R268" i="6"/>
  <c r="Q268" i="6"/>
  <c r="AG268" i="6" s="1"/>
  <c r="B268" i="6"/>
  <c r="A268" i="6"/>
  <c r="AI267" i="6"/>
  <c r="AF267" i="6"/>
  <c r="AE267" i="6"/>
  <c r="S267" i="6"/>
  <c r="Q267" i="6"/>
  <c r="AH267" i="6" s="1"/>
  <c r="B267" i="6"/>
  <c r="A267" i="6"/>
  <c r="AG266" i="6"/>
  <c r="AC266" i="6"/>
  <c r="S266" i="6"/>
  <c r="Q266" i="6"/>
  <c r="B266" i="6"/>
  <c r="A266" i="6"/>
  <c r="AG265" i="6"/>
  <c r="AC265" i="6"/>
  <c r="S265" i="6"/>
  <c r="R265" i="6"/>
  <c r="Q265" i="6"/>
  <c r="B265" i="6"/>
  <c r="A265" i="6"/>
  <c r="AI264" i="6"/>
  <c r="AH264" i="6"/>
  <c r="AE264" i="6"/>
  <c r="AD264" i="6"/>
  <c r="S264" i="6"/>
  <c r="R264" i="6"/>
  <c r="Q264" i="6"/>
  <c r="AG264" i="6" s="1"/>
  <c r="B264" i="6"/>
  <c r="A264" i="6"/>
  <c r="AI263" i="6"/>
  <c r="AF263" i="6"/>
  <c r="AE263" i="6"/>
  <c r="S263" i="6"/>
  <c r="R263" i="6"/>
  <c r="Q263" i="6"/>
  <c r="AH263" i="6" s="1"/>
  <c r="B263" i="6"/>
  <c r="A263" i="6"/>
  <c r="S262" i="6"/>
  <c r="Q262" i="6"/>
  <c r="AC262" i="6" s="1"/>
  <c r="B262" i="6"/>
  <c r="A262" i="6"/>
  <c r="S261" i="6"/>
  <c r="Q261" i="6"/>
  <c r="AC261" i="6" s="1"/>
  <c r="B261" i="6"/>
  <c r="A261" i="6"/>
  <c r="AI260" i="6"/>
  <c r="AH260" i="6"/>
  <c r="AE260" i="6"/>
  <c r="AD260" i="6"/>
  <c r="S260" i="6"/>
  <c r="R260" i="6"/>
  <c r="Q260" i="6"/>
  <c r="AG260" i="6" s="1"/>
  <c r="B260" i="6"/>
  <c r="A260" i="6"/>
  <c r="AI259" i="6"/>
  <c r="AF259" i="6"/>
  <c r="AE259" i="6"/>
  <c r="S259" i="6"/>
  <c r="Q259" i="6"/>
  <c r="AH259" i="6" s="1"/>
  <c r="B259" i="6"/>
  <c r="A259" i="6"/>
  <c r="S258" i="6"/>
  <c r="Q258" i="6"/>
  <c r="AC258" i="6" s="1"/>
  <c r="B258" i="6"/>
  <c r="A258" i="6"/>
  <c r="AH257" i="6"/>
  <c r="S257" i="6"/>
  <c r="Q257" i="6"/>
  <c r="AC257" i="6" s="1"/>
  <c r="B257" i="6"/>
  <c r="A257" i="6"/>
  <c r="AI256" i="6"/>
  <c r="AH256" i="6"/>
  <c r="AE256" i="6"/>
  <c r="AD256" i="6"/>
  <c r="S256" i="6"/>
  <c r="R256" i="6"/>
  <c r="Q256" i="6"/>
  <c r="AG256" i="6" s="1"/>
  <c r="B256" i="6"/>
  <c r="A256" i="6"/>
  <c r="S255" i="6"/>
  <c r="Q255" i="6"/>
  <c r="B255" i="6"/>
  <c r="A255" i="6"/>
  <c r="S254" i="6"/>
  <c r="Q254" i="6"/>
  <c r="AC254" i="6" s="1"/>
  <c r="B254" i="6"/>
  <c r="A254" i="6"/>
  <c r="S253" i="6"/>
  <c r="Q253" i="6"/>
  <c r="AC253" i="6" s="1"/>
  <c r="B253" i="6"/>
  <c r="A253" i="6"/>
  <c r="AI252" i="6"/>
  <c r="AH252" i="6"/>
  <c r="AE252" i="6"/>
  <c r="AD252" i="6"/>
  <c r="S252" i="6"/>
  <c r="R252" i="6"/>
  <c r="Q252" i="6"/>
  <c r="AG252" i="6" s="1"/>
  <c r="B252" i="6"/>
  <c r="A252" i="6"/>
  <c r="AI251" i="6"/>
  <c r="AF251" i="6"/>
  <c r="AE251" i="6"/>
  <c r="S251" i="6"/>
  <c r="Q251" i="6"/>
  <c r="AH251" i="6" s="1"/>
  <c r="B251" i="6"/>
  <c r="A251" i="6"/>
  <c r="AF250" i="6"/>
  <c r="AE250" i="6"/>
  <c r="AD250" i="6"/>
  <c r="S250" i="6"/>
  <c r="R250" i="6"/>
  <c r="Q250" i="6"/>
  <c r="B250" i="6"/>
  <c r="A250" i="6"/>
  <c r="S249" i="6"/>
  <c r="Q249" i="6"/>
  <c r="AI249" i="6" s="1"/>
  <c r="B249" i="6"/>
  <c r="A249" i="6"/>
  <c r="AH248" i="6"/>
  <c r="AF248" i="6"/>
  <c r="AD248" i="6"/>
  <c r="S248" i="6"/>
  <c r="R248" i="6"/>
  <c r="Q248" i="6"/>
  <c r="AI248" i="6" s="1"/>
  <c r="B248" i="6"/>
  <c r="A248" i="6"/>
  <c r="AI247" i="6"/>
  <c r="AE247" i="6"/>
  <c r="S247" i="6"/>
  <c r="Q247" i="6"/>
  <c r="AG247" i="6" s="1"/>
  <c r="B247" i="6"/>
  <c r="A247" i="6"/>
  <c r="AI246" i="6"/>
  <c r="AH246" i="6"/>
  <c r="AF246" i="6"/>
  <c r="AE246" i="6"/>
  <c r="AD246" i="6"/>
  <c r="S246" i="6"/>
  <c r="R246" i="6"/>
  <c r="Q246" i="6"/>
  <c r="AG246" i="6" s="1"/>
  <c r="B246" i="6"/>
  <c r="A246" i="6"/>
  <c r="S245" i="6"/>
  <c r="Q245" i="6"/>
  <c r="AI245" i="6" s="1"/>
  <c r="B245" i="6"/>
  <c r="A245" i="6"/>
  <c r="AH244" i="6"/>
  <c r="AF244" i="6"/>
  <c r="AD244" i="6"/>
  <c r="S244" i="6"/>
  <c r="R244" i="6"/>
  <c r="Q244" i="6"/>
  <c r="AI244" i="6" s="1"/>
  <c r="B244" i="6"/>
  <c r="A244" i="6"/>
  <c r="AI243" i="6"/>
  <c r="AE243" i="6"/>
  <c r="S243" i="6"/>
  <c r="Q243" i="6"/>
  <c r="AG243" i="6" s="1"/>
  <c r="B243" i="6"/>
  <c r="A243" i="6"/>
  <c r="AH242" i="6"/>
  <c r="AF242" i="6"/>
  <c r="AD242" i="6"/>
  <c r="S242" i="6"/>
  <c r="R242" i="6"/>
  <c r="Q242" i="6"/>
  <c r="AG242" i="6" s="1"/>
  <c r="B242" i="6"/>
  <c r="A242" i="6"/>
  <c r="S241" i="6"/>
  <c r="Q241" i="6"/>
  <c r="AI241" i="6" s="1"/>
  <c r="B241" i="6"/>
  <c r="A241" i="6"/>
  <c r="AH240" i="6"/>
  <c r="AF240" i="6"/>
  <c r="AD240" i="6"/>
  <c r="S240" i="6"/>
  <c r="R240" i="6"/>
  <c r="Q240" i="6"/>
  <c r="AI240" i="6" s="1"/>
  <c r="B240" i="6"/>
  <c r="A240" i="6"/>
  <c r="AI239" i="6"/>
  <c r="AE239" i="6"/>
  <c r="S239" i="6"/>
  <c r="Q239" i="6"/>
  <c r="AG239" i="6" s="1"/>
  <c r="B239" i="6"/>
  <c r="A239" i="6"/>
  <c r="AH238" i="6"/>
  <c r="AF238" i="6"/>
  <c r="AD238" i="6"/>
  <c r="S238" i="6"/>
  <c r="R238" i="6"/>
  <c r="Q238" i="6"/>
  <c r="AG238" i="6" s="1"/>
  <c r="B238" i="6"/>
  <c r="A238" i="6"/>
  <c r="S237" i="6"/>
  <c r="Q237" i="6"/>
  <c r="B237" i="6"/>
  <c r="A237" i="6"/>
  <c r="AH236" i="6"/>
  <c r="AF236" i="6"/>
  <c r="AD236" i="6"/>
  <c r="S236" i="6"/>
  <c r="R236" i="6"/>
  <c r="Q236" i="6"/>
  <c r="AI236" i="6" s="1"/>
  <c r="B236" i="6"/>
  <c r="A236" i="6"/>
  <c r="AI235" i="6"/>
  <c r="AE235" i="6"/>
  <c r="S235" i="6"/>
  <c r="Q235" i="6"/>
  <c r="AG235" i="6" s="1"/>
  <c r="B235" i="6"/>
  <c r="A235" i="6"/>
  <c r="AH234" i="6"/>
  <c r="AF234" i="6"/>
  <c r="AD234" i="6"/>
  <c r="S234" i="6"/>
  <c r="R234" i="6"/>
  <c r="Q234" i="6"/>
  <c r="AG234" i="6" s="1"/>
  <c r="B234" i="6"/>
  <c r="A234" i="6"/>
  <c r="S233" i="6"/>
  <c r="Q233" i="6"/>
  <c r="AI233" i="6" s="1"/>
  <c r="B233" i="6"/>
  <c r="A233" i="6"/>
  <c r="AH232" i="6"/>
  <c r="AF232" i="6"/>
  <c r="AD232" i="6"/>
  <c r="S232" i="6"/>
  <c r="R232" i="6"/>
  <c r="Q232" i="6"/>
  <c r="AI232" i="6" s="1"/>
  <c r="B232" i="6"/>
  <c r="A232" i="6"/>
  <c r="AI231" i="6"/>
  <c r="AE231" i="6"/>
  <c r="S231" i="6"/>
  <c r="Q231" i="6"/>
  <c r="AG231" i="6" s="1"/>
  <c r="B231" i="6"/>
  <c r="A231" i="6"/>
  <c r="AH230" i="6"/>
  <c r="AF230" i="6"/>
  <c r="AD230" i="6"/>
  <c r="S230" i="6"/>
  <c r="R230" i="6"/>
  <c r="Q230" i="6"/>
  <c r="AG230" i="6" s="1"/>
  <c r="B230" i="6"/>
  <c r="A230" i="6"/>
  <c r="S229" i="6"/>
  <c r="Q229" i="6"/>
  <c r="AI229" i="6" s="1"/>
  <c r="B229" i="6"/>
  <c r="A229" i="6"/>
  <c r="AH228" i="6"/>
  <c r="AF228" i="6"/>
  <c r="AD228" i="6"/>
  <c r="S228" i="6"/>
  <c r="R228" i="6"/>
  <c r="Q228" i="6"/>
  <c r="AI228" i="6" s="1"/>
  <c r="B228" i="6"/>
  <c r="A228" i="6"/>
  <c r="AI227" i="6"/>
  <c r="AE227" i="6"/>
  <c r="S227" i="6"/>
  <c r="Q227" i="6"/>
  <c r="AG227" i="6" s="1"/>
  <c r="B227" i="6"/>
  <c r="A227" i="6"/>
  <c r="AH226" i="6"/>
  <c r="AF226" i="6"/>
  <c r="AD226" i="6"/>
  <c r="S226" i="6"/>
  <c r="R226" i="6"/>
  <c r="Q226" i="6"/>
  <c r="AG226" i="6" s="1"/>
  <c r="B226" i="6"/>
  <c r="A226" i="6"/>
  <c r="S225" i="6"/>
  <c r="Q225" i="6"/>
  <c r="AI225" i="6" s="1"/>
  <c r="B225" i="6"/>
  <c r="A225" i="6"/>
  <c r="AH224" i="6"/>
  <c r="AF224" i="6"/>
  <c r="AD224" i="6"/>
  <c r="S224" i="6"/>
  <c r="R224" i="6"/>
  <c r="Q224" i="6"/>
  <c r="AI224" i="6" s="1"/>
  <c r="B224" i="6"/>
  <c r="A224" i="6"/>
  <c r="AI223" i="6"/>
  <c r="AE223" i="6"/>
  <c r="S223" i="6"/>
  <c r="Q223" i="6"/>
  <c r="AG223" i="6" s="1"/>
  <c r="B223" i="6"/>
  <c r="A223" i="6"/>
  <c r="AH222" i="6"/>
  <c r="AF222" i="6"/>
  <c r="AD222" i="6"/>
  <c r="S222" i="6"/>
  <c r="R222" i="6"/>
  <c r="Q222" i="6"/>
  <c r="AG222" i="6" s="1"/>
  <c r="B222" i="6"/>
  <c r="A222" i="6"/>
  <c r="S221" i="6"/>
  <c r="Q221" i="6"/>
  <c r="AI221" i="6" s="1"/>
  <c r="B221" i="6"/>
  <c r="A221" i="6"/>
  <c r="AH220" i="6"/>
  <c r="AF220" i="6"/>
  <c r="AD220" i="6"/>
  <c r="S220" i="6"/>
  <c r="R220" i="6"/>
  <c r="Q220" i="6"/>
  <c r="AI220" i="6" s="1"/>
  <c r="B220" i="6"/>
  <c r="A220" i="6"/>
  <c r="AI219" i="6"/>
  <c r="AE219" i="6"/>
  <c r="S219" i="6"/>
  <c r="Q219" i="6"/>
  <c r="AG219" i="6" s="1"/>
  <c r="B219" i="6"/>
  <c r="A219" i="6"/>
  <c r="AH218" i="6"/>
  <c r="AF218" i="6"/>
  <c r="AD218" i="6"/>
  <c r="S218" i="6"/>
  <c r="R218" i="6"/>
  <c r="Q218" i="6"/>
  <c r="AG218" i="6" s="1"/>
  <c r="B218" i="6"/>
  <c r="A218" i="6"/>
  <c r="S217" i="6"/>
  <c r="Q217" i="6"/>
  <c r="AI217" i="6" s="1"/>
  <c r="B217" i="6"/>
  <c r="A217" i="6"/>
  <c r="AH216" i="6"/>
  <c r="AF216" i="6"/>
  <c r="AD216" i="6"/>
  <c r="S216" i="6"/>
  <c r="R216" i="6"/>
  <c r="Q216" i="6"/>
  <c r="AI216" i="6" s="1"/>
  <c r="B216" i="6"/>
  <c r="A216" i="6"/>
  <c r="S215" i="6"/>
  <c r="Q215" i="6"/>
  <c r="B215" i="6"/>
  <c r="A215" i="6"/>
  <c r="AF214" i="6"/>
  <c r="AD214" i="6"/>
  <c r="S214" i="6"/>
  <c r="R214" i="6"/>
  <c r="Q214" i="6"/>
  <c r="AH214" i="6" s="1"/>
  <c r="B214" i="6"/>
  <c r="A214" i="6"/>
  <c r="S213" i="6"/>
  <c r="Q213" i="6"/>
  <c r="AI213" i="6" s="1"/>
  <c r="B213" i="6"/>
  <c r="A213" i="6"/>
  <c r="AH212" i="6"/>
  <c r="AF212" i="6"/>
  <c r="AD212" i="6"/>
  <c r="S212" i="6"/>
  <c r="R212" i="6"/>
  <c r="Q212" i="6"/>
  <c r="AI212" i="6" s="1"/>
  <c r="B212" i="6"/>
  <c r="A212" i="6"/>
  <c r="AI211" i="6"/>
  <c r="AE211" i="6"/>
  <c r="S211" i="6"/>
  <c r="Q211" i="6"/>
  <c r="AG211" i="6" s="1"/>
  <c r="B211" i="6"/>
  <c r="A211" i="6"/>
  <c r="AF210" i="6"/>
  <c r="S210" i="6"/>
  <c r="Q210" i="6"/>
  <c r="AH210" i="6" s="1"/>
  <c r="B210" i="6"/>
  <c r="A210" i="6"/>
  <c r="S209" i="6"/>
  <c r="Q209" i="6"/>
  <c r="AI209" i="6" s="1"/>
  <c r="B209" i="6"/>
  <c r="A209" i="6"/>
  <c r="AH208" i="6"/>
  <c r="AD208" i="6"/>
  <c r="S208" i="6"/>
  <c r="R208" i="6"/>
  <c r="Q208" i="6"/>
  <c r="AF208" i="6" s="1"/>
  <c r="B208" i="6"/>
  <c r="A208" i="6"/>
  <c r="AI207" i="6"/>
  <c r="AE207" i="6"/>
  <c r="S207" i="6"/>
  <c r="Q207" i="6"/>
  <c r="AG207" i="6" s="1"/>
  <c r="B207" i="6"/>
  <c r="A207" i="6"/>
  <c r="AF206" i="6"/>
  <c r="S206" i="6"/>
  <c r="Q206" i="6"/>
  <c r="AH206" i="6" s="1"/>
  <c r="B206" i="6"/>
  <c r="A206" i="6"/>
  <c r="S205" i="6"/>
  <c r="Q205" i="6"/>
  <c r="AI205" i="6" s="1"/>
  <c r="B205" i="6"/>
  <c r="A205" i="6"/>
  <c r="AH204" i="6"/>
  <c r="AD204" i="6"/>
  <c r="S204" i="6"/>
  <c r="R204" i="6"/>
  <c r="Q204" i="6"/>
  <c r="AF204" i="6" s="1"/>
  <c r="B204" i="6"/>
  <c r="A204" i="6"/>
  <c r="AI203" i="6"/>
  <c r="AE203" i="6"/>
  <c r="S203" i="6"/>
  <c r="Q203" i="6"/>
  <c r="AG203" i="6" s="1"/>
  <c r="B203" i="6"/>
  <c r="A203" i="6"/>
  <c r="AF202" i="6"/>
  <c r="S202" i="6"/>
  <c r="Q202" i="6"/>
  <c r="AH202" i="6" s="1"/>
  <c r="B202" i="6"/>
  <c r="A202" i="6"/>
  <c r="AG201" i="6"/>
  <c r="S201" i="6"/>
  <c r="Q201" i="6"/>
  <c r="B201" i="6"/>
  <c r="A201" i="6"/>
  <c r="AH200" i="6"/>
  <c r="AD200" i="6"/>
  <c r="S200" i="6"/>
  <c r="R200" i="6"/>
  <c r="Q200" i="6"/>
  <c r="AF200" i="6" s="1"/>
  <c r="B200" i="6"/>
  <c r="A200" i="6"/>
  <c r="AI199" i="6"/>
  <c r="AE199" i="6"/>
  <c r="S199" i="6"/>
  <c r="Q199" i="6"/>
  <c r="AG199" i="6" s="1"/>
  <c r="B199" i="6"/>
  <c r="A199" i="6"/>
  <c r="AF198" i="6"/>
  <c r="S198" i="6"/>
  <c r="Q198" i="6"/>
  <c r="AH198" i="6" s="1"/>
  <c r="B198" i="6"/>
  <c r="A198" i="6"/>
  <c r="S197" i="6"/>
  <c r="Q197" i="6"/>
  <c r="AG197" i="6" s="1"/>
  <c r="B197" i="6"/>
  <c r="A197" i="6"/>
  <c r="AH196" i="6"/>
  <c r="AD196" i="6"/>
  <c r="S196" i="6"/>
  <c r="R196" i="6"/>
  <c r="Q196" i="6"/>
  <c r="AF196" i="6" s="1"/>
  <c r="B196" i="6"/>
  <c r="A196" i="6"/>
  <c r="S195" i="6"/>
  <c r="Q195" i="6"/>
  <c r="B195" i="6"/>
  <c r="A195" i="6"/>
  <c r="AF194" i="6"/>
  <c r="S194" i="6"/>
  <c r="Q194" i="6"/>
  <c r="AH194" i="6" s="1"/>
  <c r="B194" i="6"/>
  <c r="A194" i="6"/>
  <c r="AG193" i="6"/>
  <c r="S193" i="6"/>
  <c r="Q193" i="6"/>
  <c r="B193" i="6"/>
  <c r="A193" i="6"/>
  <c r="AH192" i="6"/>
  <c r="AD192" i="6"/>
  <c r="S192" i="6"/>
  <c r="R192" i="6"/>
  <c r="Q192" i="6"/>
  <c r="AF192" i="6" s="1"/>
  <c r="B192" i="6"/>
  <c r="A192" i="6"/>
  <c r="AI191" i="6"/>
  <c r="AE191" i="6"/>
  <c r="S191" i="6"/>
  <c r="Q191" i="6"/>
  <c r="AG191" i="6" s="1"/>
  <c r="B191" i="6"/>
  <c r="A191" i="6"/>
  <c r="AF190" i="6"/>
  <c r="S190" i="6"/>
  <c r="Q190" i="6"/>
  <c r="AH190" i="6" s="1"/>
  <c r="B190" i="6"/>
  <c r="A190" i="6"/>
  <c r="S189" i="6"/>
  <c r="Q189" i="6"/>
  <c r="B189" i="6"/>
  <c r="A189" i="6"/>
  <c r="AH188" i="6"/>
  <c r="AD188" i="6"/>
  <c r="S188" i="6"/>
  <c r="R188" i="6"/>
  <c r="Q188" i="6"/>
  <c r="AF188" i="6" s="1"/>
  <c r="B188" i="6"/>
  <c r="A188" i="6"/>
  <c r="AI187" i="6"/>
  <c r="AE187" i="6"/>
  <c r="S187" i="6"/>
  <c r="R187" i="6"/>
  <c r="Q187" i="6"/>
  <c r="AG187" i="6" s="1"/>
  <c r="B187" i="6"/>
  <c r="A187" i="6"/>
  <c r="AF186" i="6"/>
  <c r="S186" i="6"/>
  <c r="Q186" i="6"/>
  <c r="AH186" i="6" s="1"/>
  <c r="B186" i="6"/>
  <c r="A186" i="6"/>
  <c r="S185" i="6"/>
  <c r="Q185" i="6"/>
  <c r="AG185" i="6" s="1"/>
  <c r="B185" i="6"/>
  <c r="A185" i="6"/>
  <c r="AH184" i="6"/>
  <c r="AD184" i="6"/>
  <c r="S184" i="6"/>
  <c r="R184" i="6"/>
  <c r="Q184" i="6"/>
  <c r="AF184" i="6" s="1"/>
  <c r="B184" i="6"/>
  <c r="A184" i="6"/>
  <c r="AI183" i="6"/>
  <c r="AE183" i="6"/>
  <c r="S183" i="6"/>
  <c r="Q183" i="6"/>
  <c r="AG183" i="6" s="1"/>
  <c r="B183" i="6"/>
  <c r="A183" i="6"/>
  <c r="AF182" i="6"/>
  <c r="S182" i="6"/>
  <c r="Q182" i="6"/>
  <c r="AH182" i="6" s="1"/>
  <c r="B182" i="6"/>
  <c r="A182" i="6"/>
  <c r="AI181" i="6"/>
  <c r="AE181" i="6"/>
  <c r="S181" i="6"/>
  <c r="Q181" i="6"/>
  <c r="AH181" i="6" s="1"/>
  <c r="B181" i="6"/>
  <c r="A181" i="6"/>
  <c r="AF180" i="6"/>
  <c r="S180" i="6"/>
  <c r="Q180" i="6"/>
  <c r="AI180" i="6" s="1"/>
  <c r="B180" i="6"/>
  <c r="A180" i="6"/>
  <c r="S179" i="6"/>
  <c r="Q179" i="6"/>
  <c r="AG179" i="6" s="1"/>
  <c r="B179" i="6"/>
  <c r="A179" i="6"/>
  <c r="AI178" i="6"/>
  <c r="AH178" i="6"/>
  <c r="AF178" i="6"/>
  <c r="AE178" i="6"/>
  <c r="AD178" i="6"/>
  <c r="S178" i="6"/>
  <c r="R178" i="6"/>
  <c r="Q178" i="6"/>
  <c r="AG178" i="6" s="1"/>
  <c r="B178" i="6"/>
  <c r="A178" i="6"/>
  <c r="AI177" i="6"/>
  <c r="AE177" i="6"/>
  <c r="S177" i="6"/>
  <c r="Q177" i="6"/>
  <c r="AH177" i="6" s="1"/>
  <c r="B177" i="6"/>
  <c r="A177" i="6"/>
  <c r="AF176" i="6"/>
  <c r="S176" i="6"/>
  <c r="Q176" i="6"/>
  <c r="AI176" i="6" s="1"/>
  <c r="B176" i="6"/>
  <c r="A176" i="6"/>
  <c r="S175" i="6"/>
  <c r="Q175" i="6"/>
  <c r="B175" i="6"/>
  <c r="A175" i="6"/>
  <c r="AI174" i="6"/>
  <c r="AH174" i="6"/>
  <c r="AF174" i="6"/>
  <c r="AE174" i="6"/>
  <c r="AD174" i="6"/>
  <c r="S174" i="6"/>
  <c r="R174" i="6"/>
  <c r="Q174" i="6"/>
  <c r="AG174" i="6" s="1"/>
  <c r="B174" i="6"/>
  <c r="A174" i="6"/>
  <c r="AI173" i="6"/>
  <c r="AE173" i="6"/>
  <c r="S173" i="6"/>
  <c r="Q173" i="6"/>
  <c r="AH173" i="6" s="1"/>
  <c r="B173" i="6"/>
  <c r="A173" i="6"/>
  <c r="AF172" i="6"/>
  <c r="S172" i="6"/>
  <c r="Q172" i="6"/>
  <c r="AI172" i="6" s="1"/>
  <c r="B172" i="6"/>
  <c r="A172" i="6"/>
  <c r="S171" i="6"/>
  <c r="Q171" i="6"/>
  <c r="AG171" i="6" s="1"/>
  <c r="B171" i="6"/>
  <c r="A171" i="6"/>
  <c r="AH170" i="6"/>
  <c r="AF170" i="6"/>
  <c r="AD170" i="6"/>
  <c r="S170" i="6"/>
  <c r="R170" i="6"/>
  <c r="Q170" i="6"/>
  <c r="AG170" i="6" s="1"/>
  <c r="B170" i="6"/>
  <c r="A170" i="6"/>
  <c r="AI169" i="6"/>
  <c r="AE169" i="6"/>
  <c r="S169" i="6"/>
  <c r="Q169" i="6"/>
  <c r="AH169" i="6" s="1"/>
  <c r="B169" i="6"/>
  <c r="A169" i="6"/>
  <c r="AF168" i="6"/>
  <c r="S168" i="6"/>
  <c r="Q168" i="6"/>
  <c r="AI168" i="6" s="1"/>
  <c r="B168" i="6"/>
  <c r="A168" i="6"/>
  <c r="S167" i="6"/>
  <c r="Q167" i="6"/>
  <c r="AG167" i="6" s="1"/>
  <c r="B167" i="6"/>
  <c r="A167" i="6"/>
  <c r="AH166" i="6"/>
  <c r="AF166" i="6"/>
  <c r="AD166" i="6"/>
  <c r="S166" i="6"/>
  <c r="R166" i="6"/>
  <c r="Q166" i="6"/>
  <c r="AG166" i="6" s="1"/>
  <c r="B166" i="6"/>
  <c r="A166" i="6"/>
  <c r="AI165" i="6"/>
  <c r="AE165" i="6"/>
  <c r="S165" i="6"/>
  <c r="Q165" i="6"/>
  <c r="AH165" i="6" s="1"/>
  <c r="B165" i="6"/>
  <c r="A165" i="6"/>
  <c r="AF164" i="6"/>
  <c r="S164" i="6"/>
  <c r="Q164" i="6"/>
  <c r="AI164" i="6" s="1"/>
  <c r="B164" i="6"/>
  <c r="A164" i="6"/>
  <c r="S163" i="6"/>
  <c r="Q163" i="6"/>
  <c r="AG163" i="6" s="1"/>
  <c r="B163" i="6"/>
  <c r="A163" i="6"/>
  <c r="AH162" i="6"/>
  <c r="AD162" i="6"/>
  <c r="S162" i="6"/>
  <c r="R162" i="6"/>
  <c r="Q162" i="6"/>
  <c r="AG162" i="6" s="1"/>
  <c r="B162" i="6"/>
  <c r="A162" i="6"/>
  <c r="AI161" i="6"/>
  <c r="AE161" i="6"/>
  <c r="S161" i="6"/>
  <c r="Q161" i="6"/>
  <c r="AH161" i="6" s="1"/>
  <c r="B161" i="6"/>
  <c r="A161" i="6"/>
  <c r="AF160" i="6"/>
  <c r="S160" i="6"/>
  <c r="Q160" i="6"/>
  <c r="AI160" i="6" s="1"/>
  <c r="B160" i="6"/>
  <c r="A160" i="6"/>
  <c r="S159" i="6"/>
  <c r="Q159" i="6"/>
  <c r="AG159" i="6" s="1"/>
  <c r="B159" i="6"/>
  <c r="A159" i="6"/>
  <c r="AH158" i="6"/>
  <c r="AD158" i="6"/>
  <c r="S158" i="6"/>
  <c r="R158" i="6"/>
  <c r="Q158" i="6"/>
  <c r="AG158" i="6" s="1"/>
  <c r="B158" i="6"/>
  <c r="A158" i="6"/>
  <c r="AI157" i="6"/>
  <c r="AE157" i="6"/>
  <c r="S157" i="6"/>
  <c r="Q157" i="6"/>
  <c r="AH157" i="6" s="1"/>
  <c r="B157" i="6"/>
  <c r="A157" i="6"/>
  <c r="AF156" i="6"/>
  <c r="S156" i="6"/>
  <c r="Q156" i="6"/>
  <c r="AI156" i="6" s="1"/>
  <c r="B156" i="6"/>
  <c r="A156" i="6"/>
  <c r="S155" i="6"/>
  <c r="Q155" i="6"/>
  <c r="AG155" i="6" s="1"/>
  <c r="B155" i="6"/>
  <c r="A155" i="6"/>
  <c r="AH154" i="6"/>
  <c r="AD154" i="6"/>
  <c r="S154" i="6"/>
  <c r="R154" i="6"/>
  <c r="Q154" i="6"/>
  <c r="AG154" i="6" s="1"/>
  <c r="B154" i="6"/>
  <c r="A154" i="6"/>
  <c r="S153" i="6"/>
  <c r="Q153" i="6"/>
  <c r="B153" i="6"/>
  <c r="A153" i="6"/>
  <c r="AF152" i="6"/>
  <c r="S152" i="6"/>
  <c r="Q152" i="6"/>
  <c r="AI152" i="6" s="1"/>
  <c r="B152" i="6"/>
  <c r="A152" i="6"/>
  <c r="S151" i="6"/>
  <c r="Q151" i="6"/>
  <c r="AG151" i="6" s="1"/>
  <c r="B151" i="6"/>
  <c r="A151" i="6"/>
  <c r="AH150" i="6"/>
  <c r="AD150" i="6"/>
  <c r="S150" i="6"/>
  <c r="R150" i="6"/>
  <c r="Q150" i="6"/>
  <c r="AG150" i="6" s="1"/>
  <c r="B150" i="6"/>
  <c r="A150" i="6"/>
  <c r="AI149" i="6"/>
  <c r="AE149" i="6"/>
  <c r="S149" i="6"/>
  <c r="Q149" i="6"/>
  <c r="AH149" i="6" s="1"/>
  <c r="B149" i="6"/>
  <c r="A149" i="6"/>
  <c r="AF148" i="6"/>
  <c r="S148" i="6"/>
  <c r="Q148" i="6"/>
  <c r="AI148" i="6" s="1"/>
  <c r="B148" i="6"/>
  <c r="A148" i="6"/>
  <c r="S147" i="6"/>
  <c r="Q147" i="6"/>
  <c r="AG147" i="6" s="1"/>
  <c r="B147" i="6"/>
  <c r="A147" i="6"/>
  <c r="AH146" i="6"/>
  <c r="AD146" i="6"/>
  <c r="S146" i="6"/>
  <c r="R146" i="6"/>
  <c r="Q146" i="6"/>
  <c r="AG146" i="6" s="1"/>
  <c r="B146" i="6"/>
  <c r="A146" i="6"/>
  <c r="AI145" i="6"/>
  <c r="AE145" i="6"/>
  <c r="S145" i="6"/>
  <c r="Q145" i="6"/>
  <c r="AH145" i="6" s="1"/>
  <c r="B145" i="6"/>
  <c r="A145" i="6"/>
  <c r="AF144" i="6"/>
  <c r="S144" i="6"/>
  <c r="Q144" i="6"/>
  <c r="AI144" i="6" s="1"/>
  <c r="B144" i="6"/>
  <c r="A144" i="6"/>
  <c r="S143" i="6"/>
  <c r="Q143" i="6"/>
  <c r="AG143" i="6" s="1"/>
  <c r="B143" i="6"/>
  <c r="A143" i="6"/>
  <c r="AH142" i="6"/>
  <c r="AD142" i="6"/>
  <c r="S142" i="6"/>
  <c r="R142" i="6"/>
  <c r="Q142" i="6"/>
  <c r="AG142" i="6" s="1"/>
  <c r="B142" i="6"/>
  <c r="A142" i="6"/>
  <c r="AI141" i="6"/>
  <c r="AE141" i="6"/>
  <c r="S141" i="6"/>
  <c r="Q141" i="6"/>
  <c r="AH141" i="6" s="1"/>
  <c r="B141" i="6"/>
  <c r="A141" i="6"/>
  <c r="AF140" i="6"/>
  <c r="S140" i="6"/>
  <c r="Q140" i="6"/>
  <c r="AI140" i="6" s="1"/>
  <c r="B140" i="6"/>
  <c r="A140" i="6"/>
  <c r="S139" i="6"/>
  <c r="Q139" i="6"/>
  <c r="AG139" i="6" s="1"/>
  <c r="B139" i="6"/>
  <c r="A139" i="6"/>
  <c r="AH138" i="6"/>
  <c r="AD138" i="6"/>
  <c r="S138" i="6"/>
  <c r="R138" i="6"/>
  <c r="Q138" i="6"/>
  <c r="AG138" i="6" s="1"/>
  <c r="B138" i="6"/>
  <c r="A138" i="6"/>
  <c r="AI137" i="6"/>
  <c r="AE137" i="6"/>
  <c r="S137" i="6"/>
  <c r="Q137" i="6"/>
  <c r="AH137" i="6" s="1"/>
  <c r="B137" i="6"/>
  <c r="A137" i="6"/>
  <c r="AF136" i="6"/>
  <c r="S136" i="6"/>
  <c r="Q136" i="6"/>
  <c r="AI136" i="6" s="1"/>
  <c r="B136" i="6"/>
  <c r="A136" i="6"/>
  <c r="S135" i="6"/>
  <c r="Q135" i="6"/>
  <c r="AG135" i="6" s="1"/>
  <c r="B135" i="6"/>
  <c r="A135" i="6"/>
  <c r="S134" i="6"/>
  <c r="Q134" i="6"/>
  <c r="B134" i="6"/>
  <c r="A134" i="6"/>
  <c r="AI133" i="6"/>
  <c r="AE133" i="6"/>
  <c r="S133" i="6"/>
  <c r="Q133" i="6"/>
  <c r="AH133" i="6" s="1"/>
  <c r="B133" i="6"/>
  <c r="A133" i="6"/>
  <c r="AF132" i="6"/>
  <c r="S132" i="6"/>
  <c r="Q132" i="6"/>
  <c r="AI132" i="6" s="1"/>
  <c r="B132" i="6"/>
  <c r="A132" i="6"/>
  <c r="S131" i="6"/>
  <c r="Q131" i="6"/>
  <c r="AG131" i="6" s="1"/>
  <c r="B131" i="6"/>
  <c r="A131" i="6"/>
  <c r="AH130" i="6"/>
  <c r="AD130" i="6"/>
  <c r="S130" i="6"/>
  <c r="R130" i="6"/>
  <c r="Q130" i="6"/>
  <c r="AG130" i="6" s="1"/>
  <c r="B130" i="6"/>
  <c r="A130" i="6"/>
  <c r="AI129" i="6"/>
  <c r="AE129" i="6"/>
  <c r="S129" i="6"/>
  <c r="Q129" i="6"/>
  <c r="AH129" i="6" s="1"/>
  <c r="B129" i="6"/>
  <c r="A129" i="6"/>
  <c r="AF128" i="6"/>
  <c r="S128" i="6"/>
  <c r="Q128" i="6"/>
  <c r="AI128" i="6" s="1"/>
  <c r="B128" i="6"/>
  <c r="A128" i="6"/>
  <c r="S127" i="6"/>
  <c r="Q127" i="6"/>
  <c r="AG127" i="6" s="1"/>
  <c r="B127" i="6"/>
  <c r="A127" i="6"/>
  <c r="AH126" i="6"/>
  <c r="AD126" i="6"/>
  <c r="S126" i="6"/>
  <c r="R126" i="6"/>
  <c r="Q126" i="6"/>
  <c r="AG126" i="6" s="1"/>
  <c r="B126" i="6"/>
  <c r="A126" i="6"/>
  <c r="AI125" i="6"/>
  <c r="AE125" i="6"/>
  <c r="S125" i="6"/>
  <c r="Q125" i="6"/>
  <c r="AH125" i="6" s="1"/>
  <c r="B125" i="6"/>
  <c r="A125" i="6"/>
  <c r="AF124" i="6"/>
  <c r="S124" i="6"/>
  <c r="Q124" i="6"/>
  <c r="AI124" i="6" s="1"/>
  <c r="B124" i="6"/>
  <c r="A124" i="6"/>
  <c r="S123" i="6"/>
  <c r="Q123" i="6"/>
  <c r="AG123" i="6" s="1"/>
  <c r="B123" i="6"/>
  <c r="A123" i="6"/>
  <c r="AH122" i="6"/>
  <c r="AD122" i="6"/>
  <c r="S122" i="6"/>
  <c r="R122" i="6"/>
  <c r="Q122" i="6"/>
  <c r="AG122" i="6" s="1"/>
  <c r="B122" i="6"/>
  <c r="A122" i="6"/>
  <c r="AI121" i="6"/>
  <c r="AE121" i="6"/>
  <c r="S121" i="6"/>
  <c r="Q121" i="6"/>
  <c r="AH121" i="6" s="1"/>
  <c r="B121" i="6"/>
  <c r="A121" i="6"/>
  <c r="AF120" i="6"/>
  <c r="S120" i="6"/>
  <c r="Q120" i="6"/>
  <c r="AI120" i="6" s="1"/>
  <c r="B120" i="6"/>
  <c r="A120" i="6"/>
  <c r="S119" i="6"/>
  <c r="Q119" i="6"/>
  <c r="AG119" i="6" s="1"/>
  <c r="B119" i="6"/>
  <c r="A119" i="6"/>
  <c r="AH118" i="6"/>
  <c r="AD118" i="6"/>
  <c r="S118" i="6"/>
  <c r="R118" i="6"/>
  <c r="Q118" i="6"/>
  <c r="AG118" i="6" s="1"/>
  <c r="B118" i="6"/>
  <c r="A118" i="6"/>
  <c r="AI117" i="6"/>
  <c r="AE117" i="6"/>
  <c r="S117" i="6"/>
  <c r="Q117" i="6"/>
  <c r="AH117" i="6" s="1"/>
  <c r="B117" i="6"/>
  <c r="A117" i="6"/>
  <c r="AF116" i="6"/>
  <c r="S116" i="6"/>
  <c r="Q116" i="6"/>
  <c r="AI116" i="6" s="1"/>
  <c r="B116" i="6"/>
  <c r="A116" i="6"/>
  <c r="S115" i="6"/>
  <c r="Q115" i="6"/>
  <c r="AG115" i="6" s="1"/>
  <c r="B115" i="6"/>
  <c r="A115" i="6"/>
  <c r="AH114" i="6"/>
  <c r="AD114" i="6"/>
  <c r="S114" i="6"/>
  <c r="R114" i="6"/>
  <c r="Q114" i="6"/>
  <c r="AG114" i="6" s="1"/>
  <c r="B114" i="6"/>
  <c r="A114" i="6"/>
  <c r="AI113" i="6"/>
  <c r="AE113" i="6"/>
  <c r="S113" i="6"/>
  <c r="Q113" i="6"/>
  <c r="AH113" i="6" s="1"/>
  <c r="B113" i="6"/>
  <c r="A113" i="6"/>
  <c r="AF112" i="6"/>
  <c r="S112" i="6"/>
  <c r="Q112" i="6"/>
  <c r="AI112" i="6" s="1"/>
  <c r="B112" i="6"/>
  <c r="A112" i="6"/>
  <c r="S111" i="6"/>
  <c r="Q111" i="6"/>
  <c r="B111" i="6"/>
  <c r="A111" i="6"/>
  <c r="AH110" i="6"/>
  <c r="AD110" i="6"/>
  <c r="S110" i="6"/>
  <c r="R110" i="6"/>
  <c r="Q110" i="6"/>
  <c r="AG110" i="6" s="1"/>
  <c r="B110" i="6"/>
  <c r="A110" i="6"/>
  <c r="AI109" i="6"/>
  <c r="AE109" i="6"/>
  <c r="S109" i="6"/>
  <c r="Q109" i="6"/>
  <c r="AH109" i="6" s="1"/>
  <c r="B109" i="6"/>
  <c r="A109" i="6"/>
  <c r="AF108" i="6"/>
  <c r="S108" i="6"/>
  <c r="Q108" i="6"/>
  <c r="AI108" i="6" s="1"/>
  <c r="B108" i="6"/>
  <c r="A108" i="6"/>
  <c r="S107" i="6"/>
  <c r="Q107" i="6"/>
  <c r="AG107" i="6" s="1"/>
  <c r="B107" i="6"/>
  <c r="A107" i="6"/>
  <c r="AH106" i="6"/>
  <c r="AD106" i="6"/>
  <c r="S106" i="6"/>
  <c r="R106" i="6"/>
  <c r="Q106" i="6"/>
  <c r="AG106" i="6" s="1"/>
  <c r="B106" i="6"/>
  <c r="A106" i="6"/>
  <c r="AI105" i="6"/>
  <c r="AE105" i="6"/>
  <c r="S105" i="6"/>
  <c r="Q105" i="6"/>
  <c r="AH105" i="6" s="1"/>
  <c r="B105" i="6"/>
  <c r="A105" i="6"/>
  <c r="AH104" i="6"/>
  <c r="AF104" i="6"/>
  <c r="AD104" i="6"/>
  <c r="S104" i="6"/>
  <c r="R104" i="6"/>
  <c r="Q104" i="6"/>
  <c r="AI104" i="6" s="1"/>
  <c r="B104" i="6"/>
  <c r="A104" i="6"/>
  <c r="S103" i="6"/>
  <c r="Q103" i="6"/>
  <c r="AG103" i="6" s="1"/>
  <c r="B103" i="6"/>
  <c r="A103" i="6"/>
  <c r="AH102" i="6"/>
  <c r="AD102" i="6"/>
  <c r="S102" i="6"/>
  <c r="R102" i="6"/>
  <c r="Q102" i="6"/>
  <c r="AG102" i="6" s="1"/>
  <c r="B102" i="6"/>
  <c r="A102" i="6"/>
  <c r="AI101" i="6"/>
  <c r="AE101" i="6"/>
  <c r="S101" i="6"/>
  <c r="Q101" i="6"/>
  <c r="AH101" i="6" s="1"/>
  <c r="B101" i="6"/>
  <c r="A101" i="6"/>
  <c r="AF100" i="6"/>
  <c r="S100" i="6"/>
  <c r="R100" i="6"/>
  <c r="Q100" i="6"/>
  <c r="AI100" i="6" s="1"/>
  <c r="B100" i="6"/>
  <c r="A100" i="6"/>
  <c r="S99" i="6"/>
  <c r="Q99" i="6"/>
  <c r="AG99" i="6" s="1"/>
  <c r="B99" i="6"/>
  <c r="A99" i="6"/>
  <c r="AH98" i="6"/>
  <c r="AD98" i="6"/>
  <c r="S98" i="6"/>
  <c r="R98" i="6"/>
  <c r="Q98" i="6"/>
  <c r="AG98" i="6" s="1"/>
  <c r="B98" i="6"/>
  <c r="A98" i="6"/>
  <c r="AI97" i="6"/>
  <c r="AE97" i="6"/>
  <c r="S97" i="6"/>
  <c r="Q97" i="6"/>
  <c r="AH97" i="6" s="1"/>
  <c r="B97" i="6"/>
  <c r="A97" i="6"/>
  <c r="AF96" i="6"/>
  <c r="S96" i="6"/>
  <c r="Q96" i="6"/>
  <c r="AI96" i="6" s="1"/>
  <c r="B96" i="6"/>
  <c r="A96" i="6"/>
  <c r="S95" i="6"/>
  <c r="Q95" i="6"/>
  <c r="AG95" i="6" s="1"/>
  <c r="B95" i="6"/>
  <c r="A95" i="6"/>
  <c r="AH94" i="6"/>
  <c r="AD94" i="6"/>
  <c r="S94" i="6"/>
  <c r="R94" i="6"/>
  <c r="Q94" i="6"/>
  <c r="AG94" i="6" s="1"/>
  <c r="B94" i="6"/>
  <c r="A94" i="6"/>
  <c r="AI93" i="6"/>
  <c r="AE93" i="6"/>
  <c r="S93" i="6"/>
  <c r="R93" i="6"/>
  <c r="Q93" i="6"/>
  <c r="AH93" i="6" s="1"/>
  <c r="B93" i="6"/>
  <c r="A93" i="6"/>
  <c r="AF92" i="6"/>
  <c r="S92" i="6"/>
  <c r="Q92" i="6"/>
  <c r="AI92" i="6" s="1"/>
  <c r="B92" i="6"/>
  <c r="A92" i="6"/>
  <c r="S91" i="6"/>
  <c r="Q91" i="6"/>
  <c r="AG91" i="6" s="1"/>
  <c r="B91" i="6"/>
  <c r="A91" i="6"/>
  <c r="AH90" i="6"/>
  <c r="AD90" i="6"/>
  <c r="S90" i="6"/>
  <c r="R90" i="6"/>
  <c r="Q90" i="6"/>
  <c r="AG90" i="6" s="1"/>
  <c r="B90" i="6"/>
  <c r="A90" i="6"/>
  <c r="S89" i="6"/>
  <c r="Q89" i="6"/>
  <c r="B89" i="6"/>
  <c r="A89" i="6"/>
  <c r="AF88" i="6"/>
  <c r="S88" i="6"/>
  <c r="Q88" i="6"/>
  <c r="AI88" i="6" s="1"/>
  <c r="B88" i="6"/>
  <c r="A88" i="6"/>
  <c r="S87" i="6"/>
  <c r="Q87" i="6"/>
  <c r="AG87" i="6" s="1"/>
  <c r="B87" i="6"/>
  <c r="A87" i="6"/>
  <c r="AH86" i="6"/>
  <c r="AD86" i="6"/>
  <c r="S86" i="6"/>
  <c r="R86" i="6"/>
  <c r="Q86" i="6"/>
  <c r="AG86" i="6" s="1"/>
  <c r="B86" i="6"/>
  <c r="A86" i="6"/>
  <c r="S85" i="6"/>
  <c r="Q85" i="6"/>
  <c r="AI85" i="6" s="1"/>
  <c r="B85" i="6"/>
  <c r="A85" i="6"/>
  <c r="AF84" i="6"/>
  <c r="S84" i="6"/>
  <c r="Q84" i="6"/>
  <c r="AI84" i="6" s="1"/>
  <c r="B84" i="6"/>
  <c r="A84" i="6"/>
  <c r="S83" i="6"/>
  <c r="Q83" i="6"/>
  <c r="AG83" i="6" s="1"/>
  <c r="B83" i="6"/>
  <c r="A83" i="6"/>
  <c r="S82" i="6"/>
  <c r="R82" i="6"/>
  <c r="Q82" i="6"/>
  <c r="AH82" i="6" s="1"/>
  <c r="B82" i="6"/>
  <c r="A82" i="6"/>
  <c r="S81" i="6"/>
  <c r="Q81" i="6"/>
  <c r="AI81" i="6" s="1"/>
  <c r="B81" i="6"/>
  <c r="A81" i="6"/>
  <c r="AF80" i="6"/>
  <c r="S80" i="6"/>
  <c r="Q80" i="6"/>
  <c r="AI80" i="6" s="1"/>
  <c r="B80" i="6"/>
  <c r="A80" i="6"/>
  <c r="S79" i="6"/>
  <c r="Q79" i="6"/>
  <c r="AG79" i="6" s="1"/>
  <c r="B79" i="6"/>
  <c r="A79" i="6"/>
  <c r="S78" i="6"/>
  <c r="Q78" i="6"/>
  <c r="AH78" i="6" s="1"/>
  <c r="B78" i="6"/>
  <c r="A78" i="6"/>
  <c r="S77" i="6"/>
  <c r="Q77" i="6"/>
  <c r="AI77" i="6" s="1"/>
  <c r="B77" i="6"/>
  <c r="A77" i="6"/>
  <c r="AF76" i="6"/>
  <c r="S76" i="6"/>
  <c r="Q76" i="6"/>
  <c r="AI76" i="6" s="1"/>
  <c r="B76" i="6"/>
  <c r="A76" i="6"/>
  <c r="S75" i="6"/>
  <c r="Q75" i="6"/>
  <c r="AG75" i="6" s="1"/>
  <c r="B75" i="6"/>
  <c r="A75" i="6"/>
  <c r="S74" i="6"/>
  <c r="Q74" i="6"/>
  <c r="AH74" i="6" s="1"/>
  <c r="B74" i="6"/>
  <c r="A74" i="6"/>
  <c r="S73" i="6"/>
  <c r="Q73" i="6"/>
  <c r="AI73" i="6" s="1"/>
  <c r="B73" i="6"/>
  <c r="A73" i="6"/>
  <c r="AF72" i="6"/>
  <c r="S72" i="6"/>
  <c r="Q72" i="6"/>
  <c r="AI72" i="6" s="1"/>
  <c r="B72" i="6"/>
  <c r="A72" i="6"/>
  <c r="S71" i="6"/>
  <c r="Q71" i="6"/>
  <c r="AG71" i="6" s="1"/>
  <c r="B71" i="6"/>
  <c r="A71" i="6"/>
  <c r="S70" i="6"/>
  <c r="Q70" i="6"/>
  <c r="AH70" i="6" s="1"/>
  <c r="B70" i="6"/>
  <c r="A70" i="6"/>
  <c r="S69" i="6"/>
  <c r="Q69" i="6"/>
  <c r="B69" i="6"/>
  <c r="A69" i="6"/>
  <c r="S68" i="6"/>
  <c r="Q68" i="6"/>
  <c r="AF68" i="6" s="1"/>
  <c r="B68" i="6"/>
  <c r="A68" i="6"/>
  <c r="S67" i="6"/>
  <c r="Q67" i="6"/>
  <c r="AG67" i="6" s="1"/>
  <c r="B67" i="6"/>
  <c r="A67" i="6"/>
  <c r="S66" i="6"/>
  <c r="Q66" i="6"/>
  <c r="AH66" i="6" s="1"/>
  <c r="B66" i="6"/>
  <c r="A66" i="6"/>
  <c r="S65" i="6"/>
  <c r="Q65" i="6"/>
  <c r="AI65" i="6" s="1"/>
  <c r="B65" i="6"/>
  <c r="A65" i="6"/>
  <c r="S64" i="6"/>
  <c r="Q64" i="6"/>
  <c r="AF64" i="6" s="1"/>
  <c r="B64" i="6"/>
  <c r="A64" i="6"/>
  <c r="S63" i="6"/>
  <c r="Q63" i="6"/>
  <c r="AG63" i="6" s="1"/>
  <c r="B63" i="6"/>
  <c r="A63" i="6"/>
  <c r="S62" i="6"/>
  <c r="Q62" i="6"/>
  <c r="AH62" i="6" s="1"/>
  <c r="B62" i="6"/>
  <c r="A62" i="6"/>
  <c r="S61" i="6"/>
  <c r="Q61" i="6"/>
  <c r="AI61" i="6" s="1"/>
  <c r="B61" i="6"/>
  <c r="A61" i="6"/>
  <c r="S60" i="6"/>
  <c r="Q60" i="6"/>
  <c r="AF60" i="6" s="1"/>
  <c r="B60" i="6"/>
  <c r="A60" i="6"/>
  <c r="S59" i="6"/>
  <c r="Q59" i="6"/>
  <c r="AG59" i="6" s="1"/>
  <c r="B59" i="6"/>
  <c r="A59" i="6"/>
  <c r="S58" i="6"/>
  <c r="Q58" i="6"/>
  <c r="AH58" i="6" s="1"/>
  <c r="B58" i="6"/>
  <c r="A58" i="6"/>
  <c r="S57" i="6"/>
  <c r="Q57" i="6"/>
  <c r="AI57" i="6" s="1"/>
  <c r="B57" i="6"/>
  <c r="A57" i="6"/>
  <c r="S56" i="6"/>
  <c r="Q56" i="6"/>
  <c r="AF56" i="6" s="1"/>
  <c r="B56" i="6"/>
  <c r="A56" i="6"/>
  <c r="S55" i="6"/>
  <c r="Q55" i="6"/>
  <c r="AG55" i="6" s="1"/>
  <c r="B55" i="6"/>
  <c r="A55" i="6"/>
  <c r="S54" i="6"/>
  <c r="Q54" i="6"/>
  <c r="AH54" i="6" s="1"/>
  <c r="B54" i="6"/>
  <c r="A54" i="6"/>
  <c r="S53" i="6"/>
  <c r="Q53" i="6"/>
  <c r="AI53" i="6" s="1"/>
  <c r="B53" i="6"/>
  <c r="A53" i="6"/>
  <c r="S52" i="6"/>
  <c r="Q52" i="6"/>
  <c r="AF52" i="6" s="1"/>
  <c r="B52" i="6"/>
  <c r="A52" i="6"/>
  <c r="S51" i="6"/>
  <c r="Q51" i="6"/>
  <c r="AG51" i="6" s="1"/>
  <c r="B51" i="6"/>
  <c r="A51" i="6"/>
  <c r="S50" i="6"/>
  <c r="Q50" i="6"/>
  <c r="AH50" i="6" s="1"/>
  <c r="B50" i="6"/>
  <c r="A50" i="6"/>
  <c r="S49" i="6"/>
  <c r="Q49" i="6"/>
  <c r="AI49" i="6" s="1"/>
  <c r="B49" i="6"/>
  <c r="A49" i="6"/>
  <c r="S48" i="6"/>
  <c r="Q48" i="6"/>
  <c r="AF48" i="6" s="1"/>
  <c r="B48" i="6"/>
  <c r="A48" i="6"/>
  <c r="S47" i="6"/>
  <c r="Q47" i="6"/>
  <c r="B47" i="6"/>
  <c r="A47" i="6"/>
  <c r="S46" i="6"/>
  <c r="R46" i="6"/>
  <c r="Q46" i="6"/>
  <c r="AH46" i="6" s="1"/>
  <c r="B46" i="6"/>
  <c r="A46" i="6"/>
  <c r="AI45" i="6"/>
  <c r="AE45" i="6"/>
  <c r="S45" i="6"/>
  <c r="Q45" i="6"/>
  <c r="AH45" i="6" s="1"/>
  <c r="B45" i="6"/>
  <c r="A45" i="6"/>
  <c r="AF44" i="6"/>
  <c r="S44" i="6"/>
  <c r="Q44" i="6"/>
  <c r="AI44" i="6" s="1"/>
  <c r="B44" i="6"/>
  <c r="A44" i="6"/>
  <c r="S43" i="6"/>
  <c r="Q43" i="6"/>
  <c r="AG43" i="6" s="1"/>
  <c r="B43" i="6"/>
  <c r="A43" i="6"/>
  <c r="S42" i="6"/>
  <c r="R42" i="6"/>
  <c r="Q42" i="6"/>
  <c r="AH42" i="6" s="1"/>
  <c r="B42" i="6"/>
  <c r="A42" i="6"/>
  <c r="S41" i="6"/>
  <c r="Q41" i="6"/>
  <c r="AI41" i="6" s="1"/>
  <c r="B41" i="6"/>
  <c r="A41" i="6"/>
  <c r="AF40" i="6"/>
  <c r="S40" i="6"/>
  <c r="Q40" i="6"/>
  <c r="AI40" i="6" s="1"/>
  <c r="B40" i="6"/>
  <c r="A40" i="6"/>
  <c r="S39" i="6"/>
  <c r="Q39" i="6"/>
  <c r="AG39" i="6" s="1"/>
  <c r="B39" i="6"/>
  <c r="A39" i="6"/>
  <c r="S38" i="6"/>
  <c r="Q38" i="6"/>
  <c r="AH38" i="6" s="1"/>
  <c r="B38" i="6"/>
  <c r="A38" i="6"/>
  <c r="S37" i="6"/>
  <c r="Q37" i="6"/>
  <c r="AI37" i="6" s="1"/>
  <c r="B37" i="6"/>
  <c r="A37" i="6"/>
  <c r="S36" i="6"/>
  <c r="Q36" i="6"/>
  <c r="AF36" i="6" s="1"/>
  <c r="B36" i="6"/>
  <c r="A36" i="6"/>
  <c r="S35" i="6"/>
  <c r="Q35" i="6"/>
  <c r="AG35" i="6" s="1"/>
  <c r="B35" i="6"/>
  <c r="A35" i="6"/>
  <c r="S34" i="6"/>
  <c r="Q34" i="6"/>
  <c r="AH34" i="6" s="1"/>
  <c r="B34" i="6"/>
  <c r="A34" i="6"/>
  <c r="S33" i="6"/>
  <c r="Q33" i="6"/>
  <c r="AI33" i="6" s="1"/>
  <c r="B33" i="6"/>
  <c r="A33" i="6"/>
  <c r="AF32" i="6"/>
  <c r="S32" i="6"/>
  <c r="Q32" i="6"/>
  <c r="AI32" i="6" s="1"/>
  <c r="B32" i="6"/>
  <c r="A32" i="6"/>
  <c r="S31" i="6"/>
  <c r="Q31" i="6"/>
  <c r="AG31" i="6" s="1"/>
  <c r="B31" i="6"/>
  <c r="A31" i="6"/>
  <c r="AH30" i="6"/>
  <c r="AD30" i="6"/>
  <c r="S30" i="6"/>
  <c r="R30" i="6"/>
  <c r="Q30" i="6"/>
  <c r="AG30" i="6" s="1"/>
  <c r="B30" i="6"/>
  <c r="A30" i="6"/>
  <c r="AI29" i="6"/>
  <c r="AE29" i="6"/>
  <c r="S29" i="6"/>
  <c r="Q29" i="6"/>
  <c r="AH29" i="6" s="1"/>
  <c r="B29" i="6"/>
  <c r="A29" i="6"/>
  <c r="AF28" i="6"/>
  <c r="S28" i="6"/>
  <c r="Q28" i="6"/>
  <c r="AI28" i="6" s="1"/>
  <c r="B28" i="6"/>
  <c r="A28" i="6"/>
  <c r="S27" i="6"/>
  <c r="Q27" i="6"/>
  <c r="B27" i="6"/>
  <c r="A27" i="6"/>
  <c r="AH26" i="6"/>
  <c r="AD26" i="6"/>
  <c r="S26" i="6"/>
  <c r="R26" i="6"/>
  <c r="Q26" i="6"/>
  <c r="AG26" i="6" s="1"/>
  <c r="B26" i="6"/>
  <c r="A26" i="6"/>
  <c r="AI25" i="6"/>
  <c r="AE25" i="6"/>
  <c r="S25" i="6"/>
  <c r="Q25" i="6"/>
  <c r="AH25" i="6" s="1"/>
  <c r="B25" i="6"/>
  <c r="A25" i="6"/>
  <c r="AF24" i="6"/>
  <c r="S24" i="6"/>
  <c r="Q24" i="6"/>
  <c r="AI24" i="6" s="1"/>
  <c r="B24" i="6"/>
  <c r="A24" i="6"/>
  <c r="S23" i="6"/>
  <c r="Q23" i="6"/>
  <c r="AG23" i="6" s="1"/>
  <c r="B23" i="6"/>
  <c r="A23" i="6"/>
  <c r="AH22" i="6"/>
  <c r="AD22" i="6"/>
  <c r="S22" i="6"/>
  <c r="R22" i="6"/>
  <c r="Q22" i="6"/>
  <c r="AG22" i="6" s="1"/>
  <c r="B22" i="6"/>
  <c r="A22" i="6"/>
  <c r="AI21" i="6"/>
  <c r="AH21" i="6"/>
  <c r="AF21" i="6"/>
  <c r="AE21" i="6"/>
  <c r="AD21" i="6"/>
  <c r="S21" i="6"/>
  <c r="R21" i="6"/>
  <c r="Q21" i="6"/>
  <c r="AG21" i="6" s="1"/>
  <c r="B21" i="6"/>
  <c r="A21" i="6"/>
  <c r="S20" i="6"/>
  <c r="Q20" i="6"/>
  <c r="AI20" i="6" s="1"/>
  <c r="B20" i="6"/>
  <c r="A20" i="6"/>
  <c r="AH19" i="6"/>
  <c r="AD19" i="6"/>
  <c r="S19" i="6"/>
  <c r="R19" i="6"/>
  <c r="Q19" i="6"/>
  <c r="AF19" i="6" s="1"/>
  <c r="B19" i="6"/>
  <c r="A19" i="6"/>
  <c r="AI18" i="6"/>
  <c r="AE18" i="6"/>
  <c r="S18" i="6"/>
  <c r="Q18" i="6"/>
  <c r="AG18" i="6" s="1"/>
  <c r="B18" i="6"/>
  <c r="A18" i="6"/>
  <c r="AF17" i="6"/>
  <c r="S17" i="6"/>
  <c r="Q17" i="6"/>
  <c r="AH17" i="6" s="1"/>
  <c r="B17" i="6"/>
  <c r="A17" i="6"/>
  <c r="S16" i="6"/>
  <c r="Q16" i="6"/>
  <c r="AI16" i="6" s="1"/>
  <c r="B16" i="6"/>
  <c r="A16" i="6"/>
  <c r="AH15" i="6"/>
  <c r="AD15" i="6"/>
  <c r="S15" i="6"/>
  <c r="R15" i="6"/>
  <c r="Q15" i="6"/>
  <c r="AF15" i="6" s="1"/>
  <c r="B15" i="6"/>
  <c r="A15" i="6"/>
  <c r="AI14" i="6"/>
  <c r="AE14" i="6"/>
  <c r="S14" i="6"/>
  <c r="Q14" i="6"/>
  <c r="AG14" i="6" s="1"/>
  <c r="B14" i="6"/>
  <c r="A14" i="6"/>
  <c r="AF13" i="6"/>
  <c r="S13" i="6"/>
  <c r="Q13" i="6"/>
  <c r="AH13" i="6" s="1"/>
  <c r="B13" i="6"/>
  <c r="A13" i="6"/>
  <c r="S12" i="6"/>
  <c r="Q12" i="6"/>
  <c r="AI12" i="6" s="1"/>
  <c r="B12" i="6"/>
  <c r="A12" i="6"/>
  <c r="AH11" i="6"/>
  <c r="AD11" i="6"/>
  <c r="S11" i="6"/>
  <c r="R11" i="6"/>
  <c r="Q11" i="6"/>
  <c r="AF11" i="6" s="1"/>
  <c r="B11" i="6"/>
  <c r="A11" i="6"/>
  <c r="AI10" i="6"/>
  <c r="AE10" i="6"/>
  <c r="S10" i="6"/>
  <c r="Q10" i="6"/>
  <c r="AG10" i="6" s="1"/>
  <c r="B10" i="6"/>
  <c r="A10" i="6"/>
  <c r="AF9" i="6"/>
  <c r="S9" i="6"/>
  <c r="Q9" i="6"/>
  <c r="AH9" i="6" s="1"/>
  <c r="B9" i="6"/>
  <c r="A9" i="6"/>
  <c r="S8" i="6"/>
  <c r="Q8" i="6"/>
  <c r="AI8" i="6" s="1"/>
  <c r="B8" i="6"/>
  <c r="A8" i="6"/>
  <c r="AH7" i="6"/>
  <c r="AD7" i="6"/>
  <c r="S7" i="6"/>
  <c r="R7" i="6"/>
  <c r="Q7" i="6"/>
  <c r="AF7" i="6" s="1"/>
  <c r="B7" i="6"/>
  <c r="A7" i="6"/>
  <c r="AI6" i="6"/>
  <c r="AE6" i="6"/>
  <c r="S6" i="6"/>
  <c r="Q6" i="6"/>
  <c r="AG6" i="6" s="1"/>
  <c r="B6" i="6"/>
  <c r="A6" i="6"/>
  <c r="S5" i="6"/>
  <c r="Q5" i="6"/>
  <c r="B5" i="6"/>
  <c r="A5" i="6"/>
  <c r="AL4" i="6"/>
  <c r="M4" i="6"/>
  <c r="L4" i="6"/>
  <c r="K4" i="6"/>
  <c r="J4" i="6"/>
  <c r="I4" i="6"/>
  <c r="H4" i="6"/>
  <c r="G4" i="6"/>
  <c r="B4" i="6"/>
  <c r="A4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N3" i="6"/>
  <c r="M3" i="6"/>
  <c r="L3" i="6"/>
  <c r="K3" i="6"/>
  <c r="J3" i="6"/>
  <c r="I3" i="6"/>
  <c r="H3" i="6"/>
  <c r="G3" i="6"/>
  <c r="AL4" i="5"/>
  <c r="M4" i="5"/>
  <c r="L4" i="5"/>
  <c r="K4" i="5"/>
  <c r="J4" i="5"/>
  <c r="I4" i="5"/>
  <c r="H4" i="5"/>
  <c r="G4" i="5"/>
  <c r="M4" i="4"/>
  <c r="L4" i="4"/>
  <c r="K4" i="4"/>
  <c r="J4" i="4"/>
  <c r="I4" i="4"/>
  <c r="H4" i="4"/>
  <c r="G4" i="4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H6" i="3"/>
  <c r="I6" i="3"/>
  <c r="J6" i="3"/>
  <c r="K6" i="3"/>
  <c r="L6" i="3"/>
  <c r="M6" i="3"/>
  <c r="N6" i="3"/>
  <c r="H7" i="3"/>
  <c r="I7" i="3"/>
  <c r="J7" i="3"/>
  <c r="K7" i="3"/>
  <c r="L7" i="3"/>
  <c r="M7" i="3"/>
  <c r="N7" i="3"/>
  <c r="H8" i="3"/>
  <c r="I8" i="3"/>
  <c r="J8" i="3"/>
  <c r="K8" i="3"/>
  <c r="L8" i="3"/>
  <c r="M8" i="3"/>
  <c r="N8" i="3"/>
  <c r="H9" i="3"/>
  <c r="I9" i="3"/>
  <c r="J9" i="3"/>
  <c r="K9" i="3"/>
  <c r="L9" i="3"/>
  <c r="M9" i="3"/>
  <c r="N9" i="3"/>
  <c r="H10" i="3"/>
  <c r="I10" i="3"/>
  <c r="J10" i="3"/>
  <c r="K10" i="3"/>
  <c r="L10" i="3"/>
  <c r="M10" i="3"/>
  <c r="N10" i="3"/>
  <c r="H11" i="3"/>
  <c r="I11" i="3"/>
  <c r="J11" i="3"/>
  <c r="K11" i="3"/>
  <c r="L11" i="3"/>
  <c r="M11" i="3"/>
  <c r="N11" i="3"/>
  <c r="H12" i="3"/>
  <c r="I12" i="3"/>
  <c r="J12" i="3"/>
  <c r="K12" i="3"/>
  <c r="L12" i="3"/>
  <c r="M12" i="3"/>
  <c r="N12" i="3"/>
  <c r="H13" i="3"/>
  <c r="I13" i="3"/>
  <c r="J13" i="3"/>
  <c r="K13" i="3"/>
  <c r="L13" i="3"/>
  <c r="M13" i="3"/>
  <c r="N13" i="3"/>
  <c r="H14" i="3"/>
  <c r="I14" i="3"/>
  <c r="J14" i="3"/>
  <c r="K14" i="3"/>
  <c r="L14" i="3"/>
  <c r="M14" i="3"/>
  <c r="N14" i="3"/>
  <c r="H15" i="3"/>
  <c r="I15" i="3"/>
  <c r="J15" i="3"/>
  <c r="K15" i="3"/>
  <c r="L15" i="3"/>
  <c r="M15" i="3"/>
  <c r="N15" i="3"/>
  <c r="H16" i="3"/>
  <c r="I16" i="3"/>
  <c r="J16" i="3"/>
  <c r="K16" i="3"/>
  <c r="L16" i="3"/>
  <c r="M16" i="3"/>
  <c r="N16" i="3"/>
  <c r="H17" i="3"/>
  <c r="I17" i="3"/>
  <c r="J17" i="3"/>
  <c r="K17" i="3"/>
  <c r="L17" i="3"/>
  <c r="M17" i="3"/>
  <c r="N17" i="3"/>
  <c r="H18" i="3"/>
  <c r="I18" i="3"/>
  <c r="J18" i="3"/>
  <c r="K18" i="3"/>
  <c r="L18" i="3"/>
  <c r="M18" i="3"/>
  <c r="N18" i="3"/>
  <c r="H19" i="3"/>
  <c r="I19" i="3"/>
  <c r="J19" i="3"/>
  <c r="K19" i="3"/>
  <c r="L19" i="3"/>
  <c r="M19" i="3"/>
  <c r="N19" i="3"/>
  <c r="H20" i="3"/>
  <c r="I20" i="3"/>
  <c r="J20" i="3"/>
  <c r="K20" i="3"/>
  <c r="L20" i="3"/>
  <c r="M20" i="3"/>
  <c r="N20" i="3"/>
  <c r="H21" i="3"/>
  <c r="I21" i="3"/>
  <c r="J21" i="3"/>
  <c r="K21" i="3"/>
  <c r="L21" i="3"/>
  <c r="M21" i="3"/>
  <c r="N21" i="3"/>
  <c r="H22" i="3"/>
  <c r="I22" i="3"/>
  <c r="J22" i="3"/>
  <c r="K22" i="3"/>
  <c r="L22" i="3"/>
  <c r="M22" i="3"/>
  <c r="N22" i="3"/>
  <c r="H23" i="3"/>
  <c r="I23" i="3"/>
  <c r="J23" i="3"/>
  <c r="K23" i="3"/>
  <c r="L23" i="3"/>
  <c r="M23" i="3"/>
  <c r="N23" i="3"/>
  <c r="H24" i="3"/>
  <c r="I24" i="3"/>
  <c r="J24" i="3"/>
  <c r="K24" i="3"/>
  <c r="L24" i="3"/>
  <c r="M24" i="3"/>
  <c r="N24" i="3"/>
  <c r="H25" i="3"/>
  <c r="I25" i="3"/>
  <c r="J25" i="3"/>
  <c r="K25" i="3"/>
  <c r="L25" i="3"/>
  <c r="M25" i="3"/>
  <c r="N25" i="3"/>
  <c r="H26" i="3"/>
  <c r="I26" i="3"/>
  <c r="J26" i="3"/>
  <c r="K26" i="3"/>
  <c r="L26" i="3"/>
  <c r="M26" i="3"/>
  <c r="N26" i="3"/>
  <c r="H27" i="3"/>
  <c r="I27" i="3"/>
  <c r="J27" i="3"/>
  <c r="K27" i="3"/>
  <c r="L27" i="3"/>
  <c r="M27" i="3"/>
  <c r="N27" i="3"/>
  <c r="H28" i="3"/>
  <c r="I28" i="3"/>
  <c r="J28" i="3"/>
  <c r="K28" i="3"/>
  <c r="L28" i="3"/>
  <c r="M28" i="3"/>
  <c r="N28" i="3"/>
  <c r="H29" i="3"/>
  <c r="I29" i="3"/>
  <c r="J29" i="3"/>
  <c r="K29" i="3"/>
  <c r="L29" i="3"/>
  <c r="M29" i="3"/>
  <c r="N29" i="3"/>
  <c r="H30" i="3"/>
  <c r="I30" i="3"/>
  <c r="J30" i="3"/>
  <c r="K30" i="3"/>
  <c r="L30" i="3"/>
  <c r="M30" i="3"/>
  <c r="N30" i="3"/>
  <c r="H31" i="3"/>
  <c r="I31" i="3"/>
  <c r="J31" i="3"/>
  <c r="K31" i="3"/>
  <c r="L31" i="3"/>
  <c r="M31" i="3"/>
  <c r="N31" i="3"/>
  <c r="H32" i="3"/>
  <c r="I32" i="3"/>
  <c r="J32" i="3"/>
  <c r="K32" i="3"/>
  <c r="L32" i="3"/>
  <c r="M32" i="3"/>
  <c r="N32" i="3"/>
  <c r="H33" i="3"/>
  <c r="I33" i="3"/>
  <c r="J33" i="3"/>
  <c r="K33" i="3"/>
  <c r="L33" i="3"/>
  <c r="M33" i="3"/>
  <c r="N33" i="3"/>
  <c r="H34" i="3"/>
  <c r="I34" i="3"/>
  <c r="J34" i="3"/>
  <c r="K34" i="3"/>
  <c r="L34" i="3"/>
  <c r="M34" i="3"/>
  <c r="N34" i="3"/>
  <c r="H35" i="3"/>
  <c r="I35" i="3"/>
  <c r="J35" i="3"/>
  <c r="K35" i="3"/>
  <c r="L35" i="3"/>
  <c r="M35" i="3"/>
  <c r="N35" i="3"/>
  <c r="H36" i="3"/>
  <c r="I36" i="3"/>
  <c r="J36" i="3"/>
  <c r="K36" i="3"/>
  <c r="L36" i="3"/>
  <c r="M36" i="3"/>
  <c r="N36" i="3"/>
  <c r="H37" i="3"/>
  <c r="I37" i="3"/>
  <c r="J37" i="3"/>
  <c r="K37" i="3"/>
  <c r="L37" i="3"/>
  <c r="M37" i="3"/>
  <c r="N37" i="3"/>
  <c r="H38" i="3"/>
  <c r="I38" i="3"/>
  <c r="J38" i="3"/>
  <c r="K38" i="3"/>
  <c r="L38" i="3"/>
  <c r="M38" i="3"/>
  <c r="N38" i="3"/>
  <c r="H39" i="3"/>
  <c r="I39" i="3"/>
  <c r="J39" i="3"/>
  <c r="K39" i="3"/>
  <c r="L39" i="3"/>
  <c r="M39" i="3"/>
  <c r="N39" i="3"/>
  <c r="H40" i="3"/>
  <c r="I40" i="3"/>
  <c r="J40" i="3"/>
  <c r="K40" i="3"/>
  <c r="L40" i="3"/>
  <c r="M40" i="3"/>
  <c r="N40" i="3"/>
  <c r="H41" i="3"/>
  <c r="I41" i="3"/>
  <c r="J41" i="3"/>
  <c r="K41" i="3"/>
  <c r="L41" i="3"/>
  <c r="M41" i="3"/>
  <c r="N41" i="3"/>
  <c r="H42" i="3"/>
  <c r="I42" i="3"/>
  <c r="J42" i="3"/>
  <c r="K42" i="3"/>
  <c r="L42" i="3"/>
  <c r="M42" i="3"/>
  <c r="N42" i="3"/>
  <c r="H43" i="3"/>
  <c r="I43" i="3"/>
  <c r="J43" i="3"/>
  <c r="K43" i="3"/>
  <c r="L43" i="3"/>
  <c r="M43" i="3"/>
  <c r="N43" i="3"/>
  <c r="H44" i="3"/>
  <c r="I44" i="3"/>
  <c r="J44" i="3"/>
  <c r="K44" i="3"/>
  <c r="L44" i="3"/>
  <c r="M44" i="3"/>
  <c r="N44" i="3"/>
  <c r="H45" i="3"/>
  <c r="I45" i="3"/>
  <c r="J45" i="3"/>
  <c r="K45" i="3"/>
  <c r="L45" i="3"/>
  <c r="M45" i="3"/>
  <c r="N45" i="3"/>
  <c r="H46" i="3"/>
  <c r="I46" i="3"/>
  <c r="J46" i="3"/>
  <c r="K46" i="3"/>
  <c r="L46" i="3"/>
  <c r="M46" i="3"/>
  <c r="N46" i="3"/>
  <c r="H47" i="3"/>
  <c r="I47" i="3"/>
  <c r="J47" i="3"/>
  <c r="K47" i="3"/>
  <c r="L47" i="3"/>
  <c r="M47" i="3"/>
  <c r="N47" i="3"/>
  <c r="H48" i="3"/>
  <c r="I48" i="3"/>
  <c r="J48" i="3"/>
  <c r="K48" i="3"/>
  <c r="L48" i="3"/>
  <c r="M48" i="3"/>
  <c r="N48" i="3"/>
  <c r="H49" i="3"/>
  <c r="I49" i="3"/>
  <c r="J49" i="3"/>
  <c r="K49" i="3"/>
  <c r="L49" i="3"/>
  <c r="M49" i="3"/>
  <c r="N49" i="3"/>
  <c r="H50" i="3"/>
  <c r="I50" i="3"/>
  <c r="J50" i="3"/>
  <c r="K50" i="3"/>
  <c r="L50" i="3"/>
  <c r="M50" i="3"/>
  <c r="N50" i="3"/>
  <c r="H51" i="3"/>
  <c r="I51" i="3"/>
  <c r="J51" i="3"/>
  <c r="K51" i="3"/>
  <c r="L51" i="3"/>
  <c r="M51" i="3"/>
  <c r="N51" i="3"/>
  <c r="H52" i="3"/>
  <c r="I52" i="3"/>
  <c r="J52" i="3"/>
  <c r="K52" i="3"/>
  <c r="L52" i="3"/>
  <c r="M52" i="3"/>
  <c r="N52" i="3"/>
  <c r="H53" i="3"/>
  <c r="I53" i="3"/>
  <c r="J53" i="3"/>
  <c r="K53" i="3"/>
  <c r="L53" i="3"/>
  <c r="M53" i="3"/>
  <c r="N53" i="3"/>
  <c r="H54" i="3"/>
  <c r="I54" i="3"/>
  <c r="J54" i="3"/>
  <c r="K54" i="3"/>
  <c r="L54" i="3"/>
  <c r="M54" i="3"/>
  <c r="N54" i="3"/>
  <c r="H55" i="3"/>
  <c r="I55" i="3"/>
  <c r="J55" i="3"/>
  <c r="K55" i="3"/>
  <c r="L55" i="3"/>
  <c r="M55" i="3"/>
  <c r="N55" i="3"/>
  <c r="H56" i="3"/>
  <c r="I56" i="3"/>
  <c r="J56" i="3"/>
  <c r="K56" i="3"/>
  <c r="L56" i="3"/>
  <c r="M56" i="3"/>
  <c r="N56" i="3"/>
  <c r="H57" i="3"/>
  <c r="I57" i="3"/>
  <c r="J57" i="3"/>
  <c r="K57" i="3"/>
  <c r="L57" i="3"/>
  <c r="M57" i="3"/>
  <c r="N57" i="3"/>
  <c r="H58" i="3"/>
  <c r="I58" i="3"/>
  <c r="J58" i="3"/>
  <c r="K58" i="3"/>
  <c r="L58" i="3"/>
  <c r="M58" i="3"/>
  <c r="N58" i="3"/>
  <c r="H59" i="3"/>
  <c r="I59" i="3"/>
  <c r="J59" i="3"/>
  <c r="K59" i="3"/>
  <c r="L59" i="3"/>
  <c r="M59" i="3"/>
  <c r="N59" i="3"/>
  <c r="H60" i="3"/>
  <c r="I60" i="3"/>
  <c r="J60" i="3"/>
  <c r="K60" i="3"/>
  <c r="L60" i="3"/>
  <c r="M60" i="3"/>
  <c r="N60" i="3"/>
  <c r="H61" i="3"/>
  <c r="I61" i="3"/>
  <c r="J61" i="3"/>
  <c r="K61" i="3"/>
  <c r="L61" i="3"/>
  <c r="M61" i="3"/>
  <c r="N61" i="3"/>
  <c r="H62" i="3"/>
  <c r="I62" i="3"/>
  <c r="J62" i="3"/>
  <c r="K62" i="3"/>
  <c r="L62" i="3"/>
  <c r="M62" i="3"/>
  <c r="N62" i="3"/>
  <c r="H63" i="3"/>
  <c r="I63" i="3"/>
  <c r="J63" i="3"/>
  <c r="K63" i="3"/>
  <c r="L63" i="3"/>
  <c r="M63" i="3"/>
  <c r="N63" i="3"/>
  <c r="H64" i="3"/>
  <c r="I64" i="3"/>
  <c r="J64" i="3"/>
  <c r="K64" i="3"/>
  <c r="L64" i="3"/>
  <c r="M64" i="3"/>
  <c r="N64" i="3"/>
  <c r="H65" i="3"/>
  <c r="I65" i="3"/>
  <c r="J65" i="3"/>
  <c r="K65" i="3"/>
  <c r="L65" i="3"/>
  <c r="M65" i="3"/>
  <c r="N65" i="3"/>
  <c r="H66" i="3"/>
  <c r="I66" i="3"/>
  <c r="J66" i="3"/>
  <c r="K66" i="3"/>
  <c r="L66" i="3"/>
  <c r="M66" i="3"/>
  <c r="N66" i="3"/>
  <c r="H67" i="3"/>
  <c r="I67" i="3"/>
  <c r="J67" i="3"/>
  <c r="K67" i="3"/>
  <c r="L67" i="3"/>
  <c r="M67" i="3"/>
  <c r="N67" i="3"/>
  <c r="H68" i="3"/>
  <c r="I68" i="3"/>
  <c r="J68" i="3"/>
  <c r="K68" i="3"/>
  <c r="L68" i="3"/>
  <c r="M68" i="3"/>
  <c r="N68" i="3"/>
  <c r="H69" i="3"/>
  <c r="I69" i="3"/>
  <c r="J69" i="3"/>
  <c r="K69" i="3"/>
  <c r="L69" i="3"/>
  <c r="M69" i="3"/>
  <c r="N69" i="3"/>
  <c r="H70" i="3"/>
  <c r="I70" i="3"/>
  <c r="J70" i="3"/>
  <c r="K70" i="3"/>
  <c r="L70" i="3"/>
  <c r="M70" i="3"/>
  <c r="N70" i="3"/>
  <c r="H71" i="3"/>
  <c r="I71" i="3"/>
  <c r="J71" i="3"/>
  <c r="K71" i="3"/>
  <c r="L71" i="3"/>
  <c r="M71" i="3"/>
  <c r="N71" i="3"/>
  <c r="H72" i="3"/>
  <c r="I72" i="3"/>
  <c r="J72" i="3"/>
  <c r="K72" i="3"/>
  <c r="L72" i="3"/>
  <c r="M72" i="3"/>
  <c r="N72" i="3"/>
  <c r="H73" i="3"/>
  <c r="I73" i="3"/>
  <c r="J73" i="3"/>
  <c r="K73" i="3"/>
  <c r="L73" i="3"/>
  <c r="M73" i="3"/>
  <c r="N73" i="3"/>
  <c r="H74" i="3"/>
  <c r="I74" i="3"/>
  <c r="J74" i="3"/>
  <c r="K74" i="3"/>
  <c r="L74" i="3"/>
  <c r="M74" i="3"/>
  <c r="N74" i="3"/>
  <c r="H75" i="3"/>
  <c r="I75" i="3"/>
  <c r="J75" i="3"/>
  <c r="K75" i="3"/>
  <c r="L75" i="3"/>
  <c r="M75" i="3"/>
  <c r="N75" i="3"/>
  <c r="H76" i="3"/>
  <c r="I76" i="3"/>
  <c r="J76" i="3"/>
  <c r="K76" i="3"/>
  <c r="L76" i="3"/>
  <c r="M76" i="3"/>
  <c r="N76" i="3"/>
  <c r="H77" i="3"/>
  <c r="I77" i="3"/>
  <c r="J77" i="3"/>
  <c r="K77" i="3"/>
  <c r="L77" i="3"/>
  <c r="M77" i="3"/>
  <c r="N77" i="3"/>
  <c r="H78" i="3"/>
  <c r="I78" i="3"/>
  <c r="J78" i="3"/>
  <c r="K78" i="3"/>
  <c r="L78" i="3"/>
  <c r="M78" i="3"/>
  <c r="N78" i="3"/>
  <c r="H79" i="3"/>
  <c r="I79" i="3"/>
  <c r="J79" i="3"/>
  <c r="K79" i="3"/>
  <c r="L79" i="3"/>
  <c r="M79" i="3"/>
  <c r="N79" i="3"/>
  <c r="H80" i="3"/>
  <c r="I80" i="3"/>
  <c r="J80" i="3"/>
  <c r="K80" i="3"/>
  <c r="L80" i="3"/>
  <c r="M80" i="3"/>
  <c r="N80" i="3"/>
  <c r="H81" i="3"/>
  <c r="I81" i="3"/>
  <c r="J81" i="3"/>
  <c r="K81" i="3"/>
  <c r="L81" i="3"/>
  <c r="M81" i="3"/>
  <c r="N81" i="3"/>
  <c r="H82" i="3"/>
  <c r="I82" i="3"/>
  <c r="J82" i="3"/>
  <c r="K82" i="3"/>
  <c r="L82" i="3"/>
  <c r="M82" i="3"/>
  <c r="N82" i="3"/>
  <c r="H83" i="3"/>
  <c r="I83" i="3"/>
  <c r="J83" i="3"/>
  <c r="K83" i="3"/>
  <c r="L83" i="3"/>
  <c r="M83" i="3"/>
  <c r="N83" i="3"/>
  <c r="H84" i="3"/>
  <c r="I84" i="3"/>
  <c r="J84" i="3"/>
  <c r="K84" i="3"/>
  <c r="L84" i="3"/>
  <c r="M84" i="3"/>
  <c r="N84" i="3"/>
  <c r="H85" i="3"/>
  <c r="I85" i="3"/>
  <c r="J85" i="3"/>
  <c r="K85" i="3"/>
  <c r="L85" i="3"/>
  <c r="M85" i="3"/>
  <c r="N85" i="3"/>
  <c r="H86" i="3"/>
  <c r="I86" i="3"/>
  <c r="J86" i="3"/>
  <c r="K86" i="3"/>
  <c r="L86" i="3"/>
  <c r="M86" i="3"/>
  <c r="N86" i="3"/>
  <c r="H87" i="3"/>
  <c r="I87" i="3"/>
  <c r="J87" i="3"/>
  <c r="K87" i="3"/>
  <c r="L87" i="3"/>
  <c r="M87" i="3"/>
  <c r="N87" i="3"/>
  <c r="H88" i="3"/>
  <c r="I88" i="3"/>
  <c r="J88" i="3"/>
  <c r="K88" i="3"/>
  <c r="L88" i="3"/>
  <c r="M88" i="3"/>
  <c r="N88" i="3"/>
  <c r="H89" i="3"/>
  <c r="I89" i="3"/>
  <c r="J89" i="3"/>
  <c r="K89" i="3"/>
  <c r="L89" i="3"/>
  <c r="M89" i="3"/>
  <c r="N89" i="3"/>
  <c r="H90" i="3"/>
  <c r="I90" i="3"/>
  <c r="J90" i="3"/>
  <c r="K90" i="3"/>
  <c r="L90" i="3"/>
  <c r="M90" i="3"/>
  <c r="N90" i="3"/>
  <c r="H91" i="3"/>
  <c r="I91" i="3"/>
  <c r="J91" i="3"/>
  <c r="K91" i="3"/>
  <c r="L91" i="3"/>
  <c r="M91" i="3"/>
  <c r="N91" i="3"/>
  <c r="H92" i="3"/>
  <c r="I92" i="3"/>
  <c r="J92" i="3"/>
  <c r="K92" i="3"/>
  <c r="L92" i="3"/>
  <c r="M92" i="3"/>
  <c r="N92" i="3"/>
  <c r="H93" i="3"/>
  <c r="I93" i="3"/>
  <c r="J93" i="3"/>
  <c r="K93" i="3"/>
  <c r="L93" i="3"/>
  <c r="M93" i="3"/>
  <c r="N93" i="3"/>
  <c r="H94" i="3"/>
  <c r="I94" i="3"/>
  <c r="J94" i="3"/>
  <c r="K94" i="3"/>
  <c r="L94" i="3"/>
  <c r="M94" i="3"/>
  <c r="N94" i="3"/>
  <c r="H95" i="3"/>
  <c r="I95" i="3"/>
  <c r="J95" i="3"/>
  <c r="K95" i="3"/>
  <c r="L95" i="3"/>
  <c r="M95" i="3"/>
  <c r="N95" i="3"/>
  <c r="H96" i="3"/>
  <c r="I96" i="3"/>
  <c r="J96" i="3"/>
  <c r="K96" i="3"/>
  <c r="L96" i="3"/>
  <c r="M96" i="3"/>
  <c r="N96" i="3"/>
  <c r="H97" i="3"/>
  <c r="I97" i="3"/>
  <c r="J97" i="3"/>
  <c r="K97" i="3"/>
  <c r="L97" i="3"/>
  <c r="M97" i="3"/>
  <c r="N97" i="3"/>
  <c r="H98" i="3"/>
  <c r="I98" i="3"/>
  <c r="J98" i="3"/>
  <c r="K98" i="3"/>
  <c r="L98" i="3"/>
  <c r="M98" i="3"/>
  <c r="N98" i="3"/>
  <c r="H99" i="3"/>
  <c r="I99" i="3"/>
  <c r="J99" i="3"/>
  <c r="K99" i="3"/>
  <c r="L99" i="3"/>
  <c r="M99" i="3"/>
  <c r="N99" i="3"/>
  <c r="H100" i="3"/>
  <c r="I100" i="3"/>
  <c r="J100" i="3"/>
  <c r="K100" i="3"/>
  <c r="L100" i="3"/>
  <c r="M100" i="3"/>
  <c r="N100" i="3"/>
  <c r="H101" i="3"/>
  <c r="I101" i="3"/>
  <c r="J101" i="3"/>
  <c r="K101" i="3"/>
  <c r="L101" i="3"/>
  <c r="M101" i="3"/>
  <c r="N101" i="3"/>
  <c r="H102" i="3"/>
  <c r="I102" i="3"/>
  <c r="J102" i="3"/>
  <c r="K102" i="3"/>
  <c r="L102" i="3"/>
  <c r="M102" i="3"/>
  <c r="N102" i="3"/>
  <c r="H103" i="3"/>
  <c r="I103" i="3"/>
  <c r="J103" i="3"/>
  <c r="K103" i="3"/>
  <c r="L103" i="3"/>
  <c r="M103" i="3"/>
  <c r="N103" i="3"/>
  <c r="H104" i="3"/>
  <c r="I104" i="3"/>
  <c r="J104" i="3"/>
  <c r="K104" i="3"/>
  <c r="L104" i="3"/>
  <c r="M104" i="3"/>
  <c r="N104" i="3"/>
  <c r="H105" i="3"/>
  <c r="I105" i="3"/>
  <c r="J105" i="3"/>
  <c r="K105" i="3"/>
  <c r="L105" i="3"/>
  <c r="M105" i="3"/>
  <c r="N105" i="3"/>
  <c r="H106" i="3"/>
  <c r="I106" i="3"/>
  <c r="J106" i="3"/>
  <c r="K106" i="3"/>
  <c r="L106" i="3"/>
  <c r="M106" i="3"/>
  <c r="N106" i="3"/>
  <c r="H107" i="3"/>
  <c r="I107" i="3"/>
  <c r="J107" i="3"/>
  <c r="K107" i="3"/>
  <c r="L107" i="3"/>
  <c r="M107" i="3"/>
  <c r="N107" i="3"/>
  <c r="H108" i="3"/>
  <c r="I108" i="3"/>
  <c r="J108" i="3"/>
  <c r="K108" i="3"/>
  <c r="L108" i="3"/>
  <c r="M108" i="3"/>
  <c r="N108" i="3"/>
  <c r="H109" i="3"/>
  <c r="I109" i="3"/>
  <c r="J109" i="3"/>
  <c r="K109" i="3"/>
  <c r="L109" i="3"/>
  <c r="M109" i="3"/>
  <c r="N109" i="3"/>
  <c r="H110" i="3"/>
  <c r="I110" i="3"/>
  <c r="J110" i="3"/>
  <c r="K110" i="3"/>
  <c r="L110" i="3"/>
  <c r="M110" i="3"/>
  <c r="N110" i="3"/>
  <c r="H111" i="3"/>
  <c r="I111" i="3"/>
  <c r="J111" i="3"/>
  <c r="K111" i="3"/>
  <c r="L111" i="3"/>
  <c r="M111" i="3"/>
  <c r="N111" i="3"/>
  <c r="H112" i="3"/>
  <c r="I112" i="3"/>
  <c r="J112" i="3"/>
  <c r="K112" i="3"/>
  <c r="L112" i="3"/>
  <c r="M112" i="3"/>
  <c r="N112" i="3"/>
  <c r="H113" i="3"/>
  <c r="I113" i="3"/>
  <c r="J113" i="3"/>
  <c r="K113" i="3"/>
  <c r="L113" i="3"/>
  <c r="M113" i="3"/>
  <c r="N113" i="3"/>
  <c r="H114" i="3"/>
  <c r="I114" i="3"/>
  <c r="J114" i="3"/>
  <c r="K114" i="3"/>
  <c r="L114" i="3"/>
  <c r="M114" i="3"/>
  <c r="N114" i="3"/>
  <c r="H115" i="3"/>
  <c r="I115" i="3"/>
  <c r="J115" i="3"/>
  <c r="K115" i="3"/>
  <c r="L115" i="3"/>
  <c r="M115" i="3"/>
  <c r="N115" i="3"/>
  <c r="H116" i="3"/>
  <c r="I116" i="3"/>
  <c r="J116" i="3"/>
  <c r="K116" i="3"/>
  <c r="L116" i="3"/>
  <c r="M116" i="3"/>
  <c r="N116" i="3"/>
  <c r="H117" i="3"/>
  <c r="I117" i="3"/>
  <c r="J117" i="3"/>
  <c r="K117" i="3"/>
  <c r="L117" i="3"/>
  <c r="M117" i="3"/>
  <c r="N117" i="3"/>
  <c r="H118" i="3"/>
  <c r="I118" i="3"/>
  <c r="J118" i="3"/>
  <c r="K118" i="3"/>
  <c r="L118" i="3"/>
  <c r="M118" i="3"/>
  <c r="N118" i="3"/>
  <c r="H119" i="3"/>
  <c r="I119" i="3"/>
  <c r="J119" i="3"/>
  <c r="K119" i="3"/>
  <c r="L119" i="3"/>
  <c r="M119" i="3"/>
  <c r="N119" i="3"/>
  <c r="H120" i="3"/>
  <c r="I120" i="3"/>
  <c r="J120" i="3"/>
  <c r="K120" i="3"/>
  <c r="L120" i="3"/>
  <c r="M120" i="3"/>
  <c r="N120" i="3"/>
  <c r="H121" i="3"/>
  <c r="I121" i="3"/>
  <c r="J121" i="3"/>
  <c r="K121" i="3"/>
  <c r="L121" i="3"/>
  <c r="M121" i="3"/>
  <c r="N121" i="3"/>
  <c r="H122" i="3"/>
  <c r="I122" i="3"/>
  <c r="J122" i="3"/>
  <c r="K122" i="3"/>
  <c r="L122" i="3"/>
  <c r="M122" i="3"/>
  <c r="N122" i="3"/>
  <c r="H123" i="3"/>
  <c r="I123" i="3"/>
  <c r="J123" i="3"/>
  <c r="K123" i="3"/>
  <c r="L123" i="3"/>
  <c r="M123" i="3"/>
  <c r="N123" i="3"/>
  <c r="H124" i="3"/>
  <c r="I124" i="3"/>
  <c r="J124" i="3"/>
  <c r="K124" i="3"/>
  <c r="L124" i="3"/>
  <c r="M124" i="3"/>
  <c r="N124" i="3"/>
  <c r="H125" i="3"/>
  <c r="I125" i="3"/>
  <c r="J125" i="3"/>
  <c r="K125" i="3"/>
  <c r="L125" i="3"/>
  <c r="M125" i="3"/>
  <c r="N125" i="3"/>
  <c r="H126" i="3"/>
  <c r="I126" i="3"/>
  <c r="J126" i="3"/>
  <c r="K126" i="3"/>
  <c r="L126" i="3"/>
  <c r="M126" i="3"/>
  <c r="N126" i="3"/>
  <c r="H127" i="3"/>
  <c r="I127" i="3"/>
  <c r="J127" i="3"/>
  <c r="K127" i="3"/>
  <c r="L127" i="3"/>
  <c r="M127" i="3"/>
  <c r="N127" i="3"/>
  <c r="H128" i="3"/>
  <c r="I128" i="3"/>
  <c r="J128" i="3"/>
  <c r="K128" i="3"/>
  <c r="L128" i="3"/>
  <c r="M128" i="3"/>
  <c r="N128" i="3"/>
  <c r="H129" i="3"/>
  <c r="I129" i="3"/>
  <c r="J129" i="3"/>
  <c r="K129" i="3"/>
  <c r="L129" i="3"/>
  <c r="M129" i="3"/>
  <c r="N129" i="3"/>
  <c r="H130" i="3"/>
  <c r="I130" i="3"/>
  <c r="J130" i="3"/>
  <c r="K130" i="3"/>
  <c r="L130" i="3"/>
  <c r="M130" i="3"/>
  <c r="N130" i="3"/>
  <c r="H131" i="3"/>
  <c r="I131" i="3"/>
  <c r="J131" i="3"/>
  <c r="K131" i="3"/>
  <c r="L131" i="3"/>
  <c r="M131" i="3"/>
  <c r="N131" i="3"/>
  <c r="H132" i="3"/>
  <c r="I132" i="3"/>
  <c r="J132" i="3"/>
  <c r="K132" i="3"/>
  <c r="L132" i="3"/>
  <c r="M132" i="3"/>
  <c r="N132" i="3"/>
  <c r="H133" i="3"/>
  <c r="I133" i="3"/>
  <c r="J133" i="3"/>
  <c r="K133" i="3"/>
  <c r="L133" i="3"/>
  <c r="M133" i="3"/>
  <c r="N133" i="3"/>
  <c r="H134" i="3"/>
  <c r="I134" i="3"/>
  <c r="J134" i="3"/>
  <c r="K134" i="3"/>
  <c r="L134" i="3"/>
  <c r="M134" i="3"/>
  <c r="N134" i="3"/>
  <c r="H135" i="3"/>
  <c r="I135" i="3"/>
  <c r="J135" i="3"/>
  <c r="K135" i="3"/>
  <c r="L135" i="3"/>
  <c r="M135" i="3"/>
  <c r="N135" i="3"/>
  <c r="H136" i="3"/>
  <c r="I136" i="3"/>
  <c r="J136" i="3"/>
  <c r="K136" i="3"/>
  <c r="L136" i="3"/>
  <c r="M136" i="3"/>
  <c r="N136" i="3"/>
  <c r="H137" i="3"/>
  <c r="I137" i="3"/>
  <c r="J137" i="3"/>
  <c r="K137" i="3"/>
  <c r="L137" i="3"/>
  <c r="M137" i="3"/>
  <c r="N137" i="3"/>
  <c r="H138" i="3"/>
  <c r="I138" i="3"/>
  <c r="J138" i="3"/>
  <c r="K138" i="3"/>
  <c r="L138" i="3"/>
  <c r="M138" i="3"/>
  <c r="N138" i="3"/>
  <c r="H139" i="3"/>
  <c r="I139" i="3"/>
  <c r="J139" i="3"/>
  <c r="K139" i="3"/>
  <c r="L139" i="3"/>
  <c r="M139" i="3"/>
  <c r="N139" i="3"/>
  <c r="H140" i="3"/>
  <c r="I140" i="3"/>
  <c r="J140" i="3"/>
  <c r="K140" i="3"/>
  <c r="L140" i="3"/>
  <c r="M140" i="3"/>
  <c r="N140" i="3"/>
  <c r="H141" i="3"/>
  <c r="I141" i="3"/>
  <c r="J141" i="3"/>
  <c r="K141" i="3"/>
  <c r="L141" i="3"/>
  <c r="M141" i="3"/>
  <c r="N141" i="3"/>
  <c r="H142" i="3"/>
  <c r="I142" i="3"/>
  <c r="J142" i="3"/>
  <c r="K142" i="3"/>
  <c r="L142" i="3"/>
  <c r="M142" i="3"/>
  <c r="N142" i="3"/>
  <c r="H143" i="3"/>
  <c r="I143" i="3"/>
  <c r="J143" i="3"/>
  <c r="K143" i="3"/>
  <c r="L143" i="3"/>
  <c r="M143" i="3"/>
  <c r="N143" i="3"/>
  <c r="H144" i="3"/>
  <c r="I144" i="3"/>
  <c r="J144" i="3"/>
  <c r="K144" i="3"/>
  <c r="L144" i="3"/>
  <c r="M144" i="3"/>
  <c r="N144" i="3"/>
  <c r="H145" i="3"/>
  <c r="I145" i="3"/>
  <c r="J145" i="3"/>
  <c r="K145" i="3"/>
  <c r="L145" i="3"/>
  <c r="M145" i="3"/>
  <c r="N145" i="3"/>
  <c r="H146" i="3"/>
  <c r="I146" i="3"/>
  <c r="J146" i="3"/>
  <c r="K146" i="3"/>
  <c r="L146" i="3"/>
  <c r="M146" i="3"/>
  <c r="N146" i="3"/>
  <c r="H147" i="3"/>
  <c r="I147" i="3"/>
  <c r="J147" i="3"/>
  <c r="K147" i="3"/>
  <c r="L147" i="3"/>
  <c r="M147" i="3"/>
  <c r="N147" i="3"/>
  <c r="H148" i="3"/>
  <c r="I148" i="3"/>
  <c r="J148" i="3"/>
  <c r="K148" i="3"/>
  <c r="L148" i="3"/>
  <c r="M148" i="3"/>
  <c r="N148" i="3"/>
  <c r="H149" i="3"/>
  <c r="I149" i="3"/>
  <c r="J149" i="3"/>
  <c r="K149" i="3"/>
  <c r="L149" i="3"/>
  <c r="M149" i="3"/>
  <c r="N149" i="3"/>
  <c r="H150" i="3"/>
  <c r="I150" i="3"/>
  <c r="J150" i="3"/>
  <c r="K150" i="3"/>
  <c r="L150" i="3"/>
  <c r="M150" i="3"/>
  <c r="N150" i="3"/>
  <c r="H151" i="3"/>
  <c r="I151" i="3"/>
  <c r="J151" i="3"/>
  <c r="K151" i="3"/>
  <c r="L151" i="3"/>
  <c r="M151" i="3"/>
  <c r="N151" i="3"/>
  <c r="H152" i="3"/>
  <c r="I152" i="3"/>
  <c r="J152" i="3"/>
  <c r="K152" i="3"/>
  <c r="L152" i="3"/>
  <c r="M152" i="3"/>
  <c r="N152" i="3"/>
  <c r="H153" i="3"/>
  <c r="I153" i="3"/>
  <c r="J153" i="3"/>
  <c r="K153" i="3"/>
  <c r="L153" i="3"/>
  <c r="M153" i="3"/>
  <c r="N153" i="3"/>
  <c r="H154" i="3"/>
  <c r="I154" i="3"/>
  <c r="J154" i="3"/>
  <c r="K154" i="3"/>
  <c r="L154" i="3"/>
  <c r="M154" i="3"/>
  <c r="N154" i="3"/>
  <c r="H155" i="3"/>
  <c r="I155" i="3"/>
  <c r="J155" i="3"/>
  <c r="K155" i="3"/>
  <c r="L155" i="3"/>
  <c r="M155" i="3"/>
  <c r="N155" i="3"/>
  <c r="H156" i="3"/>
  <c r="I156" i="3"/>
  <c r="J156" i="3"/>
  <c r="K156" i="3"/>
  <c r="L156" i="3"/>
  <c r="M156" i="3"/>
  <c r="N156" i="3"/>
  <c r="H157" i="3"/>
  <c r="I157" i="3"/>
  <c r="J157" i="3"/>
  <c r="K157" i="3"/>
  <c r="L157" i="3"/>
  <c r="M157" i="3"/>
  <c r="N157" i="3"/>
  <c r="H158" i="3"/>
  <c r="I158" i="3"/>
  <c r="J158" i="3"/>
  <c r="K158" i="3"/>
  <c r="L158" i="3"/>
  <c r="M158" i="3"/>
  <c r="N158" i="3"/>
  <c r="H159" i="3"/>
  <c r="I159" i="3"/>
  <c r="J159" i="3"/>
  <c r="K159" i="3"/>
  <c r="L159" i="3"/>
  <c r="M159" i="3"/>
  <c r="N159" i="3"/>
  <c r="H160" i="3"/>
  <c r="I160" i="3"/>
  <c r="J160" i="3"/>
  <c r="K160" i="3"/>
  <c r="L160" i="3"/>
  <c r="M160" i="3"/>
  <c r="N160" i="3"/>
  <c r="H161" i="3"/>
  <c r="I161" i="3"/>
  <c r="J161" i="3"/>
  <c r="K161" i="3"/>
  <c r="L161" i="3"/>
  <c r="M161" i="3"/>
  <c r="N161" i="3"/>
  <c r="H162" i="3"/>
  <c r="I162" i="3"/>
  <c r="J162" i="3"/>
  <c r="K162" i="3"/>
  <c r="L162" i="3"/>
  <c r="M162" i="3"/>
  <c r="N162" i="3"/>
  <c r="H163" i="3"/>
  <c r="I163" i="3"/>
  <c r="J163" i="3"/>
  <c r="K163" i="3"/>
  <c r="L163" i="3"/>
  <c r="M163" i="3"/>
  <c r="N163" i="3"/>
  <c r="H164" i="3"/>
  <c r="I164" i="3"/>
  <c r="J164" i="3"/>
  <c r="K164" i="3"/>
  <c r="L164" i="3"/>
  <c r="M164" i="3"/>
  <c r="N164" i="3"/>
  <c r="H165" i="3"/>
  <c r="I165" i="3"/>
  <c r="J165" i="3"/>
  <c r="K165" i="3"/>
  <c r="L165" i="3"/>
  <c r="M165" i="3"/>
  <c r="N165" i="3"/>
  <c r="H166" i="3"/>
  <c r="I166" i="3"/>
  <c r="J166" i="3"/>
  <c r="K166" i="3"/>
  <c r="L166" i="3"/>
  <c r="M166" i="3"/>
  <c r="N166" i="3"/>
  <c r="H167" i="3"/>
  <c r="I167" i="3"/>
  <c r="J167" i="3"/>
  <c r="K167" i="3"/>
  <c r="L167" i="3"/>
  <c r="M167" i="3"/>
  <c r="N167" i="3"/>
  <c r="H168" i="3"/>
  <c r="I168" i="3"/>
  <c r="J168" i="3"/>
  <c r="K168" i="3"/>
  <c r="L168" i="3"/>
  <c r="M168" i="3"/>
  <c r="N168" i="3"/>
  <c r="H169" i="3"/>
  <c r="I169" i="3"/>
  <c r="J169" i="3"/>
  <c r="K169" i="3"/>
  <c r="L169" i="3"/>
  <c r="M169" i="3"/>
  <c r="N169" i="3"/>
  <c r="H170" i="3"/>
  <c r="I170" i="3"/>
  <c r="J170" i="3"/>
  <c r="K170" i="3"/>
  <c r="L170" i="3"/>
  <c r="M170" i="3"/>
  <c r="N170" i="3"/>
  <c r="H171" i="3"/>
  <c r="I171" i="3"/>
  <c r="J171" i="3"/>
  <c r="K171" i="3"/>
  <c r="L171" i="3"/>
  <c r="M171" i="3"/>
  <c r="N171" i="3"/>
  <c r="H172" i="3"/>
  <c r="I172" i="3"/>
  <c r="J172" i="3"/>
  <c r="K172" i="3"/>
  <c r="L172" i="3"/>
  <c r="M172" i="3"/>
  <c r="N172" i="3"/>
  <c r="H173" i="3"/>
  <c r="I173" i="3"/>
  <c r="J173" i="3"/>
  <c r="K173" i="3"/>
  <c r="L173" i="3"/>
  <c r="M173" i="3"/>
  <c r="N173" i="3"/>
  <c r="H174" i="3"/>
  <c r="I174" i="3"/>
  <c r="J174" i="3"/>
  <c r="K174" i="3"/>
  <c r="L174" i="3"/>
  <c r="M174" i="3"/>
  <c r="N174" i="3"/>
  <c r="H175" i="3"/>
  <c r="I175" i="3"/>
  <c r="J175" i="3"/>
  <c r="K175" i="3"/>
  <c r="L175" i="3"/>
  <c r="M175" i="3"/>
  <c r="N175" i="3"/>
  <c r="H176" i="3"/>
  <c r="I176" i="3"/>
  <c r="J176" i="3"/>
  <c r="K176" i="3"/>
  <c r="L176" i="3"/>
  <c r="M176" i="3"/>
  <c r="N176" i="3"/>
  <c r="H177" i="3"/>
  <c r="I177" i="3"/>
  <c r="J177" i="3"/>
  <c r="K177" i="3"/>
  <c r="L177" i="3"/>
  <c r="M177" i="3"/>
  <c r="N177" i="3"/>
  <c r="H178" i="3"/>
  <c r="I178" i="3"/>
  <c r="J178" i="3"/>
  <c r="K178" i="3"/>
  <c r="L178" i="3"/>
  <c r="M178" i="3"/>
  <c r="N178" i="3"/>
  <c r="H179" i="3"/>
  <c r="I179" i="3"/>
  <c r="J179" i="3"/>
  <c r="K179" i="3"/>
  <c r="L179" i="3"/>
  <c r="M179" i="3"/>
  <c r="N179" i="3"/>
  <c r="H180" i="3"/>
  <c r="I180" i="3"/>
  <c r="J180" i="3"/>
  <c r="K180" i="3"/>
  <c r="L180" i="3"/>
  <c r="M180" i="3"/>
  <c r="N180" i="3"/>
  <c r="H181" i="3"/>
  <c r="I181" i="3"/>
  <c r="J181" i="3"/>
  <c r="K181" i="3"/>
  <c r="L181" i="3"/>
  <c r="M181" i="3"/>
  <c r="N181" i="3"/>
  <c r="H182" i="3"/>
  <c r="I182" i="3"/>
  <c r="J182" i="3"/>
  <c r="K182" i="3"/>
  <c r="L182" i="3"/>
  <c r="M182" i="3"/>
  <c r="N182" i="3"/>
  <c r="H183" i="3"/>
  <c r="I183" i="3"/>
  <c r="J183" i="3"/>
  <c r="K183" i="3"/>
  <c r="L183" i="3"/>
  <c r="M183" i="3"/>
  <c r="N183" i="3"/>
  <c r="H184" i="3"/>
  <c r="I184" i="3"/>
  <c r="J184" i="3"/>
  <c r="K184" i="3"/>
  <c r="L184" i="3"/>
  <c r="M184" i="3"/>
  <c r="N184" i="3"/>
  <c r="H185" i="3"/>
  <c r="I185" i="3"/>
  <c r="J185" i="3"/>
  <c r="K185" i="3"/>
  <c r="L185" i="3"/>
  <c r="M185" i="3"/>
  <c r="N185" i="3"/>
  <c r="H186" i="3"/>
  <c r="I186" i="3"/>
  <c r="J186" i="3"/>
  <c r="K186" i="3"/>
  <c r="L186" i="3"/>
  <c r="M186" i="3"/>
  <c r="N186" i="3"/>
  <c r="H187" i="3"/>
  <c r="I187" i="3"/>
  <c r="J187" i="3"/>
  <c r="K187" i="3"/>
  <c r="L187" i="3"/>
  <c r="M187" i="3"/>
  <c r="N187" i="3"/>
  <c r="H188" i="3"/>
  <c r="I188" i="3"/>
  <c r="J188" i="3"/>
  <c r="K188" i="3"/>
  <c r="L188" i="3"/>
  <c r="M188" i="3"/>
  <c r="N188" i="3"/>
  <c r="H189" i="3"/>
  <c r="I189" i="3"/>
  <c r="J189" i="3"/>
  <c r="K189" i="3"/>
  <c r="L189" i="3"/>
  <c r="M189" i="3"/>
  <c r="N189" i="3"/>
  <c r="H190" i="3"/>
  <c r="I190" i="3"/>
  <c r="J190" i="3"/>
  <c r="K190" i="3"/>
  <c r="L190" i="3"/>
  <c r="M190" i="3"/>
  <c r="N190" i="3"/>
  <c r="H191" i="3"/>
  <c r="I191" i="3"/>
  <c r="J191" i="3"/>
  <c r="K191" i="3"/>
  <c r="L191" i="3"/>
  <c r="M191" i="3"/>
  <c r="N191" i="3"/>
  <c r="H192" i="3"/>
  <c r="I192" i="3"/>
  <c r="J192" i="3"/>
  <c r="K192" i="3"/>
  <c r="L192" i="3"/>
  <c r="M192" i="3"/>
  <c r="N192" i="3"/>
  <c r="H193" i="3"/>
  <c r="I193" i="3"/>
  <c r="J193" i="3"/>
  <c r="K193" i="3"/>
  <c r="L193" i="3"/>
  <c r="M193" i="3"/>
  <c r="N193" i="3"/>
  <c r="H194" i="3"/>
  <c r="I194" i="3"/>
  <c r="J194" i="3"/>
  <c r="K194" i="3"/>
  <c r="L194" i="3"/>
  <c r="M194" i="3"/>
  <c r="N194" i="3"/>
  <c r="H195" i="3"/>
  <c r="I195" i="3"/>
  <c r="J195" i="3"/>
  <c r="K195" i="3"/>
  <c r="L195" i="3"/>
  <c r="M195" i="3"/>
  <c r="N195" i="3"/>
  <c r="H196" i="3"/>
  <c r="I196" i="3"/>
  <c r="J196" i="3"/>
  <c r="K196" i="3"/>
  <c r="L196" i="3"/>
  <c r="M196" i="3"/>
  <c r="N196" i="3"/>
  <c r="H197" i="3"/>
  <c r="I197" i="3"/>
  <c r="J197" i="3"/>
  <c r="K197" i="3"/>
  <c r="L197" i="3"/>
  <c r="M197" i="3"/>
  <c r="N197" i="3"/>
  <c r="H198" i="3"/>
  <c r="I198" i="3"/>
  <c r="J198" i="3"/>
  <c r="K198" i="3"/>
  <c r="L198" i="3"/>
  <c r="M198" i="3"/>
  <c r="N198" i="3"/>
  <c r="H199" i="3"/>
  <c r="I199" i="3"/>
  <c r="J199" i="3"/>
  <c r="K199" i="3"/>
  <c r="L199" i="3"/>
  <c r="M199" i="3"/>
  <c r="N199" i="3"/>
  <c r="H200" i="3"/>
  <c r="I200" i="3"/>
  <c r="J200" i="3"/>
  <c r="K200" i="3"/>
  <c r="L200" i="3"/>
  <c r="M200" i="3"/>
  <c r="N200" i="3"/>
  <c r="H201" i="3"/>
  <c r="I201" i="3"/>
  <c r="J201" i="3"/>
  <c r="K201" i="3"/>
  <c r="L201" i="3"/>
  <c r="M201" i="3"/>
  <c r="N201" i="3"/>
  <c r="H202" i="3"/>
  <c r="I202" i="3"/>
  <c r="J202" i="3"/>
  <c r="K202" i="3"/>
  <c r="L202" i="3"/>
  <c r="M202" i="3"/>
  <c r="N202" i="3"/>
  <c r="H203" i="3"/>
  <c r="I203" i="3"/>
  <c r="J203" i="3"/>
  <c r="K203" i="3"/>
  <c r="L203" i="3"/>
  <c r="M203" i="3"/>
  <c r="N203" i="3"/>
  <c r="H204" i="3"/>
  <c r="I204" i="3"/>
  <c r="J204" i="3"/>
  <c r="K204" i="3"/>
  <c r="L204" i="3"/>
  <c r="M204" i="3"/>
  <c r="N204" i="3"/>
  <c r="H205" i="3"/>
  <c r="I205" i="3"/>
  <c r="J205" i="3"/>
  <c r="K205" i="3"/>
  <c r="L205" i="3"/>
  <c r="M205" i="3"/>
  <c r="N205" i="3"/>
  <c r="H206" i="3"/>
  <c r="I206" i="3"/>
  <c r="J206" i="3"/>
  <c r="K206" i="3"/>
  <c r="L206" i="3"/>
  <c r="M206" i="3"/>
  <c r="N206" i="3"/>
  <c r="H207" i="3"/>
  <c r="I207" i="3"/>
  <c r="J207" i="3"/>
  <c r="K207" i="3"/>
  <c r="L207" i="3"/>
  <c r="M207" i="3"/>
  <c r="N207" i="3"/>
  <c r="H208" i="3"/>
  <c r="I208" i="3"/>
  <c r="J208" i="3"/>
  <c r="K208" i="3"/>
  <c r="L208" i="3"/>
  <c r="M208" i="3"/>
  <c r="N208" i="3"/>
  <c r="H209" i="3"/>
  <c r="I209" i="3"/>
  <c r="J209" i="3"/>
  <c r="K209" i="3"/>
  <c r="L209" i="3"/>
  <c r="M209" i="3"/>
  <c r="N209" i="3"/>
  <c r="H210" i="3"/>
  <c r="I210" i="3"/>
  <c r="J210" i="3"/>
  <c r="K210" i="3"/>
  <c r="L210" i="3"/>
  <c r="M210" i="3"/>
  <c r="N210" i="3"/>
  <c r="H211" i="3"/>
  <c r="I211" i="3"/>
  <c r="J211" i="3"/>
  <c r="K211" i="3"/>
  <c r="L211" i="3"/>
  <c r="M211" i="3"/>
  <c r="N211" i="3"/>
  <c r="H212" i="3"/>
  <c r="I212" i="3"/>
  <c r="J212" i="3"/>
  <c r="K212" i="3"/>
  <c r="L212" i="3"/>
  <c r="M212" i="3"/>
  <c r="N212" i="3"/>
  <c r="H213" i="3"/>
  <c r="I213" i="3"/>
  <c r="J213" i="3"/>
  <c r="K213" i="3"/>
  <c r="L213" i="3"/>
  <c r="M213" i="3"/>
  <c r="N213" i="3"/>
  <c r="H214" i="3"/>
  <c r="I214" i="3"/>
  <c r="J214" i="3"/>
  <c r="K214" i="3"/>
  <c r="L214" i="3"/>
  <c r="M214" i="3"/>
  <c r="N214" i="3"/>
  <c r="H215" i="3"/>
  <c r="I215" i="3"/>
  <c r="J215" i="3"/>
  <c r="K215" i="3"/>
  <c r="L215" i="3"/>
  <c r="M215" i="3"/>
  <c r="N215" i="3"/>
  <c r="H216" i="3"/>
  <c r="I216" i="3"/>
  <c r="J216" i="3"/>
  <c r="K216" i="3"/>
  <c r="L216" i="3"/>
  <c r="M216" i="3"/>
  <c r="N216" i="3"/>
  <c r="H217" i="3"/>
  <c r="I217" i="3"/>
  <c r="J217" i="3"/>
  <c r="K217" i="3"/>
  <c r="L217" i="3"/>
  <c r="M217" i="3"/>
  <c r="N217" i="3"/>
  <c r="H218" i="3"/>
  <c r="I218" i="3"/>
  <c r="J218" i="3"/>
  <c r="K218" i="3"/>
  <c r="L218" i="3"/>
  <c r="M218" i="3"/>
  <c r="N218" i="3"/>
  <c r="H219" i="3"/>
  <c r="I219" i="3"/>
  <c r="J219" i="3"/>
  <c r="K219" i="3"/>
  <c r="L219" i="3"/>
  <c r="M219" i="3"/>
  <c r="N219" i="3"/>
  <c r="H220" i="3"/>
  <c r="I220" i="3"/>
  <c r="J220" i="3"/>
  <c r="K220" i="3"/>
  <c r="L220" i="3"/>
  <c r="M220" i="3"/>
  <c r="N220" i="3"/>
  <c r="H221" i="3"/>
  <c r="I221" i="3"/>
  <c r="J221" i="3"/>
  <c r="K221" i="3"/>
  <c r="L221" i="3"/>
  <c r="M221" i="3"/>
  <c r="N221" i="3"/>
  <c r="H222" i="3"/>
  <c r="I222" i="3"/>
  <c r="J222" i="3"/>
  <c r="K222" i="3"/>
  <c r="L222" i="3"/>
  <c r="M222" i="3"/>
  <c r="N222" i="3"/>
  <c r="H223" i="3"/>
  <c r="I223" i="3"/>
  <c r="J223" i="3"/>
  <c r="K223" i="3"/>
  <c r="L223" i="3"/>
  <c r="M223" i="3"/>
  <c r="N223" i="3"/>
  <c r="H224" i="3"/>
  <c r="I224" i="3"/>
  <c r="J224" i="3"/>
  <c r="K224" i="3"/>
  <c r="L224" i="3"/>
  <c r="M224" i="3"/>
  <c r="N224" i="3"/>
  <c r="H225" i="3"/>
  <c r="I225" i="3"/>
  <c r="J225" i="3"/>
  <c r="K225" i="3"/>
  <c r="L225" i="3"/>
  <c r="M225" i="3"/>
  <c r="N225" i="3"/>
  <c r="H226" i="3"/>
  <c r="I226" i="3"/>
  <c r="J226" i="3"/>
  <c r="K226" i="3"/>
  <c r="L226" i="3"/>
  <c r="M226" i="3"/>
  <c r="N226" i="3"/>
  <c r="H227" i="3"/>
  <c r="I227" i="3"/>
  <c r="J227" i="3"/>
  <c r="K227" i="3"/>
  <c r="L227" i="3"/>
  <c r="M227" i="3"/>
  <c r="N227" i="3"/>
  <c r="H228" i="3"/>
  <c r="I228" i="3"/>
  <c r="J228" i="3"/>
  <c r="K228" i="3"/>
  <c r="L228" i="3"/>
  <c r="M228" i="3"/>
  <c r="N228" i="3"/>
  <c r="H229" i="3"/>
  <c r="I229" i="3"/>
  <c r="J229" i="3"/>
  <c r="K229" i="3"/>
  <c r="L229" i="3"/>
  <c r="M229" i="3"/>
  <c r="N229" i="3"/>
  <c r="H230" i="3"/>
  <c r="I230" i="3"/>
  <c r="J230" i="3"/>
  <c r="K230" i="3"/>
  <c r="L230" i="3"/>
  <c r="M230" i="3"/>
  <c r="N230" i="3"/>
  <c r="H231" i="3"/>
  <c r="I231" i="3"/>
  <c r="J231" i="3"/>
  <c r="K231" i="3"/>
  <c r="L231" i="3"/>
  <c r="M231" i="3"/>
  <c r="N231" i="3"/>
  <c r="H232" i="3"/>
  <c r="I232" i="3"/>
  <c r="J232" i="3"/>
  <c r="K232" i="3"/>
  <c r="L232" i="3"/>
  <c r="M232" i="3"/>
  <c r="N232" i="3"/>
  <c r="H233" i="3"/>
  <c r="I233" i="3"/>
  <c r="J233" i="3"/>
  <c r="K233" i="3"/>
  <c r="L233" i="3"/>
  <c r="M233" i="3"/>
  <c r="N233" i="3"/>
  <c r="H234" i="3"/>
  <c r="I234" i="3"/>
  <c r="J234" i="3"/>
  <c r="K234" i="3"/>
  <c r="L234" i="3"/>
  <c r="M234" i="3"/>
  <c r="N234" i="3"/>
  <c r="H235" i="3"/>
  <c r="I235" i="3"/>
  <c r="J235" i="3"/>
  <c r="K235" i="3"/>
  <c r="L235" i="3"/>
  <c r="M235" i="3"/>
  <c r="N235" i="3"/>
  <c r="H236" i="3"/>
  <c r="I236" i="3"/>
  <c r="J236" i="3"/>
  <c r="K236" i="3"/>
  <c r="L236" i="3"/>
  <c r="M236" i="3"/>
  <c r="N236" i="3"/>
  <c r="H237" i="3"/>
  <c r="I237" i="3"/>
  <c r="J237" i="3"/>
  <c r="K237" i="3"/>
  <c r="L237" i="3"/>
  <c r="M237" i="3"/>
  <c r="N237" i="3"/>
  <c r="H238" i="3"/>
  <c r="I238" i="3"/>
  <c r="J238" i="3"/>
  <c r="K238" i="3"/>
  <c r="L238" i="3"/>
  <c r="M238" i="3"/>
  <c r="N238" i="3"/>
  <c r="H239" i="3"/>
  <c r="I239" i="3"/>
  <c r="J239" i="3"/>
  <c r="K239" i="3"/>
  <c r="L239" i="3"/>
  <c r="M239" i="3"/>
  <c r="N239" i="3"/>
  <c r="H240" i="3"/>
  <c r="I240" i="3"/>
  <c r="J240" i="3"/>
  <c r="K240" i="3"/>
  <c r="L240" i="3"/>
  <c r="M240" i="3"/>
  <c r="N240" i="3"/>
  <c r="H241" i="3"/>
  <c r="I241" i="3"/>
  <c r="J241" i="3"/>
  <c r="K241" i="3"/>
  <c r="L241" i="3"/>
  <c r="M241" i="3"/>
  <c r="N241" i="3"/>
  <c r="H242" i="3"/>
  <c r="I242" i="3"/>
  <c r="J242" i="3"/>
  <c r="K242" i="3"/>
  <c r="L242" i="3"/>
  <c r="M242" i="3"/>
  <c r="N242" i="3"/>
  <c r="H243" i="3"/>
  <c r="I243" i="3"/>
  <c r="J243" i="3"/>
  <c r="K243" i="3"/>
  <c r="L243" i="3"/>
  <c r="M243" i="3"/>
  <c r="N243" i="3"/>
  <c r="H244" i="3"/>
  <c r="I244" i="3"/>
  <c r="J244" i="3"/>
  <c r="K244" i="3"/>
  <c r="L244" i="3"/>
  <c r="M244" i="3"/>
  <c r="N244" i="3"/>
  <c r="H245" i="3"/>
  <c r="I245" i="3"/>
  <c r="J245" i="3"/>
  <c r="K245" i="3"/>
  <c r="L245" i="3"/>
  <c r="M245" i="3"/>
  <c r="N245" i="3"/>
  <c r="H246" i="3"/>
  <c r="I246" i="3"/>
  <c r="J246" i="3"/>
  <c r="K246" i="3"/>
  <c r="L246" i="3"/>
  <c r="M246" i="3"/>
  <c r="N246" i="3"/>
  <c r="H247" i="3"/>
  <c r="I247" i="3"/>
  <c r="J247" i="3"/>
  <c r="K247" i="3"/>
  <c r="L247" i="3"/>
  <c r="M247" i="3"/>
  <c r="N247" i="3"/>
  <c r="H248" i="3"/>
  <c r="I248" i="3"/>
  <c r="J248" i="3"/>
  <c r="K248" i="3"/>
  <c r="L248" i="3"/>
  <c r="M248" i="3"/>
  <c r="N248" i="3"/>
  <c r="H249" i="3"/>
  <c r="I249" i="3"/>
  <c r="J249" i="3"/>
  <c r="K249" i="3"/>
  <c r="L249" i="3"/>
  <c r="M249" i="3"/>
  <c r="N249" i="3"/>
  <c r="H250" i="3"/>
  <c r="I250" i="3"/>
  <c r="J250" i="3"/>
  <c r="K250" i="3"/>
  <c r="L250" i="3"/>
  <c r="M250" i="3"/>
  <c r="N250" i="3"/>
  <c r="H251" i="3"/>
  <c r="I251" i="3"/>
  <c r="J251" i="3"/>
  <c r="K251" i="3"/>
  <c r="L251" i="3"/>
  <c r="M251" i="3"/>
  <c r="N251" i="3"/>
  <c r="H252" i="3"/>
  <c r="I252" i="3"/>
  <c r="J252" i="3"/>
  <c r="K252" i="3"/>
  <c r="L252" i="3"/>
  <c r="M252" i="3"/>
  <c r="N252" i="3"/>
  <c r="H253" i="3"/>
  <c r="I253" i="3"/>
  <c r="J253" i="3"/>
  <c r="K253" i="3"/>
  <c r="L253" i="3"/>
  <c r="M253" i="3"/>
  <c r="N253" i="3"/>
  <c r="H254" i="3"/>
  <c r="I254" i="3"/>
  <c r="J254" i="3"/>
  <c r="K254" i="3"/>
  <c r="L254" i="3"/>
  <c r="M254" i="3"/>
  <c r="N254" i="3"/>
  <c r="H255" i="3"/>
  <c r="I255" i="3"/>
  <c r="J255" i="3"/>
  <c r="K255" i="3"/>
  <c r="L255" i="3"/>
  <c r="M255" i="3"/>
  <c r="N255" i="3"/>
  <c r="H256" i="3"/>
  <c r="I256" i="3"/>
  <c r="J256" i="3"/>
  <c r="K256" i="3"/>
  <c r="L256" i="3"/>
  <c r="M256" i="3"/>
  <c r="N256" i="3"/>
  <c r="H257" i="3"/>
  <c r="I257" i="3"/>
  <c r="J257" i="3"/>
  <c r="K257" i="3"/>
  <c r="L257" i="3"/>
  <c r="M257" i="3"/>
  <c r="N257" i="3"/>
  <c r="H258" i="3"/>
  <c r="I258" i="3"/>
  <c r="J258" i="3"/>
  <c r="K258" i="3"/>
  <c r="L258" i="3"/>
  <c r="M258" i="3"/>
  <c r="N258" i="3"/>
  <c r="H259" i="3"/>
  <c r="I259" i="3"/>
  <c r="J259" i="3"/>
  <c r="K259" i="3"/>
  <c r="L259" i="3"/>
  <c r="M259" i="3"/>
  <c r="N259" i="3"/>
  <c r="H260" i="3"/>
  <c r="I260" i="3"/>
  <c r="J260" i="3"/>
  <c r="K260" i="3"/>
  <c r="L260" i="3"/>
  <c r="M260" i="3"/>
  <c r="N260" i="3"/>
  <c r="H261" i="3"/>
  <c r="I261" i="3"/>
  <c r="J261" i="3"/>
  <c r="K261" i="3"/>
  <c r="L261" i="3"/>
  <c r="M261" i="3"/>
  <c r="N261" i="3"/>
  <c r="H262" i="3"/>
  <c r="I262" i="3"/>
  <c r="J262" i="3"/>
  <c r="K262" i="3"/>
  <c r="L262" i="3"/>
  <c r="M262" i="3"/>
  <c r="N262" i="3"/>
  <c r="H263" i="3"/>
  <c r="I263" i="3"/>
  <c r="J263" i="3"/>
  <c r="K263" i="3"/>
  <c r="L263" i="3"/>
  <c r="M263" i="3"/>
  <c r="N263" i="3"/>
  <c r="H264" i="3"/>
  <c r="I264" i="3"/>
  <c r="J264" i="3"/>
  <c r="K264" i="3"/>
  <c r="L264" i="3"/>
  <c r="M264" i="3"/>
  <c r="N264" i="3"/>
  <c r="H265" i="3"/>
  <c r="I265" i="3"/>
  <c r="J265" i="3"/>
  <c r="K265" i="3"/>
  <c r="L265" i="3"/>
  <c r="M265" i="3"/>
  <c r="N265" i="3"/>
  <c r="H266" i="3"/>
  <c r="I266" i="3"/>
  <c r="J266" i="3"/>
  <c r="K266" i="3"/>
  <c r="L266" i="3"/>
  <c r="M266" i="3"/>
  <c r="N266" i="3"/>
  <c r="H267" i="3"/>
  <c r="I267" i="3"/>
  <c r="J267" i="3"/>
  <c r="K267" i="3"/>
  <c r="L267" i="3"/>
  <c r="M267" i="3"/>
  <c r="N267" i="3"/>
  <c r="H268" i="3"/>
  <c r="I268" i="3"/>
  <c r="J268" i="3"/>
  <c r="K268" i="3"/>
  <c r="L268" i="3"/>
  <c r="M268" i="3"/>
  <c r="N268" i="3"/>
  <c r="H269" i="3"/>
  <c r="I269" i="3"/>
  <c r="J269" i="3"/>
  <c r="K269" i="3"/>
  <c r="L269" i="3"/>
  <c r="M269" i="3"/>
  <c r="N269" i="3"/>
  <c r="H270" i="3"/>
  <c r="I270" i="3"/>
  <c r="J270" i="3"/>
  <c r="K270" i="3"/>
  <c r="L270" i="3"/>
  <c r="M270" i="3"/>
  <c r="N270" i="3"/>
  <c r="H271" i="3"/>
  <c r="I271" i="3"/>
  <c r="J271" i="3"/>
  <c r="K271" i="3"/>
  <c r="L271" i="3"/>
  <c r="M271" i="3"/>
  <c r="N271" i="3"/>
  <c r="H272" i="3"/>
  <c r="I272" i="3"/>
  <c r="J272" i="3"/>
  <c r="K272" i="3"/>
  <c r="L272" i="3"/>
  <c r="M272" i="3"/>
  <c r="N272" i="3"/>
  <c r="H273" i="3"/>
  <c r="I273" i="3"/>
  <c r="J273" i="3"/>
  <c r="K273" i="3"/>
  <c r="L273" i="3"/>
  <c r="M273" i="3"/>
  <c r="N273" i="3"/>
  <c r="H274" i="3"/>
  <c r="I274" i="3"/>
  <c r="J274" i="3"/>
  <c r="K274" i="3"/>
  <c r="L274" i="3"/>
  <c r="M274" i="3"/>
  <c r="N274" i="3"/>
  <c r="H275" i="3"/>
  <c r="I275" i="3"/>
  <c r="J275" i="3"/>
  <c r="K275" i="3"/>
  <c r="L275" i="3"/>
  <c r="M275" i="3"/>
  <c r="N275" i="3"/>
  <c r="H276" i="3"/>
  <c r="I276" i="3"/>
  <c r="J276" i="3"/>
  <c r="K276" i="3"/>
  <c r="L276" i="3"/>
  <c r="M276" i="3"/>
  <c r="N276" i="3"/>
  <c r="H277" i="3"/>
  <c r="I277" i="3"/>
  <c r="J277" i="3"/>
  <c r="K277" i="3"/>
  <c r="L277" i="3"/>
  <c r="M277" i="3"/>
  <c r="N277" i="3"/>
  <c r="H278" i="3"/>
  <c r="I278" i="3"/>
  <c r="J278" i="3"/>
  <c r="K278" i="3"/>
  <c r="L278" i="3"/>
  <c r="M278" i="3"/>
  <c r="N278" i="3"/>
  <c r="H279" i="3"/>
  <c r="I279" i="3"/>
  <c r="J279" i="3"/>
  <c r="K279" i="3"/>
  <c r="L279" i="3"/>
  <c r="M279" i="3"/>
  <c r="N279" i="3"/>
  <c r="H280" i="3"/>
  <c r="I280" i="3"/>
  <c r="J280" i="3"/>
  <c r="K280" i="3"/>
  <c r="L280" i="3"/>
  <c r="M280" i="3"/>
  <c r="N280" i="3"/>
  <c r="H281" i="3"/>
  <c r="I281" i="3"/>
  <c r="J281" i="3"/>
  <c r="K281" i="3"/>
  <c r="L281" i="3"/>
  <c r="M281" i="3"/>
  <c r="N281" i="3"/>
  <c r="H282" i="3"/>
  <c r="I282" i="3"/>
  <c r="J282" i="3"/>
  <c r="K282" i="3"/>
  <c r="L282" i="3"/>
  <c r="M282" i="3"/>
  <c r="N282" i="3"/>
  <c r="H283" i="3"/>
  <c r="I283" i="3"/>
  <c r="J283" i="3"/>
  <c r="K283" i="3"/>
  <c r="L283" i="3"/>
  <c r="M283" i="3"/>
  <c r="N283" i="3"/>
  <c r="H284" i="3"/>
  <c r="I284" i="3"/>
  <c r="J284" i="3"/>
  <c r="K284" i="3"/>
  <c r="L284" i="3"/>
  <c r="M284" i="3"/>
  <c r="N284" i="3"/>
  <c r="H285" i="3"/>
  <c r="I285" i="3"/>
  <c r="J285" i="3"/>
  <c r="K285" i="3"/>
  <c r="L285" i="3"/>
  <c r="M285" i="3"/>
  <c r="N285" i="3"/>
  <c r="H286" i="3"/>
  <c r="I286" i="3"/>
  <c r="J286" i="3"/>
  <c r="K286" i="3"/>
  <c r="L286" i="3"/>
  <c r="M286" i="3"/>
  <c r="N286" i="3"/>
  <c r="H287" i="3"/>
  <c r="I287" i="3"/>
  <c r="J287" i="3"/>
  <c r="K287" i="3"/>
  <c r="L287" i="3"/>
  <c r="M287" i="3"/>
  <c r="N287" i="3"/>
  <c r="H288" i="3"/>
  <c r="I288" i="3"/>
  <c r="J288" i="3"/>
  <c r="K288" i="3"/>
  <c r="L288" i="3"/>
  <c r="M288" i="3"/>
  <c r="N288" i="3"/>
  <c r="H289" i="3"/>
  <c r="I289" i="3"/>
  <c r="J289" i="3"/>
  <c r="K289" i="3"/>
  <c r="L289" i="3"/>
  <c r="M289" i="3"/>
  <c r="N289" i="3"/>
  <c r="H290" i="3"/>
  <c r="I290" i="3"/>
  <c r="J290" i="3"/>
  <c r="K290" i="3"/>
  <c r="L290" i="3"/>
  <c r="M290" i="3"/>
  <c r="N290" i="3"/>
  <c r="H291" i="3"/>
  <c r="I291" i="3"/>
  <c r="J291" i="3"/>
  <c r="K291" i="3"/>
  <c r="L291" i="3"/>
  <c r="M291" i="3"/>
  <c r="N291" i="3"/>
  <c r="H292" i="3"/>
  <c r="I292" i="3"/>
  <c r="J292" i="3"/>
  <c r="K292" i="3"/>
  <c r="L292" i="3"/>
  <c r="M292" i="3"/>
  <c r="N292" i="3"/>
  <c r="H293" i="3"/>
  <c r="I293" i="3"/>
  <c r="J293" i="3"/>
  <c r="K293" i="3"/>
  <c r="L293" i="3"/>
  <c r="M293" i="3"/>
  <c r="N293" i="3"/>
  <c r="H294" i="3"/>
  <c r="I294" i="3"/>
  <c r="J294" i="3"/>
  <c r="K294" i="3"/>
  <c r="L294" i="3"/>
  <c r="M294" i="3"/>
  <c r="N294" i="3"/>
  <c r="H295" i="3"/>
  <c r="I295" i="3"/>
  <c r="J295" i="3"/>
  <c r="K295" i="3"/>
  <c r="L295" i="3"/>
  <c r="M295" i="3"/>
  <c r="N295" i="3"/>
  <c r="H296" i="3"/>
  <c r="I296" i="3"/>
  <c r="J296" i="3"/>
  <c r="K296" i="3"/>
  <c r="L296" i="3"/>
  <c r="M296" i="3"/>
  <c r="N296" i="3"/>
  <c r="H297" i="3"/>
  <c r="I297" i="3"/>
  <c r="J297" i="3"/>
  <c r="K297" i="3"/>
  <c r="L297" i="3"/>
  <c r="M297" i="3"/>
  <c r="N297" i="3"/>
  <c r="H298" i="3"/>
  <c r="I298" i="3"/>
  <c r="J298" i="3"/>
  <c r="K298" i="3"/>
  <c r="L298" i="3"/>
  <c r="M298" i="3"/>
  <c r="N298" i="3"/>
  <c r="H299" i="3"/>
  <c r="I299" i="3"/>
  <c r="J299" i="3"/>
  <c r="K299" i="3"/>
  <c r="L299" i="3"/>
  <c r="M299" i="3"/>
  <c r="N299" i="3"/>
  <c r="H300" i="3"/>
  <c r="I300" i="3"/>
  <c r="J300" i="3"/>
  <c r="K300" i="3"/>
  <c r="L300" i="3"/>
  <c r="M300" i="3"/>
  <c r="N300" i="3"/>
  <c r="H301" i="3"/>
  <c r="I301" i="3"/>
  <c r="J301" i="3"/>
  <c r="K301" i="3"/>
  <c r="L301" i="3"/>
  <c r="M301" i="3"/>
  <c r="N301" i="3"/>
  <c r="H302" i="3"/>
  <c r="I302" i="3"/>
  <c r="J302" i="3"/>
  <c r="K302" i="3"/>
  <c r="L302" i="3"/>
  <c r="M302" i="3"/>
  <c r="N302" i="3"/>
  <c r="H303" i="3"/>
  <c r="I303" i="3"/>
  <c r="J303" i="3"/>
  <c r="K303" i="3"/>
  <c r="L303" i="3"/>
  <c r="M303" i="3"/>
  <c r="N303" i="3"/>
  <c r="H304" i="3"/>
  <c r="I304" i="3"/>
  <c r="J304" i="3"/>
  <c r="K304" i="3"/>
  <c r="L304" i="3"/>
  <c r="M304" i="3"/>
  <c r="N304" i="3"/>
  <c r="H305" i="3"/>
  <c r="I305" i="3"/>
  <c r="J305" i="3"/>
  <c r="K305" i="3"/>
  <c r="L305" i="3"/>
  <c r="M305" i="3"/>
  <c r="N305" i="3"/>
  <c r="H306" i="3"/>
  <c r="I306" i="3"/>
  <c r="J306" i="3"/>
  <c r="K306" i="3"/>
  <c r="L306" i="3"/>
  <c r="M306" i="3"/>
  <c r="N306" i="3"/>
  <c r="H307" i="3"/>
  <c r="I307" i="3"/>
  <c r="J307" i="3"/>
  <c r="K307" i="3"/>
  <c r="L307" i="3"/>
  <c r="M307" i="3"/>
  <c r="N307" i="3"/>
  <c r="H308" i="3"/>
  <c r="I308" i="3"/>
  <c r="J308" i="3"/>
  <c r="K308" i="3"/>
  <c r="L308" i="3"/>
  <c r="M308" i="3"/>
  <c r="N308" i="3"/>
  <c r="H309" i="3"/>
  <c r="I309" i="3"/>
  <c r="J309" i="3"/>
  <c r="K309" i="3"/>
  <c r="L309" i="3"/>
  <c r="M309" i="3"/>
  <c r="N309" i="3"/>
  <c r="H310" i="3"/>
  <c r="I310" i="3"/>
  <c r="J310" i="3"/>
  <c r="K310" i="3"/>
  <c r="L310" i="3"/>
  <c r="M310" i="3"/>
  <c r="N310" i="3"/>
  <c r="H311" i="3"/>
  <c r="I311" i="3"/>
  <c r="J311" i="3"/>
  <c r="K311" i="3"/>
  <c r="L311" i="3"/>
  <c r="M311" i="3"/>
  <c r="N311" i="3"/>
  <c r="H312" i="3"/>
  <c r="I312" i="3"/>
  <c r="J312" i="3"/>
  <c r="K312" i="3"/>
  <c r="L312" i="3"/>
  <c r="M312" i="3"/>
  <c r="N312" i="3"/>
  <c r="H313" i="3"/>
  <c r="I313" i="3"/>
  <c r="J313" i="3"/>
  <c r="K313" i="3"/>
  <c r="L313" i="3"/>
  <c r="M313" i="3"/>
  <c r="N313" i="3"/>
  <c r="H314" i="3"/>
  <c r="I314" i="3"/>
  <c r="J314" i="3"/>
  <c r="K314" i="3"/>
  <c r="L314" i="3"/>
  <c r="M314" i="3"/>
  <c r="N314" i="3"/>
  <c r="H315" i="3"/>
  <c r="I315" i="3"/>
  <c r="J315" i="3"/>
  <c r="K315" i="3"/>
  <c r="L315" i="3"/>
  <c r="M315" i="3"/>
  <c r="N315" i="3"/>
  <c r="H316" i="3"/>
  <c r="I316" i="3"/>
  <c r="J316" i="3"/>
  <c r="K316" i="3"/>
  <c r="L316" i="3"/>
  <c r="M316" i="3"/>
  <c r="N316" i="3"/>
  <c r="H317" i="3"/>
  <c r="I317" i="3"/>
  <c r="J317" i="3"/>
  <c r="K317" i="3"/>
  <c r="L317" i="3"/>
  <c r="M317" i="3"/>
  <c r="N317" i="3"/>
  <c r="H318" i="3"/>
  <c r="I318" i="3"/>
  <c r="J318" i="3"/>
  <c r="K318" i="3"/>
  <c r="L318" i="3"/>
  <c r="M318" i="3"/>
  <c r="N318" i="3"/>
  <c r="H319" i="3"/>
  <c r="I319" i="3"/>
  <c r="J319" i="3"/>
  <c r="K319" i="3"/>
  <c r="L319" i="3"/>
  <c r="M319" i="3"/>
  <c r="N319" i="3"/>
  <c r="H320" i="3"/>
  <c r="I320" i="3"/>
  <c r="J320" i="3"/>
  <c r="K320" i="3"/>
  <c r="L320" i="3"/>
  <c r="M320" i="3"/>
  <c r="N320" i="3"/>
  <c r="H321" i="3"/>
  <c r="I321" i="3"/>
  <c r="J321" i="3"/>
  <c r="K321" i="3"/>
  <c r="L321" i="3"/>
  <c r="M321" i="3"/>
  <c r="N321" i="3"/>
  <c r="H322" i="3"/>
  <c r="I322" i="3"/>
  <c r="J322" i="3"/>
  <c r="K322" i="3"/>
  <c r="L322" i="3"/>
  <c r="M322" i="3"/>
  <c r="N322" i="3"/>
  <c r="H323" i="3"/>
  <c r="I323" i="3"/>
  <c r="J323" i="3"/>
  <c r="K323" i="3"/>
  <c r="L323" i="3"/>
  <c r="M323" i="3"/>
  <c r="N323" i="3"/>
  <c r="H324" i="3"/>
  <c r="I324" i="3"/>
  <c r="J324" i="3"/>
  <c r="K324" i="3"/>
  <c r="L324" i="3"/>
  <c r="M324" i="3"/>
  <c r="N324" i="3"/>
  <c r="H325" i="3"/>
  <c r="I325" i="3"/>
  <c r="J325" i="3"/>
  <c r="K325" i="3"/>
  <c r="L325" i="3"/>
  <c r="M325" i="3"/>
  <c r="N325" i="3"/>
  <c r="H326" i="3"/>
  <c r="I326" i="3"/>
  <c r="J326" i="3"/>
  <c r="K326" i="3"/>
  <c r="L326" i="3"/>
  <c r="M326" i="3"/>
  <c r="N326" i="3"/>
  <c r="H327" i="3"/>
  <c r="I327" i="3"/>
  <c r="J327" i="3"/>
  <c r="K327" i="3"/>
  <c r="L327" i="3"/>
  <c r="M327" i="3"/>
  <c r="N327" i="3"/>
  <c r="H328" i="3"/>
  <c r="I328" i="3"/>
  <c r="J328" i="3"/>
  <c r="K328" i="3"/>
  <c r="L328" i="3"/>
  <c r="M328" i="3"/>
  <c r="N328" i="3"/>
  <c r="H329" i="3"/>
  <c r="I329" i="3"/>
  <c r="J329" i="3"/>
  <c r="K329" i="3"/>
  <c r="L329" i="3"/>
  <c r="M329" i="3"/>
  <c r="N329" i="3"/>
  <c r="H330" i="3"/>
  <c r="I330" i="3"/>
  <c r="J330" i="3"/>
  <c r="K330" i="3"/>
  <c r="L330" i="3"/>
  <c r="M330" i="3"/>
  <c r="N330" i="3"/>
  <c r="H331" i="3"/>
  <c r="I331" i="3"/>
  <c r="J331" i="3"/>
  <c r="K331" i="3"/>
  <c r="L331" i="3"/>
  <c r="M331" i="3"/>
  <c r="N331" i="3"/>
  <c r="H332" i="3"/>
  <c r="I332" i="3"/>
  <c r="J332" i="3"/>
  <c r="K332" i="3"/>
  <c r="L332" i="3"/>
  <c r="M332" i="3"/>
  <c r="N332" i="3"/>
  <c r="H333" i="3"/>
  <c r="I333" i="3"/>
  <c r="J333" i="3"/>
  <c r="K333" i="3"/>
  <c r="L333" i="3"/>
  <c r="M333" i="3"/>
  <c r="N333" i="3"/>
  <c r="H334" i="3"/>
  <c r="I334" i="3"/>
  <c r="J334" i="3"/>
  <c r="K334" i="3"/>
  <c r="L334" i="3"/>
  <c r="M334" i="3"/>
  <c r="N334" i="3"/>
  <c r="H335" i="3"/>
  <c r="I335" i="3"/>
  <c r="J335" i="3"/>
  <c r="K335" i="3"/>
  <c r="L335" i="3"/>
  <c r="M335" i="3"/>
  <c r="N335" i="3"/>
  <c r="H336" i="3"/>
  <c r="I336" i="3"/>
  <c r="J336" i="3"/>
  <c r="K336" i="3"/>
  <c r="L336" i="3"/>
  <c r="M336" i="3"/>
  <c r="N336" i="3"/>
  <c r="H337" i="3"/>
  <c r="I337" i="3"/>
  <c r="J337" i="3"/>
  <c r="K337" i="3"/>
  <c r="L337" i="3"/>
  <c r="M337" i="3"/>
  <c r="N337" i="3"/>
  <c r="H338" i="3"/>
  <c r="I338" i="3"/>
  <c r="J338" i="3"/>
  <c r="K338" i="3"/>
  <c r="L338" i="3"/>
  <c r="M338" i="3"/>
  <c r="N338" i="3"/>
  <c r="H339" i="3"/>
  <c r="I339" i="3"/>
  <c r="J339" i="3"/>
  <c r="K339" i="3"/>
  <c r="L339" i="3"/>
  <c r="M339" i="3"/>
  <c r="N339" i="3"/>
  <c r="H340" i="3"/>
  <c r="I340" i="3"/>
  <c r="J340" i="3"/>
  <c r="K340" i="3"/>
  <c r="L340" i="3"/>
  <c r="M340" i="3"/>
  <c r="N340" i="3"/>
  <c r="H341" i="3"/>
  <c r="I341" i="3"/>
  <c r="J341" i="3"/>
  <c r="K341" i="3"/>
  <c r="L341" i="3"/>
  <c r="M341" i="3"/>
  <c r="N341" i="3"/>
  <c r="H342" i="3"/>
  <c r="I342" i="3"/>
  <c r="J342" i="3"/>
  <c r="K342" i="3"/>
  <c r="L342" i="3"/>
  <c r="M342" i="3"/>
  <c r="N342" i="3"/>
  <c r="H343" i="3"/>
  <c r="I343" i="3"/>
  <c r="J343" i="3"/>
  <c r="K343" i="3"/>
  <c r="L343" i="3"/>
  <c r="M343" i="3"/>
  <c r="N343" i="3"/>
  <c r="H344" i="3"/>
  <c r="I344" i="3"/>
  <c r="J344" i="3"/>
  <c r="K344" i="3"/>
  <c r="L344" i="3"/>
  <c r="M344" i="3"/>
  <c r="N344" i="3"/>
  <c r="H345" i="3"/>
  <c r="I345" i="3"/>
  <c r="J345" i="3"/>
  <c r="K345" i="3"/>
  <c r="L345" i="3"/>
  <c r="M345" i="3"/>
  <c r="N345" i="3"/>
  <c r="H346" i="3"/>
  <c r="I346" i="3"/>
  <c r="J346" i="3"/>
  <c r="K346" i="3"/>
  <c r="L346" i="3"/>
  <c r="M346" i="3"/>
  <c r="N346" i="3"/>
  <c r="H347" i="3"/>
  <c r="I347" i="3"/>
  <c r="J347" i="3"/>
  <c r="K347" i="3"/>
  <c r="L347" i="3"/>
  <c r="M347" i="3"/>
  <c r="N347" i="3"/>
  <c r="H348" i="3"/>
  <c r="I348" i="3"/>
  <c r="J348" i="3"/>
  <c r="K348" i="3"/>
  <c r="L348" i="3"/>
  <c r="M348" i="3"/>
  <c r="N348" i="3"/>
  <c r="H349" i="3"/>
  <c r="I349" i="3"/>
  <c r="J349" i="3"/>
  <c r="K349" i="3"/>
  <c r="L349" i="3"/>
  <c r="M349" i="3"/>
  <c r="N349" i="3"/>
  <c r="H350" i="3"/>
  <c r="I350" i="3"/>
  <c r="J350" i="3"/>
  <c r="K350" i="3"/>
  <c r="L350" i="3"/>
  <c r="M350" i="3"/>
  <c r="N350" i="3"/>
  <c r="H351" i="3"/>
  <c r="I351" i="3"/>
  <c r="J351" i="3"/>
  <c r="K351" i="3"/>
  <c r="L351" i="3"/>
  <c r="M351" i="3"/>
  <c r="N351" i="3"/>
  <c r="H352" i="3"/>
  <c r="I352" i="3"/>
  <c r="J352" i="3"/>
  <c r="K352" i="3"/>
  <c r="L352" i="3"/>
  <c r="M352" i="3"/>
  <c r="N352" i="3"/>
  <c r="H353" i="3"/>
  <c r="I353" i="3"/>
  <c r="J353" i="3"/>
  <c r="K353" i="3"/>
  <c r="L353" i="3"/>
  <c r="M353" i="3"/>
  <c r="N353" i="3"/>
  <c r="H354" i="3"/>
  <c r="I354" i="3"/>
  <c r="J354" i="3"/>
  <c r="K354" i="3"/>
  <c r="L354" i="3"/>
  <c r="M354" i="3"/>
  <c r="N354" i="3"/>
  <c r="H355" i="3"/>
  <c r="I355" i="3"/>
  <c r="J355" i="3"/>
  <c r="K355" i="3"/>
  <c r="L355" i="3"/>
  <c r="M355" i="3"/>
  <c r="N355" i="3"/>
  <c r="H356" i="3"/>
  <c r="I356" i="3"/>
  <c r="J356" i="3"/>
  <c r="K356" i="3"/>
  <c r="L356" i="3"/>
  <c r="M356" i="3"/>
  <c r="N356" i="3"/>
  <c r="H357" i="3"/>
  <c r="I357" i="3"/>
  <c r="J357" i="3"/>
  <c r="K357" i="3"/>
  <c r="L357" i="3"/>
  <c r="M357" i="3"/>
  <c r="N357" i="3"/>
  <c r="H358" i="3"/>
  <c r="I358" i="3"/>
  <c r="J358" i="3"/>
  <c r="K358" i="3"/>
  <c r="L358" i="3"/>
  <c r="M358" i="3"/>
  <c r="N358" i="3"/>
  <c r="H359" i="3"/>
  <c r="I359" i="3"/>
  <c r="J359" i="3"/>
  <c r="K359" i="3"/>
  <c r="L359" i="3"/>
  <c r="M359" i="3"/>
  <c r="N359" i="3"/>
  <c r="H360" i="3"/>
  <c r="I360" i="3"/>
  <c r="J360" i="3"/>
  <c r="K360" i="3"/>
  <c r="L360" i="3"/>
  <c r="M360" i="3"/>
  <c r="N360" i="3"/>
  <c r="H361" i="3"/>
  <c r="I361" i="3"/>
  <c r="J361" i="3"/>
  <c r="K361" i="3"/>
  <c r="L361" i="3"/>
  <c r="M361" i="3"/>
  <c r="N361" i="3"/>
  <c r="H362" i="3"/>
  <c r="I362" i="3"/>
  <c r="J362" i="3"/>
  <c r="K362" i="3"/>
  <c r="L362" i="3"/>
  <c r="M362" i="3"/>
  <c r="N362" i="3"/>
  <c r="H363" i="3"/>
  <c r="I363" i="3"/>
  <c r="J363" i="3"/>
  <c r="K363" i="3"/>
  <c r="L363" i="3"/>
  <c r="M363" i="3"/>
  <c r="N363" i="3"/>
  <c r="H364" i="3"/>
  <c r="I364" i="3"/>
  <c r="J364" i="3"/>
  <c r="K364" i="3"/>
  <c r="L364" i="3"/>
  <c r="M364" i="3"/>
  <c r="N364" i="3"/>
  <c r="H365" i="3"/>
  <c r="I365" i="3"/>
  <c r="J365" i="3"/>
  <c r="K365" i="3"/>
  <c r="L365" i="3"/>
  <c r="M365" i="3"/>
  <c r="N365" i="3"/>
  <c r="H366" i="3"/>
  <c r="I366" i="3"/>
  <c r="J366" i="3"/>
  <c r="K366" i="3"/>
  <c r="L366" i="3"/>
  <c r="M366" i="3"/>
  <c r="N366" i="3"/>
  <c r="H367" i="3"/>
  <c r="I367" i="3"/>
  <c r="J367" i="3"/>
  <c r="K367" i="3"/>
  <c r="L367" i="3"/>
  <c r="M367" i="3"/>
  <c r="N367" i="3"/>
  <c r="H368" i="3"/>
  <c r="I368" i="3"/>
  <c r="J368" i="3"/>
  <c r="K368" i="3"/>
  <c r="L368" i="3"/>
  <c r="M368" i="3"/>
  <c r="N368" i="3"/>
  <c r="H369" i="3"/>
  <c r="I369" i="3"/>
  <c r="J369" i="3"/>
  <c r="K369" i="3"/>
  <c r="L369" i="3"/>
  <c r="M369" i="3"/>
  <c r="N369" i="3"/>
  <c r="H370" i="3"/>
  <c r="I370" i="3"/>
  <c r="J370" i="3"/>
  <c r="K370" i="3"/>
  <c r="L370" i="3"/>
  <c r="M370" i="3"/>
  <c r="N370" i="3"/>
  <c r="H371" i="3"/>
  <c r="I371" i="3"/>
  <c r="J371" i="3"/>
  <c r="K371" i="3"/>
  <c r="L371" i="3"/>
  <c r="M371" i="3"/>
  <c r="N371" i="3"/>
  <c r="H372" i="3"/>
  <c r="I372" i="3"/>
  <c r="J372" i="3"/>
  <c r="K372" i="3"/>
  <c r="L372" i="3"/>
  <c r="M372" i="3"/>
  <c r="N372" i="3"/>
  <c r="H373" i="3"/>
  <c r="I373" i="3"/>
  <c r="J373" i="3"/>
  <c r="K373" i="3"/>
  <c r="L373" i="3"/>
  <c r="M373" i="3"/>
  <c r="N373" i="3"/>
  <c r="H374" i="3"/>
  <c r="I374" i="3"/>
  <c r="J374" i="3"/>
  <c r="K374" i="3"/>
  <c r="L374" i="3"/>
  <c r="M374" i="3"/>
  <c r="N374" i="3"/>
  <c r="H375" i="3"/>
  <c r="I375" i="3"/>
  <c r="J375" i="3"/>
  <c r="K375" i="3"/>
  <c r="L375" i="3"/>
  <c r="M375" i="3"/>
  <c r="N375" i="3"/>
  <c r="H376" i="3"/>
  <c r="I376" i="3"/>
  <c r="J376" i="3"/>
  <c r="K376" i="3"/>
  <c r="L376" i="3"/>
  <c r="M376" i="3"/>
  <c r="N376" i="3"/>
  <c r="H377" i="3"/>
  <c r="I377" i="3"/>
  <c r="J377" i="3"/>
  <c r="K377" i="3"/>
  <c r="L377" i="3"/>
  <c r="M377" i="3"/>
  <c r="N377" i="3"/>
  <c r="H378" i="3"/>
  <c r="I378" i="3"/>
  <c r="J378" i="3"/>
  <c r="K378" i="3"/>
  <c r="L378" i="3"/>
  <c r="M378" i="3"/>
  <c r="N378" i="3"/>
  <c r="H379" i="3"/>
  <c r="I379" i="3"/>
  <c r="J379" i="3"/>
  <c r="K379" i="3"/>
  <c r="L379" i="3"/>
  <c r="M379" i="3"/>
  <c r="N379" i="3"/>
  <c r="H380" i="3"/>
  <c r="I380" i="3"/>
  <c r="J380" i="3"/>
  <c r="K380" i="3"/>
  <c r="L380" i="3"/>
  <c r="M380" i="3"/>
  <c r="N380" i="3"/>
  <c r="H381" i="3"/>
  <c r="I381" i="3"/>
  <c r="J381" i="3"/>
  <c r="K381" i="3"/>
  <c r="L381" i="3"/>
  <c r="M381" i="3"/>
  <c r="N381" i="3"/>
  <c r="H382" i="3"/>
  <c r="I382" i="3"/>
  <c r="J382" i="3"/>
  <c r="K382" i="3"/>
  <c r="L382" i="3"/>
  <c r="M382" i="3"/>
  <c r="N382" i="3"/>
  <c r="H383" i="3"/>
  <c r="I383" i="3"/>
  <c r="J383" i="3"/>
  <c r="K383" i="3"/>
  <c r="L383" i="3"/>
  <c r="M383" i="3"/>
  <c r="N383" i="3"/>
  <c r="H384" i="3"/>
  <c r="I384" i="3"/>
  <c r="J384" i="3"/>
  <c r="K384" i="3"/>
  <c r="L384" i="3"/>
  <c r="M384" i="3"/>
  <c r="N384" i="3"/>
  <c r="H385" i="3"/>
  <c r="I385" i="3"/>
  <c r="J385" i="3"/>
  <c r="K385" i="3"/>
  <c r="L385" i="3"/>
  <c r="M385" i="3"/>
  <c r="N385" i="3"/>
  <c r="H386" i="3"/>
  <c r="I386" i="3"/>
  <c r="J386" i="3"/>
  <c r="K386" i="3"/>
  <c r="L386" i="3"/>
  <c r="M386" i="3"/>
  <c r="N386" i="3"/>
  <c r="H387" i="3"/>
  <c r="I387" i="3"/>
  <c r="J387" i="3"/>
  <c r="K387" i="3"/>
  <c r="L387" i="3"/>
  <c r="M387" i="3"/>
  <c r="N387" i="3"/>
  <c r="H388" i="3"/>
  <c r="I388" i="3"/>
  <c r="J388" i="3"/>
  <c r="K388" i="3"/>
  <c r="L388" i="3"/>
  <c r="M388" i="3"/>
  <c r="N388" i="3"/>
  <c r="H389" i="3"/>
  <c r="I389" i="3"/>
  <c r="J389" i="3"/>
  <c r="K389" i="3"/>
  <c r="L389" i="3"/>
  <c r="M389" i="3"/>
  <c r="N389" i="3"/>
  <c r="H390" i="3"/>
  <c r="I390" i="3"/>
  <c r="J390" i="3"/>
  <c r="K390" i="3"/>
  <c r="L390" i="3"/>
  <c r="M390" i="3"/>
  <c r="N390" i="3"/>
  <c r="H391" i="3"/>
  <c r="I391" i="3"/>
  <c r="J391" i="3"/>
  <c r="K391" i="3"/>
  <c r="L391" i="3"/>
  <c r="M391" i="3"/>
  <c r="N391" i="3"/>
  <c r="H392" i="3"/>
  <c r="I392" i="3"/>
  <c r="J392" i="3"/>
  <c r="K392" i="3"/>
  <c r="L392" i="3"/>
  <c r="M392" i="3"/>
  <c r="N392" i="3"/>
  <c r="H393" i="3"/>
  <c r="I393" i="3"/>
  <c r="J393" i="3"/>
  <c r="K393" i="3"/>
  <c r="L393" i="3"/>
  <c r="M393" i="3"/>
  <c r="N393" i="3"/>
  <c r="H394" i="3"/>
  <c r="I394" i="3"/>
  <c r="J394" i="3"/>
  <c r="K394" i="3"/>
  <c r="L394" i="3"/>
  <c r="M394" i="3"/>
  <c r="N394" i="3"/>
  <c r="H395" i="3"/>
  <c r="I395" i="3"/>
  <c r="J395" i="3"/>
  <c r="K395" i="3"/>
  <c r="L395" i="3"/>
  <c r="M395" i="3"/>
  <c r="N395" i="3"/>
  <c r="H396" i="3"/>
  <c r="I396" i="3"/>
  <c r="J396" i="3"/>
  <c r="K396" i="3"/>
  <c r="L396" i="3"/>
  <c r="M396" i="3"/>
  <c r="N396" i="3"/>
  <c r="H397" i="3"/>
  <c r="I397" i="3"/>
  <c r="J397" i="3"/>
  <c r="K397" i="3"/>
  <c r="L397" i="3"/>
  <c r="M397" i="3"/>
  <c r="N397" i="3"/>
  <c r="H398" i="3"/>
  <c r="I398" i="3"/>
  <c r="J398" i="3"/>
  <c r="K398" i="3"/>
  <c r="L398" i="3"/>
  <c r="M398" i="3"/>
  <c r="N398" i="3"/>
  <c r="H399" i="3"/>
  <c r="I399" i="3"/>
  <c r="J399" i="3"/>
  <c r="K399" i="3"/>
  <c r="L399" i="3"/>
  <c r="M399" i="3"/>
  <c r="N399" i="3"/>
  <c r="H400" i="3"/>
  <c r="I400" i="3"/>
  <c r="J400" i="3"/>
  <c r="K400" i="3"/>
  <c r="L400" i="3"/>
  <c r="M400" i="3"/>
  <c r="N400" i="3"/>
  <c r="H401" i="3"/>
  <c r="I401" i="3"/>
  <c r="J401" i="3"/>
  <c r="K401" i="3"/>
  <c r="L401" i="3"/>
  <c r="M401" i="3"/>
  <c r="N401" i="3"/>
  <c r="H402" i="3"/>
  <c r="I402" i="3"/>
  <c r="J402" i="3"/>
  <c r="K402" i="3"/>
  <c r="L402" i="3"/>
  <c r="M402" i="3"/>
  <c r="N402" i="3"/>
  <c r="H403" i="3"/>
  <c r="I403" i="3"/>
  <c r="J403" i="3"/>
  <c r="K403" i="3"/>
  <c r="L403" i="3"/>
  <c r="M403" i="3"/>
  <c r="N403" i="3"/>
  <c r="H404" i="3"/>
  <c r="I404" i="3"/>
  <c r="J404" i="3"/>
  <c r="K404" i="3"/>
  <c r="L404" i="3"/>
  <c r="M404" i="3"/>
  <c r="N404" i="3"/>
  <c r="H405" i="3"/>
  <c r="I405" i="3"/>
  <c r="J405" i="3"/>
  <c r="K405" i="3"/>
  <c r="L405" i="3"/>
  <c r="M405" i="3"/>
  <c r="N405" i="3"/>
  <c r="H406" i="3"/>
  <c r="I406" i="3"/>
  <c r="J406" i="3"/>
  <c r="K406" i="3"/>
  <c r="L406" i="3"/>
  <c r="M406" i="3"/>
  <c r="N406" i="3"/>
  <c r="H407" i="3"/>
  <c r="I407" i="3"/>
  <c r="J407" i="3"/>
  <c r="K407" i="3"/>
  <c r="L407" i="3"/>
  <c r="M407" i="3"/>
  <c r="N407" i="3"/>
  <c r="H408" i="3"/>
  <c r="I408" i="3"/>
  <c r="J408" i="3"/>
  <c r="K408" i="3"/>
  <c r="L408" i="3"/>
  <c r="M408" i="3"/>
  <c r="N408" i="3"/>
  <c r="H409" i="3"/>
  <c r="I409" i="3"/>
  <c r="J409" i="3"/>
  <c r="K409" i="3"/>
  <c r="L409" i="3"/>
  <c r="M409" i="3"/>
  <c r="N409" i="3"/>
  <c r="H410" i="3"/>
  <c r="I410" i="3"/>
  <c r="J410" i="3"/>
  <c r="K410" i="3"/>
  <c r="L410" i="3"/>
  <c r="M410" i="3"/>
  <c r="N410" i="3"/>
  <c r="H411" i="3"/>
  <c r="I411" i="3"/>
  <c r="J411" i="3"/>
  <c r="K411" i="3"/>
  <c r="L411" i="3"/>
  <c r="M411" i="3"/>
  <c r="N411" i="3"/>
  <c r="H412" i="3"/>
  <c r="I412" i="3"/>
  <c r="J412" i="3"/>
  <c r="K412" i="3"/>
  <c r="L412" i="3"/>
  <c r="M412" i="3"/>
  <c r="N412" i="3"/>
  <c r="H413" i="3"/>
  <c r="I413" i="3"/>
  <c r="J413" i="3"/>
  <c r="K413" i="3"/>
  <c r="L413" i="3"/>
  <c r="M413" i="3"/>
  <c r="N413" i="3"/>
  <c r="H414" i="3"/>
  <c r="I414" i="3"/>
  <c r="J414" i="3"/>
  <c r="K414" i="3"/>
  <c r="L414" i="3"/>
  <c r="M414" i="3"/>
  <c r="N414" i="3"/>
  <c r="H415" i="3"/>
  <c r="I415" i="3"/>
  <c r="J415" i="3"/>
  <c r="K415" i="3"/>
  <c r="L415" i="3"/>
  <c r="M415" i="3"/>
  <c r="N415" i="3"/>
  <c r="H416" i="3"/>
  <c r="I416" i="3"/>
  <c r="J416" i="3"/>
  <c r="K416" i="3"/>
  <c r="L416" i="3"/>
  <c r="M416" i="3"/>
  <c r="N416" i="3"/>
  <c r="H417" i="3"/>
  <c r="I417" i="3"/>
  <c r="J417" i="3"/>
  <c r="K417" i="3"/>
  <c r="L417" i="3"/>
  <c r="M417" i="3"/>
  <c r="N417" i="3"/>
  <c r="H418" i="3"/>
  <c r="I418" i="3"/>
  <c r="J418" i="3"/>
  <c r="K418" i="3"/>
  <c r="L418" i="3"/>
  <c r="M418" i="3"/>
  <c r="N418" i="3"/>
  <c r="H419" i="3"/>
  <c r="I419" i="3"/>
  <c r="J419" i="3"/>
  <c r="K419" i="3"/>
  <c r="L419" i="3"/>
  <c r="M419" i="3"/>
  <c r="N419" i="3"/>
  <c r="H420" i="3"/>
  <c r="I420" i="3"/>
  <c r="J420" i="3"/>
  <c r="K420" i="3"/>
  <c r="L420" i="3"/>
  <c r="M420" i="3"/>
  <c r="N420" i="3"/>
  <c r="H421" i="3"/>
  <c r="I421" i="3"/>
  <c r="J421" i="3"/>
  <c r="K421" i="3"/>
  <c r="L421" i="3"/>
  <c r="M421" i="3"/>
  <c r="N421" i="3"/>
  <c r="H422" i="3"/>
  <c r="I422" i="3"/>
  <c r="J422" i="3"/>
  <c r="K422" i="3"/>
  <c r="L422" i="3"/>
  <c r="M422" i="3"/>
  <c r="N422" i="3"/>
  <c r="H423" i="3"/>
  <c r="I423" i="3"/>
  <c r="J423" i="3"/>
  <c r="K423" i="3"/>
  <c r="L423" i="3"/>
  <c r="M423" i="3"/>
  <c r="N423" i="3"/>
  <c r="H424" i="3"/>
  <c r="I424" i="3"/>
  <c r="J424" i="3"/>
  <c r="K424" i="3"/>
  <c r="L424" i="3"/>
  <c r="M424" i="3"/>
  <c r="N424" i="3"/>
  <c r="H425" i="3"/>
  <c r="I425" i="3"/>
  <c r="J425" i="3"/>
  <c r="K425" i="3"/>
  <c r="L425" i="3"/>
  <c r="M425" i="3"/>
  <c r="N425" i="3"/>
  <c r="H426" i="3"/>
  <c r="I426" i="3"/>
  <c r="J426" i="3"/>
  <c r="K426" i="3"/>
  <c r="L426" i="3"/>
  <c r="M426" i="3"/>
  <c r="N426" i="3"/>
  <c r="H427" i="3"/>
  <c r="I427" i="3"/>
  <c r="J427" i="3"/>
  <c r="K427" i="3"/>
  <c r="L427" i="3"/>
  <c r="M427" i="3"/>
  <c r="N427" i="3"/>
  <c r="H428" i="3"/>
  <c r="I428" i="3"/>
  <c r="J428" i="3"/>
  <c r="K428" i="3"/>
  <c r="L428" i="3"/>
  <c r="M428" i="3"/>
  <c r="N428" i="3"/>
  <c r="H429" i="3"/>
  <c r="I429" i="3"/>
  <c r="J429" i="3"/>
  <c r="K429" i="3"/>
  <c r="L429" i="3"/>
  <c r="M429" i="3"/>
  <c r="N429" i="3"/>
  <c r="H430" i="3"/>
  <c r="I430" i="3"/>
  <c r="J430" i="3"/>
  <c r="K430" i="3"/>
  <c r="L430" i="3"/>
  <c r="M430" i="3"/>
  <c r="N430" i="3"/>
  <c r="H431" i="3"/>
  <c r="I431" i="3"/>
  <c r="J431" i="3"/>
  <c r="K431" i="3"/>
  <c r="L431" i="3"/>
  <c r="M431" i="3"/>
  <c r="N431" i="3"/>
  <c r="H432" i="3"/>
  <c r="I432" i="3"/>
  <c r="J432" i="3"/>
  <c r="K432" i="3"/>
  <c r="L432" i="3"/>
  <c r="M432" i="3"/>
  <c r="N432" i="3"/>
  <c r="H433" i="3"/>
  <c r="I433" i="3"/>
  <c r="J433" i="3"/>
  <c r="K433" i="3"/>
  <c r="L433" i="3"/>
  <c r="M433" i="3"/>
  <c r="N433" i="3"/>
  <c r="H434" i="3"/>
  <c r="I434" i="3"/>
  <c r="J434" i="3"/>
  <c r="K434" i="3"/>
  <c r="L434" i="3"/>
  <c r="M434" i="3"/>
  <c r="N434" i="3"/>
  <c r="H435" i="3"/>
  <c r="I435" i="3"/>
  <c r="J435" i="3"/>
  <c r="K435" i="3"/>
  <c r="L435" i="3"/>
  <c r="M435" i="3"/>
  <c r="N435" i="3"/>
  <c r="H436" i="3"/>
  <c r="I436" i="3"/>
  <c r="J436" i="3"/>
  <c r="K436" i="3"/>
  <c r="L436" i="3"/>
  <c r="M436" i="3"/>
  <c r="N436" i="3"/>
  <c r="H437" i="3"/>
  <c r="I437" i="3"/>
  <c r="J437" i="3"/>
  <c r="K437" i="3"/>
  <c r="L437" i="3"/>
  <c r="M437" i="3"/>
  <c r="N437" i="3"/>
  <c r="H438" i="3"/>
  <c r="I438" i="3"/>
  <c r="J438" i="3"/>
  <c r="K438" i="3"/>
  <c r="L438" i="3"/>
  <c r="M438" i="3"/>
  <c r="N438" i="3"/>
  <c r="H439" i="3"/>
  <c r="I439" i="3"/>
  <c r="J439" i="3"/>
  <c r="K439" i="3"/>
  <c r="L439" i="3"/>
  <c r="M439" i="3"/>
  <c r="N439" i="3"/>
  <c r="H440" i="3"/>
  <c r="I440" i="3"/>
  <c r="J440" i="3"/>
  <c r="K440" i="3"/>
  <c r="L440" i="3"/>
  <c r="M440" i="3"/>
  <c r="N440" i="3"/>
  <c r="H441" i="3"/>
  <c r="I441" i="3"/>
  <c r="J441" i="3"/>
  <c r="K441" i="3"/>
  <c r="L441" i="3"/>
  <c r="M441" i="3"/>
  <c r="N441" i="3"/>
  <c r="H442" i="3"/>
  <c r="I442" i="3"/>
  <c r="J442" i="3"/>
  <c r="K442" i="3"/>
  <c r="L442" i="3"/>
  <c r="M442" i="3"/>
  <c r="N442" i="3"/>
  <c r="H443" i="3"/>
  <c r="I443" i="3"/>
  <c r="J443" i="3"/>
  <c r="K443" i="3"/>
  <c r="L443" i="3"/>
  <c r="M443" i="3"/>
  <c r="N443" i="3"/>
  <c r="H444" i="3"/>
  <c r="I444" i="3"/>
  <c r="J444" i="3"/>
  <c r="K444" i="3"/>
  <c r="L444" i="3"/>
  <c r="M444" i="3"/>
  <c r="N444" i="3"/>
  <c r="H445" i="3"/>
  <c r="I445" i="3"/>
  <c r="J445" i="3"/>
  <c r="K445" i="3"/>
  <c r="L445" i="3"/>
  <c r="M445" i="3"/>
  <c r="N445" i="3"/>
  <c r="H446" i="3"/>
  <c r="I446" i="3"/>
  <c r="J446" i="3"/>
  <c r="K446" i="3"/>
  <c r="L446" i="3"/>
  <c r="M446" i="3"/>
  <c r="N446" i="3"/>
  <c r="H447" i="3"/>
  <c r="I447" i="3"/>
  <c r="J447" i="3"/>
  <c r="K447" i="3"/>
  <c r="L447" i="3"/>
  <c r="M447" i="3"/>
  <c r="N447" i="3"/>
  <c r="H448" i="3"/>
  <c r="I448" i="3"/>
  <c r="J448" i="3"/>
  <c r="K448" i="3"/>
  <c r="L448" i="3"/>
  <c r="M448" i="3"/>
  <c r="N448" i="3"/>
  <c r="H449" i="3"/>
  <c r="I449" i="3"/>
  <c r="J449" i="3"/>
  <c r="K449" i="3"/>
  <c r="L449" i="3"/>
  <c r="M449" i="3"/>
  <c r="N449" i="3"/>
  <c r="H450" i="3"/>
  <c r="I450" i="3"/>
  <c r="J450" i="3"/>
  <c r="K450" i="3"/>
  <c r="L450" i="3"/>
  <c r="M450" i="3"/>
  <c r="N450" i="3"/>
  <c r="H451" i="3"/>
  <c r="I451" i="3"/>
  <c r="J451" i="3"/>
  <c r="K451" i="3"/>
  <c r="L451" i="3"/>
  <c r="M451" i="3"/>
  <c r="N451" i="3"/>
  <c r="H452" i="3"/>
  <c r="I452" i="3"/>
  <c r="J452" i="3"/>
  <c r="K452" i="3"/>
  <c r="L452" i="3"/>
  <c r="M452" i="3"/>
  <c r="N452" i="3"/>
  <c r="H453" i="3"/>
  <c r="I453" i="3"/>
  <c r="J453" i="3"/>
  <c r="K453" i="3"/>
  <c r="L453" i="3"/>
  <c r="M453" i="3"/>
  <c r="N453" i="3"/>
  <c r="H454" i="3"/>
  <c r="I454" i="3"/>
  <c r="J454" i="3"/>
  <c r="K454" i="3"/>
  <c r="L454" i="3"/>
  <c r="M454" i="3"/>
  <c r="N454" i="3"/>
  <c r="H455" i="3"/>
  <c r="I455" i="3"/>
  <c r="J455" i="3"/>
  <c r="K455" i="3"/>
  <c r="L455" i="3"/>
  <c r="M455" i="3"/>
  <c r="N455" i="3"/>
  <c r="H456" i="3"/>
  <c r="I456" i="3"/>
  <c r="J456" i="3"/>
  <c r="K456" i="3"/>
  <c r="L456" i="3"/>
  <c r="M456" i="3"/>
  <c r="N456" i="3"/>
  <c r="H457" i="3"/>
  <c r="I457" i="3"/>
  <c r="J457" i="3"/>
  <c r="K457" i="3"/>
  <c r="L457" i="3"/>
  <c r="M457" i="3"/>
  <c r="N457" i="3"/>
  <c r="H458" i="3"/>
  <c r="I458" i="3"/>
  <c r="J458" i="3"/>
  <c r="K458" i="3"/>
  <c r="L458" i="3"/>
  <c r="M458" i="3"/>
  <c r="N458" i="3"/>
  <c r="H459" i="3"/>
  <c r="I459" i="3"/>
  <c r="J459" i="3"/>
  <c r="K459" i="3"/>
  <c r="L459" i="3"/>
  <c r="M459" i="3"/>
  <c r="N459" i="3"/>
  <c r="H460" i="3"/>
  <c r="I460" i="3"/>
  <c r="J460" i="3"/>
  <c r="K460" i="3"/>
  <c r="L460" i="3"/>
  <c r="M460" i="3"/>
  <c r="N460" i="3"/>
  <c r="H461" i="3"/>
  <c r="I461" i="3"/>
  <c r="J461" i="3"/>
  <c r="K461" i="3"/>
  <c r="L461" i="3"/>
  <c r="M461" i="3"/>
  <c r="N461" i="3"/>
  <c r="H462" i="3"/>
  <c r="I462" i="3"/>
  <c r="J462" i="3"/>
  <c r="K462" i="3"/>
  <c r="L462" i="3"/>
  <c r="M462" i="3"/>
  <c r="N462" i="3"/>
  <c r="H463" i="3"/>
  <c r="I463" i="3"/>
  <c r="J463" i="3"/>
  <c r="K463" i="3"/>
  <c r="L463" i="3"/>
  <c r="M463" i="3"/>
  <c r="N463" i="3"/>
  <c r="H464" i="3"/>
  <c r="I464" i="3"/>
  <c r="J464" i="3"/>
  <c r="K464" i="3"/>
  <c r="L464" i="3"/>
  <c r="M464" i="3"/>
  <c r="N464" i="3"/>
  <c r="H465" i="3"/>
  <c r="I465" i="3"/>
  <c r="J465" i="3"/>
  <c r="K465" i="3"/>
  <c r="L465" i="3"/>
  <c r="M465" i="3"/>
  <c r="N465" i="3"/>
  <c r="H466" i="3"/>
  <c r="I466" i="3"/>
  <c r="J466" i="3"/>
  <c r="K466" i="3"/>
  <c r="L466" i="3"/>
  <c r="M466" i="3"/>
  <c r="N466" i="3"/>
  <c r="H467" i="3"/>
  <c r="I467" i="3"/>
  <c r="J467" i="3"/>
  <c r="K467" i="3"/>
  <c r="L467" i="3"/>
  <c r="M467" i="3"/>
  <c r="N467" i="3"/>
  <c r="H468" i="3"/>
  <c r="I468" i="3"/>
  <c r="J468" i="3"/>
  <c r="K468" i="3"/>
  <c r="L468" i="3"/>
  <c r="M468" i="3"/>
  <c r="N468" i="3"/>
  <c r="H469" i="3"/>
  <c r="I469" i="3"/>
  <c r="J469" i="3"/>
  <c r="K469" i="3"/>
  <c r="L469" i="3"/>
  <c r="M469" i="3"/>
  <c r="N469" i="3"/>
  <c r="H470" i="3"/>
  <c r="I470" i="3"/>
  <c r="J470" i="3"/>
  <c r="K470" i="3"/>
  <c r="L470" i="3"/>
  <c r="M470" i="3"/>
  <c r="N470" i="3"/>
  <c r="H471" i="3"/>
  <c r="I471" i="3"/>
  <c r="J471" i="3"/>
  <c r="K471" i="3"/>
  <c r="L471" i="3"/>
  <c r="M471" i="3"/>
  <c r="N471" i="3"/>
  <c r="H472" i="3"/>
  <c r="I472" i="3"/>
  <c r="J472" i="3"/>
  <c r="K472" i="3"/>
  <c r="L472" i="3"/>
  <c r="M472" i="3"/>
  <c r="N472" i="3"/>
  <c r="H473" i="3"/>
  <c r="I473" i="3"/>
  <c r="J473" i="3"/>
  <c r="K473" i="3"/>
  <c r="L473" i="3"/>
  <c r="M473" i="3"/>
  <c r="N473" i="3"/>
  <c r="H474" i="3"/>
  <c r="I474" i="3"/>
  <c r="J474" i="3"/>
  <c r="K474" i="3"/>
  <c r="L474" i="3"/>
  <c r="M474" i="3"/>
  <c r="N474" i="3"/>
  <c r="H475" i="3"/>
  <c r="I475" i="3"/>
  <c r="J475" i="3"/>
  <c r="K475" i="3"/>
  <c r="L475" i="3"/>
  <c r="M475" i="3"/>
  <c r="N475" i="3"/>
  <c r="H476" i="3"/>
  <c r="I476" i="3"/>
  <c r="J476" i="3"/>
  <c r="K476" i="3"/>
  <c r="L476" i="3"/>
  <c r="M476" i="3"/>
  <c r="N476" i="3"/>
  <c r="H477" i="3"/>
  <c r="I477" i="3"/>
  <c r="J477" i="3"/>
  <c r="K477" i="3"/>
  <c r="L477" i="3"/>
  <c r="M477" i="3"/>
  <c r="N477" i="3"/>
  <c r="H478" i="3"/>
  <c r="I478" i="3"/>
  <c r="J478" i="3"/>
  <c r="K478" i="3"/>
  <c r="L478" i="3"/>
  <c r="M478" i="3"/>
  <c r="N478" i="3"/>
  <c r="H479" i="3"/>
  <c r="I479" i="3"/>
  <c r="J479" i="3"/>
  <c r="K479" i="3"/>
  <c r="L479" i="3"/>
  <c r="M479" i="3"/>
  <c r="N479" i="3"/>
  <c r="H480" i="3"/>
  <c r="I480" i="3"/>
  <c r="J480" i="3"/>
  <c r="K480" i="3"/>
  <c r="L480" i="3"/>
  <c r="M480" i="3"/>
  <c r="N480" i="3"/>
  <c r="H481" i="3"/>
  <c r="I481" i="3"/>
  <c r="J481" i="3"/>
  <c r="K481" i="3"/>
  <c r="L481" i="3"/>
  <c r="M481" i="3"/>
  <c r="N481" i="3"/>
  <c r="H482" i="3"/>
  <c r="I482" i="3"/>
  <c r="J482" i="3"/>
  <c r="K482" i="3"/>
  <c r="L482" i="3"/>
  <c r="M482" i="3"/>
  <c r="N482" i="3"/>
  <c r="H483" i="3"/>
  <c r="I483" i="3"/>
  <c r="J483" i="3"/>
  <c r="K483" i="3"/>
  <c r="L483" i="3"/>
  <c r="M483" i="3"/>
  <c r="N483" i="3"/>
  <c r="H484" i="3"/>
  <c r="I484" i="3"/>
  <c r="J484" i="3"/>
  <c r="K484" i="3"/>
  <c r="L484" i="3"/>
  <c r="M484" i="3"/>
  <c r="N484" i="3"/>
  <c r="H485" i="3"/>
  <c r="I485" i="3"/>
  <c r="J485" i="3"/>
  <c r="K485" i="3"/>
  <c r="L485" i="3"/>
  <c r="M485" i="3"/>
  <c r="N485" i="3"/>
  <c r="H486" i="3"/>
  <c r="I486" i="3"/>
  <c r="J486" i="3"/>
  <c r="K486" i="3"/>
  <c r="L486" i="3"/>
  <c r="M486" i="3"/>
  <c r="N486" i="3"/>
  <c r="H487" i="3"/>
  <c r="I487" i="3"/>
  <c r="J487" i="3"/>
  <c r="K487" i="3"/>
  <c r="L487" i="3"/>
  <c r="M487" i="3"/>
  <c r="N487" i="3"/>
  <c r="H488" i="3"/>
  <c r="I488" i="3"/>
  <c r="J488" i="3"/>
  <c r="K488" i="3"/>
  <c r="L488" i="3"/>
  <c r="M488" i="3"/>
  <c r="N488" i="3"/>
  <c r="H489" i="3"/>
  <c r="I489" i="3"/>
  <c r="J489" i="3"/>
  <c r="K489" i="3"/>
  <c r="L489" i="3"/>
  <c r="M489" i="3"/>
  <c r="N489" i="3"/>
  <c r="H490" i="3"/>
  <c r="I490" i="3"/>
  <c r="J490" i="3"/>
  <c r="K490" i="3"/>
  <c r="L490" i="3"/>
  <c r="M490" i="3"/>
  <c r="N490" i="3"/>
  <c r="H491" i="3"/>
  <c r="I491" i="3"/>
  <c r="J491" i="3"/>
  <c r="K491" i="3"/>
  <c r="L491" i="3"/>
  <c r="M491" i="3"/>
  <c r="N491" i="3"/>
  <c r="H492" i="3"/>
  <c r="I492" i="3"/>
  <c r="J492" i="3"/>
  <c r="K492" i="3"/>
  <c r="L492" i="3"/>
  <c r="M492" i="3"/>
  <c r="N492" i="3"/>
  <c r="H493" i="3"/>
  <c r="I493" i="3"/>
  <c r="J493" i="3"/>
  <c r="K493" i="3"/>
  <c r="L493" i="3"/>
  <c r="M493" i="3"/>
  <c r="N493" i="3"/>
  <c r="H494" i="3"/>
  <c r="I494" i="3"/>
  <c r="J494" i="3"/>
  <c r="K494" i="3"/>
  <c r="L494" i="3"/>
  <c r="M494" i="3"/>
  <c r="N494" i="3"/>
  <c r="H495" i="3"/>
  <c r="I495" i="3"/>
  <c r="J495" i="3"/>
  <c r="K495" i="3"/>
  <c r="L495" i="3"/>
  <c r="M495" i="3"/>
  <c r="N495" i="3"/>
  <c r="H496" i="3"/>
  <c r="I496" i="3"/>
  <c r="J496" i="3"/>
  <c r="K496" i="3"/>
  <c r="L496" i="3"/>
  <c r="M496" i="3"/>
  <c r="N496" i="3"/>
  <c r="H497" i="3"/>
  <c r="I497" i="3"/>
  <c r="J497" i="3"/>
  <c r="K497" i="3"/>
  <c r="L497" i="3"/>
  <c r="M497" i="3"/>
  <c r="N497" i="3"/>
  <c r="H498" i="3"/>
  <c r="I498" i="3"/>
  <c r="J498" i="3"/>
  <c r="K498" i="3"/>
  <c r="L498" i="3"/>
  <c r="M498" i="3"/>
  <c r="N498" i="3"/>
  <c r="H499" i="3"/>
  <c r="I499" i="3"/>
  <c r="J499" i="3"/>
  <c r="K499" i="3"/>
  <c r="L499" i="3"/>
  <c r="M499" i="3"/>
  <c r="N499" i="3"/>
  <c r="H500" i="3"/>
  <c r="I500" i="3"/>
  <c r="J500" i="3"/>
  <c r="K500" i="3"/>
  <c r="L500" i="3"/>
  <c r="M500" i="3"/>
  <c r="N500" i="3"/>
  <c r="H501" i="3"/>
  <c r="I501" i="3"/>
  <c r="J501" i="3"/>
  <c r="K501" i="3"/>
  <c r="L501" i="3"/>
  <c r="M501" i="3"/>
  <c r="N501" i="3"/>
  <c r="H502" i="3"/>
  <c r="I502" i="3"/>
  <c r="J502" i="3"/>
  <c r="K502" i="3"/>
  <c r="L502" i="3"/>
  <c r="M502" i="3"/>
  <c r="N502" i="3"/>
  <c r="H503" i="3"/>
  <c r="I503" i="3"/>
  <c r="J503" i="3"/>
  <c r="K503" i="3"/>
  <c r="L503" i="3"/>
  <c r="M503" i="3"/>
  <c r="N503" i="3"/>
  <c r="H504" i="3"/>
  <c r="I504" i="3"/>
  <c r="J504" i="3"/>
  <c r="K504" i="3"/>
  <c r="L504" i="3"/>
  <c r="M504" i="3"/>
  <c r="N504" i="3"/>
  <c r="H505" i="3"/>
  <c r="I505" i="3"/>
  <c r="J505" i="3"/>
  <c r="K505" i="3"/>
  <c r="L505" i="3"/>
  <c r="M505" i="3"/>
  <c r="N505" i="3"/>
  <c r="H506" i="3"/>
  <c r="I506" i="3"/>
  <c r="J506" i="3"/>
  <c r="K506" i="3"/>
  <c r="L506" i="3"/>
  <c r="M506" i="3"/>
  <c r="N506" i="3"/>
  <c r="H507" i="3"/>
  <c r="I507" i="3"/>
  <c r="J507" i="3"/>
  <c r="K507" i="3"/>
  <c r="L507" i="3"/>
  <c r="M507" i="3"/>
  <c r="N507" i="3"/>
  <c r="H508" i="3"/>
  <c r="I508" i="3"/>
  <c r="J508" i="3"/>
  <c r="K508" i="3"/>
  <c r="L508" i="3"/>
  <c r="M508" i="3"/>
  <c r="N508" i="3"/>
  <c r="H509" i="3"/>
  <c r="I509" i="3"/>
  <c r="J509" i="3"/>
  <c r="K509" i="3"/>
  <c r="L509" i="3"/>
  <c r="M509" i="3"/>
  <c r="N509" i="3"/>
  <c r="H510" i="3"/>
  <c r="I510" i="3"/>
  <c r="J510" i="3"/>
  <c r="K510" i="3"/>
  <c r="L510" i="3"/>
  <c r="M510" i="3"/>
  <c r="N510" i="3"/>
  <c r="H511" i="3"/>
  <c r="I511" i="3"/>
  <c r="J511" i="3"/>
  <c r="K511" i="3"/>
  <c r="L511" i="3"/>
  <c r="M511" i="3"/>
  <c r="N511" i="3"/>
  <c r="H512" i="3"/>
  <c r="I512" i="3"/>
  <c r="J512" i="3"/>
  <c r="K512" i="3"/>
  <c r="L512" i="3"/>
  <c r="M512" i="3"/>
  <c r="N512" i="3"/>
  <c r="H513" i="3"/>
  <c r="I513" i="3"/>
  <c r="J513" i="3"/>
  <c r="K513" i="3"/>
  <c r="L513" i="3"/>
  <c r="M513" i="3"/>
  <c r="N513" i="3"/>
  <c r="H514" i="3"/>
  <c r="I514" i="3"/>
  <c r="J514" i="3"/>
  <c r="K514" i="3"/>
  <c r="L514" i="3"/>
  <c r="M514" i="3"/>
  <c r="N514" i="3"/>
  <c r="H515" i="3"/>
  <c r="I515" i="3"/>
  <c r="J515" i="3"/>
  <c r="K515" i="3"/>
  <c r="L515" i="3"/>
  <c r="M515" i="3"/>
  <c r="N515" i="3"/>
  <c r="H516" i="3"/>
  <c r="I516" i="3"/>
  <c r="J516" i="3"/>
  <c r="K516" i="3"/>
  <c r="L516" i="3"/>
  <c r="M516" i="3"/>
  <c r="N516" i="3"/>
  <c r="H517" i="3"/>
  <c r="I517" i="3"/>
  <c r="J517" i="3"/>
  <c r="K517" i="3"/>
  <c r="L517" i="3"/>
  <c r="M517" i="3"/>
  <c r="N517" i="3"/>
  <c r="H518" i="3"/>
  <c r="I518" i="3"/>
  <c r="J518" i="3"/>
  <c r="K518" i="3"/>
  <c r="L518" i="3"/>
  <c r="M518" i="3"/>
  <c r="N518" i="3"/>
  <c r="H519" i="3"/>
  <c r="I519" i="3"/>
  <c r="J519" i="3"/>
  <c r="K519" i="3"/>
  <c r="L519" i="3"/>
  <c r="M519" i="3"/>
  <c r="N519" i="3"/>
  <c r="H520" i="3"/>
  <c r="I520" i="3"/>
  <c r="J520" i="3"/>
  <c r="K520" i="3"/>
  <c r="L520" i="3"/>
  <c r="M520" i="3"/>
  <c r="N520" i="3"/>
  <c r="H521" i="3"/>
  <c r="I521" i="3"/>
  <c r="J521" i="3"/>
  <c r="K521" i="3"/>
  <c r="L521" i="3"/>
  <c r="M521" i="3"/>
  <c r="N521" i="3"/>
  <c r="H522" i="3"/>
  <c r="I522" i="3"/>
  <c r="J522" i="3"/>
  <c r="K522" i="3"/>
  <c r="L522" i="3"/>
  <c r="M522" i="3"/>
  <c r="N522" i="3"/>
  <c r="H523" i="3"/>
  <c r="I523" i="3"/>
  <c r="J523" i="3"/>
  <c r="K523" i="3"/>
  <c r="L523" i="3"/>
  <c r="M523" i="3"/>
  <c r="N523" i="3"/>
  <c r="H524" i="3"/>
  <c r="I524" i="3"/>
  <c r="J524" i="3"/>
  <c r="K524" i="3"/>
  <c r="L524" i="3"/>
  <c r="M524" i="3"/>
  <c r="N524" i="3"/>
  <c r="H525" i="3"/>
  <c r="I525" i="3"/>
  <c r="J525" i="3"/>
  <c r="K525" i="3"/>
  <c r="L525" i="3"/>
  <c r="M525" i="3"/>
  <c r="N525" i="3"/>
  <c r="H526" i="3"/>
  <c r="I526" i="3"/>
  <c r="J526" i="3"/>
  <c r="K526" i="3"/>
  <c r="L526" i="3"/>
  <c r="M526" i="3"/>
  <c r="N526" i="3"/>
  <c r="H527" i="3"/>
  <c r="I527" i="3"/>
  <c r="J527" i="3"/>
  <c r="K527" i="3"/>
  <c r="L527" i="3"/>
  <c r="M527" i="3"/>
  <c r="N527" i="3"/>
  <c r="H528" i="3"/>
  <c r="I528" i="3"/>
  <c r="J528" i="3"/>
  <c r="K528" i="3"/>
  <c r="L528" i="3"/>
  <c r="M528" i="3"/>
  <c r="N528" i="3"/>
  <c r="H529" i="3"/>
  <c r="I529" i="3"/>
  <c r="J529" i="3"/>
  <c r="K529" i="3"/>
  <c r="L529" i="3"/>
  <c r="M529" i="3"/>
  <c r="N529" i="3"/>
  <c r="H530" i="3"/>
  <c r="I530" i="3"/>
  <c r="J530" i="3"/>
  <c r="K530" i="3"/>
  <c r="L530" i="3"/>
  <c r="M530" i="3"/>
  <c r="N530" i="3"/>
  <c r="H531" i="3"/>
  <c r="I531" i="3"/>
  <c r="J531" i="3"/>
  <c r="K531" i="3"/>
  <c r="L531" i="3"/>
  <c r="M531" i="3"/>
  <c r="N531" i="3"/>
  <c r="H532" i="3"/>
  <c r="I532" i="3"/>
  <c r="J532" i="3"/>
  <c r="K532" i="3"/>
  <c r="L532" i="3"/>
  <c r="M532" i="3"/>
  <c r="N532" i="3"/>
  <c r="H533" i="3"/>
  <c r="I533" i="3"/>
  <c r="J533" i="3"/>
  <c r="K533" i="3"/>
  <c r="L533" i="3"/>
  <c r="M533" i="3"/>
  <c r="N533" i="3"/>
  <c r="H534" i="3"/>
  <c r="I534" i="3"/>
  <c r="J534" i="3"/>
  <c r="K534" i="3"/>
  <c r="L534" i="3"/>
  <c r="M534" i="3"/>
  <c r="N534" i="3"/>
  <c r="H535" i="3"/>
  <c r="I535" i="3"/>
  <c r="J535" i="3"/>
  <c r="K535" i="3"/>
  <c r="L535" i="3"/>
  <c r="M535" i="3"/>
  <c r="N535" i="3"/>
  <c r="H536" i="3"/>
  <c r="I536" i="3"/>
  <c r="J536" i="3"/>
  <c r="K536" i="3"/>
  <c r="L536" i="3"/>
  <c r="M536" i="3"/>
  <c r="N536" i="3"/>
  <c r="H537" i="3"/>
  <c r="I537" i="3"/>
  <c r="J537" i="3"/>
  <c r="K537" i="3"/>
  <c r="L537" i="3"/>
  <c r="M537" i="3"/>
  <c r="N537" i="3"/>
  <c r="H538" i="3"/>
  <c r="I538" i="3"/>
  <c r="J538" i="3"/>
  <c r="K538" i="3"/>
  <c r="L538" i="3"/>
  <c r="M538" i="3"/>
  <c r="N538" i="3"/>
  <c r="H539" i="3"/>
  <c r="I539" i="3"/>
  <c r="J539" i="3"/>
  <c r="K539" i="3"/>
  <c r="L539" i="3"/>
  <c r="M539" i="3"/>
  <c r="N539" i="3"/>
  <c r="H540" i="3"/>
  <c r="I540" i="3"/>
  <c r="J540" i="3"/>
  <c r="K540" i="3"/>
  <c r="L540" i="3"/>
  <c r="M540" i="3"/>
  <c r="N540" i="3"/>
  <c r="H541" i="3"/>
  <c r="I541" i="3"/>
  <c r="J541" i="3"/>
  <c r="K541" i="3"/>
  <c r="L541" i="3"/>
  <c r="M541" i="3"/>
  <c r="N541" i="3"/>
  <c r="H542" i="3"/>
  <c r="I542" i="3"/>
  <c r="J542" i="3"/>
  <c r="K542" i="3"/>
  <c r="L542" i="3"/>
  <c r="M542" i="3"/>
  <c r="N542" i="3"/>
  <c r="H543" i="3"/>
  <c r="I543" i="3"/>
  <c r="J543" i="3"/>
  <c r="K543" i="3"/>
  <c r="L543" i="3"/>
  <c r="M543" i="3"/>
  <c r="N543" i="3"/>
  <c r="H544" i="3"/>
  <c r="I544" i="3"/>
  <c r="J544" i="3"/>
  <c r="K544" i="3"/>
  <c r="L544" i="3"/>
  <c r="M544" i="3"/>
  <c r="N544" i="3"/>
  <c r="H545" i="3"/>
  <c r="I545" i="3"/>
  <c r="J545" i="3"/>
  <c r="K545" i="3"/>
  <c r="L545" i="3"/>
  <c r="M545" i="3"/>
  <c r="N545" i="3"/>
  <c r="H546" i="3"/>
  <c r="I546" i="3"/>
  <c r="J546" i="3"/>
  <c r="K546" i="3"/>
  <c r="L546" i="3"/>
  <c r="M546" i="3"/>
  <c r="N546" i="3"/>
  <c r="H547" i="3"/>
  <c r="I547" i="3"/>
  <c r="J547" i="3"/>
  <c r="K547" i="3"/>
  <c r="L547" i="3"/>
  <c r="M547" i="3"/>
  <c r="N547" i="3"/>
  <c r="H548" i="3"/>
  <c r="I548" i="3"/>
  <c r="J548" i="3"/>
  <c r="K548" i="3"/>
  <c r="L548" i="3"/>
  <c r="M548" i="3"/>
  <c r="N548" i="3"/>
  <c r="H549" i="3"/>
  <c r="I549" i="3"/>
  <c r="J549" i="3"/>
  <c r="K549" i="3"/>
  <c r="L549" i="3"/>
  <c r="M549" i="3"/>
  <c r="N549" i="3"/>
  <c r="H550" i="3"/>
  <c r="I550" i="3"/>
  <c r="J550" i="3"/>
  <c r="K550" i="3"/>
  <c r="L550" i="3"/>
  <c r="M550" i="3"/>
  <c r="N550" i="3"/>
  <c r="H551" i="3"/>
  <c r="I551" i="3"/>
  <c r="J551" i="3"/>
  <c r="K551" i="3"/>
  <c r="L551" i="3"/>
  <c r="M551" i="3"/>
  <c r="N551" i="3"/>
  <c r="H552" i="3"/>
  <c r="I552" i="3"/>
  <c r="J552" i="3"/>
  <c r="K552" i="3"/>
  <c r="L552" i="3"/>
  <c r="M552" i="3"/>
  <c r="N552" i="3"/>
  <c r="H553" i="3"/>
  <c r="I553" i="3"/>
  <c r="J553" i="3"/>
  <c r="K553" i="3"/>
  <c r="L553" i="3"/>
  <c r="M553" i="3"/>
  <c r="N553" i="3"/>
  <c r="H554" i="3"/>
  <c r="I554" i="3"/>
  <c r="J554" i="3"/>
  <c r="K554" i="3"/>
  <c r="L554" i="3"/>
  <c r="M554" i="3"/>
  <c r="N554" i="3"/>
  <c r="H555" i="3"/>
  <c r="I555" i="3"/>
  <c r="J555" i="3"/>
  <c r="K555" i="3"/>
  <c r="L555" i="3"/>
  <c r="M555" i="3"/>
  <c r="N555" i="3"/>
  <c r="H556" i="3"/>
  <c r="I556" i="3"/>
  <c r="J556" i="3"/>
  <c r="K556" i="3"/>
  <c r="L556" i="3"/>
  <c r="M556" i="3"/>
  <c r="N556" i="3"/>
  <c r="H557" i="3"/>
  <c r="I557" i="3"/>
  <c r="J557" i="3"/>
  <c r="K557" i="3"/>
  <c r="L557" i="3"/>
  <c r="M557" i="3"/>
  <c r="N557" i="3"/>
  <c r="H558" i="3"/>
  <c r="I558" i="3"/>
  <c r="J558" i="3"/>
  <c r="K558" i="3"/>
  <c r="L558" i="3"/>
  <c r="M558" i="3"/>
  <c r="N558" i="3"/>
  <c r="H559" i="3"/>
  <c r="I559" i="3"/>
  <c r="J559" i="3"/>
  <c r="K559" i="3"/>
  <c r="L559" i="3"/>
  <c r="M559" i="3"/>
  <c r="N559" i="3"/>
  <c r="H560" i="3"/>
  <c r="I560" i="3"/>
  <c r="J560" i="3"/>
  <c r="K560" i="3"/>
  <c r="L560" i="3"/>
  <c r="M560" i="3"/>
  <c r="N560" i="3"/>
  <c r="H561" i="3"/>
  <c r="I561" i="3"/>
  <c r="J561" i="3"/>
  <c r="K561" i="3"/>
  <c r="L561" i="3"/>
  <c r="M561" i="3"/>
  <c r="N561" i="3"/>
  <c r="H562" i="3"/>
  <c r="I562" i="3"/>
  <c r="J562" i="3"/>
  <c r="K562" i="3"/>
  <c r="L562" i="3"/>
  <c r="M562" i="3"/>
  <c r="N562" i="3"/>
  <c r="H563" i="3"/>
  <c r="I563" i="3"/>
  <c r="J563" i="3"/>
  <c r="K563" i="3"/>
  <c r="L563" i="3"/>
  <c r="M563" i="3"/>
  <c r="N563" i="3"/>
  <c r="H564" i="3"/>
  <c r="I564" i="3"/>
  <c r="J564" i="3"/>
  <c r="K564" i="3"/>
  <c r="L564" i="3"/>
  <c r="M564" i="3"/>
  <c r="N564" i="3"/>
  <c r="H565" i="3"/>
  <c r="I565" i="3"/>
  <c r="J565" i="3"/>
  <c r="K565" i="3"/>
  <c r="L565" i="3"/>
  <c r="M565" i="3"/>
  <c r="N565" i="3"/>
  <c r="H566" i="3"/>
  <c r="I566" i="3"/>
  <c r="J566" i="3"/>
  <c r="K566" i="3"/>
  <c r="L566" i="3"/>
  <c r="M566" i="3"/>
  <c r="N566" i="3"/>
  <c r="H567" i="3"/>
  <c r="I567" i="3"/>
  <c r="J567" i="3"/>
  <c r="K567" i="3"/>
  <c r="L567" i="3"/>
  <c r="M567" i="3"/>
  <c r="N567" i="3"/>
  <c r="H568" i="3"/>
  <c r="I568" i="3"/>
  <c r="J568" i="3"/>
  <c r="K568" i="3"/>
  <c r="L568" i="3"/>
  <c r="M568" i="3"/>
  <c r="N568" i="3"/>
  <c r="H569" i="3"/>
  <c r="I569" i="3"/>
  <c r="J569" i="3"/>
  <c r="K569" i="3"/>
  <c r="L569" i="3"/>
  <c r="M569" i="3"/>
  <c r="N569" i="3"/>
  <c r="H570" i="3"/>
  <c r="I570" i="3"/>
  <c r="J570" i="3"/>
  <c r="K570" i="3"/>
  <c r="L570" i="3"/>
  <c r="M570" i="3"/>
  <c r="N570" i="3"/>
  <c r="H571" i="3"/>
  <c r="I571" i="3"/>
  <c r="J571" i="3"/>
  <c r="K571" i="3"/>
  <c r="L571" i="3"/>
  <c r="M571" i="3"/>
  <c r="N571" i="3"/>
  <c r="H572" i="3"/>
  <c r="I572" i="3"/>
  <c r="J572" i="3"/>
  <c r="K572" i="3"/>
  <c r="L572" i="3"/>
  <c r="M572" i="3"/>
  <c r="N572" i="3"/>
  <c r="H573" i="3"/>
  <c r="I573" i="3"/>
  <c r="J573" i="3"/>
  <c r="K573" i="3"/>
  <c r="L573" i="3"/>
  <c r="M573" i="3"/>
  <c r="N573" i="3"/>
  <c r="H574" i="3"/>
  <c r="I574" i="3"/>
  <c r="J574" i="3"/>
  <c r="K574" i="3"/>
  <c r="L574" i="3"/>
  <c r="M574" i="3"/>
  <c r="N574" i="3"/>
  <c r="H575" i="3"/>
  <c r="I575" i="3"/>
  <c r="J575" i="3"/>
  <c r="K575" i="3"/>
  <c r="L575" i="3"/>
  <c r="M575" i="3"/>
  <c r="N575" i="3"/>
  <c r="H576" i="3"/>
  <c r="I576" i="3"/>
  <c r="J576" i="3"/>
  <c r="K576" i="3"/>
  <c r="L576" i="3"/>
  <c r="M576" i="3"/>
  <c r="N576" i="3"/>
  <c r="H577" i="3"/>
  <c r="I577" i="3"/>
  <c r="J577" i="3"/>
  <c r="K577" i="3"/>
  <c r="L577" i="3"/>
  <c r="M577" i="3"/>
  <c r="N577" i="3"/>
  <c r="H578" i="3"/>
  <c r="I578" i="3"/>
  <c r="J578" i="3"/>
  <c r="K578" i="3"/>
  <c r="L578" i="3"/>
  <c r="M578" i="3"/>
  <c r="N578" i="3"/>
  <c r="H579" i="3"/>
  <c r="I579" i="3"/>
  <c r="J579" i="3"/>
  <c r="K579" i="3"/>
  <c r="L579" i="3"/>
  <c r="M579" i="3"/>
  <c r="N579" i="3"/>
  <c r="H580" i="3"/>
  <c r="I580" i="3"/>
  <c r="J580" i="3"/>
  <c r="K580" i="3"/>
  <c r="L580" i="3"/>
  <c r="M580" i="3"/>
  <c r="N580" i="3"/>
  <c r="H581" i="3"/>
  <c r="I581" i="3"/>
  <c r="J581" i="3"/>
  <c r="K581" i="3"/>
  <c r="L581" i="3"/>
  <c r="M581" i="3"/>
  <c r="N581" i="3"/>
  <c r="H582" i="3"/>
  <c r="I582" i="3"/>
  <c r="J582" i="3"/>
  <c r="K582" i="3"/>
  <c r="L582" i="3"/>
  <c r="M582" i="3"/>
  <c r="N582" i="3"/>
  <c r="H583" i="3"/>
  <c r="I583" i="3"/>
  <c r="J583" i="3"/>
  <c r="K583" i="3"/>
  <c r="L583" i="3"/>
  <c r="M583" i="3"/>
  <c r="N583" i="3"/>
  <c r="H584" i="3"/>
  <c r="I584" i="3"/>
  <c r="J584" i="3"/>
  <c r="K584" i="3"/>
  <c r="L584" i="3"/>
  <c r="M584" i="3"/>
  <c r="N584" i="3"/>
  <c r="H585" i="3"/>
  <c r="I585" i="3"/>
  <c r="J585" i="3"/>
  <c r="K585" i="3"/>
  <c r="L585" i="3"/>
  <c r="M585" i="3"/>
  <c r="N585" i="3"/>
  <c r="H586" i="3"/>
  <c r="I586" i="3"/>
  <c r="J586" i="3"/>
  <c r="K586" i="3"/>
  <c r="L586" i="3"/>
  <c r="M586" i="3"/>
  <c r="N586" i="3"/>
  <c r="H587" i="3"/>
  <c r="I587" i="3"/>
  <c r="J587" i="3"/>
  <c r="K587" i="3"/>
  <c r="L587" i="3"/>
  <c r="M587" i="3"/>
  <c r="N587" i="3"/>
  <c r="H588" i="3"/>
  <c r="I588" i="3"/>
  <c r="J588" i="3"/>
  <c r="K588" i="3"/>
  <c r="L588" i="3"/>
  <c r="M588" i="3"/>
  <c r="N588" i="3"/>
  <c r="H589" i="3"/>
  <c r="I589" i="3"/>
  <c r="J589" i="3"/>
  <c r="K589" i="3"/>
  <c r="L589" i="3"/>
  <c r="M589" i="3"/>
  <c r="N589" i="3"/>
  <c r="H590" i="3"/>
  <c r="I590" i="3"/>
  <c r="J590" i="3"/>
  <c r="K590" i="3"/>
  <c r="L590" i="3"/>
  <c r="M590" i="3"/>
  <c r="N590" i="3"/>
  <c r="H591" i="3"/>
  <c r="I591" i="3"/>
  <c r="J591" i="3"/>
  <c r="K591" i="3"/>
  <c r="L591" i="3"/>
  <c r="M591" i="3"/>
  <c r="N591" i="3"/>
  <c r="H592" i="3"/>
  <c r="I592" i="3"/>
  <c r="J592" i="3"/>
  <c r="K592" i="3"/>
  <c r="L592" i="3"/>
  <c r="M592" i="3"/>
  <c r="N592" i="3"/>
  <c r="H593" i="3"/>
  <c r="I593" i="3"/>
  <c r="J593" i="3"/>
  <c r="K593" i="3"/>
  <c r="L593" i="3"/>
  <c r="M593" i="3"/>
  <c r="N593" i="3"/>
  <c r="H594" i="3"/>
  <c r="I594" i="3"/>
  <c r="J594" i="3"/>
  <c r="K594" i="3"/>
  <c r="L594" i="3"/>
  <c r="M594" i="3"/>
  <c r="N594" i="3"/>
  <c r="H595" i="3"/>
  <c r="I595" i="3"/>
  <c r="J595" i="3"/>
  <c r="K595" i="3"/>
  <c r="L595" i="3"/>
  <c r="M595" i="3"/>
  <c r="N595" i="3"/>
  <c r="H596" i="3"/>
  <c r="I596" i="3"/>
  <c r="J596" i="3"/>
  <c r="K596" i="3"/>
  <c r="L596" i="3"/>
  <c r="M596" i="3"/>
  <c r="N596" i="3"/>
  <c r="H597" i="3"/>
  <c r="I597" i="3"/>
  <c r="J597" i="3"/>
  <c r="K597" i="3"/>
  <c r="L597" i="3"/>
  <c r="M597" i="3"/>
  <c r="N597" i="3"/>
  <c r="H598" i="3"/>
  <c r="I598" i="3"/>
  <c r="J598" i="3"/>
  <c r="K598" i="3"/>
  <c r="L598" i="3"/>
  <c r="M598" i="3"/>
  <c r="N598" i="3"/>
  <c r="H599" i="3"/>
  <c r="I599" i="3"/>
  <c r="J599" i="3"/>
  <c r="K599" i="3"/>
  <c r="L599" i="3"/>
  <c r="M599" i="3"/>
  <c r="N599" i="3"/>
  <c r="H600" i="3"/>
  <c r="I600" i="3"/>
  <c r="J600" i="3"/>
  <c r="K600" i="3"/>
  <c r="L600" i="3"/>
  <c r="M600" i="3"/>
  <c r="N600" i="3"/>
  <c r="H601" i="3"/>
  <c r="I601" i="3"/>
  <c r="J601" i="3"/>
  <c r="K601" i="3"/>
  <c r="L601" i="3"/>
  <c r="M601" i="3"/>
  <c r="N601" i="3"/>
  <c r="H602" i="3"/>
  <c r="I602" i="3"/>
  <c r="J602" i="3"/>
  <c r="K602" i="3"/>
  <c r="L602" i="3"/>
  <c r="M602" i="3"/>
  <c r="N602" i="3"/>
  <c r="H603" i="3"/>
  <c r="I603" i="3"/>
  <c r="J603" i="3"/>
  <c r="K603" i="3"/>
  <c r="L603" i="3"/>
  <c r="M603" i="3"/>
  <c r="N603" i="3"/>
  <c r="H604" i="3"/>
  <c r="I604" i="3"/>
  <c r="J604" i="3"/>
  <c r="K604" i="3"/>
  <c r="L604" i="3"/>
  <c r="M604" i="3"/>
  <c r="N604" i="3"/>
  <c r="H605" i="3"/>
  <c r="I605" i="3"/>
  <c r="J605" i="3"/>
  <c r="K605" i="3"/>
  <c r="L605" i="3"/>
  <c r="M605" i="3"/>
  <c r="N605" i="3"/>
  <c r="H606" i="3"/>
  <c r="I606" i="3"/>
  <c r="J606" i="3"/>
  <c r="K606" i="3"/>
  <c r="L606" i="3"/>
  <c r="M606" i="3"/>
  <c r="N606" i="3"/>
  <c r="H607" i="3"/>
  <c r="I607" i="3"/>
  <c r="J607" i="3"/>
  <c r="K607" i="3"/>
  <c r="L607" i="3"/>
  <c r="M607" i="3"/>
  <c r="N607" i="3"/>
  <c r="H608" i="3"/>
  <c r="I608" i="3"/>
  <c r="J608" i="3"/>
  <c r="K608" i="3"/>
  <c r="L608" i="3"/>
  <c r="M608" i="3"/>
  <c r="N608" i="3"/>
  <c r="H609" i="3"/>
  <c r="I609" i="3"/>
  <c r="J609" i="3"/>
  <c r="K609" i="3"/>
  <c r="L609" i="3"/>
  <c r="M609" i="3"/>
  <c r="N609" i="3"/>
  <c r="H610" i="3"/>
  <c r="I610" i="3"/>
  <c r="J610" i="3"/>
  <c r="K610" i="3"/>
  <c r="L610" i="3"/>
  <c r="M610" i="3"/>
  <c r="N610" i="3"/>
  <c r="H611" i="3"/>
  <c r="I611" i="3"/>
  <c r="J611" i="3"/>
  <c r="K611" i="3"/>
  <c r="L611" i="3"/>
  <c r="M611" i="3"/>
  <c r="N611" i="3"/>
  <c r="H612" i="3"/>
  <c r="I612" i="3"/>
  <c r="J612" i="3"/>
  <c r="K612" i="3"/>
  <c r="L612" i="3"/>
  <c r="M612" i="3"/>
  <c r="N612" i="3"/>
  <c r="H613" i="3"/>
  <c r="I613" i="3"/>
  <c r="J613" i="3"/>
  <c r="K613" i="3"/>
  <c r="L613" i="3"/>
  <c r="M613" i="3"/>
  <c r="N613" i="3"/>
  <c r="H614" i="3"/>
  <c r="I614" i="3"/>
  <c r="J614" i="3"/>
  <c r="K614" i="3"/>
  <c r="L614" i="3"/>
  <c r="M614" i="3"/>
  <c r="N614" i="3"/>
  <c r="H615" i="3"/>
  <c r="I615" i="3"/>
  <c r="J615" i="3"/>
  <c r="K615" i="3"/>
  <c r="L615" i="3"/>
  <c r="M615" i="3"/>
  <c r="N615" i="3"/>
  <c r="H616" i="3"/>
  <c r="I616" i="3"/>
  <c r="J616" i="3"/>
  <c r="K616" i="3"/>
  <c r="L616" i="3"/>
  <c r="M616" i="3"/>
  <c r="N616" i="3"/>
  <c r="H617" i="3"/>
  <c r="I617" i="3"/>
  <c r="J617" i="3"/>
  <c r="K617" i="3"/>
  <c r="L617" i="3"/>
  <c r="M617" i="3"/>
  <c r="N617" i="3"/>
  <c r="H618" i="3"/>
  <c r="I618" i="3"/>
  <c r="J618" i="3"/>
  <c r="K618" i="3"/>
  <c r="L618" i="3"/>
  <c r="M618" i="3"/>
  <c r="N618" i="3"/>
  <c r="H619" i="3"/>
  <c r="I619" i="3"/>
  <c r="J619" i="3"/>
  <c r="K619" i="3"/>
  <c r="L619" i="3"/>
  <c r="M619" i="3"/>
  <c r="N619" i="3"/>
  <c r="H620" i="3"/>
  <c r="I620" i="3"/>
  <c r="J620" i="3"/>
  <c r="K620" i="3"/>
  <c r="L620" i="3"/>
  <c r="M620" i="3"/>
  <c r="N620" i="3"/>
  <c r="H621" i="3"/>
  <c r="I621" i="3"/>
  <c r="J621" i="3"/>
  <c r="K621" i="3"/>
  <c r="L621" i="3"/>
  <c r="M621" i="3"/>
  <c r="N621" i="3"/>
  <c r="H622" i="3"/>
  <c r="I622" i="3"/>
  <c r="J622" i="3"/>
  <c r="K622" i="3"/>
  <c r="L622" i="3"/>
  <c r="M622" i="3"/>
  <c r="N622" i="3"/>
  <c r="H623" i="3"/>
  <c r="I623" i="3"/>
  <c r="J623" i="3"/>
  <c r="K623" i="3"/>
  <c r="L623" i="3"/>
  <c r="M623" i="3"/>
  <c r="N623" i="3"/>
  <c r="H624" i="3"/>
  <c r="I624" i="3"/>
  <c r="J624" i="3"/>
  <c r="K624" i="3"/>
  <c r="L624" i="3"/>
  <c r="M624" i="3"/>
  <c r="N624" i="3"/>
  <c r="H625" i="3"/>
  <c r="I625" i="3"/>
  <c r="J625" i="3"/>
  <c r="K625" i="3"/>
  <c r="L625" i="3"/>
  <c r="M625" i="3"/>
  <c r="N625" i="3"/>
  <c r="H626" i="3"/>
  <c r="I626" i="3"/>
  <c r="J626" i="3"/>
  <c r="K626" i="3"/>
  <c r="L626" i="3"/>
  <c r="M626" i="3"/>
  <c r="N626" i="3"/>
  <c r="H627" i="3"/>
  <c r="I627" i="3"/>
  <c r="J627" i="3"/>
  <c r="K627" i="3"/>
  <c r="L627" i="3"/>
  <c r="M627" i="3"/>
  <c r="N627" i="3"/>
  <c r="H628" i="3"/>
  <c r="I628" i="3"/>
  <c r="J628" i="3"/>
  <c r="K628" i="3"/>
  <c r="L628" i="3"/>
  <c r="M628" i="3"/>
  <c r="N628" i="3"/>
  <c r="H629" i="3"/>
  <c r="I629" i="3"/>
  <c r="J629" i="3"/>
  <c r="K629" i="3"/>
  <c r="L629" i="3"/>
  <c r="M629" i="3"/>
  <c r="N629" i="3"/>
  <c r="H630" i="3"/>
  <c r="I630" i="3"/>
  <c r="J630" i="3"/>
  <c r="K630" i="3"/>
  <c r="L630" i="3"/>
  <c r="M630" i="3"/>
  <c r="N630" i="3"/>
  <c r="H631" i="3"/>
  <c r="I631" i="3"/>
  <c r="J631" i="3"/>
  <c r="K631" i="3"/>
  <c r="L631" i="3"/>
  <c r="M631" i="3"/>
  <c r="N631" i="3"/>
  <c r="H632" i="3"/>
  <c r="I632" i="3"/>
  <c r="J632" i="3"/>
  <c r="K632" i="3"/>
  <c r="L632" i="3"/>
  <c r="M632" i="3"/>
  <c r="N632" i="3"/>
  <c r="H633" i="3"/>
  <c r="I633" i="3"/>
  <c r="J633" i="3"/>
  <c r="K633" i="3"/>
  <c r="L633" i="3"/>
  <c r="M633" i="3"/>
  <c r="N633" i="3"/>
  <c r="H634" i="3"/>
  <c r="I634" i="3"/>
  <c r="J634" i="3"/>
  <c r="K634" i="3"/>
  <c r="L634" i="3"/>
  <c r="M634" i="3"/>
  <c r="N634" i="3"/>
  <c r="H635" i="3"/>
  <c r="I635" i="3"/>
  <c r="J635" i="3"/>
  <c r="K635" i="3"/>
  <c r="L635" i="3"/>
  <c r="M635" i="3"/>
  <c r="N635" i="3"/>
  <c r="H636" i="3"/>
  <c r="I636" i="3"/>
  <c r="J636" i="3"/>
  <c r="K636" i="3"/>
  <c r="L636" i="3"/>
  <c r="M636" i="3"/>
  <c r="N636" i="3"/>
  <c r="H637" i="3"/>
  <c r="I637" i="3"/>
  <c r="J637" i="3"/>
  <c r="K637" i="3"/>
  <c r="L637" i="3"/>
  <c r="M637" i="3"/>
  <c r="N637" i="3"/>
  <c r="H638" i="3"/>
  <c r="I638" i="3"/>
  <c r="J638" i="3"/>
  <c r="K638" i="3"/>
  <c r="L638" i="3"/>
  <c r="M638" i="3"/>
  <c r="N638" i="3"/>
  <c r="H639" i="3"/>
  <c r="I639" i="3"/>
  <c r="J639" i="3"/>
  <c r="K639" i="3"/>
  <c r="L639" i="3"/>
  <c r="M639" i="3"/>
  <c r="N639" i="3"/>
  <c r="H640" i="3"/>
  <c r="I640" i="3"/>
  <c r="J640" i="3"/>
  <c r="K640" i="3"/>
  <c r="L640" i="3"/>
  <c r="M640" i="3"/>
  <c r="N640" i="3"/>
  <c r="H641" i="3"/>
  <c r="I641" i="3"/>
  <c r="J641" i="3"/>
  <c r="K641" i="3"/>
  <c r="L641" i="3"/>
  <c r="M641" i="3"/>
  <c r="N641" i="3"/>
  <c r="H642" i="3"/>
  <c r="I642" i="3"/>
  <c r="J642" i="3"/>
  <c r="K642" i="3"/>
  <c r="L642" i="3"/>
  <c r="M642" i="3"/>
  <c r="N642" i="3"/>
  <c r="H643" i="3"/>
  <c r="I643" i="3"/>
  <c r="J643" i="3"/>
  <c r="K643" i="3"/>
  <c r="L643" i="3"/>
  <c r="M643" i="3"/>
  <c r="N643" i="3"/>
  <c r="H644" i="3"/>
  <c r="I644" i="3"/>
  <c r="J644" i="3"/>
  <c r="K644" i="3"/>
  <c r="L644" i="3"/>
  <c r="M644" i="3"/>
  <c r="N644" i="3"/>
  <c r="H645" i="3"/>
  <c r="I645" i="3"/>
  <c r="J645" i="3"/>
  <c r="K645" i="3"/>
  <c r="L645" i="3"/>
  <c r="M645" i="3"/>
  <c r="N645" i="3"/>
  <c r="H646" i="3"/>
  <c r="I646" i="3"/>
  <c r="J646" i="3"/>
  <c r="K646" i="3"/>
  <c r="L646" i="3"/>
  <c r="M646" i="3"/>
  <c r="N646" i="3"/>
  <c r="H647" i="3"/>
  <c r="I647" i="3"/>
  <c r="J647" i="3"/>
  <c r="K647" i="3"/>
  <c r="L647" i="3"/>
  <c r="M647" i="3"/>
  <c r="N647" i="3"/>
  <c r="H648" i="3"/>
  <c r="I648" i="3"/>
  <c r="J648" i="3"/>
  <c r="K648" i="3"/>
  <c r="L648" i="3"/>
  <c r="M648" i="3"/>
  <c r="N648" i="3"/>
  <c r="H649" i="3"/>
  <c r="I649" i="3"/>
  <c r="J649" i="3"/>
  <c r="K649" i="3"/>
  <c r="L649" i="3"/>
  <c r="M649" i="3"/>
  <c r="N649" i="3"/>
  <c r="H650" i="3"/>
  <c r="I650" i="3"/>
  <c r="J650" i="3"/>
  <c r="K650" i="3"/>
  <c r="L650" i="3"/>
  <c r="M650" i="3"/>
  <c r="N650" i="3"/>
  <c r="H651" i="3"/>
  <c r="I651" i="3"/>
  <c r="J651" i="3"/>
  <c r="K651" i="3"/>
  <c r="L651" i="3"/>
  <c r="M651" i="3"/>
  <c r="N651" i="3"/>
  <c r="H652" i="3"/>
  <c r="I652" i="3"/>
  <c r="J652" i="3"/>
  <c r="K652" i="3"/>
  <c r="L652" i="3"/>
  <c r="M652" i="3"/>
  <c r="N652" i="3"/>
  <c r="H653" i="3"/>
  <c r="I653" i="3"/>
  <c r="J653" i="3"/>
  <c r="K653" i="3"/>
  <c r="L653" i="3"/>
  <c r="M653" i="3"/>
  <c r="N653" i="3"/>
  <c r="H654" i="3"/>
  <c r="I654" i="3"/>
  <c r="J654" i="3"/>
  <c r="K654" i="3"/>
  <c r="L654" i="3"/>
  <c r="M654" i="3"/>
  <c r="N654" i="3"/>
  <c r="H655" i="3"/>
  <c r="I655" i="3"/>
  <c r="J655" i="3"/>
  <c r="K655" i="3"/>
  <c r="L655" i="3"/>
  <c r="M655" i="3"/>
  <c r="N655" i="3"/>
  <c r="H656" i="3"/>
  <c r="I656" i="3"/>
  <c r="J656" i="3"/>
  <c r="K656" i="3"/>
  <c r="L656" i="3"/>
  <c r="M656" i="3"/>
  <c r="N656" i="3"/>
  <c r="H657" i="3"/>
  <c r="I657" i="3"/>
  <c r="J657" i="3"/>
  <c r="K657" i="3"/>
  <c r="L657" i="3"/>
  <c r="M657" i="3"/>
  <c r="N657" i="3"/>
  <c r="H658" i="3"/>
  <c r="I658" i="3"/>
  <c r="J658" i="3"/>
  <c r="K658" i="3"/>
  <c r="L658" i="3"/>
  <c r="M658" i="3"/>
  <c r="N658" i="3"/>
  <c r="H659" i="3"/>
  <c r="I659" i="3"/>
  <c r="J659" i="3"/>
  <c r="K659" i="3"/>
  <c r="L659" i="3"/>
  <c r="M659" i="3"/>
  <c r="N659" i="3"/>
  <c r="H660" i="3"/>
  <c r="I660" i="3"/>
  <c r="J660" i="3"/>
  <c r="K660" i="3"/>
  <c r="L660" i="3"/>
  <c r="M660" i="3"/>
  <c r="N660" i="3"/>
  <c r="H661" i="3"/>
  <c r="I661" i="3"/>
  <c r="J661" i="3"/>
  <c r="K661" i="3"/>
  <c r="L661" i="3"/>
  <c r="M661" i="3"/>
  <c r="N661" i="3"/>
  <c r="H662" i="3"/>
  <c r="I662" i="3"/>
  <c r="J662" i="3"/>
  <c r="K662" i="3"/>
  <c r="L662" i="3"/>
  <c r="M662" i="3"/>
  <c r="N662" i="3"/>
  <c r="H663" i="3"/>
  <c r="I663" i="3"/>
  <c r="J663" i="3"/>
  <c r="K663" i="3"/>
  <c r="L663" i="3"/>
  <c r="M663" i="3"/>
  <c r="N663" i="3"/>
  <c r="H664" i="3"/>
  <c r="I664" i="3"/>
  <c r="J664" i="3"/>
  <c r="K664" i="3"/>
  <c r="L664" i="3"/>
  <c r="M664" i="3"/>
  <c r="N664" i="3"/>
  <c r="H665" i="3"/>
  <c r="I665" i="3"/>
  <c r="J665" i="3"/>
  <c r="K665" i="3"/>
  <c r="L665" i="3"/>
  <c r="M665" i="3"/>
  <c r="N665" i="3"/>
  <c r="H666" i="3"/>
  <c r="I666" i="3"/>
  <c r="J666" i="3"/>
  <c r="K666" i="3"/>
  <c r="L666" i="3"/>
  <c r="M666" i="3"/>
  <c r="N666" i="3"/>
  <c r="H667" i="3"/>
  <c r="I667" i="3"/>
  <c r="J667" i="3"/>
  <c r="K667" i="3"/>
  <c r="L667" i="3"/>
  <c r="M667" i="3"/>
  <c r="N667" i="3"/>
  <c r="H668" i="3"/>
  <c r="I668" i="3"/>
  <c r="J668" i="3"/>
  <c r="K668" i="3"/>
  <c r="L668" i="3"/>
  <c r="M668" i="3"/>
  <c r="N668" i="3"/>
  <c r="H669" i="3"/>
  <c r="I669" i="3"/>
  <c r="J669" i="3"/>
  <c r="K669" i="3"/>
  <c r="L669" i="3"/>
  <c r="M669" i="3"/>
  <c r="N669" i="3"/>
  <c r="H670" i="3"/>
  <c r="I670" i="3"/>
  <c r="J670" i="3"/>
  <c r="K670" i="3"/>
  <c r="L670" i="3"/>
  <c r="M670" i="3"/>
  <c r="N670" i="3"/>
  <c r="H671" i="3"/>
  <c r="I671" i="3"/>
  <c r="J671" i="3"/>
  <c r="K671" i="3"/>
  <c r="L671" i="3"/>
  <c r="M671" i="3"/>
  <c r="N671" i="3"/>
  <c r="H672" i="3"/>
  <c r="I672" i="3"/>
  <c r="J672" i="3"/>
  <c r="K672" i="3"/>
  <c r="L672" i="3"/>
  <c r="M672" i="3"/>
  <c r="N672" i="3"/>
  <c r="H673" i="3"/>
  <c r="I673" i="3"/>
  <c r="J673" i="3"/>
  <c r="K673" i="3"/>
  <c r="L673" i="3"/>
  <c r="M673" i="3"/>
  <c r="N673" i="3"/>
  <c r="H674" i="3"/>
  <c r="I674" i="3"/>
  <c r="J674" i="3"/>
  <c r="K674" i="3"/>
  <c r="L674" i="3"/>
  <c r="M674" i="3"/>
  <c r="N674" i="3"/>
  <c r="H675" i="3"/>
  <c r="I675" i="3"/>
  <c r="J675" i="3"/>
  <c r="K675" i="3"/>
  <c r="L675" i="3"/>
  <c r="M675" i="3"/>
  <c r="N675" i="3"/>
  <c r="H676" i="3"/>
  <c r="I676" i="3"/>
  <c r="J676" i="3"/>
  <c r="K676" i="3"/>
  <c r="L676" i="3"/>
  <c r="M676" i="3"/>
  <c r="N676" i="3"/>
  <c r="H677" i="3"/>
  <c r="I677" i="3"/>
  <c r="J677" i="3"/>
  <c r="K677" i="3"/>
  <c r="L677" i="3"/>
  <c r="M677" i="3"/>
  <c r="N677" i="3"/>
  <c r="H678" i="3"/>
  <c r="I678" i="3"/>
  <c r="J678" i="3"/>
  <c r="K678" i="3"/>
  <c r="L678" i="3"/>
  <c r="M678" i="3"/>
  <c r="N678" i="3"/>
  <c r="H679" i="3"/>
  <c r="I679" i="3"/>
  <c r="J679" i="3"/>
  <c r="K679" i="3"/>
  <c r="L679" i="3"/>
  <c r="M679" i="3"/>
  <c r="N679" i="3"/>
  <c r="H680" i="3"/>
  <c r="I680" i="3"/>
  <c r="J680" i="3"/>
  <c r="K680" i="3"/>
  <c r="L680" i="3"/>
  <c r="M680" i="3"/>
  <c r="N680" i="3"/>
  <c r="H681" i="3"/>
  <c r="I681" i="3"/>
  <c r="J681" i="3"/>
  <c r="K681" i="3"/>
  <c r="L681" i="3"/>
  <c r="M681" i="3"/>
  <c r="N681" i="3"/>
  <c r="H682" i="3"/>
  <c r="I682" i="3"/>
  <c r="J682" i="3"/>
  <c r="K682" i="3"/>
  <c r="L682" i="3"/>
  <c r="M682" i="3"/>
  <c r="N682" i="3"/>
  <c r="H683" i="3"/>
  <c r="I683" i="3"/>
  <c r="J683" i="3"/>
  <c r="K683" i="3"/>
  <c r="L683" i="3"/>
  <c r="M683" i="3"/>
  <c r="N683" i="3"/>
  <c r="H684" i="3"/>
  <c r="I684" i="3"/>
  <c r="J684" i="3"/>
  <c r="K684" i="3"/>
  <c r="L684" i="3"/>
  <c r="M684" i="3"/>
  <c r="N684" i="3"/>
  <c r="H685" i="3"/>
  <c r="I685" i="3"/>
  <c r="J685" i="3"/>
  <c r="K685" i="3"/>
  <c r="L685" i="3"/>
  <c r="M685" i="3"/>
  <c r="N685" i="3"/>
  <c r="H686" i="3"/>
  <c r="I686" i="3"/>
  <c r="J686" i="3"/>
  <c r="K686" i="3"/>
  <c r="L686" i="3"/>
  <c r="M686" i="3"/>
  <c r="N686" i="3"/>
  <c r="H687" i="3"/>
  <c r="I687" i="3"/>
  <c r="J687" i="3"/>
  <c r="K687" i="3"/>
  <c r="L687" i="3"/>
  <c r="M687" i="3"/>
  <c r="N687" i="3"/>
  <c r="H688" i="3"/>
  <c r="I688" i="3"/>
  <c r="J688" i="3"/>
  <c r="K688" i="3"/>
  <c r="L688" i="3"/>
  <c r="M688" i="3"/>
  <c r="N688" i="3"/>
  <c r="H689" i="3"/>
  <c r="I689" i="3"/>
  <c r="J689" i="3"/>
  <c r="K689" i="3"/>
  <c r="L689" i="3"/>
  <c r="M689" i="3"/>
  <c r="N689" i="3"/>
  <c r="H690" i="3"/>
  <c r="I690" i="3"/>
  <c r="J690" i="3"/>
  <c r="K690" i="3"/>
  <c r="L690" i="3"/>
  <c r="M690" i="3"/>
  <c r="N690" i="3"/>
  <c r="H691" i="3"/>
  <c r="I691" i="3"/>
  <c r="J691" i="3"/>
  <c r="K691" i="3"/>
  <c r="L691" i="3"/>
  <c r="M691" i="3"/>
  <c r="N691" i="3"/>
  <c r="H692" i="3"/>
  <c r="I692" i="3"/>
  <c r="J692" i="3"/>
  <c r="K692" i="3"/>
  <c r="L692" i="3"/>
  <c r="M692" i="3"/>
  <c r="N692" i="3"/>
  <c r="H693" i="3"/>
  <c r="I693" i="3"/>
  <c r="J693" i="3"/>
  <c r="K693" i="3"/>
  <c r="L693" i="3"/>
  <c r="M693" i="3"/>
  <c r="N693" i="3"/>
  <c r="H694" i="3"/>
  <c r="I694" i="3"/>
  <c r="J694" i="3"/>
  <c r="K694" i="3"/>
  <c r="L694" i="3"/>
  <c r="M694" i="3"/>
  <c r="N694" i="3"/>
  <c r="H695" i="3"/>
  <c r="I695" i="3"/>
  <c r="J695" i="3"/>
  <c r="K695" i="3"/>
  <c r="L695" i="3"/>
  <c r="M695" i="3"/>
  <c r="N695" i="3"/>
  <c r="H696" i="3"/>
  <c r="I696" i="3"/>
  <c r="J696" i="3"/>
  <c r="K696" i="3"/>
  <c r="L696" i="3"/>
  <c r="M696" i="3"/>
  <c r="N696" i="3"/>
  <c r="H697" i="3"/>
  <c r="I697" i="3"/>
  <c r="J697" i="3"/>
  <c r="K697" i="3"/>
  <c r="L697" i="3"/>
  <c r="M697" i="3"/>
  <c r="N697" i="3"/>
  <c r="H698" i="3"/>
  <c r="I698" i="3"/>
  <c r="J698" i="3"/>
  <c r="K698" i="3"/>
  <c r="L698" i="3"/>
  <c r="M698" i="3"/>
  <c r="N698" i="3"/>
  <c r="H699" i="3"/>
  <c r="I699" i="3"/>
  <c r="J699" i="3"/>
  <c r="K699" i="3"/>
  <c r="L699" i="3"/>
  <c r="M699" i="3"/>
  <c r="N699" i="3"/>
  <c r="H700" i="3"/>
  <c r="I700" i="3"/>
  <c r="J700" i="3"/>
  <c r="K700" i="3"/>
  <c r="L700" i="3"/>
  <c r="M700" i="3"/>
  <c r="N700" i="3"/>
  <c r="H701" i="3"/>
  <c r="I701" i="3"/>
  <c r="J701" i="3"/>
  <c r="K701" i="3"/>
  <c r="L701" i="3"/>
  <c r="M701" i="3"/>
  <c r="N701" i="3"/>
  <c r="H702" i="3"/>
  <c r="I702" i="3"/>
  <c r="J702" i="3"/>
  <c r="K702" i="3"/>
  <c r="L702" i="3"/>
  <c r="M702" i="3"/>
  <c r="N702" i="3"/>
  <c r="H703" i="3"/>
  <c r="I703" i="3"/>
  <c r="J703" i="3"/>
  <c r="K703" i="3"/>
  <c r="L703" i="3"/>
  <c r="M703" i="3"/>
  <c r="N703" i="3"/>
  <c r="H704" i="3"/>
  <c r="I704" i="3"/>
  <c r="J704" i="3"/>
  <c r="K704" i="3"/>
  <c r="L704" i="3"/>
  <c r="M704" i="3"/>
  <c r="N704" i="3"/>
  <c r="H705" i="3"/>
  <c r="I705" i="3"/>
  <c r="J705" i="3"/>
  <c r="K705" i="3"/>
  <c r="L705" i="3"/>
  <c r="M705" i="3"/>
  <c r="N705" i="3"/>
  <c r="H706" i="3"/>
  <c r="I706" i="3"/>
  <c r="J706" i="3"/>
  <c r="K706" i="3"/>
  <c r="L706" i="3"/>
  <c r="M706" i="3"/>
  <c r="N706" i="3"/>
  <c r="H707" i="3"/>
  <c r="I707" i="3"/>
  <c r="J707" i="3"/>
  <c r="K707" i="3"/>
  <c r="L707" i="3"/>
  <c r="M707" i="3"/>
  <c r="N707" i="3"/>
  <c r="H708" i="3"/>
  <c r="I708" i="3"/>
  <c r="J708" i="3"/>
  <c r="K708" i="3"/>
  <c r="L708" i="3"/>
  <c r="M708" i="3"/>
  <c r="N708" i="3"/>
  <c r="H709" i="3"/>
  <c r="I709" i="3"/>
  <c r="J709" i="3"/>
  <c r="K709" i="3"/>
  <c r="L709" i="3"/>
  <c r="M709" i="3"/>
  <c r="N709" i="3"/>
  <c r="H710" i="3"/>
  <c r="I710" i="3"/>
  <c r="J710" i="3"/>
  <c r="K710" i="3"/>
  <c r="L710" i="3"/>
  <c r="M710" i="3"/>
  <c r="N710" i="3"/>
  <c r="H711" i="3"/>
  <c r="I711" i="3"/>
  <c r="J711" i="3"/>
  <c r="K711" i="3"/>
  <c r="L711" i="3"/>
  <c r="M711" i="3"/>
  <c r="N711" i="3"/>
  <c r="H712" i="3"/>
  <c r="I712" i="3"/>
  <c r="J712" i="3"/>
  <c r="K712" i="3"/>
  <c r="L712" i="3"/>
  <c r="M712" i="3"/>
  <c r="N712" i="3"/>
  <c r="H713" i="3"/>
  <c r="I713" i="3"/>
  <c r="J713" i="3"/>
  <c r="K713" i="3"/>
  <c r="L713" i="3"/>
  <c r="M713" i="3"/>
  <c r="N713" i="3"/>
  <c r="H714" i="3"/>
  <c r="I714" i="3"/>
  <c r="J714" i="3"/>
  <c r="K714" i="3"/>
  <c r="L714" i="3"/>
  <c r="M714" i="3"/>
  <c r="N714" i="3"/>
  <c r="H715" i="3"/>
  <c r="I715" i="3"/>
  <c r="J715" i="3"/>
  <c r="K715" i="3"/>
  <c r="L715" i="3"/>
  <c r="M715" i="3"/>
  <c r="N715" i="3"/>
  <c r="H716" i="3"/>
  <c r="I716" i="3"/>
  <c r="J716" i="3"/>
  <c r="K716" i="3"/>
  <c r="L716" i="3"/>
  <c r="M716" i="3"/>
  <c r="N716" i="3"/>
  <c r="H717" i="3"/>
  <c r="I717" i="3"/>
  <c r="J717" i="3"/>
  <c r="K717" i="3"/>
  <c r="L717" i="3"/>
  <c r="M717" i="3"/>
  <c r="N717" i="3"/>
  <c r="H718" i="3"/>
  <c r="I718" i="3"/>
  <c r="J718" i="3"/>
  <c r="K718" i="3"/>
  <c r="L718" i="3"/>
  <c r="M718" i="3"/>
  <c r="N718" i="3"/>
  <c r="H719" i="3"/>
  <c r="I719" i="3"/>
  <c r="J719" i="3"/>
  <c r="K719" i="3"/>
  <c r="L719" i="3"/>
  <c r="M719" i="3"/>
  <c r="N719" i="3"/>
  <c r="H720" i="3"/>
  <c r="I720" i="3"/>
  <c r="J720" i="3"/>
  <c r="K720" i="3"/>
  <c r="L720" i="3"/>
  <c r="M720" i="3"/>
  <c r="N720" i="3"/>
  <c r="H721" i="3"/>
  <c r="I721" i="3"/>
  <c r="J721" i="3"/>
  <c r="K721" i="3"/>
  <c r="L721" i="3"/>
  <c r="M721" i="3"/>
  <c r="N721" i="3"/>
  <c r="H722" i="3"/>
  <c r="I722" i="3"/>
  <c r="J722" i="3"/>
  <c r="K722" i="3"/>
  <c r="L722" i="3"/>
  <c r="M722" i="3"/>
  <c r="N722" i="3"/>
  <c r="H723" i="3"/>
  <c r="I723" i="3"/>
  <c r="J723" i="3"/>
  <c r="K723" i="3"/>
  <c r="L723" i="3"/>
  <c r="M723" i="3"/>
  <c r="N723" i="3"/>
  <c r="H724" i="3"/>
  <c r="I724" i="3"/>
  <c r="J724" i="3"/>
  <c r="K724" i="3"/>
  <c r="L724" i="3"/>
  <c r="M724" i="3"/>
  <c r="N724" i="3"/>
  <c r="H725" i="3"/>
  <c r="I725" i="3"/>
  <c r="J725" i="3"/>
  <c r="K725" i="3"/>
  <c r="L725" i="3"/>
  <c r="M725" i="3"/>
  <c r="N725" i="3"/>
  <c r="H726" i="3"/>
  <c r="I726" i="3"/>
  <c r="J726" i="3"/>
  <c r="K726" i="3"/>
  <c r="L726" i="3"/>
  <c r="M726" i="3"/>
  <c r="N726" i="3"/>
  <c r="H727" i="3"/>
  <c r="I727" i="3"/>
  <c r="J727" i="3"/>
  <c r="K727" i="3"/>
  <c r="L727" i="3"/>
  <c r="M727" i="3"/>
  <c r="N727" i="3"/>
  <c r="H728" i="3"/>
  <c r="I728" i="3"/>
  <c r="J728" i="3"/>
  <c r="K728" i="3"/>
  <c r="L728" i="3"/>
  <c r="M728" i="3"/>
  <c r="N728" i="3"/>
  <c r="H729" i="3"/>
  <c r="I729" i="3"/>
  <c r="J729" i="3"/>
  <c r="K729" i="3"/>
  <c r="L729" i="3"/>
  <c r="M729" i="3"/>
  <c r="N729" i="3"/>
  <c r="H730" i="3"/>
  <c r="I730" i="3"/>
  <c r="J730" i="3"/>
  <c r="K730" i="3"/>
  <c r="L730" i="3"/>
  <c r="M730" i="3"/>
  <c r="N730" i="3"/>
  <c r="H731" i="3"/>
  <c r="I731" i="3"/>
  <c r="J731" i="3"/>
  <c r="K731" i="3"/>
  <c r="L731" i="3"/>
  <c r="M731" i="3"/>
  <c r="N731" i="3"/>
  <c r="H732" i="3"/>
  <c r="I732" i="3"/>
  <c r="J732" i="3"/>
  <c r="K732" i="3"/>
  <c r="L732" i="3"/>
  <c r="M732" i="3"/>
  <c r="N732" i="3"/>
  <c r="H733" i="3"/>
  <c r="I733" i="3"/>
  <c r="J733" i="3"/>
  <c r="K733" i="3"/>
  <c r="L733" i="3"/>
  <c r="M733" i="3"/>
  <c r="N733" i="3"/>
  <c r="H734" i="3"/>
  <c r="I734" i="3"/>
  <c r="J734" i="3"/>
  <c r="K734" i="3"/>
  <c r="L734" i="3"/>
  <c r="M734" i="3"/>
  <c r="N734" i="3"/>
  <c r="H735" i="3"/>
  <c r="I735" i="3"/>
  <c r="J735" i="3"/>
  <c r="K735" i="3"/>
  <c r="L735" i="3"/>
  <c r="M735" i="3"/>
  <c r="N735" i="3"/>
  <c r="H736" i="3"/>
  <c r="I736" i="3"/>
  <c r="J736" i="3"/>
  <c r="K736" i="3"/>
  <c r="L736" i="3"/>
  <c r="M736" i="3"/>
  <c r="N736" i="3"/>
  <c r="H737" i="3"/>
  <c r="I737" i="3"/>
  <c r="J737" i="3"/>
  <c r="K737" i="3"/>
  <c r="L737" i="3"/>
  <c r="M737" i="3"/>
  <c r="N737" i="3"/>
  <c r="H738" i="3"/>
  <c r="I738" i="3"/>
  <c r="J738" i="3"/>
  <c r="K738" i="3"/>
  <c r="L738" i="3"/>
  <c r="M738" i="3"/>
  <c r="N738" i="3"/>
  <c r="H739" i="3"/>
  <c r="I739" i="3"/>
  <c r="J739" i="3"/>
  <c r="K739" i="3"/>
  <c r="L739" i="3"/>
  <c r="M739" i="3"/>
  <c r="N739" i="3"/>
  <c r="H740" i="3"/>
  <c r="I740" i="3"/>
  <c r="J740" i="3"/>
  <c r="K740" i="3"/>
  <c r="L740" i="3"/>
  <c r="M740" i="3"/>
  <c r="N740" i="3"/>
  <c r="H741" i="3"/>
  <c r="I741" i="3"/>
  <c r="J741" i="3"/>
  <c r="K741" i="3"/>
  <c r="L741" i="3"/>
  <c r="M741" i="3"/>
  <c r="N741" i="3"/>
  <c r="H742" i="3"/>
  <c r="I742" i="3"/>
  <c r="J742" i="3"/>
  <c r="K742" i="3"/>
  <c r="L742" i="3"/>
  <c r="M742" i="3"/>
  <c r="N742" i="3"/>
  <c r="H743" i="3"/>
  <c r="I743" i="3"/>
  <c r="J743" i="3"/>
  <c r="K743" i="3"/>
  <c r="L743" i="3"/>
  <c r="M743" i="3"/>
  <c r="N743" i="3"/>
  <c r="H744" i="3"/>
  <c r="I744" i="3"/>
  <c r="J744" i="3"/>
  <c r="K744" i="3"/>
  <c r="L744" i="3"/>
  <c r="M744" i="3"/>
  <c r="N744" i="3"/>
  <c r="H745" i="3"/>
  <c r="I745" i="3"/>
  <c r="J745" i="3"/>
  <c r="K745" i="3"/>
  <c r="L745" i="3"/>
  <c r="M745" i="3"/>
  <c r="N745" i="3"/>
  <c r="H746" i="3"/>
  <c r="I746" i="3"/>
  <c r="J746" i="3"/>
  <c r="K746" i="3"/>
  <c r="L746" i="3"/>
  <c r="M746" i="3"/>
  <c r="N746" i="3"/>
  <c r="H747" i="3"/>
  <c r="I747" i="3"/>
  <c r="J747" i="3"/>
  <c r="K747" i="3"/>
  <c r="L747" i="3"/>
  <c r="M747" i="3"/>
  <c r="N747" i="3"/>
  <c r="H748" i="3"/>
  <c r="I748" i="3"/>
  <c r="J748" i="3"/>
  <c r="K748" i="3"/>
  <c r="L748" i="3"/>
  <c r="M748" i="3"/>
  <c r="N748" i="3"/>
  <c r="H749" i="3"/>
  <c r="I749" i="3"/>
  <c r="J749" i="3"/>
  <c r="K749" i="3"/>
  <c r="L749" i="3"/>
  <c r="M749" i="3"/>
  <c r="N749" i="3"/>
  <c r="H750" i="3"/>
  <c r="I750" i="3"/>
  <c r="J750" i="3"/>
  <c r="K750" i="3"/>
  <c r="L750" i="3"/>
  <c r="M750" i="3"/>
  <c r="N750" i="3"/>
  <c r="H751" i="3"/>
  <c r="I751" i="3"/>
  <c r="J751" i="3"/>
  <c r="K751" i="3"/>
  <c r="L751" i="3"/>
  <c r="M751" i="3"/>
  <c r="N751" i="3"/>
  <c r="H752" i="3"/>
  <c r="I752" i="3"/>
  <c r="J752" i="3"/>
  <c r="K752" i="3"/>
  <c r="L752" i="3"/>
  <c r="M752" i="3"/>
  <c r="N752" i="3"/>
  <c r="H753" i="3"/>
  <c r="I753" i="3"/>
  <c r="J753" i="3"/>
  <c r="K753" i="3"/>
  <c r="L753" i="3"/>
  <c r="M753" i="3"/>
  <c r="N753" i="3"/>
  <c r="H754" i="3"/>
  <c r="I754" i="3"/>
  <c r="J754" i="3"/>
  <c r="K754" i="3"/>
  <c r="L754" i="3"/>
  <c r="M754" i="3"/>
  <c r="N754" i="3"/>
  <c r="H755" i="3"/>
  <c r="I755" i="3"/>
  <c r="J755" i="3"/>
  <c r="K755" i="3"/>
  <c r="L755" i="3"/>
  <c r="M755" i="3"/>
  <c r="N755" i="3"/>
  <c r="H756" i="3"/>
  <c r="I756" i="3"/>
  <c r="J756" i="3"/>
  <c r="K756" i="3"/>
  <c r="L756" i="3"/>
  <c r="M756" i="3"/>
  <c r="N756" i="3"/>
  <c r="H757" i="3"/>
  <c r="I757" i="3"/>
  <c r="J757" i="3"/>
  <c r="K757" i="3"/>
  <c r="L757" i="3"/>
  <c r="M757" i="3"/>
  <c r="N757" i="3"/>
  <c r="H758" i="3"/>
  <c r="I758" i="3"/>
  <c r="J758" i="3"/>
  <c r="K758" i="3"/>
  <c r="L758" i="3"/>
  <c r="M758" i="3"/>
  <c r="N758" i="3"/>
  <c r="H759" i="3"/>
  <c r="I759" i="3"/>
  <c r="J759" i="3"/>
  <c r="K759" i="3"/>
  <c r="L759" i="3"/>
  <c r="M759" i="3"/>
  <c r="N759" i="3"/>
  <c r="H760" i="3"/>
  <c r="I760" i="3"/>
  <c r="J760" i="3"/>
  <c r="K760" i="3"/>
  <c r="L760" i="3"/>
  <c r="M760" i="3"/>
  <c r="N760" i="3"/>
  <c r="H761" i="3"/>
  <c r="I761" i="3"/>
  <c r="J761" i="3"/>
  <c r="K761" i="3"/>
  <c r="L761" i="3"/>
  <c r="M761" i="3"/>
  <c r="N761" i="3"/>
  <c r="H762" i="3"/>
  <c r="I762" i="3"/>
  <c r="J762" i="3"/>
  <c r="K762" i="3"/>
  <c r="L762" i="3"/>
  <c r="M762" i="3"/>
  <c r="N762" i="3"/>
  <c r="H763" i="3"/>
  <c r="I763" i="3"/>
  <c r="J763" i="3"/>
  <c r="K763" i="3"/>
  <c r="L763" i="3"/>
  <c r="M763" i="3"/>
  <c r="N763" i="3"/>
  <c r="H764" i="3"/>
  <c r="I764" i="3"/>
  <c r="J764" i="3"/>
  <c r="K764" i="3"/>
  <c r="L764" i="3"/>
  <c r="M764" i="3"/>
  <c r="N764" i="3"/>
  <c r="H765" i="3"/>
  <c r="I765" i="3"/>
  <c r="J765" i="3"/>
  <c r="K765" i="3"/>
  <c r="L765" i="3"/>
  <c r="M765" i="3"/>
  <c r="N765" i="3"/>
  <c r="H766" i="3"/>
  <c r="I766" i="3"/>
  <c r="J766" i="3"/>
  <c r="K766" i="3"/>
  <c r="L766" i="3"/>
  <c r="M766" i="3"/>
  <c r="N766" i="3"/>
  <c r="H767" i="3"/>
  <c r="I767" i="3"/>
  <c r="J767" i="3"/>
  <c r="K767" i="3"/>
  <c r="L767" i="3"/>
  <c r="M767" i="3"/>
  <c r="N767" i="3"/>
  <c r="H768" i="3"/>
  <c r="I768" i="3"/>
  <c r="J768" i="3"/>
  <c r="K768" i="3"/>
  <c r="L768" i="3"/>
  <c r="M768" i="3"/>
  <c r="N768" i="3"/>
  <c r="H769" i="3"/>
  <c r="I769" i="3"/>
  <c r="J769" i="3"/>
  <c r="K769" i="3"/>
  <c r="L769" i="3"/>
  <c r="M769" i="3"/>
  <c r="N769" i="3"/>
  <c r="H770" i="3"/>
  <c r="I770" i="3"/>
  <c r="J770" i="3"/>
  <c r="K770" i="3"/>
  <c r="L770" i="3"/>
  <c r="M770" i="3"/>
  <c r="N770" i="3"/>
  <c r="H771" i="3"/>
  <c r="I771" i="3"/>
  <c r="J771" i="3"/>
  <c r="K771" i="3"/>
  <c r="L771" i="3"/>
  <c r="M771" i="3"/>
  <c r="N771" i="3"/>
  <c r="H772" i="3"/>
  <c r="I772" i="3"/>
  <c r="J772" i="3"/>
  <c r="K772" i="3"/>
  <c r="L772" i="3"/>
  <c r="M772" i="3"/>
  <c r="N772" i="3"/>
  <c r="H773" i="3"/>
  <c r="I773" i="3"/>
  <c r="J773" i="3"/>
  <c r="K773" i="3"/>
  <c r="L773" i="3"/>
  <c r="M773" i="3"/>
  <c r="N773" i="3"/>
  <c r="H774" i="3"/>
  <c r="I774" i="3"/>
  <c r="J774" i="3"/>
  <c r="K774" i="3"/>
  <c r="L774" i="3"/>
  <c r="M774" i="3"/>
  <c r="N774" i="3"/>
  <c r="H775" i="3"/>
  <c r="I775" i="3"/>
  <c r="J775" i="3"/>
  <c r="K775" i="3"/>
  <c r="L775" i="3"/>
  <c r="M775" i="3"/>
  <c r="N775" i="3"/>
  <c r="H776" i="3"/>
  <c r="I776" i="3"/>
  <c r="J776" i="3"/>
  <c r="K776" i="3"/>
  <c r="L776" i="3"/>
  <c r="M776" i="3"/>
  <c r="N776" i="3"/>
  <c r="H777" i="3"/>
  <c r="I777" i="3"/>
  <c r="J777" i="3"/>
  <c r="K777" i="3"/>
  <c r="L777" i="3"/>
  <c r="M777" i="3"/>
  <c r="N777" i="3"/>
  <c r="H778" i="3"/>
  <c r="I778" i="3"/>
  <c r="J778" i="3"/>
  <c r="K778" i="3"/>
  <c r="L778" i="3"/>
  <c r="M778" i="3"/>
  <c r="N778" i="3"/>
  <c r="H779" i="3"/>
  <c r="I779" i="3"/>
  <c r="J779" i="3"/>
  <c r="K779" i="3"/>
  <c r="L779" i="3"/>
  <c r="M779" i="3"/>
  <c r="N779" i="3"/>
  <c r="H780" i="3"/>
  <c r="I780" i="3"/>
  <c r="J780" i="3"/>
  <c r="K780" i="3"/>
  <c r="L780" i="3"/>
  <c r="M780" i="3"/>
  <c r="N780" i="3"/>
  <c r="H781" i="3"/>
  <c r="I781" i="3"/>
  <c r="J781" i="3"/>
  <c r="K781" i="3"/>
  <c r="L781" i="3"/>
  <c r="M781" i="3"/>
  <c r="N781" i="3"/>
  <c r="H782" i="3"/>
  <c r="I782" i="3"/>
  <c r="J782" i="3"/>
  <c r="K782" i="3"/>
  <c r="L782" i="3"/>
  <c r="M782" i="3"/>
  <c r="N782" i="3"/>
  <c r="H783" i="3"/>
  <c r="I783" i="3"/>
  <c r="J783" i="3"/>
  <c r="K783" i="3"/>
  <c r="L783" i="3"/>
  <c r="M783" i="3"/>
  <c r="N783" i="3"/>
  <c r="H784" i="3"/>
  <c r="I784" i="3"/>
  <c r="J784" i="3"/>
  <c r="K784" i="3"/>
  <c r="L784" i="3"/>
  <c r="M784" i="3"/>
  <c r="N784" i="3"/>
  <c r="H785" i="3"/>
  <c r="I785" i="3"/>
  <c r="J785" i="3"/>
  <c r="K785" i="3"/>
  <c r="L785" i="3"/>
  <c r="M785" i="3"/>
  <c r="N785" i="3"/>
  <c r="H786" i="3"/>
  <c r="I786" i="3"/>
  <c r="J786" i="3"/>
  <c r="K786" i="3"/>
  <c r="L786" i="3"/>
  <c r="M786" i="3"/>
  <c r="N786" i="3"/>
  <c r="H787" i="3"/>
  <c r="I787" i="3"/>
  <c r="J787" i="3"/>
  <c r="K787" i="3"/>
  <c r="L787" i="3"/>
  <c r="M787" i="3"/>
  <c r="N787" i="3"/>
  <c r="H788" i="3"/>
  <c r="I788" i="3"/>
  <c r="J788" i="3"/>
  <c r="K788" i="3"/>
  <c r="L788" i="3"/>
  <c r="M788" i="3"/>
  <c r="N788" i="3"/>
  <c r="H789" i="3"/>
  <c r="I789" i="3"/>
  <c r="J789" i="3"/>
  <c r="K789" i="3"/>
  <c r="L789" i="3"/>
  <c r="M789" i="3"/>
  <c r="N789" i="3"/>
  <c r="H790" i="3"/>
  <c r="I790" i="3"/>
  <c r="J790" i="3"/>
  <c r="K790" i="3"/>
  <c r="L790" i="3"/>
  <c r="M790" i="3"/>
  <c r="N790" i="3"/>
  <c r="H791" i="3"/>
  <c r="I791" i="3"/>
  <c r="J791" i="3"/>
  <c r="K791" i="3"/>
  <c r="L791" i="3"/>
  <c r="M791" i="3"/>
  <c r="N791" i="3"/>
  <c r="H792" i="3"/>
  <c r="I792" i="3"/>
  <c r="J792" i="3"/>
  <c r="K792" i="3"/>
  <c r="L792" i="3"/>
  <c r="M792" i="3"/>
  <c r="N792" i="3"/>
  <c r="H793" i="3"/>
  <c r="I793" i="3"/>
  <c r="J793" i="3"/>
  <c r="K793" i="3"/>
  <c r="L793" i="3"/>
  <c r="M793" i="3"/>
  <c r="N793" i="3"/>
  <c r="H794" i="3"/>
  <c r="I794" i="3"/>
  <c r="J794" i="3"/>
  <c r="K794" i="3"/>
  <c r="L794" i="3"/>
  <c r="M794" i="3"/>
  <c r="N794" i="3"/>
  <c r="H795" i="3"/>
  <c r="I795" i="3"/>
  <c r="J795" i="3"/>
  <c r="K795" i="3"/>
  <c r="L795" i="3"/>
  <c r="M795" i="3"/>
  <c r="N795" i="3"/>
  <c r="H796" i="3"/>
  <c r="I796" i="3"/>
  <c r="J796" i="3"/>
  <c r="K796" i="3"/>
  <c r="L796" i="3"/>
  <c r="M796" i="3"/>
  <c r="N796" i="3"/>
  <c r="H797" i="3"/>
  <c r="I797" i="3"/>
  <c r="J797" i="3"/>
  <c r="K797" i="3"/>
  <c r="L797" i="3"/>
  <c r="M797" i="3"/>
  <c r="N797" i="3"/>
  <c r="H798" i="3"/>
  <c r="I798" i="3"/>
  <c r="J798" i="3"/>
  <c r="K798" i="3"/>
  <c r="L798" i="3"/>
  <c r="M798" i="3"/>
  <c r="N798" i="3"/>
  <c r="H799" i="3"/>
  <c r="I799" i="3"/>
  <c r="J799" i="3"/>
  <c r="K799" i="3"/>
  <c r="L799" i="3"/>
  <c r="M799" i="3"/>
  <c r="N799" i="3"/>
  <c r="H800" i="3"/>
  <c r="I800" i="3"/>
  <c r="J800" i="3"/>
  <c r="K800" i="3"/>
  <c r="L800" i="3"/>
  <c r="M800" i="3"/>
  <c r="N800" i="3"/>
  <c r="H801" i="3"/>
  <c r="I801" i="3"/>
  <c r="J801" i="3"/>
  <c r="K801" i="3"/>
  <c r="L801" i="3"/>
  <c r="M801" i="3"/>
  <c r="N801" i="3"/>
  <c r="H802" i="3"/>
  <c r="I802" i="3"/>
  <c r="J802" i="3"/>
  <c r="K802" i="3"/>
  <c r="L802" i="3"/>
  <c r="M802" i="3"/>
  <c r="N802" i="3"/>
  <c r="H803" i="3"/>
  <c r="I803" i="3"/>
  <c r="J803" i="3"/>
  <c r="K803" i="3"/>
  <c r="L803" i="3"/>
  <c r="M803" i="3"/>
  <c r="N803" i="3"/>
  <c r="H804" i="3"/>
  <c r="I804" i="3"/>
  <c r="J804" i="3"/>
  <c r="K804" i="3"/>
  <c r="L804" i="3"/>
  <c r="M804" i="3"/>
  <c r="N804" i="3"/>
  <c r="H805" i="3"/>
  <c r="I805" i="3"/>
  <c r="J805" i="3"/>
  <c r="K805" i="3"/>
  <c r="L805" i="3"/>
  <c r="M805" i="3"/>
  <c r="N805" i="3"/>
  <c r="H806" i="3"/>
  <c r="I806" i="3"/>
  <c r="J806" i="3"/>
  <c r="K806" i="3"/>
  <c r="L806" i="3"/>
  <c r="M806" i="3"/>
  <c r="N806" i="3"/>
  <c r="H807" i="3"/>
  <c r="I807" i="3"/>
  <c r="J807" i="3"/>
  <c r="K807" i="3"/>
  <c r="L807" i="3"/>
  <c r="M807" i="3"/>
  <c r="N807" i="3"/>
  <c r="H808" i="3"/>
  <c r="I808" i="3"/>
  <c r="J808" i="3"/>
  <c r="K808" i="3"/>
  <c r="L808" i="3"/>
  <c r="M808" i="3"/>
  <c r="N808" i="3"/>
  <c r="H809" i="3"/>
  <c r="I809" i="3"/>
  <c r="J809" i="3"/>
  <c r="K809" i="3"/>
  <c r="L809" i="3"/>
  <c r="M809" i="3"/>
  <c r="N809" i="3"/>
  <c r="H810" i="3"/>
  <c r="I810" i="3"/>
  <c r="J810" i="3"/>
  <c r="K810" i="3"/>
  <c r="L810" i="3"/>
  <c r="M810" i="3"/>
  <c r="N810" i="3"/>
  <c r="H811" i="3"/>
  <c r="I811" i="3"/>
  <c r="J811" i="3"/>
  <c r="K811" i="3"/>
  <c r="L811" i="3"/>
  <c r="M811" i="3"/>
  <c r="N811" i="3"/>
  <c r="H812" i="3"/>
  <c r="I812" i="3"/>
  <c r="J812" i="3"/>
  <c r="K812" i="3"/>
  <c r="L812" i="3"/>
  <c r="M812" i="3"/>
  <c r="N812" i="3"/>
  <c r="H813" i="3"/>
  <c r="I813" i="3"/>
  <c r="J813" i="3"/>
  <c r="K813" i="3"/>
  <c r="L813" i="3"/>
  <c r="M813" i="3"/>
  <c r="N813" i="3"/>
  <c r="H814" i="3"/>
  <c r="I814" i="3"/>
  <c r="J814" i="3"/>
  <c r="K814" i="3"/>
  <c r="L814" i="3"/>
  <c r="M814" i="3"/>
  <c r="N814" i="3"/>
  <c r="H815" i="3"/>
  <c r="I815" i="3"/>
  <c r="J815" i="3"/>
  <c r="K815" i="3"/>
  <c r="L815" i="3"/>
  <c r="M815" i="3"/>
  <c r="N815" i="3"/>
  <c r="H816" i="3"/>
  <c r="I816" i="3"/>
  <c r="J816" i="3"/>
  <c r="K816" i="3"/>
  <c r="L816" i="3"/>
  <c r="M816" i="3"/>
  <c r="N816" i="3"/>
  <c r="H817" i="3"/>
  <c r="I817" i="3"/>
  <c r="J817" i="3"/>
  <c r="K817" i="3"/>
  <c r="L817" i="3"/>
  <c r="M817" i="3"/>
  <c r="N817" i="3"/>
  <c r="H818" i="3"/>
  <c r="I818" i="3"/>
  <c r="J818" i="3"/>
  <c r="K818" i="3"/>
  <c r="L818" i="3"/>
  <c r="M818" i="3"/>
  <c r="N818" i="3"/>
  <c r="H819" i="3"/>
  <c r="I819" i="3"/>
  <c r="J819" i="3"/>
  <c r="K819" i="3"/>
  <c r="L819" i="3"/>
  <c r="M819" i="3"/>
  <c r="N819" i="3"/>
  <c r="H820" i="3"/>
  <c r="I820" i="3"/>
  <c r="J820" i="3"/>
  <c r="K820" i="3"/>
  <c r="L820" i="3"/>
  <c r="M820" i="3"/>
  <c r="N820" i="3"/>
  <c r="H821" i="3"/>
  <c r="I821" i="3"/>
  <c r="J821" i="3"/>
  <c r="K821" i="3"/>
  <c r="L821" i="3"/>
  <c r="M821" i="3"/>
  <c r="N821" i="3"/>
  <c r="H822" i="3"/>
  <c r="I822" i="3"/>
  <c r="J822" i="3"/>
  <c r="K822" i="3"/>
  <c r="L822" i="3"/>
  <c r="M822" i="3"/>
  <c r="N822" i="3"/>
  <c r="H823" i="3"/>
  <c r="I823" i="3"/>
  <c r="J823" i="3"/>
  <c r="K823" i="3"/>
  <c r="L823" i="3"/>
  <c r="M823" i="3"/>
  <c r="N823" i="3"/>
  <c r="H824" i="3"/>
  <c r="I824" i="3"/>
  <c r="J824" i="3"/>
  <c r="K824" i="3"/>
  <c r="L824" i="3"/>
  <c r="M824" i="3"/>
  <c r="N824" i="3"/>
  <c r="H825" i="3"/>
  <c r="I825" i="3"/>
  <c r="J825" i="3"/>
  <c r="K825" i="3"/>
  <c r="L825" i="3"/>
  <c r="M825" i="3"/>
  <c r="N825" i="3"/>
  <c r="H826" i="3"/>
  <c r="I826" i="3"/>
  <c r="J826" i="3"/>
  <c r="K826" i="3"/>
  <c r="L826" i="3"/>
  <c r="M826" i="3"/>
  <c r="N826" i="3"/>
  <c r="H827" i="3"/>
  <c r="I827" i="3"/>
  <c r="J827" i="3"/>
  <c r="K827" i="3"/>
  <c r="L827" i="3"/>
  <c r="M827" i="3"/>
  <c r="N827" i="3"/>
  <c r="H828" i="3"/>
  <c r="I828" i="3"/>
  <c r="J828" i="3"/>
  <c r="K828" i="3"/>
  <c r="L828" i="3"/>
  <c r="M828" i="3"/>
  <c r="N828" i="3"/>
  <c r="H829" i="3"/>
  <c r="I829" i="3"/>
  <c r="J829" i="3"/>
  <c r="K829" i="3"/>
  <c r="L829" i="3"/>
  <c r="M829" i="3"/>
  <c r="N829" i="3"/>
  <c r="H830" i="3"/>
  <c r="I830" i="3"/>
  <c r="J830" i="3"/>
  <c r="K830" i="3"/>
  <c r="L830" i="3"/>
  <c r="M830" i="3"/>
  <c r="N830" i="3"/>
  <c r="H831" i="3"/>
  <c r="I831" i="3"/>
  <c r="J831" i="3"/>
  <c r="K831" i="3"/>
  <c r="L831" i="3"/>
  <c r="M831" i="3"/>
  <c r="N831" i="3"/>
  <c r="H832" i="3"/>
  <c r="I832" i="3"/>
  <c r="J832" i="3"/>
  <c r="K832" i="3"/>
  <c r="L832" i="3"/>
  <c r="M832" i="3"/>
  <c r="N832" i="3"/>
  <c r="H833" i="3"/>
  <c r="I833" i="3"/>
  <c r="J833" i="3"/>
  <c r="K833" i="3"/>
  <c r="L833" i="3"/>
  <c r="M833" i="3"/>
  <c r="N833" i="3"/>
  <c r="H834" i="3"/>
  <c r="I834" i="3"/>
  <c r="J834" i="3"/>
  <c r="K834" i="3"/>
  <c r="L834" i="3"/>
  <c r="M834" i="3"/>
  <c r="N834" i="3"/>
  <c r="H835" i="3"/>
  <c r="I835" i="3"/>
  <c r="J835" i="3"/>
  <c r="K835" i="3"/>
  <c r="L835" i="3"/>
  <c r="M835" i="3"/>
  <c r="N835" i="3"/>
  <c r="H836" i="3"/>
  <c r="I836" i="3"/>
  <c r="J836" i="3"/>
  <c r="K836" i="3"/>
  <c r="L836" i="3"/>
  <c r="M836" i="3"/>
  <c r="N836" i="3"/>
  <c r="H837" i="3"/>
  <c r="I837" i="3"/>
  <c r="J837" i="3"/>
  <c r="K837" i="3"/>
  <c r="L837" i="3"/>
  <c r="M837" i="3"/>
  <c r="N837" i="3"/>
  <c r="H838" i="3"/>
  <c r="I838" i="3"/>
  <c r="J838" i="3"/>
  <c r="K838" i="3"/>
  <c r="L838" i="3"/>
  <c r="M838" i="3"/>
  <c r="N838" i="3"/>
  <c r="H839" i="3"/>
  <c r="I839" i="3"/>
  <c r="J839" i="3"/>
  <c r="K839" i="3"/>
  <c r="L839" i="3"/>
  <c r="M839" i="3"/>
  <c r="N839" i="3"/>
  <c r="H840" i="3"/>
  <c r="I840" i="3"/>
  <c r="J840" i="3"/>
  <c r="K840" i="3"/>
  <c r="L840" i="3"/>
  <c r="M840" i="3"/>
  <c r="N840" i="3"/>
  <c r="H841" i="3"/>
  <c r="I841" i="3"/>
  <c r="J841" i="3"/>
  <c r="K841" i="3"/>
  <c r="L841" i="3"/>
  <c r="M841" i="3"/>
  <c r="N841" i="3"/>
  <c r="H842" i="3"/>
  <c r="I842" i="3"/>
  <c r="J842" i="3"/>
  <c r="K842" i="3"/>
  <c r="L842" i="3"/>
  <c r="M842" i="3"/>
  <c r="N842" i="3"/>
  <c r="H843" i="3"/>
  <c r="I843" i="3"/>
  <c r="J843" i="3"/>
  <c r="K843" i="3"/>
  <c r="L843" i="3"/>
  <c r="M843" i="3"/>
  <c r="N843" i="3"/>
  <c r="H844" i="3"/>
  <c r="I844" i="3"/>
  <c r="J844" i="3"/>
  <c r="K844" i="3"/>
  <c r="L844" i="3"/>
  <c r="M844" i="3"/>
  <c r="N844" i="3"/>
  <c r="H845" i="3"/>
  <c r="I845" i="3"/>
  <c r="J845" i="3"/>
  <c r="K845" i="3"/>
  <c r="L845" i="3"/>
  <c r="M845" i="3"/>
  <c r="N845" i="3"/>
  <c r="H846" i="3"/>
  <c r="I846" i="3"/>
  <c r="J846" i="3"/>
  <c r="K846" i="3"/>
  <c r="L846" i="3"/>
  <c r="M846" i="3"/>
  <c r="N846" i="3"/>
  <c r="H847" i="3"/>
  <c r="I847" i="3"/>
  <c r="J847" i="3"/>
  <c r="K847" i="3"/>
  <c r="L847" i="3"/>
  <c r="M847" i="3"/>
  <c r="N847" i="3"/>
  <c r="H848" i="3"/>
  <c r="I848" i="3"/>
  <c r="J848" i="3"/>
  <c r="K848" i="3"/>
  <c r="L848" i="3"/>
  <c r="M848" i="3"/>
  <c r="N848" i="3"/>
  <c r="H849" i="3"/>
  <c r="I849" i="3"/>
  <c r="J849" i="3"/>
  <c r="K849" i="3"/>
  <c r="L849" i="3"/>
  <c r="M849" i="3"/>
  <c r="N849" i="3"/>
  <c r="H850" i="3"/>
  <c r="I850" i="3"/>
  <c r="J850" i="3"/>
  <c r="K850" i="3"/>
  <c r="L850" i="3"/>
  <c r="M850" i="3"/>
  <c r="N850" i="3"/>
  <c r="H851" i="3"/>
  <c r="I851" i="3"/>
  <c r="J851" i="3"/>
  <c r="K851" i="3"/>
  <c r="L851" i="3"/>
  <c r="M851" i="3"/>
  <c r="N851" i="3"/>
  <c r="H852" i="3"/>
  <c r="I852" i="3"/>
  <c r="J852" i="3"/>
  <c r="K852" i="3"/>
  <c r="L852" i="3"/>
  <c r="M852" i="3"/>
  <c r="N852" i="3"/>
  <c r="H853" i="3"/>
  <c r="I853" i="3"/>
  <c r="J853" i="3"/>
  <c r="K853" i="3"/>
  <c r="L853" i="3"/>
  <c r="M853" i="3"/>
  <c r="N853" i="3"/>
  <c r="H854" i="3"/>
  <c r="I854" i="3"/>
  <c r="J854" i="3"/>
  <c r="K854" i="3"/>
  <c r="L854" i="3"/>
  <c r="M854" i="3"/>
  <c r="N854" i="3"/>
  <c r="H855" i="3"/>
  <c r="I855" i="3"/>
  <c r="J855" i="3"/>
  <c r="K855" i="3"/>
  <c r="L855" i="3"/>
  <c r="M855" i="3"/>
  <c r="N855" i="3"/>
  <c r="H856" i="3"/>
  <c r="I856" i="3"/>
  <c r="J856" i="3"/>
  <c r="K856" i="3"/>
  <c r="L856" i="3"/>
  <c r="M856" i="3"/>
  <c r="N856" i="3"/>
  <c r="H857" i="3"/>
  <c r="I857" i="3"/>
  <c r="J857" i="3"/>
  <c r="K857" i="3"/>
  <c r="L857" i="3"/>
  <c r="M857" i="3"/>
  <c r="N857" i="3"/>
  <c r="H858" i="3"/>
  <c r="I858" i="3"/>
  <c r="J858" i="3"/>
  <c r="K858" i="3"/>
  <c r="L858" i="3"/>
  <c r="M858" i="3"/>
  <c r="N858" i="3"/>
  <c r="H859" i="3"/>
  <c r="I859" i="3"/>
  <c r="J859" i="3"/>
  <c r="K859" i="3"/>
  <c r="L859" i="3"/>
  <c r="M859" i="3"/>
  <c r="N859" i="3"/>
  <c r="H860" i="3"/>
  <c r="I860" i="3"/>
  <c r="J860" i="3"/>
  <c r="K860" i="3"/>
  <c r="L860" i="3"/>
  <c r="M860" i="3"/>
  <c r="N860" i="3"/>
  <c r="H861" i="3"/>
  <c r="I861" i="3"/>
  <c r="J861" i="3"/>
  <c r="K861" i="3"/>
  <c r="L861" i="3"/>
  <c r="M861" i="3"/>
  <c r="N861" i="3"/>
  <c r="H862" i="3"/>
  <c r="I862" i="3"/>
  <c r="J862" i="3"/>
  <c r="K862" i="3"/>
  <c r="L862" i="3"/>
  <c r="M862" i="3"/>
  <c r="N862" i="3"/>
  <c r="H863" i="3"/>
  <c r="I863" i="3"/>
  <c r="J863" i="3"/>
  <c r="K863" i="3"/>
  <c r="L863" i="3"/>
  <c r="M863" i="3"/>
  <c r="N863" i="3"/>
  <c r="H864" i="3"/>
  <c r="I864" i="3"/>
  <c r="J864" i="3"/>
  <c r="K864" i="3"/>
  <c r="L864" i="3"/>
  <c r="M864" i="3"/>
  <c r="N864" i="3"/>
  <c r="H865" i="3"/>
  <c r="I865" i="3"/>
  <c r="J865" i="3"/>
  <c r="K865" i="3"/>
  <c r="L865" i="3"/>
  <c r="M865" i="3"/>
  <c r="N865" i="3"/>
  <c r="H866" i="3"/>
  <c r="I866" i="3"/>
  <c r="J866" i="3"/>
  <c r="K866" i="3"/>
  <c r="L866" i="3"/>
  <c r="M866" i="3"/>
  <c r="N866" i="3"/>
  <c r="H867" i="3"/>
  <c r="I867" i="3"/>
  <c r="J867" i="3"/>
  <c r="K867" i="3"/>
  <c r="L867" i="3"/>
  <c r="M867" i="3"/>
  <c r="N867" i="3"/>
  <c r="H868" i="3"/>
  <c r="I868" i="3"/>
  <c r="J868" i="3"/>
  <c r="K868" i="3"/>
  <c r="L868" i="3"/>
  <c r="M868" i="3"/>
  <c r="N868" i="3"/>
  <c r="H869" i="3"/>
  <c r="I869" i="3"/>
  <c r="J869" i="3"/>
  <c r="K869" i="3"/>
  <c r="L869" i="3"/>
  <c r="M869" i="3"/>
  <c r="N869" i="3"/>
  <c r="H870" i="3"/>
  <c r="I870" i="3"/>
  <c r="J870" i="3"/>
  <c r="K870" i="3"/>
  <c r="L870" i="3"/>
  <c r="M870" i="3"/>
  <c r="N870" i="3"/>
  <c r="H871" i="3"/>
  <c r="I871" i="3"/>
  <c r="J871" i="3"/>
  <c r="K871" i="3"/>
  <c r="L871" i="3"/>
  <c r="M871" i="3"/>
  <c r="N871" i="3"/>
  <c r="H872" i="3"/>
  <c r="I872" i="3"/>
  <c r="J872" i="3"/>
  <c r="K872" i="3"/>
  <c r="L872" i="3"/>
  <c r="M872" i="3"/>
  <c r="N872" i="3"/>
  <c r="H873" i="3"/>
  <c r="I873" i="3"/>
  <c r="J873" i="3"/>
  <c r="K873" i="3"/>
  <c r="L873" i="3"/>
  <c r="M873" i="3"/>
  <c r="N873" i="3"/>
  <c r="H874" i="3"/>
  <c r="I874" i="3"/>
  <c r="J874" i="3"/>
  <c r="K874" i="3"/>
  <c r="L874" i="3"/>
  <c r="M874" i="3"/>
  <c r="N874" i="3"/>
  <c r="H875" i="3"/>
  <c r="I875" i="3"/>
  <c r="J875" i="3"/>
  <c r="K875" i="3"/>
  <c r="L875" i="3"/>
  <c r="M875" i="3"/>
  <c r="N875" i="3"/>
  <c r="H876" i="3"/>
  <c r="I876" i="3"/>
  <c r="J876" i="3"/>
  <c r="K876" i="3"/>
  <c r="L876" i="3"/>
  <c r="M876" i="3"/>
  <c r="N876" i="3"/>
  <c r="H877" i="3"/>
  <c r="I877" i="3"/>
  <c r="J877" i="3"/>
  <c r="K877" i="3"/>
  <c r="L877" i="3"/>
  <c r="M877" i="3"/>
  <c r="N877" i="3"/>
  <c r="H878" i="3"/>
  <c r="I878" i="3"/>
  <c r="J878" i="3"/>
  <c r="K878" i="3"/>
  <c r="L878" i="3"/>
  <c r="M878" i="3"/>
  <c r="N878" i="3"/>
  <c r="H879" i="3"/>
  <c r="I879" i="3"/>
  <c r="J879" i="3"/>
  <c r="K879" i="3"/>
  <c r="L879" i="3"/>
  <c r="M879" i="3"/>
  <c r="N879" i="3"/>
  <c r="H880" i="3"/>
  <c r="I880" i="3"/>
  <c r="J880" i="3"/>
  <c r="K880" i="3"/>
  <c r="L880" i="3"/>
  <c r="M880" i="3"/>
  <c r="N880" i="3"/>
  <c r="H881" i="3"/>
  <c r="I881" i="3"/>
  <c r="J881" i="3"/>
  <c r="K881" i="3"/>
  <c r="L881" i="3"/>
  <c r="M881" i="3"/>
  <c r="N881" i="3"/>
  <c r="H882" i="3"/>
  <c r="I882" i="3"/>
  <c r="J882" i="3"/>
  <c r="K882" i="3"/>
  <c r="L882" i="3"/>
  <c r="M882" i="3"/>
  <c r="N882" i="3"/>
  <c r="H883" i="3"/>
  <c r="I883" i="3"/>
  <c r="J883" i="3"/>
  <c r="K883" i="3"/>
  <c r="L883" i="3"/>
  <c r="M883" i="3"/>
  <c r="N883" i="3"/>
  <c r="H884" i="3"/>
  <c r="I884" i="3"/>
  <c r="J884" i="3"/>
  <c r="K884" i="3"/>
  <c r="L884" i="3"/>
  <c r="M884" i="3"/>
  <c r="N884" i="3"/>
  <c r="H885" i="3"/>
  <c r="I885" i="3"/>
  <c r="J885" i="3"/>
  <c r="K885" i="3"/>
  <c r="L885" i="3"/>
  <c r="M885" i="3"/>
  <c r="N885" i="3"/>
  <c r="H886" i="3"/>
  <c r="I886" i="3"/>
  <c r="J886" i="3"/>
  <c r="K886" i="3"/>
  <c r="L886" i="3"/>
  <c r="M886" i="3"/>
  <c r="N886" i="3"/>
  <c r="H887" i="3"/>
  <c r="I887" i="3"/>
  <c r="J887" i="3"/>
  <c r="K887" i="3"/>
  <c r="L887" i="3"/>
  <c r="M887" i="3"/>
  <c r="N887" i="3"/>
  <c r="H888" i="3"/>
  <c r="I888" i="3"/>
  <c r="J888" i="3"/>
  <c r="K888" i="3"/>
  <c r="L888" i="3"/>
  <c r="M888" i="3"/>
  <c r="N888" i="3"/>
  <c r="H889" i="3"/>
  <c r="I889" i="3"/>
  <c r="J889" i="3"/>
  <c r="K889" i="3"/>
  <c r="L889" i="3"/>
  <c r="M889" i="3"/>
  <c r="N889" i="3"/>
  <c r="H890" i="3"/>
  <c r="I890" i="3"/>
  <c r="J890" i="3"/>
  <c r="K890" i="3"/>
  <c r="L890" i="3"/>
  <c r="M890" i="3"/>
  <c r="N890" i="3"/>
  <c r="H891" i="3"/>
  <c r="I891" i="3"/>
  <c r="J891" i="3"/>
  <c r="K891" i="3"/>
  <c r="L891" i="3"/>
  <c r="M891" i="3"/>
  <c r="N891" i="3"/>
  <c r="H892" i="3"/>
  <c r="I892" i="3"/>
  <c r="J892" i="3"/>
  <c r="K892" i="3"/>
  <c r="L892" i="3"/>
  <c r="M892" i="3"/>
  <c r="N892" i="3"/>
  <c r="H893" i="3"/>
  <c r="I893" i="3"/>
  <c r="J893" i="3"/>
  <c r="K893" i="3"/>
  <c r="L893" i="3"/>
  <c r="M893" i="3"/>
  <c r="N893" i="3"/>
  <c r="H894" i="3"/>
  <c r="I894" i="3"/>
  <c r="J894" i="3"/>
  <c r="K894" i="3"/>
  <c r="L894" i="3"/>
  <c r="M894" i="3"/>
  <c r="N894" i="3"/>
  <c r="H895" i="3"/>
  <c r="I895" i="3"/>
  <c r="J895" i="3"/>
  <c r="K895" i="3"/>
  <c r="L895" i="3"/>
  <c r="M895" i="3"/>
  <c r="N895" i="3"/>
  <c r="H896" i="3"/>
  <c r="I896" i="3"/>
  <c r="J896" i="3"/>
  <c r="K896" i="3"/>
  <c r="L896" i="3"/>
  <c r="M896" i="3"/>
  <c r="N896" i="3"/>
  <c r="H897" i="3"/>
  <c r="I897" i="3"/>
  <c r="J897" i="3"/>
  <c r="K897" i="3"/>
  <c r="L897" i="3"/>
  <c r="M897" i="3"/>
  <c r="N897" i="3"/>
  <c r="H898" i="3"/>
  <c r="I898" i="3"/>
  <c r="J898" i="3"/>
  <c r="K898" i="3"/>
  <c r="L898" i="3"/>
  <c r="M898" i="3"/>
  <c r="N898" i="3"/>
  <c r="H899" i="3"/>
  <c r="I899" i="3"/>
  <c r="J899" i="3"/>
  <c r="K899" i="3"/>
  <c r="L899" i="3"/>
  <c r="M899" i="3"/>
  <c r="N899" i="3"/>
  <c r="H900" i="3"/>
  <c r="I900" i="3"/>
  <c r="J900" i="3"/>
  <c r="K900" i="3"/>
  <c r="L900" i="3"/>
  <c r="M900" i="3"/>
  <c r="N900" i="3"/>
  <c r="H901" i="3"/>
  <c r="I901" i="3"/>
  <c r="J901" i="3"/>
  <c r="K901" i="3"/>
  <c r="L901" i="3"/>
  <c r="M901" i="3"/>
  <c r="N901" i="3"/>
  <c r="H902" i="3"/>
  <c r="I902" i="3"/>
  <c r="J902" i="3"/>
  <c r="K902" i="3"/>
  <c r="L902" i="3"/>
  <c r="M902" i="3"/>
  <c r="N902" i="3"/>
  <c r="H903" i="3"/>
  <c r="I903" i="3"/>
  <c r="J903" i="3"/>
  <c r="K903" i="3"/>
  <c r="L903" i="3"/>
  <c r="M903" i="3"/>
  <c r="N903" i="3"/>
  <c r="H904" i="3"/>
  <c r="I904" i="3"/>
  <c r="J904" i="3"/>
  <c r="K904" i="3"/>
  <c r="L904" i="3"/>
  <c r="M904" i="3"/>
  <c r="N904" i="3"/>
  <c r="H905" i="3"/>
  <c r="I905" i="3"/>
  <c r="J905" i="3"/>
  <c r="K905" i="3"/>
  <c r="L905" i="3"/>
  <c r="M905" i="3"/>
  <c r="N905" i="3"/>
  <c r="H906" i="3"/>
  <c r="I906" i="3"/>
  <c r="J906" i="3"/>
  <c r="K906" i="3"/>
  <c r="L906" i="3"/>
  <c r="M906" i="3"/>
  <c r="N906" i="3"/>
  <c r="H907" i="3"/>
  <c r="I907" i="3"/>
  <c r="J907" i="3"/>
  <c r="K907" i="3"/>
  <c r="L907" i="3"/>
  <c r="M907" i="3"/>
  <c r="N907" i="3"/>
  <c r="H908" i="3"/>
  <c r="I908" i="3"/>
  <c r="J908" i="3"/>
  <c r="K908" i="3"/>
  <c r="L908" i="3"/>
  <c r="M908" i="3"/>
  <c r="N908" i="3"/>
  <c r="H909" i="3"/>
  <c r="I909" i="3"/>
  <c r="J909" i="3"/>
  <c r="K909" i="3"/>
  <c r="L909" i="3"/>
  <c r="M909" i="3"/>
  <c r="N909" i="3"/>
  <c r="H910" i="3"/>
  <c r="I910" i="3"/>
  <c r="J910" i="3"/>
  <c r="K910" i="3"/>
  <c r="L910" i="3"/>
  <c r="M910" i="3"/>
  <c r="N910" i="3"/>
  <c r="H911" i="3"/>
  <c r="I911" i="3"/>
  <c r="J911" i="3"/>
  <c r="K911" i="3"/>
  <c r="L911" i="3"/>
  <c r="M911" i="3"/>
  <c r="N911" i="3"/>
  <c r="H912" i="3"/>
  <c r="I912" i="3"/>
  <c r="J912" i="3"/>
  <c r="K912" i="3"/>
  <c r="L912" i="3"/>
  <c r="M912" i="3"/>
  <c r="N912" i="3"/>
  <c r="H913" i="3"/>
  <c r="I913" i="3"/>
  <c r="J913" i="3"/>
  <c r="K913" i="3"/>
  <c r="L913" i="3"/>
  <c r="M913" i="3"/>
  <c r="N913" i="3"/>
  <c r="H914" i="3"/>
  <c r="I914" i="3"/>
  <c r="J914" i="3"/>
  <c r="K914" i="3"/>
  <c r="L914" i="3"/>
  <c r="M914" i="3"/>
  <c r="N914" i="3"/>
  <c r="H915" i="3"/>
  <c r="I915" i="3"/>
  <c r="J915" i="3"/>
  <c r="K915" i="3"/>
  <c r="L915" i="3"/>
  <c r="M915" i="3"/>
  <c r="N915" i="3"/>
  <c r="H916" i="3"/>
  <c r="I916" i="3"/>
  <c r="J916" i="3"/>
  <c r="K916" i="3"/>
  <c r="L916" i="3"/>
  <c r="M916" i="3"/>
  <c r="N916" i="3"/>
  <c r="H917" i="3"/>
  <c r="I917" i="3"/>
  <c r="J917" i="3"/>
  <c r="K917" i="3"/>
  <c r="L917" i="3"/>
  <c r="M917" i="3"/>
  <c r="N917" i="3"/>
  <c r="H918" i="3"/>
  <c r="I918" i="3"/>
  <c r="J918" i="3"/>
  <c r="K918" i="3"/>
  <c r="L918" i="3"/>
  <c r="M918" i="3"/>
  <c r="N918" i="3"/>
  <c r="H919" i="3"/>
  <c r="I919" i="3"/>
  <c r="J919" i="3"/>
  <c r="K919" i="3"/>
  <c r="L919" i="3"/>
  <c r="M919" i="3"/>
  <c r="N919" i="3"/>
  <c r="H920" i="3"/>
  <c r="I920" i="3"/>
  <c r="J920" i="3"/>
  <c r="K920" i="3"/>
  <c r="L920" i="3"/>
  <c r="M920" i="3"/>
  <c r="N920" i="3"/>
  <c r="H921" i="3"/>
  <c r="I921" i="3"/>
  <c r="J921" i="3"/>
  <c r="K921" i="3"/>
  <c r="L921" i="3"/>
  <c r="M921" i="3"/>
  <c r="N921" i="3"/>
  <c r="H922" i="3"/>
  <c r="I922" i="3"/>
  <c r="J922" i="3"/>
  <c r="K922" i="3"/>
  <c r="L922" i="3"/>
  <c r="M922" i="3"/>
  <c r="N922" i="3"/>
  <c r="H923" i="3"/>
  <c r="I923" i="3"/>
  <c r="J923" i="3"/>
  <c r="K923" i="3"/>
  <c r="L923" i="3"/>
  <c r="M923" i="3"/>
  <c r="N923" i="3"/>
  <c r="H924" i="3"/>
  <c r="I924" i="3"/>
  <c r="J924" i="3"/>
  <c r="K924" i="3"/>
  <c r="L924" i="3"/>
  <c r="M924" i="3"/>
  <c r="N924" i="3"/>
  <c r="H925" i="3"/>
  <c r="I925" i="3"/>
  <c r="J925" i="3"/>
  <c r="K925" i="3"/>
  <c r="L925" i="3"/>
  <c r="M925" i="3"/>
  <c r="N925" i="3"/>
  <c r="H926" i="3"/>
  <c r="I926" i="3"/>
  <c r="J926" i="3"/>
  <c r="K926" i="3"/>
  <c r="L926" i="3"/>
  <c r="M926" i="3"/>
  <c r="N926" i="3"/>
  <c r="H927" i="3"/>
  <c r="I927" i="3"/>
  <c r="J927" i="3"/>
  <c r="K927" i="3"/>
  <c r="L927" i="3"/>
  <c r="M927" i="3"/>
  <c r="N927" i="3"/>
  <c r="H928" i="3"/>
  <c r="I928" i="3"/>
  <c r="J928" i="3"/>
  <c r="K928" i="3"/>
  <c r="L928" i="3"/>
  <c r="M928" i="3"/>
  <c r="N928" i="3"/>
  <c r="H929" i="3"/>
  <c r="I929" i="3"/>
  <c r="J929" i="3"/>
  <c r="K929" i="3"/>
  <c r="L929" i="3"/>
  <c r="M929" i="3"/>
  <c r="N929" i="3"/>
  <c r="H930" i="3"/>
  <c r="I930" i="3"/>
  <c r="J930" i="3"/>
  <c r="K930" i="3"/>
  <c r="L930" i="3"/>
  <c r="M930" i="3"/>
  <c r="N930" i="3"/>
  <c r="H931" i="3"/>
  <c r="I931" i="3"/>
  <c r="J931" i="3"/>
  <c r="K931" i="3"/>
  <c r="L931" i="3"/>
  <c r="M931" i="3"/>
  <c r="N931" i="3"/>
  <c r="H932" i="3"/>
  <c r="I932" i="3"/>
  <c r="J932" i="3"/>
  <c r="K932" i="3"/>
  <c r="L932" i="3"/>
  <c r="M932" i="3"/>
  <c r="N932" i="3"/>
  <c r="H933" i="3"/>
  <c r="I933" i="3"/>
  <c r="J933" i="3"/>
  <c r="K933" i="3"/>
  <c r="L933" i="3"/>
  <c r="M933" i="3"/>
  <c r="N933" i="3"/>
  <c r="H934" i="3"/>
  <c r="I934" i="3"/>
  <c r="J934" i="3"/>
  <c r="K934" i="3"/>
  <c r="L934" i="3"/>
  <c r="M934" i="3"/>
  <c r="N934" i="3"/>
  <c r="H935" i="3"/>
  <c r="I935" i="3"/>
  <c r="J935" i="3"/>
  <c r="K935" i="3"/>
  <c r="L935" i="3"/>
  <c r="M935" i="3"/>
  <c r="N935" i="3"/>
  <c r="H936" i="3"/>
  <c r="I936" i="3"/>
  <c r="J936" i="3"/>
  <c r="K936" i="3"/>
  <c r="L936" i="3"/>
  <c r="M936" i="3"/>
  <c r="N936" i="3"/>
  <c r="H937" i="3"/>
  <c r="I937" i="3"/>
  <c r="J937" i="3"/>
  <c r="K937" i="3"/>
  <c r="L937" i="3"/>
  <c r="M937" i="3"/>
  <c r="N937" i="3"/>
  <c r="H938" i="3"/>
  <c r="I938" i="3"/>
  <c r="J938" i="3"/>
  <c r="K938" i="3"/>
  <c r="L938" i="3"/>
  <c r="M938" i="3"/>
  <c r="N938" i="3"/>
  <c r="H939" i="3"/>
  <c r="I939" i="3"/>
  <c r="J939" i="3"/>
  <c r="K939" i="3"/>
  <c r="L939" i="3"/>
  <c r="M939" i="3"/>
  <c r="N939" i="3"/>
  <c r="H940" i="3"/>
  <c r="I940" i="3"/>
  <c r="J940" i="3"/>
  <c r="K940" i="3"/>
  <c r="L940" i="3"/>
  <c r="M940" i="3"/>
  <c r="N940" i="3"/>
  <c r="H941" i="3"/>
  <c r="I941" i="3"/>
  <c r="J941" i="3"/>
  <c r="K941" i="3"/>
  <c r="L941" i="3"/>
  <c r="M941" i="3"/>
  <c r="N941" i="3"/>
  <c r="H942" i="3"/>
  <c r="I942" i="3"/>
  <c r="J942" i="3"/>
  <c r="K942" i="3"/>
  <c r="L942" i="3"/>
  <c r="M942" i="3"/>
  <c r="N942" i="3"/>
  <c r="H943" i="3"/>
  <c r="I943" i="3"/>
  <c r="J943" i="3"/>
  <c r="K943" i="3"/>
  <c r="L943" i="3"/>
  <c r="M943" i="3"/>
  <c r="N943" i="3"/>
  <c r="H944" i="3"/>
  <c r="I944" i="3"/>
  <c r="J944" i="3"/>
  <c r="K944" i="3"/>
  <c r="L944" i="3"/>
  <c r="M944" i="3"/>
  <c r="N944" i="3"/>
  <c r="H945" i="3"/>
  <c r="I945" i="3"/>
  <c r="J945" i="3"/>
  <c r="K945" i="3"/>
  <c r="L945" i="3"/>
  <c r="M945" i="3"/>
  <c r="N945" i="3"/>
  <c r="H946" i="3"/>
  <c r="I946" i="3"/>
  <c r="J946" i="3"/>
  <c r="K946" i="3"/>
  <c r="L946" i="3"/>
  <c r="M946" i="3"/>
  <c r="N946" i="3"/>
  <c r="H947" i="3"/>
  <c r="I947" i="3"/>
  <c r="J947" i="3"/>
  <c r="K947" i="3"/>
  <c r="L947" i="3"/>
  <c r="M947" i="3"/>
  <c r="N947" i="3"/>
  <c r="H948" i="3"/>
  <c r="I948" i="3"/>
  <c r="J948" i="3"/>
  <c r="K948" i="3"/>
  <c r="L948" i="3"/>
  <c r="M948" i="3"/>
  <c r="N948" i="3"/>
  <c r="H949" i="3"/>
  <c r="I949" i="3"/>
  <c r="J949" i="3"/>
  <c r="K949" i="3"/>
  <c r="L949" i="3"/>
  <c r="M949" i="3"/>
  <c r="N949" i="3"/>
  <c r="H950" i="3"/>
  <c r="I950" i="3"/>
  <c r="J950" i="3"/>
  <c r="K950" i="3"/>
  <c r="L950" i="3"/>
  <c r="M950" i="3"/>
  <c r="N950" i="3"/>
  <c r="H951" i="3"/>
  <c r="I951" i="3"/>
  <c r="J951" i="3"/>
  <c r="K951" i="3"/>
  <c r="L951" i="3"/>
  <c r="M951" i="3"/>
  <c r="N951" i="3"/>
  <c r="H952" i="3"/>
  <c r="I952" i="3"/>
  <c r="J952" i="3"/>
  <c r="K952" i="3"/>
  <c r="L952" i="3"/>
  <c r="M952" i="3"/>
  <c r="N952" i="3"/>
  <c r="H953" i="3"/>
  <c r="I953" i="3"/>
  <c r="J953" i="3"/>
  <c r="K953" i="3"/>
  <c r="L953" i="3"/>
  <c r="M953" i="3"/>
  <c r="N953" i="3"/>
  <c r="H954" i="3"/>
  <c r="I954" i="3"/>
  <c r="J954" i="3"/>
  <c r="K954" i="3"/>
  <c r="L954" i="3"/>
  <c r="M954" i="3"/>
  <c r="N954" i="3"/>
  <c r="H955" i="3"/>
  <c r="I955" i="3"/>
  <c r="J955" i="3"/>
  <c r="K955" i="3"/>
  <c r="L955" i="3"/>
  <c r="M955" i="3"/>
  <c r="N955" i="3"/>
  <c r="H956" i="3"/>
  <c r="I956" i="3"/>
  <c r="J956" i="3"/>
  <c r="K956" i="3"/>
  <c r="L956" i="3"/>
  <c r="M956" i="3"/>
  <c r="N956" i="3"/>
  <c r="H957" i="3"/>
  <c r="I957" i="3"/>
  <c r="J957" i="3"/>
  <c r="K957" i="3"/>
  <c r="L957" i="3"/>
  <c r="M957" i="3"/>
  <c r="N957" i="3"/>
  <c r="H958" i="3"/>
  <c r="I958" i="3"/>
  <c r="J958" i="3"/>
  <c r="K958" i="3"/>
  <c r="L958" i="3"/>
  <c r="M958" i="3"/>
  <c r="N958" i="3"/>
  <c r="H959" i="3"/>
  <c r="I959" i="3"/>
  <c r="J959" i="3"/>
  <c r="K959" i="3"/>
  <c r="L959" i="3"/>
  <c r="M959" i="3"/>
  <c r="N959" i="3"/>
  <c r="H960" i="3"/>
  <c r="I960" i="3"/>
  <c r="J960" i="3"/>
  <c r="K960" i="3"/>
  <c r="L960" i="3"/>
  <c r="M960" i="3"/>
  <c r="N960" i="3"/>
  <c r="H961" i="3"/>
  <c r="I961" i="3"/>
  <c r="J961" i="3"/>
  <c r="K961" i="3"/>
  <c r="L961" i="3"/>
  <c r="M961" i="3"/>
  <c r="N961" i="3"/>
  <c r="H962" i="3"/>
  <c r="I962" i="3"/>
  <c r="J962" i="3"/>
  <c r="K962" i="3"/>
  <c r="L962" i="3"/>
  <c r="M962" i="3"/>
  <c r="N962" i="3"/>
  <c r="H963" i="3"/>
  <c r="I963" i="3"/>
  <c r="J963" i="3"/>
  <c r="K963" i="3"/>
  <c r="L963" i="3"/>
  <c r="M963" i="3"/>
  <c r="N963" i="3"/>
  <c r="H964" i="3"/>
  <c r="I964" i="3"/>
  <c r="J964" i="3"/>
  <c r="K964" i="3"/>
  <c r="L964" i="3"/>
  <c r="M964" i="3"/>
  <c r="N964" i="3"/>
  <c r="H965" i="3"/>
  <c r="I965" i="3"/>
  <c r="J965" i="3"/>
  <c r="K965" i="3"/>
  <c r="L965" i="3"/>
  <c r="M965" i="3"/>
  <c r="N965" i="3"/>
  <c r="H966" i="3"/>
  <c r="I966" i="3"/>
  <c r="J966" i="3"/>
  <c r="K966" i="3"/>
  <c r="L966" i="3"/>
  <c r="M966" i="3"/>
  <c r="N966" i="3"/>
  <c r="H967" i="3"/>
  <c r="I967" i="3"/>
  <c r="J967" i="3"/>
  <c r="K967" i="3"/>
  <c r="L967" i="3"/>
  <c r="M967" i="3"/>
  <c r="N967" i="3"/>
  <c r="H968" i="3"/>
  <c r="I968" i="3"/>
  <c r="J968" i="3"/>
  <c r="K968" i="3"/>
  <c r="L968" i="3"/>
  <c r="M968" i="3"/>
  <c r="N968" i="3"/>
  <c r="H969" i="3"/>
  <c r="I969" i="3"/>
  <c r="J969" i="3"/>
  <c r="K969" i="3"/>
  <c r="L969" i="3"/>
  <c r="M969" i="3"/>
  <c r="N969" i="3"/>
  <c r="H970" i="3"/>
  <c r="I970" i="3"/>
  <c r="J970" i="3"/>
  <c r="K970" i="3"/>
  <c r="L970" i="3"/>
  <c r="M970" i="3"/>
  <c r="N970" i="3"/>
  <c r="H971" i="3"/>
  <c r="I971" i="3"/>
  <c r="J971" i="3"/>
  <c r="K971" i="3"/>
  <c r="L971" i="3"/>
  <c r="M971" i="3"/>
  <c r="N971" i="3"/>
  <c r="H972" i="3"/>
  <c r="I972" i="3"/>
  <c r="J972" i="3"/>
  <c r="K972" i="3"/>
  <c r="L972" i="3"/>
  <c r="M972" i="3"/>
  <c r="N972" i="3"/>
  <c r="H973" i="3"/>
  <c r="I973" i="3"/>
  <c r="J973" i="3"/>
  <c r="K973" i="3"/>
  <c r="L973" i="3"/>
  <c r="M973" i="3"/>
  <c r="N973" i="3"/>
  <c r="H974" i="3"/>
  <c r="I974" i="3"/>
  <c r="J974" i="3"/>
  <c r="K974" i="3"/>
  <c r="L974" i="3"/>
  <c r="M974" i="3"/>
  <c r="N974" i="3"/>
  <c r="H975" i="3"/>
  <c r="I975" i="3"/>
  <c r="J975" i="3"/>
  <c r="K975" i="3"/>
  <c r="L975" i="3"/>
  <c r="M975" i="3"/>
  <c r="N975" i="3"/>
  <c r="H976" i="3"/>
  <c r="I976" i="3"/>
  <c r="J976" i="3"/>
  <c r="K976" i="3"/>
  <c r="L976" i="3"/>
  <c r="M976" i="3"/>
  <c r="N976" i="3"/>
  <c r="H977" i="3"/>
  <c r="I977" i="3"/>
  <c r="J977" i="3"/>
  <c r="K977" i="3"/>
  <c r="L977" i="3"/>
  <c r="M977" i="3"/>
  <c r="N977" i="3"/>
  <c r="H978" i="3"/>
  <c r="I978" i="3"/>
  <c r="J978" i="3"/>
  <c r="K978" i="3"/>
  <c r="L978" i="3"/>
  <c r="M978" i="3"/>
  <c r="N978" i="3"/>
  <c r="H979" i="3"/>
  <c r="I979" i="3"/>
  <c r="J979" i="3"/>
  <c r="K979" i="3"/>
  <c r="L979" i="3"/>
  <c r="M979" i="3"/>
  <c r="N979" i="3"/>
  <c r="H980" i="3"/>
  <c r="I980" i="3"/>
  <c r="J980" i="3"/>
  <c r="K980" i="3"/>
  <c r="L980" i="3"/>
  <c r="M980" i="3"/>
  <c r="N980" i="3"/>
  <c r="H981" i="3"/>
  <c r="I981" i="3"/>
  <c r="J981" i="3"/>
  <c r="K981" i="3"/>
  <c r="L981" i="3"/>
  <c r="M981" i="3"/>
  <c r="N981" i="3"/>
  <c r="H982" i="3"/>
  <c r="I982" i="3"/>
  <c r="J982" i="3"/>
  <c r="K982" i="3"/>
  <c r="L982" i="3"/>
  <c r="M982" i="3"/>
  <c r="N982" i="3"/>
  <c r="H983" i="3"/>
  <c r="I983" i="3"/>
  <c r="J983" i="3"/>
  <c r="K983" i="3"/>
  <c r="L983" i="3"/>
  <c r="M983" i="3"/>
  <c r="N983" i="3"/>
  <c r="H984" i="3"/>
  <c r="I984" i="3"/>
  <c r="J984" i="3"/>
  <c r="K984" i="3"/>
  <c r="L984" i="3"/>
  <c r="M984" i="3"/>
  <c r="N984" i="3"/>
  <c r="H985" i="3"/>
  <c r="I985" i="3"/>
  <c r="J985" i="3"/>
  <c r="K985" i="3"/>
  <c r="L985" i="3"/>
  <c r="M985" i="3"/>
  <c r="N985" i="3"/>
  <c r="H986" i="3"/>
  <c r="I986" i="3"/>
  <c r="J986" i="3"/>
  <c r="K986" i="3"/>
  <c r="L986" i="3"/>
  <c r="M986" i="3"/>
  <c r="N986" i="3"/>
  <c r="H987" i="3"/>
  <c r="I987" i="3"/>
  <c r="J987" i="3"/>
  <c r="K987" i="3"/>
  <c r="L987" i="3"/>
  <c r="M987" i="3"/>
  <c r="N987" i="3"/>
  <c r="H988" i="3"/>
  <c r="I988" i="3"/>
  <c r="J988" i="3"/>
  <c r="K988" i="3"/>
  <c r="L988" i="3"/>
  <c r="M988" i="3"/>
  <c r="N988" i="3"/>
  <c r="H989" i="3"/>
  <c r="I989" i="3"/>
  <c r="J989" i="3"/>
  <c r="K989" i="3"/>
  <c r="L989" i="3"/>
  <c r="M989" i="3"/>
  <c r="N989" i="3"/>
  <c r="H990" i="3"/>
  <c r="I990" i="3"/>
  <c r="J990" i="3"/>
  <c r="K990" i="3"/>
  <c r="L990" i="3"/>
  <c r="M990" i="3"/>
  <c r="N990" i="3"/>
  <c r="H991" i="3"/>
  <c r="I991" i="3"/>
  <c r="J991" i="3"/>
  <c r="K991" i="3"/>
  <c r="L991" i="3"/>
  <c r="M991" i="3"/>
  <c r="N991" i="3"/>
  <c r="H992" i="3"/>
  <c r="I992" i="3"/>
  <c r="J992" i="3"/>
  <c r="K992" i="3"/>
  <c r="L992" i="3"/>
  <c r="M992" i="3"/>
  <c r="N992" i="3"/>
  <c r="H993" i="3"/>
  <c r="I993" i="3"/>
  <c r="J993" i="3"/>
  <c r="K993" i="3"/>
  <c r="L993" i="3"/>
  <c r="M993" i="3"/>
  <c r="N993" i="3"/>
  <c r="H994" i="3"/>
  <c r="I994" i="3"/>
  <c r="J994" i="3"/>
  <c r="K994" i="3"/>
  <c r="L994" i="3"/>
  <c r="M994" i="3"/>
  <c r="N994" i="3"/>
  <c r="H995" i="3"/>
  <c r="I995" i="3"/>
  <c r="J995" i="3"/>
  <c r="K995" i="3"/>
  <c r="L995" i="3"/>
  <c r="M995" i="3"/>
  <c r="N995" i="3"/>
  <c r="H996" i="3"/>
  <c r="I996" i="3"/>
  <c r="J996" i="3"/>
  <c r="K996" i="3"/>
  <c r="L996" i="3"/>
  <c r="M996" i="3"/>
  <c r="N996" i="3"/>
  <c r="H997" i="3"/>
  <c r="I997" i="3"/>
  <c r="J997" i="3"/>
  <c r="K997" i="3"/>
  <c r="L997" i="3"/>
  <c r="M997" i="3"/>
  <c r="N997" i="3"/>
  <c r="H998" i="3"/>
  <c r="I998" i="3"/>
  <c r="J998" i="3"/>
  <c r="K998" i="3"/>
  <c r="L998" i="3"/>
  <c r="M998" i="3"/>
  <c r="N998" i="3"/>
  <c r="H999" i="3"/>
  <c r="I999" i="3"/>
  <c r="J999" i="3"/>
  <c r="K999" i="3"/>
  <c r="L999" i="3"/>
  <c r="M999" i="3"/>
  <c r="N999" i="3"/>
  <c r="H1000" i="3"/>
  <c r="I1000" i="3"/>
  <c r="J1000" i="3"/>
  <c r="K1000" i="3"/>
  <c r="L1000" i="3"/>
  <c r="M1000" i="3"/>
  <c r="N1000" i="3"/>
  <c r="H1001" i="3"/>
  <c r="I1001" i="3"/>
  <c r="J1001" i="3"/>
  <c r="K1001" i="3"/>
  <c r="L1001" i="3"/>
  <c r="M1001" i="3"/>
  <c r="N1001" i="3"/>
  <c r="H1002" i="3"/>
  <c r="I1002" i="3"/>
  <c r="J1002" i="3"/>
  <c r="K1002" i="3"/>
  <c r="L1002" i="3"/>
  <c r="M1002" i="3"/>
  <c r="N1002" i="3"/>
  <c r="H1003" i="3"/>
  <c r="I1003" i="3"/>
  <c r="J1003" i="3"/>
  <c r="K1003" i="3"/>
  <c r="L1003" i="3"/>
  <c r="M1003" i="3"/>
  <c r="N1003" i="3"/>
  <c r="H1004" i="3"/>
  <c r="I1004" i="3"/>
  <c r="J1004" i="3"/>
  <c r="K1004" i="3"/>
  <c r="L1004" i="3"/>
  <c r="M1004" i="3"/>
  <c r="N1004" i="3"/>
  <c r="H1005" i="3"/>
  <c r="I1005" i="3"/>
  <c r="J1005" i="3"/>
  <c r="K1005" i="3"/>
  <c r="L1005" i="3"/>
  <c r="M1005" i="3"/>
  <c r="N1005" i="3"/>
  <c r="H1006" i="3"/>
  <c r="I1006" i="3"/>
  <c r="J1006" i="3"/>
  <c r="K1006" i="3"/>
  <c r="L1006" i="3"/>
  <c r="M1006" i="3"/>
  <c r="N1006" i="3"/>
  <c r="H1007" i="3"/>
  <c r="I1007" i="3"/>
  <c r="J1007" i="3"/>
  <c r="K1007" i="3"/>
  <c r="L1007" i="3"/>
  <c r="M1007" i="3"/>
  <c r="N1007" i="3"/>
  <c r="H1008" i="3"/>
  <c r="I1008" i="3"/>
  <c r="J1008" i="3"/>
  <c r="K1008" i="3"/>
  <c r="L1008" i="3"/>
  <c r="M1008" i="3"/>
  <c r="N1008" i="3"/>
  <c r="H1009" i="3"/>
  <c r="I1009" i="3"/>
  <c r="J1009" i="3"/>
  <c r="K1009" i="3"/>
  <c r="L1009" i="3"/>
  <c r="M1009" i="3"/>
  <c r="N1009" i="3"/>
  <c r="H1010" i="3"/>
  <c r="I1010" i="3"/>
  <c r="J1010" i="3"/>
  <c r="K1010" i="3"/>
  <c r="L1010" i="3"/>
  <c r="M1010" i="3"/>
  <c r="N1010" i="3"/>
  <c r="H1011" i="3"/>
  <c r="I1011" i="3"/>
  <c r="J1011" i="3"/>
  <c r="K1011" i="3"/>
  <c r="L1011" i="3"/>
  <c r="M1011" i="3"/>
  <c r="N1011" i="3"/>
  <c r="H1012" i="3"/>
  <c r="I1012" i="3"/>
  <c r="J1012" i="3"/>
  <c r="K1012" i="3"/>
  <c r="L1012" i="3"/>
  <c r="M1012" i="3"/>
  <c r="N1012" i="3"/>
  <c r="H1013" i="3"/>
  <c r="I1013" i="3"/>
  <c r="J1013" i="3"/>
  <c r="K1013" i="3"/>
  <c r="L1013" i="3"/>
  <c r="M1013" i="3"/>
  <c r="N1013" i="3"/>
  <c r="H1014" i="3"/>
  <c r="I1014" i="3"/>
  <c r="J1014" i="3"/>
  <c r="K1014" i="3"/>
  <c r="L1014" i="3"/>
  <c r="M1014" i="3"/>
  <c r="N1014" i="3"/>
  <c r="H1015" i="3"/>
  <c r="I1015" i="3"/>
  <c r="J1015" i="3"/>
  <c r="K1015" i="3"/>
  <c r="L1015" i="3"/>
  <c r="M1015" i="3"/>
  <c r="N1015" i="3"/>
  <c r="H1016" i="3"/>
  <c r="I1016" i="3"/>
  <c r="J1016" i="3"/>
  <c r="K1016" i="3"/>
  <c r="L1016" i="3"/>
  <c r="M1016" i="3"/>
  <c r="N1016" i="3"/>
  <c r="H1017" i="3"/>
  <c r="I1017" i="3"/>
  <c r="J1017" i="3"/>
  <c r="K1017" i="3"/>
  <c r="L1017" i="3"/>
  <c r="M1017" i="3"/>
  <c r="N1017" i="3"/>
  <c r="H1018" i="3"/>
  <c r="I1018" i="3"/>
  <c r="J1018" i="3"/>
  <c r="K1018" i="3"/>
  <c r="L1018" i="3"/>
  <c r="M1018" i="3"/>
  <c r="N1018" i="3"/>
  <c r="H1019" i="3"/>
  <c r="I1019" i="3"/>
  <c r="J1019" i="3"/>
  <c r="K1019" i="3"/>
  <c r="L1019" i="3"/>
  <c r="M1019" i="3"/>
  <c r="N1019" i="3"/>
  <c r="H1020" i="3"/>
  <c r="I1020" i="3"/>
  <c r="J1020" i="3"/>
  <c r="K1020" i="3"/>
  <c r="L1020" i="3"/>
  <c r="M1020" i="3"/>
  <c r="N1020" i="3"/>
  <c r="H1021" i="3"/>
  <c r="I1021" i="3"/>
  <c r="J1021" i="3"/>
  <c r="K1021" i="3"/>
  <c r="L1021" i="3"/>
  <c r="M1021" i="3"/>
  <c r="N1021" i="3"/>
  <c r="H1022" i="3"/>
  <c r="I1022" i="3"/>
  <c r="J1022" i="3"/>
  <c r="K1022" i="3"/>
  <c r="L1022" i="3"/>
  <c r="M1022" i="3"/>
  <c r="N1022" i="3"/>
  <c r="H1023" i="3"/>
  <c r="I1023" i="3"/>
  <c r="J1023" i="3"/>
  <c r="K1023" i="3"/>
  <c r="L1023" i="3"/>
  <c r="M1023" i="3"/>
  <c r="N1023" i="3"/>
  <c r="H1024" i="3"/>
  <c r="I1024" i="3"/>
  <c r="J1024" i="3"/>
  <c r="K1024" i="3"/>
  <c r="L1024" i="3"/>
  <c r="M1024" i="3"/>
  <c r="N1024" i="3"/>
  <c r="H1025" i="3"/>
  <c r="I1025" i="3"/>
  <c r="J1025" i="3"/>
  <c r="K1025" i="3"/>
  <c r="L1025" i="3"/>
  <c r="M1025" i="3"/>
  <c r="N1025" i="3"/>
  <c r="H1026" i="3"/>
  <c r="I1026" i="3"/>
  <c r="J1026" i="3"/>
  <c r="K1026" i="3"/>
  <c r="L1026" i="3"/>
  <c r="M1026" i="3"/>
  <c r="N1026" i="3"/>
  <c r="H1027" i="3"/>
  <c r="I1027" i="3"/>
  <c r="J1027" i="3"/>
  <c r="K1027" i="3"/>
  <c r="L1027" i="3"/>
  <c r="M1027" i="3"/>
  <c r="N1027" i="3"/>
  <c r="H1028" i="3"/>
  <c r="I1028" i="3"/>
  <c r="J1028" i="3"/>
  <c r="K1028" i="3"/>
  <c r="L1028" i="3"/>
  <c r="M1028" i="3"/>
  <c r="N1028" i="3"/>
  <c r="H1029" i="3"/>
  <c r="I1029" i="3"/>
  <c r="J1029" i="3"/>
  <c r="K1029" i="3"/>
  <c r="L1029" i="3"/>
  <c r="M1029" i="3"/>
  <c r="N1029" i="3"/>
  <c r="H1030" i="3"/>
  <c r="I1030" i="3"/>
  <c r="J1030" i="3"/>
  <c r="K1030" i="3"/>
  <c r="L1030" i="3"/>
  <c r="M1030" i="3"/>
  <c r="N1030" i="3"/>
  <c r="H1031" i="3"/>
  <c r="I1031" i="3"/>
  <c r="J1031" i="3"/>
  <c r="K1031" i="3"/>
  <c r="L1031" i="3"/>
  <c r="M1031" i="3"/>
  <c r="N1031" i="3"/>
  <c r="N5" i="3"/>
  <c r="M5" i="3"/>
  <c r="L5" i="3"/>
  <c r="K5" i="3"/>
  <c r="J5" i="3"/>
  <c r="I5" i="3"/>
  <c r="H5" i="3"/>
  <c r="C16" i="2" a="1"/>
  <c r="C16" i="2" s="1"/>
  <c r="C14" i="2" a="1"/>
  <c r="C14" i="2" s="1"/>
  <c r="C12" i="2" a="1"/>
  <c r="C12" i="2" s="1"/>
  <c r="C10" i="2" a="1"/>
  <c r="C10" i="2" s="1"/>
  <c r="C8" i="2" a="1"/>
  <c r="C8" i="2" s="1"/>
  <c r="B16" i="2" a="1"/>
  <c r="B16" i="2" s="1"/>
  <c r="B14" i="2" a="1"/>
  <c r="B14" i="2" s="1"/>
  <c r="B12" i="2" a="1"/>
  <c r="B12" i="2" s="1"/>
  <c r="B10" i="2" a="1"/>
  <c r="B10" i="2" s="1"/>
  <c r="B8" i="2" a="1"/>
  <c r="B8" i="2" s="1"/>
  <c r="C5" i="2"/>
  <c r="C3" i="2" a="1"/>
  <c r="C3" i="2" s="1"/>
  <c r="C4" i="2" s="1"/>
  <c r="B5" i="2"/>
  <c r="B3" i="2" a="1"/>
  <c r="B3" i="2"/>
  <c r="B4" i="2" s="1"/>
  <c r="B13" i="1"/>
  <c r="N4" i="5" s="1"/>
  <c r="AI1031" i="5"/>
  <c r="AF1031" i="5"/>
  <c r="AE1031" i="5"/>
  <c r="S1031" i="5"/>
  <c r="Q1031" i="5"/>
  <c r="AG1031" i="5" s="1"/>
  <c r="B1031" i="5"/>
  <c r="A1031" i="5"/>
  <c r="AI1030" i="5"/>
  <c r="AF1030" i="5"/>
  <c r="AE1030" i="5"/>
  <c r="S1030" i="5"/>
  <c r="Q1030" i="5"/>
  <c r="AG1030" i="5" s="1"/>
  <c r="B1030" i="5"/>
  <c r="A1030" i="5"/>
  <c r="AI1029" i="5"/>
  <c r="AF1029" i="5"/>
  <c r="AE1029" i="5"/>
  <c r="S1029" i="5"/>
  <c r="Q1029" i="5"/>
  <c r="AG1029" i="5" s="1"/>
  <c r="B1029" i="5"/>
  <c r="A1029" i="5"/>
  <c r="AI1028" i="5"/>
  <c r="AF1028" i="5"/>
  <c r="AE1028" i="5"/>
  <c r="S1028" i="5"/>
  <c r="Q1028" i="5"/>
  <c r="AG1028" i="5" s="1"/>
  <c r="B1028" i="5"/>
  <c r="A1028" i="5"/>
  <c r="AI1027" i="5"/>
  <c r="AF1027" i="5"/>
  <c r="AE1027" i="5"/>
  <c r="S1027" i="5"/>
  <c r="Q1027" i="5"/>
  <c r="AG1027" i="5" s="1"/>
  <c r="B1027" i="5"/>
  <c r="A1027" i="5"/>
  <c r="AI1026" i="5"/>
  <c r="AF1026" i="5"/>
  <c r="AE1026" i="5"/>
  <c r="S1026" i="5"/>
  <c r="Q1026" i="5"/>
  <c r="AG1026" i="5" s="1"/>
  <c r="B1026" i="5"/>
  <c r="A1026" i="5"/>
  <c r="AI1025" i="5"/>
  <c r="AF1025" i="5"/>
  <c r="AE1025" i="5"/>
  <c r="S1025" i="5"/>
  <c r="Q1025" i="5"/>
  <c r="AG1025" i="5" s="1"/>
  <c r="B1025" i="5"/>
  <c r="A1025" i="5"/>
  <c r="AI1024" i="5"/>
  <c r="AF1024" i="5"/>
  <c r="AE1024" i="5"/>
  <c r="S1024" i="5"/>
  <c r="Q1024" i="5"/>
  <c r="AG1024" i="5" s="1"/>
  <c r="B1024" i="5"/>
  <c r="A1024" i="5"/>
  <c r="AF1023" i="5"/>
  <c r="S1023" i="5"/>
  <c r="Q1023" i="5"/>
  <c r="AG1023" i="5" s="1"/>
  <c r="B1023" i="5"/>
  <c r="A1023" i="5"/>
  <c r="AF1022" i="5"/>
  <c r="S1022" i="5"/>
  <c r="Q1022" i="5"/>
  <c r="AG1022" i="5" s="1"/>
  <c r="B1022" i="5"/>
  <c r="A1022" i="5"/>
  <c r="AF1021" i="5"/>
  <c r="S1021" i="5"/>
  <c r="Q1021" i="5"/>
  <c r="AG1021" i="5" s="1"/>
  <c r="B1021" i="5"/>
  <c r="A1021" i="5"/>
  <c r="AG1020" i="5"/>
  <c r="AC1020" i="5"/>
  <c r="S1020" i="5"/>
  <c r="Q1020" i="5"/>
  <c r="B1020" i="5"/>
  <c r="A1020" i="5"/>
  <c r="S1019" i="5"/>
  <c r="Q1019" i="5"/>
  <c r="B1019" i="5"/>
  <c r="A1019" i="5"/>
  <c r="S1018" i="5"/>
  <c r="Q1018" i="5"/>
  <c r="AF1018" i="5" s="1"/>
  <c r="B1018" i="5"/>
  <c r="A1018" i="5"/>
  <c r="AG1017" i="5"/>
  <c r="S1017" i="5"/>
  <c r="Q1017" i="5"/>
  <c r="AC1017" i="5" s="1"/>
  <c r="B1017" i="5"/>
  <c r="A1017" i="5"/>
  <c r="AC1016" i="5"/>
  <c r="S1016" i="5"/>
  <c r="R1016" i="5"/>
  <c r="Q1016" i="5"/>
  <c r="AF1016" i="5" s="1"/>
  <c r="B1016" i="5"/>
  <c r="A1016" i="5"/>
  <c r="AE1015" i="5"/>
  <c r="AC1015" i="5"/>
  <c r="S1015" i="5"/>
  <c r="Q1015" i="5"/>
  <c r="AF1015" i="5" s="1"/>
  <c r="B1015" i="5"/>
  <c r="A1015" i="5"/>
  <c r="AI1014" i="5"/>
  <c r="AE1014" i="5"/>
  <c r="AC1014" i="5"/>
  <c r="S1014" i="5"/>
  <c r="Q1014" i="5"/>
  <c r="AF1014" i="5" s="1"/>
  <c r="B1014" i="5"/>
  <c r="A1014" i="5"/>
  <c r="AI1013" i="5"/>
  <c r="AE1013" i="5"/>
  <c r="AC1013" i="5"/>
  <c r="S1013" i="5"/>
  <c r="Q1013" i="5"/>
  <c r="AF1013" i="5" s="1"/>
  <c r="B1013" i="5"/>
  <c r="A1013" i="5"/>
  <c r="AI1012" i="5"/>
  <c r="AE1012" i="5"/>
  <c r="AC1012" i="5"/>
  <c r="S1012" i="5"/>
  <c r="Q1012" i="5"/>
  <c r="AF1012" i="5" s="1"/>
  <c r="B1012" i="5"/>
  <c r="A1012" i="5"/>
  <c r="AI1011" i="5"/>
  <c r="AE1011" i="5"/>
  <c r="AC1011" i="5"/>
  <c r="S1011" i="5"/>
  <c r="Q1011" i="5"/>
  <c r="AF1011" i="5" s="1"/>
  <c r="B1011" i="5"/>
  <c r="A1011" i="5"/>
  <c r="S1010" i="5"/>
  <c r="Q1010" i="5"/>
  <c r="B1010" i="5"/>
  <c r="A1010" i="5"/>
  <c r="S1009" i="5"/>
  <c r="Q1009" i="5"/>
  <c r="B1009" i="5"/>
  <c r="A1009" i="5"/>
  <c r="AI1008" i="5"/>
  <c r="AG1008" i="5"/>
  <c r="AC1008" i="5"/>
  <c r="S1008" i="5"/>
  <c r="Q1008" i="5"/>
  <c r="B1008" i="5"/>
  <c r="A1008" i="5"/>
  <c r="S1007" i="5"/>
  <c r="Q1007" i="5"/>
  <c r="B1007" i="5"/>
  <c r="A1007" i="5"/>
  <c r="AI1006" i="5"/>
  <c r="AG1006" i="5"/>
  <c r="AC1006" i="5"/>
  <c r="S1006" i="5"/>
  <c r="Q1006" i="5"/>
  <c r="B1006" i="5"/>
  <c r="A1006" i="5"/>
  <c r="S1005" i="5"/>
  <c r="Q1005" i="5"/>
  <c r="B1005" i="5"/>
  <c r="A1005" i="5"/>
  <c r="AI1004" i="5"/>
  <c r="AG1004" i="5"/>
  <c r="AC1004" i="5"/>
  <c r="S1004" i="5"/>
  <c r="Q1004" i="5"/>
  <c r="B1004" i="5"/>
  <c r="A1004" i="5"/>
  <c r="S1003" i="5"/>
  <c r="Q1003" i="5"/>
  <c r="B1003" i="5"/>
  <c r="A1003" i="5"/>
  <c r="AI1002" i="5"/>
  <c r="AG1002" i="5"/>
  <c r="AC1002" i="5"/>
  <c r="S1002" i="5"/>
  <c r="Q1002" i="5"/>
  <c r="B1002" i="5"/>
  <c r="A1002" i="5"/>
  <c r="AI1001" i="5"/>
  <c r="AC1001" i="5"/>
  <c r="S1001" i="5"/>
  <c r="Q1001" i="5"/>
  <c r="B1001" i="5"/>
  <c r="A1001" i="5"/>
  <c r="AE1000" i="5"/>
  <c r="S1000" i="5"/>
  <c r="Q1000" i="5"/>
  <c r="B1000" i="5"/>
  <c r="A1000" i="5"/>
  <c r="AG999" i="5"/>
  <c r="S999" i="5"/>
  <c r="Q999" i="5"/>
  <c r="AC999" i="5" s="1"/>
  <c r="B999" i="5"/>
  <c r="A999" i="5"/>
  <c r="AI998" i="5"/>
  <c r="AG998" i="5"/>
  <c r="AC998" i="5"/>
  <c r="S998" i="5"/>
  <c r="Q998" i="5"/>
  <c r="B998" i="5"/>
  <c r="A998" i="5"/>
  <c r="AI997" i="5"/>
  <c r="AC997" i="5"/>
  <c r="S997" i="5"/>
  <c r="Q997" i="5"/>
  <c r="B997" i="5"/>
  <c r="A997" i="5"/>
  <c r="AI996" i="5"/>
  <c r="AG996" i="5"/>
  <c r="AE996" i="5"/>
  <c r="AC996" i="5"/>
  <c r="S996" i="5"/>
  <c r="R996" i="5"/>
  <c r="Q996" i="5"/>
  <c r="B996" i="5"/>
  <c r="A996" i="5"/>
  <c r="AI995" i="5"/>
  <c r="AH995" i="5"/>
  <c r="AF995" i="5"/>
  <c r="AE995" i="5"/>
  <c r="AD995" i="5"/>
  <c r="S995" i="5"/>
  <c r="R995" i="5"/>
  <c r="Q995" i="5"/>
  <c r="AG995" i="5" s="1"/>
  <c r="B995" i="5"/>
  <c r="A995" i="5"/>
  <c r="AI994" i="5"/>
  <c r="AH994" i="5"/>
  <c r="AF994" i="5"/>
  <c r="AE994" i="5"/>
  <c r="AD994" i="5"/>
  <c r="S994" i="5"/>
  <c r="R994" i="5"/>
  <c r="Q994" i="5"/>
  <c r="AG994" i="5" s="1"/>
  <c r="B994" i="5"/>
  <c r="A994" i="5"/>
  <c r="AI993" i="5"/>
  <c r="AH993" i="5"/>
  <c r="AF993" i="5"/>
  <c r="AE993" i="5"/>
  <c r="AD993" i="5"/>
  <c r="S993" i="5"/>
  <c r="R993" i="5"/>
  <c r="Q993" i="5"/>
  <c r="AG993" i="5" s="1"/>
  <c r="B993" i="5"/>
  <c r="A993" i="5"/>
  <c r="AI992" i="5"/>
  <c r="AH992" i="5"/>
  <c r="AF992" i="5"/>
  <c r="AE992" i="5"/>
  <c r="AD992" i="5"/>
  <c r="S992" i="5"/>
  <c r="R992" i="5"/>
  <c r="Q992" i="5"/>
  <c r="AG992" i="5" s="1"/>
  <c r="B992" i="5"/>
  <c r="A992" i="5"/>
  <c r="S991" i="5"/>
  <c r="Q991" i="5"/>
  <c r="B991" i="5"/>
  <c r="A991" i="5"/>
  <c r="AI990" i="5"/>
  <c r="AH990" i="5"/>
  <c r="AF990" i="5"/>
  <c r="AE990" i="5"/>
  <c r="AD990" i="5"/>
  <c r="S990" i="5"/>
  <c r="R990" i="5"/>
  <c r="Q990" i="5"/>
  <c r="AG990" i="5" s="1"/>
  <c r="B990" i="5"/>
  <c r="A990" i="5"/>
  <c r="AI989" i="5"/>
  <c r="AH989" i="5"/>
  <c r="AF989" i="5"/>
  <c r="AE989" i="5"/>
  <c r="AD989" i="5"/>
  <c r="S989" i="5"/>
  <c r="R989" i="5"/>
  <c r="Q989" i="5"/>
  <c r="AG989" i="5" s="1"/>
  <c r="B989" i="5"/>
  <c r="A989" i="5"/>
  <c r="AI988" i="5"/>
  <c r="AH988" i="5"/>
  <c r="AF988" i="5"/>
  <c r="AE988" i="5"/>
  <c r="AD988" i="5"/>
  <c r="S988" i="5"/>
  <c r="R988" i="5"/>
  <c r="Q988" i="5"/>
  <c r="AG988" i="5" s="1"/>
  <c r="B988" i="5"/>
  <c r="A988" i="5"/>
  <c r="AI987" i="5"/>
  <c r="AH987" i="5"/>
  <c r="AF987" i="5"/>
  <c r="AE987" i="5"/>
  <c r="AD987" i="5"/>
  <c r="S987" i="5"/>
  <c r="R987" i="5"/>
  <c r="Q987" i="5"/>
  <c r="AG987" i="5" s="1"/>
  <c r="B987" i="5"/>
  <c r="A987" i="5"/>
  <c r="AI986" i="5"/>
  <c r="AH986" i="5"/>
  <c r="AF986" i="5"/>
  <c r="AE986" i="5"/>
  <c r="AD986" i="5"/>
  <c r="S986" i="5"/>
  <c r="R986" i="5"/>
  <c r="Q986" i="5"/>
  <c r="AG986" i="5" s="1"/>
  <c r="B986" i="5"/>
  <c r="A986" i="5"/>
  <c r="AI985" i="5"/>
  <c r="AH985" i="5"/>
  <c r="AF985" i="5"/>
  <c r="AE985" i="5"/>
  <c r="AD985" i="5"/>
  <c r="S985" i="5"/>
  <c r="R985" i="5"/>
  <c r="Q985" i="5"/>
  <c r="AG985" i="5" s="1"/>
  <c r="B985" i="5"/>
  <c r="A985" i="5"/>
  <c r="AI984" i="5"/>
  <c r="AH984" i="5"/>
  <c r="AF984" i="5"/>
  <c r="AE984" i="5"/>
  <c r="AD984" i="5"/>
  <c r="S984" i="5"/>
  <c r="R984" i="5"/>
  <c r="Q984" i="5"/>
  <c r="AG984" i="5" s="1"/>
  <c r="B984" i="5"/>
  <c r="A984" i="5"/>
  <c r="AI983" i="5"/>
  <c r="AH983" i="5"/>
  <c r="AF983" i="5"/>
  <c r="AE983" i="5"/>
  <c r="AD983" i="5"/>
  <c r="S983" i="5"/>
  <c r="R983" i="5"/>
  <c r="Q983" i="5"/>
  <c r="AG983" i="5" s="1"/>
  <c r="B983" i="5"/>
  <c r="A983" i="5"/>
  <c r="AI982" i="5"/>
  <c r="AH982" i="5"/>
  <c r="AF982" i="5"/>
  <c r="AE982" i="5"/>
  <c r="AD982" i="5"/>
  <c r="S982" i="5"/>
  <c r="R982" i="5"/>
  <c r="Q982" i="5"/>
  <c r="AG982" i="5" s="1"/>
  <c r="B982" i="5"/>
  <c r="A982" i="5"/>
  <c r="AI981" i="5"/>
  <c r="AH981" i="5"/>
  <c r="AF981" i="5"/>
  <c r="AE981" i="5"/>
  <c r="AD981" i="5"/>
  <c r="S981" i="5"/>
  <c r="R981" i="5"/>
  <c r="Q981" i="5"/>
  <c r="AG981" i="5" s="1"/>
  <c r="B981" i="5"/>
  <c r="A981" i="5"/>
  <c r="AI980" i="5"/>
  <c r="AH980" i="5"/>
  <c r="AF980" i="5"/>
  <c r="AE980" i="5"/>
  <c r="AD980" i="5"/>
  <c r="S980" i="5"/>
  <c r="R980" i="5"/>
  <c r="Q980" i="5"/>
  <c r="AG980" i="5" s="1"/>
  <c r="B980" i="5"/>
  <c r="A980" i="5"/>
  <c r="AI979" i="5"/>
  <c r="AH979" i="5"/>
  <c r="AF979" i="5"/>
  <c r="AE979" i="5"/>
  <c r="AD979" i="5"/>
  <c r="S979" i="5"/>
  <c r="R979" i="5"/>
  <c r="Q979" i="5"/>
  <c r="AG979" i="5" s="1"/>
  <c r="B979" i="5"/>
  <c r="A979" i="5"/>
  <c r="AI978" i="5"/>
  <c r="AH978" i="5"/>
  <c r="AF978" i="5"/>
  <c r="AE978" i="5"/>
  <c r="AD978" i="5"/>
  <c r="S978" i="5"/>
  <c r="R978" i="5"/>
  <c r="Q978" i="5"/>
  <c r="AG978" i="5" s="1"/>
  <c r="B978" i="5"/>
  <c r="A978" i="5"/>
  <c r="AC977" i="5"/>
  <c r="S977" i="5"/>
  <c r="Q977" i="5"/>
  <c r="B977" i="5"/>
  <c r="A977" i="5"/>
  <c r="S976" i="5"/>
  <c r="Q976" i="5"/>
  <c r="B976" i="5"/>
  <c r="A976" i="5"/>
  <c r="S975" i="5"/>
  <c r="Q975" i="5"/>
  <c r="AC975" i="5" s="1"/>
  <c r="B975" i="5"/>
  <c r="A975" i="5"/>
  <c r="AC974" i="5"/>
  <c r="S974" i="5"/>
  <c r="Q974" i="5"/>
  <c r="B974" i="5"/>
  <c r="A974" i="5"/>
  <c r="AC973" i="5"/>
  <c r="S973" i="5"/>
  <c r="Q973" i="5"/>
  <c r="B973" i="5"/>
  <c r="A973" i="5"/>
  <c r="AI972" i="5"/>
  <c r="AE972" i="5"/>
  <c r="AC972" i="5"/>
  <c r="S972" i="5"/>
  <c r="Q972" i="5"/>
  <c r="B972" i="5"/>
  <c r="A972" i="5"/>
  <c r="S971" i="5"/>
  <c r="Q971" i="5"/>
  <c r="B971" i="5"/>
  <c r="A971" i="5"/>
  <c r="AI970" i="5"/>
  <c r="S970" i="5"/>
  <c r="Q970" i="5"/>
  <c r="AE970" i="5" s="1"/>
  <c r="B970" i="5"/>
  <c r="A970" i="5"/>
  <c r="AI969" i="5"/>
  <c r="AC969" i="5"/>
  <c r="S969" i="5"/>
  <c r="Q969" i="5"/>
  <c r="AF969" i="5" s="1"/>
  <c r="B969" i="5"/>
  <c r="A969" i="5"/>
  <c r="AI968" i="5"/>
  <c r="AC968" i="5"/>
  <c r="S968" i="5"/>
  <c r="Q968" i="5"/>
  <c r="AF968" i="5" s="1"/>
  <c r="B968" i="5"/>
  <c r="A968" i="5"/>
  <c r="AI967" i="5"/>
  <c r="AC967" i="5"/>
  <c r="S967" i="5"/>
  <c r="Q967" i="5"/>
  <c r="AF967" i="5" s="1"/>
  <c r="B967" i="5"/>
  <c r="A967" i="5"/>
  <c r="AI966" i="5"/>
  <c r="AD966" i="5"/>
  <c r="S966" i="5"/>
  <c r="R966" i="5"/>
  <c r="Q966" i="5"/>
  <c r="AH966" i="5" s="1"/>
  <c r="B966" i="5"/>
  <c r="A966" i="5"/>
  <c r="AH965" i="5"/>
  <c r="AD965" i="5"/>
  <c r="S965" i="5"/>
  <c r="R965" i="5"/>
  <c r="Q965" i="5"/>
  <c r="AG965" i="5" s="1"/>
  <c r="B965" i="5"/>
  <c r="A965" i="5"/>
  <c r="AH964" i="5"/>
  <c r="AD964" i="5"/>
  <c r="S964" i="5"/>
  <c r="R964" i="5"/>
  <c r="Q964" i="5"/>
  <c r="AG964" i="5" s="1"/>
  <c r="B964" i="5"/>
  <c r="A964" i="5"/>
  <c r="AH963" i="5"/>
  <c r="AD963" i="5"/>
  <c r="S963" i="5"/>
  <c r="R963" i="5"/>
  <c r="Q963" i="5"/>
  <c r="AG963" i="5" s="1"/>
  <c r="B963" i="5"/>
  <c r="A963" i="5"/>
  <c r="AH962" i="5"/>
  <c r="AD962" i="5"/>
  <c r="S962" i="5"/>
  <c r="R962" i="5"/>
  <c r="Q962" i="5"/>
  <c r="AG962" i="5" s="1"/>
  <c r="B962" i="5"/>
  <c r="A962" i="5"/>
  <c r="AH961" i="5"/>
  <c r="AD961" i="5"/>
  <c r="S961" i="5"/>
  <c r="R961" i="5"/>
  <c r="Q961" i="5"/>
  <c r="AG961" i="5" s="1"/>
  <c r="B961" i="5"/>
  <c r="A961" i="5"/>
  <c r="AH960" i="5"/>
  <c r="AD960" i="5"/>
  <c r="S960" i="5"/>
  <c r="R960" i="5"/>
  <c r="Q960" i="5"/>
  <c r="AG960" i="5" s="1"/>
  <c r="B960" i="5"/>
  <c r="A960" i="5"/>
  <c r="AH959" i="5"/>
  <c r="AD959" i="5"/>
  <c r="S959" i="5"/>
  <c r="R959" i="5"/>
  <c r="Q959" i="5"/>
  <c r="AG959" i="5" s="1"/>
  <c r="B959" i="5"/>
  <c r="A959" i="5"/>
  <c r="AH958" i="5"/>
  <c r="AD958" i="5"/>
  <c r="S958" i="5"/>
  <c r="R958" i="5"/>
  <c r="Q958" i="5"/>
  <c r="AG958" i="5" s="1"/>
  <c r="B958" i="5"/>
  <c r="A958" i="5"/>
  <c r="AH957" i="5"/>
  <c r="AD957" i="5"/>
  <c r="S957" i="5"/>
  <c r="R957" i="5"/>
  <c r="Q957" i="5"/>
  <c r="AG957" i="5" s="1"/>
  <c r="B957" i="5"/>
  <c r="A957" i="5"/>
  <c r="AH956" i="5"/>
  <c r="AD956" i="5"/>
  <c r="S956" i="5"/>
  <c r="R956" i="5"/>
  <c r="Q956" i="5"/>
  <c r="AG956" i="5" s="1"/>
  <c r="B956" i="5"/>
  <c r="A956" i="5"/>
  <c r="AH955" i="5"/>
  <c r="AD955" i="5"/>
  <c r="S955" i="5"/>
  <c r="R955" i="5"/>
  <c r="Q955" i="5"/>
  <c r="AG955" i="5" s="1"/>
  <c r="B955" i="5"/>
  <c r="A955" i="5"/>
  <c r="AH954" i="5"/>
  <c r="AD954" i="5"/>
  <c r="S954" i="5"/>
  <c r="R954" i="5"/>
  <c r="Q954" i="5"/>
  <c r="AG954" i="5" s="1"/>
  <c r="B954" i="5"/>
  <c r="A954" i="5"/>
  <c r="AH953" i="5"/>
  <c r="AD953" i="5"/>
  <c r="S953" i="5"/>
  <c r="R953" i="5"/>
  <c r="Q953" i="5"/>
  <c r="AG953" i="5" s="1"/>
  <c r="B953" i="5"/>
  <c r="A953" i="5"/>
  <c r="AH952" i="5"/>
  <c r="AG952" i="5"/>
  <c r="AC952" i="5"/>
  <c r="S952" i="5"/>
  <c r="R952" i="5"/>
  <c r="Q952" i="5"/>
  <c r="B952" i="5"/>
  <c r="A952" i="5"/>
  <c r="AI951" i="5"/>
  <c r="AH951" i="5"/>
  <c r="AD951" i="5"/>
  <c r="AC951" i="5"/>
  <c r="S951" i="5"/>
  <c r="R951" i="5"/>
  <c r="Q951" i="5"/>
  <c r="AF951" i="5" s="1"/>
  <c r="B951" i="5"/>
  <c r="A951" i="5"/>
  <c r="AH950" i="5"/>
  <c r="AC950" i="5"/>
  <c r="S950" i="5"/>
  <c r="R950" i="5"/>
  <c r="Q950" i="5"/>
  <c r="AF950" i="5" s="1"/>
  <c r="B950" i="5"/>
  <c r="A950" i="5"/>
  <c r="S949" i="5"/>
  <c r="Q949" i="5"/>
  <c r="B949" i="5"/>
  <c r="A949" i="5"/>
  <c r="AI948" i="5"/>
  <c r="AH948" i="5"/>
  <c r="AF948" i="5"/>
  <c r="AE948" i="5"/>
  <c r="AD948" i="5"/>
  <c r="S948" i="5"/>
  <c r="R948" i="5"/>
  <c r="Q948" i="5"/>
  <c r="AG948" i="5" s="1"/>
  <c r="B948" i="5"/>
  <c r="A948" i="5"/>
  <c r="AI947" i="5"/>
  <c r="AH947" i="5"/>
  <c r="AF947" i="5"/>
  <c r="AE947" i="5"/>
  <c r="AD947" i="5"/>
  <c r="S947" i="5"/>
  <c r="R947" i="5"/>
  <c r="Q947" i="5"/>
  <c r="AG947" i="5" s="1"/>
  <c r="B947" i="5"/>
  <c r="A947" i="5"/>
  <c r="AI946" i="5"/>
  <c r="AH946" i="5"/>
  <c r="AF946" i="5"/>
  <c r="AE946" i="5"/>
  <c r="AD946" i="5"/>
  <c r="S946" i="5"/>
  <c r="R946" i="5"/>
  <c r="Q946" i="5"/>
  <c r="AG946" i="5" s="1"/>
  <c r="B946" i="5"/>
  <c r="A946" i="5"/>
  <c r="AI945" i="5"/>
  <c r="AH945" i="5"/>
  <c r="AF945" i="5"/>
  <c r="AE945" i="5"/>
  <c r="AD945" i="5"/>
  <c r="S945" i="5"/>
  <c r="R945" i="5"/>
  <c r="Q945" i="5"/>
  <c r="AG945" i="5" s="1"/>
  <c r="B945" i="5"/>
  <c r="A945" i="5"/>
  <c r="AI944" i="5"/>
  <c r="AH944" i="5"/>
  <c r="AF944" i="5"/>
  <c r="AE944" i="5"/>
  <c r="AD944" i="5"/>
  <c r="S944" i="5"/>
  <c r="R944" i="5"/>
  <c r="Q944" i="5"/>
  <c r="AG944" i="5" s="1"/>
  <c r="B944" i="5"/>
  <c r="A944" i="5"/>
  <c r="AI943" i="5"/>
  <c r="AH943" i="5"/>
  <c r="AF943" i="5"/>
  <c r="AE943" i="5"/>
  <c r="AD943" i="5"/>
  <c r="S943" i="5"/>
  <c r="R943" i="5"/>
  <c r="Q943" i="5"/>
  <c r="AG943" i="5" s="1"/>
  <c r="B943" i="5"/>
  <c r="A943" i="5"/>
  <c r="AI942" i="5"/>
  <c r="AH942" i="5"/>
  <c r="AF942" i="5"/>
  <c r="AE942" i="5"/>
  <c r="AD942" i="5"/>
  <c r="S942" i="5"/>
  <c r="R942" i="5"/>
  <c r="Q942" i="5"/>
  <c r="AG942" i="5" s="1"/>
  <c r="B942" i="5"/>
  <c r="A942" i="5"/>
  <c r="AI941" i="5"/>
  <c r="AH941" i="5"/>
  <c r="AF941" i="5"/>
  <c r="AE941" i="5"/>
  <c r="AD941" i="5"/>
  <c r="S941" i="5"/>
  <c r="R941" i="5"/>
  <c r="Q941" i="5"/>
  <c r="AG941" i="5" s="1"/>
  <c r="B941" i="5"/>
  <c r="A941" i="5"/>
  <c r="AI940" i="5"/>
  <c r="AH940" i="5"/>
  <c r="AF940" i="5"/>
  <c r="AE940" i="5"/>
  <c r="AD940" i="5"/>
  <c r="S940" i="5"/>
  <c r="R940" i="5"/>
  <c r="Q940" i="5"/>
  <c r="AG940" i="5" s="1"/>
  <c r="B940" i="5"/>
  <c r="A940" i="5"/>
  <c r="AI939" i="5"/>
  <c r="AH939" i="5"/>
  <c r="AF939" i="5"/>
  <c r="AE939" i="5"/>
  <c r="AD939" i="5"/>
  <c r="S939" i="5"/>
  <c r="R939" i="5"/>
  <c r="Q939" i="5"/>
  <c r="AG939" i="5" s="1"/>
  <c r="B939" i="5"/>
  <c r="A939" i="5"/>
  <c r="AI938" i="5"/>
  <c r="AH938" i="5"/>
  <c r="AF938" i="5"/>
  <c r="AE938" i="5"/>
  <c r="AD938" i="5"/>
  <c r="S938" i="5"/>
  <c r="R938" i="5"/>
  <c r="Q938" i="5"/>
  <c r="AG938" i="5" s="1"/>
  <c r="B938" i="5"/>
  <c r="A938" i="5"/>
  <c r="AI937" i="5"/>
  <c r="AH937" i="5"/>
  <c r="AF937" i="5"/>
  <c r="AE937" i="5"/>
  <c r="AD937" i="5"/>
  <c r="S937" i="5"/>
  <c r="R937" i="5"/>
  <c r="Q937" i="5"/>
  <c r="AG937" i="5" s="1"/>
  <c r="B937" i="5"/>
  <c r="A937" i="5"/>
  <c r="AI936" i="5"/>
  <c r="AH936" i="5"/>
  <c r="AF936" i="5"/>
  <c r="AE936" i="5"/>
  <c r="AD936" i="5"/>
  <c r="S936" i="5"/>
  <c r="R936" i="5"/>
  <c r="Q936" i="5"/>
  <c r="AG936" i="5" s="1"/>
  <c r="B936" i="5"/>
  <c r="A936" i="5"/>
  <c r="AI935" i="5"/>
  <c r="AH935" i="5"/>
  <c r="AF935" i="5"/>
  <c r="AE935" i="5"/>
  <c r="AD935" i="5"/>
  <c r="S935" i="5"/>
  <c r="R935" i="5"/>
  <c r="Q935" i="5"/>
  <c r="AG935" i="5" s="1"/>
  <c r="B935" i="5"/>
  <c r="A935" i="5"/>
  <c r="AI934" i="5"/>
  <c r="AH934" i="5"/>
  <c r="AF934" i="5"/>
  <c r="AE934" i="5"/>
  <c r="AD934" i="5"/>
  <c r="S934" i="5"/>
  <c r="R934" i="5"/>
  <c r="Q934" i="5"/>
  <c r="AG934" i="5" s="1"/>
  <c r="B934" i="5"/>
  <c r="A934" i="5"/>
  <c r="AI933" i="5"/>
  <c r="AH933" i="5"/>
  <c r="AF933" i="5"/>
  <c r="AE933" i="5"/>
  <c r="AD933" i="5"/>
  <c r="S933" i="5"/>
  <c r="R933" i="5"/>
  <c r="Q933" i="5"/>
  <c r="AG933" i="5" s="1"/>
  <c r="B933" i="5"/>
  <c r="A933" i="5"/>
  <c r="AI932" i="5"/>
  <c r="AH932" i="5"/>
  <c r="AF932" i="5"/>
  <c r="AE932" i="5"/>
  <c r="AD932" i="5"/>
  <c r="S932" i="5"/>
  <c r="R932" i="5"/>
  <c r="Q932" i="5"/>
  <c r="AG932" i="5" s="1"/>
  <c r="B932" i="5"/>
  <c r="A932" i="5"/>
  <c r="AI931" i="5"/>
  <c r="AH931" i="5"/>
  <c r="AF931" i="5"/>
  <c r="AE931" i="5"/>
  <c r="AD931" i="5"/>
  <c r="S931" i="5"/>
  <c r="R931" i="5"/>
  <c r="Q931" i="5"/>
  <c r="AG931" i="5" s="1"/>
  <c r="B931" i="5"/>
  <c r="A931" i="5"/>
  <c r="AI930" i="5"/>
  <c r="AH930" i="5"/>
  <c r="AF930" i="5"/>
  <c r="AE930" i="5"/>
  <c r="AD930" i="5"/>
  <c r="S930" i="5"/>
  <c r="R930" i="5"/>
  <c r="Q930" i="5"/>
  <c r="AG930" i="5" s="1"/>
  <c r="B930" i="5"/>
  <c r="A930" i="5"/>
  <c r="S929" i="5"/>
  <c r="Q929" i="5"/>
  <c r="B929" i="5"/>
  <c r="A929" i="5"/>
  <c r="AI928" i="5"/>
  <c r="AH928" i="5"/>
  <c r="AF928" i="5"/>
  <c r="AE928" i="5"/>
  <c r="AD928" i="5"/>
  <c r="S928" i="5"/>
  <c r="R928" i="5"/>
  <c r="Q928" i="5"/>
  <c r="AG928" i="5" s="1"/>
  <c r="B928" i="5"/>
  <c r="A928" i="5"/>
  <c r="AI927" i="5"/>
  <c r="AH927" i="5"/>
  <c r="AF927" i="5"/>
  <c r="AE927" i="5"/>
  <c r="AD927" i="5"/>
  <c r="S927" i="5"/>
  <c r="R927" i="5"/>
  <c r="Q927" i="5"/>
  <c r="AG927" i="5" s="1"/>
  <c r="B927" i="5"/>
  <c r="A927" i="5"/>
  <c r="AI926" i="5"/>
  <c r="AH926" i="5"/>
  <c r="AF926" i="5"/>
  <c r="AE926" i="5"/>
  <c r="AD926" i="5"/>
  <c r="S926" i="5"/>
  <c r="R926" i="5"/>
  <c r="Q926" i="5"/>
  <c r="AG926" i="5" s="1"/>
  <c r="B926" i="5"/>
  <c r="A926" i="5"/>
  <c r="AI925" i="5"/>
  <c r="AH925" i="5"/>
  <c r="AF925" i="5"/>
  <c r="AE925" i="5"/>
  <c r="AD925" i="5"/>
  <c r="S925" i="5"/>
  <c r="R925" i="5"/>
  <c r="Q925" i="5"/>
  <c r="AG925" i="5" s="1"/>
  <c r="B925" i="5"/>
  <c r="A925" i="5"/>
  <c r="AI924" i="5"/>
  <c r="AH924" i="5"/>
  <c r="AF924" i="5"/>
  <c r="AE924" i="5"/>
  <c r="AD924" i="5"/>
  <c r="S924" i="5"/>
  <c r="R924" i="5"/>
  <c r="Q924" i="5"/>
  <c r="AG924" i="5" s="1"/>
  <c r="B924" i="5"/>
  <c r="A924" i="5"/>
  <c r="AI923" i="5"/>
  <c r="AH923" i="5"/>
  <c r="AF923" i="5"/>
  <c r="AE923" i="5"/>
  <c r="AD923" i="5"/>
  <c r="S923" i="5"/>
  <c r="R923" i="5"/>
  <c r="Q923" i="5"/>
  <c r="AG923" i="5" s="1"/>
  <c r="B923" i="5"/>
  <c r="A923" i="5"/>
  <c r="AI922" i="5"/>
  <c r="AH922" i="5"/>
  <c r="AF922" i="5"/>
  <c r="AE922" i="5"/>
  <c r="AD922" i="5"/>
  <c r="S922" i="5"/>
  <c r="R922" i="5"/>
  <c r="Q922" i="5"/>
  <c r="AG922" i="5" s="1"/>
  <c r="B922" i="5"/>
  <c r="A922" i="5"/>
  <c r="AI921" i="5"/>
  <c r="AH921" i="5"/>
  <c r="AF921" i="5"/>
  <c r="AE921" i="5"/>
  <c r="AD921" i="5"/>
  <c r="S921" i="5"/>
  <c r="R921" i="5"/>
  <c r="Q921" i="5"/>
  <c r="AG921" i="5" s="1"/>
  <c r="B921" i="5"/>
  <c r="A921" i="5"/>
  <c r="AI920" i="5"/>
  <c r="AH920" i="5"/>
  <c r="AF920" i="5"/>
  <c r="AE920" i="5"/>
  <c r="AD920" i="5"/>
  <c r="S920" i="5"/>
  <c r="R920" i="5"/>
  <c r="Q920" i="5"/>
  <c r="AG920" i="5" s="1"/>
  <c r="B920" i="5"/>
  <c r="A920" i="5"/>
  <c r="AI919" i="5"/>
  <c r="AH919" i="5"/>
  <c r="AF919" i="5"/>
  <c r="AE919" i="5"/>
  <c r="AD919" i="5"/>
  <c r="S919" i="5"/>
  <c r="R919" i="5"/>
  <c r="Q919" i="5"/>
  <c r="AG919" i="5" s="1"/>
  <c r="B919" i="5"/>
  <c r="A919" i="5"/>
  <c r="AI918" i="5"/>
  <c r="AF918" i="5"/>
  <c r="AE918" i="5"/>
  <c r="AD918" i="5"/>
  <c r="S918" i="5"/>
  <c r="R918" i="5"/>
  <c r="Q918" i="5"/>
  <c r="AH918" i="5" s="1"/>
  <c r="B918" i="5"/>
  <c r="A918" i="5"/>
  <c r="AI917" i="5"/>
  <c r="AF917" i="5"/>
  <c r="AE917" i="5"/>
  <c r="S917" i="5"/>
  <c r="Q917" i="5"/>
  <c r="AH917" i="5" s="1"/>
  <c r="B917" i="5"/>
  <c r="A917" i="5"/>
  <c r="AI916" i="5"/>
  <c r="AF916" i="5"/>
  <c r="AE916" i="5"/>
  <c r="S916" i="5"/>
  <c r="Q916" i="5"/>
  <c r="AH916" i="5" s="1"/>
  <c r="B916" i="5"/>
  <c r="A916" i="5"/>
  <c r="AI915" i="5"/>
  <c r="AF915" i="5"/>
  <c r="AE915" i="5"/>
  <c r="S915" i="5"/>
  <c r="Q915" i="5"/>
  <c r="AH915" i="5" s="1"/>
  <c r="B915" i="5"/>
  <c r="A915" i="5"/>
  <c r="AI914" i="5"/>
  <c r="AE914" i="5"/>
  <c r="AC914" i="5"/>
  <c r="S914" i="5"/>
  <c r="Q914" i="5"/>
  <c r="AF914" i="5" s="1"/>
  <c r="B914" i="5"/>
  <c r="A914" i="5"/>
  <c r="AH913" i="5"/>
  <c r="AD913" i="5"/>
  <c r="S913" i="5"/>
  <c r="R913" i="5"/>
  <c r="Q913" i="5"/>
  <c r="AG913" i="5" s="1"/>
  <c r="B913" i="5"/>
  <c r="A913" i="5"/>
  <c r="AH912" i="5"/>
  <c r="AD912" i="5"/>
  <c r="S912" i="5"/>
  <c r="R912" i="5"/>
  <c r="Q912" i="5"/>
  <c r="AG912" i="5" s="1"/>
  <c r="B912" i="5"/>
  <c r="A912" i="5"/>
  <c r="AH911" i="5"/>
  <c r="AD911" i="5"/>
  <c r="S911" i="5"/>
  <c r="R911" i="5"/>
  <c r="Q911" i="5"/>
  <c r="AG911" i="5" s="1"/>
  <c r="B911" i="5"/>
  <c r="A911" i="5"/>
  <c r="AH910" i="5"/>
  <c r="AD910" i="5"/>
  <c r="S910" i="5"/>
  <c r="R910" i="5"/>
  <c r="Q910" i="5"/>
  <c r="AG910" i="5" s="1"/>
  <c r="B910" i="5"/>
  <c r="A910" i="5"/>
  <c r="AH909" i="5"/>
  <c r="AD909" i="5"/>
  <c r="S909" i="5"/>
  <c r="R909" i="5"/>
  <c r="Q909" i="5"/>
  <c r="AG909" i="5" s="1"/>
  <c r="B909" i="5"/>
  <c r="A909" i="5"/>
  <c r="S908" i="5"/>
  <c r="Q908" i="5"/>
  <c r="B908" i="5"/>
  <c r="A908" i="5"/>
  <c r="AH907" i="5"/>
  <c r="AD907" i="5"/>
  <c r="S907" i="5"/>
  <c r="R907" i="5"/>
  <c r="Q907" i="5"/>
  <c r="AG907" i="5" s="1"/>
  <c r="B907" i="5"/>
  <c r="A907" i="5"/>
  <c r="AH906" i="5"/>
  <c r="AD906" i="5"/>
  <c r="S906" i="5"/>
  <c r="R906" i="5"/>
  <c r="Q906" i="5"/>
  <c r="AG906" i="5" s="1"/>
  <c r="B906" i="5"/>
  <c r="A906" i="5"/>
  <c r="AH905" i="5"/>
  <c r="AD905" i="5"/>
  <c r="S905" i="5"/>
  <c r="R905" i="5"/>
  <c r="Q905" i="5"/>
  <c r="AG905" i="5" s="1"/>
  <c r="B905" i="5"/>
  <c r="A905" i="5"/>
  <c r="AH904" i="5"/>
  <c r="AD904" i="5"/>
  <c r="S904" i="5"/>
  <c r="R904" i="5"/>
  <c r="Q904" i="5"/>
  <c r="AG904" i="5" s="1"/>
  <c r="B904" i="5"/>
  <c r="A904" i="5"/>
  <c r="AH903" i="5"/>
  <c r="AD903" i="5"/>
  <c r="S903" i="5"/>
  <c r="R903" i="5"/>
  <c r="Q903" i="5"/>
  <c r="AG903" i="5" s="1"/>
  <c r="B903" i="5"/>
  <c r="A903" i="5"/>
  <c r="AH902" i="5"/>
  <c r="AD902" i="5"/>
  <c r="S902" i="5"/>
  <c r="R902" i="5"/>
  <c r="Q902" i="5"/>
  <c r="AG902" i="5" s="1"/>
  <c r="B902" i="5"/>
  <c r="A902" i="5"/>
  <c r="AI901" i="5"/>
  <c r="AH901" i="5"/>
  <c r="AE901" i="5"/>
  <c r="AD901" i="5"/>
  <c r="S901" i="5"/>
  <c r="R901" i="5"/>
  <c r="Q901" i="5"/>
  <c r="AG901" i="5" s="1"/>
  <c r="B901" i="5"/>
  <c r="A901" i="5"/>
  <c r="AI900" i="5"/>
  <c r="AH900" i="5"/>
  <c r="AE900" i="5"/>
  <c r="AD900" i="5"/>
  <c r="S900" i="5"/>
  <c r="R900" i="5"/>
  <c r="Q900" i="5"/>
  <c r="AG900" i="5" s="1"/>
  <c r="B900" i="5"/>
  <c r="A900" i="5"/>
  <c r="AI899" i="5"/>
  <c r="AH899" i="5"/>
  <c r="AE899" i="5"/>
  <c r="AD899" i="5"/>
  <c r="S899" i="5"/>
  <c r="R899" i="5"/>
  <c r="Q899" i="5"/>
  <c r="AG899" i="5" s="1"/>
  <c r="B899" i="5"/>
  <c r="A899" i="5"/>
  <c r="AI898" i="5"/>
  <c r="AH898" i="5"/>
  <c r="AE898" i="5"/>
  <c r="AD898" i="5"/>
  <c r="S898" i="5"/>
  <c r="R898" i="5"/>
  <c r="Q898" i="5"/>
  <c r="AG898" i="5" s="1"/>
  <c r="B898" i="5"/>
  <c r="A898" i="5"/>
  <c r="AI897" i="5"/>
  <c r="AH897" i="5"/>
  <c r="AE897" i="5"/>
  <c r="AD897" i="5"/>
  <c r="S897" i="5"/>
  <c r="R897" i="5"/>
  <c r="Q897" i="5"/>
  <c r="AG897" i="5" s="1"/>
  <c r="B897" i="5"/>
  <c r="A897" i="5"/>
  <c r="AI896" i="5"/>
  <c r="AH896" i="5"/>
  <c r="AE896" i="5"/>
  <c r="AD896" i="5"/>
  <c r="S896" i="5"/>
  <c r="R896" i="5"/>
  <c r="Q896" i="5"/>
  <c r="AG896" i="5" s="1"/>
  <c r="B896" i="5"/>
  <c r="A896" i="5"/>
  <c r="AI895" i="5"/>
  <c r="AH895" i="5"/>
  <c r="AE895" i="5"/>
  <c r="AD895" i="5"/>
  <c r="S895" i="5"/>
  <c r="R895" i="5"/>
  <c r="Q895" i="5"/>
  <c r="AG895" i="5" s="1"/>
  <c r="B895" i="5"/>
  <c r="A895" i="5"/>
  <c r="AI894" i="5"/>
  <c r="AH894" i="5"/>
  <c r="AE894" i="5"/>
  <c r="AD894" i="5"/>
  <c r="S894" i="5"/>
  <c r="R894" i="5"/>
  <c r="Q894" i="5"/>
  <c r="AG894" i="5" s="1"/>
  <c r="B894" i="5"/>
  <c r="A894" i="5"/>
  <c r="AI893" i="5"/>
  <c r="AH893" i="5"/>
  <c r="AE893" i="5"/>
  <c r="AD893" i="5"/>
  <c r="S893" i="5"/>
  <c r="R893" i="5"/>
  <c r="Q893" i="5"/>
  <c r="AG893" i="5" s="1"/>
  <c r="B893" i="5"/>
  <c r="A893" i="5"/>
  <c r="AI892" i="5"/>
  <c r="AH892" i="5"/>
  <c r="AE892" i="5"/>
  <c r="AD892" i="5"/>
  <c r="S892" i="5"/>
  <c r="R892" i="5"/>
  <c r="Q892" i="5"/>
  <c r="AG892" i="5" s="1"/>
  <c r="B892" i="5"/>
  <c r="A892" i="5"/>
  <c r="AD891" i="5"/>
  <c r="S891" i="5"/>
  <c r="Q891" i="5"/>
  <c r="B891" i="5"/>
  <c r="A891" i="5"/>
  <c r="AI890" i="5"/>
  <c r="AH890" i="5"/>
  <c r="AE890" i="5"/>
  <c r="AD890" i="5"/>
  <c r="AC890" i="5"/>
  <c r="S890" i="5"/>
  <c r="R890" i="5"/>
  <c r="Q890" i="5"/>
  <c r="AF890" i="5" s="1"/>
  <c r="B890" i="5"/>
  <c r="A890" i="5"/>
  <c r="AI889" i="5"/>
  <c r="AD889" i="5"/>
  <c r="S889" i="5"/>
  <c r="Q889" i="5"/>
  <c r="AF889" i="5" s="1"/>
  <c r="B889" i="5"/>
  <c r="A889" i="5"/>
  <c r="AH888" i="5"/>
  <c r="AE888" i="5"/>
  <c r="AC888" i="5"/>
  <c r="S888" i="5"/>
  <c r="R888" i="5"/>
  <c r="Q888" i="5"/>
  <c r="AF888" i="5" s="1"/>
  <c r="B888" i="5"/>
  <c r="A888" i="5"/>
  <c r="S887" i="5"/>
  <c r="Q887" i="5"/>
  <c r="B887" i="5"/>
  <c r="A887" i="5"/>
  <c r="AI886" i="5"/>
  <c r="AH886" i="5"/>
  <c r="AE886" i="5"/>
  <c r="AD886" i="5"/>
  <c r="AC886" i="5"/>
  <c r="S886" i="5"/>
  <c r="R886" i="5"/>
  <c r="Q886" i="5"/>
  <c r="AF886" i="5" s="1"/>
  <c r="B886" i="5"/>
  <c r="A886" i="5"/>
  <c r="AI885" i="5"/>
  <c r="AE885" i="5"/>
  <c r="S885" i="5"/>
  <c r="Q885" i="5"/>
  <c r="AG885" i="5" s="1"/>
  <c r="B885" i="5"/>
  <c r="A885" i="5"/>
  <c r="AI884" i="5"/>
  <c r="AE884" i="5"/>
  <c r="S884" i="5"/>
  <c r="Q884" i="5"/>
  <c r="AG884" i="5" s="1"/>
  <c r="B884" i="5"/>
  <c r="A884" i="5"/>
  <c r="AI883" i="5"/>
  <c r="AE883" i="5"/>
  <c r="S883" i="5"/>
  <c r="Q883" i="5"/>
  <c r="AG883" i="5" s="1"/>
  <c r="B883" i="5"/>
  <c r="A883" i="5"/>
  <c r="AI882" i="5"/>
  <c r="AE882" i="5"/>
  <c r="S882" i="5"/>
  <c r="Q882" i="5"/>
  <c r="AG882" i="5" s="1"/>
  <c r="B882" i="5"/>
  <c r="A882" i="5"/>
  <c r="AI881" i="5"/>
  <c r="AE881" i="5"/>
  <c r="S881" i="5"/>
  <c r="Q881" i="5"/>
  <c r="AG881" i="5" s="1"/>
  <c r="B881" i="5"/>
  <c r="A881" i="5"/>
  <c r="AI880" i="5"/>
  <c r="AE880" i="5"/>
  <c r="S880" i="5"/>
  <c r="Q880" i="5"/>
  <c r="AG880" i="5" s="1"/>
  <c r="B880" i="5"/>
  <c r="A880" i="5"/>
  <c r="AI879" i="5"/>
  <c r="AE879" i="5"/>
  <c r="S879" i="5"/>
  <c r="Q879" i="5"/>
  <c r="AG879" i="5" s="1"/>
  <c r="B879" i="5"/>
  <c r="A879" i="5"/>
  <c r="AI878" i="5"/>
  <c r="AE878" i="5"/>
  <c r="S878" i="5"/>
  <c r="Q878" i="5"/>
  <c r="AG878" i="5" s="1"/>
  <c r="B878" i="5"/>
  <c r="A878" i="5"/>
  <c r="AI877" i="5"/>
  <c r="AE877" i="5"/>
  <c r="S877" i="5"/>
  <c r="Q877" i="5"/>
  <c r="AG877" i="5" s="1"/>
  <c r="B877" i="5"/>
  <c r="A877" i="5"/>
  <c r="AI876" i="5"/>
  <c r="AE876" i="5"/>
  <c r="S876" i="5"/>
  <c r="Q876" i="5"/>
  <c r="AG876" i="5" s="1"/>
  <c r="B876" i="5"/>
  <c r="A876" i="5"/>
  <c r="AI875" i="5"/>
  <c r="AE875" i="5"/>
  <c r="S875" i="5"/>
  <c r="Q875" i="5"/>
  <c r="AG875" i="5" s="1"/>
  <c r="B875" i="5"/>
  <c r="A875" i="5"/>
  <c r="AI874" i="5"/>
  <c r="AE874" i="5"/>
  <c r="S874" i="5"/>
  <c r="Q874" i="5"/>
  <c r="AG874" i="5" s="1"/>
  <c r="B874" i="5"/>
  <c r="A874" i="5"/>
  <c r="AI873" i="5"/>
  <c r="AE873" i="5"/>
  <c r="S873" i="5"/>
  <c r="Q873" i="5"/>
  <c r="AG873" i="5" s="1"/>
  <c r="B873" i="5"/>
  <c r="A873" i="5"/>
  <c r="AI872" i="5"/>
  <c r="AE872" i="5"/>
  <c r="S872" i="5"/>
  <c r="Q872" i="5"/>
  <c r="AG872" i="5" s="1"/>
  <c r="B872" i="5"/>
  <c r="A872" i="5"/>
  <c r="AI871" i="5"/>
  <c r="AE871" i="5"/>
  <c r="S871" i="5"/>
  <c r="Q871" i="5"/>
  <c r="AG871" i="5" s="1"/>
  <c r="B871" i="5"/>
  <c r="A871" i="5"/>
  <c r="S870" i="5"/>
  <c r="Q870" i="5"/>
  <c r="B870" i="5"/>
  <c r="A870" i="5"/>
  <c r="AI869" i="5"/>
  <c r="AE869" i="5"/>
  <c r="AC869" i="5"/>
  <c r="S869" i="5"/>
  <c r="Q869" i="5"/>
  <c r="B869" i="5"/>
  <c r="A869" i="5"/>
  <c r="AI868" i="5"/>
  <c r="AC868" i="5"/>
  <c r="S868" i="5"/>
  <c r="Q868" i="5"/>
  <c r="B868" i="5"/>
  <c r="A868" i="5"/>
  <c r="AG867" i="5"/>
  <c r="S867" i="5"/>
  <c r="Q867" i="5"/>
  <c r="B867" i="5"/>
  <c r="A867" i="5"/>
  <c r="S866" i="5"/>
  <c r="Q866" i="5"/>
  <c r="B866" i="5"/>
  <c r="A866" i="5"/>
  <c r="AI865" i="5"/>
  <c r="AE865" i="5"/>
  <c r="AC865" i="5"/>
  <c r="S865" i="5"/>
  <c r="Q865" i="5"/>
  <c r="B865" i="5"/>
  <c r="A865" i="5"/>
  <c r="AI864" i="5"/>
  <c r="AC864" i="5"/>
  <c r="S864" i="5"/>
  <c r="Q864" i="5"/>
  <c r="B864" i="5"/>
  <c r="A864" i="5"/>
  <c r="S863" i="5"/>
  <c r="Q863" i="5"/>
  <c r="B863" i="5"/>
  <c r="A863" i="5"/>
  <c r="AE862" i="5"/>
  <c r="S862" i="5"/>
  <c r="Q862" i="5"/>
  <c r="AC862" i="5" s="1"/>
  <c r="B862" i="5"/>
  <c r="A862" i="5"/>
  <c r="AI861" i="5"/>
  <c r="AE861" i="5"/>
  <c r="AC861" i="5"/>
  <c r="S861" i="5"/>
  <c r="Q861" i="5"/>
  <c r="B861" i="5"/>
  <c r="A861" i="5"/>
  <c r="AI860" i="5"/>
  <c r="AC860" i="5"/>
  <c r="S860" i="5"/>
  <c r="Q860" i="5"/>
  <c r="B860" i="5"/>
  <c r="A860" i="5"/>
  <c r="AG859" i="5"/>
  <c r="S859" i="5"/>
  <c r="Q859" i="5"/>
  <c r="B859" i="5"/>
  <c r="A859" i="5"/>
  <c r="AE858" i="5"/>
  <c r="S858" i="5"/>
  <c r="Q858" i="5"/>
  <c r="AC858" i="5" s="1"/>
  <c r="B858" i="5"/>
  <c r="A858" i="5"/>
  <c r="AE857" i="5"/>
  <c r="AD857" i="5"/>
  <c r="S857" i="5"/>
  <c r="R857" i="5"/>
  <c r="Q857" i="5"/>
  <c r="B857" i="5"/>
  <c r="A857" i="5"/>
  <c r="AI856" i="5"/>
  <c r="AH856" i="5"/>
  <c r="AE856" i="5"/>
  <c r="AD856" i="5"/>
  <c r="S856" i="5"/>
  <c r="R856" i="5"/>
  <c r="Q856" i="5"/>
  <c r="AF856" i="5" s="1"/>
  <c r="B856" i="5"/>
  <c r="A856" i="5"/>
  <c r="AI855" i="5"/>
  <c r="AH855" i="5"/>
  <c r="AE855" i="5"/>
  <c r="AD855" i="5"/>
  <c r="S855" i="5"/>
  <c r="R855" i="5"/>
  <c r="Q855" i="5"/>
  <c r="AF855" i="5" s="1"/>
  <c r="B855" i="5"/>
  <c r="A855" i="5"/>
  <c r="AI854" i="5"/>
  <c r="AH854" i="5"/>
  <c r="AE854" i="5"/>
  <c r="AD854" i="5"/>
  <c r="S854" i="5"/>
  <c r="R854" i="5"/>
  <c r="Q854" i="5"/>
  <c r="AF854" i="5" s="1"/>
  <c r="B854" i="5"/>
  <c r="A854" i="5"/>
  <c r="AI853" i="5"/>
  <c r="AH853" i="5"/>
  <c r="AE853" i="5"/>
  <c r="AD853" i="5"/>
  <c r="S853" i="5"/>
  <c r="R853" i="5"/>
  <c r="Q853" i="5"/>
  <c r="AF853" i="5" s="1"/>
  <c r="B853" i="5"/>
  <c r="A853" i="5"/>
  <c r="AI852" i="5"/>
  <c r="AH852" i="5"/>
  <c r="AE852" i="5"/>
  <c r="AD852" i="5"/>
  <c r="S852" i="5"/>
  <c r="R852" i="5"/>
  <c r="Q852" i="5"/>
  <c r="AF852" i="5" s="1"/>
  <c r="B852" i="5"/>
  <c r="A852" i="5"/>
  <c r="AI851" i="5"/>
  <c r="AH851" i="5"/>
  <c r="AE851" i="5"/>
  <c r="AD851" i="5"/>
  <c r="S851" i="5"/>
  <c r="R851" i="5"/>
  <c r="Q851" i="5"/>
  <c r="AF851" i="5" s="1"/>
  <c r="B851" i="5"/>
  <c r="A851" i="5"/>
  <c r="AI850" i="5"/>
  <c r="AH850" i="5"/>
  <c r="AE850" i="5"/>
  <c r="AD850" i="5"/>
  <c r="S850" i="5"/>
  <c r="R850" i="5"/>
  <c r="Q850" i="5"/>
  <c r="AF850" i="5" s="1"/>
  <c r="B850" i="5"/>
  <c r="A850" i="5"/>
  <c r="AI849" i="5"/>
  <c r="AH849" i="5"/>
  <c r="AE849" i="5"/>
  <c r="AD849" i="5"/>
  <c r="S849" i="5"/>
  <c r="R849" i="5"/>
  <c r="Q849" i="5"/>
  <c r="AF849" i="5" s="1"/>
  <c r="B849" i="5"/>
  <c r="A849" i="5"/>
  <c r="AI848" i="5"/>
  <c r="AH848" i="5"/>
  <c r="AE848" i="5"/>
  <c r="AD848" i="5"/>
  <c r="S848" i="5"/>
  <c r="R848" i="5"/>
  <c r="Q848" i="5"/>
  <c r="AF848" i="5" s="1"/>
  <c r="B848" i="5"/>
  <c r="A848" i="5"/>
  <c r="AI847" i="5"/>
  <c r="AH847" i="5"/>
  <c r="AE847" i="5"/>
  <c r="AD847" i="5"/>
  <c r="S847" i="5"/>
  <c r="R847" i="5"/>
  <c r="Q847" i="5"/>
  <c r="AF847" i="5" s="1"/>
  <c r="B847" i="5"/>
  <c r="A847" i="5"/>
  <c r="AI846" i="5"/>
  <c r="AH846" i="5"/>
  <c r="AE846" i="5"/>
  <c r="AD846" i="5"/>
  <c r="S846" i="5"/>
  <c r="R846" i="5"/>
  <c r="Q846" i="5"/>
  <c r="AF846" i="5" s="1"/>
  <c r="B846" i="5"/>
  <c r="A846" i="5"/>
  <c r="AI845" i="5"/>
  <c r="AH845" i="5"/>
  <c r="AE845" i="5"/>
  <c r="AD845" i="5"/>
  <c r="S845" i="5"/>
  <c r="R845" i="5"/>
  <c r="Q845" i="5"/>
  <c r="AF845" i="5" s="1"/>
  <c r="B845" i="5"/>
  <c r="A845" i="5"/>
  <c r="AI844" i="5"/>
  <c r="AH844" i="5"/>
  <c r="AE844" i="5"/>
  <c r="AD844" i="5"/>
  <c r="S844" i="5"/>
  <c r="R844" i="5"/>
  <c r="Q844" i="5"/>
  <c r="AF844" i="5" s="1"/>
  <c r="B844" i="5"/>
  <c r="A844" i="5"/>
  <c r="S843" i="5"/>
  <c r="Q843" i="5"/>
  <c r="B843" i="5"/>
  <c r="A843" i="5"/>
  <c r="AI842" i="5"/>
  <c r="AH842" i="5"/>
  <c r="AE842" i="5"/>
  <c r="AD842" i="5"/>
  <c r="S842" i="5"/>
  <c r="R842" i="5"/>
  <c r="Q842" i="5"/>
  <c r="AF842" i="5" s="1"/>
  <c r="B842" i="5"/>
  <c r="A842" i="5"/>
  <c r="AI841" i="5"/>
  <c r="AH841" i="5"/>
  <c r="AE841" i="5"/>
  <c r="AD841" i="5"/>
  <c r="S841" i="5"/>
  <c r="R841" i="5"/>
  <c r="Q841" i="5"/>
  <c r="AF841" i="5" s="1"/>
  <c r="B841" i="5"/>
  <c r="A841" i="5"/>
  <c r="AI840" i="5"/>
  <c r="AH840" i="5"/>
  <c r="AE840" i="5"/>
  <c r="AD840" i="5"/>
  <c r="S840" i="5"/>
  <c r="R840" i="5"/>
  <c r="Q840" i="5"/>
  <c r="AF840" i="5" s="1"/>
  <c r="B840" i="5"/>
  <c r="A840" i="5"/>
  <c r="AI839" i="5"/>
  <c r="AH839" i="5"/>
  <c r="AE839" i="5"/>
  <c r="AD839" i="5"/>
  <c r="S839" i="5"/>
  <c r="R839" i="5"/>
  <c r="Q839" i="5"/>
  <c r="AF839" i="5" s="1"/>
  <c r="B839" i="5"/>
  <c r="A839" i="5"/>
  <c r="AI838" i="5"/>
  <c r="AH838" i="5"/>
  <c r="AE838" i="5"/>
  <c r="AD838" i="5"/>
  <c r="S838" i="5"/>
  <c r="R838" i="5"/>
  <c r="Q838" i="5"/>
  <c r="AF838" i="5" s="1"/>
  <c r="B838" i="5"/>
  <c r="A838" i="5"/>
  <c r="AI837" i="5"/>
  <c r="AH837" i="5"/>
  <c r="AE837" i="5"/>
  <c r="AD837" i="5"/>
  <c r="S837" i="5"/>
  <c r="R837" i="5"/>
  <c r="Q837" i="5"/>
  <c r="AF837" i="5" s="1"/>
  <c r="B837" i="5"/>
  <c r="A837" i="5"/>
  <c r="AI836" i="5"/>
  <c r="AH836" i="5"/>
  <c r="AE836" i="5"/>
  <c r="AD836" i="5"/>
  <c r="S836" i="5"/>
  <c r="R836" i="5"/>
  <c r="Q836" i="5"/>
  <c r="AF836" i="5" s="1"/>
  <c r="B836" i="5"/>
  <c r="A836" i="5"/>
  <c r="AI835" i="5"/>
  <c r="AH835" i="5"/>
  <c r="AE835" i="5"/>
  <c r="AD835" i="5"/>
  <c r="S835" i="5"/>
  <c r="R835" i="5"/>
  <c r="Q835" i="5"/>
  <c r="AF835" i="5" s="1"/>
  <c r="B835" i="5"/>
  <c r="A835" i="5"/>
  <c r="S834" i="5"/>
  <c r="Q834" i="5"/>
  <c r="B834" i="5"/>
  <c r="A834" i="5"/>
  <c r="AE833" i="5"/>
  <c r="S833" i="5"/>
  <c r="Q833" i="5"/>
  <c r="AF833" i="5" s="1"/>
  <c r="B833" i="5"/>
  <c r="A833" i="5"/>
  <c r="AI832" i="5"/>
  <c r="AE832" i="5"/>
  <c r="AD832" i="5"/>
  <c r="S832" i="5"/>
  <c r="Q832" i="5"/>
  <c r="AF832" i="5" s="1"/>
  <c r="B832" i="5"/>
  <c r="A832" i="5"/>
  <c r="AI831" i="5"/>
  <c r="AH831" i="5"/>
  <c r="AE831" i="5"/>
  <c r="AD831" i="5"/>
  <c r="AC831" i="5"/>
  <c r="S831" i="5"/>
  <c r="R831" i="5"/>
  <c r="Q831" i="5"/>
  <c r="AF831" i="5" s="1"/>
  <c r="B831" i="5"/>
  <c r="A831" i="5"/>
  <c r="AI830" i="5"/>
  <c r="AH830" i="5"/>
  <c r="AG830" i="5"/>
  <c r="AD830" i="5"/>
  <c r="AC830" i="5"/>
  <c r="S830" i="5"/>
  <c r="R830" i="5"/>
  <c r="Q830" i="5"/>
  <c r="AF830" i="5" s="1"/>
  <c r="B830" i="5"/>
  <c r="A830" i="5"/>
  <c r="AI829" i="5"/>
  <c r="AH829" i="5"/>
  <c r="AF829" i="5"/>
  <c r="AE829" i="5"/>
  <c r="AD829" i="5"/>
  <c r="S829" i="5"/>
  <c r="R829" i="5"/>
  <c r="Q829" i="5"/>
  <c r="AG829" i="5" s="1"/>
  <c r="B829" i="5"/>
  <c r="A829" i="5"/>
  <c r="AI828" i="5"/>
  <c r="AH828" i="5"/>
  <c r="AF828" i="5"/>
  <c r="AE828" i="5"/>
  <c r="AD828" i="5"/>
  <c r="S828" i="5"/>
  <c r="R828" i="5"/>
  <c r="Q828" i="5"/>
  <c r="AG828" i="5" s="1"/>
  <c r="B828" i="5"/>
  <c r="A828" i="5"/>
  <c r="AI827" i="5"/>
  <c r="AH827" i="5"/>
  <c r="AF827" i="5"/>
  <c r="AE827" i="5"/>
  <c r="AD827" i="5"/>
  <c r="S827" i="5"/>
  <c r="R827" i="5"/>
  <c r="Q827" i="5"/>
  <c r="AG827" i="5" s="1"/>
  <c r="B827" i="5"/>
  <c r="A827" i="5"/>
  <c r="AI826" i="5"/>
  <c r="AH826" i="5"/>
  <c r="AF826" i="5"/>
  <c r="AE826" i="5"/>
  <c r="AD826" i="5"/>
  <c r="S826" i="5"/>
  <c r="R826" i="5"/>
  <c r="Q826" i="5"/>
  <c r="AG826" i="5" s="1"/>
  <c r="B826" i="5"/>
  <c r="A826" i="5"/>
  <c r="AI825" i="5"/>
  <c r="AH825" i="5"/>
  <c r="AF825" i="5"/>
  <c r="AE825" i="5"/>
  <c r="AD825" i="5"/>
  <c r="S825" i="5"/>
  <c r="R825" i="5"/>
  <c r="Q825" i="5"/>
  <c r="AG825" i="5" s="1"/>
  <c r="B825" i="5"/>
  <c r="A825" i="5"/>
  <c r="AI824" i="5"/>
  <c r="AH824" i="5"/>
  <c r="AF824" i="5"/>
  <c r="AE824" i="5"/>
  <c r="AD824" i="5"/>
  <c r="S824" i="5"/>
  <c r="R824" i="5"/>
  <c r="Q824" i="5"/>
  <c r="AG824" i="5" s="1"/>
  <c r="B824" i="5"/>
  <c r="A824" i="5"/>
  <c r="AI823" i="5"/>
  <c r="AH823" i="5"/>
  <c r="AF823" i="5"/>
  <c r="AE823" i="5"/>
  <c r="AD823" i="5"/>
  <c r="S823" i="5"/>
  <c r="R823" i="5"/>
  <c r="Q823" i="5"/>
  <c r="AG823" i="5" s="1"/>
  <c r="B823" i="5"/>
  <c r="A823" i="5"/>
  <c r="S822" i="5"/>
  <c r="Q822" i="5"/>
  <c r="B822" i="5"/>
  <c r="A822" i="5"/>
  <c r="AI821" i="5"/>
  <c r="AH821" i="5"/>
  <c r="AF821" i="5"/>
  <c r="AE821" i="5"/>
  <c r="AD821" i="5"/>
  <c r="S821" i="5"/>
  <c r="R821" i="5"/>
  <c r="Q821" i="5"/>
  <c r="AG821" i="5" s="1"/>
  <c r="B821" i="5"/>
  <c r="A821" i="5"/>
  <c r="AI820" i="5"/>
  <c r="AH820" i="5"/>
  <c r="AF820" i="5"/>
  <c r="AE820" i="5"/>
  <c r="AD820" i="5"/>
  <c r="S820" i="5"/>
  <c r="R820" i="5"/>
  <c r="Q820" i="5"/>
  <c r="AG820" i="5" s="1"/>
  <c r="B820" i="5"/>
  <c r="A820" i="5"/>
  <c r="AI819" i="5"/>
  <c r="AH819" i="5"/>
  <c r="AF819" i="5"/>
  <c r="AE819" i="5"/>
  <c r="AD819" i="5"/>
  <c r="S819" i="5"/>
  <c r="R819" i="5"/>
  <c r="Q819" i="5"/>
  <c r="AG819" i="5" s="1"/>
  <c r="B819" i="5"/>
  <c r="A819" i="5"/>
  <c r="AI818" i="5"/>
  <c r="AH818" i="5"/>
  <c r="AF818" i="5"/>
  <c r="AE818" i="5"/>
  <c r="AD818" i="5"/>
  <c r="S818" i="5"/>
  <c r="R818" i="5"/>
  <c r="Q818" i="5"/>
  <c r="AG818" i="5" s="1"/>
  <c r="B818" i="5"/>
  <c r="A818" i="5"/>
  <c r="AI817" i="5"/>
  <c r="AH817" i="5"/>
  <c r="AE817" i="5"/>
  <c r="AD817" i="5"/>
  <c r="S817" i="5"/>
  <c r="R817" i="5"/>
  <c r="Q817" i="5"/>
  <c r="AF817" i="5" s="1"/>
  <c r="B817" i="5"/>
  <c r="A817" i="5"/>
  <c r="AI816" i="5"/>
  <c r="AH816" i="5"/>
  <c r="AE816" i="5"/>
  <c r="AD816" i="5"/>
  <c r="S816" i="5"/>
  <c r="R816" i="5"/>
  <c r="Q816" i="5"/>
  <c r="AF816" i="5" s="1"/>
  <c r="B816" i="5"/>
  <c r="A816" i="5"/>
  <c r="AI815" i="5"/>
  <c r="AH815" i="5"/>
  <c r="AE815" i="5"/>
  <c r="AD815" i="5"/>
  <c r="S815" i="5"/>
  <c r="R815" i="5"/>
  <c r="Q815" i="5"/>
  <c r="AF815" i="5" s="1"/>
  <c r="B815" i="5"/>
  <c r="A815" i="5"/>
  <c r="AI814" i="5"/>
  <c r="AH814" i="5"/>
  <c r="AE814" i="5"/>
  <c r="AD814" i="5"/>
  <c r="S814" i="5"/>
  <c r="R814" i="5"/>
  <c r="Q814" i="5"/>
  <c r="AF814" i="5" s="1"/>
  <c r="B814" i="5"/>
  <c r="A814" i="5"/>
  <c r="AI813" i="5"/>
  <c r="AH813" i="5"/>
  <c r="AE813" i="5"/>
  <c r="AD813" i="5"/>
  <c r="S813" i="5"/>
  <c r="R813" i="5"/>
  <c r="Q813" i="5"/>
  <c r="AF813" i="5" s="1"/>
  <c r="B813" i="5"/>
  <c r="A813" i="5"/>
  <c r="AI812" i="5"/>
  <c r="AH812" i="5"/>
  <c r="AE812" i="5"/>
  <c r="AD812" i="5"/>
  <c r="S812" i="5"/>
  <c r="R812" i="5"/>
  <c r="Q812" i="5"/>
  <c r="AF812" i="5" s="1"/>
  <c r="B812" i="5"/>
  <c r="A812" i="5"/>
  <c r="AI811" i="5"/>
  <c r="AH811" i="5"/>
  <c r="AE811" i="5"/>
  <c r="AD811" i="5"/>
  <c r="S811" i="5"/>
  <c r="R811" i="5"/>
  <c r="Q811" i="5"/>
  <c r="AF811" i="5" s="1"/>
  <c r="B811" i="5"/>
  <c r="A811" i="5"/>
  <c r="AI810" i="5"/>
  <c r="AH810" i="5"/>
  <c r="AE810" i="5"/>
  <c r="AD810" i="5"/>
  <c r="S810" i="5"/>
  <c r="R810" i="5"/>
  <c r="Q810" i="5"/>
  <c r="AF810" i="5" s="1"/>
  <c r="B810" i="5"/>
  <c r="A810" i="5"/>
  <c r="AI809" i="5"/>
  <c r="AH809" i="5"/>
  <c r="AE809" i="5"/>
  <c r="AD809" i="5"/>
  <c r="S809" i="5"/>
  <c r="R809" i="5"/>
  <c r="Q809" i="5"/>
  <c r="AF809" i="5" s="1"/>
  <c r="B809" i="5"/>
  <c r="A809" i="5"/>
  <c r="AI808" i="5"/>
  <c r="AH808" i="5"/>
  <c r="AE808" i="5"/>
  <c r="AD808" i="5"/>
  <c r="S808" i="5"/>
  <c r="R808" i="5"/>
  <c r="Q808" i="5"/>
  <c r="AF808" i="5" s="1"/>
  <c r="B808" i="5"/>
  <c r="A808" i="5"/>
  <c r="AI807" i="5"/>
  <c r="AH807" i="5"/>
  <c r="AE807" i="5"/>
  <c r="AD807" i="5"/>
  <c r="S807" i="5"/>
  <c r="R807" i="5"/>
  <c r="Q807" i="5"/>
  <c r="AF807" i="5" s="1"/>
  <c r="B807" i="5"/>
  <c r="A807" i="5"/>
  <c r="AI806" i="5"/>
  <c r="AH806" i="5"/>
  <c r="AE806" i="5"/>
  <c r="AD806" i="5"/>
  <c r="S806" i="5"/>
  <c r="R806" i="5"/>
  <c r="Q806" i="5"/>
  <c r="AF806" i="5" s="1"/>
  <c r="B806" i="5"/>
  <c r="A806" i="5"/>
  <c r="AI805" i="5"/>
  <c r="AH805" i="5"/>
  <c r="AE805" i="5"/>
  <c r="AD805" i="5"/>
  <c r="S805" i="5"/>
  <c r="R805" i="5"/>
  <c r="Q805" i="5"/>
  <c r="AF805" i="5" s="1"/>
  <c r="B805" i="5"/>
  <c r="A805" i="5"/>
  <c r="AI804" i="5"/>
  <c r="AH804" i="5"/>
  <c r="AE804" i="5"/>
  <c r="AD804" i="5"/>
  <c r="S804" i="5"/>
  <c r="R804" i="5"/>
  <c r="Q804" i="5"/>
  <c r="AF804" i="5" s="1"/>
  <c r="B804" i="5"/>
  <c r="A804" i="5"/>
  <c r="AI803" i="5"/>
  <c r="AH803" i="5"/>
  <c r="AE803" i="5"/>
  <c r="AD803" i="5"/>
  <c r="S803" i="5"/>
  <c r="R803" i="5"/>
  <c r="Q803" i="5"/>
  <c r="AF803" i="5" s="1"/>
  <c r="B803" i="5"/>
  <c r="A803" i="5"/>
  <c r="S802" i="5"/>
  <c r="Q802" i="5"/>
  <c r="B802" i="5"/>
  <c r="A802" i="5"/>
  <c r="AI801" i="5"/>
  <c r="AH801" i="5"/>
  <c r="AE801" i="5"/>
  <c r="AD801" i="5"/>
  <c r="S801" i="5"/>
  <c r="R801" i="5"/>
  <c r="Q801" i="5"/>
  <c r="AF801" i="5" s="1"/>
  <c r="B801" i="5"/>
  <c r="A801" i="5"/>
  <c r="AI800" i="5"/>
  <c r="AH800" i="5"/>
  <c r="AE800" i="5"/>
  <c r="AD800" i="5"/>
  <c r="S800" i="5"/>
  <c r="R800" i="5"/>
  <c r="Q800" i="5"/>
  <c r="AF800" i="5" s="1"/>
  <c r="B800" i="5"/>
  <c r="A800" i="5"/>
  <c r="AI799" i="5"/>
  <c r="AH799" i="5"/>
  <c r="AE799" i="5"/>
  <c r="AD799" i="5"/>
  <c r="S799" i="5"/>
  <c r="R799" i="5"/>
  <c r="Q799" i="5"/>
  <c r="AF799" i="5" s="1"/>
  <c r="B799" i="5"/>
  <c r="A799" i="5"/>
  <c r="AI798" i="5"/>
  <c r="AH798" i="5"/>
  <c r="AE798" i="5"/>
  <c r="AD798" i="5"/>
  <c r="S798" i="5"/>
  <c r="R798" i="5"/>
  <c r="Q798" i="5"/>
  <c r="AF798" i="5" s="1"/>
  <c r="B798" i="5"/>
  <c r="A798" i="5"/>
  <c r="AI797" i="5"/>
  <c r="AH797" i="5"/>
  <c r="AE797" i="5"/>
  <c r="AD797" i="5"/>
  <c r="S797" i="5"/>
  <c r="R797" i="5"/>
  <c r="Q797" i="5"/>
  <c r="AF797" i="5" s="1"/>
  <c r="B797" i="5"/>
  <c r="A797" i="5"/>
  <c r="AI796" i="5"/>
  <c r="AH796" i="5"/>
  <c r="AE796" i="5"/>
  <c r="AD796" i="5"/>
  <c r="S796" i="5"/>
  <c r="R796" i="5"/>
  <c r="Q796" i="5"/>
  <c r="AF796" i="5" s="1"/>
  <c r="B796" i="5"/>
  <c r="A796" i="5"/>
  <c r="AI795" i="5"/>
  <c r="AH795" i="5"/>
  <c r="AE795" i="5"/>
  <c r="AD795" i="5"/>
  <c r="S795" i="5"/>
  <c r="R795" i="5"/>
  <c r="Q795" i="5"/>
  <c r="AF795" i="5" s="1"/>
  <c r="B795" i="5"/>
  <c r="A795" i="5"/>
  <c r="AI794" i="5"/>
  <c r="AH794" i="5"/>
  <c r="AE794" i="5"/>
  <c r="AD794" i="5"/>
  <c r="S794" i="5"/>
  <c r="R794" i="5"/>
  <c r="Q794" i="5"/>
  <c r="AF794" i="5" s="1"/>
  <c r="B794" i="5"/>
  <c r="A794" i="5"/>
  <c r="AI793" i="5"/>
  <c r="AH793" i="5"/>
  <c r="AE793" i="5"/>
  <c r="AD793" i="5"/>
  <c r="S793" i="5"/>
  <c r="R793" i="5"/>
  <c r="Q793" i="5"/>
  <c r="AF793" i="5" s="1"/>
  <c r="B793" i="5"/>
  <c r="A793" i="5"/>
  <c r="AI792" i="5"/>
  <c r="AH792" i="5"/>
  <c r="AE792" i="5"/>
  <c r="AD792" i="5"/>
  <c r="S792" i="5"/>
  <c r="R792" i="5"/>
  <c r="Q792" i="5"/>
  <c r="AF792" i="5" s="1"/>
  <c r="B792" i="5"/>
  <c r="A792" i="5"/>
  <c r="AI791" i="5"/>
  <c r="AH791" i="5"/>
  <c r="AE791" i="5"/>
  <c r="AD791" i="5"/>
  <c r="S791" i="5"/>
  <c r="R791" i="5"/>
  <c r="Q791" i="5"/>
  <c r="AF791" i="5" s="1"/>
  <c r="B791" i="5"/>
  <c r="A791" i="5"/>
  <c r="AI790" i="5"/>
  <c r="AH790" i="5"/>
  <c r="AE790" i="5"/>
  <c r="AD790" i="5"/>
  <c r="S790" i="5"/>
  <c r="R790" i="5"/>
  <c r="Q790" i="5"/>
  <c r="AF790" i="5" s="1"/>
  <c r="B790" i="5"/>
  <c r="A790" i="5"/>
  <c r="AI789" i="5"/>
  <c r="AH789" i="5"/>
  <c r="AE789" i="5"/>
  <c r="AD789" i="5"/>
  <c r="S789" i="5"/>
  <c r="R789" i="5"/>
  <c r="Q789" i="5"/>
  <c r="AF789" i="5" s="1"/>
  <c r="B789" i="5"/>
  <c r="A789" i="5"/>
  <c r="AI788" i="5"/>
  <c r="AH788" i="5"/>
  <c r="AE788" i="5"/>
  <c r="AD788" i="5"/>
  <c r="S788" i="5"/>
  <c r="R788" i="5"/>
  <c r="Q788" i="5"/>
  <c r="AF788" i="5" s="1"/>
  <c r="B788" i="5"/>
  <c r="A788" i="5"/>
  <c r="AI787" i="5"/>
  <c r="AH787" i="5"/>
  <c r="AE787" i="5"/>
  <c r="AD787" i="5"/>
  <c r="S787" i="5"/>
  <c r="R787" i="5"/>
  <c r="Q787" i="5"/>
  <c r="AF787" i="5" s="1"/>
  <c r="B787" i="5"/>
  <c r="A787" i="5"/>
  <c r="AI786" i="5"/>
  <c r="AH786" i="5"/>
  <c r="AE786" i="5"/>
  <c r="AD786" i="5"/>
  <c r="S786" i="5"/>
  <c r="R786" i="5"/>
  <c r="Q786" i="5"/>
  <c r="AF786" i="5" s="1"/>
  <c r="B786" i="5"/>
  <c r="A786" i="5"/>
  <c r="AI785" i="5"/>
  <c r="AH785" i="5"/>
  <c r="AE785" i="5"/>
  <c r="AD785" i="5"/>
  <c r="S785" i="5"/>
  <c r="R785" i="5"/>
  <c r="Q785" i="5"/>
  <c r="AF785" i="5" s="1"/>
  <c r="B785" i="5"/>
  <c r="A785" i="5"/>
  <c r="AI784" i="5"/>
  <c r="AH784" i="5"/>
  <c r="AE784" i="5"/>
  <c r="AD784" i="5"/>
  <c r="S784" i="5"/>
  <c r="R784" i="5"/>
  <c r="Q784" i="5"/>
  <c r="AF784" i="5" s="1"/>
  <c r="B784" i="5"/>
  <c r="A784" i="5"/>
  <c r="AI783" i="5"/>
  <c r="AH783" i="5"/>
  <c r="AE783" i="5"/>
  <c r="AD783" i="5"/>
  <c r="S783" i="5"/>
  <c r="R783" i="5"/>
  <c r="Q783" i="5"/>
  <c r="AF783" i="5" s="1"/>
  <c r="B783" i="5"/>
  <c r="A783" i="5"/>
  <c r="S782" i="5"/>
  <c r="Q782" i="5"/>
  <c r="B782" i="5"/>
  <c r="A782" i="5"/>
  <c r="AI781" i="5"/>
  <c r="AH781" i="5"/>
  <c r="AE781" i="5"/>
  <c r="AD781" i="5"/>
  <c r="S781" i="5"/>
  <c r="R781" i="5"/>
  <c r="Q781" i="5"/>
  <c r="AF781" i="5" s="1"/>
  <c r="B781" i="5"/>
  <c r="A781" i="5"/>
  <c r="AI780" i="5"/>
  <c r="AH780" i="5"/>
  <c r="AE780" i="5"/>
  <c r="AD780" i="5"/>
  <c r="S780" i="5"/>
  <c r="R780" i="5"/>
  <c r="Q780" i="5"/>
  <c r="AF780" i="5" s="1"/>
  <c r="B780" i="5"/>
  <c r="A780" i="5"/>
  <c r="AI779" i="5"/>
  <c r="AH779" i="5"/>
  <c r="AE779" i="5"/>
  <c r="AD779" i="5"/>
  <c r="S779" i="5"/>
  <c r="R779" i="5"/>
  <c r="Q779" i="5"/>
  <c r="AF779" i="5" s="1"/>
  <c r="B779" i="5"/>
  <c r="A779" i="5"/>
  <c r="AI778" i="5"/>
  <c r="AH778" i="5"/>
  <c r="AE778" i="5"/>
  <c r="AD778" i="5"/>
  <c r="S778" i="5"/>
  <c r="R778" i="5"/>
  <c r="Q778" i="5"/>
  <c r="AF778" i="5" s="1"/>
  <c r="B778" i="5"/>
  <c r="A778" i="5"/>
  <c r="AI777" i="5"/>
  <c r="AH777" i="5"/>
  <c r="AE777" i="5"/>
  <c r="AD777" i="5"/>
  <c r="S777" i="5"/>
  <c r="R777" i="5"/>
  <c r="Q777" i="5"/>
  <c r="AF777" i="5" s="1"/>
  <c r="B777" i="5"/>
  <c r="A777" i="5"/>
  <c r="AI776" i="5"/>
  <c r="AH776" i="5"/>
  <c r="AE776" i="5"/>
  <c r="AD776" i="5"/>
  <c r="S776" i="5"/>
  <c r="R776" i="5"/>
  <c r="Q776" i="5"/>
  <c r="AF776" i="5" s="1"/>
  <c r="B776" i="5"/>
  <c r="A776" i="5"/>
  <c r="AI775" i="5"/>
  <c r="AH775" i="5"/>
  <c r="AE775" i="5"/>
  <c r="AD775" i="5"/>
  <c r="S775" i="5"/>
  <c r="R775" i="5"/>
  <c r="Q775" i="5"/>
  <c r="AF775" i="5" s="1"/>
  <c r="B775" i="5"/>
  <c r="A775" i="5"/>
  <c r="AI774" i="5"/>
  <c r="AH774" i="5"/>
  <c r="AE774" i="5"/>
  <c r="AD774" i="5"/>
  <c r="S774" i="5"/>
  <c r="R774" i="5"/>
  <c r="Q774" i="5"/>
  <c r="AF774" i="5" s="1"/>
  <c r="B774" i="5"/>
  <c r="A774" i="5"/>
  <c r="AI773" i="5"/>
  <c r="AH773" i="5"/>
  <c r="AE773" i="5"/>
  <c r="AD773" i="5"/>
  <c r="S773" i="5"/>
  <c r="R773" i="5"/>
  <c r="Q773" i="5"/>
  <c r="AF773" i="5" s="1"/>
  <c r="B773" i="5"/>
  <c r="A773" i="5"/>
  <c r="AI772" i="5"/>
  <c r="AH772" i="5"/>
  <c r="AE772" i="5"/>
  <c r="AD772" i="5"/>
  <c r="S772" i="5"/>
  <c r="R772" i="5"/>
  <c r="Q772" i="5"/>
  <c r="AF772" i="5" s="1"/>
  <c r="B772" i="5"/>
  <c r="A772" i="5"/>
  <c r="AI771" i="5"/>
  <c r="AH771" i="5"/>
  <c r="AE771" i="5"/>
  <c r="AD771" i="5"/>
  <c r="S771" i="5"/>
  <c r="R771" i="5"/>
  <c r="Q771" i="5"/>
  <c r="AF771" i="5" s="1"/>
  <c r="B771" i="5"/>
  <c r="A771" i="5"/>
  <c r="AI770" i="5"/>
  <c r="AH770" i="5"/>
  <c r="AE770" i="5"/>
  <c r="AD770" i="5"/>
  <c r="S770" i="5"/>
  <c r="R770" i="5"/>
  <c r="Q770" i="5"/>
  <c r="AF770" i="5" s="1"/>
  <c r="B770" i="5"/>
  <c r="A770" i="5"/>
  <c r="AI769" i="5"/>
  <c r="AD769" i="5"/>
  <c r="S769" i="5"/>
  <c r="Q769" i="5"/>
  <c r="AF769" i="5" s="1"/>
  <c r="B769" i="5"/>
  <c r="A769" i="5"/>
  <c r="AI768" i="5"/>
  <c r="AH768" i="5"/>
  <c r="AE768" i="5"/>
  <c r="AD768" i="5"/>
  <c r="AC768" i="5"/>
  <c r="S768" i="5"/>
  <c r="R768" i="5"/>
  <c r="Q768" i="5"/>
  <c r="AF768" i="5" s="1"/>
  <c r="B768" i="5"/>
  <c r="A768" i="5"/>
  <c r="S767" i="5"/>
  <c r="Q767" i="5"/>
  <c r="B767" i="5"/>
  <c r="A767" i="5"/>
  <c r="AH766" i="5"/>
  <c r="AE766" i="5"/>
  <c r="AC766" i="5"/>
  <c r="S766" i="5"/>
  <c r="R766" i="5"/>
  <c r="Q766" i="5"/>
  <c r="AF766" i="5" s="1"/>
  <c r="B766" i="5"/>
  <c r="A766" i="5"/>
  <c r="AI765" i="5"/>
  <c r="AD765" i="5"/>
  <c r="S765" i="5"/>
  <c r="Q765" i="5"/>
  <c r="AF765" i="5" s="1"/>
  <c r="B765" i="5"/>
  <c r="A765" i="5"/>
  <c r="AI764" i="5"/>
  <c r="AH764" i="5"/>
  <c r="AF764" i="5"/>
  <c r="AE764" i="5"/>
  <c r="AD764" i="5"/>
  <c r="S764" i="5"/>
  <c r="R764" i="5"/>
  <c r="Q764" i="5"/>
  <c r="AG764" i="5" s="1"/>
  <c r="B764" i="5"/>
  <c r="A764" i="5"/>
  <c r="AI763" i="5"/>
  <c r="AH763" i="5"/>
  <c r="AF763" i="5"/>
  <c r="AE763" i="5"/>
  <c r="AD763" i="5"/>
  <c r="S763" i="5"/>
  <c r="R763" i="5"/>
  <c r="Q763" i="5"/>
  <c r="AG763" i="5" s="1"/>
  <c r="B763" i="5"/>
  <c r="A763" i="5"/>
  <c r="AI762" i="5"/>
  <c r="AH762" i="5"/>
  <c r="AF762" i="5"/>
  <c r="AE762" i="5"/>
  <c r="AD762" i="5"/>
  <c r="S762" i="5"/>
  <c r="R762" i="5"/>
  <c r="Q762" i="5"/>
  <c r="AG762" i="5" s="1"/>
  <c r="B762" i="5"/>
  <c r="A762" i="5"/>
  <c r="AI761" i="5"/>
  <c r="AH761" i="5"/>
  <c r="AF761" i="5"/>
  <c r="AE761" i="5"/>
  <c r="AD761" i="5"/>
  <c r="S761" i="5"/>
  <c r="R761" i="5"/>
  <c r="Q761" i="5"/>
  <c r="AG761" i="5" s="1"/>
  <c r="B761" i="5"/>
  <c r="A761" i="5"/>
  <c r="S760" i="5"/>
  <c r="Q760" i="5"/>
  <c r="B760" i="5"/>
  <c r="A760" i="5"/>
  <c r="AI759" i="5"/>
  <c r="AH759" i="5"/>
  <c r="AF759" i="5"/>
  <c r="AE759" i="5"/>
  <c r="AD759" i="5"/>
  <c r="S759" i="5"/>
  <c r="R759" i="5"/>
  <c r="Q759" i="5"/>
  <c r="AG759" i="5" s="1"/>
  <c r="B759" i="5"/>
  <c r="A759" i="5"/>
  <c r="AI758" i="5"/>
  <c r="AH758" i="5"/>
  <c r="AF758" i="5"/>
  <c r="AE758" i="5"/>
  <c r="AD758" i="5"/>
  <c r="S758" i="5"/>
  <c r="R758" i="5"/>
  <c r="Q758" i="5"/>
  <c r="AG758" i="5" s="1"/>
  <c r="B758" i="5"/>
  <c r="A758" i="5"/>
  <c r="AI757" i="5"/>
  <c r="AH757" i="5"/>
  <c r="AF757" i="5"/>
  <c r="AE757" i="5"/>
  <c r="AD757" i="5"/>
  <c r="S757" i="5"/>
  <c r="R757" i="5"/>
  <c r="Q757" i="5"/>
  <c r="AG757" i="5" s="1"/>
  <c r="B757" i="5"/>
  <c r="A757" i="5"/>
  <c r="AI756" i="5"/>
  <c r="AH756" i="5"/>
  <c r="AF756" i="5"/>
  <c r="AE756" i="5"/>
  <c r="AD756" i="5"/>
  <c r="S756" i="5"/>
  <c r="R756" i="5"/>
  <c r="Q756" i="5"/>
  <c r="AG756" i="5" s="1"/>
  <c r="B756" i="5"/>
  <c r="A756" i="5"/>
  <c r="AI755" i="5"/>
  <c r="AH755" i="5"/>
  <c r="AF755" i="5"/>
  <c r="AE755" i="5"/>
  <c r="AD755" i="5"/>
  <c r="S755" i="5"/>
  <c r="R755" i="5"/>
  <c r="Q755" i="5"/>
  <c r="AG755" i="5" s="1"/>
  <c r="B755" i="5"/>
  <c r="A755" i="5"/>
  <c r="AI754" i="5"/>
  <c r="AH754" i="5"/>
  <c r="AF754" i="5"/>
  <c r="AE754" i="5"/>
  <c r="AD754" i="5"/>
  <c r="S754" i="5"/>
  <c r="R754" i="5"/>
  <c r="Q754" i="5"/>
  <c r="AG754" i="5" s="1"/>
  <c r="B754" i="5"/>
  <c r="A754" i="5"/>
  <c r="AI753" i="5"/>
  <c r="AH753" i="5"/>
  <c r="AF753" i="5"/>
  <c r="AE753" i="5"/>
  <c r="AD753" i="5"/>
  <c r="S753" i="5"/>
  <c r="R753" i="5"/>
  <c r="Q753" i="5"/>
  <c r="AG753" i="5" s="1"/>
  <c r="B753" i="5"/>
  <c r="A753" i="5"/>
  <c r="AI752" i="5"/>
  <c r="AH752" i="5"/>
  <c r="AF752" i="5"/>
  <c r="AE752" i="5"/>
  <c r="AD752" i="5"/>
  <c r="S752" i="5"/>
  <c r="R752" i="5"/>
  <c r="Q752" i="5"/>
  <c r="AG752" i="5" s="1"/>
  <c r="B752" i="5"/>
  <c r="A752" i="5"/>
  <c r="AI751" i="5"/>
  <c r="AH751" i="5"/>
  <c r="AE751" i="5"/>
  <c r="AD751" i="5"/>
  <c r="S751" i="5"/>
  <c r="R751" i="5"/>
  <c r="Q751" i="5"/>
  <c r="AF751" i="5" s="1"/>
  <c r="B751" i="5"/>
  <c r="A751" i="5"/>
  <c r="AI750" i="5"/>
  <c r="AH750" i="5"/>
  <c r="AE750" i="5"/>
  <c r="AD750" i="5"/>
  <c r="S750" i="5"/>
  <c r="R750" i="5"/>
  <c r="Q750" i="5"/>
  <c r="AF750" i="5" s="1"/>
  <c r="B750" i="5"/>
  <c r="A750" i="5"/>
  <c r="AI749" i="5"/>
  <c r="AH749" i="5"/>
  <c r="AE749" i="5"/>
  <c r="AD749" i="5"/>
  <c r="S749" i="5"/>
  <c r="R749" i="5"/>
  <c r="Q749" i="5"/>
  <c r="AF749" i="5" s="1"/>
  <c r="B749" i="5"/>
  <c r="A749" i="5"/>
  <c r="AI748" i="5"/>
  <c r="AH748" i="5"/>
  <c r="AE748" i="5"/>
  <c r="AD748" i="5"/>
  <c r="S748" i="5"/>
  <c r="R748" i="5"/>
  <c r="Q748" i="5"/>
  <c r="AF748" i="5" s="1"/>
  <c r="B748" i="5"/>
  <c r="A748" i="5"/>
  <c r="AI747" i="5"/>
  <c r="AH747" i="5"/>
  <c r="AE747" i="5"/>
  <c r="AD747" i="5"/>
  <c r="S747" i="5"/>
  <c r="R747" i="5"/>
  <c r="Q747" i="5"/>
  <c r="AF747" i="5" s="1"/>
  <c r="B747" i="5"/>
  <c r="A747" i="5"/>
  <c r="AI746" i="5"/>
  <c r="AH746" i="5"/>
  <c r="AE746" i="5"/>
  <c r="AD746" i="5"/>
  <c r="S746" i="5"/>
  <c r="R746" i="5"/>
  <c r="Q746" i="5"/>
  <c r="AF746" i="5" s="1"/>
  <c r="B746" i="5"/>
  <c r="A746" i="5"/>
  <c r="AI745" i="5"/>
  <c r="AH745" i="5"/>
  <c r="AE745" i="5"/>
  <c r="AD745" i="5"/>
  <c r="S745" i="5"/>
  <c r="R745" i="5"/>
  <c r="Q745" i="5"/>
  <c r="AF745" i="5" s="1"/>
  <c r="B745" i="5"/>
  <c r="A745" i="5"/>
  <c r="AI744" i="5"/>
  <c r="AH744" i="5"/>
  <c r="AE744" i="5"/>
  <c r="AD744" i="5"/>
  <c r="S744" i="5"/>
  <c r="R744" i="5"/>
  <c r="Q744" i="5"/>
  <c r="AF744" i="5" s="1"/>
  <c r="B744" i="5"/>
  <c r="A744" i="5"/>
  <c r="AI743" i="5"/>
  <c r="AH743" i="5"/>
  <c r="AE743" i="5"/>
  <c r="AD743" i="5"/>
  <c r="S743" i="5"/>
  <c r="R743" i="5"/>
  <c r="Q743" i="5"/>
  <c r="AF743" i="5" s="1"/>
  <c r="B743" i="5"/>
  <c r="A743" i="5"/>
  <c r="S742" i="5"/>
  <c r="Q742" i="5"/>
  <c r="B742" i="5"/>
  <c r="A742" i="5"/>
  <c r="AI741" i="5"/>
  <c r="AH741" i="5"/>
  <c r="AE741" i="5"/>
  <c r="AD741" i="5"/>
  <c r="S741" i="5"/>
  <c r="R741" i="5"/>
  <c r="Q741" i="5"/>
  <c r="AF741" i="5" s="1"/>
  <c r="B741" i="5"/>
  <c r="A741" i="5"/>
  <c r="AI740" i="5"/>
  <c r="AH740" i="5"/>
  <c r="AE740" i="5"/>
  <c r="AD740" i="5"/>
  <c r="S740" i="5"/>
  <c r="R740" i="5"/>
  <c r="Q740" i="5"/>
  <c r="AF740" i="5" s="1"/>
  <c r="B740" i="5"/>
  <c r="A740" i="5"/>
  <c r="AI739" i="5"/>
  <c r="AH739" i="5"/>
  <c r="AE739" i="5"/>
  <c r="AD739" i="5"/>
  <c r="S739" i="5"/>
  <c r="R739" i="5"/>
  <c r="Q739" i="5"/>
  <c r="AF739" i="5" s="1"/>
  <c r="B739" i="5"/>
  <c r="A739" i="5"/>
  <c r="AI738" i="5"/>
  <c r="AH738" i="5"/>
  <c r="AE738" i="5"/>
  <c r="AD738" i="5"/>
  <c r="S738" i="5"/>
  <c r="R738" i="5"/>
  <c r="Q738" i="5"/>
  <c r="AF738" i="5" s="1"/>
  <c r="B738" i="5"/>
  <c r="A738" i="5"/>
  <c r="AI737" i="5"/>
  <c r="AH737" i="5"/>
  <c r="AE737" i="5"/>
  <c r="AD737" i="5"/>
  <c r="S737" i="5"/>
  <c r="R737" i="5"/>
  <c r="Q737" i="5"/>
  <c r="AF737" i="5" s="1"/>
  <c r="B737" i="5"/>
  <c r="A737" i="5"/>
  <c r="AI736" i="5"/>
  <c r="AH736" i="5"/>
  <c r="AE736" i="5"/>
  <c r="AD736" i="5"/>
  <c r="S736" i="5"/>
  <c r="R736" i="5"/>
  <c r="Q736" i="5"/>
  <c r="AF736" i="5" s="1"/>
  <c r="B736" i="5"/>
  <c r="A736" i="5"/>
  <c r="AI735" i="5"/>
  <c r="AH735" i="5"/>
  <c r="AE735" i="5"/>
  <c r="AD735" i="5"/>
  <c r="S735" i="5"/>
  <c r="R735" i="5"/>
  <c r="Q735" i="5"/>
  <c r="AF735" i="5" s="1"/>
  <c r="B735" i="5"/>
  <c r="A735" i="5"/>
  <c r="AI734" i="5"/>
  <c r="AH734" i="5"/>
  <c r="AE734" i="5"/>
  <c r="AD734" i="5"/>
  <c r="S734" i="5"/>
  <c r="R734" i="5"/>
  <c r="Q734" i="5"/>
  <c r="AF734" i="5" s="1"/>
  <c r="B734" i="5"/>
  <c r="A734" i="5"/>
  <c r="AI733" i="5"/>
  <c r="AH733" i="5"/>
  <c r="AE733" i="5"/>
  <c r="AD733" i="5"/>
  <c r="S733" i="5"/>
  <c r="R733" i="5"/>
  <c r="Q733" i="5"/>
  <c r="AF733" i="5" s="1"/>
  <c r="B733" i="5"/>
  <c r="A733" i="5"/>
  <c r="AI732" i="5"/>
  <c r="AH732" i="5"/>
  <c r="AE732" i="5"/>
  <c r="AD732" i="5"/>
  <c r="S732" i="5"/>
  <c r="R732" i="5"/>
  <c r="Q732" i="5"/>
  <c r="AF732" i="5" s="1"/>
  <c r="B732" i="5"/>
  <c r="A732" i="5"/>
  <c r="AI731" i="5"/>
  <c r="AH731" i="5"/>
  <c r="AE731" i="5"/>
  <c r="AD731" i="5"/>
  <c r="S731" i="5"/>
  <c r="R731" i="5"/>
  <c r="Q731" i="5"/>
  <c r="AF731" i="5" s="1"/>
  <c r="B731" i="5"/>
  <c r="A731" i="5"/>
  <c r="AI730" i="5"/>
  <c r="AH730" i="5"/>
  <c r="AE730" i="5"/>
  <c r="AD730" i="5"/>
  <c r="S730" i="5"/>
  <c r="R730" i="5"/>
  <c r="Q730" i="5"/>
  <c r="AF730" i="5" s="1"/>
  <c r="B730" i="5"/>
  <c r="A730" i="5"/>
  <c r="AI729" i="5"/>
  <c r="AH729" i="5"/>
  <c r="AE729" i="5"/>
  <c r="AD729" i="5"/>
  <c r="S729" i="5"/>
  <c r="R729" i="5"/>
  <c r="Q729" i="5"/>
  <c r="AF729" i="5" s="1"/>
  <c r="B729" i="5"/>
  <c r="A729" i="5"/>
  <c r="AI728" i="5"/>
  <c r="AH728" i="5"/>
  <c r="AE728" i="5"/>
  <c r="AD728" i="5"/>
  <c r="S728" i="5"/>
  <c r="R728" i="5"/>
  <c r="Q728" i="5"/>
  <c r="AF728" i="5" s="1"/>
  <c r="B728" i="5"/>
  <c r="A728" i="5"/>
  <c r="AI727" i="5"/>
  <c r="AH727" i="5"/>
  <c r="AE727" i="5"/>
  <c r="AD727" i="5"/>
  <c r="S727" i="5"/>
  <c r="R727" i="5"/>
  <c r="Q727" i="5"/>
  <c r="AF727" i="5" s="1"/>
  <c r="B727" i="5"/>
  <c r="A727" i="5"/>
  <c r="AI726" i="5"/>
  <c r="AH726" i="5"/>
  <c r="AE726" i="5"/>
  <c r="AD726" i="5"/>
  <c r="S726" i="5"/>
  <c r="R726" i="5"/>
  <c r="Q726" i="5"/>
  <c r="AF726" i="5" s="1"/>
  <c r="B726" i="5"/>
  <c r="A726" i="5"/>
  <c r="AI725" i="5"/>
  <c r="AH725" i="5"/>
  <c r="AE725" i="5"/>
  <c r="AD725" i="5"/>
  <c r="S725" i="5"/>
  <c r="R725" i="5"/>
  <c r="Q725" i="5"/>
  <c r="AF725" i="5" s="1"/>
  <c r="B725" i="5"/>
  <c r="A725" i="5"/>
  <c r="AI724" i="5"/>
  <c r="AH724" i="5"/>
  <c r="AE724" i="5"/>
  <c r="AD724" i="5"/>
  <c r="S724" i="5"/>
  <c r="R724" i="5"/>
  <c r="Q724" i="5"/>
  <c r="AF724" i="5" s="1"/>
  <c r="B724" i="5"/>
  <c r="A724" i="5"/>
  <c r="AI723" i="5"/>
  <c r="AH723" i="5"/>
  <c r="AE723" i="5"/>
  <c r="AD723" i="5"/>
  <c r="S723" i="5"/>
  <c r="R723" i="5"/>
  <c r="Q723" i="5"/>
  <c r="AF723" i="5" s="1"/>
  <c r="B723" i="5"/>
  <c r="A723" i="5"/>
  <c r="AI722" i="5"/>
  <c r="AH722" i="5"/>
  <c r="AE722" i="5"/>
  <c r="AD722" i="5"/>
  <c r="S722" i="5"/>
  <c r="R722" i="5"/>
  <c r="Q722" i="5"/>
  <c r="AF722" i="5" s="1"/>
  <c r="B722" i="5"/>
  <c r="A722" i="5"/>
  <c r="S721" i="5"/>
  <c r="Q721" i="5"/>
  <c r="B721" i="5"/>
  <c r="A721" i="5"/>
  <c r="AI720" i="5"/>
  <c r="AH720" i="5"/>
  <c r="AE720" i="5"/>
  <c r="AD720" i="5"/>
  <c r="S720" i="5"/>
  <c r="R720" i="5"/>
  <c r="Q720" i="5"/>
  <c r="AF720" i="5" s="1"/>
  <c r="B720" i="5"/>
  <c r="A720" i="5"/>
  <c r="AI719" i="5"/>
  <c r="AH719" i="5"/>
  <c r="AE719" i="5"/>
  <c r="AD719" i="5"/>
  <c r="S719" i="5"/>
  <c r="R719" i="5"/>
  <c r="Q719" i="5"/>
  <c r="AF719" i="5" s="1"/>
  <c r="B719" i="5"/>
  <c r="A719" i="5"/>
  <c r="AI718" i="5"/>
  <c r="AH718" i="5"/>
  <c r="AE718" i="5"/>
  <c r="AD718" i="5"/>
  <c r="S718" i="5"/>
  <c r="R718" i="5"/>
  <c r="Q718" i="5"/>
  <c r="AF718" i="5" s="1"/>
  <c r="B718" i="5"/>
  <c r="A718" i="5"/>
  <c r="AI717" i="5"/>
  <c r="AH717" i="5"/>
  <c r="AE717" i="5"/>
  <c r="AD717" i="5"/>
  <c r="S717" i="5"/>
  <c r="R717" i="5"/>
  <c r="Q717" i="5"/>
  <c r="AF717" i="5" s="1"/>
  <c r="B717" i="5"/>
  <c r="A717" i="5"/>
  <c r="AI716" i="5"/>
  <c r="AH716" i="5"/>
  <c r="AE716" i="5"/>
  <c r="AD716" i="5"/>
  <c r="S716" i="5"/>
  <c r="R716" i="5"/>
  <c r="Q716" i="5"/>
  <c r="AF716" i="5" s="1"/>
  <c r="B716" i="5"/>
  <c r="A716" i="5"/>
  <c r="AI715" i="5"/>
  <c r="AH715" i="5"/>
  <c r="AE715" i="5"/>
  <c r="AD715" i="5"/>
  <c r="S715" i="5"/>
  <c r="R715" i="5"/>
  <c r="Q715" i="5"/>
  <c r="AF715" i="5" s="1"/>
  <c r="B715" i="5"/>
  <c r="A715" i="5"/>
  <c r="AI714" i="5"/>
  <c r="AH714" i="5"/>
  <c r="AE714" i="5"/>
  <c r="AD714" i="5"/>
  <c r="S714" i="5"/>
  <c r="R714" i="5"/>
  <c r="Q714" i="5"/>
  <c r="AF714" i="5" s="1"/>
  <c r="B714" i="5"/>
  <c r="A714" i="5"/>
  <c r="AI713" i="5"/>
  <c r="AH713" i="5"/>
  <c r="AE713" i="5"/>
  <c r="AD713" i="5"/>
  <c r="S713" i="5"/>
  <c r="R713" i="5"/>
  <c r="Q713" i="5"/>
  <c r="AF713" i="5" s="1"/>
  <c r="B713" i="5"/>
  <c r="A713" i="5"/>
  <c r="AI712" i="5"/>
  <c r="AH712" i="5"/>
  <c r="AE712" i="5"/>
  <c r="AD712" i="5"/>
  <c r="S712" i="5"/>
  <c r="R712" i="5"/>
  <c r="Q712" i="5"/>
  <c r="AF712" i="5" s="1"/>
  <c r="B712" i="5"/>
  <c r="A712" i="5"/>
  <c r="AI711" i="5"/>
  <c r="AH711" i="5"/>
  <c r="AE711" i="5"/>
  <c r="AD711" i="5"/>
  <c r="S711" i="5"/>
  <c r="R711" i="5"/>
  <c r="Q711" i="5"/>
  <c r="AF711" i="5" s="1"/>
  <c r="B711" i="5"/>
  <c r="A711" i="5"/>
  <c r="AI710" i="5"/>
  <c r="AH710" i="5"/>
  <c r="AE710" i="5"/>
  <c r="AD710" i="5"/>
  <c r="S710" i="5"/>
  <c r="R710" i="5"/>
  <c r="Q710" i="5"/>
  <c r="AF710" i="5" s="1"/>
  <c r="B710" i="5"/>
  <c r="A710" i="5"/>
  <c r="AI709" i="5"/>
  <c r="AH709" i="5"/>
  <c r="AE709" i="5"/>
  <c r="AD709" i="5"/>
  <c r="S709" i="5"/>
  <c r="R709" i="5"/>
  <c r="Q709" i="5"/>
  <c r="AF709" i="5" s="1"/>
  <c r="B709" i="5"/>
  <c r="A709" i="5"/>
  <c r="AI708" i="5"/>
  <c r="AH708" i="5"/>
  <c r="AE708" i="5"/>
  <c r="AD708" i="5"/>
  <c r="S708" i="5"/>
  <c r="R708" i="5"/>
  <c r="Q708" i="5"/>
  <c r="AF708" i="5" s="1"/>
  <c r="B708" i="5"/>
  <c r="A708" i="5"/>
  <c r="AI707" i="5"/>
  <c r="AH707" i="5"/>
  <c r="AE707" i="5"/>
  <c r="AD707" i="5"/>
  <c r="S707" i="5"/>
  <c r="R707" i="5"/>
  <c r="Q707" i="5"/>
  <c r="AF707" i="5" s="1"/>
  <c r="B707" i="5"/>
  <c r="A707" i="5"/>
  <c r="AI706" i="5"/>
  <c r="AH706" i="5"/>
  <c r="AE706" i="5"/>
  <c r="AD706" i="5"/>
  <c r="S706" i="5"/>
  <c r="R706" i="5"/>
  <c r="Q706" i="5"/>
  <c r="AF706" i="5" s="1"/>
  <c r="B706" i="5"/>
  <c r="A706" i="5"/>
  <c r="AI705" i="5"/>
  <c r="AH705" i="5"/>
  <c r="AE705" i="5"/>
  <c r="AD705" i="5"/>
  <c r="S705" i="5"/>
  <c r="R705" i="5"/>
  <c r="Q705" i="5"/>
  <c r="AF705" i="5" s="1"/>
  <c r="B705" i="5"/>
  <c r="A705" i="5"/>
  <c r="AI704" i="5"/>
  <c r="AH704" i="5"/>
  <c r="AE704" i="5"/>
  <c r="AD704" i="5"/>
  <c r="S704" i="5"/>
  <c r="R704" i="5"/>
  <c r="Q704" i="5"/>
  <c r="AF704" i="5" s="1"/>
  <c r="B704" i="5"/>
  <c r="A704" i="5"/>
  <c r="AI703" i="5"/>
  <c r="AH703" i="5"/>
  <c r="AE703" i="5"/>
  <c r="AD703" i="5"/>
  <c r="S703" i="5"/>
  <c r="R703" i="5"/>
  <c r="Q703" i="5"/>
  <c r="AF703" i="5" s="1"/>
  <c r="B703" i="5"/>
  <c r="A703" i="5"/>
  <c r="AH702" i="5"/>
  <c r="AE702" i="5"/>
  <c r="AC702" i="5"/>
  <c r="S702" i="5"/>
  <c r="R702" i="5"/>
  <c r="Q702" i="5"/>
  <c r="AF702" i="5" s="1"/>
  <c r="B702" i="5"/>
  <c r="A702" i="5"/>
  <c r="AI701" i="5"/>
  <c r="AD701" i="5"/>
  <c r="S701" i="5"/>
  <c r="Q701" i="5"/>
  <c r="AF701" i="5" s="1"/>
  <c r="B701" i="5"/>
  <c r="A701" i="5"/>
  <c r="AI700" i="5"/>
  <c r="AH700" i="5"/>
  <c r="AE700" i="5"/>
  <c r="AD700" i="5"/>
  <c r="AC700" i="5"/>
  <c r="S700" i="5"/>
  <c r="R700" i="5"/>
  <c r="Q700" i="5"/>
  <c r="AF700" i="5" s="1"/>
  <c r="B700" i="5"/>
  <c r="A700" i="5"/>
  <c r="S699" i="5"/>
  <c r="Q699" i="5"/>
  <c r="B699" i="5"/>
  <c r="A699" i="5"/>
  <c r="AH698" i="5"/>
  <c r="AE698" i="5"/>
  <c r="AC698" i="5"/>
  <c r="S698" i="5"/>
  <c r="R698" i="5"/>
  <c r="Q698" i="5"/>
  <c r="AF698" i="5" s="1"/>
  <c r="B698" i="5"/>
  <c r="A698" i="5"/>
  <c r="AI697" i="5"/>
  <c r="AD697" i="5"/>
  <c r="S697" i="5"/>
  <c r="Q697" i="5"/>
  <c r="AF697" i="5" s="1"/>
  <c r="B697" i="5"/>
  <c r="A697" i="5"/>
  <c r="AI696" i="5"/>
  <c r="AE696" i="5"/>
  <c r="S696" i="5"/>
  <c r="Q696" i="5"/>
  <c r="AG696" i="5" s="1"/>
  <c r="B696" i="5"/>
  <c r="A696" i="5"/>
  <c r="AI695" i="5"/>
  <c r="AE695" i="5"/>
  <c r="S695" i="5"/>
  <c r="Q695" i="5"/>
  <c r="AG695" i="5" s="1"/>
  <c r="B695" i="5"/>
  <c r="A695" i="5"/>
  <c r="AI694" i="5"/>
  <c r="AE694" i="5"/>
  <c r="S694" i="5"/>
  <c r="Q694" i="5"/>
  <c r="AG694" i="5" s="1"/>
  <c r="B694" i="5"/>
  <c r="A694" i="5"/>
  <c r="AI693" i="5"/>
  <c r="AE693" i="5"/>
  <c r="S693" i="5"/>
  <c r="Q693" i="5"/>
  <c r="AG693" i="5" s="1"/>
  <c r="B693" i="5"/>
  <c r="A693" i="5"/>
  <c r="AI692" i="5"/>
  <c r="AE692" i="5"/>
  <c r="S692" i="5"/>
  <c r="Q692" i="5"/>
  <c r="AG692" i="5" s="1"/>
  <c r="B692" i="5"/>
  <c r="A692" i="5"/>
  <c r="AI691" i="5"/>
  <c r="AE691" i="5"/>
  <c r="S691" i="5"/>
  <c r="Q691" i="5"/>
  <c r="AG691" i="5" s="1"/>
  <c r="B691" i="5"/>
  <c r="A691" i="5"/>
  <c r="AI690" i="5"/>
  <c r="AE690" i="5"/>
  <c r="S690" i="5"/>
  <c r="Q690" i="5"/>
  <c r="AG690" i="5" s="1"/>
  <c r="B690" i="5"/>
  <c r="A690" i="5"/>
  <c r="AI689" i="5"/>
  <c r="AE689" i="5"/>
  <c r="S689" i="5"/>
  <c r="Q689" i="5"/>
  <c r="AG689" i="5" s="1"/>
  <c r="B689" i="5"/>
  <c r="A689" i="5"/>
  <c r="AI688" i="5"/>
  <c r="AE688" i="5"/>
  <c r="S688" i="5"/>
  <c r="Q688" i="5"/>
  <c r="AG688" i="5" s="1"/>
  <c r="B688" i="5"/>
  <c r="A688" i="5"/>
  <c r="AI687" i="5"/>
  <c r="AE687" i="5"/>
  <c r="S687" i="5"/>
  <c r="Q687" i="5"/>
  <c r="AG687" i="5" s="1"/>
  <c r="B687" i="5"/>
  <c r="A687" i="5"/>
  <c r="AI686" i="5"/>
  <c r="AE686" i="5"/>
  <c r="S686" i="5"/>
  <c r="Q686" i="5"/>
  <c r="AG686" i="5" s="1"/>
  <c r="B686" i="5"/>
  <c r="A686" i="5"/>
  <c r="AI685" i="5"/>
  <c r="AE685" i="5"/>
  <c r="S685" i="5"/>
  <c r="Q685" i="5"/>
  <c r="AG685" i="5" s="1"/>
  <c r="B685" i="5"/>
  <c r="A685" i="5"/>
  <c r="AI684" i="5"/>
  <c r="AE684" i="5"/>
  <c r="S684" i="5"/>
  <c r="Q684" i="5"/>
  <c r="AG684" i="5" s="1"/>
  <c r="B684" i="5"/>
  <c r="A684" i="5"/>
  <c r="AI683" i="5"/>
  <c r="AE683" i="5"/>
  <c r="S683" i="5"/>
  <c r="Q683" i="5"/>
  <c r="AG683" i="5" s="1"/>
  <c r="B683" i="5"/>
  <c r="A683" i="5"/>
  <c r="AI682" i="5"/>
  <c r="AE682" i="5"/>
  <c r="S682" i="5"/>
  <c r="Q682" i="5"/>
  <c r="AG682" i="5" s="1"/>
  <c r="B682" i="5"/>
  <c r="A682" i="5"/>
  <c r="AI681" i="5"/>
  <c r="AE681" i="5"/>
  <c r="S681" i="5"/>
  <c r="Q681" i="5"/>
  <c r="AG681" i="5" s="1"/>
  <c r="B681" i="5"/>
  <c r="A681" i="5"/>
  <c r="AI680" i="5"/>
  <c r="AE680" i="5"/>
  <c r="S680" i="5"/>
  <c r="Q680" i="5"/>
  <c r="AG680" i="5" s="1"/>
  <c r="B680" i="5"/>
  <c r="A680" i="5"/>
  <c r="S679" i="5"/>
  <c r="Q679" i="5"/>
  <c r="B679" i="5"/>
  <c r="A679" i="5"/>
  <c r="AI678" i="5"/>
  <c r="AE678" i="5"/>
  <c r="S678" i="5"/>
  <c r="Q678" i="5"/>
  <c r="AG678" i="5" s="1"/>
  <c r="B678" i="5"/>
  <c r="A678" i="5"/>
  <c r="AI677" i="5"/>
  <c r="AE677" i="5"/>
  <c r="S677" i="5"/>
  <c r="Q677" i="5"/>
  <c r="AG677" i="5" s="1"/>
  <c r="B677" i="5"/>
  <c r="A677" i="5"/>
  <c r="AI676" i="5"/>
  <c r="AE676" i="5"/>
  <c r="S676" i="5"/>
  <c r="Q676" i="5"/>
  <c r="AG676" i="5" s="1"/>
  <c r="B676" i="5"/>
  <c r="A676" i="5"/>
  <c r="AI675" i="5"/>
  <c r="AE675" i="5"/>
  <c r="S675" i="5"/>
  <c r="Q675" i="5"/>
  <c r="AG675" i="5" s="1"/>
  <c r="B675" i="5"/>
  <c r="A675" i="5"/>
  <c r="AI674" i="5"/>
  <c r="AE674" i="5"/>
  <c r="S674" i="5"/>
  <c r="Q674" i="5"/>
  <c r="AG674" i="5" s="1"/>
  <c r="B674" i="5"/>
  <c r="A674" i="5"/>
  <c r="AI673" i="5"/>
  <c r="AE673" i="5"/>
  <c r="S673" i="5"/>
  <c r="Q673" i="5"/>
  <c r="AG673" i="5" s="1"/>
  <c r="B673" i="5"/>
  <c r="A673" i="5"/>
  <c r="AI672" i="5"/>
  <c r="AE672" i="5"/>
  <c r="S672" i="5"/>
  <c r="Q672" i="5"/>
  <c r="AG672" i="5" s="1"/>
  <c r="B672" i="5"/>
  <c r="A672" i="5"/>
  <c r="AI671" i="5"/>
  <c r="AE671" i="5"/>
  <c r="S671" i="5"/>
  <c r="Q671" i="5"/>
  <c r="AG671" i="5" s="1"/>
  <c r="B671" i="5"/>
  <c r="A671" i="5"/>
  <c r="AI670" i="5"/>
  <c r="AE670" i="5"/>
  <c r="S670" i="5"/>
  <c r="Q670" i="5"/>
  <c r="AG670" i="5" s="1"/>
  <c r="B670" i="5"/>
  <c r="A670" i="5"/>
  <c r="AI669" i="5"/>
  <c r="AE669" i="5"/>
  <c r="S669" i="5"/>
  <c r="Q669" i="5"/>
  <c r="AG669" i="5" s="1"/>
  <c r="B669" i="5"/>
  <c r="A669" i="5"/>
  <c r="AI668" i="5"/>
  <c r="AE668" i="5"/>
  <c r="S668" i="5"/>
  <c r="Q668" i="5"/>
  <c r="AG668" i="5" s="1"/>
  <c r="B668" i="5"/>
  <c r="A668" i="5"/>
  <c r="AI667" i="5"/>
  <c r="AE667" i="5"/>
  <c r="S667" i="5"/>
  <c r="Q667" i="5"/>
  <c r="AG667" i="5" s="1"/>
  <c r="B667" i="5"/>
  <c r="A667" i="5"/>
  <c r="AI666" i="5"/>
  <c r="AE666" i="5"/>
  <c r="S666" i="5"/>
  <c r="Q666" i="5"/>
  <c r="AG666" i="5" s="1"/>
  <c r="B666" i="5"/>
  <c r="A666" i="5"/>
  <c r="AI665" i="5"/>
  <c r="AE665" i="5"/>
  <c r="S665" i="5"/>
  <c r="Q665" i="5"/>
  <c r="AG665" i="5" s="1"/>
  <c r="B665" i="5"/>
  <c r="A665" i="5"/>
  <c r="AE664" i="5"/>
  <c r="S664" i="5"/>
  <c r="Q664" i="5"/>
  <c r="AC664" i="5" s="1"/>
  <c r="B664" i="5"/>
  <c r="A664" i="5"/>
  <c r="AE663" i="5"/>
  <c r="AC663" i="5"/>
  <c r="S663" i="5"/>
  <c r="Q663" i="5"/>
  <c r="AI663" i="5" s="1"/>
  <c r="B663" i="5"/>
  <c r="A663" i="5"/>
  <c r="AI662" i="5"/>
  <c r="AC662" i="5"/>
  <c r="S662" i="5"/>
  <c r="Q662" i="5"/>
  <c r="B662" i="5"/>
  <c r="A662" i="5"/>
  <c r="AG661" i="5"/>
  <c r="S661" i="5"/>
  <c r="Q661" i="5"/>
  <c r="B661" i="5"/>
  <c r="A661" i="5"/>
  <c r="AE660" i="5"/>
  <c r="S660" i="5"/>
  <c r="Q660" i="5"/>
  <c r="AC660" i="5" s="1"/>
  <c r="B660" i="5"/>
  <c r="A660" i="5"/>
  <c r="AE659" i="5"/>
  <c r="AC659" i="5"/>
  <c r="S659" i="5"/>
  <c r="Q659" i="5"/>
  <c r="AI659" i="5" s="1"/>
  <c r="B659" i="5"/>
  <c r="A659" i="5"/>
  <c r="AI658" i="5"/>
  <c r="AC658" i="5"/>
  <c r="S658" i="5"/>
  <c r="Q658" i="5"/>
  <c r="B658" i="5"/>
  <c r="A658" i="5"/>
  <c r="S657" i="5"/>
  <c r="Q657" i="5"/>
  <c r="AG657" i="5" s="1"/>
  <c r="B657" i="5"/>
  <c r="A657" i="5"/>
  <c r="S656" i="5"/>
  <c r="Q656" i="5"/>
  <c r="B656" i="5"/>
  <c r="A656" i="5"/>
  <c r="AE655" i="5"/>
  <c r="AC655" i="5"/>
  <c r="S655" i="5"/>
  <c r="Q655" i="5"/>
  <c r="AI655" i="5" s="1"/>
  <c r="B655" i="5"/>
  <c r="A655" i="5"/>
  <c r="AI654" i="5"/>
  <c r="AC654" i="5"/>
  <c r="S654" i="5"/>
  <c r="Q654" i="5"/>
  <c r="B654" i="5"/>
  <c r="A654" i="5"/>
  <c r="S653" i="5"/>
  <c r="Q653" i="5"/>
  <c r="AG653" i="5" s="1"/>
  <c r="B653" i="5"/>
  <c r="A653" i="5"/>
  <c r="AE652" i="5"/>
  <c r="S652" i="5"/>
  <c r="Q652" i="5"/>
  <c r="AC652" i="5" s="1"/>
  <c r="B652" i="5"/>
  <c r="A652" i="5"/>
  <c r="AE651" i="5"/>
  <c r="AC651" i="5"/>
  <c r="S651" i="5"/>
  <c r="Q651" i="5"/>
  <c r="AI651" i="5" s="1"/>
  <c r="B651" i="5"/>
  <c r="A651" i="5"/>
  <c r="AI650" i="5"/>
  <c r="AC650" i="5"/>
  <c r="S650" i="5"/>
  <c r="Q650" i="5"/>
  <c r="B650" i="5"/>
  <c r="A650" i="5"/>
  <c r="AG649" i="5"/>
  <c r="S649" i="5"/>
  <c r="Q649" i="5"/>
  <c r="B649" i="5"/>
  <c r="A649" i="5"/>
  <c r="AE648" i="5"/>
  <c r="S648" i="5"/>
  <c r="Q648" i="5"/>
  <c r="AC648" i="5" s="1"/>
  <c r="B648" i="5"/>
  <c r="A648" i="5"/>
  <c r="AE647" i="5"/>
  <c r="AC647" i="5"/>
  <c r="S647" i="5"/>
  <c r="Q647" i="5"/>
  <c r="AI647" i="5" s="1"/>
  <c r="B647" i="5"/>
  <c r="A647" i="5"/>
  <c r="AI646" i="5"/>
  <c r="AE646" i="5"/>
  <c r="AC646" i="5"/>
  <c r="S646" i="5"/>
  <c r="Q646" i="5"/>
  <c r="B646" i="5"/>
  <c r="A646" i="5"/>
  <c r="AI645" i="5"/>
  <c r="AG645" i="5"/>
  <c r="AC645" i="5"/>
  <c r="S645" i="5"/>
  <c r="Q645" i="5"/>
  <c r="B645" i="5"/>
  <c r="A645" i="5"/>
  <c r="AI644" i="5"/>
  <c r="AF644" i="5"/>
  <c r="AE644" i="5"/>
  <c r="S644" i="5"/>
  <c r="Q644" i="5"/>
  <c r="AG644" i="5" s="1"/>
  <c r="B644" i="5"/>
  <c r="A644" i="5"/>
  <c r="AI643" i="5"/>
  <c r="AF643" i="5"/>
  <c r="AE643" i="5"/>
  <c r="S643" i="5"/>
  <c r="Q643" i="5"/>
  <c r="AG643" i="5" s="1"/>
  <c r="B643" i="5"/>
  <c r="A643" i="5"/>
  <c r="AI642" i="5"/>
  <c r="AF642" i="5"/>
  <c r="AE642" i="5"/>
  <c r="S642" i="5"/>
  <c r="Q642" i="5"/>
  <c r="AG642" i="5" s="1"/>
  <c r="B642" i="5"/>
  <c r="A642" i="5"/>
  <c r="AI641" i="5"/>
  <c r="AF641" i="5"/>
  <c r="AE641" i="5"/>
  <c r="S641" i="5"/>
  <c r="Q641" i="5"/>
  <c r="AG641" i="5" s="1"/>
  <c r="B641" i="5"/>
  <c r="A641" i="5"/>
  <c r="AI640" i="5"/>
  <c r="AF640" i="5"/>
  <c r="AE640" i="5"/>
  <c r="S640" i="5"/>
  <c r="Q640" i="5"/>
  <c r="AG640" i="5" s="1"/>
  <c r="B640" i="5"/>
  <c r="A640" i="5"/>
  <c r="AI639" i="5"/>
  <c r="AF639" i="5"/>
  <c r="AE639" i="5"/>
  <c r="S639" i="5"/>
  <c r="Q639" i="5"/>
  <c r="AG639" i="5" s="1"/>
  <c r="B639" i="5"/>
  <c r="A639" i="5"/>
  <c r="AI638" i="5"/>
  <c r="AF638" i="5"/>
  <c r="AE638" i="5"/>
  <c r="S638" i="5"/>
  <c r="Q638" i="5"/>
  <c r="AG638" i="5" s="1"/>
  <c r="B638" i="5"/>
  <c r="A638" i="5"/>
  <c r="AI637" i="5"/>
  <c r="AF637" i="5"/>
  <c r="AE637" i="5"/>
  <c r="S637" i="5"/>
  <c r="Q637" i="5"/>
  <c r="AG637" i="5" s="1"/>
  <c r="B637" i="5"/>
  <c r="A637" i="5"/>
  <c r="AI636" i="5"/>
  <c r="AF636" i="5"/>
  <c r="AE636" i="5"/>
  <c r="S636" i="5"/>
  <c r="Q636" i="5"/>
  <c r="AG636" i="5" s="1"/>
  <c r="B636" i="5"/>
  <c r="A636" i="5"/>
  <c r="AI635" i="5"/>
  <c r="AF635" i="5"/>
  <c r="AE635" i="5"/>
  <c r="S635" i="5"/>
  <c r="Q635" i="5"/>
  <c r="AG635" i="5" s="1"/>
  <c r="B635" i="5"/>
  <c r="A635" i="5"/>
  <c r="S634" i="5"/>
  <c r="Q634" i="5"/>
  <c r="B634" i="5"/>
  <c r="A634" i="5"/>
  <c r="AI633" i="5"/>
  <c r="AF633" i="5"/>
  <c r="AE633" i="5"/>
  <c r="S633" i="5"/>
  <c r="Q633" i="5"/>
  <c r="AG633" i="5" s="1"/>
  <c r="B633" i="5"/>
  <c r="A633" i="5"/>
  <c r="AI632" i="5"/>
  <c r="AF632" i="5"/>
  <c r="AE632" i="5"/>
  <c r="S632" i="5"/>
  <c r="Q632" i="5"/>
  <c r="AG632" i="5" s="1"/>
  <c r="B632" i="5"/>
  <c r="A632" i="5"/>
  <c r="AI631" i="5"/>
  <c r="AF631" i="5"/>
  <c r="AE631" i="5"/>
  <c r="S631" i="5"/>
  <c r="Q631" i="5"/>
  <c r="AG631" i="5" s="1"/>
  <c r="B631" i="5"/>
  <c r="A631" i="5"/>
  <c r="AI630" i="5"/>
  <c r="AF630" i="5"/>
  <c r="AE630" i="5"/>
  <c r="S630" i="5"/>
  <c r="Q630" i="5"/>
  <c r="AG630" i="5" s="1"/>
  <c r="B630" i="5"/>
  <c r="A630" i="5"/>
  <c r="AI629" i="5"/>
  <c r="AF629" i="5"/>
  <c r="AE629" i="5"/>
  <c r="S629" i="5"/>
  <c r="Q629" i="5"/>
  <c r="AG629" i="5" s="1"/>
  <c r="B629" i="5"/>
  <c r="A629" i="5"/>
  <c r="AI628" i="5"/>
  <c r="AF628" i="5"/>
  <c r="AE628" i="5"/>
  <c r="S628" i="5"/>
  <c r="Q628" i="5"/>
  <c r="AG628" i="5" s="1"/>
  <c r="B628" i="5"/>
  <c r="A628" i="5"/>
  <c r="AI627" i="5"/>
  <c r="AF627" i="5"/>
  <c r="AE627" i="5"/>
  <c r="S627" i="5"/>
  <c r="Q627" i="5"/>
  <c r="AG627" i="5" s="1"/>
  <c r="B627" i="5"/>
  <c r="A627" i="5"/>
  <c r="AI626" i="5"/>
  <c r="AF626" i="5"/>
  <c r="AE626" i="5"/>
  <c r="S626" i="5"/>
  <c r="Q626" i="5"/>
  <c r="AG626" i="5" s="1"/>
  <c r="B626" i="5"/>
  <c r="A626" i="5"/>
  <c r="AI625" i="5"/>
  <c r="AF625" i="5"/>
  <c r="AE625" i="5"/>
  <c r="S625" i="5"/>
  <c r="Q625" i="5"/>
  <c r="AG625" i="5" s="1"/>
  <c r="B625" i="5"/>
  <c r="A625" i="5"/>
  <c r="AI624" i="5"/>
  <c r="AF624" i="5"/>
  <c r="AE624" i="5"/>
  <c r="S624" i="5"/>
  <c r="Q624" i="5"/>
  <c r="AG624" i="5" s="1"/>
  <c r="B624" i="5"/>
  <c r="A624" i="5"/>
  <c r="AI623" i="5"/>
  <c r="AF623" i="5"/>
  <c r="AE623" i="5"/>
  <c r="S623" i="5"/>
  <c r="Q623" i="5"/>
  <c r="AG623" i="5" s="1"/>
  <c r="B623" i="5"/>
  <c r="A623" i="5"/>
  <c r="AI622" i="5"/>
  <c r="AF622" i="5"/>
  <c r="AE622" i="5"/>
  <c r="S622" i="5"/>
  <c r="Q622" i="5"/>
  <c r="AG622" i="5" s="1"/>
  <c r="B622" i="5"/>
  <c r="A622" i="5"/>
  <c r="AI621" i="5"/>
  <c r="AF621" i="5"/>
  <c r="AE621" i="5"/>
  <c r="S621" i="5"/>
  <c r="Q621" i="5"/>
  <c r="AG621" i="5" s="1"/>
  <c r="B621" i="5"/>
  <c r="A621" i="5"/>
  <c r="AI620" i="5"/>
  <c r="AF620" i="5"/>
  <c r="AE620" i="5"/>
  <c r="S620" i="5"/>
  <c r="Q620" i="5"/>
  <c r="AG620" i="5" s="1"/>
  <c r="B620" i="5"/>
  <c r="A620" i="5"/>
  <c r="AI619" i="5"/>
  <c r="AF619" i="5"/>
  <c r="AE619" i="5"/>
  <c r="S619" i="5"/>
  <c r="Q619" i="5"/>
  <c r="AG619" i="5" s="1"/>
  <c r="B619" i="5"/>
  <c r="A619" i="5"/>
  <c r="AI618" i="5"/>
  <c r="AF618" i="5"/>
  <c r="AE618" i="5"/>
  <c r="S618" i="5"/>
  <c r="Q618" i="5"/>
  <c r="AG618" i="5" s="1"/>
  <c r="B618" i="5"/>
  <c r="A618" i="5"/>
  <c r="AI617" i="5"/>
  <c r="AF617" i="5"/>
  <c r="AE617" i="5"/>
  <c r="S617" i="5"/>
  <c r="Q617" i="5"/>
  <c r="AG617" i="5" s="1"/>
  <c r="B617" i="5"/>
  <c r="A617" i="5"/>
  <c r="AI616" i="5"/>
  <c r="AF616" i="5"/>
  <c r="AE616" i="5"/>
  <c r="S616" i="5"/>
  <c r="Q616" i="5"/>
  <c r="AG616" i="5" s="1"/>
  <c r="B616" i="5"/>
  <c r="A616" i="5"/>
  <c r="AI615" i="5"/>
  <c r="AF615" i="5"/>
  <c r="AE615" i="5"/>
  <c r="S615" i="5"/>
  <c r="Q615" i="5"/>
  <c r="AG615" i="5" s="1"/>
  <c r="B615" i="5"/>
  <c r="A615" i="5"/>
  <c r="AI614" i="5"/>
  <c r="AF614" i="5"/>
  <c r="AE614" i="5"/>
  <c r="S614" i="5"/>
  <c r="Q614" i="5"/>
  <c r="AG614" i="5" s="1"/>
  <c r="B614" i="5"/>
  <c r="A614" i="5"/>
  <c r="S613" i="5"/>
  <c r="Q613" i="5"/>
  <c r="B613" i="5"/>
  <c r="A613" i="5"/>
  <c r="AI612" i="5"/>
  <c r="AE612" i="5"/>
  <c r="S612" i="5"/>
  <c r="Q612" i="5"/>
  <c r="AG612" i="5" s="1"/>
  <c r="B612" i="5"/>
  <c r="A612" i="5"/>
  <c r="AI611" i="5"/>
  <c r="AE611" i="5"/>
  <c r="S611" i="5"/>
  <c r="Q611" i="5"/>
  <c r="AG611" i="5" s="1"/>
  <c r="B611" i="5"/>
  <c r="A611" i="5"/>
  <c r="AI610" i="5"/>
  <c r="AE610" i="5"/>
  <c r="S610" i="5"/>
  <c r="Q610" i="5"/>
  <c r="AG610" i="5" s="1"/>
  <c r="B610" i="5"/>
  <c r="A610" i="5"/>
  <c r="AI609" i="5"/>
  <c r="AE609" i="5"/>
  <c r="S609" i="5"/>
  <c r="Q609" i="5"/>
  <c r="AG609" i="5" s="1"/>
  <c r="B609" i="5"/>
  <c r="A609" i="5"/>
  <c r="AI608" i="5"/>
  <c r="AE608" i="5"/>
  <c r="S608" i="5"/>
  <c r="Q608" i="5"/>
  <c r="AG608" i="5" s="1"/>
  <c r="B608" i="5"/>
  <c r="A608" i="5"/>
  <c r="AI607" i="5"/>
  <c r="AE607" i="5"/>
  <c r="S607" i="5"/>
  <c r="Q607" i="5"/>
  <c r="AG607" i="5" s="1"/>
  <c r="B607" i="5"/>
  <c r="A607" i="5"/>
  <c r="AI606" i="5"/>
  <c r="AE606" i="5"/>
  <c r="S606" i="5"/>
  <c r="Q606" i="5"/>
  <c r="AG606" i="5" s="1"/>
  <c r="B606" i="5"/>
  <c r="A606" i="5"/>
  <c r="AI605" i="5"/>
  <c r="AE605" i="5"/>
  <c r="S605" i="5"/>
  <c r="Q605" i="5"/>
  <c r="AG605" i="5" s="1"/>
  <c r="B605" i="5"/>
  <c r="A605" i="5"/>
  <c r="AI604" i="5"/>
  <c r="AE604" i="5"/>
  <c r="S604" i="5"/>
  <c r="Q604" i="5"/>
  <c r="AG604" i="5" s="1"/>
  <c r="B604" i="5"/>
  <c r="A604" i="5"/>
  <c r="AI603" i="5"/>
  <c r="AE603" i="5"/>
  <c r="S603" i="5"/>
  <c r="Q603" i="5"/>
  <c r="AG603" i="5" s="1"/>
  <c r="B603" i="5"/>
  <c r="A603" i="5"/>
  <c r="AI602" i="5"/>
  <c r="AE602" i="5"/>
  <c r="S602" i="5"/>
  <c r="Q602" i="5"/>
  <c r="AG602" i="5" s="1"/>
  <c r="B602" i="5"/>
  <c r="A602" i="5"/>
  <c r="AI601" i="5"/>
  <c r="AE601" i="5"/>
  <c r="S601" i="5"/>
  <c r="Q601" i="5"/>
  <c r="AG601" i="5" s="1"/>
  <c r="B601" i="5"/>
  <c r="A601" i="5"/>
  <c r="AI600" i="5"/>
  <c r="AE600" i="5"/>
  <c r="S600" i="5"/>
  <c r="Q600" i="5"/>
  <c r="AG600" i="5" s="1"/>
  <c r="B600" i="5"/>
  <c r="A600" i="5"/>
  <c r="AI599" i="5"/>
  <c r="AE599" i="5"/>
  <c r="S599" i="5"/>
  <c r="Q599" i="5"/>
  <c r="AG599" i="5" s="1"/>
  <c r="B599" i="5"/>
  <c r="A599" i="5"/>
  <c r="AI598" i="5"/>
  <c r="AE598" i="5"/>
  <c r="S598" i="5"/>
  <c r="Q598" i="5"/>
  <c r="AG598" i="5" s="1"/>
  <c r="B598" i="5"/>
  <c r="A598" i="5"/>
  <c r="AI597" i="5"/>
  <c r="AE597" i="5"/>
  <c r="S597" i="5"/>
  <c r="Q597" i="5"/>
  <c r="AG597" i="5" s="1"/>
  <c r="B597" i="5"/>
  <c r="A597" i="5"/>
  <c r="AI596" i="5"/>
  <c r="AE596" i="5"/>
  <c r="S596" i="5"/>
  <c r="Q596" i="5"/>
  <c r="AG596" i="5" s="1"/>
  <c r="B596" i="5"/>
  <c r="A596" i="5"/>
  <c r="AI595" i="5"/>
  <c r="AE595" i="5"/>
  <c r="S595" i="5"/>
  <c r="Q595" i="5"/>
  <c r="AG595" i="5" s="1"/>
  <c r="B595" i="5"/>
  <c r="A595" i="5"/>
  <c r="AI594" i="5"/>
  <c r="AE594" i="5"/>
  <c r="S594" i="5"/>
  <c r="Q594" i="5"/>
  <c r="AG594" i="5" s="1"/>
  <c r="B594" i="5"/>
  <c r="A594" i="5"/>
  <c r="AI593" i="5"/>
  <c r="AE593" i="5"/>
  <c r="S593" i="5"/>
  <c r="Q593" i="5"/>
  <c r="AG593" i="5" s="1"/>
  <c r="B593" i="5"/>
  <c r="A593" i="5"/>
  <c r="AI592" i="5"/>
  <c r="AE592" i="5"/>
  <c r="S592" i="5"/>
  <c r="Q592" i="5"/>
  <c r="AG592" i="5" s="1"/>
  <c r="B592" i="5"/>
  <c r="A592" i="5"/>
  <c r="AI591" i="5"/>
  <c r="AE591" i="5"/>
  <c r="S591" i="5"/>
  <c r="Q591" i="5"/>
  <c r="AG591" i="5" s="1"/>
  <c r="B591" i="5"/>
  <c r="A591" i="5"/>
  <c r="S590" i="5"/>
  <c r="Q590" i="5"/>
  <c r="B590" i="5"/>
  <c r="A590" i="5"/>
  <c r="AI589" i="5"/>
  <c r="AE589" i="5"/>
  <c r="S589" i="5"/>
  <c r="Q589" i="5"/>
  <c r="AG589" i="5" s="1"/>
  <c r="B589" i="5"/>
  <c r="A589" i="5"/>
  <c r="AI588" i="5"/>
  <c r="AE588" i="5"/>
  <c r="S588" i="5"/>
  <c r="Q588" i="5"/>
  <c r="AG588" i="5" s="1"/>
  <c r="B588" i="5"/>
  <c r="A588" i="5"/>
  <c r="AI587" i="5"/>
  <c r="AE587" i="5"/>
  <c r="S587" i="5"/>
  <c r="Q587" i="5"/>
  <c r="AG587" i="5" s="1"/>
  <c r="B587" i="5"/>
  <c r="A587" i="5"/>
  <c r="AI586" i="5"/>
  <c r="AE586" i="5"/>
  <c r="S586" i="5"/>
  <c r="Q586" i="5"/>
  <c r="AG586" i="5" s="1"/>
  <c r="B586" i="5"/>
  <c r="A586" i="5"/>
  <c r="AI585" i="5"/>
  <c r="AE585" i="5"/>
  <c r="S585" i="5"/>
  <c r="Q585" i="5"/>
  <c r="AG585" i="5" s="1"/>
  <c r="B585" i="5"/>
  <c r="A585" i="5"/>
  <c r="AI584" i="5"/>
  <c r="AE584" i="5"/>
  <c r="S584" i="5"/>
  <c r="Q584" i="5"/>
  <c r="AG584" i="5" s="1"/>
  <c r="B584" i="5"/>
  <c r="A584" i="5"/>
  <c r="AI583" i="5"/>
  <c r="AE583" i="5"/>
  <c r="S583" i="5"/>
  <c r="Q583" i="5"/>
  <c r="AG583" i="5" s="1"/>
  <c r="B583" i="5"/>
  <c r="A583" i="5"/>
  <c r="AI582" i="5"/>
  <c r="AE582" i="5"/>
  <c r="S582" i="5"/>
  <c r="Q582" i="5"/>
  <c r="AG582" i="5" s="1"/>
  <c r="B582" i="5"/>
  <c r="A582" i="5"/>
  <c r="AI581" i="5"/>
  <c r="AE581" i="5"/>
  <c r="S581" i="5"/>
  <c r="Q581" i="5"/>
  <c r="AG581" i="5" s="1"/>
  <c r="B581" i="5"/>
  <c r="A581" i="5"/>
  <c r="AI580" i="5"/>
  <c r="AE580" i="5"/>
  <c r="S580" i="5"/>
  <c r="Q580" i="5"/>
  <c r="AG580" i="5" s="1"/>
  <c r="B580" i="5"/>
  <c r="A580" i="5"/>
  <c r="AI579" i="5"/>
  <c r="AE579" i="5"/>
  <c r="S579" i="5"/>
  <c r="Q579" i="5"/>
  <c r="AG579" i="5" s="1"/>
  <c r="B579" i="5"/>
  <c r="A579" i="5"/>
  <c r="AI578" i="5"/>
  <c r="AE578" i="5"/>
  <c r="S578" i="5"/>
  <c r="Q578" i="5"/>
  <c r="AG578" i="5" s="1"/>
  <c r="B578" i="5"/>
  <c r="A578" i="5"/>
  <c r="AI577" i="5"/>
  <c r="AE577" i="5"/>
  <c r="S577" i="5"/>
  <c r="Q577" i="5"/>
  <c r="AG577" i="5" s="1"/>
  <c r="B577" i="5"/>
  <c r="A577" i="5"/>
  <c r="AI576" i="5"/>
  <c r="AE576" i="5"/>
  <c r="S576" i="5"/>
  <c r="Q576" i="5"/>
  <c r="AG576" i="5" s="1"/>
  <c r="B576" i="5"/>
  <c r="A576" i="5"/>
  <c r="AI575" i="5"/>
  <c r="AE575" i="5"/>
  <c r="S575" i="5"/>
  <c r="Q575" i="5"/>
  <c r="AG575" i="5" s="1"/>
  <c r="B575" i="5"/>
  <c r="A575" i="5"/>
  <c r="AI574" i="5"/>
  <c r="AE574" i="5"/>
  <c r="S574" i="5"/>
  <c r="Q574" i="5"/>
  <c r="AG574" i="5" s="1"/>
  <c r="B574" i="5"/>
  <c r="A574" i="5"/>
  <c r="AI573" i="5"/>
  <c r="AE573" i="5"/>
  <c r="S573" i="5"/>
  <c r="Q573" i="5"/>
  <c r="AG573" i="5" s="1"/>
  <c r="B573" i="5"/>
  <c r="A573" i="5"/>
  <c r="AI572" i="5"/>
  <c r="AE572" i="5"/>
  <c r="S572" i="5"/>
  <c r="Q572" i="5"/>
  <c r="AG572" i="5" s="1"/>
  <c r="B572" i="5"/>
  <c r="A572" i="5"/>
  <c r="AI571" i="5"/>
  <c r="AE571" i="5"/>
  <c r="S571" i="5"/>
  <c r="Q571" i="5"/>
  <c r="AG571" i="5" s="1"/>
  <c r="B571" i="5"/>
  <c r="A571" i="5"/>
  <c r="S570" i="5"/>
  <c r="Q570" i="5"/>
  <c r="B570" i="5"/>
  <c r="A570" i="5"/>
  <c r="AI569" i="5"/>
  <c r="AE569" i="5"/>
  <c r="S569" i="5"/>
  <c r="Q569" i="5"/>
  <c r="AG569" i="5" s="1"/>
  <c r="B569" i="5"/>
  <c r="A569" i="5"/>
  <c r="AI568" i="5"/>
  <c r="AE568" i="5"/>
  <c r="S568" i="5"/>
  <c r="Q568" i="5"/>
  <c r="AG568" i="5" s="1"/>
  <c r="B568" i="5"/>
  <c r="A568" i="5"/>
  <c r="AI567" i="5"/>
  <c r="AE567" i="5"/>
  <c r="S567" i="5"/>
  <c r="Q567" i="5"/>
  <c r="AG567" i="5" s="1"/>
  <c r="B567" i="5"/>
  <c r="A567" i="5"/>
  <c r="AI566" i="5"/>
  <c r="AE566" i="5"/>
  <c r="S566" i="5"/>
  <c r="Q566" i="5"/>
  <c r="AG566" i="5" s="1"/>
  <c r="B566" i="5"/>
  <c r="A566" i="5"/>
  <c r="AI565" i="5"/>
  <c r="AE565" i="5"/>
  <c r="S565" i="5"/>
  <c r="Q565" i="5"/>
  <c r="AG565" i="5" s="1"/>
  <c r="B565" i="5"/>
  <c r="A565" i="5"/>
  <c r="AI564" i="5"/>
  <c r="AE564" i="5"/>
  <c r="S564" i="5"/>
  <c r="Q564" i="5"/>
  <c r="AG564" i="5" s="1"/>
  <c r="B564" i="5"/>
  <c r="A564" i="5"/>
  <c r="AI563" i="5"/>
  <c r="AE563" i="5"/>
  <c r="S563" i="5"/>
  <c r="Q563" i="5"/>
  <c r="AG563" i="5" s="1"/>
  <c r="B563" i="5"/>
  <c r="A563" i="5"/>
  <c r="AI562" i="5"/>
  <c r="AE562" i="5"/>
  <c r="S562" i="5"/>
  <c r="Q562" i="5"/>
  <c r="AG562" i="5" s="1"/>
  <c r="B562" i="5"/>
  <c r="A562" i="5"/>
  <c r="AI561" i="5"/>
  <c r="AE561" i="5"/>
  <c r="S561" i="5"/>
  <c r="Q561" i="5"/>
  <c r="AG561" i="5" s="1"/>
  <c r="B561" i="5"/>
  <c r="A561" i="5"/>
  <c r="AI560" i="5"/>
  <c r="AE560" i="5"/>
  <c r="S560" i="5"/>
  <c r="Q560" i="5"/>
  <c r="AG560" i="5" s="1"/>
  <c r="B560" i="5"/>
  <c r="A560" i="5"/>
  <c r="AI559" i="5"/>
  <c r="AE559" i="5"/>
  <c r="S559" i="5"/>
  <c r="Q559" i="5"/>
  <c r="AG559" i="5" s="1"/>
  <c r="B559" i="5"/>
  <c r="A559" i="5"/>
  <c r="AI558" i="5"/>
  <c r="AE558" i="5"/>
  <c r="S558" i="5"/>
  <c r="Q558" i="5"/>
  <c r="AG558" i="5" s="1"/>
  <c r="B558" i="5"/>
  <c r="A558" i="5"/>
  <c r="AI557" i="5"/>
  <c r="AE557" i="5"/>
  <c r="S557" i="5"/>
  <c r="Q557" i="5"/>
  <c r="AG557" i="5" s="1"/>
  <c r="B557" i="5"/>
  <c r="A557" i="5"/>
  <c r="AI556" i="5"/>
  <c r="AE556" i="5"/>
  <c r="S556" i="5"/>
  <c r="Q556" i="5"/>
  <c r="AG556" i="5" s="1"/>
  <c r="B556" i="5"/>
  <c r="A556" i="5"/>
  <c r="AI555" i="5"/>
  <c r="AE555" i="5"/>
  <c r="S555" i="5"/>
  <c r="Q555" i="5"/>
  <c r="AG555" i="5" s="1"/>
  <c r="B555" i="5"/>
  <c r="A555" i="5"/>
  <c r="AI554" i="5"/>
  <c r="AE554" i="5"/>
  <c r="S554" i="5"/>
  <c r="Q554" i="5"/>
  <c r="AG554" i="5" s="1"/>
  <c r="B554" i="5"/>
  <c r="A554" i="5"/>
  <c r="AI553" i="5"/>
  <c r="AE553" i="5"/>
  <c r="S553" i="5"/>
  <c r="Q553" i="5"/>
  <c r="AG553" i="5" s="1"/>
  <c r="B553" i="5"/>
  <c r="A553" i="5"/>
  <c r="AI552" i="5"/>
  <c r="AE552" i="5"/>
  <c r="S552" i="5"/>
  <c r="Q552" i="5"/>
  <c r="AG552" i="5" s="1"/>
  <c r="B552" i="5"/>
  <c r="A552" i="5"/>
  <c r="AI551" i="5"/>
  <c r="AE551" i="5"/>
  <c r="S551" i="5"/>
  <c r="Q551" i="5"/>
  <c r="AG551" i="5" s="1"/>
  <c r="B551" i="5"/>
  <c r="A551" i="5"/>
  <c r="AI550" i="5"/>
  <c r="AE550" i="5"/>
  <c r="S550" i="5"/>
  <c r="Q550" i="5"/>
  <c r="AG550" i="5" s="1"/>
  <c r="B550" i="5"/>
  <c r="A550" i="5"/>
  <c r="S549" i="5"/>
  <c r="Q549" i="5"/>
  <c r="B549" i="5"/>
  <c r="A549" i="5"/>
  <c r="AI548" i="5"/>
  <c r="AE548" i="5"/>
  <c r="S548" i="5"/>
  <c r="Q548" i="5"/>
  <c r="AG548" i="5" s="1"/>
  <c r="B548" i="5"/>
  <c r="A548" i="5"/>
  <c r="AI547" i="5"/>
  <c r="AE547" i="5"/>
  <c r="S547" i="5"/>
  <c r="Q547" i="5"/>
  <c r="AG547" i="5" s="1"/>
  <c r="B547" i="5"/>
  <c r="A547" i="5"/>
  <c r="AI546" i="5"/>
  <c r="AE546" i="5"/>
  <c r="S546" i="5"/>
  <c r="Q546" i="5"/>
  <c r="AG546" i="5" s="1"/>
  <c r="B546" i="5"/>
  <c r="A546" i="5"/>
  <c r="AI545" i="5"/>
  <c r="AE545" i="5"/>
  <c r="S545" i="5"/>
  <c r="Q545" i="5"/>
  <c r="AG545" i="5" s="1"/>
  <c r="B545" i="5"/>
  <c r="A545" i="5"/>
  <c r="AI544" i="5"/>
  <c r="AE544" i="5"/>
  <c r="S544" i="5"/>
  <c r="Q544" i="5"/>
  <c r="AG544" i="5" s="1"/>
  <c r="B544" i="5"/>
  <c r="A544" i="5"/>
  <c r="AI543" i="5"/>
  <c r="AE543" i="5"/>
  <c r="S543" i="5"/>
  <c r="Q543" i="5"/>
  <c r="AG543" i="5" s="1"/>
  <c r="B543" i="5"/>
  <c r="A543" i="5"/>
  <c r="AI542" i="5"/>
  <c r="AE542" i="5"/>
  <c r="S542" i="5"/>
  <c r="Q542" i="5"/>
  <c r="AG542" i="5" s="1"/>
  <c r="B542" i="5"/>
  <c r="A542" i="5"/>
  <c r="AI541" i="5"/>
  <c r="AE541" i="5"/>
  <c r="S541" i="5"/>
  <c r="Q541" i="5"/>
  <c r="AG541" i="5" s="1"/>
  <c r="B541" i="5"/>
  <c r="A541" i="5"/>
  <c r="AI540" i="5"/>
  <c r="AE540" i="5"/>
  <c r="S540" i="5"/>
  <c r="Q540" i="5"/>
  <c r="AG540" i="5" s="1"/>
  <c r="B540" i="5"/>
  <c r="A540" i="5"/>
  <c r="AI539" i="5"/>
  <c r="AE539" i="5"/>
  <c r="S539" i="5"/>
  <c r="Q539" i="5"/>
  <c r="AG539" i="5" s="1"/>
  <c r="B539" i="5"/>
  <c r="A539" i="5"/>
  <c r="AI538" i="5"/>
  <c r="AE538" i="5"/>
  <c r="S538" i="5"/>
  <c r="Q538" i="5"/>
  <c r="AG538" i="5" s="1"/>
  <c r="B538" i="5"/>
  <c r="A538" i="5"/>
  <c r="AE537" i="5"/>
  <c r="S537" i="5"/>
  <c r="Q537" i="5"/>
  <c r="AC537" i="5" s="1"/>
  <c r="B537" i="5"/>
  <c r="A537" i="5"/>
  <c r="AI536" i="5"/>
  <c r="AE536" i="5"/>
  <c r="AC536" i="5"/>
  <c r="S536" i="5"/>
  <c r="Q536" i="5"/>
  <c r="B536" i="5"/>
  <c r="A536" i="5"/>
  <c r="AI535" i="5"/>
  <c r="AC535" i="5"/>
  <c r="S535" i="5"/>
  <c r="Q535" i="5"/>
  <c r="AE535" i="5" s="1"/>
  <c r="B535" i="5"/>
  <c r="A535" i="5"/>
  <c r="S534" i="5"/>
  <c r="Q534" i="5"/>
  <c r="AE534" i="5" s="1"/>
  <c r="B534" i="5"/>
  <c r="A534" i="5"/>
  <c r="AE533" i="5"/>
  <c r="S533" i="5"/>
  <c r="Q533" i="5"/>
  <c r="AC533" i="5" s="1"/>
  <c r="B533" i="5"/>
  <c r="A533" i="5"/>
  <c r="AI532" i="5"/>
  <c r="AE532" i="5"/>
  <c r="AC532" i="5"/>
  <c r="S532" i="5"/>
  <c r="Q532" i="5"/>
  <c r="B532" i="5"/>
  <c r="A532" i="5"/>
  <c r="AI531" i="5"/>
  <c r="AC531" i="5"/>
  <c r="S531" i="5"/>
  <c r="Q531" i="5"/>
  <c r="AE531" i="5" s="1"/>
  <c r="B531" i="5"/>
  <c r="A531" i="5"/>
  <c r="S530" i="5"/>
  <c r="Q530" i="5"/>
  <c r="AE530" i="5" s="1"/>
  <c r="B530" i="5"/>
  <c r="A530" i="5"/>
  <c r="S529" i="5"/>
  <c r="Q529" i="5"/>
  <c r="B529" i="5"/>
  <c r="A529" i="5"/>
  <c r="AI528" i="5"/>
  <c r="AE528" i="5"/>
  <c r="AC528" i="5"/>
  <c r="S528" i="5"/>
  <c r="Q528" i="5"/>
  <c r="B528" i="5"/>
  <c r="A528" i="5"/>
  <c r="AI527" i="5"/>
  <c r="AC527" i="5"/>
  <c r="S527" i="5"/>
  <c r="Q527" i="5"/>
  <c r="AE527" i="5" s="1"/>
  <c r="B527" i="5"/>
  <c r="A527" i="5"/>
  <c r="S526" i="5"/>
  <c r="Q526" i="5"/>
  <c r="AE526" i="5" s="1"/>
  <c r="B526" i="5"/>
  <c r="A526" i="5"/>
  <c r="AE525" i="5"/>
  <c r="S525" i="5"/>
  <c r="Q525" i="5"/>
  <c r="AC525" i="5" s="1"/>
  <c r="B525" i="5"/>
  <c r="A525" i="5"/>
  <c r="AI524" i="5"/>
  <c r="AE524" i="5"/>
  <c r="AC524" i="5"/>
  <c r="S524" i="5"/>
  <c r="Q524" i="5"/>
  <c r="B524" i="5"/>
  <c r="A524" i="5"/>
  <c r="AI523" i="5"/>
  <c r="AC523" i="5"/>
  <c r="S523" i="5"/>
  <c r="Q523" i="5"/>
  <c r="AE523" i="5" s="1"/>
  <c r="B523" i="5"/>
  <c r="A523" i="5"/>
  <c r="S522" i="5"/>
  <c r="Q522" i="5"/>
  <c r="AE522" i="5" s="1"/>
  <c r="B522" i="5"/>
  <c r="A522" i="5"/>
  <c r="AE521" i="5"/>
  <c r="S521" i="5"/>
  <c r="Q521" i="5"/>
  <c r="AC521" i="5" s="1"/>
  <c r="B521" i="5"/>
  <c r="A521" i="5"/>
  <c r="AI520" i="5"/>
  <c r="AE520" i="5"/>
  <c r="AC520" i="5"/>
  <c r="S520" i="5"/>
  <c r="Q520" i="5"/>
  <c r="B520" i="5"/>
  <c r="A520" i="5"/>
  <c r="AI519" i="5"/>
  <c r="AC519" i="5"/>
  <c r="S519" i="5"/>
  <c r="Q519" i="5"/>
  <c r="AE519" i="5" s="1"/>
  <c r="B519" i="5"/>
  <c r="A519" i="5"/>
  <c r="S518" i="5"/>
  <c r="Q518" i="5"/>
  <c r="AE518" i="5" s="1"/>
  <c r="B518" i="5"/>
  <c r="A518" i="5"/>
  <c r="AE517" i="5"/>
  <c r="S517" i="5"/>
  <c r="Q517" i="5"/>
  <c r="AC517" i="5" s="1"/>
  <c r="B517" i="5"/>
  <c r="A517" i="5"/>
  <c r="AI516" i="5"/>
  <c r="AE516" i="5"/>
  <c r="AC516" i="5"/>
  <c r="S516" i="5"/>
  <c r="Q516" i="5"/>
  <c r="B516" i="5"/>
  <c r="A516" i="5"/>
  <c r="AI515" i="5"/>
  <c r="AC515" i="5"/>
  <c r="S515" i="5"/>
  <c r="Q515" i="5"/>
  <c r="AE515" i="5" s="1"/>
  <c r="B515" i="5"/>
  <c r="A515" i="5"/>
  <c r="S514" i="5"/>
  <c r="Q514" i="5"/>
  <c r="AE514" i="5" s="1"/>
  <c r="B514" i="5"/>
  <c r="A514" i="5"/>
  <c r="AE513" i="5"/>
  <c r="S513" i="5"/>
  <c r="Q513" i="5"/>
  <c r="AC513" i="5" s="1"/>
  <c r="B513" i="5"/>
  <c r="A513" i="5"/>
  <c r="AI512" i="5"/>
  <c r="AE512" i="5"/>
  <c r="AC512" i="5"/>
  <c r="S512" i="5"/>
  <c r="Q512" i="5"/>
  <c r="B512" i="5"/>
  <c r="A512" i="5"/>
  <c r="AI511" i="5"/>
  <c r="AC511" i="5"/>
  <c r="S511" i="5"/>
  <c r="Q511" i="5"/>
  <c r="AE511" i="5" s="1"/>
  <c r="B511" i="5"/>
  <c r="A511" i="5"/>
  <c r="S510" i="5"/>
  <c r="Q510" i="5"/>
  <c r="B510" i="5"/>
  <c r="A510" i="5"/>
  <c r="AF509" i="5"/>
  <c r="S509" i="5"/>
  <c r="Q509" i="5"/>
  <c r="AG509" i="5" s="1"/>
  <c r="B509" i="5"/>
  <c r="A509" i="5"/>
  <c r="AF508" i="5"/>
  <c r="S508" i="5"/>
  <c r="Q508" i="5"/>
  <c r="AG508" i="5" s="1"/>
  <c r="B508" i="5"/>
  <c r="A508" i="5"/>
  <c r="AF507" i="5"/>
  <c r="S507" i="5"/>
  <c r="Q507" i="5"/>
  <c r="AG507" i="5" s="1"/>
  <c r="B507" i="5"/>
  <c r="A507" i="5"/>
  <c r="AF506" i="5"/>
  <c r="S506" i="5"/>
  <c r="Q506" i="5"/>
  <c r="AG506" i="5" s="1"/>
  <c r="B506" i="5"/>
  <c r="A506" i="5"/>
  <c r="AF505" i="5"/>
  <c r="S505" i="5"/>
  <c r="Q505" i="5"/>
  <c r="AG505" i="5" s="1"/>
  <c r="B505" i="5"/>
  <c r="A505" i="5"/>
  <c r="AF504" i="5"/>
  <c r="S504" i="5"/>
  <c r="Q504" i="5"/>
  <c r="AG504" i="5" s="1"/>
  <c r="B504" i="5"/>
  <c r="A504" i="5"/>
  <c r="AF503" i="5"/>
  <c r="S503" i="5"/>
  <c r="Q503" i="5"/>
  <c r="AG503" i="5" s="1"/>
  <c r="B503" i="5"/>
  <c r="A503" i="5"/>
  <c r="S502" i="5"/>
  <c r="Q502" i="5"/>
  <c r="AG502" i="5" s="1"/>
  <c r="B502" i="5"/>
  <c r="A502" i="5"/>
  <c r="S501" i="5"/>
  <c r="Q501" i="5"/>
  <c r="AG501" i="5" s="1"/>
  <c r="B501" i="5"/>
  <c r="A501" i="5"/>
  <c r="S500" i="5"/>
  <c r="Q500" i="5"/>
  <c r="AG500" i="5" s="1"/>
  <c r="B500" i="5"/>
  <c r="A500" i="5"/>
  <c r="S499" i="5"/>
  <c r="Q499" i="5"/>
  <c r="AG499" i="5" s="1"/>
  <c r="B499" i="5"/>
  <c r="A499" i="5"/>
  <c r="S498" i="5"/>
  <c r="Q498" i="5"/>
  <c r="AG498" i="5" s="1"/>
  <c r="B498" i="5"/>
  <c r="A498" i="5"/>
  <c r="S497" i="5"/>
  <c r="Q497" i="5"/>
  <c r="AG497" i="5" s="1"/>
  <c r="B497" i="5"/>
  <c r="A497" i="5"/>
  <c r="S496" i="5"/>
  <c r="Q496" i="5"/>
  <c r="AG496" i="5" s="1"/>
  <c r="B496" i="5"/>
  <c r="A496" i="5"/>
  <c r="S495" i="5"/>
  <c r="Q495" i="5"/>
  <c r="AG495" i="5" s="1"/>
  <c r="B495" i="5"/>
  <c r="A495" i="5"/>
  <c r="S494" i="5"/>
  <c r="Q494" i="5"/>
  <c r="AG494" i="5" s="1"/>
  <c r="B494" i="5"/>
  <c r="A494" i="5"/>
  <c r="S493" i="5"/>
  <c r="Q493" i="5"/>
  <c r="AG493" i="5" s="1"/>
  <c r="B493" i="5"/>
  <c r="A493" i="5"/>
  <c r="S492" i="5"/>
  <c r="Q492" i="5"/>
  <c r="AG492" i="5" s="1"/>
  <c r="B492" i="5"/>
  <c r="A492" i="5"/>
  <c r="AI491" i="5"/>
  <c r="AE491" i="5"/>
  <c r="S491" i="5"/>
  <c r="Q491" i="5"/>
  <c r="AG491" i="5" s="1"/>
  <c r="B491" i="5"/>
  <c r="A491" i="5"/>
  <c r="S490" i="5"/>
  <c r="Q490" i="5"/>
  <c r="B490" i="5"/>
  <c r="A490" i="5"/>
  <c r="AI489" i="5"/>
  <c r="AE489" i="5"/>
  <c r="S489" i="5"/>
  <c r="Q489" i="5"/>
  <c r="AG489" i="5" s="1"/>
  <c r="B489" i="5"/>
  <c r="A489" i="5"/>
  <c r="AI488" i="5"/>
  <c r="AE488" i="5"/>
  <c r="S488" i="5"/>
  <c r="Q488" i="5"/>
  <c r="AG488" i="5" s="1"/>
  <c r="B488" i="5"/>
  <c r="A488" i="5"/>
  <c r="AI487" i="5"/>
  <c r="AE487" i="5"/>
  <c r="S487" i="5"/>
  <c r="Q487" i="5"/>
  <c r="AG487" i="5" s="1"/>
  <c r="B487" i="5"/>
  <c r="A487" i="5"/>
  <c r="AI486" i="5"/>
  <c r="AE486" i="5"/>
  <c r="S486" i="5"/>
  <c r="Q486" i="5"/>
  <c r="AG486" i="5" s="1"/>
  <c r="B486" i="5"/>
  <c r="A486" i="5"/>
  <c r="AI485" i="5"/>
  <c r="AE485" i="5"/>
  <c r="S485" i="5"/>
  <c r="Q485" i="5"/>
  <c r="AG485" i="5" s="1"/>
  <c r="B485" i="5"/>
  <c r="A485" i="5"/>
  <c r="AI484" i="5"/>
  <c r="AE484" i="5"/>
  <c r="S484" i="5"/>
  <c r="Q484" i="5"/>
  <c r="AG484" i="5" s="1"/>
  <c r="B484" i="5"/>
  <c r="A484" i="5"/>
  <c r="AI483" i="5"/>
  <c r="AE483" i="5"/>
  <c r="S483" i="5"/>
  <c r="Q483" i="5"/>
  <c r="AG483" i="5" s="1"/>
  <c r="B483" i="5"/>
  <c r="A483" i="5"/>
  <c r="AI482" i="5"/>
  <c r="AE482" i="5"/>
  <c r="S482" i="5"/>
  <c r="Q482" i="5"/>
  <c r="AG482" i="5" s="1"/>
  <c r="B482" i="5"/>
  <c r="A482" i="5"/>
  <c r="AI481" i="5"/>
  <c r="AE481" i="5"/>
  <c r="S481" i="5"/>
  <c r="Q481" i="5"/>
  <c r="AG481" i="5" s="1"/>
  <c r="B481" i="5"/>
  <c r="A481" i="5"/>
  <c r="AI480" i="5"/>
  <c r="AE480" i="5"/>
  <c r="S480" i="5"/>
  <c r="Q480" i="5"/>
  <c r="AG480" i="5" s="1"/>
  <c r="B480" i="5"/>
  <c r="A480" i="5"/>
  <c r="AI479" i="5"/>
  <c r="AE479" i="5"/>
  <c r="S479" i="5"/>
  <c r="Q479" i="5"/>
  <c r="AG479" i="5" s="1"/>
  <c r="B479" i="5"/>
  <c r="A479" i="5"/>
  <c r="AI478" i="5"/>
  <c r="AE478" i="5"/>
  <c r="S478" i="5"/>
  <c r="Q478" i="5"/>
  <c r="AG478" i="5" s="1"/>
  <c r="B478" i="5"/>
  <c r="A478" i="5"/>
  <c r="AI477" i="5"/>
  <c r="AE477" i="5"/>
  <c r="S477" i="5"/>
  <c r="Q477" i="5"/>
  <c r="AG477" i="5" s="1"/>
  <c r="B477" i="5"/>
  <c r="A477" i="5"/>
  <c r="AI476" i="5"/>
  <c r="AE476" i="5"/>
  <c r="S476" i="5"/>
  <c r="Q476" i="5"/>
  <c r="AG476" i="5" s="1"/>
  <c r="B476" i="5"/>
  <c r="A476" i="5"/>
  <c r="AI475" i="5"/>
  <c r="AE475" i="5"/>
  <c r="S475" i="5"/>
  <c r="Q475" i="5"/>
  <c r="AG475" i="5" s="1"/>
  <c r="B475" i="5"/>
  <c r="A475" i="5"/>
  <c r="AI474" i="5"/>
  <c r="AE474" i="5"/>
  <c r="S474" i="5"/>
  <c r="Q474" i="5"/>
  <c r="AG474" i="5" s="1"/>
  <c r="B474" i="5"/>
  <c r="A474" i="5"/>
  <c r="AI473" i="5"/>
  <c r="AE473" i="5"/>
  <c r="S473" i="5"/>
  <c r="Q473" i="5"/>
  <c r="AG473" i="5" s="1"/>
  <c r="B473" i="5"/>
  <c r="A473" i="5"/>
  <c r="AI472" i="5"/>
  <c r="AE472" i="5"/>
  <c r="S472" i="5"/>
  <c r="Q472" i="5"/>
  <c r="AG472" i="5" s="1"/>
  <c r="B472" i="5"/>
  <c r="A472" i="5"/>
  <c r="AI471" i="5"/>
  <c r="AE471" i="5"/>
  <c r="S471" i="5"/>
  <c r="Q471" i="5"/>
  <c r="AG471" i="5" s="1"/>
  <c r="B471" i="5"/>
  <c r="A471" i="5"/>
  <c r="AI470" i="5"/>
  <c r="AE470" i="5"/>
  <c r="S470" i="5"/>
  <c r="Q470" i="5"/>
  <c r="AG470" i="5" s="1"/>
  <c r="B470" i="5"/>
  <c r="A470" i="5"/>
  <c r="AI469" i="5"/>
  <c r="AE469" i="5"/>
  <c r="S469" i="5"/>
  <c r="Q469" i="5"/>
  <c r="AG469" i="5" s="1"/>
  <c r="B469" i="5"/>
  <c r="A469" i="5"/>
  <c r="S468" i="5"/>
  <c r="Q468" i="5"/>
  <c r="B468" i="5"/>
  <c r="A468" i="5"/>
  <c r="AI467" i="5"/>
  <c r="AE467" i="5"/>
  <c r="S467" i="5"/>
  <c r="Q467" i="5"/>
  <c r="AG467" i="5" s="1"/>
  <c r="B467" i="5"/>
  <c r="A467" i="5"/>
  <c r="AI466" i="5"/>
  <c r="AE466" i="5"/>
  <c r="S466" i="5"/>
  <c r="Q466" i="5"/>
  <c r="AG466" i="5" s="1"/>
  <c r="B466" i="5"/>
  <c r="A466" i="5"/>
  <c r="AI465" i="5"/>
  <c r="AE465" i="5"/>
  <c r="S465" i="5"/>
  <c r="Q465" i="5"/>
  <c r="AG465" i="5" s="1"/>
  <c r="B465" i="5"/>
  <c r="A465" i="5"/>
  <c r="AI464" i="5"/>
  <c r="AE464" i="5"/>
  <c r="S464" i="5"/>
  <c r="Q464" i="5"/>
  <c r="AG464" i="5" s="1"/>
  <c r="B464" i="5"/>
  <c r="A464" i="5"/>
  <c r="AI463" i="5"/>
  <c r="AE463" i="5"/>
  <c r="S463" i="5"/>
  <c r="Q463" i="5"/>
  <c r="AG463" i="5" s="1"/>
  <c r="B463" i="5"/>
  <c r="A463" i="5"/>
  <c r="AI462" i="5"/>
  <c r="AE462" i="5"/>
  <c r="S462" i="5"/>
  <c r="Q462" i="5"/>
  <c r="AG462" i="5" s="1"/>
  <c r="B462" i="5"/>
  <c r="A462" i="5"/>
  <c r="AI461" i="5"/>
  <c r="AE461" i="5"/>
  <c r="S461" i="5"/>
  <c r="Q461" i="5"/>
  <c r="AG461" i="5" s="1"/>
  <c r="B461" i="5"/>
  <c r="A461" i="5"/>
  <c r="AI460" i="5"/>
  <c r="AE460" i="5"/>
  <c r="S460" i="5"/>
  <c r="Q460" i="5"/>
  <c r="AG460" i="5" s="1"/>
  <c r="B460" i="5"/>
  <c r="A460" i="5"/>
  <c r="AI459" i="5"/>
  <c r="AE459" i="5"/>
  <c r="S459" i="5"/>
  <c r="Q459" i="5"/>
  <c r="AG459" i="5" s="1"/>
  <c r="B459" i="5"/>
  <c r="A459" i="5"/>
  <c r="AI458" i="5"/>
  <c r="AE458" i="5"/>
  <c r="S458" i="5"/>
  <c r="Q458" i="5"/>
  <c r="AG458" i="5" s="1"/>
  <c r="B458" i="5"/>
  <c r="A458" i="5"/>
  <c r="AI457" i="5"/>
  <c r="AE457" i="5"/>
  <c r="S457" i="5"/>
  <c r="Q457" i="5"/>
  <c r="AG457" i="5" s="1"/>
  <c r="B457" i="5"/>
  <c r="A457" i="5"/>
  <c r="AI456" i="5"/>
  <c r="AE456" i="5"/>
  <c r="S456" i="5"/>
  <c r="Q456" i="5"/>
  <c r="AG456" i="5" s="1"/>
  <c r="B456" i="5"/>
  <c r="A456" i="5"/>
  <c r="AI455" i="5"/>
  <c r="AE455" i="5"/>
  <c r="S455" i="5"/>
  <c r="Q455" i="5"/>
  <c r="AG455" i="5" s="1"/>
  <c r="B455" i="5"/>
  <c r="A455" i="5"/>
  <c r="AI454" i="5"/>
  <c r="AE454" i="5"/>
  <c r="S454" i="5"/>
  <c r="Q454" i="5"/>
  <c r="AG454" i="5" s="1"/>
  <c r="B454" i="5"/>
  <c r="A454" i="5"/>
  <c r="AI453" i="5"/>
  <c r="AE453" i="5"/>
  <c r="S453" i="5"/>
  <c r="Q453" i="5"/>
  <c r="AG453" i="5" s="1"/>
  <c r="B453" i="5"/>
  <c r="A453" i="5"/>
  <c r="AI452" i="5"/>
  <c r="AE452" i="5"/>
  <c r="S452" i="5"/>
  <c r="Q452" i="5"/>
  <c r="AG452" i="5" s="1"/>
  <c r="B452" i="5"/>
  <c r="A452" i="5"/>
  <c r="AI451" i="5"/>
  <c r="AE451" i="5"/>
  <c r="S451" i="5"/>
  <c r="Q451" i="5"/>
  <c r="AG451" i="5" s="1"/>
  <c r="B451" i="5"/>
  <c r="A451" i="5"/>
  <c r="AI450" i="5"/>
  <c r="AE450" i="5"/>
  <c r="S450" i="5"/>
  <c r="Q450" i="5"/>
  <c r="AG450" i="5" s="1"/>
  <c r="B450" i="5"/>
  <c r="A450" i="5"/>
  <c r="AI449" i="5"/>
  <c r="AE449" i="5"/>
  <c r="S449" i="5"/>
  <c r="Q449" i="5"/>
  <c r="AG449" i="5" s="1"/>
  <c r="B449" i="5"/>
  <c r="A449" i="5"/>
  <c r="AI448" i="5"/>
  <c r="AE448" i="5"/>
  <c r="S448" i="5"/>
  <c r="Q448" i="5"/>
  <c r="AG448" i="5" s="1"/>
  <c r="B448" i="5"/>
  <c r="A448" i="5"/>
  <c r="S447" i="5"/>
  <c r="Q447" i="5"/>
  <c r="B447" i="5"/>
  <c r="A447" i="5"/>
  <c r="AI446" i="5"/>
  <c r="AE446" i="5"/>
  <c r="S446" i="5"/>
  <c r="Q446" i="5"/>
  <c r="AG446" i="5" s="1"/>
  <c r="B446" i="5"/>
  <c r="A446" i="5"/>
  <c r="AI445" i="5"/>
  <c r="AE445" i="5"/>
  <c r="S445" i="5"/>
  <c r="Q445" i="5"/>
  <c r="AG445" i="5" s="1"/>
  <c r="B445" i="5"/>
  <c r="A445" i="5"/>
  <c r="AI444" i="5"/>
  <c r="AE444" i="5"/>
  <c r="S444" i="5"/>
  <c r="Q444" i="5"/>
  <c r="AG444" i="5" s="1"/>
  <c r="B444" i="5"/>
  <c r="A444" i="5"/>
  <c r="AI443" i="5"/>
  <c r="AE443" i="5"/>
  <c r="S443" i="5"/>
  <c r="Q443" i="5"/>
  <c r="AG443" i="5" s="1"/>
  <c r="B443" i="5"/>
  <c r="A443" i="5"/>
  <c r="AI442" i="5"/>
  <c r="AE442" i="5"/>
  <c r="S442" i="5"/>
  <c r="Q442" i="5"/>
  <c r="AG442" i="5" s="1"/>
  <c r="B442" i="5"/>
  <c r="A442" i="5"/>
  <c r="AI441" i="5"/>
  <c r="AE441" i="5"/>
  <c r="S441" i="5"/>
  <c r="Q441" i="5"/>
  <c r="AG441" i="5" s="1"/>
  <c r="B441" i="5"/>
  <c r="A441" i="5"/>
  <c r="AI440" i="5"/>
  <c r="AE440" i="5"/>
  <c r="S440" i="5"/>
  <c r="Q440" i="5"/>
  <c r="AG440" i="5" s="1"/>
  <c r="B440" i="5"/>
  <c r="A440" i="5"/>
  <c r="AI439" i="5"/>
  <c r="AE439" i="5"/>
  <c r="S439" i="5"/>
  <c r="Q439" i="5"/>
  <c r="AG439" i="5" s="1"/>
  <c r="B439" i="5"/>
  <c r="A439" i="5"/>
  <c r="AI438" i="5"/>
  <c r="AE438" i="5"/>
  <c r="S438" i="5"/>
  <c r="Q438" i="5"/>
  <c r="AG438" i="5" s="1"/>
  <c r="B438" i="5"/>
  <c r="A438" i="5"/>
  <c r="AI437" i="5"/>
  <c r="AE437" i="5"/>
  <c r="S437" i="5"/>
  <c r="Q437" i="5"/>
  <c r="AG437" i="5" s="1"/>
  <c r="B437" i="5"/>
  <c r="A437" i="5"/>
  <c r="AI436" i="5"/>
  <c r="AE436" i="5"/>
  <c r="S436" i="5"/>
  <c r="Q436" i="5"/>
  <c r="AG436" i="5" s="1"/>
  <c r="B436" i="5"/>
  <c r="A436" i="5"/>
  <c r="AI435" i="5"/>
  <c r="AE435" i="5"/>
  <c r="S435" i="5"/>
  <c r="Q435" i="5"/>
  <c r="AG435" i="5" s="1"/>
  <c r="B435" i="5"/>
  <c r="A435" i="5"/>
  <c r="AI434" i="5"/>
  <c r="AE434" i="5"/>
  <c r="S434" i="5"/>
  <c r="Q434" i="5"/>
  <c r="AG434" i="5" s="1"/>
  <c r="B434" i="5"/>
  <c r="A434" i="5"/>
  <c r="S433" i="5"/>
  <c r="Q433" i="5"/>
  <c r="AI433" i="5" s="1"/>
  <c r="B433" i="5"/>
  <c r="A433" i="5"/>
  <c r="AE432" i="5"/>
  <c r="AC432" i="5"/>
  <c r="S432" i="5"/>
  <c r="Q432" i="5"/>
  <c r="B432" i="5"/>
  <c r="A432" i="5"/>
  <c r="AI431" i="5"/>
  <c r="AE431" i="5"/>
  <c r="AC431" i="5"/>
  <c r="S431" i="5"/>
  <c r="Q431" i="5"/>
  <c r="B431" i="5"/>
  <c r="A431" i="5"/>
  <c r="S430" i="5"/>
  <c r="Q430" i="5"/>
  <c r="AE430" i="5" s="1"/>
  <c r="B430" i="5"/>
  <c r="A430" i="5"/>
  <c r="AE429" i="5"/>
  <c r="S429" i="5"/>
  <c r="Q429" i="5"/>
  <c r="AC429" i="5" s="1"/>
  <c r="B429" i="5"/>
  <c r="A429" i="5"/>
  <c r="AE428" i="5"/>
  <c r="AC428" i="5"/>
  <c r="S428" i="5"/>
  <c r="Q428" i="5"/>
  <c r="B428" i="5"/>
  <c r="A428" i="5"/>
  <c r="S427" i="5"/>
  <c r="Q427" i="5"/>
  <c r="B427" i="5"/>
  <c r="A427" i="5"/>
  <c r="S426" i="5"/>
  <c r="Q426" i="5"/>
  <c r="AE426" i="5" s="1"/>
  <c r="B426" i="5"/>
  <c r="A426" i="5"/>
  <c r="AE425" i="5"/>
  <c r="S425" i="5"/>
  <c r="Q425" i="5"/>
  <c r="AC425" i="5" s="1"/>
  <c r="B425" i="5"/>
  <c r="A425" i="5"/>
  <c r="AE424" i="5"/>
  <c r="AC424" i="5"/>
  <c r="S424" i="5"/>
  <c r="Q424" i="5"/>
  <c r="B424" i="5"/>
  <c r="A424" i="5"/>
  <c r="AI423" i="5"/>
  <c r="AE423" i="5"/>
  <c r="AC423" i="5"/>
  <c r="S423" i="5"/>
  <c r="Q423" i="5"/>
  <c r="B423" i="5"/>
  <c r="A423" i="5"/>
  <c r="S422" i="5"/>
  <c r="Q422" i="5"/>
  <c r="AE422" i="5" s="1"/>
  <c r="B422" i="5"/>
  <c r="A422" i="5"/>
  <c r="AE421" i="5"/>
  <c r="S421" i="5"/>
  <c r="Q421" i="5"/>
  <c r="AC421" i="5" s="1"/>
  <c r="B421" i="5"/>
  <c r="A421" i="5"/>
  <c r="AE420" i="5"/>
  <c r="AC420" i="5"/>
  <c r="S420" i="5"/>
  <c r="Q420" i="5"/>
  <c r="B420" i="5"/>
  <c r="A420" i="5"/>
  <c r="AI419" i="5"/>
  <c r="AE419" i="5"/>
  <c r="AC419" i="5"/>
  <c r="S419" i="5"/>
  <c r="Q419" i="5"/>
  <c r="B419" i="5"/>
  <c r="A419" i="5"/>
  <c r="S418" i="5"/>
  <c r="Q418" i="5"/>
  <c r="AE418" i="5" s="1"/>
  <c r="B418" i="5"/>
  <c r="A418" i="5"/>
  <c r="AE417" i="5"/>
  <c r="S417" i="5"/>
  <c r="Q417" i="5"/>
  <c r="AC417" i="5" s="1"/>
  <c r="B417" i="5"/>
  <c r="A417" i="5"/>
  <c r="AE416" i="5"/>
  <c r="AC416" i="5"/>
  <c r="S416" i="5"/>
  <c r="Q416" i="5"/>
  <c r="B416" i="5"/>
  <c r="A416" i="5"/>
  <c r="AI415" i="5"/>
  <c r="AE415" i="5"/>
  <c r="AC415" i="5"/>
  <c r="S415" i="5"/>
  <c r="Q415" i="5"/>
  <c r="B415" i="5"/>
  <c r="A415" i="5"/>
  <c r="S414" i="5"/>
  <c r="Q414" i="5"/>
  <c r="AE414" i="5" s="1"/>
  <c r="B414" i="5"/>
  <c r="A414" i="5"/>
  <c r="AE413" i="5"/>
  <c r="S413" i="5"/>
  <c r="Q413" i="5"/>
  <c r="AC413" i="5" s="1"/>
  <c r="B413" i="5"/>
  <c r="A413" i="5"/>
  <c r="AE412" i="5"/>
  <c r="AC412" i="5"/>
  <c r="S412" i="5"/>
  <c r="Q412" i="5"/>
  <c r="B412" i="5"/>
  <c r="A412" i="5"/>
  <c r="AI411" i="5"/>
  <c r="AE411" i="5"/>
  <c r="AC411" i="5"/>
  <c r="S411" i="5"/>
  <c r="Q411" i="5"/>
  <c r="B411" i="5"/>
  <c r="A411" i="5"/>
  <c r="S410" i="5"/>
  <c r="Q410" i="5"/>
  <c r="AE410" i="5" s="1"/>
  <c r="B410" i="5"/>
  <c r="A410" i="5"/>
  <c r="AI409" i="5"/>
  <c r="AG409" i="5"/>
  <c r="AE409" i="5"/>
  <c r="S409" i="5"/>
  <c r="Q409" i="5"/>
  <c r="B409" i="5"/>
  <c r="A409" i="5"/>
  <c r="AI408" i="5"/>
  <c r="AF408" i="5"/>
  <c r="AE408" i="5"/>
  <c r="AC408" i="5"/>
  <c r="S408" i="5"/>
  <c r="Q408" i="5"/>
  <c r="B408" i="5"/>
  <c r="A408" i="5"/>
  <c r="AI407" i="5"/>
  <c r="AF407" i="5"/>
  <c r="AE407" i="5"/>
  <c r="AC407" i="5"/>
  <c r="S407" i="5"/>
  <c r="Q407" i="5"/>
  <c r="B407" i="5"/>
  <c r="A407" i="5"/>
  <c r="AI406" i="5"/>
  <c r="AF406" i="5"/>
  <c r="AE406" i="5"/>
  <c r="AC406" i="5"/>
  <c r="S406" i="5"/>
  <c r="Q406" i="5"/>
  <c r="B406" i="5"/>
  <c r="A406" i="5"/>
  <c r="AI405" i="5"/>
  <c r="AF405" i="5"/>
  <c r="AE405" i="5"/>
  <c r="AC405" i="5"/>
  <c r="S405" i="5"/>
  <c r="Q405" i="5"/>
  <c r="B405" i="5"/>
  <c r="A405" i="5"/>
  <c r="S404" i="5"/>
  <c r="Q404" i="5"/>
  <c r="B404" i="5"/>
  <c r="A404" i="5"/>
  <c r="AI403" i="5"/>
  <c r="AF403" i="5"/>
  <c r="AE403" i="5"/>
  <c r="AC403" i="5"/>
  <c r="S403" i="5"/>
  <c r="Q403" i="5"/>
  <c r="B403" i="5"/>
  <c r="A403" i="5"/>
  <c r="AI402" i="5"/>
  <c r="AF402" i="5"/>
  <c r="AE402" i="5"/>
  <c r="AC402" i="5"/>
  <c r="S402" i="5"/>
  <c r="Q402" i="5"/>
  <c r="B402" i="5"/>
  <c r="A402" i="5"/>
  <c r="AI401" i="5"/>
  <c r="AF401" i="5"/>
  <c r="AE401" i="5"/>
  <c r="AC401" i="5"/>
  <c r="S401" i="5"/>
  <c r="Q401" i="5"/>
  <c r="B401" i="5"/>
  <c r="A401" i="5"/>
  <c r="AI400" i="5"/>
  <c r="AF400" i="5"/>
  <c r="AE400" i="5"/>
  <c r="AC400" i="5"/>
  <c r="S400" i="5"/>
  <c r="Q400" i="5"/>
  <c r="B400" i="5"/>
  <c r="A400" i="5"/>
  <c r="AI399" i="5"/>
  <c r="AF399" i="5"/>
  <c r="AE399" i="5"/>
  <c r="AC399" i="5"/>
  <c r="S399" i="5"/>
  <c r="Q399" i="5"/>
  <c r="B399" i="5"/>
  <c r="A399" i="5"/>
  <c r="AI398" i="5"/>
  <c r="AF398" i="5"/>
  <c r="AE398" i="5"/>
  <c r="AC398" i="5"/>
  <c r="S398" i="5"/>
  <c r="Q398" i="5"/>
  <c r="B398" i="5"/>
  <c r="A398" i="5"/>
  <c r="AI397" i="5"/>
  <c r="AF397" i="5"/>
  <c r="AE397" i="5"/>
  <c r="AC397" i="5"/>
  <c r="S397" i="5"/>
  <c r="Q397" i="5"/>
  <c r="B397" i="5"/>
  <c r="A397" i="5"/>
  <c r="AI396" i="5"/>
  <c r="AF396" i="5"/>
  <c r="AE396" i="5"/>
  <c r="AC396" i="5"/>
  <c r="S396" i="5"/>
  <c r="Q396" i="5"/>
  <c r="B396" i="5"/>
  <c r="A396" i="5"/>
  <c r="AI395" i="5"/>
  <c r="AF395" i="5"/>
  <c r="AE395" i="5"/>
  <c r="AC395" i="5"/>
  <c r="S395" i="5"/>
  <c r="Q395" i="5"/>
  <c r="B395" i="5"/>
  <c r="A395" i="5"/>
  <c r="AI394" i="5"/>
  <c r="AF394" i="5"/>
  <c r="AE394" i="5"/>
  <c r="AC394" i="5"/>
  <c r="S394" i="5"/>
  <c r="Q394" i="5"/>
  <c r="B394" i="5"/>
  <c r="A394" i="5"/>
  <c r="AI393" i="5"/>
  <c r="AF393" i="5"/>
  <c r="AE393" i="5"/>
  <c r="AC393" i="5"/>
  <c r="S393" i="5"/>
  <c r="Q393" i="5"/>
  <c r="B393" i="5"/>
  <c r="A393" i="5"/>
  <c r="AI392" i="5"/>
  <c r="AF392" i="5"/>
  <c r="AE392" i="5"/>
  <c r="AC392" i="5"/>
  <c r="S392" i="5"/>
  <c r="Q392" i="5"/>
  <c r="B392" i="5"/>
  <c r="A392" i="5"/>
  <c r="AI391" i="5"/>
  <c r="AF391" i="5"/>
  <c r="AE391" i="5"/>
  <c r="AC391" i="5"/>
  <c r="S391" i="5"/>
  <c r="Q391" i="5"/>
  <c r="B391" i="5"/>
  <c r="A391" i="5"/>
  <c r="AI390" i="5"/>
  <c r="AF390" i="5"/>
  <c r="AE390" i="5"/>
  <c r="AC390" i="5"/>
  <c r="S390" i="5"/>
  <c r="Q390" i="5"/>
  <c r="B390" i="5"/>
  <c r="A390" i="5"/>
  <c r="AI389" i="5"/>
  <c r="AE389" i="5"/>
  <c r="AC389" i="5"/>
  <c r="S389" i="5"/>
  <c r="Q389" i="5"/>
  <c r="AF389" i="5" s="1"/>
  <c r="B389" i="5"/>
  <c r="A389" i="5"/>
  <c r="AI388" i="5"/>
  <c r="AE388" i="5"/>
  <c r="AC388" i="5"/>
  <c r="S388" i="5"/>
  <c r="Q388" i="5"/>
  <c r="AF388" i="5" s="1"/>
  <c r="B388" i="5"/>
  <c r="A388" i="5"/>
  <c r="AI387" i="5"/>
  <c r="AE387" i="5"/>
  <c r="AC387" i="5"/>
  <c r="S387" i="5"/>
  <c r="Q387" i="5"/>
  <c r="AF387" i="5" s="1"/>
  <c r="B387" i="5"/>
  <c r="A387" i="5"/>
  <c r="AI386" i="5"/>
  <c r="AE386" i="5"/>
  <c r="AC386" i="5"/>
  <c r="S386" i="5"/>
  <c r="Q386" i="5"/>
  <c r="AF386" i="5" s="1"/>
  <c r="B386" i="5"/>
  <c r="A386" i="5"/>
  <c r="AI385" i="5"/>
  <c r="AE385" i="5"/>
  <c r="AC385" i="5"/>
  <c r="S385" i="5"/>
  <c r="Q385" i="5"/>
  <c r="AF385" i="5" s="1"/>
  <c r="B385" i="5"/>
  <c r="A385" i="5"/>
  <c r="AI384" i="5"/>
  <c r="AE384" i="5"/>
  <c r="AC384" i="5"/>
  <c r="S384" i="5"/>
  <c r="Q384" i="5"/>
  <c r="AF384" i="5" s="1"/>
  <c r="B384" i="5"/>
  <c r="A384" i="5"/>
  <c r="S383" i="5"/>
  <c r="Q383" i="5"/>
  <c r="B383" i="5"/>
  <c r="A383" i="5"/>
  <c r="AI382" i="5"/>
  <c r="AE382" i="5"/>
  <c r="AC382" i="5"/>
  <c r="S382" i="5"/>
  <c r="Q382" i="5"/>
  <c r="AF382" i="5" s="1"/>
  <c r="B382" i="5"/>
  <c r="A382" i="5"/>
  <c r="AI381" i="5"/>
  <c r="AE381" i="5"/>
  <c r="AD381" i="5"/>
  <c r="S381" i="5"/>
  <c r="R381" i="5"/>
  <c r="Q381" i="5"/>
  <c r="AH381" i="5" s="1"/>
  <c r="B381" i="5"/>
  <c r="A381" i="5"/>
  <c r="AI380" i="5"/>
  <c r="AH380" i="5"/>
  <c r="AE380" i="5"/>
  <c r="AD380" i="5"/>
  <c r="S380" i="5"/>
  <c r="R380" i="5"/>
  <c r="Q380" i="5"/>
  <c r="AG380" i="5" s="1"/>
  <c r="B380" i="5"/>
  <c r="A380" i="5"/>
  <c r="AI379" i="5"/>
  <c r="AH379" i="5"/>
  <c r="AE379" i="5"/>
  <c r="AD379" i="5"/>
  <c r="S379" i="5"/>
  <c r="R379" i="5"/>
  <c r="Q379" i="5"/>
  <c r="AG379" i="5" s="1"/>
  <c r="B379" i="5"/>
  <c r="A379" i="5"/>
  <c r="AI378" i="5"/>
  <c r="AH378" i="5"/>
  <c r="AE378" i="5"/>
  <c r="AD378" i="5"/>
  <c r="S378" i="5"/>
  <c r="R378" i="5"/>
  <c r="Q378" i="5"/>
  <c r="AG378" i="5" s="1"/>
  <c r="B378" i="5"/>
  <c r="A378" i="5"/>
  <c r="AI377" i="5"/>
  <c r="AH377" i="5"/>
  <c r="AE377" i="5"/>
  <c r="AD377" i="5"/>
  <c r="S377" i="5"/>
  <c r="R377" i="5"/>
  <c r="Q377" i="5"/>
  <c r="AG377" i="5" s="1"/>
  <c r="B377" i="5"/>
  <c r="A377" i="5"/>
  <c r="AI376" i="5"/>
  <c r="AH376" i="5"/>
  <c r="AE376" i="5"/>
  <c r="AD376" i="5"/>
  <c r="S376" i="5"/>
  <c r="R376" i="5"/>
  <c r="Q376" i="5"/>
  <c r="AG376" i="5" s="1"/>
  <c r="B376" i="5"/>
  <c r="A376" i="5"/>
  <c r="AI375" i="5"/>
  <c r="AH375" i="5"/>
  <c r="AE375" i="5"/>
  <c r="AD375" i="5"/>
  <c r="S375" i="5"/>
  <c r="R375" i="5"/>
  <c r="Q375" i="5"/>
  <c r="AG375" i="5" s="1"/>
  <c r="B375" i="5"/>
  <c r="A375" i="5"/>
  <c r="AI374" i="5"/>
  <c r="AH374" i="5"/>
  <c r="AE374" i="5"/>
  <c r="AD374" i="5"/>
  <c r="S374" i="5"/>
  <c r="R374" i="5"/>
  <c r="Q374" i="5"/>
  <c r="AG374" i="5" s="1"/>
  <c r="B374" i="5"/>
  <c r="A374" i="5"/>
  <c r="AI373" i="5"/>
  <c r="AH373" i="5"/>
  <c r="AE373" i="5"/>
  <c r="AD373" i="5"/>
  <c r="S373" i="5"/>
  <c r="R373" i="5"/>
  <c r="Q373" i="5"/>
  <c r="AG373" i="5" s="1"/>
  <c r="B373" i="5"/>
  <c r="A373" i="5"/>
  <c r="AI372" i="5"/>
  <c r="AH372" i="5"/>
  <c r="AE372" i="5"/>
  <c r="AD372" i="5"/>
  <c r="S372" i="5"/>
  <c r="R372" i="5"/>
  <c r="Q372" i="5"/>
  <c r="AG372" i="5" s="1"/>
  <c r="B372" i="5"/>
  <c r="A372" i="5"/>
  <c r="AI371" i="5"/>
  <c r="AH371" i="5"/>
  <c r="AE371" i="5"/>
  <c r="AD371" i="5"/>
  <c r="S371" i="5"/>
  <c r="R371" i="5"/>
  <c r="Q371" i="5"/>
  <c r="AG371" i="5" s="1"/>
  <c r="B371" i="5"/>
  <c r="A371" i="5"/>
  <c r="AI370" i="5"/>
  <c r="AH370" i="5"/>
  <c r="AE370" i="5"/>
  <c r="AD370" i="5"/>
  <c r="S370" i="5"/>
  <c r="R370" i="5"/>
  <c r="Q370" i="5"/>
  <c r="AG370" i="5" s="1"/>
  <c r="B370" i="5"/>
  <c r="A370" i="5"/>
  <c r="AI369" i="5"/>
  <c r="AH369" i="5"/>
  <c r="AE369" i="5"/>
  <c r="AD369" i="5"/>
  <c r="S369" i="5"/>
  <c r="R369" i="5"/>
  <c r="Q369" i="5"/>
  <c r="AG369" i="5" s="1"/>
  <c r="B369" i="5"/>
  <c r="A369" i="5"/>
  <c r="AI368" i="5"/>
  <c r="AH368" i="5"/>
  <c r="AE368" i="5"/>
  <c r="AD368" i="5"/>
  <c r="S368" i="5"/>
  <c r="R368" i="5"/>
  <c r="Q368" i="5"/>
  <c r="AG368" i="5" s="1"/>
  <c r="B368" i="5"/>
  <c r="A368" i="5"/>
  <c r="AI367" i="5"/>
  <c r="AH367" i="5"/>
  <c r="AE367" i="5"/>
  <c r="AD367" i="5"/>
  <c r="S367" i="5"/>
  <c r="R367" i="5"/>
  <c r="Q367" i="5"/>
  <c r="AG367" i="5" s="1"/>
  <c r="B367" i="5"/>
  <c r="A367" i="5"/>
  <c r="AI366" i="5"/>
  <c r="AH366" i="5"/>
  <c r="AE366" i="5"/>
  <c r="AD366" i="5"/>
  <c r="S366" i="5"/>
  <c r="R366" i="5"/>
  <c r="Q366" i="5"/>
  <c r="AG366" i="5" s="1"/>
  <c r="B366" i="5"/>
  <c r="A366" i="5"/>
  <c r="AI365" i="5"/>
  <c r="AH365" i="5"/>
  <c r="AE365" i="5"/>
  <c r="AD365" i="5"/>
  <c r="S365" i="5"/>
  <c r="R365" i="5"/>
  <c r="Q365" i="5"/>
  <c r="AG365" i="5" s="1"/>
  <c r="B365" i="5"/>
  <c r="A365" i="5"/>
  <c r="AI364" i="5"/>
  <c r="AH364" i="5"/>
  <c r="AE364" i="5"/>
  <c r="AD364" i="5"/>
  <c r="S364" i="5"/>
  <c r="R364" i="5"/>
  <c r="Q364" i="5"/>
  <c r="AG364" i="5" s="1"/>
  <c r="B364" i="5"/>
  <c r="A364" i="5"/>
  <c r="AI363" i="5"/>
  <c r="AH363" i="5"/>
  <c r="AE363" i="5"/>
  <c r="AD363" i="5"/>
  <c r="S363" i="5"/>
  <c r="R363" i="5"/>
  <c r="Q363" i="5"/>
  <c r="AG363" i="5" s="1"/>
  <c r="B363" i="5"/>
  <c r="A363" i="5"/>
  <c r="AI362" i="5"/>
  <c r="AH362" i="5"/>
  <c r="AE362" i="5"/>
  <c r="AD362" i="5"/>
  <c r="S362" i="5"/>
  <c r="R362" i="5"/>
  <c r="Q362" i="5"/>
  <c r="AG362" i="5" s="1"/>
  <c r="B362" i="5"/>
  <c r="A362" i="5"/>
  <c r="S361" i="5"/>
  <c r="Q361" i="5"/>
  <c r="B361" i="5"/>
  <c r="A361" i="5"/>
  <c r="AI360" i="5"/>
  <c r="AH360" i="5"/>
  <c r="AE360" i="5"/>
  <c r="AD360" i="5"/>
  <c r="S360" i="5"/>
  <c r="R360" i="5"/>
  <c r="Q360" i="5"/>
  <c r="AG360" i="5" s="1"/>
  <c r="B360" i="5"/>
  <c r="A360" i="5"/>
  <c r="AI359" i="5"/>
  <c r="AH359" i="5"/>
  <c r="AE359" i="5"/>
  <c r="AD359" i="5"/>
  <c r="S359" i="5"/>
  <c r="R359" i="5"/>
  <c r="Q359" i="5"/>
  <c r="AG359" i="5" s="1"/>
  <c r="B359" i="5"/>
  <c r="A359" i="5"/>
  <c r="AI358" i="5"/>
  <c r="AH358" i="5"/>
  <c r="AE358" i="5"/>
  <c r="AD358" i="5"/>
  <c r="S358" i="5"/>
  <c r="R358" i="5"/>
  <c r="Q358" i="5"/>
  <c r="AG358" i="5" s="1"/>
  <c r="B358" i="5"/>
  <c r="A358" i="5"/>
  <c r="AI357" i="5"/>
  <c r="AH357" i="5"/>
  <c r="AE357" i="5"/>
  <c r="AD357" i="5"/>
  <c r="S357" i="5"/>
  <c r="R357" i="5"/>
  <c r="Q357" i="5"/>
  <c r="AG357" i="5" s="1"/>
  <c r="B357" i="5"/>
  <c r="A357" i="5"/>
  <c r="AI356" i="5"/>
  <c r="AH356" i="5"/>
  <c r="AE356" i="5"/>
  <c r="AD356" i="5"/>
  <c r="S356" i="5"/>
  <c r="R356" i="5"/>
  <c r="Q356" i="5"/>
  <c r="AG356" i="5" s="1"/>
  <c r="B356" i="5"/>
  <c r="A356" i="5"/>
  <c r="AI355" i="5"/>
  <c r="AH355" i="5"/>
  <c r="AE355" i="5"/>
  <c r="AD355" i="5"/>
  <c r="S355" i="5"/>
  <c r="R355" i="5"/>
  <c r="Q355" i="5"/>
  <c r="AG355" i="5" s="1"/>
  <c r="B355" i="5"/>
  <c r="A355" i="5"/>
  <c r="AI354" i="5"/>
  <c r="AH354" i="5"/>
  <c r="AE354" i="5"/>
  <c r="AD354" i="5"/>
  <c r="S354" i="5"/>
  <c r="R354" i="5"/>
  <c r="Q354" i="5"/>
  <c r="AG354" i="5" s="1"/>
  <c r="B354" i="5"/>
  <c r="A354" i="5"/>
  <c r="AI353" i="5"/>
  <c r="AH353" i="5"/>
  <c r="AE353" i="5"/>
  <c r="AD353" i="5"/>
  <c r="S353" i="5"/>
  <c r="R353" i="5"/>
  <c r="Q353" i="5"/>
  <c r="AG353" i="5" s="1"/>
  <c r="B353" i="5"/>
  <c r="A353" i="5"/>
  <c r="AI352" i="5"/>
  <c r="AH352" i="5"/>
  <c r="AE352" i="5"/>
  <c r="AD352" i="5"/>
  <c r="S352" i="5"/>
  <c r="R352" i="5"/>
  <c r="Q352" i="5"/>
  <c r="AG352" i="5" s="1"/>
  <c r="B352" i="5"/>
  <c r="A352" i="5"/>
  <c r="AI351" i="5"/>
  <c r="AH351" i="5"/>
  <c r="AE351" i="5"/>
  <c r="AD351" i="5"/>
  <c r="S351" i="5"/>
  <c r="R351" i="5"/>
  <c r="Q351" i="5"/>
  <c r="AG351" i="5" s="1"/>
  <c r="B351" i="5"/>
  <c r="A351" i="5"/>
  <c r="AI350" i="5"/>
  <c r="AH350" i="5"/>
  <c r="AE350" i="5"/>
  <c r="AD350" i="5"/>
  <c r="S350" i="5"/>
  <c r="R350" i="5"/>
  <c r="Q350" i="5"/>
  <c r="AG350" i="5" s="1"/>
  <c r="B350" i="5"/>
  <c r="A350" i="5"/>
  <c r="AI349" i="5"/>
  <c r="AH349" i="5"/>
  <c r="AE349" i="5"/>
  <c r="AD349" i="5"/>
  <c r="S349" i="5"/>
  <c r="R349" i="5"/>
  <c r="Q349" i="5"/>
  <c r="AG349" i="5" s="1"/>
  <c r="B349" i="5"/>
  <c r="A349" i="5"/>
  <c r="AI348" i="5"/>
  <c r="AH348" i="5"/>
  <c r="AE348" i="5"/>
  <c r="AD348" i="5"/>
  <c r="S348" i="5"/>
  <c r="R348" i="5"/>
  <c r="Q348" i="5"/>
  <c r="AG348" i="5" s="1"/>
  <c r="B348" i="5"/>
  <c r="A348" i="5"/>
  <c r="AI347" i="5"/>
  <c r="AH347" i="5"/>
  <c r="AE347" i="5"/>
  <c r="AD347" i="5"/>
  <c r="S347" i="5"/>
  <c r="R347" i="5"/>
  <c r="Q347" i="5"/>
  <c r="AG347" i="5" s="1"/>
  <c r="B347" i="5"/>
  <c r="A347" i="5"/>
  <c r="AI346" i="5"/>
  <c r="AH346" i="5"/>
  <c r="AE346" i="5"/>
  <c r="AD346" i="5"/>
  <c r="S346" i="5"/>
  <c r="R346" i="5"/>
  <c r="Q346" i="5"/>
  <c r="AG346" i="5" s="1"/>
  <c r="B346" i="5"/>
  <c r="A346" i="5"/>
  <c r="AI345" i="5"/>
  <c r="AH345" i="5"/>
  <c r="AE345" i="5"/>
  <c r="AD345" i="5"/>
  <c r="S345" i="5"/>
  <c r="R345" i="5"/>
  <c r="Q345" i="5"/>
  <c r="AG345" i="5" s="1"/>
  <c r="B345" i="5"/>
  <c r="A345" i="5"/>
  <c r="AI344" i="5"/>
  <c r="AH344" i="5"/>
  <c r="AE344" i="5"/>
  <c r="AD344" i="5"/>
  <c r="S344" i="5"/>
  <c r="R344" i="5"/>
  <c r="Q344" i="5"/>
  <c r="AG344" i="5" s="1"/>
  <c r="B344" i="5"/>
  <c r="A344" i="5"/>
  <c r="AI343" i="5"/>
  <c r="AH343" i="5"/>
  <c r="AE343" i="5"/>
  <c r="AD343" i="5"/>
  <c r="S343" i="5"/>
  <c r="R343" i="5"/>
  <c r="Q343" i="5"/>
  <c r="AG343" i="5" s="1"/>
  <c r="B343" i="5"/>
  <c r="A343" i="5"/>
  <c r="AI342" i="5"/>
  <c r="AH342" i="5"/>
  <c r="AE342" i="5"/>
  <c r="AD342" i="5"/>
  <c r="S342" i="5"/>
  <c r="R342" i="5"/>
  <c r="Q342" i="5"/>
  <c r="AG342" i="5" s="1"/>
  <c r="B342" i="5"/>
  <c r="A342" i="5"/>
  <c r="AI341" i="5"/>
  <c r="AH341" i="5"/>
  <c r="AE341" i="5"/>
  <c r="AD341" i="5"/>
  <c r="S341" i="5"/>
  <c r="R341" i="5"/>
  <c r="Q341" i="5"/>
  <c r="AG341" i="5" s="1"/>
  <c r="B341" i="5"/>
  <c r="A341" i="5"/>
  <c r="AI340" i="5"/>
  <c r="AH340" i="5"/>
  <c r="AE340" i="5"/>
  <c r="AD340" i="5"/>
  <c r="S340" i="5"/>
  <c r="R340" i="5"/>
  <c r="Q340" i="5"/>
  <c r="AG340" i="5" s="1"/>
  <c r="B340" i="5"/>
  <c r="A340" i="5"/>
  <c r="AI339" i="5"/>
  <c r="AH339" i="5"/>
  <c r="AE339" i="5"/>
  <c r="AD339" i="5"/>
  <c r="S339" i="5"/>
  <c r="R339" i="5"/>
  <c r="Q339" i="5"/>
  <c r="AG339" i="5" s="1"/>
  <c r="B339" i="5"/>
  <c r="A339" i="5"/>
  <c r="S338" i="5"/>
  <c r="Q338" i="5"/>
  <c r="B338" i="5"/>
  <c r="A338" i="5"/>
  <c r="AI337" i="5"/>
  <c r="AH337" i="5"/>
  <c r="AE337" i="5"/>
  <c r="AD337" i="5"/>
  <c r="S337" i="5"/>
  <c r="R337" i="5"/>
  <c r="Q337" i="5"/>
  <c r="AG337" i="5" s="1"/>
  <c r="B337" i="5"/>
  <c r="A337" i="5"/>
  <c r="AI336" i="5"/>
  <c r="AH336" i="5"/>
  <c r="AE336" i="5"/>
  <c r="AD336" i="5"/>
  <c r="S336" i="5"/>
  <c r="R336" i="5"/>
  <c r="Q336" i="5"/>
  <c r="AG336" i="5" s="1"/>
  <c r="B336" i="5"/>
  <c r="A336" i="5"/>
  <c r="AI335" i="5"/>
  <c r="AH335" i="5"/>
  <c r="AE335" i="5"/>
  <c r="AD335" i="5"/>
  <c r="S335" i="5"/>
  <c r="R335" i="5"/>
  <c r="Q335" i="5"/>
  <c r="AG335" i="5" s="1"/>
  <c r="B335" i="5"/>
  <c r="A335" i="5"/>
  <c r="AI334" i="5"/>
  <c r="AH334" i="5"/>
  <c r="AE334" i="5"/>
  <c r="AD334" i="5"/>
  <c r="S334" i="5"/>
  <c r="R334" i="5"/>
  <c r="Q334" i="5"/>
  <c r="AG334" i="5" s="1"/>
  <c r="B334" i="5"/>
  <c r="A334" i="5"/>
  <c r="AI333" i="5"/>
  <c r="AE333" i="5"/>
  <c r="AD333" i="5"/>
  <c r="S333" i="5"/>
  <c r="Q333" i="5"/>
  <c r="AF333" i="5" s="1"/>
  <c r="B333" i="5"/>
  <c r="A333" i="5"/>
  <c r="AI332" i="5"/>
  <c r="AH332" i="5"/>
  <c r="AE332" i="5"/>
  <c r="AD332" i="5"/>
  <c r="AC332" i="5"/>
  <c r="S332" i="5"/>
  <c r="R332" i="5"/>
  <c r="Q332" i="5"/>
  <c r="AF332" i="5" s="1"/>
  <c r="B332" i="5"/>
  <c r="A332" i="5"/>
  <c r="S331" i="5"/>
  <c r="Q331" i="5"/>
  <c r="AF331" i="5" s="1"/>
  <c r="B331" i="5"/>
  <c r="A331" i="5"/>
  <c r="AE330" i="5"/>
  <c r="S330" i="5"/>
  <c r="Q330" i="5"/>
  <c r="AF330" i="5" s="1"/>
  <c r="B330" i="5"/>
  <c r="A330" i="5"/>
  <c r="AI329" i="5"/>
  <c r="AE329" i="5"/>
  <c r="AD329" i="5"/>
  <c r="S329" i="5"/>
  <c r="Q329" i="5"/>
  <c r="AF329" i="5" s="1"/>
  <c r="B329" i="5"/>
  <c r="A329" i="5"/>
  <c r="AI328" i="5"/>
  <c r="AH328" i="5"/>
  <c r="AE328" i="5"/>
  <c r="AD328" i="5"/>
  <c r="AC328" i="5"/>
  <c r="S328" i="5"/>
  <c r="R328" i="5"/>
  <c r="Q328" i="5"/>
  <c r="AF328" i="5" s="1"/>
  <c r="B328" i="5"/>
  <c r="A328" i="5"/>
  <c r="S327" i="5"/>
  <c r="Q327" i="5"/>
  <c r="AF327" i="5" s="1"/>
  <c r="B327" i="5"/>
  <c r="A327" i="5"/>
  <c r="AF326" i="5"/>
  <c r="S326" i="5"/>
  <c r="Q326" i="5"/>
  <c r="AG326" i="5" s="1"/>
  <c r="B326" i="5"/>
  <c r="A326" i="5"/>
  <c r="AF325" i="5"/>
  <c r="S325" i="5"/>
  <c r="Q325" i="5"/>
  <c r="AG325" i="5" s="1"/>
  <c r="B325" i="5"/>
  <c r="A325" i="5"/>
  <c r="AF324" i="5"/>
  <c r="S324" i="5"/>
  <c r="Q324" i="5"/>
  <c r="AG324" i="5" s="1"/>
  <c r="B324" i="5"/>
  <c r="A324" i="5"/>
  <c r="AF323" i="5"/>
  <c r="S323" i="5"/>
  <c r="Q323" i="5"/>
  <c r="AG323" i="5" s="1"/>
  <c r="B323" i="5"/>
  <c r="A323" i="5"/>
  <c r="AF322" i="5"/>
  <c r="S322" i="5"/>
  <c r="Q322" i="5"/>
  <c r="AG322" i="5" s="1"/>
  <c r="B322" i="5"/>
  <c r="A322" i="5"/>
  <c r="AF321" i="5"/>
  <c r="S321" i="5"/>
  <c r="Q321" i="5"/>
  <c r="AG321" i="5" s="1"/>
  <c r="B321" i="5"/>
  <c r="A321" i="5"/>
  <c r="AF320" i="5"/>
  <c r="S320" i="5"/>
  <c r="Q320" i="5"/>
  <c r="AG320" i="5" s="1"/>
  <c r="B320" i="5"/>
  <c r="A320" i="5"/>
  <c r="AF319" i="5"/>
  <c r="S319" i="5"/>
  <c r="Q319" i="5"/>
  <c r="AG319" i="5" s="1"/>
  <c r="B319" i="5"/>
  <c r="A319" i="5"/>
  <c r="S318" i="5"/>
  <c r="Q318" i="5"/>
  <c r="B318" i="5"/>
  <c r="A318" i="5"/>
  <c r="AI317" i="5"/>
  <c r="AF317" i="5"/>
  <c r="AE317" i="5"/>
  <c r="S317" i="5"/>
  <c r="Q317" i="5"/>
  <c r="AG317" i="5" s="1"/>
  <c r="B317" i="5"/>
  <c r="A317" i="5"/>
  <c r="AI316" i="5"/>
  <c r="AF316" i="5"/>
  <c r="AE316" i="5"/>
  <c r="S316" i="5"/>
  <c r="Q316" i="5"/>
  <c r="AG316" i="5" s="1"/>
  <c r="B316" i="5"/>
  <c r="A316" i="5"/>
  <c r="AI315" i="5"/>
  <c r="AF315" i="5"/>
  <c r="AE315" i="5"/>
  <c r="S315" i="5"/>
  <c r="Q315" i="5"/>
  <c r="AG315" i="5" s="1"/>
  <c r="B315" i="5"/>
  <c r="A315" i="5"/>
  <c r="AI314" i="5"/>
  <c r="AF314" i="5"/>
  <c r="AE314" i="5"/>
  <c r="S314" i="5"/>
  <c r="Q314" i="5"/>
  <c r="AG314" i="5" s="1"/>
  <c r="B314" i="5"/>
  <c r="A314" i="5"/>
  <c r="AI313" i="5"/>
  <c r="AF313" i="5"/>
  <c r="AE313" i="5"/>
  <c r="S313" i="5"/>
  <c r="Q313" i="5"/>
  <c r="AG313" i="5" s="1"/>
  <c r="B313" i="5"/>
  <c r="A313" i="5"/>
  <c r="AI312" i="5"/>
  <c r="AF312" i="5"/>
  <c r="AE312" i="5"/>
  <c r="S312" i="5"/>
  <c r="Q312" i="5"/>
  <c r="AG312" i="5" s="1"/>
  <c r="B312" i="5"/>
  <c r="A312" i="5"/>
  <c r="AI311" i="5"/>
  <c r="AF311" i="5"/>
  <c r="AE311" i="5"/>
  <c r="S311" i="5"/>
  <c r="Q311" i="5"/>
  <c r="AG311" i="5" s="1"/>
  <c r="B311" i="5"/>
  <c r="A311" i="5"/>
  <c r="AI310" i="5"/>
  <c r="AF310" i="5"/>
  <c r="AE310" i="5"/>
  <c r="S310" i="5"/>
  <c r="Q310" i="5"/>
  <c r="AG310" i="5" s="1"/>
  <c r="B310" i="5"/>
  <c r="A310" i="5"/>
  <c r="AI309" i="5"/>
  <c r="AF309" i="5"/>
  <c r="AE309" i="5"/>
  <c r="S309" i="5"/>
  <c r="Q309" i="5"/>
  <c r="AG309" i="5" s="1"/>
  <c r="B309" i="5"/>
  <c r="A309" i="5"/>
  <c r="AI308" i="5"/>
  <c r="AF308" i="5"/>
  <c r="AE308" i="5"/>
  <c r="S308" i="5"/>
  <c r="Q308" i="5"/>
  <c r="AG308" i="5" s="1"/>
  <c r="B308" i="5"/>
  <c r="A308" i="5"/>
  <c r="AI307" i="5"/>
  <c r="AF307" i="5"/>
  <c r="AE307" i="5"/>
  <c r="S307" i="5"/>
  <c r="Q307" i="5"/>
  <c r="AG307" i="5" s="1"/>
  <c r="B307" i="5"/>
  <c r="A307" i="5"/>
  <c r="AI306" i="5"/>
  <c r="AF306" i="5"/>
  <c r="AE306" i="5"/>
  <c r="S306" i="5"/>
  <c r="Q306" i="5"/>
  <c r="AG306" i="5" s="1"/>
  <c r="B306" i="5"/>
  <c r="A306" i="5"/>
  <c r="AI305" i="5"/>
  <c r="AF305" i="5"/>
  <c r="AE305" i="5"/>
  <c r="S305" i="5"/>
  <c r="Q305" i="5"/>
  <c r="AG305" i="5" s="1"/>
  <c r="B305" i="5"/>
  <c r="A305" i="5"/>
  <c r="AI304" i="5"/>
  <c r="AF304" i="5"/>
  <c r="AE304" i="5"/>
  <c r="S304" i="5"/>
  <c r="Q304" i="5"/>
  <c r="AG304" i="5" s="1"/>
  <c r="B304" i="5"/>
  <c r="A304" i="5"/>
  <c r="AI303" i="5"/>
  <c r="AF303" i="5"/>
  <c r="AE303" i="5"/>
  <c r="S303" i="5"/>
  <c r="Q303" i="5"/>
  <c r="AG303" i="5" s="1"/>
  <c r="B303" i="5"/>
  <c r="A303" i="5"/>
  <c r="AI302" i="5"/>
  <c r="AF302" i="5"/>
  <c r="AE302" i="5"/>
  <c r="S302" i="5"/>
  <c r="Q302" i="5"/>
  <c r="AG302" i="5" s="1"/>
  <c r="B302" i="5"/>
  <c r="A302" i="5"/>
  <c r="AI301" i="5"/>
  <c r="AF301" i="5"/>
  <c r="AE301" i="5"/>
  <c r="S301" i="5"/>
  <c r="Q301" i="5"/>
  <c r="AG301" i="5" s="1"/>
  <c r="B301" i="5"/>
  <c r="A301" i="5"/>
  <c r="AI300" i="5"/>
  <c r="AF300" i="5"/>
  <c r="AE300" i="5"/>
  <c r="S300" i="5"/>
  <c r="Q300" i="5"/>
  <c r="AG300" i="5" s="1"/>
  <c r="B300" i="5"/>
  <c r="A300" i="5"/>
  <c r="AI299" i="5"/>
  <c r="AF299" i="5"/>
  <c r="AE299" i="5"/>
  <c r="S299" i="5"/>
  <c r="Q299" i="5"/>
  <c r="AG299" i="5" s="1"/>
  <c r="B299" i="5"/>
  <c r="A299" i="5"/>
  <c r="AI298" i="5"/>
  <c r="AF298" i="5"/>
  <c r="AE298" i="5"/>
  <c r="S298" i="5"/>
  <c r="Q298" i="5"/>
  <c r="AG298" i="5" s="1"/>
  <c r="B298" i="5"/>
  <c r="A298" i="5"/>
  <c r="S297" i="5"/>
  <c r="Q297" i="5"/>
  <c r="B297" i="5"/>
  <c r="A297" i="5"/>
  <c r="AI296" i="5"/>
  <c r="AF296" i="5"/>
  <c r="AE296" i="5"/>
  <c r="S296" i="5"/>
  <c r="Q296" i="5"/>
  <c r="AG296" i="5" s="1"/>
  <c r="B296" i="5"/>
  <c r="A296" i="5"/>
  <c r="AI295" i="5"/>
  <c r="AF295" i="5"/>
  <c r="AE295" i="5"/>
  <c r="S295" i="5"/>
  <c r="Q295" i="5"/>
  <c r="AG295" i="5" s="1"/>
  <c r="B295" i="5"/>
  <c r="A295" i="5"/>
  <c r="AI294" i="5"/>
  <c r="AF294" i="5"/>
  <c r="AE294" i="5"/>
  <c r="S294" i="5"/>
  <c r="Q294" i="5"/>
  <c r="AG294" i="5" s="1"/>
  <c r="B294" i="5"/>
  <c r="A294" i="5"/>
  <c r="AI293" i="5"/>
  <c r="AF293" i="5"/>
  <c r="AE293" i="5"/>
  <c r="S293" i="5"/>
  <c r="Q293" i="5"/>
  <c r="AG293" i="5" s="1"/>
  <c r="B293" i="5"/>
  <c r="A293" i="5"/>
  <c r="AI292" i="5"/>
  <c r="AF292" i="5"/>
  <c r="AE292" i="5"/>
  <c r="S292" i="5"/>
  <c r="Q292" i="5"/>
  <c r="AG292" i="5" s="1"/>
  <c r="B292" i="5"/>
  <c r="A292" i="5"/>
  <c r="AI291" i="5"/>
  <c r="AF291" i="5"/>
  <c r="AE291" i="5"/>
  <c r="S291" i="5"/>
  <c r="Q291" i="5"/>
  <c r="AG291" i="5" s="1"/>
  <c r="B291" i="5"/>
  <c r="A291" i="5"/>
  <c r="AI290" i="5"/>
  <c r="AF290" i="5"/>
  <c r="AE290" i="5"/>
  <c r="S290" i="5"/>
  <c r="Q290" i="5"/>
  <c r="AG290" i="5" s="1"/>
  <c r="B290" i="5"/>
  <c r="A290" i="5"/>
  <c r="AI289" i="5"/>
  <c r="AF289" i="5"/>
  <c r="AE289" i="5"/>
  <c r="S289" i="5"/>
  <c r="Q289" i="5"/>
  <c r="AG289" i="5" s="1"/>
  <c r="B289" i="5"/>
  <c r="A289" i="5"/>
  <c r="AI288" i="5"/>
  <c r="AF288" i="5"/>
  <c r="AE288" i="5"/>
  <c r="S288" i="5"/>
  <c r="Q288" i="5"/>
  <c r="AG288" i="5" s="1"/>
  <c r="B288" i="5"/>
  <c r="A288" i="5"/>
  <c r="AI287" i="5"/>
  <c r="AF287" i="5"/>
  <c r="AE287" i="5"/>
  <c r="S287" i="5"/>
  <c r="Q287" i="5"/>
  <c r="AG287" i="5" s="1"/>
  <c r="B287" i="5"/>
  <c r="A287" i="5"/>
  <c r="AI286" i="5"/>
  <c r="AF286" i="5"/>
  <c r="AE286" i="5"/>
  <c r="S286" i="5"/>
  <c r="Q286" i="5"/>
  <c r="AG286" i="5" s="1"/>
  <c r="B286" i="5"/>
  <c r="A286" i="5"/>
  <c r="AI285" i="5"/>
  <c r="AF285" i="5"/>
  <c r="AE285" i="5"/>
  <c r="S285" i="5"/>
  <c r="Q285" i="5"/>
  <c r="AG285" i="5" s="1"/>
  <c r="B285" i="5"/>
  <c r="A285" i="5"/>
  <c r="AI284" i="5"/>
  <c r="AF284" i="5"/>
  <c r="AE284" i="5"/>
  <c r="S284" i="5"/>
  <c r="Q284" i="5"/>
  <c r="AG284" i="5" s="1"/>
  <c r="B284" i="5"/>
  <c r="A284" i="5"/>
  <c r="AI283" i="5"/>
  <c r="AF283" i="5"/>
  <c r="AE283" i="5"/>
  <c r="S283" i="5"/>
  <c r="Q283" i="5"/>
  <c r="AG283" i="5" s="1"/>
  <c r="B283" i="5"/>
  <c r="A283" i="5"/>
  <c r="AI282" i="5"/>
  <c r="AF282" i="5"/>
  <c r="AE282" i="5"/>
  <c r="S282" i="5"/>
  <c r="Q282" i="5"/>
  <c r="AG282" i="5" s="1"/>
  <c r="B282" i="5"/>
  <c r="A282" i="5"/>
  <c r="AI281" i="5"/>
  <c r="AF281" i="5"/>
  <c r="AE281" i="5"/>
  <c r="S281" i="5"/>
  <c r="Q281" i="5"/>
  <c r="AG281" i="5" s="1"/>
  <c r="B281" i="5"/>
  <c r="A281" i="5"/>
  <c r="AI280" i="5"/>
  <c r="AF280" i="5"/>
  <c r="AE280" i="5"/>
  <c r="S280" i="5"/>
  <c r="Q280" i="5"/>
  <c r="AG280" i="5" s="1"/>
  <c r="B280" i="5"/>
  <c r="A280" i="5"/>
  <c r="AI279" i="5"/>
  <c r="AF279" i="5"/>
  <c r="AE279" i="5"/>
  <c r="S279" i="5"/>
  <c r="Q279" i="5"/>
  <c r="AG279" i="5" s="1"/>
  <c r="B279" i="5"/>
  <c r="A279" i="5"/>
  <c r="AI278" i="5"/>
  <c r="AF278" i="5"/>
  <c r="AE278" i="5"/>
  <c r="S278" i="5"/>
  <c r="Q278" i="5"/>
  <c r="AG278" i="5" s="1"/>
  <c r="B278" i="5"/>
  <c r="A278" i="5"/>
  <c r="AI277" i="5"/>
  <c r="AF277" i="5"/>
  <c r="AE277" i="5"/>
  <c r="S277" i="5"/>
  <c r="Q277" i="5"/>
  <c r="AG277" i="5" s="1"/>
  <c r="B277" i="5"/>
  <c r="A277" i="5"/>
  <c r="AI276" i="5"/>
  <c r="AF276" i="5"/>
  <c r="AE276" i="5"/>
  <c r="S276" i="5"/>
  <c r="Q276" i="5"/>
  <c r="AG276" i="5" s="1"/>
  <c r="B276" i="5"/>
  <c r="A276" i="5"/>
  <c r="S275" i="5"/>
  <c r="Q275" i="5"/>
  <c r="B275" i="5"/>
  <c r="A275" i="5"/>
  <c r="AI274" i="5"/>
  <c r="AE274" i="5"/>
  <c r="S274" i="5"/>
  <c r="Q274" i="5"/>
  <c r="AG274" i="5" s="1"/>
  <c r="B274" i="5"/>
  <c r="A274" i="5"/>
  <c r="AI273" i="5"/>
  <c r="AE273" i="5"/>
  <c r="S273" i="5"/>
  <c r="Q273" i="5"/>
  <c r="AG273" i="5" s="1"/>
  <c r="B273" i="5"/>
  <c r="A273" i="5"/>
  <c r="AI272" i="5"/>
  <c r="AE272" i="5"/>
  <c r="S272" i="5"/>
  <c r="Q272" i="5"/>
  <c r="AG272" i="5" s="1"/>
  <c r="B272" i="5"/>
  <c r="A272" i="5"/>
  <c r="AI271" i="5"/>
  <c r="AE271" i="5"/>
  <c r="S271" i="5"/>
  <c r="Q271" i="5"/>
  <c r="AG271" i="5" s="1"/>
  <c r="B271" i="5"/>
  <c r="A271" i="5"/>
  <c r="AI270" i="5"/>
  <c r="AE270" i="5"/>
  <c r="S270" i="5"/>
  <c r="Q270" i="5"/>
  <c r="AG270" i="5" s="1"/>
  <c r="B270" i="5"/>
  <c r="A270" i="5"/>
  <c r="AI269" i="5"/>
  <c r="AE269" i="5"/>
  <c r="S269" i="5"/>
  <c r="Q269" i="5"/>
  <c r="AG269" i="5" s="1"/>
  <c r="B269" i="5"/>
  <c r="A269" i="5"/>
  <c r="AI268" i="5"/>
  <c r="AE268" i="5"/>
  <c r="S268" i="5"/>
  <c r="Q268" i="5"/>
  <c r="AG268" i="5" s="1"/>
  <c r="B268" i="5"/>
  <c r="A268" i="5"/>
  <c r="AI267" i="5"/>
  <c r="AE267" i="5"/>
  <c r="S267" i="5"/>
  <c r="Q267" i="5"/>
  <c r="AG267" i="5" s="1"/>
  <c r="B267" i="5"/>
  <c r="A267" i="5"/>
  <c r="AI266" i="5"/>
  <c r="AE266" i="5"/>
  <c r="S266" i="5"/>
  <c r="Q266" i="5"/>
  <c r="AG266" i="5" s="1"/>
  <c r="B266" i="5"/>
  <c r="A266" i="5"/>
  <c r="AI265" i="5"/>
  <c r="AE265" i="5"/>
  <c r="S265" i="5"/>
  <c r="Q265" i="5"/>
  <c r="AG265" i="5" s="1"/>
  <c r="B265" i="5"/>
  <c r="A265" i="5"/>
  <c r="AI264" i="5"/>
  <c r="AE264" i="5"/>
  <c r="S264" i="5"/>
  <c r="Q264" i="5"/>
  <c r="AG264" i="5" s="1"/>
  <c r="B264" i="5"/>
  <c r="A264" i="5"/>
  <c r="AI263" i="5"/>
  <c r="AE263" i="5"/>
  <c r="S263" i="5"/>
  <c r="Q263" i="5"/>
  <c r="AG263" i="5" s="1"/>
  <c r="B263" i="5"/>
  <c r="A263" i="5"/>
  <c r="AI262" i="5"/>
  <c r="AE262" i="5"/>
  <c r="S262" i="5"/>
  <c r="Q262" i="5"/>
  <c r="AG262" i="5" s="1"/>
  <c r="B262" i="5"/>
  <c r="A262" i="5"/>
  <c r="AI261" i="5"/>
  <c r="AE261" i="5"/>
  <c r="S261" i="5"/>
  <c r="Q261" i="5"/>
  <c r="AG261" i="5" s="1"/>
  <c r="B261" i="5"/>
  <c r="A261" i="5"/>
  <c r="AI260" i="5"/>
  <c r="AE260" i="5"/>
  <c r="S260" i="5"/>
  <c r="Q260" i="5"/>
  <c r="AG260" i="5" s="1"/>
  <c r="B260" i="5"/>
  <c r="A260" i="5"/>
  <c r="AI259" i="5"/>
  <c r="AE259" i="5"/>
  <c r="S259" i="5"/>
  <c r="Q259" i="5"/>
  <c r="AG259" i="5" s="1"/>
  <c r="B259" i="5"/>
  <c r="A259" i="5"/>
  <c r="AI258" i="5"/>
  <c r="AE258" i="5"/>
  <c r="S258" i="5"/>
  <c r="Q258" i="5"/>
  <c r="AG258" i="5" s="1"/>
  <c r="B258" i="5"/>
  <c r="A258" i="5"/>
  <c r="AI257" i="5"/>
  <c r="AE257" i="5"/>
  <c r="S257" i="5"/>
  <c r="Q257" i="5"/>
  <c r="AG257" i="5" s="1"/>
  <c r="B257" i="5"/>
  <c r="A257" i="5"/>
  <c r="AI256" i="5"/>
  <c r="AE256" i="5"/>
  <c r="S256" i="5"/>
  <c r="Q256" i="5"/>
  <c r="AG256" i="5" s="1"/>
  <c r="B256" i="5"/>
  <c r="A256" i="5"/>
  <c r="S255" i="5"/>
  <c r="Q255" i="5"/>
  <c r="B255" i="5"/>
  <c r="A255" i="5"/>
  <c r="AI254" i="5"/>
  <c r="AE254" i="5"/>
  <c r="S254" i="5"/>
  <c r="Q254" i="5"/>
  <c r="AG254" i="5" s="1"/>
  <c r="B254" i="5"/>
  <c r="A254" i="5"/>
  <c r="AI253" i="5"/>
  <c r="AE253" i="5"/>
  <c r="S253" i="5"/>
  <c r="Q253" i="5"/>
  <c r="AG253" i="5" s="1"/>
  <c r="B253" i="5"/>
  <c r="A253" i="5"/>
  <c r="AI252" i="5"/>
  <c r="AE252" i="5"/>
  <c r="S252" i="5"/>
  <c r="Q252" i="5"/>
  <c r="AG252" i="5" s="1"/>
  <c r="B252" i="5"/>
  <c r="A252" i="5"/>
  <c r="AI251" i="5"/>
  <c r="AE251" i="5"/>
  <c r="S251" i="5"/>
  <c r="Q251" i="5"/>
  <c r="AG251" i="5" s="1"/>
  <c r="B251" i="5"/>
  <c r="A251" i="5"/>
  <c r="AI250" i="5"/>
  <c r="AE250" i="5"/>
  <c r="S250" i="5"/>
  <c r="Q250" i="5"/>
  <c r="AG250" i="5" s="1"/>
  <c r="B250" i="5"/>
  <c r="A250" i="5"/>
  <c r="AI249" i="5"/>
  <c r="AE249" i="5"/>
  <c r="S249" i="5"/>
  <c r="Q249" i="5"/>
  <c r="AG249" i="5" s="1"/>
  <c r="B249" i="5"/>
  <c r="A249" i="5"/>
  <c r="AI248" i="5"/>
  <c r="AE248" i="5"/>
  <c r="S248" i="5"/>
  <c r="Q248" i="5"/>
  <c r="AG248" i="5" s="1"/>
  <c r="B248" i="5"/>
  <c r="A248" i="5"/>
  <c r="AI247" i="5"/>
  <c r="AE247" i="5"/>
  <c r="S247" i="5"/>
  <c r="Q247" i="5"/>
  <c r="AG247" i="5" s="1"/>
  <c r="B247" i="5"/>
  <c r="A247" i="5"/>
  <c r="AI246" i="5"/>
  <c r="AE246" i="5"/>
  <c r="S246" i="5"/>
  <c r="Q246" i="5"/>
  <c r="AG246" i="5" s="1"/>
  <c r="B246" i="5"/>
  <c r="A246" i="5"/>
  <c r="AI245" i="5"/>
  <c r="AE245" i="5"/>
  <c r="S245" i="5"/>
  <c r="Q245" i="5"/>
  <c r="AG245" i="5" s="1"/>
  <c r="B245" i="5"/>
  <c r="A245" i="5"/>
  <c r="AI244" i="5"/>
  <c r="AE244" i="5"/>
  <c r="S244" i="5"/>
  <c r="Q244" i="5"/>
  <c r="AG244" i="5" s="1"/>
  <c r="B244" i="5"/>
  <c r="A244" i="5"/>
  <c r="AI243" i="5"/>
  <c r="AE243" i="5"/>
  <c r="S243" i="5"/>
  <c r="Q243" i="5"/>
  <c r="AG243" i="5" s="1"/>
  <c r="B243" i="5"/>
  <c r="A243" i="5"/>
  <c r="AI242" i="5"/>
  <c r="AE242" i="5"/>
  <c r="S242" i="5"/>
  <c r="Q242" i="5"/>
  <c r="AG242" i="5" s="1"/>
  <c r="B242" i="5"/>
  <c r="A242" i="5"/>
  <c r="AI241" i="5"/>
  <c r="AE241" i="5"/>
  <c r="S241" i="5"/>
  <c r="Q241" i="5"/>
  <c r="AG241" i="5" s="1"/>
  <c r="B241" i="5"/>
  <c r="A241" i="5"/>
  <c r="AI240" i="5"/>
  <c r="AE240" i="5"/>
  <c r="S240" i="5"/>
  <c r="Q240" i="5"/>
  <c r="AG240" i="5" s="1"/>
  <c r="B240" i="5"/>
  <c r="A240" i="5"/>
  <c r="AI239" i="5"/>
  <c r="AE239" i="5"/>
  <c r="S239" i="5"/>
  <c r="Q239" i="5"/>
  <c r="AG239" i="5" s="1"/>
  <c r="B239" i="5"/>
  <c r="A239" i="5"/>
  <c r="AI238" i="5"/>
  <c r="AE238" i="5"/>
  <c r="S238" i="5"/>
  <c r="Q238" i="5"/>
  <c r="AG238" i="5" s="1"/>
  <c r="B238" i="5"/>
  <c r="A238" i="5"/>
  <c r="S237" i="5"/>
  <c r="Q237" i="5"/>
  <c r="B237" i="5"/>
  <c r="A237" i="5"/>
  <c r="AI236" i="5"/>
  <c r="AE236" i="5"/>
  <c r="S236" i="5"/>
  <c r="Q236" i="5"/>
  <c r="AG236" i="5" s="1"/>
  <c r="B236" i="5"/>
  <c r="A236" i="5"/>
  <c r="AI235" i="5"/>
  <c r="AE235" i="5"/>
  <c r="S235" i="5"/>
  <c r="Q235" i="5"/>
  <c r="AG235" i="5" s="1"/>
  <c r="B235" i="5"/>
  <c r="A235" i="5"/>
  <c r="AI234" i="5"/>
  <c r="AE234" i="5"/>
  <c r="S234" i="5"/>
  <c r="Q234" i="5"/>
  <c r="AG234" i="5" s="1"/>
  <c r="B234" i="5"/>
  <c r="A234" i="5"/>
  <c r="AI233" i="5"/>
  <c r="AE233" i="5"/>
  <c r="S233" i="5"/>
  <c r="Q233" i="5"/>
  <c r="AG233" i="5" s="1"/>
  <c r="B233" i="5"/>
  <c r="A233" i="5"/>
  <c r="AI232" i="5"/>
  <c r="AE232" i="5"/>
  <c r="S232" i="5"/>
  <c r="Q232" i="5"/>
  <c r="AG232" i="5" s="1"/>
  <c r="B232" i="5"/>
  <c r="A232" i="5"/>
  <c r="AI231" i="5"/>
  <c r="AE231" i="5"/>
  <c r="S231" i="5"/>
  <c r="Q231" i="5"/>
  <c r="AG231" i="5" s="1"/>
  <c r="B231" i="5"/>
  <c r="A231" i="5"/>
  <c r="AI230" i="5"/>
  <c r="AE230" i="5"/>
  <c r="S230" i="5"/>
  <c r="Q230" i="5"/>
  <c r="AG230" i="5" s="1"/>
  <c r="B230" i="5"/>
  <c r="A230" i="5"/>
  <c r="AI229" i="5"/>
  <c r="AE229" i="5"/>
  <c r="S229" i="5"/>
  <c r="Q229" i="5"/>
  <c r="AG229" i="5" s="1"/>
  <c r="B229" i="5"/>
  <c r="A229" i="5"/>
  <c r="AI228" i="5"/>
  <c r="AE228" i="5"/>
  <c r="S228" i="5"/>
  <c r="Q228" i="5"/>
  <c r="AG228" i="5" s="1"/>
  <c r="B228" i="5"/>
  <c r="A228" i="5"/>
  <c r="AI227" i="5"/>
  <c r="AE227" i="5"/>
  <c r="S227" i="5"/>
  <c r="Q227" i="5"/>
  <c r="AG227" i="5" s="1"/>
  <c r="B227" i="5"/>
  <c r="A227" i="5"/>
  <c r="AI226" i="5"/>
  <c r="AE226" i="5"/>
  <c r="S226" i="5"/>
  <c r="Q226" i="5"/>
  <c r="AG226" i="5" s="1"/>
  <c r="B226" i="5"/>
  <c r="A226" i="5"/>
  <c r="AI225" i="5"/>
  <c r="AE225" i="5"/>
  <c r="S225" i="5"/>
  <c r="Q225" i="5"/>
  <c r="AG225" i="5" s="1"/>
  <c r="B225" i="5"/>
  <c r="A225" i="5"/>
  <c r="AI224" i="5"/>
  <c r="AE224" i="5"/>
  <c r="S224" i="5"/>
  <c r="Q224" i="5"/>
  <c r="AG224" i="5" s="1"/>
  <c r="B224" i="5"/>
  <c r="A224" i="5"/>
  <c r="AI223" i="5"/>
  <c r="AE223" i="5"/>
  <c r="S223" i="5"/>
  <c r="Q223" i="5"/>
  <c r="AG223" i="5" s="1"/>
  <c r="B223" i="5"/>
  <c r="A223" i="5"/>
  <c r="AI222" i="5"/>
  <c r="AE222" i="5"/>
  <c r="S222" i="5"/>
  <c r="Q222" i="5"/>
  <c r="AG222" i="5" s="1"/>
  <c r="B222" i="5"/>
  <c r="A222" i="5"/>
  <c r="AI221" i="5"/>
  <c r="AE221" i="5"/>
  <c r="S221" i="5"/>
  <c r="Q221" i="5"/>
  <c r="AG221" i="5" s="1"/>
  <c r="B221" i="5"/>
  <c r="A221" i="5"/>
  <c r="AI220" i="5"/>
  <c r="AE220" i="5"/>
  <c r="S220" i="5"/>
  <c r="Q220" i="5"/>
  <c r="AG220" i="5" s="1"/>
  <c r="B220" i="5"/>
  <c r="A220" i="5"/>
  <c r="AI219" i="5"/>
  <c r="AE219" i="5"/>
  <c r="S219" i="5"/>
  <c r="Q219" i="5"/>
  <c r="AG219" i="5" s="1"/>
  <c r="B219" i="5"/>
  <c r="A219" i="5"/>
  <c r="AI218" i="5"/>
  <c r="AE218" i="5"/>
  <c r="S218" i="5"/>
  <c r="Q218" i="5"/>
  <c r="AG218" i="5" s="1"/>
  <c r="B218" i="5"/>
  <c r="A218" i="5"/>
  <c r="AI217" i="5"/>
  <c r="AE217" i="5"/>
  <c r="S217" i="5"/>
  <c r="Q217" i="5"/>
  <c r="AG217" i="5" s="1"/>
  <c r="B217" i="5"/>
  <c r="A217" i="5"/>
  <c r="AI216" i="5"/>
  <c r="AE216" i="5"/>
  <c r="S216" i="5"/>
  <c r="Q216" i="5"/>
  <c r="AG216" i="5" s="1"/>
  <c r="B216" i="5"/>
  <c r="A216" i="5"/>
  <c r="S215" i="5"/>
  <c r="Q215" i="5"/>
  <c r="B215" i="5"/>
  <c r="A215" i="5"/>
  <c r="AI214" i="5"/>
  <c r="AE214" i="5"/>
  <c r="S214" i="5"/>
  <c r="Q214" i="5"/>
  <c r="AG214" i="5" s="1"/>
  <c r="B214" i="5"/>
  <c r="A214" i="5"/>
  <c r="AI213" i="5"/>
  <c r="AE213" i="5"/>
  <c r="S213" i="5"/>
  <c r="Q213" i="5"/>
  <c r="AG213" i="5" s="1"/>
  <c r="B213" i="5"/>
  <c r="A213" i="5"/>
  <c r="AI212" i="5"/>
  <c r="AE212" i="5"/>
  <c r="S212" i="5"/>
  <c r="Q212" i="5"/>
  <c r="AG212" i="5" s="1"/>
  <c r="B212" i="5"/>
  <c r="A212" i="5"/>
  <c r="AI211" i="5"/>
  <c r="AE211" i="5"/>
  <c r="S211" i="5"/>
  <c r="Q211" i="5"/>
  <c r="AG211" i="5" s="1"/>
  <c r="B211" i="5"/>
  <c r="A211" i="5"/>
  <c r="AI210" i="5"/>
  <c r="AE210" i="5"/>
  <c r="S210" i="5"/>
  <c r="Q210" i="5"/>
  <c r="AG210" i="5" s="1"/>
  <c r="B210" i="5"/>
  <c r="A210" i="5"/>
  <c r="AI209" i="5"/>
  <c r="AE209" i="5"/>
  <c r="S209" i="5"/>
  <c r="Q209" i="5"/>
  <c r="AG209" i="5" s="1"/>
  <c r="B209" i="5"/>
  <c r="A209" i="5"/>
  <c r="AI208" i="5"/>
  <c r="AE208" i="5"/>
  <c r="S208" i="5"/>
  <c r="Q208" i="5"/>
  <c r="AG208" i="5" s="1"/>
  <c r="B208" i="5"/>
  <c r="A208" i="5"/>
  <c r="AI207" i="5"/>
  <c r="AE207" i="5"/>
  <c r="S207" i="5"/>
  <c r="Q207" i="5"/>
  <c r="AG207" i="5" s="1"/>
  <c r="B207" i="5"/>
  <c r="A207" i="5"/>
  <c r="AI206" i="5"/>
  <c r="AE206" i="5"/>
  <c r="S206" i="5"/>
  <c r="Q206" i="5"/>
  <c r="AG206" i="5" s="1"/>
  <c r="B206" i="5"/>
  <c r="A206" i="5"/>
  <c r="AI205" i="5"/>
  <c r="AE205" i="5"/>
  <c r="S205" i="5"/>
  <c r="Q205" i="5"/>
  <c r="AG205" i="5" s="1"/>
  <c r="B205" i="5"/>
  <c r="A205" i="5"/>
  <c r="AI204" i="5"/>
  <c r="AE204" i="5"/>
  <c r="S204" i="5"/>
  <c r="Q204" i="5"/>
  <c r="AG204" i="5" s="1"/>
  <c r="B204" i="5"/>
  <c r="A204" i="5"/>
  <c r="AI203" i="5"/>
  <c r="AE203" i="5"/>
  <c r="S203" i="5"/>
  <c r="Q203" i="5"/>
  <c r="AG203" i="5" s="1"/>
  <c r="B203" i="5"/>
  <c r="A203" i="5"/>
  <c r="AI202" i="5"/>
  <c r="AE202" i="5"/>
  <c r="S202" i="5"/>
  <c r="Q202" i="5"/>
  <c r="AG202" i="5" s="1"/>
  <c r="B202" i="5"/>
  <c r="A202" i="5"/>
  <c r="AI201" i="5"/>
  <c r="AE201" i="5"/>
  <c r="S201" i="5"/>
  <c r="Q201" i="5"/>
  <c r="AG201" i="5" s="1"/>
  <c r="B201" i="5"/>
  <c r="A201" i="5"/>
  <c r="AI200" i="5"/>
  <c r="AE200" i="5"/>
  <c r="S200" i="5"/>
  <c r="Q200" i="5"/>
  <c r="AG200" i="5" s="1"/>
  <c r="B200" i="5"/>
  <c r="A200" i="5"/>
  <c r="AI199" i="5"/>
  <c r="AE199" i="5"/>
  <c r="S199" i="5"/>
  <c r="Q199" i="5"/>
  <c r="AG199" i="5" s="1"/>
  <c r="B199" i="5"/>
  <c r="A199" i="5"/>
  <c r="AI198" i="5"/>
  <c r="AE198" i="5"/>
  <c r="S198" i="5"/>
  <c r="Q198" i="5"/>
  <c r="AG198" i="5" s="1"/>
  <c r="B198" i="5"/>
  <c r="A198" i="5"/>
  <c r="AI197" i="5"/>
  <c r="AE197" i="5"/>
  <c r="S197" i="5"/>
  <c r="Q197" i="5"/>
  <c r="AG197" i="5" s="1"/>
  <c r="B197" i="5"/>
  <c r="A197" i="5"/>
  <c r="AI196" i="5"/>
  <c r="AE196" i="5"/>
  <c r="S196" i="5"/>
  <c r="Q196" i="5"/>
  <c r="AG196" i="5" s="1"/>
  <c r="B196" i="5"/>
  <c r="A196" i="5"/>
  <c r="S195" i="5"/>
  <c r="Q195" i="5"/>
  <c r="B195" i="5"/>
  <c r="A195" i="5"/>
  <c r="AI194" i="5"/>
  <c r="AE194" i="5"/>
  <c r="S194" i="5"/>
  <c r="Q194" i="5"/>
  <c r="AG194" i="5" s="1"/>
  <c r="B194" i="5"/>
  <c r="A194" i="5"/>
  <c r="AI193" i="5"/>
  <c r="AE193" i="5"/>
  <c r="S193" i="5"/>
  <c r="Q193" i="5"/>
  <c r="AG193" i="5" s="1"/>
  <c r="B193" i="5"/>
  <c r="A193" i="5"/>
  <c r="AI192" i="5"/>
  <c r="AE192" i="5"/>
  <c r="S192" i="5"/>
  <c r="Q192" i="5"/>
  <c r="AG192" i="5" s="1"/>
  <c r="B192" i="5"/>
  <c r="A192" i="5"/>
  <c r="AI191" i="5"/>
  <c r="AE191" i="5"/>
  <c r="S191" i="5"/>
  <c r="Q191" i="5"/>
  <c r="AG191" i="5" s="1"/>
  <c r="B191" i="5"/>
  <c r="A191" i="5"/>
  <c r="AI190" i="5"/>
  <c r="AE190" i="5"/>
  <c r="S190" i="5"/>
  <c r="Q190" i="5"/>
  <c r="AG190" i="5" s="1"/>
  <c r="B190" i="5"/>
  <c r="A190" i="5"/>
  <c r="AI189" i="5"/>
  <c r="AE189" i="5"/>
  <c r="S189" i="5"/>
  <c r="Q189" i="5"/>
  <c r="AG189" i="5" s="1"/>
  <c r="B189" i="5"/>
  <c r="A189" i="5"/>
  <c r="AI188" i="5"/>
  <c r="AE188" i="5"/>
  <c r="S188" i="5"/>
  <c r="Q188" i="5"/>
  <c r="AG188" i="5" s="1"/>
  <c r="B188" i="5"/>
  <c r="A188" i="5"/>
  <c r="AI187" i="5"/>
  <c r="AE187" i="5"/>
  <c r="S187" i="5"/>
  <c r="Q187" i="5"/>
  <c r="AG187" i="5" s="1"/>
  <c r="B187" i="5"/>
  <c r="A187" i="5"/>
  <c r="AI186" i="5"/>
  <c r="AE186" i="5"/>
  <c r="S186" i="5"/>
  <c r="Q186" i="5"/>
  <c r="AG186" i="5" s="1"/>
  <c r="B186" i="5"/>
  <c r="A186" i="5"/>
  <c r="AI185" i="5"/>
  <c r="AE185" i="5"/>
  <c r="S185" i="5"/>
  <c r="Q185" i="5"/>
  <c r="AG185" i="5" s="1"/>
  <c r="B185" i="5"/>
  <c r="A185" i="5"/>
  <c r="AI184" i="5"/>
  <c r="AE184" i="5"/>
  <c r="S184" i="5"/>
  <c r="Q184" i="5"/>
  <c r="AG184" i="5" s="1"/>
  <c r="B184" i="5"/>
  <c r="A184" i="5"/>
  <c r="AI183" i="5"/>
  <c r="AE183" i="5"/>
  <c r="S183" i="5"/>
  <c r="Q183" i="5"/>
  <c r="AG183" i="5" s="1"/>
  <c r="B183" i="5"/>
  <c r="A183" i="5"/>
  <c r="AI182" i="5"/>
  <c r="AE182" i="5"/>
  <c r="S182" i="5"/>
  <c r="Q182" i="5"/>
  <c r="AG182" i="5" s="1"/>
  <c r="B182" i="5"/>
  <c r="A182" i="5"/>
  <c r="AI181" i="5"/>
  <c r="AE181" i="5"/>
  <c r="S181" i="5"/>
  <c r="Q181" i="5"/>
  <c r="AG181" i="5" s="1"/>
  <c r="B181" i="5"/>
  <c r="A181" i="5"/>
  <c r="AI180" i="5"/>
  <c r="AE180" i="5"/>
  <c r="S180" i="5"/>
  <c r="Q180" i="5"/>
  <c r="AG180" i="5" s="1"/>
  <c r="B180" i="5"/>
  <c r="A180" i="5"/>
  <c r="AI179" i="5"/>
  <c r="AE179" i="5"/>
  <c r="S179" i="5"/>
  <c r="Q179" i="5"/>
  <c r="AG179" i="5" s="1"/>
  <c r="B179" i="5"/>
  <c r="A179" i="5"/>
  <c r="AI178" i="5"/>
  <c r="AE178" i="5"/>
  <c r="S178" i="5"/>
  <c r="Q178" i="5"/>
  <c r="AG178" i="5" s="1"/>
  <c r="B178" i="5"/>
  <c r="A178" i="5"/>
  <c r="AI177" i="5"/>
  <c r="AE177" i="5"/>
  <c r="S177" i="5"/>
  <c r="Q177" i="5"/>
  <c r="AG177" i="5" s="1"/>
  <c r="B177" i="5"/>
  <c r="A177" i="5"/>
  <c r="AI176" i="5"/>
  <c r="AE176" i="5"/>
  <c r="S176" i="5"/>
  <c r="Q176" i="5"/>
  <c r="AG176" i="5" s="1"/>
  <c r="B176" i="5"/>
  <c r="A176" i="5"/>
  <c r="S175" i="5"/>
  <c r="Q175" i="5"/>
  <c r="B175" i="5"/>
  <c r="A175" i="5"/>
  <c r="AE174" i="5"/>
  <c r="AC174" i="5"/>
  <c r="S174" i="5"/>
  <c r="Q174" i="5"/>
  <c r="B174" i="5"/>
  <c r="A174" i="5"/>
  <c r="AI173" i="5"/>
  <c r="AE173" i="5"/>
  <c r="AC173" i="5"/>
  <c r="S173" i="5"/>
  <c r="Q173" i="5"/>
  <c r="B173" i="5"/>
  <c r="A173" i="5"/>
  <c r="S172" i="5"/>
  <c r="Q172" i="5"/>
  <c r="AE172" i="5" s="1"/>
  <c r="B172" i="5"/>
  <c r="A172" i="5"/>
  <c r="S171" i="5"/>
  <c r="Q171" i="5"/>
  <c r="AE171" i="5" s="1"/>
  <c r="B171" i="5"/>
  <c r="A171" i="5"/>
  <c r="AE170" i="5"/>
  <c r="AC170" i="5"/>
  <c r="S170" i="5"/>
  <c r="Q170" i="5"/>
  <c r="B170" i="5"/>
  <c r="A170" i="5"/>
  <c r="AI169" i="5"/>
  <c r="AE169" i="5"/>
  <c r="AC169" i="5"/>
  <c r="S169" i="5"/>
  <c r="Q169" i="5"/>
  <c r="B169" i="5"/>
  <c r="A169" i="5"/>
  <c r="S168" i="5"/>
  <c r="Q168" i="5"/>
  <c r="AE168" i="5" s="1"/>
  <c r="B168" i="5"/>
  <c r="A168" i="5"/>
  <c r="S167" i="5"/>
  <c r="Q167" i="5"/>
  <c r="AE167" i="5" s="1"/>
  <c r="B167" i="5"/>
  <c r="A167" i="5"/>
  <c r="AE166" i="5"/>
  <c r="AC166" i="5"/>
  <c r="S166" i="5"/>
  <c r="Q166" i="5"/>
  <c r="B166" i="5"/>
  <c r="A166" i="5"/>
  <c r="AI165" i="5"/>
  <c r="AE165" i="5"/>
  <c r="AC165" i="5"/>
  <c r="S165" i="5"/>
  <c r="Q165" i="5"/>
  <c r="B165" i="5"/>
  <c r="A165" i="5"/>
  <c r="S164" i="5"/>
  <c r="Q164" i="5"/>
  <c r="AE164" i="5" s="1"/>
  <c r="B164" i="5"/>
  <c r="A164" i="5"/>
  <c r="S163" i="5"/>
  <c r="Q163" i="5"/>
  <c r="AE163" i="5" s="1"/>
  <c r="B163" i="5"/>
  <c r="A163" i="5"/>
  <c r="AE162" i="5"/>
  <c r="AC162" i="5"/>
  <c r="S162" i="5"/>
  <c r="Q162" i="5"/>
  <c r="B162" i="5"/>
  <c r="A162" i="5"/>
  <c r="AI161" i="5"/>
  <c r="AE161" i="5"/>
  <c r="AC161" i="5"/>
  <c r="S161" i="5"/>
  <c r="Q161" i="5"/>
  <c r="B161" i="5"/>
  <c r="A161" i="5"/>
  <c r="S160" i="5"/>
  <c r="Q160" i="5"/>
  <c r="AE160" i="5" s="1"/>
  <c r="B160" i="5"/>
  <c r="A160" i="5"/>
  <c r="AE159" i="5"/>
  <c r="S159" i="5"/>
  <c r="Q159" i="5"/>
  <c r="AC159" i="5" s="1"/>
  <c r="B159" i="5"/>
  <c r="A159" i="5"/>
  <c r="AE158" i="5"/>
  <c r="AC158" i="5"/>
  <c r="S158" i="5"/>
  <c r="Q158" i="5"/>
  <c r="B158" i="5"/>
  <c r="A158" i="5"/>
  <c r="AI157" i="5"/>
  <c r="AE157" i="5"/>
  <c r="AC157" i="5"/>
  <c r="S157" i="5"/>
  <c r="Q157" i="5"/>
  <c r="B157" i="5"/>
  <c r="A157" i="5"/>
  <c r="S156" i="5"/>
  <c r="Q156" i="5"/>
  <c r="AE156" i="5" s="1"/>
  <c r="B156" i="5"/>
  <c r="A156" i="5"/>
  <c r="AE155" i="5"/>
  <c r="S155" i="5"/>
  <c r="Q155" i="5"/>
  <c r="AC155" i="5" s="1"/>
  <c r="B155" i="5"/>
  <c r="A155" i="5"/>
  <c r="AE154" i="5"/>
  <c r="AC154" i="5"/>
  <c r="S154" i="5"/>
  <c r="Q154" i="5"/>
  <c r="B154" i="5"/>
  <c r="A154" i="5"/>
  <c r="S153" i="5"/>
  <c r="Q153" i="5"/>
  <c r="B153" i="5"/>
  <c r="A153" i="5"/>
  <c r="S152" i="5"/>
  <c r="Q152" i="5"/>
  <c r="AE152" i="5" s="1"/>
  <c r="B152" i="5"/>
  <c r="A152" i="5"/>
  <c r="AE151" i="5"/>
  <c r="S151" i="5"/>
  <c r="Q151" i="5"/>
  <c r="AC151" i="5" s="1"/>
  <c r="B151" i="5"/>
  <c r="A151" i="5"/>
  <c r="AE150" i="5"/>
  <c r="AC150" i="5"/>
  <c r="S150" i="5"/>
  <c r="Q150" i="5"/>
  <c r="B150" i="5"/>
  <c r="A150" i="5"/>
  <c r="AI149" i="5"/>
  <c r="AE149" i="5"/>
  <c r="AC149" i="5"/>
  <c r="S149" i="5"/>
  <c r="Q149" i="5"/>
  <c r="B149" i="5"/>
  <c r="A149" i="5"/>
  <c r="S148" i="5"/>
  <c r="Q148" i="5"/>
  <c r="AE148" i="5" s="1"/>
  <c r="B148" i="5"/>
  <c r="A148" i="5"/>
  <c r="AE147" i="5"/>
  <c r="S147" i="5"/>
  <c r="Q147" i="5"/>
  <c r="AC147" i="5" s="1"/>
  <c r="B147" i="5"/>
  <c r="A147" i="5"/>
  <c r="AE146" i="5"/>
  <c r="AC146" i="5"/>
  <c r="S146" i="5"/>
  <c r="Q146" i="5"/>
  <c r="B146" i="5"/>
  <c r="A146" i="5"/>
  <c r="AI145" i="5"/>
  <c r="AE145" i="5"/>
  <c r="AC145" i="5"/>
  <c r="S145" i="5"/>
  <c r="Q145" i="5"/>
  <c r="B145" i="5"/>
  <c r="A145" i="5"/>
  <c r="AI144" i="5"/>
  <c r="AF144" i="5"/>
  <c r="AE144" i="5"/>
  <c r="AC144" i="5"/>
  <c r="S144" i="5"/>
  <c r="Q144" i="5"/>
  <c r="B144" i="5"/>
  <c r="A144" i="5"/>
  <c r="AI143" i="5"/>
  <c r="AF143" i="5"/>
  <c r="AE143" i="5"/>
  <c r="AC143" i="5"/>
  <c r="S143" i="5"/>
  <c r="Q143" i="5"/>
  <c r="B143" i="5"/>
  <c r="A143" i="5"/>
  <c r="AI142" i="5"/>
  <c r="AF142" i="5"/>
  <c r="AE142" i="5"/>
  <c r="AC142" i="5"/>
  <c r="S142" i="5"/>
  <c r="Q142" i="5"/>
  <c r="B142" i="5"/>
  <c r="A142" i="5"/>
  <c r="AI141" i="5"/>
  <c r="AF141" i="5"/>
  <c r="AE141" i="5"/>
  <c r="AC141" i="5"/>
  <c r="S141" i="5"/>
  <c r="Q141" i="5"/>
  <c r="B141" i="5"/>
  <c r="A141" i="5"/>
  <c r="AI140" i="5"/>
  <c r="AF140" i="5"/>
  <c r="AE140" i="5"/>
  <c r="AC140" i="5"/>
  <c r="S140" i="5"/>
  <c r="Q140" i="5"/>
  <c r="B140" i="5"/>
  <c r="A140" i="5"/>
  <c r="AI139" i="5"/>
  <c r="AF139" i="5"/>
  <c r="AE139" i="5"/>
  <c r="AC139" i="5"/>
  <c r="S139" i="5"/>
  <c r="Q139" i="5"/>
  <c r="B139" i="5"/>
  <c r="A139" i="5"/>
  <c r="AI138" i="5"/>
  <c r="AF138" i="5"/>
  <c r="AE138" i="5"/>
  <c r="AC138" i="5"/>
  <c r="S138" i="5"/>
  <c r="Q138" i="5"/>
  <c r="B138" i="5"/>
  <c r="A138" i="5"/>
  <c r="AI137" i="5"/>
  <c r="AF137" i="5"/>
  <c r="AE137" i="5"/>
  <c r="AC137" i="5"/>
  <c r="S137" i="5"/>
  <c r="Q137" i="5"/>
  <c r="B137" i="5"/>
  <c r="A137" i="5"/>
  <c r="AI136" i="5"/>
  <c r="AF136" i="5"/>
  <c r="AE136" i="5"/>
  <c r="AC136" i="5"/>
  <c r="S136" i="5"/>
  <c r="Q136" i="5"/>
  <c r="B136" i="5"/>
  <c r="A136" i="5"/>
  <c r="AI135" i="5"/>
  <c r="AE135" i="5"/>
  <c r="AC135" i="5"/>
  <c r="S135" i="5"/>
  <c r="Q135" i="5"/>
  <c r="AF135" i="5" s="1"/>
  <c r="B135" i="5"/>
  <c r="A135" i="5"/>
  <c r="S134" i="5"/>
  <c r="Q134" i="5"/>
  <c r="B134" i="5"/>
  <c r="A134" i="5"/>
  <c r="AI133" i="5"/>
  <c r="AE133" i="5"/>
  <c r="AD133" i="5"/>
  <c r="S133" i="5"/>
  <c r="R133" i="5"/>
  <c r="Q133" i="5"/>
  <c r="AH133" i="5" s="1"/>
  <c r="B133" i="5"/>
  <c r="A133" i="5"/>
  <c r="AI132" i="5"/>
  <c r="AH132" i="5"/>
  <c r="AE132" i="5"/>
  <c r="AD132" i="5"/>
  <c r="S132" i="5"/>
  <c r="R132" i="5"/>
  <c r="Q132" i="5"/>
  <c r="AG132" i="5" s="1"/>
  <c r="B132" i="5"/>
  <c r="A132" i="5"/>
  <c r="AI131" i="5"/>
  <c r="AH131" i="5"/>
  <c r="AE131" i="5"/>
  <c r="AD131" i="5"/>
  <c r="S131" i="5"/>
  <c r="R131" i="5"/>
  <c r="Q131" i="5"/>
  <c r="AG131" i="5" s="1"/>
  <c r="B131" i="5"/>
  <c r="A131" i="5"/>
  <c r="AI130" i="5"/>
  <c r="AH130" i="5"/>
  <c r="AE130" i="5"/>
  <c r="AD130" i="5"/>
  <c r="S130" i="5"/>
  <c r="R130" i="5"/>
  <c r="Q130" i="5"/>
  <c r="AG130" i="5" s="1"/>
  <c r="B130" i="5"/>
  <c r="A130" i="5"/>
  <c r="AI129" i="5"/>
  <c r="AH129" i="5"/>
  <c r="AE129" i="5"/>
  <c r="AD129" i="5"/>
  <c r="S129" i="5"/>
  <c r="R129" i="5"/>
  <c r="Q129" i="5"/>
  <c r="AG129" i="5" s="1"/>
  <c r="B129" i="5"/>
  <c r="A129" i="5"/>
  <c r="AI128" i="5"/>
  <c r="AH128" i="5"/>
  <c r="AE128" i="5"/>
  <c r="AD128" i="5"/>
  <c r="S128" i="5"/>
  <c r="R128" i="5"/>
  <c r="Q128" i="5"/>
  <c r="AG128" i="5" s="1"/>
  <c r="B128" i="5"/>
  <c r="A128" i="5"/>
  <c r="AI127" i="5"/>
  <c r="AH127" i="5"/>
  <c r="AE127" i="5"/>
  <c r="AD127" i="5"/>
  <c r="S127" i="5"/>
  <c r="R127" i="5"/>
  <c r="Q127" i="5"/>
  <c r="AG127" i="5" s="1"/>
  <c r="B127" i="5"/>
  <c r="A127" i="5"/>
  <c r="AI126" i="5"/>
  <c r="AH126" i="5"/>
  <c r="AE126" i="5"/>
  <c r="AD126" i="5"/>
  <c r="S126" i="5"/>
  <c r="R126" i="5"/>
  <c r="Q126" i="5"/>
  <c r="AG126" i="5" s="1"/>
  <c r="B126" i="5"/>
  <c r="A126" i="5"/>
  <c r="AI125" i="5"/>
  <c r="AH125" i="5"/>
  <c r="AE125" i="5"/>
  <c r="AD125" i="5"/>
  <c r="S125" i="5"/>
  <c r="R125" i="5"/>
  <c r="Q125" i="5"/>
  <c r="AG125" i="5" s="1"/>
  <c r="B125" i="5"/>
  <c r="A125" i="5"/>
  <c r="AI124" i="5"/>
  <c r="AH124" i="5"/>
  <c r="AE124" i="5"/>
  <c r="AD124" i="5"/>
  <c r="S124" i="5"/>
  <c r="R124" i="5"/>
  <c r="Q124" i="5"/>
  <c r="AG124" i="5" s="1"/>
  <c r="B124" i="5"/>
  <c r="A124" i="5"/>
  <c r="AI123" i="5"/>
  <c r="AH123" i="5"/>
  <c r="AE123" i="5"/>
  <c r="AD123" i="5"/>
  <c r="S123" i="5"/>
  <c r="R123" i="5"/>
  <c r="Q123" i="5"/>
  <c r="AG123" i="5" s="1"/>
  <c r="B123" i="5"/>
  <c r="A123" i="5"/>
  <c r="AI122" i="5"/>
  <c r="AH122" i="5"/>
  <c r="AE122" i="5"/>
  <c r="AD122" i="5"/>
  <c r="S122" i="5"/>
  <c r="R122" i="5"/>
  <c r="Q122" i="5"/>
  <c r="AG122" i="5" s="1"/>
  <c r="B122" i="5"/>
  <c r="A122" i="5"/>
  <c r="AI121" i="5"/>
  <c r="AH121" i="5"/>
  <c r="AE121" i="5"/>
  <c r="AD121" i="5"/>
  <c r="S121" i="5"/>
  <c r="R121" i="5"/>
  <c r="Q121" i="5"/>
  <c r="AG121" i="5" s="1"/>
  <c r="B121" i="5"/>
  <c r="A121" i="5"/>
  <c r="AI120" i="5"/>
  <c r="AH120" i="5"/>
  <c r="AE120" i="5"/>
  <c r="AD120" i="5"/>
  <c r="S120" i="5"/>
  <c r="R120" i="5"/>
  <c r="Q120" i="5"/>
  <c r="AG120" i="5" s="1"/>
  <c r="B120" i="5"/>
  <c r="A120" i="5"/>
  <c r="AI119" i="5"/>
  <c r="AH119" i="5"/>
  <c r="AE119" i="5"/>
  <c r="AD119" i="5"/>
  <c r="S119" i="5"/>
  <c r="R119" i="5"/>
  <c r="Q119" i="5"/>
  <c r="AG119" i="5" s="1"/>
  <c r="B119" i="5"/>
  <c r="A119" i="5"/>
  <c r="AI118" i="5"/>
  <c r="AH118" i="5"/>
  <c r="AE118" i="5"/>
  <c r="AD118" i="5"/>
  <c r="S118" i="5"/>
  <c r="R118" i="5"/>
  <c r="Q118" i="5"/>
  <c r="AG118" i="5" s="1"/>
  <c r="B118" i="5"/>
  <c r="A118" i="5"/>
  <c r="AI117" i="5"/>
  <c r="AH117" i="5"/>
  <c r="AE117" i="5"/>
  <c r="AD117" i="5"/>
  <c r="S117" i="5"/>
  <c r="R117" i="5"/>
  <c r="Q117" i="5"/>
  <c r="AG117" i="5" s="1"/>
  <c r="B117" i="5"/>
  <c r="A117" i="5"/>
  <c r="AI116" i="5"/>
  <c r="AH116" i="5"/>
  <c r="AE116" i="5"/>
  <c r="AD116" i="5"/>
  <c r="S116" i="5"/>
  <c r="R116" i="5"/>
  <c r="Q116" i="5"/>
  <c r="AG116" i="5" s="1"/>
  <c r="B116" i="5"/>
  <c r="A116" i="5"/>
  <c r="AI115" i="5"/>
  <c r="AH115" i="5"/>
  <c r="AE115" i="5"/>
  <c r="AD115" i="5"/>
  <c r="S115" i="5"/>
  <c r="R115" i="5"/>
  <c r="Q115" i="5"/>
  <c r="AG115" i="5" s="1"/>
  <c r="B115" i="5"/>
  <c r="A115" i="5"/>
  <c r="AI114" i="5"/>
  <c r="AH114" i="5"/>
  <c r="AE114" i="5"/>
  <c r="AD114" i="5"/>
  <c r="S114" i="5"/>
  <c r="R114" i="5"/>
  <c r="Q114" i="5"/>
  <c r="AG114" i="5" s="1"/>
  <c r="B114" i="5"/>
  <c r="A114" i="5"/>
  <c r="AI113" i="5"/>
  <c r="AH113" i="5"/>
  <c r="AE113" i="5"/>
  <c r="AD113" i="5"/>
  <c r="S113" i="5"/>
  <c r="R113" i="5"/>
  <c r="Q113" i="5"/>
  <c r="AG113" i="5" s="1"/>
  <c r="B113" i="5"/>
  <c r="A113" i="5"/>
  <c r="AI112" i="5"/>
  <c r="AH112" i="5"/>
  <c r="AE112" i="5"/>
  <c r="AD112" i="5"/>
  <c r="S112" i="5"/>
  <c r="R112" i="5"/>
  <c r="Q112" i="5"/>
  <c r="AG112" i="5" s="1"/>
  <c r="B112" i="5"/>
  <c r="A112" i="5"/>
  <c r="S111" i="5"/>
  <c r="Q111" i="5"/>
  <c r="B111" i="5"/>
  <c r="A111" i="5"/>
  <c r="AI110" i="5"/>
  <c r="AH110" i="5"/>
  <c r="AE110" i="5"/>
  <c r="AD110" i="5"/>
  <c r="S110" i="5"/>
  <c r="R110" i="5"/>
  <c r="Q110" i="5"/>
  <c r="AG110" i="5" s="1"/>
  <c r="B110" i="5"/>
  <c r="A110" i="5"/>
  <c r="AI109" i="5"/>
  <c r="AH109" i="5"/>
  <c r="AE109" i="5"/>
  <c r="AD109" i="5"/>
  <c r="S109" i="5"/>
  <c r="R109" i="5"/>
  <c r="Q109" i="5"/>
  <c r="AG109" i="5" s="1"/>
  <c r="B109" i="5"/>
  <c r="A109" i="5"/>
  <c r="AI108" i="5"/>
  <c r="AH108" i="5"/>
  <c r="AE108" i="5"/>
  <c r="AD108" i="5"/>
  <c r="S108" i="5"/>
  <c r="R108" i="5"/>
  <c r="Q108" i="5"/>
  <c r="AG108" i="5" s="1"/>
  <c r="B108" i="5"/>
  <c r="A108" i="5"/>
  <c r="AI107" i="5"/>
  <c r="AH107" i="5"/>
  <c r="AE107" i="5"/>
  <c r="AD107" i="5"/>
  <c r="S107" i="5"/>
  <c r="R107" i="5"/>
  <c r="Q107" i="5"/>
  <c r="AG107" i="5" s="1"/>
  <c r="B107" i="5"/>
  <c r="A107" i="5"/>
  <c r="AI106" i="5"/>
  <c r="AH106" i="5"/>
  <c r="AE106" i="5"/>
  <c r="AD106" i="5"/>
  <c r="S106" i="5"/>
  <c r="R106" i="5"/>
  <c r="Q106" i="5"/>
  <c r="AG106" i="5" s="1"/>
  <c r="B106" i="5"/>
  <c r="A106" i="5"/>
  <c r="AI105" i="5"/>
  <c r="AH105" i="5"/>
  <c r="AE105" i="5"/>
  <c r="AD105" i="5"/>
  <c r="S105" i="5"/>
  <c r="R105" i="5"/>
  <c r="Q105" i="5"/>
  <c r="AG105" i="5" s="1"/>
  <c r="B105" i="5"/>
  <c r="A105" i="5"/>
  <c r="AI104" i="5"/>
  <c r="AH104" i="5"/>
  <c r="AE104" i="5"/>
  <c r="AD104" i="5"/>
  <c r="S104" i="5"/>
  <c r="R104" i="5"/>
  <c r="Q104" i="5"/>
  <c r="AG104" i="5" s="1"/>
  <c r="B104" i="5"/>
  <c r="A104" i="5"/>
  <c r="AI103" i="5"/>
  <c r="AH103" i="5"/>
  <c r="AE103" i="5"/>
  <c r="AD103" i="5"/>
  <c r="S103" i="5"/>
  <c r="R103" i="5"/>
  <c r="Q103" i="5"/>
  <c r="AG103" i="5" s="1"/>
  <c r="B103" i="5"/>
  <c r="A103" i="5"/>
  <c r="AI102" i="5"/>
  <c r="AH102" i="5"/>
  <c r="AE102" i="5"/>
  <c r="AD102" i="5"/>
  <c r="S102" i="5"/>
  <c r="R102" i="5"/>
  <c r="Q102" i="5"/>
  <c r="AG102" i="5" s="1"/>
  <c r="B102" i="5"/>
  <c r="A102" i="5"/>
  <c r="AI101" i="5"/>
  <c r="AH101" i="5"/>
  <c r="AE101" i="5"/>
  <c r="AD101" i="5"/>
  <c r="S101" i="5"/>
  <c r="R101" i="5"/>
  <c r="Q101" i="5"/>
  <c r="AG101" i="5" s="1"/>
  <c r="B101" i="5"/>
  <c r="A101" i="5"/>
  <c r="AI100" i="5"/>
  <c r="AH100" i="5"/>
  <c r="AE100" i="5"/>
  <c r="AD100" i="5"/>
  <c r="S100" i="5"/>
  <c r="R100" i="5"/>
  <c r="Q100" i="5"/>
  <c r="AG100" i="5" s="1"/>
  <c r="B100" i="5"/>
  <c r="A100" i="5"/>
  <c r="AI99" i="5"/>
  <c r="AH99" i="5"/>
  <c r="AE99" i="5"/>
  <c r="AD99" i="5"/>
  <c r="S99" i="5"/>
  <c r="R99" i="5"/>
  <c r="Q99" i="5"/>
  <c r="AG99" i="5" s="1"/>
  <c r="B99" i="5"/>
  <c r="A99" i="5"/>
  <c r="AI98" i="5"/>
  <c r="AH98" i="5"/>
  <c r="AE98" i="5"/>
  <c r="AD98" i="5"/>
  <c r="S98" i="5"/>
  <c r="R98" i="5"/>
  <c r="Q98" i="5"/>
  <c r="AG98" i="5" s="1"/>
  <c r="B98" i="5"/>
  <c r="A98" i="5"/>
  <c r="AI97" i="5"/>
  <c r="AH97" i="5"/>
  <c r="AE97" i="5"/>
  <c r="AD97" i="5"/>
  <c r="S97" i="5"/>
  <c r="R97" i="5"/>
  <c r="Q97" i="5"/>
  <c r="AG97" i="5" s="1"/>
  <c r="B97" i="5"/>
  <c r="A97" i="5"/>
  <c r="AI96" i="5"/>
  <c r="AH96" i="5"/>
  <c r="AE96" i="5"/>
  <c r="AD96" i="5"/>
  <c r="S96" i="5"/>
  <c r="R96" i="5"/>
  <c r="Q96" i="5"/>
  <c r="AG96" i="5" s="1"/>
  <c r="B96" i="5"/>
  <c r="A96" i="5"/>
  <c r="AI95" i="5"/>
  <c r="AH95" i="5"/>
  <c r="AE95" i="5"/>
  <c r="AD95" i="5"/>
  <c r="S95" i="5"/>
  <c r="R95" i="5"/>
  <c r="Q95" i="5"/>
  <c r="AG95" i="5" s="1"/>
  <c r="B95" i="5"/>
  <c r="A95" i="5"/>
  <c r="AI94" i="5"/>
  <c r="AH94" i="5"/>
  <c r="AE94" i="5"/>
  <c r="AD94" i="5"/>
  <c r="S94" i="5"/>
  <c r="R94" i="5"/>
  <c r="Q94" i="5"/>
  <c r="AG94" i="5" s="1"/>
  <c r="B94" i="5"/>
  <c r="A94" i="5"/>
  <c r="AI93" i="5"/>
  <c r="AH93" i="5"/>
  <c r="AE93" i="5"/>
  <c r="AD93" i="5"/>
  <c r="S93" i="5"/>
  <c r="R93" i="5"/>
  <c r="Q93" i="5"/>
  <c r="AG93" i="5" s="1"/>
  <c r="B93" i="5"/>
  <c r="A93" i="5"/>
  <c r="AI92" i="5"/>
  <c r="AH92" i="5"/>
  <c r="AE92" i="5"/>
  <c r="AD92" i="5"/>
  <c r="S92" i="5"/>
  <c r="R92" i="5"/>
  <c r="Q92" i="5"/>
  <c r="AG92" i="5" s="1"/>
  <c r="B92" i="5"/>
  <c r="A92" i="5"/>
  <c r="AI91" i="5"/>
  <c r="AH91" i="5"/>
  <c r="AE91" i="5"/>
  <c r="AD91" i="5"/>
  <c r="S91" i="5"/>
  <c r="R91" i="5"/>
  <c r="Q91" i="5"/>
  <c r="AG91" i="5" s="1"/>
  <c r="B91" i="5"/>
  <c r="A91" i="5"/>
  <c r="AI90" i="5"/>
  <c r="AH90" i="5"/>
  <c r="AE90" i="5"/>
  <c r="AD90" i="5"/>
  <c r="S90" i="5"/>
  <c r="R90" i="5"/>
  <c r="Q90" i="5"/>
  <c r="AG90" i="5" s="1"/>
  <c r="B90" i="5"/>
  <c r="A90" i="5"/>
  <c r="S89" i="5"/>
  <c r="Q89" i="5"/>
  <c r="B89" i="5"/>
  <c r="A89" i="5"/>
  <c r="AI88" i="5"/>
  <c r="AH88" i="5"/>
  <c r="AE88" i="5"/>
  <c r="AD88" i="5"/>
  <c r="S88" i="5"/>
  <c r="R88" i="5"/>
  <c r="Q88" i="5"/>
  <c r="AG88" i="5" s="1"/>
  <c r="B88" i="5"/>
  <c r="A88" i="5"/>
  <c r="AI87" i="5"/>
  <c r="AH87" i="5"/>
  <c r="AE87" i="5"/>
  <c r="AD87" i="5"/>
  <c r="S87" i="5"/>
  <c r="R87" i="5"/>
  <c r="Q87" i="5"/>
  <c r="AG87" i="5" s="1"/>
  <c r="B87" i="5"/>
  <c r="A87" i="5"/>
  <c r="AI86" i="5"/>
  <c r="AH86" i="5"/>
  <c r="AE86" i="5"/>
  <c r="AD86" i="5"/>
  <c r="S86" i="5"/>
  <c r="R86" i="5"/>
  <c r="Q86" i="5"/>
  <c r="AG86" i="5" s="1"/>
  <c r="B86" i="5"/>
  <c r="A86" i="5"/>
  <c r="AI85" i="5"/>
  <c r="AH85" i="5"/>
  <c r="AE85" i="5"/>
  <c r="AD85" i="5"/>
  <c r="S85" i="5"/>
  <c r="R85" i="5"/>
  <c r="Q85" i="5"/>
  <c r="AG85" i="5" s="1"/>
  <c r="B85" i="5"/>
  <c r="A85" i="5"/>
  <c r="AI84" i="5"/>
  <c r="AH84" i="5"/>
  <c r="AE84" i="5"/>
  <c r="AD84" i="5"/>
  <c r="S84" i="5"/>
  <c r="R84" i="5"/>
  <c r="Q84" i="5"/>
  <c r="AG84" i="5" s="1"/>
  <c r="B84" i="5"/>
  <c r="A84" i="5"/>
  <c r="AI83" i="5"/>
  <c r="AH83" i="5"/>
  <c r="AE83" i="5"/>
  <c r="AD83" i="5"/>
  <c r="S83" i="5"/>
  <c r="R83" i="5"/>
  <c r="Q83" i="5"/>
  <c r="AG83" i="5" s="1"/>
  <c r="B83" i="5"/>
  <c r="A83" i="5"/>
  <c r="AI82" i="5"/>
  <c r="AH82" i="5"/>
  <c r="AE82" i="5"/>
  <c r="AD82" i="5"/>
  <c r="S82" i="5"/>
  <c r="R82" i="5"/>
  <c r="Q82" i="5"/>
  <c r="AG82" i="5" s="1"/>
  <c r="B82" i="5"/>
  <c r="A82" i="5"/>
  <c r="AI81" i="5"/>
  <c r="AH81" i="5"/>
  <c r="AE81" i="5"/>
  <c r="AD81" i="5"/>
  <c r="S81" i="5"/>
  <c r="R81" i="5"/>
  <c r="Q81" i="5"/>
  <c r="AG81" i="5" s="1"/>
  <c r="B81" i="5"/>
  <c r="A81" i="5"/>
  <c r="AI80" i="5"/>
  <c r="AH80" i="5"/>
  <c r="AE80" i="5"/>
  <c r="AD80" i="5"/>
  <c r="S80" i="5"/>
  <c r="R80" i="5"/>
  <c r="Q80" i="5"/>
  <c r="AG80" i="5" s="1"/>
  <c r="B80" i="5"/>
  <c r="A80" i="5"/>
  <c r="AI79" i="5"/>
  <c r="AH79" i="5"/>
  <c r="AE79" i="5"/>
  <c r="AD79" i="5"/>
  <c r="S79" i="5"/>
  <c r="R79" i="5"/>
  <c r="Q79" i="5"/>
  <c r="AG79" i="5" s="1"/>
  <c r="B79" i="5"/>
  <c r="A79" i="5"/>
  <c r="AI78" i="5"/>
  <c r="AH78" i="5"/>
  <c r="AE78" i="5"/>
  <c r="AD78" i="5"/>
  <c r="S78" i="5"/>
  <c r="R78" i="5"/>
  <c r="Q78" i="5"/>
  <c r="AG78" i="5" s="1"/>
  <c r="B78" i="5"/>
  <c r="A78" i="5"/>
  <c r="AI77" i="5"/>
  <c r="AH77" i="5"/>
  <c r="AE77" i="5"/>
  <c r="AD77" i="5"/>
  <c r="S77" i="5"/>
  <c r="R77" i="5"/>
  <c r="Q77" i="5"/>
  <c r="AG77" i="5" s="1"/>
  <c r="B77" i="5"/>
  <c r="A77" i="5"/>
  <c r="AI76" i="5"/>
  <c r="AH76" i="5"/>
  <c r="AE76" i="5"/>
  <c r="AD76" i="5"/>
  <c r="S76" i="5"/>
  <c r="R76" i="5"/>
  <c r="Q76" i="5"/>
  <c r="AG76" i="5" s="1"/>
  <c r="B76" i="5"/>
  <c r="A76" i="5"/>
  <c r="AI75" i="5"/>
  <c r="AH75" i="5"/>
  <c r="AE75" i="5"/>
  <c r="AD75" i="5"/>
  <c r="S75" i="5"/>
  <c r="R75" i="5"/>
  <c r="Q75" i="5"/>
  <c r="AG75" i="5" s="1"/>
  <c r="B75" i="5"/>
  <c r="A75" i="5"/>
  <c r="AI74" i="5"/>
  <c r="AH74" i="5"/>
  <c r="AE74" i="5"/>
  <c r="AD74" i="5"/>
  <c r="S74" i="5"/>
  <c r="R74" i="5"/>
  <c r="Q74" i="5"/>
  <c r="AG74" i="5" s="1"/>
  <c r="B74" i="5"/>
  <c r="A74" i="5"/>
  <c r="AI73" i="5"/>
  <c r="AH73" i="5"/>
  <c r="AE73" i="5"/>
  <c r="AD73" i="5"/>
  <c r="S73" i="5"/>
  <c r="R73" i="5"/>
  <c r="Q73" i="5"/>
  <c r="AG73" i="5" s="1"/>
  <c r="B73" i="5"/>
  <c r="A73" i="5"/>
  <c r="AI72" i="5"/>
  <c r="AH72" i="5"/>
  <c r="AE72" i="5"/>
  <c r="AD72" i="5"/>
  <c r="S72" i="5"/>
  <c r="R72" i="5"/>
  <c r="Q72" i="5"/>
  <c r="AG72" i="5" s="1"/>
  <c r="B72" i="5"/>
  <c r="A72" i="5"/>
  <c r="AI71" i="5"/>
  <c r="AH71" i="5"/>
  <c r="AE71" i="5"/>
  <c r="AD71" i="5"/>
  <c r="S71" i="5"/>
  <c r="R71" i="5"/>
  <c r="Q71" i="5"/>
  <c r="AG71" i="5" s="1"/>
  <c r="B71" i="5"/>
  <c r="A71" i="5"/>
  <c r="AI70" i="5"/>
  <c r="AH70" i="5"/>
  <c r="AE70" i="5"/>
  <c r="AD70" i="5"/>
  <c r="S70" i="5"/>
  <c r="R70" i="5"/>
  <c r="Q70" i="5"/>
  <c r="AG70" i="5" s="1"/>
  <c r="B70" i="5"/>
  <c r="A70" i="5"/>
  <c r="S69" i="5"/>
  <c r="Q69" i="5"/>
  <c r="B69" i="5"/>
  <c r="A69" i="5"/>
  <c r="AI68" i="5"/>
  <c r="AH68" i="5"/>
  <c r="AE68" i="5"/>
  <c r="AD68" i="5"/>
  <c r="S68" i="5"/>
  <c r="R68" i="5"/>
  <c r="Q68" i="5"/>
  <c r="AG68" i="5" s="1"/>
  <c r="B68" i="5"/>
  <c r="A68" i="5"/>
  <c r="AI67" i="5"/>
  <c r="AH67" i="5"/>
  <c r="AE67" i="5"/>
  <c r="AD67" i="5"/>
  <c r="S67" i="5"/>
  <c r="R67" i="5"/>
  <c r="Q67" i="5"/>
  <c r="AG67" i="5" s="1"/>
  <c r="B67" i="5"/>
  <c r="A67" i="5"/>
  <c r="AI66" i="5"/>
  <c r="AH66" i="5"/>
  <c r="AE66" i="5"/>
  <c r="AD66" i="5"/>
  <c r="S66" i="5"/>
  <c r="R66" i="5"/>
  <c r="Q66" i="5"/>
  <c r="AG66" i="5" s="1"/>
  <c r="B66" i="5"/>
  <c r="A66" i="5"/>
  <c r="AI65" i="5"/>
  <c r="AH65" i="5"/>
  <c r="AE65" i="5"/>
  <c r="AD65" i="5"/>
  <c r="S65" i="5"/>
  <c r="R65" i="5"/>
  <c r="Q65" i="5"/>
  <c r="AG65" i="5" s="1"/>
  <c r="B65" i="5"/>
  <c r="A65" i="5"/>
  <c r="AI64" i="5"/>
  <c r="AH64" i="5"/>
  <c r="AE64" i="5"/>
  <c r="AD64" i="5"/>
  <c r="S64" i="5"/>
  <c r="R64" i="5"/>
  <c r="Q64" i="5"/>
  <c r="AG64" i="5" s="1"/>
  <c r="B64" i="5"/>
  <c r="A64" i="5"/>
  <c r="AI63" i="5"/>
  <c r="AH63" i="5"/>
  <c r="AE63" i="5"/>
  <c r="AD63" i="5"/>
  <c r="S63" i="5"/>
  <c r="R63" i="5"/>
  <c r="Q63" i="5"/>
  <c r="AG63" i="5" s="1"/>
  <c r="B63" i="5"/>
  <c r="A63" i="5"/>
  <c r="AI62" i="5"/>
  <c r="AH62" i="5"/>
  <c r="AE62" i="5"/>
  <c r="AD62" i="5"/>
  <c r="S62" i="5"/>
  <c r="R62" i="5"/>
  <c r="Q62" i="5"/>
  <c r="AG62" i="5" s="1"/>
  <c r="B62" i="5"/>
  <c r="A62" i="5"/>
  <c r="AI61" i="5"/>
  <c r="AH61" i="5"/>
  <c r="AE61" i="5"/>
  <c r="AD61" i="5"/>
  <c r="S61" i="5"/>
  <c r="R61" i="5"/>
  <c r="Q61" i="5"/>
  <c r="AG61" i="5" s="1"/>
  <c r="B61" i="5"/>
  <c r="A61" i="5"/>
  <c r="AI60" i="5"/>
  <c r="AH60" i="5"/>
  <c r="AE60" i="5"/>
  <c r="AD60" i="5"/>
  <c r="S60" i="5"/>
  <c r="R60" i="5"/>
  <c r="Q60" i="5"/>
  <c r="AG60" i="5" s="1"/>
  <c r="B60" i="5"/>
  <c r="A60" i="5"/>
  <c r="AI59" i="5"/>
  <c r="AH59" i="5"/>
  <c r="AE59" i="5"/>
  <c r="AD59" i="5"/>
  <c r="S59" i="5"/>
  <c r="R59" i="5"/>
  <c r="Q59" i="5"/>
  <c r="AG59" i="5" s="1"/>
  <c r="B59" i="5"/>
  <c r="A59" i="5"/>
  <c r="AI58" i="5"/>
  <c r="AH58" i="5"/>
  <c r="AE58" i="5"/>
  <c r="AD58" i="5"/>
  <c r="S58" i="5"/>
  <c r="R58" i="5"/>
  <c r="Q58" i="5"/>
  <c r="AG58" i="5" s="1"/>
  <c r="B58" i="5"/>
  <c r="A58" i="5"/>
  <c r="AI57" i="5"/>
  <c r="AH57" i="5"/>
  <c r="AE57" i="5"/>
  <c r="AD57" i="5"/>
  <c r="S57" i="5"/>
  <c r="R57" i="5"/>
  <c r="Q57" i="5"/>
  <c r="AG57" i="5" s="1"/>
  <c r="B57" i="5"/>
  <c r="A57" i="5"/>
  <c r="AI56" i="5"/>
  <c r="AH56" i="5"/>
  <c r="AE56" i="5"/>
  <c r="AD56" i="5"/>
  <c r="S56" i="5"/>
  <c r="R56" i="5"/>
  <c r="Q56" i="5"/>
  <c r="AG56" i="5" s="1"/>
  <c r="B56" i="5"/>
  <c r="A56" i="5"/>
  <c r="AI55" i="5"/>
  <c r="AH55" i="5"/>
  <c r="AE55" i="5"/>
  <c r="AD55" i="5"/>
  <c r="S55" i="5"/>
  <c r="R55" i="5"/>
  <c r="Q55" i="5"/>
  <c r="AG55" i="5" s="1"/>
  <c r="B55" i="5"/>
  <c r="A55" i="5"/>
  <c r="AI54" i="5"/>
  <c r="AH54" i="5"/>
  <c r="AE54" i="5"/>
  <c r="AD54" i="5"/>
  <c r="S54" i="5"/>
  <c r="R54" i="5"/>
  <c r="Q54" i="5"/>
  <c r="AG54" i="5" s="1"/>
  <c r="B54" i="5"/>
  <c r="A54" i="5"/>
  <c r="AI53" i="5"/>
  <c r="AH53" i="5"/>
  <c r="AE53" i="5"/>
  <c r="AD53" i="5"/>
  <c r="S53" i="5"/>
  <c r="R53" i="5"/>
  <c r="Q53" i="5"/>
  <c r="AG53" i="5" s="1"/>
  <c r="B53" i="5"/>
  <c r="A53" i="5"/>
  <c r="AI52" i="5"/>
  <c r="AH52" i="5"/>
  <c r="AE52" i="5"/>
  <c r="AD52" i="5"/>
  <c r="S52" i="5"/>
  <c r="R52" i="5"/>
  <c r="Q52" i="5"/>
  <c r="AG52" i="5" s="1"/>
  <c r="B52" i="5"/>
  <c r="A52" i="5"/>
  <c r="AI51" i="5"/>
  <c r="AH51" i="5"/>
  <c r="AE51" i="5"/>
  <c r="AD51" i="5"/>
  <c r="S51" i="5"/>
  <c r="R51" i="5"/>
  <c r="Q51" i="5"/>
  <c r="AG51" i="5" s="1"/>
  <c r="B51" i="5"/>
  <c r="A51" i="5"/>
  <c r="AI50" i="5"/>
  <c r="AH50" i="5"/>
  <c r="AE50" i="5"/>
  <c r="AD50" i="5"/>
  <c r="S50" i="5"/>
  <c r="R50" i="5"/>
  <c r="Q50" i="5"/>
  <c r="AG50" i="5" s="1"/>
  <c r="B50" i="5"/>
  <c r="A50" i="5"/>
  <c r="AI49" i="5"/>
  <c r="AH49" i="5"/>
  <c r="AE49" i="5"/>
  <c r="AD49" i="5"/>
  <c r="S49" i="5"/>
  <c r="R49" i="5"/>
  <c r="Q49" i="5"/>
  <c r="AG49" i="5" s="1"/>
  <c r="B49" i="5"/>
  <c r="A49" i="5"/>
  <c r="AI48" i="5"/>
  <c r="AH48" i="5"/>
  <c r="AE48" i="5"/>
  <c r="AD48" i="5"/>
  <c r="S48" i="5"/>
  <c r="R48" i="5"/>
  <c r="Q48" i="5"/>
  <c r="AG48" i="5" s="1"/>
  <c r="B48" i="5"/>
  <c r="A48" i="5"/>
  <c r="S47" i="5"/>
  <c r="Q47" i="5"/>
  <c r="B47" i="5"/>
  <c r="A47" i="5"/>
  <c r="AI46" i="5"/>
  <c r="AH46" i="5"/>
  <c r="AE46" i="5"/>
  <c r="AD46" i="5"/>
  <c r="S46" i="5"/>
  <c r="R46" i="5"/>
  <c r="Q46" i="5"/>
  <c r="AG46" i="5" s="1"/>
  <c r="B46" i="5"/>
  <c r="A46" i="5"/>
  <c r="AI45" i="5"/>
  <c r="AH45" i="5"/>
  <c r="AE45" i="5"/>
  <c r="AD45" i="5"/>
  <c r="S45" i="5"/>
  <c r="R45" i="5"/>
  <c r="Q45" i="5"/>
  <c r="AG45" i="5" s="1"/>
  <c r="B45" i="5"/>
  <c r="A45" i="5"/>
  <c r="AI44" i="5"/>
  <c r="AH44" i="5"/>
  <c r="AE44" i="5"/>
  <c r="AD44" i="5"/>
  <c r="S44" i="5"/>
  <c r="R44" i="5"/>
  <c r="Q44" i="5"/>
  <c r="AG44" i="5" s="1"/>
  <c r="B44" i="5"/>
  <c r="A44" i="5"/>
  <c r="AI43" i="5"/>
  <c r="AH43" i="5"/>
  <c r="AE43" i="5"/>
  <c r="AD43" i="5"/>
  <c r="S43" i="5"/>
  <c r="R43" i="5"/>
  <c r="Q43" i="5"/>
  <c r="AG43" i="5" s="1"/>
  <c r="B43" i="5"/>
  <c r="A43" i="5"/>
  <c r="AI42" i="5"/>
  <c r="AH42" i="5"/>
  <c r="AE42" i="5"/>
  <c r="AD42" i="5"/>
  <c r="S42" i="5"/>
  <c r="R42" i="5"/>
  <c r="Q42" i="5"/>
  <c r="AG42" i="5" s="1"/>
  <c r="B42" i="5"/>
  <c r="A42" i="5"/>
  <c r="AI41" i="5"/>
  <c r="AH41" i="5"/>
  <c r="AE41" i="5"/>
  <c r="AD41" i="5"/>
  <c r="S41" i="5"/>
  <c r="R41" i="5"/>
  <c r="Q41" i="5"/>
  <c r="AG41" i="5" s="1"/>
  <c r="B41" i="5"/>
  <c r="A41" i="5"/>
  <c r="AI40" i="5"/>
  <c r="AH40" i="5"/>
  <c r="AE40" i="5"/>
  <c r="AD40" i="5"/>
  <c r="S40" i="5"/>
  <c r="R40" i="5"/>
  <c r="Q40" i="5"/>
  <c r="AG40" i="5" s="1"/>
  <c r="B40" i="5"/>
  <c r="A40" i="5"/>
  <c r="AI39" i="5"/>
  <c r="AH39" i="5"/>
  <c r="AE39" i="5"/>
  <c r="AD39" i="5"/>
  <c r="S39" i="5"/>
  <c r="R39" i="5"/>
  <c r="Q39" i="5"/>
  <c r="AG39" i="5" s="1"/>
  <c r="B39" i="5"/>
  <c r="A39" i="5"/>
  <c r="AI38" i="5"/>
  <c r="AH38" i="5"/>
  <c r="AE38" i="5"/>
  <c r="AD38" i="5"/>
  <c r="S38" i="5"/>
  <c r="R38" i="5"/>
  <c r="Q38" i="5"/>
  <c r="AG38" i="5" s="1"/>
  <c r="B38" i="5"/>
  <c r="A38" i="5"/>
  <c r="AI37" i="5"/>
  <c r="AH37" i="5"/>
  <c r="AE37" i="5"/>
  <c r="AD37" i="5"/>
  <c r="S37" i="5"/>
  <c r="R37" i="5"/>
  <c r="Q37" i="5"/>
  <c r="AG37" i="5" s="1"/>
  <c r="B37" i="5"/>
  <c r="A37" i="5"/>
  <c r="AI36" i="5"/>
  <c r="AH36" i="5"/>
  <c r="AE36" i="5"/>
  <c r="AD36" i="5"/>
  <c r="S36" i="5"/>
  <c r="R36" i="5"/>
  <c r="Q36" i="5"/>
  <c r="AG36" i="5" s="1"/>
  <c r="B36" i="5"/>
  <c r="A36" i="5"/>
  <c r="AI35" i="5"/>
  <c r="AH35" i="5"/>
  <c r="AE35" i="5"/>
  <c r="AD35" i="5"/>
  <c r="S35" i="5"/>
  <c r="R35" i="5"/>
  <c r="Q35" i="5"/>
  <c r="AG35" i="5" s="1"/>
  <c r="B35" i="5"/>
  <c r="A35" i="5"/>
  <c r="AI34" i="5"/>
  <c r="AH34" i="5"/>
  <c r="AE34" i="5"/>
  <c r="AD34" i="5"/>
  <c r="S34" i="5"/>
  <c r="R34" i="5"/>
  <c r="Q34" i="5"/>
  <c r="AG34" i="5" s="1"/>
  <c r="B34" i="5"/>
  <c r="A34" i="5"/>
  <c r="AI33" i="5"/>
  <c r="AH33" i="5"/>
  <c r="AE33" i="5"/>
  <c r="AD33" i="5"/>
  <c r="S33" i="5"/>
  <c r="R33" i="5"/>
  <c r="Q33" i="5"/>
  <c r="AG33" i="5" s="1"/>
  <c r="B33" i="5"/>
  <c r="A33" i="5"/>
  <c r="AI32" i="5"/>
  <c r="AH32" i="5"/>
  <c r="AE32" i="5"/>
  <c r="AD32" i="5"/>
  <c r="S32" i="5"/>
  <c r="R32" i="5"/>
  <c r="Q32" i="5"/>
  <c r="AG32" i="5" s="1"/>
  <c r="B32" i="5"/>
  <c r="A32" i="5"/>
  <c r="AI31" i="5"/>
  <c r="AH31" i="5"/>
  <c r="AE31" i="5"/>
  <c r="AD31" i="5"/>
  <c r="S31" i="5"/>
  <c r="R31" i="5"/>
  <c r="Q31" i="5"/>
  <c r="AG31" i="5" s="1"/>
  <c r="B31" i="5"/>
  <c r="A31" i="5"/>
  <c r="AI30" i="5"/>
  <c r="AH30" i="5"/>
  <c r="AE30" i="5"/>
  <c r="AD30" i="5"/>
  <c r="S30" i="5"/>
  <c r="R30" i="5"/>
  <c r="Q30" i="5"/>
  <c r="AG30" i="5" s="1"/>
  <c r="B30" i="5"/>
  <c r="A30" i="5"/>
  <c r="AI29" i="5"/>
  <c r="AH29" i="5"/>
  <c r="AE29" i="5"/>
  <c r="AD29" i="5"/>
  <c r="S29" i="5"/>
  <c r="R29" i="5"/>
  <c r="Q29" i="5"/>
  <c r="AG29" i="5" s="1"/>
  <c r="B29" i="5"/>
  <c r="A29" i="5"/>
  <c r="AI28" i="5"/>
  <c r="AH28" i="5"/>
  <c r="AE28" i="5"/>
  <c r="AD28" i="5"/>
  <c r="S28" i="5"/>
  <c r="R28" i="5"/>
  <c r="Q28" i="5"/>
  <c r="AG28" i="5" s="1"/>
  <c r="B28" i="5"/>
  <c r="A28" i="5"/>
  <c r="S27" i="5"/>
  <c r="Q27" i="5"/>
  <c r="B27" i="5"/>
  <c r="A27" i="5"/>
  <c r="AI26" i="5"/>
  <c r="AH26" i="5"/>
  <c r="AE26" i="5"/>
  <c r="AD26" i="5"/>
  <c r="S26" i="5"/>
  <c r="R26" i="5"/>
  <c r="Q26" i="5"/>
  <c r="AG26" i="5" s="1"/>
  <c r="B26" i="5"/>
  <c r="A26" i="5"/>
  <c r="AI25" i="5"/>
  <c r="AH25" i="5"/>
  <c r="AE25" i="5"/>
  <c r="AD25" i="5"/>
  <c r="S25" i="5"/>
  <c r="R25" i="5"/>
  <c r="Q25" i="5"/>
  <c r="AG25" i="5" s="1"/>
  <c r="B25" i="5"/>
  <c r="A25" i="5"/>
  <c r="AI24" i="5"/>
  <c r="AH24" i="5"/>
  <c r="AE24" i="5"/>
  <c r="AD24" i="5"/>
  <c r="S24" i="5"/>
  <c r="R24" i="5"/>
  <c r="Q24" i="5"/>
  <c r="AG24" i="5" s="1"/>
  <c r="B24" i="5"/>
  <c r="A24" i="5"/>
  <c r="AI23" i="5"/>
  <c r="AH23" i="5"/>
  <c r="AE23" i="5"/>
  <c r="AD23" i="5"/>
  <c r="S23" i="5"/>
  <c r="R23" i="5"/>
  <c r="Q23" i="5"/>
  <c r="AG23" i="5" s="1"/>
  <c r="B23" i="5"/>
  <c r="A23" i="5"/>
  <c r="AI22" i="5"/>
  <c r="AH22" i="5"/>
  <c r="AE22" i="5"/>
  <c r="AD22" i="5"/>
  <c r="S22" i="5"/>
  <c r="R22" i="5"/>
  <c r="Q22" i="5"/>
  <c r="AG22" i="5" s="1"/>
  <c r="B22" i="5"/>
  <c r="A22" i="5"/>
  <c r="AI21" i="5"/>
  <c r="AH21" i="5"/>
  <c r="AE21" i="5"/>
  <c r="AD21" i="5"/>
  <c r="S21" i="5"/>
  <c r="R21" i="5"/>
  <c r="Q21" i="5"/>
  <c r="AG21" i="5" s="1"/>
  <c r="B21" i="5"/>
  <c r="A21" i="5"/>
  <c r="AI20" i="5"/>
  <c r="AH20" i="5"/>
  <c r="AE20" i="5"/>
  <c r="AD20" i="5"/>
  <c r="S20" i="5"/>
  <c r="R20" i="5"/>
  <c r="Q20" i="5"/>
  <c r="AG20" i="5" s="1"/>
  <c r="B20" i="5"/>
  <c r="A20" i="5"/>
  <c r="AI19" i="5"/>
  <c r="AH19" i="5"/>
  <c r="AE19" i="5"/>
  <c r="AD19" i="5"/>
  <c r="S19" i="5"/>
  <c r="R19" i="5"/>
  <c r="Q19" i="5"/>
  <c r="AG19" i="5" s="1"/>
  <c r="B19" i="5"/>
  <c r="A19" i="5"/>
  <c r="AI18" i="5"/>
  <c r="AH18" i="5"/>
  <c r="AE18" i="5"/>
  <c r="AD18" i="5"/>
  <c r="S18" i="5"/>
  <c r="R18" i="5"/>
  <c r="Q18" i="5"/>
  <c r="AG18" i="5" s="1"/>
  <c r="B18" i="5"/>
  <c r="A18" i="5"/>
  <c r="AI17" i="5"/>
  <c r="AH17" i="5"/>
  <c r="AE17" i="5"/>
  <c r="AD17" i="5"/>
  <c r="S17" i="5"/>
  <c r="R17" i="5"/>
  <c r="Q17" i="5"/>
  <c r="AG17" i="5" s="1"/>
  <c r="B17" i="5"/>
  <c r="A17" i="5"/>
  <c r="AI16" i="5"/>
  <c r="AH16" i="5"/>
  <c r="AE16" i="5"/>
  <c r="AD16" i="5"/>
  <c r="S16" i="5"/>
  <c r="R16" i="5"/>
  <c r="Q16" i="5"/>
  <c r="AG16" i="5" s="1"/>
  <c r="B16" i="5"/>
  <c r="A16" i="5"/>
  <c r="AI15" i="5"/>
  <c r="AH15" i="5"/>
  <c r="AE15" i="5"/>
  <c r="AD15" i="5"/>
  <c r="S15" i="5"/>
  <c r="R15" i="5"/>
  <c r="Q15" i="5"/>
  <c r="AG15" i="5" s="1"/>
  <c r="B15" i="5"/>
  <c r="A15" i="5"/>
  <c r="AI14" i="5"/>
  <c r="AH14" i="5"/>
  <c r="AE14" i="5"/>
  <c r="AD14" i="5"/>
  <c r="S14" i="5"/>
  <c r="R14" i="5"/>
  <c r="Q14" i="5"/>
  <c r="AG14" i="5" s="1"/>
  <c r="B14" i="5"/>
  <c r="A14" i="5"/>
  <c r="AI13" i="5"/>
  <c r="AH13" i="5"/>
  <c r="AE13" i="5"/>
  <c r="AD13" i="5"/>
  <c r="S13" i="5"/>
  <c r="R13" i="5"/>
  <c r="Q13" i="5"/>
  <c r="AG13" i="5" s="1"/>
  <c r="B13" i="5"/>
  <c r="A13" i="5"/>
  <c r="AI12" i="5"/>
  <c r="AH12" i="5"/>
  <c r="AE12" i="5"/>
  <c r="AD12" i="5"/>
  <c r="S12" i="5"/>
  <c r="R12" i="5"/>
  <c r="Q12" i="5"/>
  <c r="AG12" i="5" s="1"/>
  <c r="B12" i="5"/>
  <c r="A12" i="5"/>
  <c r="AI11" i="5"/>
  <c r="AH11" i="5"/>
  <c r="AE11" i="5"/>
  <c r="AD11" i="5"/>
  <c r="S11" i="5"/>
  <c r="R11" i="5"/>
  <c r="Q11" i="5"/>
  <c r="AG11" i="5" s="1"/>
  <c r="B11" i="5"/>
  <c r="A11" i="5"/>
  <c r="AI10" i="5"/>
  <c r="AH10" i="5"/>
  <c r="AE10" i="5"/>
  <c r="AD10" i="5"/>
  <c r="S10" i="5"/>
  <c r="R10" i="5"/>
  <c r="Q10" i="5"/>
  <c r="AG10" i="5" s="1"/>
  <c r="B10" i="5"/>
  <c r="A10" i="5"/>
  <c r="AI9" i="5"/>
  <c r="AH9" i="5"/>
  <c r="AE9" i="5"/>
  <c r="AD9" i="5"/>
  <c r="S9" i="5"/>
  <c r="R9" i="5"/>
  <c r="Q9" i="5"/>
  <c r="AG9" i="5" s="1"/>
  <c r="B9" i="5"/>
  <c r="A9" i="5"/>
  <c r="AI8" i="5"/>
  <c r="AH8" i="5"/>
  <c r="AE8" i="5"/>
  <c r="AD8" i="5"/>
  <c r="S8" i="5"/>
  <c r="R8" i="5"/>
  <c r="Q8" i="5"/>
  <c r="AG8" i="5" s="1"/>
  <c r="B8" i="5"/>
  <c r="A8" i="5"/>
  <c r="AI7" i="5"/>
  <c r="AH7" i="5"/>
  <c r="AE7" i="5"/>
  <c r="AD7" i="5"/>
  <c r="S7" i="5"/>
  <c r="R7" i="5"/>
  <c r="Q7" i="5"/>
  <c r="AG7" i="5" s="1"/>
  <c r="B7" i="5"/>
  <c r="A7" i="5"/>
  <c r="AI6" i="5"/>
  <c r="AH6" i="5"/>
  <c r="AE6" i="5"/>
  <c r="AD6" i="5"/>
  <c r="S6" i="5"/>
  <c r="R6" i="5"/>
  <c r="Q6" i="5"/>
  <c r="AG6" i="5" s="1"/>
  <c r="B6" i="5"/>
  <c r="A6" i="5"/>
  <c r="S5" i="5"/>
  <c r="R5" i="5"/>
  <c r="Q5" i="5"/>
  <c r="B5" i="5"/>
  <c r="A5" i="5"/>
  <c r="B4" i="5"/>
  <c r="A4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N3" i="5"/>
  <c r="M3" i="5"/>
  <c r="L3" i="5"/>
  <c r="K3" i="5"/>
  <c r="J3" i="5"/>
  <c r="I3" i="5"/>
  <c r="H3" i="5"/>
  <c r="G3" i="5"/>
  <c r="S1031" i="4"/>
  <c r="Q1031" i="4"/>
  <c r="R1031" i="4" s="1"/>
  <c r="B1031" i="4"/>
  <c r="A1031" i="4"/>
  <c r="S1030" i="4"/>
  <c r="Q1030" i="4"/>
  <c r="R1030" i="4" s="1"/>
  <c r="B1030" i="4"/>
  <c r="A1030" i="4"/>
  <c r="S1029" i="4"/>
  <c r="Q1029" i="4"/>
  <c r="R1029" i="4" s="1"/>
  <c r="B1029" i="4"/>
  <c r="A1029" i="4"/>
  <c r="S1028" i="4"/>
  <c r="Q1028" i="4"/>
  <c r="R1028" i="4" s="1"/>
  <c r="B1028" i="4"/>
  <c r="A1028" i="4"/>
  <c r="S1027" i="4"/>
  <c r="Q1027" i="4"/>
  <c r="R1027" i="4" s="1"/>
  <c r="B1027" i="4"/>
  <c r="A1027" i="4"/>
  <c r="S1026" i="4"/>
  <c r="Q1026" i="4"/>
  <c r="R1026" i="4" s="1"/>
  <c r="B1026" i="4"/>
  <c r="A1026" i="4"/>
  <c r="S1025" i="4"/>
  <c r="Q1025" i="4"/>
  <c r="R1025" i="4" s="1"/>
  <c r="B1025" i="4"/>
  <c r="A1025" i="4"/>
  <c r="S1024" i="4"/>
  <c r="Q1024" i="4"/>
  <c r="R1024" i="4" s="1"/>
  <c r="B1024" i="4"/>
  <c r="A1024" i="4"/>
  <c r="S1023" i="4"/>
  <c r="Q1023" i="4"/>
  <c r="R1023" i="4" s="1"/>
  <c r="B1023" i="4"/>
  <c r="A1023" i="4"/>
  <c r="S1022" i="4"/>
  <c r="Q1022" i="4"/>
  <c r="R1022" i="4" s="1"/>
  <c r="B1022" i="4"/>
  <c r="A1022" i="4"/>
  <c r="S1021" i="4"/>
  <c r="Q1021" i="4"/>
  <c r="R1021" i="4" s="1"/>
  <c r="B1021" i="4"/>
  <c r="A1021" i="4"/>
  <c r="S1020" i="4"/>
  <c r="Q1020" i="4"/>
  <c r="R1020" i="4" s="1"/>
  <c r="B1020" i="4"/>
  <c r="A1020" i="4"/>
  <c r="S1019" i="4"/>
  <c r="Q1019" i="4"/>
  <c r="R1019" i="4" s="1"/>
  <c r="B1019" i="4"/>
  <c r="A1019" i="4"/>
  <c r="S1018" i="4"/>
  <c r="Q1018" i="4"/>
  <c r="R1018" i="4" s="1"/>
  <c r="B1018" i="4"/>
  <c r="A1018" i="4"/>
  <c r="S1017" i="4"/>
  <c r="Q1017" i="4"/>
  <c r="R1017" i="4" s="1"/>
  <c r="B1017" i="4"/>
  <c r="A1017" i="4"/>
  <c r="S1016" i="4"/>
  <c r="Q1016" i="4"/>
  <c r="R1016" i="4" s="1"/>
  <c r="B1016" i="4"/>
  <c r="A1016" i="4"/>
  <c r="S1015" i="4"/>
  <c r="Q1015" i="4"/>
  <c r="R1015" i="4" s="1"/>
  <c r="B1015" i="4"/>
  <c r="A1015" i="4"/>
  <c r="S1014" i="4"/>
  <c r="Q1014" i="4"/>
  <c r="R1014" i="4" s="1"/>
  <c r="B1014" i="4"/>
  <c r="A1014" i="4"/>
  <c r="S1013" i="4"/>
  <c r="Q1013" i="4"/>
  <c r="R1013" i="4" s="1"/>
  <c r="B1013" i="4"/>
  <c r="A1013" i="4"/>
  <c r="S1012" i="4"/>
  <c r="Q1012" i="4"/>
  <c r="R1012" i="4" s="1"/>
  <c r="B1012" i="4"/>
  <c r="A1012" i="4"/>
  <c r="S1011" i="4"/>
  <c r="Q1011" i="4"/>
  <c r="R1011" i="4" s="1"/>
  <c r="B1011" i="4"/>
  <c r="A1011" i="4"/>
  <c r="S1010" i="4"/>
  <c r="Q1010" i="4"/>
  <c r="B1010" i="4"/>
  <c r="A1010" i="4"/>
  <c r="S1009" i="4"/>
  <c r="R1009" i="4"/>
  <c r="Q1009" i="4"/>
  <c r="B1009" i="4"/>
  <c r="A1009" i="4"/>
  <c r="S1008" i="4"/>
  <c r="R1008" i="4"/>
  <c r="Q1008" i="4"/>
  <c r="B1008" i="4"/>
  <c r="A1008" i="4"/>
  <c r="S1007" i="4"/>
  <c r="R1007" i="4"/>
  <c r="Q1007" i="4"/>
  <c r="B1007" i="4"/>
  <c r="A1007" i="4"/>
  <c r="S1006" i="4"/>
  <c r="R1006" i="4"/>
  <c r="Q1006" i="4"/>
  <c r="B1006" i="4"/>
  <c r="A1006" i="4"/>
  <c r="S1005" i="4"/>
  <c r="R1005" i="4"/>
  <c r="Q1005" i="4"/>
  <c r="B1005" i="4"/>
  <c r="A1005" i="4"/>
  <c r="S1004" i="4"/>
  <c r="R1004" i="4"/>
  <c r="Q1004" i="4"/>
  <c r="B1004" i="4"/>
  <c r="A1004" i="4"/>
  <c r="S1003" i="4"/>
  <c r="R1003" i="4"/>
  <c r="Q1003" i="4"/>
  <c r="B1003" i="4"/>
  <c r="A1003" i="4"/>
  <c r="S1002" i="4"/>
  <c r="R1002" i="4"/>
  <c r="Q1002" i="4"/>
  <c r="B1002" i="4"/>
  <c r="A1002" i="4"/>
  <c r="S1001" i="4"/>
  <c r="R1001" i="4"/>
  <c r="Q1001" i="4"/>
  <c r="B1001" i="4"/>
  <c r="A1001" i="4"/>
  <c r="S1000" i="4"/>
  <c r="Q1000" i="4"/>
  <c r="R1000" i="4" s="1"/>
  <c r="B1000" i="4"/>
  <c r="A1000" i="4"/>
  <c r="S999" i="4"/>
  <c r="R999" i="4"/>
  <c r="Q999" i="4"/>
  <c r="B999" i="4"/>
  <c r="A999" i="4"/>
  <c r="S998" i="4"/>
  <c r="Q998" i="4"/>
  <c r="R998" i="4" s="1"/>
  <c r="B998" i="4"/>
  <c r="A998" i="4"/>
  <c r="S997" i="4"/>
  <c r="R997" i="4"/>
  <c r="Q997" i="4"/>
  <c r="B997" i="4"/>
  <c r="A997" i="4"/>
  <c r="S996" i="4"/>
  <c r="Q996" i="4"/>
  <c r="R996" i="4" s="1"/>
  <c r="B996" i="4"/>
  <c r="A996" i="4"/>
  <c r="S995" i="4"/>
  <c r="R995" i="4"/>
  <c r="Q995" i="4"/>
  <c r="B995" i="4"/>
  <c r="A995" i="4"/>
  <c r="S994" i="4"/>
  <c r="Q994" i="4"/>
  <c r="R994" i="4" s="1"/>
  <c r="B994" i="4"/>
  <c r="A994" i="4"/>
  <c r="S993" i="4"/>
  <c r="R993" i="4"/>
  <c r="Q993" i="4"/>
  <c r="B993" i="4"/>
  <c r="A993" i="4"/>
  <c r="S992" i="4"/>
  <c r="Q992" i="4"/>
  <c r="R992" i="4" s="1"/>
  <c r="B992" i="4"/>
  <c r="A992" i="4"/>
  <c r="S991" i="4"/>
  <c r="Q991" i="4"/>
  <c r="B991" i="4"/>
  <c r="A991" i="4"/>
  <c r="S990" i="4"/>
  <c r="Q990" i="4"/>
  <c r="R990" i="4" s="1"/>
  <c r="B990" i="4"/>
  <c r="A990" i="4"/>
  <c r="S989" i="4"/>
  <c r="R989" i="4"/>
  <c r="Q989" i="4"/>
  <c r="B989" i="4"/>
  <c r="A989" i="4"/>
  <c r="S988" i="4"/>
  <c r="R988" i="4"/>
  <c r="Q988" i="4"/>
  <c r="B988" i="4"/>
  <c r="A988" i="4"/>
  <c r="S987" i="4"/>
  <c r="R987" i="4"/>
  <c r="Q987" i="4"/>
  <c r="B987" i="4"/>
  <c r="A987" i="4"/>
  <c r="S986" i="4"/>
  <c r="R986" i="4"/>
  <c r="Q986" i="4"/>
  <c r="B986" i="4"/>
  <c r="A986" i="4"/>
  <c r="S985" i="4"/>
  <c r="R985" i="4"/>
  <c r="Q985" i="4"/>
  <c r="B985" i="4"/>
  <c r="A985" i="4"/>
  <c r="S984" i="4"/>
  <c r="R984" i="4"/>
  <c r="Q984" i="4"/>
  <c r="B984" i="4"/>
  <c r="A984" i="4"/>
  <c r="S983" i="4"/>
  <c r="R983" i="4"/>
  <c r="Q983" i="4"/>
  <c r="B983" i="4"/>
  <c r="A983" i="4"/>
  <c r="S982" i="4"/>
  <c r="R982" i="4"/>
  <c r="Q982" i="4"/>
  <c r="B982" i="4"/>
  <c r="A982" i="4"/>
  <c r="S981" i="4"/>
  <c r="Q981" i="4"/>
  <c r="R981" i="4" s="1"/>
  <c r="B981" i="4"/>
  <c r="A981" i="4"/>
  <c r="S980" i="4"/>
  <c r="R980" i="4"/>
  <c r="Q980" i="4"/>
  <c r="B980" i="4"/>
  <c r="A980" i="4"/>
  <c r="S979" i="4"/>
  <c r="Q979" i="4"/>
  <c r="R979" i="4" s="1"/>
  <c r="B979" i="4"/>
  <c r="A979" i="4"/>
  <c r="S978" i="4"/>
  <c r="R978" i="4"/>
  <c r="Q978" i="4"/>
  <c r="B978" i="4"/>
  <c r="A978" i="4"/>
  <c r="S977" i="4"/>
  <c r="Q977" i="4"/>
  <c r="R977" i="4" s="1"/>
  <c r="B977" i="4"/>
  <c r="A977" i="4"/>
  <c r="S976" i="4"/>
  <c r="R976" i="4"/>
  <c r="Q976" i="4"/>
  <c r="B976" i="4"/>
  <c r="A976" i="4"/>
  <c r="S975" i="4"/>
  <c r="Q975" i="4"/>
  <c r="R975" i="4" s="1"/>
  <c r="B975" i="4"/>
  <c r="A975" i="4"/>
  <c r="S974" i="4"/>
  <c r="Q974" i="4"/>
  <c r="R974" i="4" s="1"/>
  <c r="B974" i="4"/>
  <c r="A974" i="4"/>
  <c r="S973" i="4"/>
  <c r="Q973" i="4"/>
  <c r="R973" i="4" s="1"/>
  <c r="B973" i="4"/>
  <c r="A973" i="4"/>
  <c r="S972" i="4"/>
  <c r="Q972" i="4"/>
  <c r="R972" i="4" s="1"/>
  <c r="B972" i="4"/>
  <c r="A972" i="4"/>
  <c r="S971" i="4"/>
  <c r="Q971" i="4"/>
  <c r="B971" i="4"/>
  <c r="A971" i="4"/>
  <c r="S970" i="4"/>
  <c r="Q970" i="4"/>
  <c r="R970" i="4" s="1"/>
  <c r="B970" i="4"/>
  <c r="A970" i="4"/>
  <c r="S969" i="4"/>
  <c r="Q969" i="4"/>
  <c r="R969" i="4" s="1"/>
  <c r="B969" i="4"/>
  <c r="A969" i="4"/>
  <c r="S968" i="4"/>
  <c r="Q968" i="4"/>
  <c r="R968" i="4" s="1"/>
  <c r="B968" i="4"/>
  <c r="A968" i="4"/>
  <c r="S967" i="4"/>
  <c r="Q967" i="4"/>
  <c r="R967" i="4" s="1"/>
  <c r="B967" i="4"/>
  <c r="A967" i="4"/>
  <c r="S966" i="4"/>
  <c r="Q966" i="4"/>
  <c r="R966" i="4" s="1"/>
  <c r="B966" i="4"/>
  <c r="A966" i="4"/>
  <c r="S965" i="4"/>
  <c r="Q965" i="4"/>
  <c r="R965" i="4" s="1"/>
  <c r="B965" i="4"/>
  <c r="A965" i="4"/>
  <c r="S964" i="4"/>
  <c r="Q964" i="4"/>
  <c r="R964" i="4" s="1"/>
  <c r="B964" i="4"/>
  <c r="A964" i="4"/>
  <c r="S963" i="4"/>
  <c r="Q963" i="4"/>
  <c r="R963" i="4" s="1"/>
  <c r="B963" i="4"/>
  <c r="A963" i="4"/>
  <c r="S962" i="4"/>
  <c r="Q962" i="4"/>
  <c r="R962" i="4" s="1"/>
  <c r="B962" i="4"/>
  <c r="A962" i="4"/>
  <c r="S961" i="4"/>
  <c r="Q961" i="4"/>
  <c r="R961" i="4" s="1"/>
  <c r="B961" i="4"/>
  <c r="A961" i="4"/>
  <c r="S960" i="4"/>
  <c r="Q960" i="4"/>
  <c r="R960" i="4" s="1"/>
  <c r="B960" i="4"/>
  <c r="A960" i="4"/>
  <c r="S959" i="4"/>
  <c r="Q959" i="4"/>
  <c r="R959" i="4" s="1"/>
  <c r="B959" i="4"/>
  <c r="A959" i="4"/>
  <c r="S958" i="4"/>
  <c r="Q958" i="4"/>
  <c r="R958" i="4" s="1"/>
  <c r="B958" i="4"/>
  <c r="A958" i="4"/>
  <c r="S957" i="4"/>
  <c r="Q957" i="4"/>
  <c r="R957" i="4" s="1"/>
  <c r="B957" i="4"/>
  <c r="A957" i="4"/>
  <c r="S956" i="4"/>
  <c r="Q956" i="4"/>
  <c r="R956" i="4" s="1"/>
  <c r="B956" i="4"/>
  <c r="A956" i="4"/>
  <c r="S955" i="4"/>
  <c r="Q955" i="4"/>
  <c r="R955" i="4" s="1"/>
  <c r="B955" i="4"/>
  <c r="A955" i="4"/>
  <c r="S954" i="4"/>
  <c r="Q954" i="4"/>
  <c r="R954" i="4" s="1"/>
  <c r="B954" i="4"/>
  <c r="A954" i="4"/>
  <c r="S953" i="4"/>
  <c r="Q953" i="4"/>
  <c r="R953" i="4" s="1"/>
  <c r="B953" i="4"/>
  <c r="A953" i="4"/>
  <c r="S952" i="4"/>
  <c r="Q952" i="4"/>
  <c r="R952" i="4" s="1"/>
  <c r="B952" i="4"/>
  <c r="A952" i="4"/>
  <c r="S951" i="4"/>
  <c r="Q951" i="4"/>
  <c r="R951" i="4" s="1"/>
  <c r="B951" i="4"/>
  <c r="A951" i="4"/>
  <c r="S950" i="4"/>
  <c r="Q950" i="4"/>
  <c r="R950" i="4" s="1"/>
  <c r="B950" i="4"/>
  <c r="A950" i="4"/>
  <c r="S949" i="4"/>
  <c r="Q949" i="4"/>
  <c r="B949" i="4"/>
  <c r="A949" i="4"/>
  <c r="S948" i="4"/>
  <c r="Q948" i="4"/>
  <c r="R948" i="4" s="1"/>
  <c r="B948" i="4"/>
  <c r="A948" i="4"/>
  <c r="S947" i="4"/>
  <c r="Q947" i="4"/>
  <c r="R947" i="4" s="1"/>
  <c r="B947" i="4"/>
  <c r="A947" i="4"/>
  <c r="S946" i="4"/>
  <c r="Q946" i="4"/>
  <c r="R946" i="4" s="1"/>
  <c r="B946" i="4"/>
  <c r="A946" i="4"/>
  <c r="S945" i="4"/>
  <c r="Q945" i="4"/>
  <c r="R945" i="4" s="1"/>
  <c r="B945" i="4"/>
  <c r="A945" i="4"/>
  <c r="S944" i="4"/>
  <c r="Q944" i="4"/>
  <c r="R944" i="4" s="1"/>
  <c r="B944" i="4"/>
  <c r="A944" i="4"/>
  <c r="S943" i="4"/>
  <c r="Q943" i="4"/>
  <c r="R943" i="4" s="1"/>
  <c r="B943" i="4"/>
  <c r="A943" i="4"/>
  <c r="S942" i="4"/>
  <c r="Q942" i="4"/>
  <c r="R942" i="4" s="1"/>
  <c r="B942" i="4"/>
  <c r="A942" i="4"/>
  <c r="S941" i="4"/>
  <c r="Q941" i="4"/>
  <c r="R941" i="4" s="1"/>
  <c r="B941" i="4"/>
  <c r="A941" i="4"/>
  <c r="S940" i="4"/>
  <c r="Q940" i="4"/>
  <c r="R940" i="4" s="1"/>
  <c r="B940" i="4"/>
  <c r="A940" i="4"/>
  <c r="S939" i="4"/>
  <c r="Q939" i="4"/>
  <c r="R939" i="4" s="1"/>
  <c r="B939" i="4"/>
  <c r="A939" i="4"/>
  <c r="S938" i="4"/>
  <c r="Q938" i="4"/>
  <c r="R938" i="4" s="1"/>
  <c r="B938" i="4"/>
  <c r="A938" i="4"/>
  <c r="S937" i="4"/>
  <c r="Q937" i="4"/>
  <c r="R937" i="4" s="1"/>
  <c r="B937" i="4"/>
  <c r="A937" i="4"/>
  <c r="S936" i="4"/>
  <c r="Q936" i="4"/>
  <c r="R936" i="4" s="1"/>
  <c r="B936" i="4"/>
  <c r="A936" i="4"/>
  <c r="S935" i="4"/>
  <c r="Q935" i="4"/>
  <c r="R935" i="4" s="1"/>
  <c r="B935" i="4"/>
  <c r="A935" i="4"/>
  <c r="S934" i="4"/>
  <c r="R934" i="4"/>
  <c r="Q934" i="4"/>
  <c r="B934" i="4"/>
  <c r="A934" i="4"/>
  <c r="S933" i="4"/>
  <c r="R933" i="4"/>
  <c r="Q933" i="4"/>
  <c r="B933" i="4"/>
  <c r="A933" i="4"/>
  <c r="S932" i="4"/>
  <c r="R932" i="4"/>
  <c r="Q932" i="4"/>
  <c r="B932" i="4"/>
  <c r="A932" i="4"/>
  <c r="S931" i="4"/>
  <c r="R931" i="4"/>
  <c r="Q931" i="4"/>
  <c r="B931" i="4"/>
  <c r="A931" i="4"/>
  <c r="S930" i="4"/>
  <c r="R930" i="4"/>
  <c r="Q930" i="4"/>
  <c r="B930" i="4"/>
  <c r="A930" i="4"/>
  <c r="S929" i="4"/>
  <c r="Q929" i="4"/>
  <c r="B929" i="4"/>
  <c r="A929" i="4"/>
  <c r="S928" i="4"/>
  <c r="R928" i="4"/>
  <c r="Q928" i="4"/>
  <c r="B928" i="4"/>
  <c r="A928" i="4"/>
  <c r="S927" i="4"/>
  <c r="R927" i="4"/>
  <c r="Q927" i="4"/>
  <c r="B927" i="4"/>
  <c r="A927" i="4"/>
  <c r="S926" i="4"/>
  <c r="R926" i="4"/>
  <c r="Q926" i="4"/>
  <c r="B926" i="4"/>
  <c r="A926" i="4"/>
  <c r="S925" i="4"/>
  <c r="R925" i="4"/>
  <c r="Q925" i="4"/>
  <c r="B925" i="4"/>
  <c r="A925" i="4"/>
  <c r="S924" i="4"/>
  <c r="R924" i="4"/>
  <c r="Q924" i="4"/>
  <c r="B924" i="4"/>
  <c r="A924" i="4"/>
  <c r="S923" i="4"/>
  <c r="R923" i="4"/>
  <c r="Q923" i="4"/>
  <c r="B923" i="4"/>
  <c r="A923" i="4"/>
  <c r="S922" i="4"/>
  <c r="R922" i="4"/>
  <c r="Q922" i="4"/>
  <c r="B922" i="4"/>
  <c r="A922" i="4"/>
  <c r="S921" i="4"/>
  <c r="R921" i="4"/>
  <c r="Q921" i="4"/>
  <c r="B921" i="4"/>
  <c r="A921" i="4"/>
  <c r="S920" i="4"/>
  <c r="R920" i="4"/>
  <c r="Q920" i="4"/>
  <c r="B920" i="4"/>
  <c r="A920" i="4"/>
  <c r="S919" i="4"/>
  <c r="R919" i="4"/>
  <c r="Q919" i="4"/>
  <c r="B919" i="4"/>
  <c r="A919" i="4"/>
  <c r="S918" i="4"/>
  <c r="R918" i="4"/>
  <c r="Q918" i="4"/>
  <c r="B918" i="4"/>
  <c r="A918" i="4"/>
  <c r="S917" i="4"/>
  <c r="R917" i="4"/>
  <c r="Q917" i="4"/>
  <c r="B917" i="4"/>
  <c r="A917" i="4"/>
  <c r="S916" i="4"/>
  <c r="R916" i="4"/>
  <c r="Q916" i="4"/>
  <c r="B916" i="4"/>
  <c r="A916" i="4"/>
  <c r="S915" i="4"/>
  <c r="R915" i="4"/>
  <c r="Q915" i="4"/>
  <c r="B915" i="4"/>
  <c r="A915" i="4"/>
  <c r="S914" i="4"/>
  <c r="R914" i="4"/>
  <c r="Q914" i="4"/>
  <c r="B914" i="4"/>
  <c r="A914" i="4"/>
  <c r="S913" i="4"/>
  <c r="R913" i="4"/>
  <c r="Q913" i="4"/>
  <c r="B913" i="4"/>
  <c r="A913" i="4"/>
  <c r="S912" i="4"/>
  <c r="R912" i="4"/>
  <c r="Q912" i="4"/>
  <c r="B912" i="4"/>
  <c r="A912" i="4"/>
  <c r="S911" i="4"/>
  <c r="R911" i="4"/>
  <c r="Q911" i="4"/>
  <c r="B911" i="4"/>
  <c r="A911" i="4"/>
  <c r="S910" i="4"/>
  <c r="R910" i="4"/>
  <c r="Q910" i="4"/>
  <c r="B910" i="4"/>
  <c r="A910" i="4"/>
  <c r="S909" i="4"/>
  <c r="R909" i="4"/>
  <c r="Q909" i="4"/>
  <c r="B909" i="4"/>
  <c r="A909" i="4"/>
  <c r="S908" i="4"/>
  <c r="Q908" i="4"/>
  <c r="B908" i="4"/>
  <c r="A908" i="4"/>
  <c r="S907" i="4"/>
  <c r="R907" i="4"/>
  <c r="Q907" i="4"/>
  <c r="B907" i="4"/>
  <c r="A907" i="4"/>
  <c r="S906" i="4"/>
  <c r="R906" i="4"/>
  <c r="Q906" i="4"/>
  <c r="B906" i="4"/>
  <c r="A906" i="4"/>
  <c r="S905" i="4"/>
  <c r="R905" i="4"/>
  <c r="Q905" i="4"/>
  <c r="B905" i="4"/>
  <c r="A905" i="4"/>
  <c r="S904" i="4"/>
  <c r="R904" i="4"/>
  <c r="Q904" i="4"/>
  <c r="B904" i="4"/>
  <c r="A904" i="4"/>
  <c r="S903" i="4"/>
  <c r="R903" i="4"/>
  <c r="Q903" i="4"/>
  <c r="B903" i="4"/>
  <c r="A903" i="4"/>
  <c r="S902" i="4"/>
  <c r="R902" i="4"/>
  <c r="Q902" i="4"/>
  <c r="B902" i="4"/>
  <c r="A902" i="4"/>
  <c r="S901" i="4"/>
  <c r="R901" i="4"/>
  <c r="Q901" i="4"/>
  <c r="B901" i="4"/>
  <c r="A901" i="4"/>
  <c r="S900" i="4"/>
  <c r="R900" i="4"/>
  <c r="Q900" i="4"/>
  <c r="B900" i="4"/>
  <c r="A900" i="4"/>
  <c r="S899" i="4"/>
  <c r="R899" i="4"/>
  <c r="Q899" i="4"/>
  <c r="B899" i="4"/>
  <c r="A899" i="4"/>
  <c r="S898" i="4"/>
  <c r="R898" i="4"/>
  <c r="Q898" i="4"/>
  <c r="B898" i="4"/>
  <c r="A898" i="4"/>
  <c r="S897" i="4"/>
  <c r="R897" i="4"/>
  <c r="Q897" i="4"/>
  <c r="B897" i="4"/>
  <c r="A897" i="4"/>
  <c r="S896" i="4"/>
  <c r="R896" i="4"/>
  <c r="Q896" i="4"/>
  <c r="B896" i="4"/>
  <c r="A896" i="4"/>
  <c r="S895" i="4"/>
  <c r="R895" i="4"/>
  <c r="Q895" i="4"/>
  <c r="B895" i="4"/>
  <c r="A895" i="4"/>
  <c r="S894" i="4"/>
  <c r="R894" i="4"/>
  <c r="Q894" i="4"/>
  <c r="B894" i="4"/>
  <c r="A894" i="4"/>
  <c r="S893" i="4"/>
  <c r="R893" i="4"/>
  <c r="Q893" i="4"/>
  <c r="B893" i="4"/>
  <c r="A893" i="4"/>
  <c r="S892" i="4"/>
  <c r="R892" i="4"/>
  <c r="Q892" i="4"/>
  <c r="B892" i="4"/>
  <c r="A892" i="4"/>
  <c r="S891" i="4"/>
  <c r="R891" i="4"/>
  <c r="Q891" i="4"/>
  <c r="B891" i="4"/>
  <c r="A891" i="4"/>
  <c r="S890" i="4"/>
  <c r="R890" i="4"/>
  <c r="Q890" i="4"/>
  <c r="B890" i="4"/>
  <c r="A890" i="4"/>
  <c r="S889" i="4"/>
  <c r="R889" i="4"/>
  <c r="Q889" i="4"/>
  <c r="B889" i="4"/>
  <c r="A889" i="4"/>
  <c r="S888" i="4"/>
  <c r="R888" i="4"/>
  <c r="Q888" i="4"/>
  <c r="B888" i="4"/>
  <c r="A888" i="4"/>
  <c r="S887" i="4"/>
  <c r="Q887" i="4"/>
  <c r="B887" i="4"/>
  <c r="A887" i="4"/>
  <c r="S886" i="4"/>
  <c r="R886" i="4"/>
  <c r="Q886" i="4"/>
  <c r="B886" i="4"/>
  <c r="A886" i="4"/>
  <c r="S885" i="4"/>
  <c r="R885" i="4"/>
  <c r="Q885" i="4"/>
  <c r="B885" i="4"/>
  <c r="A885" i="4"/>
  <c r="S884" i="4"/>
  <c r="Q884" i="4"/>
  <c r="R884" i="4" s="1"/>
  <c r="B884" i="4"/>
  <c r="A884" i="4"/>
  <c r="S883" i="4"/>
  <c r="Q883" i="4"/>
  <c r="R883" i="4" s="1"/>
  <c r="B883" i="4"/>
  <c r="A883" i="4"/>
  <c r="S882" i="4"/>
  <c r="R882" i="4"/>
  <c r="Q882" i="4"/>
  <c r="B882" i="4"/>
  <c r="A882" i="4"/>
  <c r="S881" i="4"/>
  <c r="Q881" i="4"/>
  <c r="R881" i="4" s="1"/>
  <c r="B881" i="4"/>
  <c r="A881" i="4"/>
  <c r="S880" i="4"/>
  <c r="Q880" i="4"/>
  <c r="R880" i="4" s="1"/>
  <c r="B880" i="4"/>
  <c r="A880" i="4"/>
  <c r="S879" i="4"/>
  <c r="Q879" i="4"/>
  <c r="R879" i="4" s="1"/>
  <c r="B879" i="4"/>
  <c r="A879" i="4"/>
  <c r="S878" i="4"/>
  <c r="R878" i="4"/>
  <c r="Q878" i="4"/>
  <c r="B878" i="4"/>
  <c r="A878" i="4"/>
  <c r="S877" i="4"/>
  <c r="Q877" i="4"/>
  <c r="R877" i="4" s="1"/>
  <c r="B877" i="4"/>
  <c r="A877" i="4"/>
  <c r="S876" i="4"/>
  <c r="Q876" i="4"/>
  <c r="R876" i="4" s="1"/>
  <c r="B876" i="4"/>
  <c r="A876" i="4"/>
  <c r="S875" i="4"/>
  <c r="Q875" i="4"/>
  <c r="R875" i="4" s="1"/>
  <c r="B875" i="4"/>
  <c r="A875" i="4"/>
  <c r="S874" i="4"/>
  <c r="R874" i="4"/>
  <c r="Q874" i="4"/>
  <c r="B874" i="4"/>
  <c r="A874" i="4"/>
  <c r="S873" i="4"/>
  <c r="Q873" i="4"/>
  <c r="R873" i="4" s="1"/>
  <c r="B873" i="4"/>
  <c r="A873" i="4"/>
  <c r="S872" i="4"/>
  <c r="Q872" i="4"/>
  <c r="R872" i="4" s="1"/>
  <c r="B872" i="4"/>
  <c r="A872" i="4"/>
  <c r="S871" i="4"/>
  <c r="Q871" i="4"/>
  <c r="R871" i="4" s="1"/>
  <c r="B871" i="4"/>
  <c r="A871" i="4"/>
  <c r="S870" i="4"/>
  <c r="R870" i="4"/>
  <c r="Q870" i="4"/>
  <c r="B870" i="4"/>
  <c r="A870" i="4"/>
  <c r="S869" i="4"/>
  <c r="Q869" i="4"/>
  <c r="R869" i="4" s="1"/>
  <c r="B869" i="4"/>
  <c r="A869" i="4"/>
  <c r="S868" i="4"/>
  <c r="Q868" i="4"/>
  <c r="R868" i="4" s="1"/>
  <c r="B868" i="4"/>
  <c r="A868" i="4"/>
  <c r="S867" i="4"/>
  <c r="Q867" i="4"/>
  <c r="R867" i="4" s="1"/>
  <c r="B867" i="4"/>
  <c r="A867" i="4"/>
  <c r="S866" i="4"/>
  <c r="Q866" i="4"/>
  <c r="B866" i="4"/>
  <c r="A866" i="4"/>
  <c r="S865" i="4"/>
  <c r="Q865" i="4"/>
  <c r="R865" i="4" s="1"/>
  <c r="B865" i="4"/>
  <c r="A865" i="4"/>
  <c r="S864" i="4"/>
  <c r="Q864" i="4"/>
  <c r="R864" i="4" s="1"/>
  <c r="B864" i="4"/>
  <c r="A864" i="4"/>
  <c r="S863" i="4"/>
  <c r="Q863" i="4"/>
  <c r="R863" i="4" s="1"/>
  <c r="B863" i="4"/>
  <c r="A863" i="4"/>
  <c r="S862" i="4"/>
  <c r="Q862" i="4"/>
  <c r="R862" i="4" s="1"/>
  <c r="B862" i="4"/>
  <c r="A862" i="4"/>
  <c r="S861" i="4"/>
  <c r="Q861" i="4"/>
  <c r="R861" i="4" s="1"/>
  <c r="B861" i="4"/>
  <c r="A861" i="4"/>
  <c r="S860" i="4"/>
  <c r="Q860" i="4"/>
  <c r="R860" i="4" s="1"/>
  <c r="B860" i="4"/>
  <c r="A860" i="4"/>
  <c r="S859" i="4"/>
  <c r="Q859" i="4"/>
  <c r="R859" i="4" s="1"/>
  <c r="B859" i="4"/>
  <c r="A859" i="4"/>
  <c r="S858" i="4"/>
  <c r="Q858" i="4"/>
  <c r="R858" i="4" s="1"/>
  <c r="B858" i="4"/>
  <c r="A858" i="4"/>
  <c r="S857" i="4"/>
  <c r="Q857" i="4"/>
  <c r="R857" i="4" s="1"/>
  <c r="B857" i="4"/>
  <c r="A857" i="4"/>
  <c r="S856" i="4"/>
  <c r="Q856" i="4"/>
  <c r="R856" i="4" s="1"/>
  <c r="B856" i="4"/>
  <c r="A856" i="4"/>
  <c r="S855" i="4"/>
  <c r="Q855" i="4"/>
  <c r="R855" i="4" s="1"/>
  <c r="B855" i="4"/>
  <c r="A855" i="4"/>
  <c r="S854" i="4"/>
  <c r="Q854" i="4"/>
  <c r="R854" i="4" s="1"/>
  <c r="B854" i="4"/>
  <c r="A854" i="4"/>
  <c r="S853" i="4"/>
  <c r="Q853" i="4"/>
  <c r="R853" i="4" s="1"/>
  <c r="B853" i="4"/>
  <c r="A853" i="4"/>
  <c r="S852" i="4"/>
  <c r="Q852" i="4"/>
  <c r="R852" i="4" s="1"/>
  <c r="B852" i="4"/>
  <c r="A852" i="4"/>
  <c r="S851" i="4"/>
  <c r="Q851" i="4"/>
  <c r="R851" i="4" s="1"/>
  <c r="B851" i="4"/>
  <c r="A851" i="4"/>
  <c r="S850" i="4"/>
  <c r="Q850" i="4"/>
  <c r="R850" i="4" s="1"/>
  <c r="B850" i="4"/>
  <c r="A850" i="4"/>
  <c r="S849" i="4"/>
  <c r="Q849" i="4"/>
  <c r="R849" i="4" s="1"/>
  <c r="B849" i="4"/>
  <c r="A849" i="4"/>
  <c r="S848" i="4"/>
  <c r="Q848" i="4"/>
  <c r="R848" i="4" s="1"/>
  <c r="B848" i="4"/>
  <c r="A848" i="4"/>
  <c r="S847" i="4"/>
  <c r="Q847" i="4"/>
  <c r="R847" i="4" s="1"/>
  <c r="B847" i="4"/>
  <c r="A847" i="4"/>
  <c r="S846" i="4"/>
  <c r="Q846" i="4"/>
  <c r="R846" i="4" s="1"/>
  <c r="B846" i="4"/>
  <c r="A846" i="4"/>
  <c r="S845" i="4"/>
  <c r="Q845" i="4"/>
  <c r="R845" i="4" s="1"/>
  <c r="B845" i="4"/>
  <c r="A845" i="4"/>
  <c r="S844" i="4"/>
  <c r="Q844" i="4"/>
  <c r="R844" i="4" s="1"/>
  <c r="B844" i="4"/>
  <c r="A844" i="4"/>
  <c r="S843" i="4"/>
  <c r="Q843" i="4"/>
  <c r="B843" i="4"/>
  <c r="A843" i="4"/>
  <c r="S842" i="4"/>
  <c r="Q842" i="4"/>
  <c r="R842" i="4" s="1"/>
  <c r="B842" i="4"/>
  <c r="A842" i="4"/>
  <c r="S841" i="4"/>
  <c r="Q841" i="4"/>
  <c r="R841" i="4" s="1"/>
  <c r="B841" i="4"/>
  <c r="A841" i="4"/>
  <c r="S840" i="4"/>
  <c r="Q840" i="4"/>
  <c r="R840" i="4" s="1"/>
  <c r="B840" i="4"/>
  <c r="A840" i="4"/>
  <c r="S839" i="4"/>
  <c r="Q839" i="4"/>
  <c r="R839" i="4" s="1"/>
  <c r="B839" i="4"/>
  <c r="A839" i="4"/>
  <c r="S838" i="4"/>
  <c r="Q838" i="4"/>
  <c r="R838" i="4" s="1"/>
  <c r="B838" i="4"/>
  <c r="A838" i="4"/>
  <c r="S837" i="4"/>
  <c r="Q837" i="4"/>
  <c r="R837" i="4" s="1"/>
  <c r="B837" i="4"/>
  <c r="A837" i="4"/>
  <c r="S836" i="4"/>
  <c r="Q836" i="4"/>
  <c r="R836" i="4" s="1"/>
  <c r="B836" i="4"/>
  <c r="A836" i="4"/>
  <c r="S835" i="4"/>
  <c r="Q835" i="4"/>
  <c r="R835" i="4" s="1"/>
  <c r="B835" i="4"/>
  <c r="A835" i="4"/>
  <c r="S834" i="4"/>
  <c r="Q834" i="4"/>
  <c r="R834" i="4" s="1"/>
  <c r="B834" i="4"/>
  <c r="A834" i="4"/>
  <c r="S833" i="4"/>
  <c r="Q833" i="4"/>
  <c r="R833" i="4" s="1"/>
  <c r="B833" i="4"/>
  <c r="A833" i="4"/>
  <c r="S832" i="4"/>
  <c r="Q832" i="4"/>
  <c r="R832" i="4" s="1"/>
  <c r="B832" i="4"/>
  <c r="A832" i="4"/>
  <c r="S831" i="4"/>
  <c r="Q831" i="4"/>
  <c r="R831" i="4" s="1"/>
  <c r="B831" i="4"/>
  <c r="A831" i="4"/>
  <c r="S830" i="4"/>
  <c r="Q830" i="4"/>
  <c r="R830" i="4" s="1"/>
  <c r="B830" i="4"/>
  <c r="A830" i="4"/>
  <c r="S829" i="4"/>
  <c r="Q829" i="4"/>
  <c r="R829" i="4" s="1"/>
  <c r="B829" i="4"/>
  <c r="A829" i="4"/>
  <c r="S828" i="4"/>
  <c r="Q828" i="4"/>
  <c r="R828" i="4" s="1"/>
  <c r="B828" i="4"/>
  <c r="A828" i="4"/>
  <c r="S827" i="4"/>
  <c r="Q827" i="4"/>
  <c r="R827" i="4" s="1"/>
  <c r="B827" i="4"/>
  <c r="A827" i="4"/>
  <c r="S826" i="4"/>
  <c r="Q826" i="4"/>
  <c r="R826" i="4" s="1"/>
  <c r="B826" i="4"/>
  <c r="A826" i="4"/>
  <c r="S825" i="4"/>
  <c r="Q825" i="4"/>
  <c r="R825" i="4" s="1"/>
  <c r="B825" i="4"/>
  <c r="A825" i="4"/>
  <c r="S824" i="4"/>
  <c r="Q824" i="4"/>
  <c r="R824" i="4" s="1"/>
  <c r="B824" i="4"/>
  <c r="A824" i="4"/>
  <c r="S823" i="4"/>
  <c r="Q823" i="4"/>
  <c r="R823" i="4" s="1"/>
  <c r="B823" i="4"/>
  <c r="A823" i="4"/>
  <c r="S822" i="4"/>
  <c r="Q822" i="4"/>
  <c r="B822" i="4"/>
  <c r="A822" i="4"/>
  <c r="S821" i="4"/>
  <c r="Q821" i="4"/>
  <c r="R821" i="4" s="1"/>
  <c r="B821" i="4"/>
  <c r="A821" i="4"/>
  <c r="S820" i="4"/>
  <c r="Q820" i="4"/>
  <c r="R820" i="4" s="1"/>
  <c r="B820" i="4"/>
  <c r="A820" i="4"/>
  <c r="S819" i="4"/>
  <c r="Q819" i="4"/>
  <c r="R819" i="4" s="1"/>
  <c r="B819" i="4"/>
  <c r="A819" i="4"/>
  <c r="S818" i="4"/>
  <c r="Q818" i="4"/>
  <c r="R818" i="4" s="1"/>
  <c r="B818" i="4"/>
  <c r="A818" i="4"/>
  <c r="S817" i="4"/>
  <c r="Q817" i="4"/>
  <c r="R817" i="4" s="1"/>
  <c r="B817" i="4"/>
  <c r="A817" i="4"/>
  <c r="S816" i="4"/>
  <c r="Q816" i="4"/>
  <c r="R816" i="4" s="1"/>
  <c r="B816" i="4"/>
  <c r="A816" i="4"/>
  <c r="S815" i="4"/>
  <c r="Q815" i="4"/>
  <c r="R815" i="4" s="1"/>
  <c r="B815" i="4"/>
  <c r="A815" i="4"/>
  <c r="S814" i="4"/>
  <c r="Q814" i="4"/>
  <c r="R814" i="4" s="1"/>
  <c r="B814" i="4"/>
  <c r="A814" i="4"/>
  <c r="S813" i="4"/>
  <c r="Q813" i="4"/>
  <c r="R813" i="4" s="1"/>
  <c r="B813" i="4"/>
  <c r="A813" i="4"/>
  <c r="S812" i="4"/>
  <c r="Q812" i="4"/>
  <c r="R812" i="4" s="1"/>
  <c r="B812" i="4"/>
  <c r="A812" i="4"/>
  <c r="S811" i="4"/>
  <c r="Q811" i="4"/>
  <c r="R811" i="4" s="1"/>
  <c r="B811" i="4"/>
  <c r="A811" i="4"/>
  <c r="S810" i="4"/>
  <c r="R810" i="4"/>
  <c r="Q810" i="4"/>
  <c r="B810" i="4"/>
  <c r="A810" i="4"/>
  <c r="S809" i="4"/>
  <c r="R809" i="4"/>
  <c r="Q809" i="4"/>
  <c r="B809" i="4"/>
  <c r="A809" i="4"/>
  <c r="S808" i="4"/>
  <c r="R808" i="4"/>
  <c r="Q808" i="4"/>
  <c r="B808" i="4"/>
  <c r="A808" i="4"/>
  <c r="S807" i="4"/>
  <c r="R807" i="4"/>
  <c r="Q807" i="4"/>
  <c r="B807" i="4"/>
  <c r="A807" i="4"/>
  <c r="S806" i="4"/>
  <c r="R806" i="4"/>
  <c r="Q806" i="4"/>
  <c r="B806" i="4"/>
  <c r="A806" i="4"/>
  <c r="S805" i="4"/>
  <c r="R805" i="4"/>
  <c r="Q805" i="4"/>
  <c r="B805" i="4"/>
  <c r="A805" i="4"/>
  <c r="S804" i="4"/>
  <c r="R804" i="4"/>
  <c r="Q804" i="4"/>
  <c r="B804" i="4"/>
  <c r="A804" i="4"/>
  <c r="S803" i="4"/>
  <c r="R803" i="4"/>
  <c r="Q803" i="4"/>
  <c r="B803" i="4"/>
  <c r="A803" i="4"/>
  <c r="S802" i="4"/>
  <c r="Q802" i="4"/>
  <c r="B802" i="4"/>
  <c r="A802" i="4"/>
  <c r="S801" i="4"/>
  <c r="R801" i="4"/>
  <c r="Q801" i="4"/>
  <c r="B801" i="4"/>
  <c r="A801" i="4"/>
  <c r="S800" i="4"/>
  <c r="R800" i="4"/>
  <c r="Q800" i="4"/>
  <c r="B800" i="4"/>
  <c r="A800" i="4"/>
  <c r="S799" i="4"/>
  <c r="R799" i="4"/>
  <c r="Q799" i="4"/>
  <c r="B799" i="4"/>
  <c r="A799" i="4"/>
  <c r="S798" i="4"/>
  <c r="R798" i="4"/>
  <c r="Q798" i="4"/>
  <c r="B798" i="4"/>
  <c r="A798" i="4"/>
  <c r="S797" i="4"/>
  <c r="R797" i="4"/>
  <c r="Q797" i="4"/>
  <c r="B797" i="4"/>
  <c r="A797" i="4"/>
  <c r="S796" i="4"/>
  <c r="R796" i="4"/>
  <c r="Q796" i="4"/>
  <c r="B796" i="4"/>
  <c r="A796" i="4"/>
  <c r="S795" i="4"/>
  <c r="R795" i="4"/>
  <c r="Q795" i="4"/>
  <c r="B795" i="4"/>
  <c r="A795" i="4"/>
  <c r="S794" i="4"/>
  <c r="R794" i="4"/>
  <c r="Q794" i="4"/>
  <c r="B794" i="4"/>
  <c r="A794" i="4"/>
  <c r="S793" i="4"/>
  <c r="R793" i="4"/>
  <c r="Q793" i="4"/>
  <c r="B793" i="4"/>
  <c r="A793" i="4"/>
  <c r="S792" i="4"/>
  <c r="R792" i="4"/>
  <c r="Q792" i="4"/>
  <c r="B792" i="4"/>
  <c r="A792" i="4"/>
  <c r="S791" i="4"/>
  <c r="R791" i="4"/>
  <c r="Q791" i="4"/>
  <c r="B791" i="4"/>
  <c r="A791" i="4"/>
  <c r="S790" i="4"/>
  <c r="R790" i="4"/>
  <c r="Q790" i="4"/>
  <c r="B790" i="4"/>
  <c r="A790" i="4"/>
  <c r="S789" i="4"/>
  <c r="R789" i="4"/>
  <c r="Q789" i="4"/>
  <c r="B789" i="4"/>
  <c r="A789" i="4"/>
  <c r="S788" i="4"/>
  <c r="R788" i="4"/>
  <c r="Q788" i="4"/>
  <c r="B788" i="4"/>
  <c r="A788" i="4"/>
  <c r="S787" i="4"/>
  <c r="R787" i="4"/>
  <c r="Q787" i="4"/>
  <c r="B787" i="4"/>
  <c r="A787" i="4"/>
  <c r="S786" i="4"/>
  <c r="R786" i="4"/>
  <c r="Q786" i="4"/>
  <c r="B786" i="4"/>
  <c r="A786" i="4"/>
  <c r="S785" i="4"/>
  <c r="R785" i="4"/>
  <c r="Q785" i="4"/>
  <c r="B785" i="4"/>
  <c r="A785" i="4"/>
  <c r="S784" i="4"/>
  <c r="R784" i="4"/>
  <c r="Q784" i="4"/>
  <c r="B784" i="4"/>
  <c r="A784" i="4"/>
  <c r="S783" i="4"/>
  <c r="R783" i="4"/>
  <c r="Q783" i="4"/>
  <c r="B783" i="4"/>
  <c r="A783" i="4"/>
  <c r="S782" i="4"/>
  <c r="Q782" i="4"/>
  <c r="B782" i="4"/>
  <c r="A782" i="4"/>
  <c r="S781" i="4"/>
  <c r="R781" i="4"/>
  <c r="Q781" i="4"/>
  <c r="B781" i="4"/>
  <c r="A781" i="4"/>
  <c r="S780" i="4"/>
  <c r="R780" i="4"/>
  <c r="Q780" i="4"/>
  <c r="B780" i="4"/>
  <c r="A780" i="4"/>
  <c r="S779" i="4"/>
  <c r="R779" i="4"/>
  <c r="Q779" i="4"/>
  <c r="B779" i="4"/>
  <c r="A779" i="4"/>
  <c r="S778" i="4"/>
  <c r="R778" i="4"/>
  <c r="Q778" i="4"/>
  <c r="B778" i="4"/>
  <c r="A778" i="4"/>
  <c r="S777" i="4"/>
  <c r="R777" i="4"/>
  <c r="Q777" i="4"/>
  <c r="B777" i="4"/>
  <c r="A777" i="4"/>
  <c r="S776" i="4"/>
  <c r="R776" i="4"/>
  <c r="Q776" i="4"/>
  <c r="B776" i="4"/>
  <c r="A776" i="4"/>
  <c r="S775" i="4"/>
  <c r="R775" i="4"/>
  <c r="Q775" i="4"/>
  <c r="B775" i="4"/>
  <c r="A775" i="4"/>
  <c r="S774" i="4"/>
  <c r="R774" i="4"/>
  <c r="Q774" i="4"/>
  <c r="B774" i="4"/>
  <c r="A774" i="4"/>
  <c r="S773" i="4"/>
  <c r="R773" i="4"/>
  <c r="Q773" i="4"/>
  <c r="B773" i="4"/>
  <c r="A773" i="4"/>
  <c r="S772" i="4"/>
  <c r="R772" i="4"/>
  <c r="Q772" i="4"/>
  <c r="B772" i="4"/>
  <c r="A772" i="4"/>
  <c r="S771" i="4"/>
  <c r="R771" i="4"/>
  <c r="Q771" i="4"/>
  <c r="B771" i="4"/>
  <c r="A771" i="4"/>
  <c r="S770" i="4"/>
  <c r="R770" i="4"/>
  <c r="Q770" i="4"/>
  <c r="B770" i="4"/>
  <c r="A770" i="4"/>
  <c r="S769" i="4"/>
  <c r="R769" i="4"/>
  <c r="Q769" i="4"/>
  <c r="B769" i="4"/>
  <c r="A769" i="4"/>
  <c r="S768" i="4"/>
  <c r="R768" i="4"/>
  <c r="Q768" i="4"/>
  <c r="B768" i="4"/>
  <c r="A768" i="4"/>
  <c r="S767" i="4"/>
  <c r="R767" i="4"/>
  <c r="Q767" i="4"/>
  <c r="B767" i="4"/>
  <c r="A767" i="4"/>
  <c r="S766" i="4"/>
  <c r="R766" i="4"/>
  <c r="Q766" i="4"/>
  <c r="B766" i="4"/>
  <c r="A766" i="4"/>
  <c r="S765" i="4"/>
  <c r="R765" i="4"/>
  <c r="Q765" i="4"/>
  <c r="B765" i="4"/>
  <c r="A765" i="4"/>
  <c r="S764" i="4"/>
  <c r="Q764" i="4"/>
  <c r="R764" i="4" s="1"/>
  <c r="B764" i="4"/>
  <c r="A764" i="4"/>
  <c r="S763" i="4"/>
  <c r="Q763" i="4"/>
  <c r="R763" i="4" s="1"/>
  <c r="B763" i="4"/>
  <c r="A763" i="4"/>
  <c r="S762" i="4"/>
  <c r="Q762" i="4"/>
  <c r="R762" i="4" s="1"/>
  <c r="B762" i="4"/>
  <c r="A762" i="4"/>
  <c r="S761" i="4"/>
  <c r="Q761" i="4"/>
  <c r="R761" i="4" s="1"/>
  <c r="B761" i="4"/>
  <c r="A761" i="4"/>
  <c r="S760" i="4"/>
  <c r="Q760" i="4"/>
  <c r="B760" i="4"/>
  <c r="A760" i="4"/>
  <c r="S759" i="4"/>
  <c r="Q759" i="4"/>
  <c r="R759" i="4" s="1"/>
  <c r="B759" i="4"/>
  <c r="A759" i="4"/>
  <c r="S758" i="4"/>
  <c r="Q758" i="4"/>
  <c r="R758" i="4" s="1"/>
  <c r="B758" i="4"/>
  <c r="A758" i="4"/>
  <c r="S757" i="4"/>
  <c r="Q757" i="4"/>
  <c r="R757" i="4" s="1"/>
  <c r="B757" i="4"/>
  <c r="A757" i="4"/>
  <c r="S756" i="4"/>
  <c r="Q756" i="4"/>
  <c r="R756" i="4" s="1"/>
  <c r="B756" i="4"/>
  <c r="A756" i="4"/>
  <c r="S755" i="4"/>
  <c r="Q755" i="4"/>
  <c r="R755" i="4" s="1"/>
  <c r="B755" i="4"/>
  <c r="A755" i="4"/>
  <c r="S754" i="4"/>
  <c r="Q754" i="4"/>
  <c r="R754" i="4" s="1"/>
  <c r="B754" i="4"/>
  <c r="A754" i="4"/>
  <c r="S753" i="4"/>
  <c r="Q753" i="4"/>
  <c r="R753" i="4" s="1"/>
  <c r="B753" i="4"/>
  <c r="A753" i="4"/>
  <c r="S752" i="4"/>
  <c r="Q752" i="4"/>
  <c r="R752" i="4" s="1"/>
  <c r="B752" i="4"/>
  <c r="A752" i="4"/>
  <c r="S751" i="4"/>
  <c r="Q751" i="4"/>
  <c r="R751" i="4" s="1"/>
  <c r="B751" i="4"/>
  <c r="A751" i="4"/>
  <c r="S750" i="4"/>
  <c r="Q750" i="4"/>
  <c r="R750" i="4" s="1"/>
  <c r="B750" i="4"/>
  <c r="A750" i="4"/>
  <c r="S749" i="4"/>
  <c r="Q749" i="4"/>
  <c r="R749" i="4" s="1"/>
  <c r="B749" i="4"/>
  <c r="A749" i="4"/>
  <c r="S748" i="4"/>
  <c r="R748" i="4"/>
  <c r="Q748" i="4"/>
  <c r="B748" i="4"/>
  <c r="A748" i="4"/>
  <c r="S747" i="4"/>
  <c r="Q747" i="4"/>
  <c r="R747" i="4" s="1"/>
  <c r="B747" i="4"/>
  <c r="A747" i="4"/>
  <c r="S746" i="4"/>
  <c r="R746" i="4"/>
  <c r="Q746" i="4"/>
  <c r="B746" i="4"/>
  <c r="A746" i="4"/>
  <c r="S745" i="4"/>
  <c r="Q745" i="4"/>
  <c r="R745" i="4" s="1"/>
  <c r="B745" i="4"/>
  <c r="A745" i="4"/>
  <c r="S744" i="4"/>
  <c r="R744" i="4"/>
  <c r="Q744" i="4"/>
  <c r="B744" i="4"/>
  <c r="A744" i="4"/>
  <c r="S743" i="4"/>
  <c r="Q743" i="4"/>
  <c r="R743" i="4" s="1"/>
  <c r="B743" i="4"/>
  <c r="A743" i="4"/>
  <c r="S742" i="4"/>
  <c r="Q742" i="4"/>
  <c r="B742" i="4"/>
  <c r="A742" i="4"/>
  <c r="S741" i="4"/>
  <c r="Q741" i="4"/>
  <c r="R741" i="4" s="1"/>
  <c r="B741" i="4"/>
  <c r="A741" i="4"/>
  <c r="S740" i="4"/>
  <c r="R740" i="4"/>
  <c r="Q740" i="4"/>
  <c r="B740" i="4"/>
  <c r="A740" i="4"/>
  <c r="S739" i="4"/>
  <c r="Q739" i="4"/>
  <c r="R739" i="4" s="1"/>
  <c r="B739" i="4"/>
  <c r="A739" i="4"/>
  <c r="S738" i="4"/>
  <c r="R738" i="4"/>
  <c r="Q738" i="4"/>
  <c r="B738" i="4"/>
  <c r="A738" i="4"/>
  <c r="S737" i="4"/>
  <c r="Q737" i="4"/>
  <c r="R737" i="4" s="1"/>
  <c r="B737" i="4"/>
  <c r="A737" i="4"/>
  <c r="S736" i="4"/>
  <c r="R736" i="4"/>
  <c r="Q736" i="4"/>
  <c r="B736" i="4"/>
  <c r="A736" i="4"/>
  <c r="S735" i="4"/>
  <c r="Q735" i="4"/>
  <c r="R735" i="4" s="1"/>
  <c r="B735" i="4"/>
  <c r="A735" i="4"/>
  <c r="S734" i="4"/>
  <c r="R734" i="4"/>
  <c r="Q734" i="4"/>
  <c r="B734" i="4"/>
  <c r="A734" i="4"/>
  <c r="S733" i="4"/>
  <c r="Q733" i="4"/>
  <c r="R733" i="4" s="1"/>
  <c r="B733" i="4"/>
  <c r="A733" i="4"/>
  <c r="S732" i="4"/>
  <c r="R732" i="4"/>
  <c r="Q732" i="4"/>
  <c r="B732" i="4"/>
  <c r="A732" i="4"/>
  <c r="S731" i="4"/>
  <c r="Q731" i="4"/>
  <c r="R731" i="4" s="1"/>
  <c r="B731" i="4"/>
  <c r="A731" i="4"/>
  <c r="S730" i="4"/>
  <c r="R730" i="4"/>
  <c r="Q730" i="4"/>
  <c r="B730" i="4"/>
  <c r="A730" i="4"/>
  <c r="S729" i="4"/>
  <c r="Q729" i="4"/>
  <c r="R729" i="4" s="1"/>
  <c r="B729" i="4"/>
  <c r="A729" i="4"/>
  <c r="S728" i="4"/>
  <c r="R728" i="4"/>
  <c r="Q728" i="4"/>
  <c r="B728" i="4"/>
  <c r="A728" i="4"/>
  <c r="S727" i="4"/>
  <c r="Q727" i="4"/>
  <c r="R727" i="4" s="1"/>
  <c r="B727" i="4"/>
  <c r="A727" i="4"/>
  <c r="S726" i="4"/>
  <c r="R726" i="4"/>
  <c r="Q726" i="4"/>
  <c r="B726" i="4"/>
  <c r="A726" i="4"/>
  <c r="S725" i="4"/>
  <c r="Q725" i="4"/>
  <c r="R725" i="4" s="1"/>
  <c r="B725" i="4"/>
  <c r="A725" i="4"/>
  <c r="S724" i="4"/>
  <c r="R724" i="4"/>
  <c r="Q724" i="4"/>
  <c r="B724" i="4"/>
  <c r="A724" i="4"/>
  <c r="S723" i="4"/>
  <c r="Q723" i="4"/>
  <c r="R723" i="4" s="1"/>
  <c r="B723" i="4"/>
  <c r="A723" i="4"/>
  <c r="S722" i="4"/>
  <c r="R722" i="4"/>
  <c r="Q722" i="4"/>
  <c r="B722" i="4"/>
  <c r="A722" i="4"/>
  <c r="S721" i="4"/>
  <c r="Q721" i="4"/>
  <c r="B721" i="4"/>
  <c r="A721" i="4"/>
  <c r="S720" i="4"/>
  <c r="R720" i="4"/>
  <c r="Q720" i="4"/>
  <c r="B720" i="4"/>
  <c r="A720" i="4"/>
  <c r="S719" i="4"/>
  <c r="Q719" i="4"/>
  <c r="R719" i="4" s="1"/>
  <c r="B719" i="4"/>
  <c r="A719" i="4"/>
  <c r="S718" i="4"/>
  <c r="R718" i="4"/>
  <c r="Q718" i="4"/>
  <c r="B718" i="4"/>
  <c r="A718" i="4"/>
  <c r="S717" i="4"/>
  <c r="Q717" i="4"/>
  <c r="R717" i="4" s="1"/>
  <c r="B717" i="4"/>
  <c r="A717" i="4"/>
  <c r="S716" i="4"/>
  <c r="R716" i="4"/>
  <c r="Q716" i="4"/>
  <c r="B716" i="4"/>
  <c r="A716" i="4"/>
  <c r="S715" i="4"/>
  <c r="Q715" i="4"/>
  <c r="R715" i="4" s="1"/>
  <c r="B715" i="4"/>
  <c r="A715" i="4"/>
  <c r="S714" i="4"/>
  <c r="R714" i="4"/>
  <c r="Q714" i="4"/>
  <c r="B714" i="4"/>
  <c r="A714" i="4"/>
  <c r="S713" i="4"/>
  <c r="Q713" i="4"/>
  <c r="R713" i="4" s="1"/>
  <c r="B713" i="4"/>
  <c r="A713" i="4"/>
  <c r="S712" i="4"/>
  <c r="R712" i="4"/>
  <c r="Q712" i="4"/>
  <c r="B712" i="4"/>
  <c r="A712" i="4"/>
  <c r="S711" i="4"/>
  <c r="Q711" i="4"/>
  <c r="R711" i="4" s="1"/>
  <c r="B711" i="4"/>
  <c r="A711" i="4"/>
  <c r="S710" i="4"/>
  <c r="R710" i="4"/>
  <c r="Q710" i="4"/>
  <c r="B710" i="4"/>
  <c r="A710" i="4"/>
  <c r="S709" i="4"/>
  <c r="R709" i="4"/>
  <c r="Q709" i="4"/>
  <c r="B709" i="4"/>
  <c r="A709" i="4"/>
  <c r="S708" i="4"/>
  <c r="R708" i="4"/>
  <c r="Q708" i="4"/>
  <c r="B708" i="4"/>
  <c r="A708" i="4"/>
  <c r="S707" i="4"/>
  <c r="R707" i="4"/>
  <c r="Q707" i="4"/>
  <c r="B707" i="4"/>
  <c r="A707" i="4"/>
  <c r="S706" i="4"/>
  <c r="R706" i="4"/>
  <c r="Q706" i="4"/>
  <c r="B706" i="4"/>
  <c r="A706" i="4"/>
  <c r="S705" i="4"/>
  <c r="R705" i="4"/>
  <c r="Q705" i="4"/>
  <c r="B705" i="4"/>
  <c r="A705" i="4"/>
  <c r="S704" i="4"/>
  <c r="R704" i="4"/>
  <c r="Q704" i="4"/>
  <c r="B704" i="4"/>
  <c r="A704" i="4"/>
  <c r="S703" i="4"/>
  <c r="R703" i="4"/>
  <c r="Q703" i="4"/>
  <c r="B703" i="4"/>
  <c r="A703" i="4"/>
  <c r="S702" i="4"/>
  <c r="R702" i="4"/>
  <c r="Q702" i="4"/>
  <c r="B702" i="4"/>
  <c r="A702" i="4"/>
  <c r="S701" i="4"/>
  <c r="R701" i="4"/>
  <c r="Q701" i="4"/>
  <c r="B701" i="4"/>
  <c r="A701" i="4"/>
  <c r="S700" i="4"/>
  <c r="R700" i="4"/>
  <c r="Q700" i="4"/>
  <c r="B700" i="4"/>
  <c r="A700" i="4"/>
  <c r="S699" i="4"/>
  <c r="Q699" i="4"/>
  <c r="B699" i="4"/>
  <c r="A699" i="4"/>
  <c r="S698" i="4"/>
  <c r="R698" i="4"/>
  <c r="Q698" i="4"/>
  <c r="B698" i="4"/>
  <c r="A698" i="4"/>
  <c r="S697" i="4"/>
  <c r="R697" i="4"/>
  <c r="Q697" i="4"/>
  <c r="B697" i="4"/>
  <c r="A697" i="4"/>
  <c r="S696" i="4"/>
  <c r="R696" i="4"/>
  <c r="Q696" i="4"/>
  <c r="B696" i="4"/>
  <c r="A696" i="4"/>
  <c r="S695" i="4"/>
  <c r="R695" i="4"/>
  <c r="Q695" i="4"/>
  <c r="B695" i="4"/>
  <c r="A695" i="4"/>
  <c r="S694" i="4"/>
  <c r="R694" i="4"/>
  <c r="Q694" i="4"/>
  <c r="B694" i="4"/>
  <c r="A694" i="4"/>
  <c r="S693" i="4"/>
  <c r="R693" i="4"/>
  <c r="Q693" i="4"/>
  <c r="B693" i="4"/>
  <c r="A693" i="4"/>
  <c r="S692" i="4"/>
  <c r="R692" i="4"/>
  <c r="Q692" i="4"/>
  <c r="B692" i="4"/>
  <c r="A692" i="4"/>
  <c r="S691" i="4"/>
  <c r="R691" i="4"/>
  <c r="Q691" i="4"/>
  <c r="B691" i="4"/>
  <c r="A691" i="4"/>
  <c r="S690" i="4"/>
  <c r="R690" i="4"/>
  <c r="Q690" i="4"/>
  <c r="B690" i="4"/>
  <c r="A690" i="4"/>
  <c r="S689" i="4"/>
  <c r="R689" i="4"/>
  <c r="Q689" i="4"/>
  <c r="B689" i="4"/>
  <c r="A689" i="4"/>
  <c r="S688" i="4"/>
  <c r="R688" i="4"/>
  <c r="Q688" i="4"/>
  <c r="B688" i="4"/>
  <c r="A688" i="4"/>
  <c r="S687" i="4"/>
  <c r="R687" i="4"/>
  <c r="Q687" i="4"/>
  <c r="B687" i="4"/>
  <c r="A687" i="4"/>
  <c r="S686" i="4"/>
  <c r="R686" i="4"/>
  <c r="Q686" i="4"/>
  <c r="B686" i="4"/>
  <c r="A686" i="4"/>
  <c r="S685" i="4"/>
  <c r="R685" i="4"/>
  <c r="Q685" i="4"/>
  <c r="B685" i="4"/>
  <c r="A685" i="4"/>
  <c r="S684" i="4"/>
  <c r="R684" i="4"/>
  <c r="Q684" i="4"/>
  <c r="B684" i="4"/>
  <c r="A684" i="4"/>
  <c r="S683" i="4"/>
  <c r="R683" i="4"/>
  <c r="Q683" i="4"/>
  <c r="B683" i="4"/>
  <c r="A683" i="4"/>
  <c r="S682" i="4"/>
  <c r="R682" i="4"/>
  <c r="Q682" i="4"/>
  <c r="B682" i="4"/>
  <c r="A682" i="4"/>
  <c r="S681" i="4"/>
  <c r="R681" i="4"/>
  <c r="Q681" i="4"/>
  <c r="B681" i="4"/>
  <c r="A681" i="4"/>
  <c r="S680" i="4"/>
  <c r="R680" i="4"/>
  <c r="Q680" i="4"/>
  <c r="B680" i="4"/>
  <c r="A680" i="4"/>
  <c r="S679" i="4"/>
  <c r="Q679" i="4"/>
  <c r="B679" i="4"/>
  <c r="A679" i="4"/>
  <c r="S678" i="4"/>
  <c r="R678" i="4"/>
  <c r="Q678" i="4"/>
  <c r="B678" i="4"/>
  <c r="A678" i="4"/>
  <c r="S677" i="4"/>
  <c r="R677" i="4"/>
  <c r="Q677" i="4"/>
  <c r="B677" i="4"/>
  <c r="A677" i="4"/>
  <c r="S676" i="4"/>
  <c r="R676" i="4"/>
  <c r="Q676" i="4"/>
  <c r="B676" i="4"/>
  <c r="A676" i="4"/>
  <c r="S675" i="4"/>
  <c r="R675" i="4"/>
  <c r="Q675" i="4"/>
  <c r="B675" i="4"/>
  <c r="A675" i="4"/>
  <c r="S674" i="4"/>
  <c r="R674" i="4"/>
  <c r="Q674" i="4"/>
  <c r="B674" i="4"/>
  <c r="A674" i="4"/>
  <c r="S673" i="4"/>
  <c r="R673" i="4"/>
  <c r="Q673" i="4"/>
  <c r="B673" i="4"/>
  <c r="A673" i="4"/>
  <c r="S672" i="4"/>
  <c r="R672" i="4"/>
  <c r="Q672" i="4"/>
  <c r="B672" i="4"/>
  <c r="A672" i="4"/>
  <c r="S671" i="4"/>
  <c r="R671" i="4"/>
  <c r="Q671" i="4"/>
  <c r="B671" i="4"/>
  <c r="A671" i="4"/>
  <c r="S670" i="4"/>
  <c r="R670" i="4"/>
  <c r="Q670" i="4"/>
  <c r="B670" i="4"/>
  <c r="A670" i="4"/>
  <c r="S669" i="4"/>
  <c r="R669" i="4"/>
  <c r="Q669" i="4"/>
  <c r="B669" i="4"/>
  <c r="A669" i="4"/>
  <c r="S668" i="4"/>
  <c r="R668" i="4"/>
  <c r="Q668" i="4"/>
  <c r="B668" i="4"/>
  <c r="A668" i="4"/>
  <c r="S667" i="4"/>
  <c r="R667" i="4"/>
  <c r="Q667" i="4"/>
  <c r="B667" i="4"/>
  <c r="A667" i="4"/>
  <c r="S666" i="4"/>
  <c r="R666" i="4"/>
  <c r="Q666" i="4"/>
  <c r="B666" i="4"/>
  <c r="A666" i="4"/>
  <c r="S665" i="4"/>
  <c r="R665" i="4"/>
  <c r="Q665" i="4"/>
  <c r="B665" i="4"/>
  <c r="A665" i="4"/>
  <c r="S664" i="4"/>
  <c r="R664" i="4"/>
  <c r="Q664" i="4"/>
  <c r="B664" i="4"/>
  <c r="A664" i="4"/>
  <c r="S663" i="4"/>
  <c r="R663" i="4"/>
  <c r="Q663" i="4"/>
  <c r="B663" i="4"/>
  <c r="A663" i="4"/>
  <c r="S662" i="4"/>
  <c r="R662" i="4"/>
  <c r="Q662" i="4"/>
  <c r="B662" i="4"/>
  <c r="A662" i="4"/>
  <c r="S661" i="4"/>
  <c r="Q661" i="4"/>
  <c r="R661" i="4" s="1"/>
  <c r="B661" i="4"/>
  <c r="A661" i="4"/>
  <c r="S660" i="4"/>
  <c r="Q660" i="4"/>
  <c r="R660" i="4" s="1"/>
  <c r="B660" i="4"/>
  <c r="A660" i="4"/>
  <c r="S659" i="4"/>
  <c r="Q659" i="4"/>
  <c r="R659" i="4" s="1"/>
  <c r="B659" i="4"/>
  <c r="A659" i="4"/>
  <c r="S658" i="4"/>
  <c r="Q658" i="4"/>
  <c r="R658" i="4" s="1"/>
  <c r="B658" i="4"/>
  <c r="A658" i="4"/>
  <c r="S657" i="4"/>
  <c r="Q657" i="4"/>
  <c r="R657" i="4" s="1"/>
  <c r="B657" i="4"/>
  <c r="A657" i="4"/>
  <c r="S656" i="4"/>
  <c r="Q656" i="4"/>
  <c r="B656" i="4"/>
  <c r="A656" i="4"/>
  <c r="S655" i="4"/>
  <c r="Q655" i="4"/>
  <c r="R655" i="4" s="1"/>
  <c r="B655" i="4"/>
  <c r="A655" i="4"/>
  <c r="S654" i="4"/>
  <c r="Q654" i="4"/>
  <c r="R654" i="4" s="1"/>
  <c r="B654" i="4"/>
  <c r="A654" i="4"/>
  <c r="S653" i="4"/>
  <c r="Q653" i="4"/>
  <c r="R653" i="4" s="1"/>
  <c r="B653" i="4"/>
  <c r="A653" i="4"/>
  <c r="S652" i="4"/>
  <c r="Q652" i="4"/>
  <c r="R652" i="4" s="1"/>
  <c r="B652" i="4"/>
  <c r="A652" i="4"/>
  <c r="S651" i="4"/>
  <c r="Q651" i="4"/>
  <c r="R651" i="4" s="1"/>
  <c r="B651" i="4"/>
  <c r="A651" i="4"/>
  <c r="S650" i="4"/>
  <c r="Q650" i="4"/>
  <c r="R650" i="4" s="1"/>
  <c r="B650" i="4"/>
  <c r="A650" i="4"/>
  <c r="S649" i="4"/>
  <c r="Q649" i="4"/>
  <c r="R649" i="4" s="1"/>
  <c r="B649" i="4"/>
  <c r="A649" i="4"/>
  <c r="S648" i="4"/>
  <c r="Q648" i="4"/>
  <c r="R648" i="4" s="1"/>
  <c r="B648" i="4"/>
  <c r="A648" i="4"/>
  <c r="S647" i="4"/>
  <c r="Q647" i="4"/>
  <c r="R647" i="4" s="1"/>
  <c r="B647" i="4"/>
  <c r="A647" i="4"/>
  <c r="S646" i="4"/>
  <c r="Q646" i="4"/>
  <c r="R646" i="4" s="1"/>
  <c r="B646" i="4"/>
  <c r="A646" i="4"/>
  <c r="S645" i="4"/>
  <c r="Q645" i="4"/>
  <c r="R645" i="4" s="1"/>
  <c r="B645" i="4"/>
  <c r="A645" i="4"/>
  <c r="S644" i="4"/>
  <c r="Q644" i="4"/>
  <c r="R644" i="4" s="1"/>
  <c r="B644" i="4"/>
  <c r="A644" i="4"/>
  <c r="S643" i="4"/>
  <c r="Q643" i="4"/>
  <c r="R643" i="4" s="1"/>
  <c r="B643" i="4"/>
  <c r="A643" i="4"/>
  <c r="S642" i="4"/>
  <c r="R642" i="4"/>
  <c r="Q642" i="4"/>
  <c r="B642" i="4"/>
  <c r="A642" i="4"/>
  <c r="S641" i="4"/>
  <c r="Q641" i="4"/>
  <c r="R641" i="4" s="1"/>
  <c r="B641" i="4"/>
  <c r="A641" i="4"/>
  <c r="S640" i="4"/>
  <c r="Q640" i="4"/>
  <c r="R640" i="4" s="1"/>
  <c r="B640" i="4"/>
  <c r="A640" i="4"/>
  <c r="S639" i="4"/>
  <c r="Q639" i="4"/>
  <c r="R639" i="4" s="1"/>
  <c r="B639" i="4"/>
  <c r="A639" i="4"/>
  <c r="S638" i="4"/>
  <c r="R638" i="4"/>
  <c r="Q638" i="4"/>
  <c r="B638" i="4"/>
  <c r="A638" i="4"/>
  <c r="S637" i="4"/>
  <c r="Q637" i="4"/>
  <c r="R637" i="4" s="1"/>
  <c r="B637" i="4"/>
  <c r="A637" i="4"/>
  <c r="S636" i="4"/>
  <c r="Q636" i="4"/>
  <c r="R636" i="4" s="1"/>
  <c r="B636" i="4"/>
  <c r="A636" i="4"/>
  <c r="S635" i="4"/>
  <c r="Q635" i="4"/>
  <c r="R635" i="4" s="1"/>
  <c r="B635" i="4"/>
  <c r="A635" i="4"/>
  <c r="S634" i="4"/>
  <c r="Q634" i="4"/>
  <c r="B634" i="4"/>
  <c r="A634" i="4"/>
  <c r="S633" i="4"/>
  <c r="Q633" i="4"/>
  <c r="R633" i="4" s="1"/>
  <c r="B633" i="4"/>
  <c r="A633" i="4"/>
  <c r="S632" i="4"/>
  <c r="Q632" i="4"/>
  <c r="R632" i="4" s="1"/>
  <c r="B632" i="4"/>
  <c r="A632" i="4"/>
  <c r="S631" i="4"/>
  <c r="Q631" i="4"/>
  <c r="R631" i="4" s="1"/>
  <c r="B631" i="4"/>
  <c r="A631" i="4"/>
  <c r="S630" i="4"/>
  <c r="R630" i="4"/>
  <c r="Q630" i="4"/>
  <c r="B630" i="4"/>
  <c r="A630" i="4"/>
  <c r="S629" i="4"/>
  <c r="Q629" i="4"/>
  <c r="R629" i="4" s="1"/>
  <c r="B629" i="4"/>
  <c r="A629" i="4"/>
  <c r="S628" i="4"/>
  <c r="Q628" i="4"/>
  <c r="R628" i="4" s="1"/>
  <c r="B628" i="4"/>
  <c r="A628" i="4"/>
  <c r="S627" i="4"/>
  <c r="Q627" i="4"/>
  <c r="R627" i="4" s="1"/>
  <c r="B627" i="4"/>
  <c r="A627" i="4"/>
  <c r="S626" i="4"/>
  <c r="R626" i="4"/>
  <c r="Q626" i="4"/>
  <c r="B626" i="4"/>
  <c r="A626" i="4"/>
  <c r="S625" i="4"/>
  <c r="Q625" i="4"/>
  <c r="R625" i="4" s="1"/>
  <c r="B625" i="4"/>
  <c r="A625" i="4"/>
  <c r="S624" i="4"/>
  <c r="Q624" i="4"/>
  <c r="R624" i="4" s="1"/>
  <c r="B624" i="4"/>
  <c r="A624" i="4"/>
  <c r="S623" i="4"/>
  <c r="Q623" i="4"/>
  <c r="R623" i="4" s="1"/>
  <c r="B623" i="4"/>
  <c r="A623" i="4"/>
  <c r="S622" i="4"/>
  <c r="Q622" i="4"/>
  <c r="R622" i="4" s="1"/>
  <c r="B622" i="4"/>
  <c r="A622" i="4"/>
  <c r="S621" i="4"/>
  <c r="Q621" i="4"/>
  <c r="R621" i="4" s="1"/>
  <c r="B621" i="4"/>
  <c r="A621" i="4"/>
  <c r="S620" i="4"/>
  <c r="Q620" i="4"/>
  <c r="R620" i="4" s="1"/>
  <c r="B620" i="4"/>
  <c r="A620" i="4"/>
  <c r="S619" i="4"/>
  <c r="Q619" i="4"/>
  <c r="R619" i="4" s="1"/>
  <c r="B619" i="4"/>
  <c r="A619" i="4"/>
  <c r="S618" i="4"/>
  <c r="Q618" i="4"/>
  <c r="R618" i="4" s="1"/>
  <c r="B618" i="4"/>
  <c r="A618" i="4"/>
  <c r="S617" i="4"/>
  <c r="Q617" i="4"/>
  <c r="R617" i="4" s="1"/>
  <c r="B617" i="4"/>
  <c r="A617" i="4"/>
  <c r="S616" i="4"/>
  <c r="Q616" i="4"/>
  <c r="R616" i="4" s="1"/>
  <c r="B616" i="4"/>
  <c r="A616" i="4"/>
  <c r="S615" i="4"/>
  <c r="Q615" i="4"/>
  <c r="R615" i="4" s="1"/>
  <c r="B615" i="4"/>
  <c r="A615" i="4"/>
  <c r="S614" i="4"/>
  <c r="Q614" i="4"/>
  <c r="R614" i="4" s="1"/>
  <c r="B614" i="4"/>
  <c r="A614" i="4"/>
  <c r="S613" i="4"/>
  <c r="Q613" i="4"/>
  <c r="B613" i="4"/>
  <c r="A613" i="4"/>
  <c r="S612" i="4"/>
  <c r="Q612" i="4"/>
  <c r="R612" i="4" s="1"/>
  <c r="B612" i="4"/>
  <c r="A612" i="4"/>
  <c r="S611" i="4"/>
  <c r="Q611" i="4"/>
  <c r="R611" i="4" s="1"/>
  <c r="B611" i="4"/>
  <c r="A611" i="4"/>
  <c r="S610" i="4"/>
  <c r="Q610" i="4"/>
  <c r="R610" i="4" s="1"/>
  <c r="B610" i="4"/>
  <c r="A610" i="4"/>
  <c r="S609" i="4"/>
  <c r="Q609" i="4"/>
  <c r="R609" i="4" s="1"/>
  <c r="B609" i="4"/>
  <c r="A609" i="4"/>
  <c r="S608" i="4"/>
  <c r="Q608" i="4"/>
  <c r="R608" i="4" s="1"/>
  <c r="B608" i="4"/>
  <c r="A608" i="4"/>
  <c r="S607" i="4"/>
  <c r="Q607" i="4"/>
  <c r="R607" i="4" s="1"/>
  <c r="B607" i="4"/>
  <c r="A607" i="4"/>
  <c r="S606" i="4"/>
  <c r="Q606" i="4"/>
  <c r="R606" i="4" s="1"/>
  <c r="B606" i="4"/>
  <c r="A606" i="4"/>
  <c r="S605" i="4"/>
  <c r="Q605" i="4"/>
  <c r="R605" i="4" s="1"/>
  <c r="B605" i="4"/>
  <c r="A605" i="4"/>
  <c r="S604" i="4"/>
  <c r="Q604" i="4"/>
  <c r="R604" i="4" s="1"/>
  <c r="B604" i="4"/>
  <c r="A604" i="4"/>
  <c r="S603" i="4"/>
  <c r="Q603" i="4"/>
  <c r="R603" i="4" s="1"/>
  <c r="B603" i="4"/>
  <c r="A603" i="4"/>
  <c r="S602" i="4"/>
  <c r="Q602" i="4"/>
  <c r="R602" i="4" s="1"/>
  <c r="B602" i="4"/>
  <c r="A602" i="4"/>
  <c r="S601" i="4"/>
  <c r="Q601" i="4"/>
  <c r="R601" i="4" s="1"/>
  <c r="B601" i="4"/>
  <c r="A601" i="4"/>
  <c r="S600" i="4"/>
  <c r="Q600" i="4"/>
  <c r="R600" i="4" s="1"/>
  <c r="B600" i="4"/>
  <c r="A600" i="4"/>
  <c r="S599" i="4"/>
  <c r="Q599" i="4"/>
  <c r="R599" i="4" s="1"/>
  <c r="B599" i="4"/>
  <c r="A599" i="4"/>
  <c r="S598" i="4"/>
  <c r="Q598" i="4"/>
  <c r="R598" i="4" s="1"/>
  <c r="B598" i="4"/>
  <c r="A598" i="4"/>
  <c r="S597" i="4"/>
  <c r="Q597" i="4"/>
  <c r="R597" i="4" s="1"/>
  <c r="B597" i="4"/>
  <c r="A597" i="4"/>
  <c r="S596" i="4"/>
  <c r="Q596" i="4"/>
  <c r="R596" i="4" s="1"/>
  <c r="B596" i="4"/>
  <c r="A596" i="4"/>
  <c r="S595" i="4"/>
  <c r="Q595" i="4"/>
  <c r="R595" i="4" s="1"/>
  <c r="B595" i="4"/>
  <c r="A595" i="4"/>
  <c r="S594" i="4"/>
  <c r="Q594" i="4"/>
  <c r="R594" i="4" s="1"/>
  <c r="B594" i="4"/>
  <c r="A594" i="4"/>
  <c r="S593" i="4"/>
  <c r="Q593" i="4"/>
  <c r="R593" i="4" s="1"/>
  <c r="B593" i="4"/>
  <c r="A593" i="4"/>
  <c r="S592" i="4"/>
  <c r="Q592" i="4"/>
  <c r="R592" i="4" s="1"/>
  <c r="B592" i="4"/>
  <c r="A592" i="4"/>
  <c r="S591" i="4"/>
  <c r="Q591" i="4"/>
  <c r="R591" i="4" s="1"/>
  <c r="B591" i="4"/>
  <c r="A591" i="4"/>
  <c r="S590" i="4"/>
  <c r="Q590" i="4"/>
  <c r="B590" i="4"/>
  <c r="A590" i="4"/>
  <c r="S589" i="4"/>
  <c r="Q589" i="4"/>
  <c r="R589" i="4" s="1"/>
  <c r="B589" i="4"/>
  <c r="A589" i="4"/>
  <c r="S588" i="4"/>
  <c r="Q588" i="4"/>
  <c r="R588" i="4" s="1"/>
  <c r="B588" i="4"/>
  <c r="A588" i="4"/>
  <c r="S587" i="4"/>
  <c r="Q587" i="4"/>
  <c r="R587" i="4" s="1"/>
  <c r="B587" i="4"/>
  <c r="A587" i="4"/>
  <c r="S586" i="4"/>
  <c r="Q586" i="4"/>
  <c r="R586" i="4" s="1"/>
  <c r="B586" i="4"/>
  <c r="A586" i="4"/>
  <c r="S585" i="4"/>
  <c r="Q585" i="4"/>
  <c r="R585" i="4" s="1"/>
  <c r="B585" i="4"/>
  <c r="A585" i="4"/>
  <c r="S584" i="4"/>
  <c r="Q584" i="4"/>
  <c r="R584" i="4" s="1"/>
  <c r="B584" i="4"/>
  <c r="A584" i="4"/>
  <c r="S583" i="4"/>
  <c r="Q583" i="4"/>
  <c r="R583" i="4" s="1"/>
  <c r="B583" i="4"/>
  <c r="A583" i="4"/>
  <c r="S582" i="4"/>
  <c r="Q582" i="4"/>
  <c r="R582" i="4" s="1"/>
  <c r="B582" i="4"/>
  <c r="A582" i="4"/>
  <c r="S581" i="4"/>
  <c r="Q581" i="4"/>
  <c r="R581" i="4" s="1"/>
  <c r="B581" i="4"/>
  <c r="A581" i="4"/>
  <c r="S580" i="4"/>
  <c r="Q580" i="4"/>
  <c r="R580" i="4" s="1"/>
  <c r="B580" i="4"/>
  <c r="A580" i="4"/>
  <c r="S579" i="4"/>
  <c r="Q579" i="4"/>
  <c r="R579" i="4" s="1"/>
  <c r="B579" i="4"/>
  <c r="A579" i="4"/>
  <c r="S578" i="4"/>
  <c r="Q578" i="4"/>
  <c r="R578" i="4" s="1"/>
  <c r="B578" i="4"/>
  <c r="A578" i="4"/>
  <c r="S577" i="4"/>
  <c r="Q577" i="4"/>
  <c r="R577" i="4" s="1"/>
  <c r="B577" i="4"/>
  <c r="A577" i="4"/>
  <c r="S576" i="4"/>
  <c r="Q576" i="4"/>
  <c r="R576" i="4" s="1"/>
  <c r="B576" i="4"/>
  <c r="A576" i="4"/>
  <c r="S575" i="4"/>
  <c r="Q575" i="4"/>
  <c r="R575" i="4" s="1"/>
  <c r="B575" i="4"/>
  <c r="A575" i="4"/>
  <c r="S574" i="4"/>
  <c r="Q574" i="4"/>
  <c r="R574" i="4" s="1"/>
  <c r="B574" i="4"/>
  <c r="A574" i="4"/>
  <c r="S573" i="4"/>
  <c r="Q573" i="4"/>
  <c r="R573" i="4" s="1"/>
  <c r="B573" i="4"/>
  <c r="A573" i="4"/>
  <c r="S572" i="4"/>
  <c r="Q572" i="4"/>
  <c r="R572" i="4" s="1"/>
  <c r="B572" i="4"/>
  <c r="A572" i="4"/>
  <c r="S571" i="4"/>
  <c r="Q571" i="4"/>
  <c r="R571" i="4" s="1"/>
  <c r="B571" i="4"/>
  <c r="A571" i="4"/>
  <c r="S570" i="4"/>
  <c r="Q570" i="4"/>
  <c r="B570" i="4"/>
  <c r="A570" i="4"/>
  <c r="S569" i="4"/>
  <c r="Q569" i="4"/>
  <c r="R569" i="4" s="1"/>
  <c r="B569" i="4"/>
  <c r="A569" i="4"/>
  <c r="S568" i="4"/>
  <c r="Q568" i="4"/>
  <c r="R568" i="4" s="1"/>
  <c r="B568" i="4"/>
  <c r="A568" i="4"/>
  <c r="S567" i="4"/>
  <c r="Q567" i="4"/>
  <c r="R567" i="4" s="1"/>
  <c r="B567" i="4"/>
  <c r="A567" i="4"/>
  <c r="S566" i="4"/>
  <c r="Q566" i="4"/>
  <c r="R566" i="4" s="1"/>
  <c r="B566" i="4"/>
  <c r="A566" i="4"/>
  <c r="S565" i="4"/>
  <c r="Q565" i="4"/>
  <c r="R565" i="4" s="1"/>
  <c r="B565" i="4"/>
  <c r="A565" i="4"/>
  <c r="S564" i="4"/>
  <c r="Q564" i="4"/>
  <c r="R564" i="4" s="1"/>
  <c r="B564" i="4"/>
  <c r="A564" i="4"/>
  <c r="S563" i="4"/>
  <c r="Q563" i="4"/>
  <c r="R563" i="4" s="1"/>
  <c r="B563" i="4"/>
  <c r="A563" i="4"/>
  <c r="S562" i="4"/>
  <c r="Q562" i="4"/>
  <c r="R562" i="4" s="1"/>
  <c r="B562" i="4"/>
  <c r="A562" i="4"/>
  <c r="S561" i="4"/>
  <c r="Q561" i="4"/>
  <c r="R561" i="4" s="1"/>
  <c r="B561" i="4"/>
  <c r="A561" i="4"/>
  <c r="S560" i="4"/>
  <c r="Q560" i="4"/>
  <c r="R560" i="4" s="1"/>
  <c r="B560" i="4"/>
  <c r="A560" i="4"/>
  <c r="S559" i="4"/>
  <c r="Q559" i="4"/>
  <c r="R559" i="4" s="1"/>
  <c r="B559" i="4"/>
  <c r="A559" i="4"/>
  <c r="S558" i="4"/>
  <c r="Q558" i="4"/>
  <c r="R558" i="4" s="1"/>
  <c r="B558" i="4"/>
  <c r="A558" i="4"/>
  <c r="S557" i="4"/>
  <c r="Q557" i="4"/>
  <c r="R557" i="4" s="1"/>
  <c r="B557" i="4"/>
  <c r="A557" i="4"/>
  <c r="S556" i="4"/>
  <c r="Q556" i="4"/>
  <c r="R556" i="4" s="1"/>
  <c r="B556" i="4"/>
  <c r="A556" i="4"/>
  <c r="S555" i="4"/>
  <c r="Q555" i="4"/>
  <c r="R555" i="4" s="1"/>
  <c r="B555" i="4"/>
  <c r="A555" i="4"/>
  <c r="S554" i="4"/>
  <c r="Q554" i="4"/>
  <c r="R554" i="4" s="1"/>
  <c r="B554" i="4"/>
  <c r="A554" i="4"/>
  <c r="S553" i="4"/>
  <c r="Q553" i="4"/>
  <c r="R553" i="4" s="1"/>
  <c r="B553" i="4"/>
  <c r="A553" i="4"/>
  <c r="S552" i="4"/>
  <c r="Q552" i="4"/>
  <c r="R552" i="4" s="1"/>
  <c r="B552" i="4"/>
  <c r="A552" i="4"/>
  <c r="S551" i="4"/>
  <c r="Q551" i="4"/>
  <c r="R551" i="4" s="1"/>
  <c r="B551" i="4"/>
  <c r="A551" i="4"/>
  <c r="S550" i="4"/>
  <c r="Q550" i="4"/>
  <c r="R550" i="4" s="1"/>
  <c r="B550" i="4"/>
  <c r="A550" i="4"/>
  <c r="S549" i="4"/>
  <c r="Q549" i="4"/>
  <c r="B549" i="4"/>
  <c r="A549" i="4"/>
  <c r="S548" i="4"/>
  <c r="Q548" i="4"/>
  <c r="R548" i="4" s="1"/>
  <c r="B548" i="4"/>
  <c r="A548" i="4"/>
  <c r="S547" i="4"/>
  <c r="Q547" i="4"/>
  <c r="R547" i="4" s="1"/>
  <c r="B547" i="4"/>
  <c r="A547" i="4"/>
  <c r="S546" i="4"/>
  <c r="Q546" i="4"/>
  <c r="R546" i="4" s="1"/>
  <c r="B546" i="4"/>
  <c r="A546" i="4"/>
  <c r="S545" i="4"/>
  <c r="Q545" i="4"/>
  <c r="R545" i="4" s="1"/>
  <c r="B545" i="4"/>
  <c r="A545" i="4"/>
  <c r="S544" i="4"/>
  <c r="Q544" i="4"/>
  <c r="R544" i="4" s="1"/>
  <c r="B544" i="4"/>
  <c r="A544" i="4"/>
  <c r="S543" i="4"/>
  <c r="Q543" i="4"/>
  <c r="R543" i="4" s="1"/>
  <c r="B543" i="4"/>
  <c r="A543" i="4"/>
  <c r="S542" i="4"/>
  <c r="Q542" i="4"/>
  <c r="R542" i="4" s="1"/>
  <c r="B542" i="4"/>
  <c r="A542" i="4"/>
  <c r="S541" i="4"/>
  <c r="Q541" i="4"/>
  <c r="R541" i="4" s="1"/>
  <c r="B541" i="4"/>
  <c r="A541" i="4"/>
  <c r="S540" i="4"/>
  <c r="Q540" i="4"/>
  <c r="R540" i="4" s="1"/>
  <c r="B540" i="4"/>
  <c r="A540" i="4"/>
  <c r="S539" i="4"/>
  <c r="Q539" i="4"/>
  <c r="R539" i="4" s="1"/>
  <c r="B539" i="4"/>
  <c r="A539" i="4"/>
  <c r="S538" i="4"/>
  <c r="Q538" i="4"/>
  <c r="R538" i="4" s="1"/>
  <c r="B538" i="4"/>
  <c r="A538" i="4"/>
  <c r="S537" i="4"/>
  <c r="Q537" i="4"/>
  <c r="R537" i="4" s="1"/>
  <c r="B537" i="4"/>
  <c r="A537" i="4"/>
  <c r="S536" i="4"/>
  <c r="Q536" i="4"/>
  <c r="R536" i="4" s="1"/>
  <c r="B536" i="4"/>
  <c r="A536" i="4"/>
  <c r="S535" i="4"/>
  <c r="Q535" i="4"/>
  <c r="R535" i="4" s="1"/>
  <c r="B535" i="4"/>
  <c r="A535" i="4"/>
  <c r="S534" i="4"/>
  <c r="Q534" i="4"/>
  <c r="R534" i="4" s="1"/>
  <c r="B534" i="4"/>
  <c r="A534" i="4"/>
  <c r="S533" i="4"/>
  <c r="Q533" i="4"/>
  <c r="R533" i="4" s="1"/>
  <c r="B533" i="4"/>
  <c r="A533" i="4"/>
  <c r="S532" i="4"/>
  <c r="Q532" i="4"/>
  <c r="R532" i="4" s="1"/>
  <c r="B532" i="4"/>
  <c r="A532" i="4"/>
  <c r="S531" i="4"/>
  <c r="Q531" i="4"/>
  <c r="R531" i="4" s="1"/>
  <c r="B531" i="4"/>
  <c r="A531" i="4"/>
  <c r="S530" i="4"/>
  <c r="Q530" i="4"/>
  <c r="R530" i="4" s="1"/>
  <c r="B530" i="4"/>
  <c r="A530" i="4"/>
  <c r="S529" i="4"/>
  <c r="Q529" i="4"/>
  <c r="B529" i="4"/>
  <c r="A529" i="4"/>
  <c r="S528" i="4"/>
  <c r="Q528" i="4"/>
  <c r="R528" i="4" s="1"/>
  <c r="B528" i="4"/>
  <c r="A528" i="4"/>
  <c r="S527" i="4"/>
  <c r="Q527" i="4"/>
  <c r="R527" i="4" s="1"/>
  <c r="B527" i="4"/>
  <c r="A527" i="4"/>
  <c r="S526" i="4"/>
  <c r="Q526" i="4"/>
  <c r="R526" i="4" s="1"/>
  <c r="B526" i="4"/>
  <c r="A526" i="4"/>
  <c r="S525" i="4"/>
  <c r="Q525" i="4"/>
  <c r="R525" i="4" s="1"/>
  <c r="B525" i="4"/>
  <c r="A525" i="4"/>
  <c r="S524" i="4"/>
  <c r="Q524" i="4"/>
  <c r="R524" i="4" s="1"/>
  <c r="B524" i="4"/>
  <c r="A524" i="4"/>
  <c r="S523" i="4"/>
  <c r="Q523" i="4"/>
  <c r="R523" i="4" s="1"/>
  <c r="B523" i="4"/>
  <c r="A523" i="4"/>
  <c r="S522" i="4"/>
  <c r="Q522" i="4"/>
  <c r="R522" i="4" s="1"/>
  <c r="B522" i="4"/>
  <c r="A522" i="4"/>
  <c r="S521" i="4"/>
  <c r="Q521" i="4"/>
  <c r="R521" i="4" s="1"/>
  <c r="B521" i="4"/>
  <c r="A521" i="4"/>
  <c r="S520" i="4"/>
  <c r="Q520" i="4"/>
  <c r="R520" i="4" s="1"/>
  <c r="B520" i="4"/>
  <c r="A520" i="4"/>
  <c r="S519" i="4"/>
  <c r="Q519" i="4"/>
  <c r="R519" i="4" s="1"/>
  <c r="B519" i="4"/>
  <c r="A519" i="4"/>
  <c r="S518" i="4"/>
  <c r="Q518" i="4"/>
  <c r="R518" i="4" s="1"/>
  <c r="B518" i="4"/>
  <c r="A518" i="4"/>
  <c r="S517" i="4"/>
  <c r="Q517" i="4"/>
  <c r="R517" i="4" s="1"/>
  <c r="B517" i="4"/>
  <c r="A517" i="4"/>
  <c r="S516" i="4"/>
  <c r="Q516" i="4"/>
  <c r="R516" i="4" s="1"/>
  <c r="B516" i="4"/>
  <c r="A516" i="4"/>
  <c r="S515" i="4"/>
  <c r="Q515" i="4"/>
  <c r="R515" i="4" s="1"/>
  <c r="B515" i="4"/>
  <c r="A515" i="4"/>
  <c r="S514" i="4"/>
  <c r="Q514" i="4"/>
  <c r="R514" i="4" s="1"/>
  <c r="B514" i="4"/>
  <c r="A514" i="4"/>
  <c r="S513" i="4"/>
  <c r="Q513" i="4"/>
  <c r="R513" i="4" s="1"/>
  <c r="B513" i="4"/>
  <c r="A513" i="4"/>
  <c r="S512" i="4"/>
  <c r="Q512" i="4"/>
  <c r="R512" i="4" s="1"/>
  <c r="B512" i="4"/>
  <c r="A512" i="4"/>
  <c r="S511" i="4"/>
  <c r="Q511" i="4"/>
  <c r="R511" i="4" s="1"/>
  <c r="B511" i="4"/>
  <c r="A511" i="4"/>
  <c r="S510" i="4"/>
  <c r="Q510" i="4"/>
  <c r="B510" i="4"/>
  <c r="A510" i="4"/>
  <c r="S509" i="4"/>
  <c r="Q509" i="4"/>
  <c r="R509" i="4" s="1"/>
  <c r="B509" i="4"/>
  <c r="A509" i="4"/>
  <c r="S508" i="4"/>
  <c r="R508" i="4"/>
  <c r="Q508" i="4"/>
  <c r="B508" i="4"/>
  <c r="A508" i="4"/>
  <c r="S507" i="4"/>
  <c r="R507" i="4"/>
  <c r="Q507" i="4"/>
  <c r="B507" i="4"/>
  <c r="A507" i="4"/>
  <c r="S506" i="4"/>
  <c r="R506" i="4"/>
  <c r="Q506" i="4"/>
  <c r="B506" i="4"/>
  <c r="A506" i="4"/>
  <c r="S505" i="4"/>
  <c r="R505" i="4"/>
  <c r="Q505" i="4"/>
  <c r="B505" i="4"/>
  <c r="A505" i="4"/>
  <c r="S504" i="4"/>
  <c r="R504" i="4"/>
  <c r="Q504" i="4"/>
  <c r="B504" i="4"/>
  <c r="A504" i="4"/>
  <c r="S503" i="4"/>
  <c r="R503" i="4"/>
  <c r="Q503" i="4"/>
  <c r="B503" i="4"/>
  <c r="A503" i="4"/>
  <c r="S502" i="4"/>
  <c r="R502" i="4"/>
  <c r="Q502" i="4"/>
  <c r="B502" i="4"/>
  <c r="A502" i="4"/>
  <c r="S501" i="4"/>
  <c r="R501" i="4"/>
  <c r="Q501" i="4"/>
  <c r="B501" i="4"/>
  <c r="A501" i="4"/>
  <c r="S500" i="4"/>
  <c r="R500" i="4"/>
  <c r="Q500" i="4"/>
  <c r="B500" i="4"/>
  <c r="A500" i="4"/>
  <c r="S499" i="4"/>
  <c r="R499" i="4"/>
  <c r="Q499" i="4"/>
  <c r="B499" i="4"/>
  <c r="A499" i="4"/>
  <c r="S498" i="4"/>
  <c r="R498" i="4"/>
  <c r="Q498" i="4"/>
  <c r="B498" i="4"/>
  <c r="A498" i="4"/>
  <c r="S497" i="4"/>
  <c r="R497" i="4"/>
  <c r="Q497" i="4"/>
  <c r="B497" i="4"/>
  <c r="A497" i="4"/>
  <c r="S496" i="4"/>
  <c r="R496" i="4"/>
  <c r="Q496" i="4"/>
  <c r="B496" i="4"/>
  <c r="A496" i="4"/>
  <c r="S495" i="4"/>
  <c r="R495" i="4"/>
  <c r="Q495" i="4"/>
  <c r="B495" i="4"/>
  <c r="A495" i="4"/>
  <c r="S494" i="4"/>
  <c r="R494" i="4"/>
  <c r="Q494" i="4"/>
  <c r="B494" i="4"/>
  <c r="A494" i="4"/>
  <c r="S493" i="4"/>
  <c r="R493" i="4"/>
  <c r="Q493" i="4"/>
  <c r="B493" i="4"/>
  <c r="A493" i="4"/>
  <c r="S492" i="4"/>
  <c r="R492" i="4"/>
  <c r="Q492" i="4"/>
  <c r="B492" i="4"/>
  <c r="A492" i="4"/>
  <c r="S491" i="4"/>
  <c r="R491" i="4"/>
  <c r="Q491" i="4"/>
  <c r="B491" i="4"/>
  <c r="A491" i="4"/>
  <c r="S490" i="4"/>
  <c r="Q490" i="4"/>
  <c r="B490" i="4"/>
  <c r="A490" i="4"/>
  <c r="S489" i="4"/>
  <c r="R489" i="4"/>
  <c r="Q489" i="4"/>
  <c r="B489" i="4"/>
  <c r="A489" i="4"/>
  <c r="S488" i="4"/>
  <c r="R488" i="4"/>
  <c r="Q488" i="4"/>
  <c r="B488" i="4"/>
  <c r="A488" i="4"/>
  <c r="S487" i="4"/>
  <c r="R487" i="4"/>
  <c r="Q487" i="4"/>
  <c r="B487" i="4"/>
  <c r="A487" i="4"/>
  <c r="S486" i="4"/>
  <c r="R486" i="4"/>
  <c r="Q486" i="4"/>
  <c r="B486" i="4"/>
  <c r="A486" i="4"/>
  <c r="S485" i="4"/>
  <c r="R485" i="4"/>
  <c r="Q485" i="4"/>
  <c r="B485" i="4"/>
  <c r="A485" i="4"/>
  <c r="S484" i="4"/>
  <c r="R484" i="4"/>
  <c r="Q484" i="4"/>
  <c r="B484" i="4"/>
  <c r="A484" i="4"/>
  <c r="S483" i="4"/>
  <c r="R483" i="4"/>
  <c r="Q483" i="4"/>
  <c r="B483" i="4"/>
  <c r="A483" i="4"/>
  <c r="S482" i="4"/>
  <c r="R482" i="4"/>
  <c r="Q482" i="4"/>
  <c r="B482" i="4"/>
  <c r="A482" i="4"/>
  <c r="S481" i="4"/>
  <c r="R481" i="4"/>
  <c r="Q481" i="4"/>
  <c r="B481" i="4"/>
  <c r="A481" i="4"/>
  <c r="S480" i="4"/>
  <c r="R480" i="4"/>
  <c r="Q480" i="4"/>
  <c r="B480" i="4"/>
  <c r="A480" i="4"/>
  <c r="S479" i="4"/>
  <c r="R479" i="4"/>
  <c r="Q479" i="4"/>
  <c r="B479" i="4"/>
  <c r="A479" i="4"/>
  <c r="S478" i="4"/>
  <c r="R478" i="4"/>
  <c r="Q478" i="4"/>
  <c r="B478" i="4"/>
  <c r="A478" i="4"/>
  <c r="S477" i="4"/>
  <c r="R477" i="4"/>
  <c r="Q477" i="4"/>
  <c r="B477" i="4"/>
  <c r="A477" i="4"/>
  <c r="S476" i="4"/>
  <c r="R476" i="4"/>
  <c r="Q476" i="4"/>
  <c r="B476" i="4"/>
  <c r="A476" i="4"/>
  <c r="S475" i="4"/>
  <c r="Q475" i="4"/>
  <c r="R475" i="4" s="1"/>
  <c r="B475" i="4"/>
  <c r="A475" i="4"/>
  <c r="S474" i="4"/>
  <c r="Q474" i="4"/>
  <c r="R474" i="4" s="1"/>
  <c r="B474" i="4"/>
  <c r="A474" i="4"/>
  <c r="S473" i="4"/>
  <c r="Q473" i="4"/>
  <c r="R473" i="4" s="1"/>
  <c r="B473" i="4"/>
  <c r="A473" i="4"/>
  <c r="S472" i="4"/>
  <c r="Q472" i="4"/>
  <c r="R472" i="4" s="1"/>
  <c r="B472" i="4"/>
  <c r="A472" i="4"/>
  <c r="S471" i="4"/>
  <c r="Q471" i="4"/>
  <c r="R471" i="4" s="1"/>
  <c r="B471" i="4"/>
  <c r="A471" i="4"/>
  <c r="S470" i="4"/>
  <c r="Q470" i="4"/>
  <c r="R470" i="4" s="1"/>
  <c r="B470" i="4"/>
  <c r="A470" i="4"/>
  <c r="S469" i="4"/>
  <c r="Q469" i="4"/>
  <c r="R469" i="4" s="1"/>
  <c r="B469" i="4"/>
  <c r="A469" i="4"/>
  <c r="S468" i="4"/>
  <c r="Q468" i="4"/>
  <c r="B468" i="4"/>
  <c r="A468" i="4"/>
  <c r="S467" i="4"/>
  <c r="Q467" i="4"/>
  <c r="R467" i="4" s="1"/>
  <c r="B467" i="4"/>
  <c r="A467" i="4"/>
  <c r="S466" i="4"/>
  <c r="Q466" i="4"/>
  <c r="R466" i="4" s="1"/>
  <c r="B466" i="4"/>
  <c r="A466" i="4"/>
  <c r="S465" i="4"/>
  <c r="Q465" i="4"/>
  <c r="R465" i="4" s="1"/>
  <c r="B465" i="4"/>
  <c r="A465" i="4"/>
  <c r="S464" i="4"/>
  <c r="Q464" i="4"/>
  <c r="R464" i="4" s="1"/>
  <c r="B464" i="4"/>
  <c r="A464" i="4"/>
  <c r="S463" i="4"/>
  <c r="Q463" i="4"/>
  <c r="R463" i="4" s="1"/>
  <c r="B463" i="4"/>
  <c r="A463" i="4"/>
  <c r="S462" i="4"/>
  <c r="Q462" i="4"/>
  <c r="R462" i="4" s="1"/>
  <c r="B462" i="4"/>
  <c r="A462" i="4"/>
  <c r="S461" i="4"/>
  <c r="Q461" i="4"/>
  <c r="R461" i="4" s="1"/>
  <c r="B461" i="4"/>
  <c r="A461" i="4"/>
  <c r="S460" i="4"/>
  <c r="Q460" i="4"/>
  <c r="R460" i="4" s="1"/>
  <c r="B460" i="4"/>
  <c r="A460" i="4"/>
  <c r="S459" i="4"/>
  <c r="Q459" i="4"/>
  <c r="R459" i="4" s="1"/>
  <c r="B459" i="4"/>
  <c r="A459" i="4"/>
  <c r="S458" i="4"/>
  <c r="Q458" i="4"/>
  <c r="R458" i="4" s="1"/>
  <c r="B458" i="4"/>
  <c r="A458" i="4"/>
  <c r="S457" i="4"/>
  <c r="Q457" i="4"/>
  <c r="R457" i="4" s="1"/>
  <c r="B457" i="4"/>
  <c r="A457" i="4"/>
  <c r="S456" i="4"/>
  <c r="Q456" i="4"/>
  <c r="R456" i="4" s="1"/>
  <c r="B456" i="4"/>
  <c r="A456" i="4"/>
  <c r="S455" i="4"/>
  <c r="Q455" i="4"/>
  <c r="R455" i="4" s="1"/>
  <c r="B455" i="4"/>
  <c r="A455" i="4"/>
  <c r="S454" i="4"/>
  <c r="Q454" i="4"/>
  <c r="R454" i="4" s="1"/>
  <c r="B454" i="4"/>
  <c r="A454" i="4"/>
  <c r="S453" i="4"/>
  <c r="Q453" i="4"/>
  <c r="R453" i="4" s="1"/>
  <c r="B453" i="4"/>
  <c r="A453" i="4"/>
  <c r="S452" i="4"/>
  <c r="Q452" i="4"/>
  <c r="R452" i="4" s="1"/>
  <c r="B452" i="4"/>
  <c r="A452" i="4"/>
  <c r="S451" i="4"/>
  <c r="Q451" i="4"/>
  <c r="R451" i="4" s="1"/>
  <c r="B451" i="4"/>
  <c r="A451" i="4"/>
  <c r="S450" i="4"/>
  <c r="Q450" i="4"/>
  <c r="R450" i="4" s="1"/>
  <c r="B450" i="4"/>
  <c r="A450" i="4"/>
  <c r="S449" i="4"/>
  <c r="Q449" i="4"/>
  <c r="R449" i="4" s="1"/>
  <c r="B449" i="4"/>
  <c r="A449" i="4"/>
  <c r="S448" i="4"/>
  <c r="Q448" i="4"/>
  <c r="R448" i="4" s="1"/>
  <c r="B448" i="4"/>
  <c r="A448" i="4"/>
  <c r="S447" i="4"/>
  <c r="Q447" i="4"/>
  <c r="B447" i="4"/>
  <c r="A447" i="4"/>
  <c r="S446" i="4"/>
  <c r="Q446" i="4"/>
  <c r="R446" i="4" s="1"/>
  <c r="B446" i="4"/>
  <c r="A446" i="4"/>
  <c r="S445" i="4"/>
  <c r="Q445" i="4"/>
  <c r="R445" i="4" s="1"/>
  <c r="B445" i="4"/>
  <c r="A445" i="4"/>
  <c r="S444" i="4"/>
  <c r="Q444" i="4"/>
  <c r="R444" i="4" s="1"/>
  <c r="B444" i="4"/>
  <c r="A444" i="4"/>
  <c r="S443" i="4"/>
  <c r="Q443" i="4"/>
  <c r="R443" i="4" s="1"/>
  <c r="B443" i="4"/>
  <c r="A443" i="4"/>
  <c r="S442" i="4"/>
  <c r="Q442" i="4"/>
  <c r="R442" i="4" s="1"/>
  <c r="B442" i="4"/>
  <c r="A442" i="4"/>
  <c r="S441" i="4"/>
  <c r="Q441" i="4"/>
  <c r="R441" i="4" s="1"/>
  <c r="B441" i="4"/>
  <c r="A441" i="4"/>
  <c r="S440" i="4"/>
  <c r="Q440" i="4"/>
  <c r="R440" i="4" s="1"/>
  <c r="B440" i="4"/>
  <c r="A440" i="4"/>
  <c r="S439" i="4"/>
  <c r="Q439" i="4"/>
  <c r="R439" i="4" s="1"/>
  <c r="B439" i="4"/>
  <c r="A439" i="4"/>
  <c r="S438" i="4"/>
  <c r="Q438" i="4"/>
  <c r="R438" i="4" s="1"/>
  <c r="B438" i="4"/>
  <c r="A438" i="4"/>
  <c r="S437" i="4"/>
  <c r="Q437" i="4"/>
  <c r="R437" i="4" s="1"/>
  <c r="B437" i="4"/>
  <c r="A437" i="4"/>
  <c r="S436" i="4"/>
  <c r="Q436" i="4"/>
  <c r="R436" i="4" s="1"/>
  <c r="B436" i="4"/>
  <c r="A436" i="4"/>
  <c r="S435" i="4"/>
  <c r="Q435" i="4"/>
  <c r="R435" i="4" s="1"/>
  <c r="B435" i="4"/>
  <c r="A435" i="4"/>
  <c r="S434" i="4"/>
  <c r="R434" i="4"/>
  <c r="Q434" i="4"/>
  <c r="B434" i="4"/>
  <c r="A434" i="4"/>
  <c r="S433" i="4"/>
  <c r="Q433" i="4"/>
  <c r="R433" i="4" s="1"/>
  <c r="B433" i="4"/>
  <c r="A433" i="4"/>
  <c r="S432" i="4"/>
  <c r="R432" i="4"/>
  <c r="Q432" i="4"/>
  <c r="B432" i="4"/>
  <c r="A432" i="4"/>
  <c r="S431" i="4"/>
  <c r="Q431" i="4"/>
  <c r="R431" i="4" s="1"/>
  <c r="B431" i="4"/>
  <c r="A431" i="4"/>
  <c r="S430" i="4"/>
  <c r="R430" i="4"/>
  <c r="Q430" i="4"/>
  <c r="B430" i="4"/>
  <c r="A430" i="4"/>
  <c r="S429" i="4"/>
  <c r="Q429" i="4"/>
  <c r="R429" i="4" s="1"/>
  <c r="B429" i="4"/>
  <c r="A429" i="4"/>
  <c r="S428" i="4"/>
  <c r="R428" i="4"/>
  <c r="Q428" i="4"/>
  <c r="B428" i="4"/>
  <c r="A428" i="4"/>
  <c r="S427" i="4"/>
  <c r="Q427" i="4"/>
  <c r="B427" i="4"/>
  <c r="A427" i="4"/>
  <c r="S426" i="4"/>
  <c r="R426" i="4"/>
  <c r="Q426" i="4"/>
  <c r="B426" i="4"/>
  <c r="A426" i="4"/>
  <c r="S425" i="4"/>
  <c r="Q425" i="4"/>
  <c r="R425" i="4" s="1"/>
  <c r="B425" i="4"/>
  <c r="A425" i="4"/>
  <c r="S424" i="4"/>
  <c r="R424" i="4"/>
  <c r="Q424" i="4"/>
  <c r="B424" i="4"/>
  <c r="A424" i="4"/>
  <c r="S423" i="4"/>
  <c r="R423" i="4"/>
  <c r="Q423" i="4"/>
  <c r="B423" i="4"/>
  <c r="A423" i="4"/>
  <c r="S422" i="4"/>
  <c r="R422" i="4"/>
  <c r="Q422" i="4"/>
  <c r="B422" i="4"/>
  <c r="A422" i="4"/>
  <c r="S421" i="4"/>
  <c r="R421" i="4"/>
  <c r="Q421" i="4"/>
  <c r="B421" i="4"/>
  <c r="A421" i="4"/>
  <c r="S420" i="4"/>
  <c r="R420" i="4"/>
  <c r="Q420" i="4"/>
  <c r="B420" i="4"/>
  <c r="A420" i="4"/>
  <c r="S419" i="4"/>
  <c r="R419" i="4"/>
  <c r="Q419" i="4"/>
  <c r="B419" i="4"/>
  <c r="A419" i="4"/>
  <c r="S418" i="4"/>
  <c r="R418" i="4"/>
  <c r="Q418" i="4"/>
  <c r="B418" i="4"/>
  <c r="A418" i="4"/>
  <c r="S417" i="4"/>
  <c r="R417" i="4"/>
  <c r="Q417" i="4"/>
  <c r="B417" i="4"/>
  <c r="A417" i="4"/>
  <c r="S416" i="4"/>
  <c r="R416" i="4"/>
  <c r="Q416" i="4"/>
  <c r="B416" i="4"/>
  <c r="A416" i="4"/>
  <c r="S415" i="4"/>
  <c r="R415" i="4"/>
  <c r="Q415" i="4"/>
  <c r="B415" i="4"/>
  <c r="A415" i="4"/>
  <c r="S414" i="4"/>
  <c r="R414" i="4"/>
  <c r="Q414" i="4"/>
  <c r="B414" i="4"/>
  <c r="A414" i="4"/>
  <c r="S413" i="4"/>
  <c r="R413" i="4"/>
  <c r="Q413" i="4"/>
  <c r="B413" i="4"/>
  <c r="A413" i="4"/>
  <c r="S412" i="4"/>
  <c r="R412" i="4"/>
  <c r="Q412" i="4"/>
  <c r="B412" i="4"/>
  <c r="A412" i="4"/>
  <c r="S411" i="4"/>
  <c r="R411" i="4"/>
  <c r="Q411" i="4"/>
  <c r="B411" i="4"/>
  <c r="A411" i="4"/>
  <c r="S410" i="4"/>
  <c r="R410" i="4"/>
  <c r="Q410" i="4"/>
  <c r="B410" i="4"/>
  <c r="A410" i="4"/>
  <c r="S409" i="4"/>
  <c r="R409" i="4"/>
  <c r="Q409" i="4"/>
  <c r="B409" i="4"/>
  <c r="A409" i="4"/>
  <c r="S408" i="4"/>
  <c r="R408" i="4"/>
  <c r="Q408" i="4"/>
  <c r="B408" i="4"/>
  <c r="A408" i="4"/>
  <c r="S407" i="4"/>
  <c r="R407" i="4"/>
  <c r="Q407" i="4"/>
  <c r="B407" i="4"/>
  <c r="A407" i="4"/>
  <c r="S406" i="4"/>
  <c r="R406" i="4"/>
  <c r="Q406" i="4"/>
  <c r="B406" i="4"/>
  <c r="A406" i="4"/>
  <c r="S405" i="4"/>
  <c r="R405" i="4"/>
  <c r="Q405" i="4"/>
  <c r="B405" i="4"/>
  <c r="A405" i="4"/>
  <c r="S404" i="4"/>
  <c r="Q404" i="4"/>
  <c r="B404" i="4"/>
  <c r="A404" i="4"/>
  <c r="S403" i="4"/>
  <c r="R403" i="4"/>
  <c r="Q403" i="4"/>
  <c r="B403" i="4"/>
  <c r="A403" i="4"/>
  <c r="S402" i="4"/>
  <c r="R402" i="4"/>
  <c r="Q402" i="4"/>
  <c r="B402" i="4"/>
  <c r="A402" i="4"/>
  <c r="S401" i="4"/>
  <c r="R401" i="4"/>
  <c r="Q401" i="4"/>
  <c r="B401" i="4"/>
  <c r="A401" i="4"/>
  <c r="S400" i="4"/>
  <c r="R400" i="4"/>
  <c r="Q400" i="4"/>
  <c r="B400" i="4"/>
  <c r="A400" i="4"/>
  <c r="S399" i="4"/>
  <c r="R399" i="4"/>
  <c r="Q399" i="4"/>
  <c r="B399" i="4"/>
  <c r="A399" i="4"/>
  <c r="S398" i="4"/>
  <c r="R398" i="4"/>
  <c r="Q398" i="4"/>
  <c r="B398" i="4"/>
  <c r="A398" i="4"/>
  <c r="S397" i="4"/>
  <c r="R397" i="4"/>
  <c r="Q397" i="4"/>
  <c r="B397" i="4"/>
  <c r="A397" i="4"/>
  <c r="S396" i="4"/>
  <c r="R396" i="4"/>
  <c r="Q396" i="4"/>
  <c r="B396" i="4"/>
  <c r="A396" i="4"/>
  <c r="S395" i="4"/>
  <c r="R395" i="4"/>
  <c r="Q395" i="4"/>
  <c r="B395" i="4"/>
  <c r="A395" i="4"/>
  <c r="S394" i="4"/>
  <c r="R394" i="4"/>
  <c r="Q394" i="4"/>
  <c r="B394" i="4"/>
  <c r="A394" i="4"/>
  <c r="S393" i="4"/>
  <c r="R393" i="4"/>
  <c r="Q393" i="4"/>
  <c r="B393" i="4"/>
  <c r="A393" i="4"/>
  <c r="S392" i="4"/>
  <c r="R392" i="4"/>
  <c r="Q392" i="4"/>
  <c r="B392" i="4"/>
  <c r="A392" i="4"/>
  <c r="S391" i="4"/>
  <c r="R391" i="4"/>
  <c r="Q391" i="4"/>
  <c r="B391" i="4"/>
  <c r="A391" i="4"/>
  <c r="S390" i="4"/>
  <c r="R390" i="4"/>
  <c r="Q390" i="4"/>
  <c r="B390" i="4"/>
  <c r="A390" i="4"/>
  <c r="S389" i="4"/>
  <c r="R389" i="4"/>
  <c r="Q389" i="4"/>
  <c r="B389" i="4"/>
  <c r="A389" i="4"/>
  <c r="S388" i="4"/>
  <c r="R388" i="4"/>
  <c r="Q388" i="4"/>
  <c r="B388" i="4"/>
  <c r="A388" i="4"/>
  <c r="S387" i="4"/>
  <c r="R387" i="4"/>
  <c r="Q387" i="4"/>
  <c r="B387" i="4"/>
  <c r="A387" i="4"/>
  <c r="S386" i="4"/>
  <c r="R386" i="4"/>
  <c r="Q386" i="4"/>
  <c r="B386" i="4"/>
  <c r="A386" i="4"/>
  <c r="S385" i="4"/>
  <c r="R385" i="4"/>
  <c r="Q385" i="4"/>
  <c r="B385" i="4"/>
  <c r="A385" i="4"/>
  <c r="S384" i="4"/>
  <c r="R384" i="4"/>
  <c r="Q384" i="4"/>
  <c r="B384" i="4"/>
  <c r="A384" i="4"/>
  <c r="S383" i="4"/>
  <c r="Q383" i="4"/>
  <c r="B383" i="4"/>
  <c r="A383" i="4"/>
  <c r="S382" i="4"/>
  <c r="Q382" i="4"/>
  <c r="R382" i="4" s="1"/>
  <c r="B382" i="4"/>
  <c r="A382" i="4"/>
  <c r="S381" i="4"/>
  <c r="Q381" i="4"/>
  <c r="R381" i="4" s="1"/>
  <c r="B381" i="4"/>
  <c r="A381" i="4"/>
  <c r="S380" i="4"/>
  <c r="Q380" i="4"/>
  <c r="R380" i="4" s="1"/>
  <c r="B380" i="4"/>
  <c r="A380" i="4"/>
  <c r="S379" i="4"/>
  <c r="Q379" i="4"/>
  <c r="R379" i="4" s="1"/>
  <c r="B379" i="4"/>
  <c r="A379" i="4"/>
  <c r="S378" i="4"/>
  <c r="Q378" i="4"/>
  <c r="R378" i="4" s="1"/>
  <c r="B378" i="4"/>
  <c r="A378" i="4"/>
  <c r="S377" i="4"/>
  <c r="Q377" i="4"/>
  <c r="R377" i="4" s="1"/>
  <c r="B377" i="4"/>
  <c r="A377" i="4"/>
  <c r="S376" i="4"/>
  <c r="Q376" i="4"/>
  <c r="R376" i="4" s="1"/>
  <c r="B376" i="4"/>
  <c r="A376" i="4"/>
  <c r="S375" i="4"/>
  <c r="Q375" i="4"/>
  <c r="R375" i="4" s="1"/>
  <c r="B375" i="4"/>
  <c r="A375" i="4"/>
  <c r="S374" i="4"/>
  <c r="Q374" i="4"/>
  <c r="R374" i="4" s="1"/>
  <c r="B374" i="4"/>
  <c r="A374" i="4"/>
  <c r="S373" i="4"/>
  <c r="Q373" i="4"/>
  <c r="R373" i="4" s="1"/>
  <c r="B373" i="4"/>
  <c r="A373" i="4"/>
  <c r="S372" i="4"/>
  <c r="Q372" i="4"/>
  <c r="R372" i="4" s="1"/>
  <c r="B372" i="4"/>
  <c r="A372" i="4"/>
  <c r="S371" i="4"/>
  <c r="Q371" i="4"/>
  <c r="R371" i="4" s="1"/>
  <c r="B371" i="4"/>
  <c r="A371" i="4"/>
  <c r="S370" i="4"/>
  <c r="Q370" i="4"/>
  <c r="R370" i="4" s="1"/>
  <c r="B370" i="4"/>
  <c r="A370" i="4"/>
  <c r="S369" i="4"/>
  <c r="Q369" i="4"/>
  <c r="R369" i="4" s="1"/>
  <c r="B369" i="4"/>
  <c r="A369" i="4"/>
  <c r="S368" i="4"/>
  <c r="Q368" i="4"/>
  <c r="R368" i="4" s="1"/>
  <c r="B368" i="4"/>
  <c r="A368" i="4"/>
  <c r="S367" i="4"/>
  <c r="Q367" i="4"/>
  <c r="R367" i="4" s="1"/>
  <c r="B367" i="4"/>
  <c r="A367" i="4"/>
  <c r="S366" i="4"/>
  <c r="Q366" i="4"/>
  <c r="R366" i="4" s="1"/>
  <c r="B366" i="4"/>
  <c r="A366" i="4"/>
  <c r="S365" i="4"/>
  <c r="Q365" i="4"/>
  <c r="R365" i="4" s="1"/>
  <c r="B365" i="4"/>
  <c r="A365" i="4"/>
  <c r="S364" i="4"/>
  <c r="Q364" i="4"/>
  <c r="R364" i="4" s="1"/>
  <c r="B364" i="4"/>
  <c r="A364" i="4"/>
  <c r="S363" i="4"/>
  <c r="Q363" i="4"/>
  <c r="R363" i="4" s="1"/>
  <c r="B363" i="4"/>
  <c r="A363" i="4"/>
  <c r="S362" i="4"/>
  <c r="Q362" i="4"/>
  <c r="R362" i="4" s="1"/>
  <c r="B362" i="4"/>
  <c r="A362" i="4"/>
  <c r="S361" i="4"/>
  <c r="Q361" i="4"/>
  <c r="B361" i="4"/>
  <c r="A361" i="4"/>
  <c r="S360" i="4"/>
  <c r="Q360" i="4"/>
  <c r="R360" i="4" s="1"/>
  <c r="B360" i="4"/>
  <c r="A360" i="4"/>
  <c r="S359" i="4"/>
  <c r="Q359" i="4"/>
  <c r="R359" i="4" s="1"/>
  <c r="B359" i="4"/>
  <c r="A359" i="4"/>
  <c r="S358" i="4"/>
  <c r="Q358" i="4"/>
  <c r="R358" i="4" s="1"/>
  <c r="B358" i="4"/>
  <c r="A358" i="4"/>
  <c r="S357" i="4"/>
  <c r="Q357" i="4"/>
  <c r="R357" i="4" s="1"/>
  <c r="B357" i="4"/>
  <c r="A357" i="4"/>
  <c r="S356" i="4"/>
  <c r="Q356" i="4"/>
  <c r="R356" i="4" s="1"/>
  <c r="B356" i="4"/>
  <c r="A356" i="4"/>
  <c r="S355" i="4"/>
  <c r="Q355" i="4"/>
  <c r="R355" i="4" s="1"/>
  <c r="B355" i="4"/>
  <c r="A355" i="4"/>
  <c r="S354" i="4"/>
  <c r="Q354" i="4"/>
  <c r="R354" i="4" s="1"/>
  <c r="B354" i="4"/>
  <c r="A354" i="4"/>
  <c r="S353" i="4"/>
  <c r="Q353" i="4"/>
  <c r="R353" i="4" s="1"/>
  <c r="B353" i="4"/>
  <c r="A353" i="4"/>
  <c r="S352" i="4"/>
  <c r="Q352" i="4"/>
  <c r="R352" i="4" s="1"/>
  <c r="B352" i="4"/>
  <c r="A352" i="4"/>
  <c r="S351" i="4"/>
  <c r="Q351" i="4"/>
  <c r="R351" i="4" s="1"/>
  <c r="B351" i="4"/>
  <c r="A351" i="4"/>
  <c r="S350" i="4"/>
  <c r="Q350" i="4"/>
  <c r="R350" i="4" s="1"/>
  <c r="B350" i="4"/>
  <c r="A350" i="4"/>
  <c r="S349" i="4"/>
  <c r="Q349" i="4"/>
  <c r="R349" i="4" s="1"/>
  <c r="B349" i="4"/>
  <c r="A349" i="4"/>
  <c r="S348" i="4"/>
  <c r="Q348" i="4"/>
  <c r="R348" i="4" s="1"/>
  <c r="B348" i="4"/>
  <c r="A348" i="4"/>
  <c r="S347" i="4"/>
  <c r="Q347" i="4"/>
  <c r="R347" i="4" s="1"/>
  <c r="B347" i="4"/>
  <c r="A347" i="4"/>
  <c r="S346" i="4"/>
  <c r="Q346" i="4"/>
  <c r="R346" i="4" s="1"/>
  <c r="B346" i="4"/>
  <c r="A346" i="4"/>
  <c r="S345" i="4"/>
  <c r="Q345" i="4"/>
  <c r="R345" i="4" s="1"/>
  <c r="B345" i="4"/>
  <c r="A345" i="4"/>
  <c r="S344" i="4"/>
  <c r="Q344" i="4"/>
  <c r="R344" i="4" s="1"/>
  <c r="B344" i="4"/>
  <c r="A344" i="4"/>
  <c r="S343" i="4"/>
  <c r="Q343" i="4"/>
  <c r="R343" i="4" s="1"/>
  <c r="B343" i="4"/>
  <c r="A343" i="4"/>
  <c r="S342" i="4"/>
  <c r="Q342" i="4"/>
  <c r="R342" i="4" s="1"/>
  <c r="B342" i="4"/>
  <c r="A342" i="4"/>
  <c r="S341" i="4"/>
  <c r="Q341" i="4"/>
  <c r="R341" i="4" s="1"/>
  <c r="B341" i="4"/>
  <c r="A341" i="4"/>
  <c r="S340" i="4"/>
  <c r="Q340" i="4"/>
  <c r="R340" i="4" s="1"/>
  <c r="B340" i="4"/>
  <c r="A340" i="4"/>
  <c r="S339" i="4"/>
  <c r="Q339" i="4"/>
  <c r="R339" i="4" s="1"/>
  <c r="B339" i="4"/>
  <c r="A339" i="4"/>
  <c r="S338" i="4"/>
  <c r="Q338" i="4"/>
  <c r="B338" i="4"/>
  <c r="A338" i="4"/>
  <c r="S337" i="4"/>
  <c r="Q337" i="4"/>
  <c r="R337" i="4" s="1"/>
  <c r="B337" i="4"/>
  <c r="A337" i="4"/>
  <c r="S336" i="4"/>
  <c r="Q336" i="4"/>
  <c r="R336" i="4" s="1"/>
  <c r="B336" i="4"/>
  <c r="A336" i="4"/>
  <c r="S335" i="4"/>
  <c r="Q335" i="4"/>
  <c r="R335" i="4" s="1"/>
  <c r="B335" i="4"/>
  <c r="A335" i="4"/>
  <c r="S334" i="4"/>
  <c r="Q334" i="4"/>
  <c r="R334" i="4" s="1"/>
  <c r="B334" i="4"/>
  <c r="A334" i="4"/>
  <c r="S333" i="4"/>
  <c r="Q333" i="4"/>
  <c r="R333" i="4" s="1"/>
  <c r="B333" i="4"/>
  <c r="A333" i="4"/>
  <c r="S332" i="4"/>
  <c r="Q332" i="4"/>
  <c r="R332" i="4" s="1"/>
  <c r="B332" i="4"/>
  <c r="A332" i="4"/>
  <c r="S331" i="4"/>
  <c r="Q331" i="4"/>
  <c r="R331" i="4" s="1"/>
  <c r="B331" i="4"/>
  <c r="A331" i="4"/>
  <c r="S330" i="4"/>
  <c r="Q330" i="4"/>
  <c r="R330" i="4" s="1"/>
  <c r="B330" i="4"/>
  <c r="A330" i="4"/>
  <c r="S329" i="4"/>
  <c r="Q329" i="4"/>
  <c r="R329" i="4" s="1"/>
  <c r="B329" i="4"/>
  <c r="A329" i="4"/>
  <c r="S328" i="4"/>
  <c r="Q328" i="4"/>
  <c r="R328" i="4" s="1"/>
  <c r="B328" i="4"/>
  <c r="A328" i="4"/>
  <c r="S327" i="4"/>
  <c r="Q327" i="4"/>
  <c r="R327" i="4" s="1"/>
  <c r="B327" i="4"/>
  <c r="A327" i="4"/>
  <c r="S326" i="4"/>
  <c r="Q326" i="4"/>
  <c r="R326" i="4" s="1"/>
  <c r="B326" i="4"/>
  <c r="A326" i="4"/>
  <c r="S325" i="4"/>
  <c r="Q325" i="4"/>
  <c r="R325" i="4" s="1"/>
  <c r="B325" i="4"/>
  <c r="A325" i="4"/>
  <c r="S324" i="4"/>
  <c r="Q324" i="4"/>
  <c r="R324" i="4" s="1"/>
  <c r="B324" i="4"/>
  <c r="A324" i="4"/>
  <c r="S323" i="4"/>
  <c r="Q323" i="4"/>
  <c r="R323" i="4" s="1"/>
  <c r="B323" i="4"/>
  <c r="A323" i="4"/>
  <c r="S322" i="4"/>
  <c r="Q322" i="4"/>
  <c r="R322" i="4" s="1"/>
  <c r="B322" i="4"/>
  <c r="A322" i="4"/>
  <c r="S321" i="4"/>
  <c r="Q321" i="4"/>
  <c r="R321" i="4" s="1"/>
  <c r="B321" i="4"/>
  <c r="A321" i="4"/>
  <c r="S320" i="4"/>
  <c r="Q320" i="4"/>
  <c r="R320" i="4" s="1"/>
  <c r="B320" i="4"/>
  <c r="A320" i="4"/>
  <c r="S319" i="4"/>
  <c r="Q319" i="4"/>
  <c r="R319" i="4" s="1"/>
  <c r="B319" i="4"/>
  <c r="A319" i="4"/>
  <c r="S318" i="4"/>
  <c r="Q318" i="4"/>
  <c r="B318" i="4"/>
  <c r="A318" i="4"/>
  <c r="S317" i="4"/>
  <c r="Q317" i="4"/>
  <c r="R317" i="4" s="1"/>
  <c r="B317" i="4"/>
  <c r="A317" i="4"/>
  <c r="S316" i="4"/>
  <c r="Q316" i="4"/>
  <c r="R316" i="4" s="1"/>
  <c r="B316" i="4"/>
  <c r="A316" i="4"/>
  <c r="S315" i="4"/>
  <c r="Q315" i="4"/>
  <c r="R315" i="4" s="1"/>
  <c r="B315" i="4"/>
  <c r="A315" i="4"/>
  <c r="S314" i="4"/>
  <c r="Q314" i="4"/>
  <c r="R314" i="4" s="1"/>
  <c r="B314" i="4"/>
  <c r="A314" i="4"/>
  <c r="S313" i="4"/>
  <c r="Q313" i="4"/>
  <c r="R313" i="4" s="1"/>
  <c r="B313" i="4"/>
  <c r="A313" i="4"/>
  <c r="S312" i="4"/>
  <c r="Q312" i="4"/>
  <c r="R312" i="4" s="1"/>
  <c r="B312" i="4"/>
  <c r="A312" i="4"/>
  <c r="S311" i="4"/>
  <c r="Q311" i="4"/>
  <c r="R311" i="4" s="1"/>
  <c r="B311" i="4"/>
  <c r="A311" i="4"/>
  <c r="S310" i="4"/>
  <c r="Q310" i="4"/>
  <c r="R310" i="4" s="1"/>
  <c r="B310" i="4"/>
  <c r="A310" i="4"/>
  <c r="S309" i="4"/>
  <c r="Q309" i="4"/>
  <c r="R309" i="4" s="1"/>
  <c r="B309" i="4"/>
  <c r="A309" i="4"/>
  <c r="S308" i="4"/>
  <c r="R308" i="4"/>
  <c r="Q308" i="4"/>
  <c r="B308" i="4"/>
  <c r="A308" i="4"/>
  <c r="S307" i="4"/>
  <c r="Q307" i="4"/>
  <c r="R307" i="4" s="1"/>
  <c r="B307" i="4"/>
  <c r="A307" i="4"/>
  <c r="S306" i="4"/>
  <c r="Q306" i="4"/>
  <c r="R306" i="4" s="1"/>
  <c r="B306" i="4"/>
  <c r="A306" i="4"/>
  <c r="S305" i="4"/>
  <c r="Q305" i="4"/>
  <c r="R305" i="4" s="1"/>
  <c r="B305" i="4"/>
  <c r="A305" i="4"/>
  <c r="S304" i="4"/>
  <c r="Q304" i="4"/>
  <c r="R304" i="4" s="1"/>
  <c r="B304" i="4"/>
  <c r="A304" i="4"/>
  <c r="S303" i="4"/>
  <c r="Q303" i="4"/>
  <c r="R303" i="4" s="1"/>
  <c r="B303" i="4"/>
  <c r="A303" i="4"/>
  <c r="S302" i="4"/>
  <c r="Q302" i="4"/>
  <c r="R302" i="4" s="1"/>
  <c r="B302" i="4"/>
  <c r="A302" i="4"/>
  <c r="S301" i="4"/>
  <c r="Q301" i="4"/>
  <c r="R301" i="4" s="1"/>
  <c r="B301" i="4"/>
  <c r="A301" i="4"/>
  <c r="S300" i="4"/>
  <c r="Q300" i="4"/>
  <c r="R300" i="4" s="1"/>
  <c r="B300" i="4"/>
  <c r="A300" i="4"/>
  <c r="S299" i="4"/>
  <c r="Q299" i="4"/>
  <c r="R299" i="4" s="1"/>
  <c r="B299" i="4"/>
  <c r="A299" i="4"/>
  <c r="S298" i="4"/>
  <c r="Q298" i="4"/>
  <c r="R298" i="4" s="1"/>
  <c r="B298" i="4"/>
  <c r="A298" i="4"/>
  <c r="S297" i="4"/>
  <c r="Q297" i="4"/>
  <c r="B297" i="4"/>
  <c r="A297" i="4"/>
  <c r="S296" i="4"/>
  <c r="Q296" i="4"/>
  <c r="R296" i="4" s="1"/>
  <c r="B296" i="4"/>
  <c r="A296" i="4"/>
  <c r="S295" i="4"/>
  <c r="Q295" i="4"/>
  <c r="R295" i="4" s="1"/>
  <c r="B295" i="4"/>
  <c r="A295" i="4"/>
  <c r="S294" i="4"/>
  <c r="Q294" i="4"/>
  <c r="R294" i="4" s="1"/>
  <c r="B294" i="4"/>
  <c r="A294" i="4"/>
  <c r="S293" i="4"/>
  <c r="Q293" i="4"/>
  <c r="R293" i="4" s="1"/>
  <c r="B293" i="4"/>
  <c r="A293" i="4"/>
  <c r="S292" i="4"/>
  <c r="Q292" i="4"/>
  <c r="R292" i="4" s="1"/>
  <c r="B292" i="4"/>
  <c r="A292" i="4"/>
  <c r="S291" i="4"/>
  <c r="Q291" i="4"/>
  <c r="R291" i="4" s="1"/>
  <c r="B291" i="4"/>
  <c r="A291" i="4"/>
  <c r="S290" i="4"/>
  <c r="Q290" i="4"/>
  <c r="R290" i="4" s="1"/>
  <c r="B290" i="4"/>
  <c r="A290" i="4"/>
  <c r="S289" i="4"/>
  <c r="Q289" i="4"/>
  <c r="R289" i="4" s="1"/>
  <c r="B289" i="4"/>
  <c r="A289" i="4"/>
  <c r="S288" i="4"/>
  <c r="Q288" i="4"/>
  <c r="R288" i="4" s="1"/>
  <c r="B288" i="4"/>
  <c r="A288" i="4"/>
  <c r="S287" i="4"/>
  <c r="Q287" i="4"/>
  <c r="R287" i="4" s="1"/>
  <c r="B287" i="4"/>
  <c r="A287" i="4"/>
  <c r="S286" i="4"/>
  <c r="Q286" i="4"/>
  <c r="R286" i="4" s="1"/>
  <c r="B286" i="4"/>
  <c r="A286" i="4"/>
  <c r="S285" i="4"/>
  <c r="Q285" i="4"/>
  <c r="R285" i="4" s="1"/>
  <c r="B285" i="4"/>
  <c r="A285" i="4"/>
  <c r="S284" i="4"/>
  <c r="Q284" i="4"/>
  <c r="R284" i="4" s="1"/>
  <c r="B284" i="4"/>
  <c r="A284" i="4"/>
  <c r="S283" i="4"/>
  <c r="Q283" i="4"/>
  <c r="R283" i="4" s="1"/>
  <c r="B283" i="4"/>
  <c r="A283" i="4"/>
  <c r="S282" i="4"/>
  <c r="Q282" i="4"/>
  <c r="R282" i="4" s="1"/>
  <c r="B282" i="4"/>
  <c r="A282" i="4"/>
  <c r="S281" i="4"/>
  <c r="Q281" i="4"/>
  <c r="R281" i="4" s="1"/>
  <c r="B281" i="4"/>
  <c r="A281" i="4"/>
  <c r="S280" i="4"/>
  <c r="Q280" i="4"/>
  <c r="R280" i="4" s="1"/>
  <c r="B280" i="4"/>
  <c r="A280" i="4"/>
  <c r="S279" i="4"/>
  <c r="Q279" i="4"/>
  <c r="R279" i="4" s="1"/>
  <c r="B279" i="4"/>
  <c r="A279" i="4"/>
  <c r="S278" i="4"/>
  <c r="Q278" i="4"/>
  <c r="R278" i="4" s="1"/>
  <c r="B278" i="4"/>
  <c r="A278" i="4"/>
  <c r="S277" i="4"/>
  <c r="Q277" i="4"/>
  <c r="R277" i="4" s="1"/>
  <c r="B277" i="4"/>
  <c r="A277" i="4"/>
  <c r="S276" i="4"/>
  <c r="Q276" i="4"/>
  <c r="R276" i="4" s="1"/>
  <c r="B276" i="4"/>
  <c r="A276" i="4"/>
  <c r="S275" i="4"/>
  <c r="Q275" i="4"/>
  <c r="B275" i="4"/>
  <c r="A275" i="4"/>
  <c r="S274" i="4"/>
  <c r="Q274" i="4"/>
  <c r="R274" i="4" s="1"/>
  <c r="B274" i="4"/>
  <c r="A274" i="4"/>
  <c r="S273" i="4"/>
  <c r="Q273" i="4"/>
  <c r="R273" i="4" s="1"/>
  <c r="B273" i="4"/>
  <c r="A273" i="4"/>
  <c r="S272" i="4"/>
  <c r="Q272" i="4"/>
  <c r="R272" i="4" s="1"/>
  <c r="B272" i="4"/>
  <c r="A272" i="4"/>
  <c r="S271" i="4"/>
  <c r="Q271" i="4"/>
  <c r="R271" i="4" s="1"/>
  <c r="B271" i="4"/>
  <c r="A271" i="4"/>
  <c r="S270" i="4"/>
  <c r="Q270" i="4"/>
  <c r="R270" i="4" s="1"/>
  <c r="B270" i="4"/>
  <c r="A270" i="4"/>
  <c r="S269" i="4"/>
  <c r="Q269" i="4"/>
  <c r="R269" i="4" s="1"/>
  <c r="B269" i="4"/>
  <c r="A269" i="4"/>
  <c r="S268" i="4"/>
  <c r="Q268" i="4"/>
  <c r="R268" i="4" s="1"/>
  <c r="B268" i="4"/>
  <c r="A268" i="4"/>
  <c r="S267" i="4"/>
  <c r="Q267" i="4"/>
  <c r="R267" i="4" s="1"/>
  <c r="B267" i="4"/>
  <c r="A267" i="4"/>
  <c r="S266" i="4"/>
  <c r="Q266" i="4"/>
  <c r="R266" i="4" s="1"/>
  <c r="B266" i="4"/>
  <c r="A266" i="4"/>
  <c r="S265" i="4"/>
  <c r="Q265" i="4"/>
  <c r="R265" i="4" s="1"/>
  <c r="B265" i="4"/>
  <c r="A265" i="4"/>
  <c r="S264" i="4"/>
  <c r="Q264" i="4"/>
  <c r="R264" i="4" s="1"/>
  <c r="B264" i="4"/>
  <c r="A264" i="4"/>
  <c r="S263" i="4"/>
  <c r="Q263" i="4"/>
  <c r="R263" i="4" s="1"/>
  <c r="B263" i="4"/>
  <c r="A263" i="4"/>
  <c r="S262" i="4"/>
  <c r="Q262" i="4"/>
  <c r="R262" i="4" s="1"/>
  <c r="B262" i="4"/>
  <c r="A262" i="4"/>
  <c r="S261" i="4"/>
  <c r="Q261" i="4"/>
  <c r="R261" i="4" s="1"/>
  <c r="B261" i="4"/>
  <c r="A261" i="4"/>
  <c r="S260" i="4"/>
  <c r="Q260" i="4"/>
  <c r="R260" i="4" s="1"/>
  <c r="B260" i="4"/>
  <c r="A260" i="4"/>
  <c r="S259" i="4"/>
  <c r="Q259" i="4"/>
  <c r="R259" i="4" s="1"/>
  <c r="B259" i="4"/>
  <c r="A259" i="4"/>
  <c r="S258" i="4"/>
  <c r="Q258" i="4"/>
  <c r="R258" i="4" s="1"/>
  <c r="B258" i="4"/>
  <c r="A258" i="4"/>
  <c r="S257" i="4"/>
  <c r="Q257" i="4"/>
  <c r="R257" i="4" s="1"/>
  <c r="B257" i="4"/>
  <c r="A257" i="4"/>
  <c r="S256" i="4"/>
  <c r="Q256" i="4"/>
  <c r="R256" i="4" s="1"/>
  <c r="B256" i="4"/>
  <c r="A256" i="4"/>
  <c r="S255" i="4"/>
  <c r="Q255" i="4"/>
  <c r="B255" i="4"/>
  <c r="A255" i="4"/>
  <c r="S254" i="4"/>
  <c r="Q254" i="4"/>
  <c r="R254" i="4" s="1"/>
  <c r="B254" i="4"/>
  <c r="A254" i="4"/>
  <c r="S253" i="4"/>
  <c r="Q253" i="4"/>
  <c r="R253" i="4" s="1"/>
  <c r="B253" i="4"/>
  <c r="A253" i="4"/>
  <c r="S252" i="4"/>
  <c r="Q252" i="4"/>
  <c r="R252" i="4" s="1"/>
  <c r="B252" i="4"/>
  <c r="A252" i="4"/>
  <c r="S251" i="4"/>
  <c r="Q251" i="4"/>
  <c r="R251" i="4" s="1"/>
  <c r="B251" i="4"/>
  <c r="A251" i="4"/>
  <c r="S250" i="4"/>
  <c r="Q250" i="4"/>
  <c r="R250" i="4" s="1"/>
  <c r="B250" i="4"/>
  <c r="A250" i="4"/>
  <c r="S249" i="4"/>
  <c r="Q249" i="4"/>
  <c r="R249" i="4" s="1"/>
  <c r="B249" i="4"/>
  <c r="A249" i="4"/>
  <c r="S248" i="4"/>
  <c r="Q248" i="4"/>
  <c r="R248" i="4" s="1"/>
  <c r="B248" i="4"/>
  <c r="A248" i="4"/>
  <c r="S247" i="4"/>
  <c r="Q247" i="4"/>
  <c r="R247" i="4" s="1"/>
  <c r="B247" i="4"/>
  <c r="A247" i="4"/>
  <c r="S246" i="4"/>
  <c r="Q246" i="4"/>
  <c r="R246" i="4" s="1"/>
  <c r="B246" i="4"/>
  <c r="A246" i="4"/>
  <c r="S245" i="4"/>
  <c r="Q245" i="4"/>
  <c r="R245" i="4" s="1"/>
  <c r="B245" i="4"/>
  <c r="A245" i="4"/>
  <c r="S244" i="4"/>
  <c r="Q244" i="4"/>
  <c r="R244" i="4" s="1"/>
  <c r="B244" i="4"/>
  <c r="A244" i="4"/>
  <c r="S243" i="4"/>
  <c r="Q243" i="4"/>
  <c r="R243" i="4" s="1"/>
  <c r="B243" i="4"/>
  <c r="A243" i="4"/>
  <c r="S242" i="4"/>
  <c r="Q242" i="4"/>
  <c r="R242" i="4" s="1"/>
  <c r="B242" i="4"/>
  <c r="A242" i="4"/>
  <c r="S241" i="4"/>
  <c r="Q241" i="4"/>
  <c r="R241" i="4" s="1"/>
  <c r="B241" i="4"/>
  <c r="A241" i="4"/>
  <c r="S240" i="4"/>
  <c r="Q240" i="4"/>
  <c r="R240" i="4" s="1"/>
  <c r="B240" i="4"/>
  <c r="A240" i="4"/>
  <c r="S239" i="4"/>
  <c r="Q239" i="4"/>
  <c r="R239" i="4" s="1"/>
  <c r="B239" i="4"/>
  <c r="A239" i="4"/>
  <c r="S238" i="4"/>
  <c r="Q238" i="4"/>
  <c r="R238" i="4" s="1"/>
  <c r="B238" i="4"/>
  <c r="A238" i="4"/>
  <c r="S237" i="4"/>
  <c r="Q237" i="4"/>
  <c r="B237" i="4"/>
  <c r="A237" i="4"/>
  <c r="S236" i="4"/>
  <c r="Q236" i="4"/>
  <c r="R236" i="4" s="1"/>
  <c r="B236" i="4"/>
  <c r="A236" i="4"/>
  <c r="S235" i="4"/>
  <c r="Q235" i="4"/>
  <c r="R235" i="4" s="1"/>
  <c r="B235" i="4"/>
  <c r="A235" i="4"/>
  <c r="S234" i="4"/>
  <c r="Q234" i="4"/>
  <c r="R234" i="4" s="1"/>
  <c r="B234" i="4"/>
  <c r="A234" i="4"/>
  <c r="S233" i="4"/>
  <c r="Q233" i="4"/>
  <c r="R233" i="4" s="1"/>
  <c r="B233" i="4"/>
  <c r="A233" i="4"/>
  <c r="S232" i="4"/>
  <c r="Q232" i="4"/>
  <c r="R232" i="4" s="1"/>
  <c r="B232" i="4"/>
  <c r="A232" i="4"/>
  <c r="S231" i="4"/>
  <c r="Q231" i="4"/>
  <c r="R231" i="4" s="1"/>
  <c r="B231" i="4"/>
  <c r="A231" i="4"/>
  <c r="S230" i="4"/>
  <c r="Q230" i="4"/>
  <c r="R230" i="4" s="1"/>
  <c r="B230" i="4"/>
  <c r="A230" i="4"/>
  <c r="S229" i="4"/>
  <c r="Q229" i="4"/>
  <c r="R229" i="4" s="1"/>
  <c r="B229" i="4"/>
  <c r="A229" i="4"/>
  <c r="S228" i="4"/>
  <c r="Q228" i="4"/>
  <c r="R228" i="4" s="1"/>
  <c r="B228" i="4"/>
  <c r="A228" i="4"/>
  <c r="S227" i="4"/>
  <c r="Q227" i="4"/>
  <c r="R227" i="4" s="1"/>
  <c r="B227" i="4"/>
  <c r="A227" i="4"/>
  <c r="S226" i="4"/>
  <c r="Q226" i="4"/>
  <c r="R226" i="4" s="1"/>
  <c r="B226" i="4"/>
  <c r="A226" i="4"/>
  <c r="S225" i="4"/>
  <c r="Q225" i="4"/>
  <c r="R225" i="4" s="1"/>
  <c r="B225" i="4"/>
  <c r="A225" i="4"/>
  <c r="S224" i="4"/>
  <c r="Q224" i="4"/>
  <c r="R224" i="4" s="1"/>
  <c r="B224" i="4"/>
  <c r="A224" i="4"/>
  <c r="S223" i="4"/>
  <c r="Q223" i="4"/>
  <c r="R223" i="4" s="1"/>
  <c r="B223" i="4"/>
  <c r="A223" i="4"/>
  <c r="S222" i="4"/>
  <c r="Q222" i="4"/>
  <c r="R222" i="4" s="1"/>
  <c r="B222" i="4"/>
  <c r="A222" i="4"/>
  <c r="S221" i="4"/>
  <c r="Q221" i="4"/>
  <c r="R221" i="4" s="1"/>
  <c r="B221" i="4"/>
  <c r="A221" i="4"/>
  <c r="S220" i="4"/>
  <c r="Q220" i="4"/>
  <c r="R220" i="4" s="1"/>
  <c r="B220" i="4"/>
  <c r="A220" i="4"/>
  <c r="S219" i="4"/>
  <c r="Q219" i="4"/>
  <c r="R219" i="4" s="1"/>
  <c r="B219" i="4"/>
  <c r="A219" i="4"/>
  <c r="S218" i="4"/>
  <c r="Q218" i="4"/>
  <c r="R218" i="4" s="1"/>
  <c r="B218" i="4"/>
  <c r="A218" i="4"/>
  <c r="S217" i="4"/>
  <c r="Q217" i="4"/>
  <c r="R217" i="4" s="1"/>
  <c r="B217" i="4"/>
  <c r="A217" i="4"/>
  <c r="S216" i="4"/>
  <c r="Q216" i="4"/>
  <c r="R216" i="4" s="1"/>
  <c r="B216" i="4"/>
  <c r="A216" i="4"/>
  <c r="S215" i="4"/>
  <c r="Q215" i="4"/>
  <c r="B215" i="4"/>
  <c r="A215" i="4"/>
  <c r="S214" i="4"/>
  <c r="Q214" i="4"/>
  <c r="R214" i="4" s="1"/>
  <c r="B214" i="4"/>
  <c r="A214" i="4"/>
  <c r="S213" i="4"/>
  <c r="Q213" i="4"/>
  <c r="R213" i="4" s="1"/>
  <c r="B213" i="4"/>
  <c r="A213" i="4"/>
  <c r="S212" i="4"/>
  <c r="Q212" i="4"/>
  <c r="R212" i="4" s="1"/>
  <c r="B212" i="4"/>
  <c r="A212" i="4"/>
  <c r="S211" i="4"/>
  <c r="Q211" i="4"/>
  <c r="R211" i="4" s="1"/>
  <c r="B211" i="4"/>
  <c r="A211" i="4"/>
  <c r="S210" i="4"/>
  <c r="Q210" i="4"/>
  <c r="R210" i="4" s="1"/>
  <c r="B210" i="4"/>
  <c r="A210" i="4"/>
  <c r="S209" i="4"/>
  <c r="Q209" i="4"/>
  <c r="R209" i="4" s="1"/>
  <c r="B209" i="4"/>
  <c r="A209" i="4"/>
  <c r="S208" i="4"/>
  <c r="Q208" i="4"/>
  <c r="R208" i="4" s="1"/>
  <c r="B208" i="4"/>
  <c r="A208" i="4"/>
  <c r="S207" i="4"/>
  <c r="Q207" i="4"/>
  <c r="R207" i="4" s="1"/>
  <c r="B207" i="4"/>
  <c r="A207" i="4"/>
  <c r="S206" i="4"/>
  <c r="Q206" i="4"/>
  <c r="R206" i="4" s="1"/>
  <c r="B206" i="4"/>
  <c r="A206" i="4"/>
  <c r="S205" i="4"/>
  <c r="Q205" i="4"/>
  <c r="R205" i="4" s="1"/>
  <c r="B205" i="4"/>
  <c r="A205" i="4"/>
  <c r="S204" i="4"/>
  <c r="Q204" i="4"/>
  <c r="R204" i="4" s="1"/>
  <c r="B204" i="4"/>
  <c r="A204" i="4"/>
  <c r="S203" i="4"/>
  <c r="Q203" i="4"/>
  <c r="R203" i="4" s="1"/>
  <c r="B203" i="4"/>
  <c r="A203" i="4"/>
  <c r="S202" i="4"/>
  <c r="Q202" i="4"/>
  <c r="R202" i="4" s="1"/>
  <c r="B202" i="4"/>
  <c r="A202" i="4"/>
  <c r="S201" i="4"/>
  <c r="R201" i="4"/>
  <c r="Q201" i="4"/>
  <c r="B201" i="4"/>
  <c r="A201" i="4"/>
  <c r="S200" i="4"/>
  <c r="R200" i="4"/>
  <c r="Q200" i="4"/>
  <c r="B200" i="4"/>
  <c r="A200" i="4"/>
  <c r="S199" i="4"/>
  <c r="Q199" i="4"/>
  <c r="R199" i="4" s="1"/>
  <c r="B199" i="4"/>
  <c r="A199" i="4"/>
  <c r="S198" i="4"/>
  <c r="Q198" i="4"/>
  <c r="R198" i="4" s="1"/>
  <c r="B198" i="4"/>
  <c r="A198" i="4"/>
  <c r="S197" i="4"/>
  <c r="R197" i="4"/>
  <c r="Q197" i="4"/>
  <c r="B197" i="4"/>
  <c r="A197" i="4"/>
  <c r="S196" i="4"/>
  <c r="R196" i="4"/>
  <c r="Q196" i="4"/>
  <c r="B196" i="4"/>
  <c r="A196" i="4"/>
  <c r="S195" i="4"/>
  <c r="Q195" i="4"/>
  <c r="B195" i="4"/>
  <c r="A195" i="4"/>
  <c r="S194" i="4"/>
  <c r="Q194" i="4"/>
  <c r="R194" i="4" s="1"/>
  <c r="B194" i="4"/>
  <c r="A194" i="4"/>
  <c r="S193" i="4"/>
  <c r="R193" i="4"/>
  <c r="Q193" i="4"/>
  <c r="B193" i="4"/>
  <c r="A193" i="4"/>
  <c r="S192" i="4"/>
  <c r="R192" i="4"/>
  <c r="Q192" i="4"/>
  <c r="B192" i="4"/>
  <c r="A192" i="4"/>
  <c r="S191" i="4"/>
  <c r="Q191" i="4"/>
  <c r="R191" i="4" s="1"/>
  <c r="B191" i="4"/>
  <c r="A191" i="4"/>
  <c r="S190" i="4"/>
  <c r="Q190" i="4"/>
  <c r="R190" i="4" s="1"/>
  <c r="B190" i="4"/>
  <c r="A190" i="4"/>
  <c r="S189" i="4"/>
  <c r="Q189" i="4"/>
  <c r="R189" i="4" s="1"/>
  <c r="B189" i="4"/>
  <c r="A189" i="4"/>
  <c r="S188" i="4"/>
  <c r="Q188" i="4"/>
  <c r="R188" i="4" s="1"/>
  <c r="B188" i="4"/>
  <c r="A188" i="4"/>
  <c r="S187" i="4"/>
  <c r="Q187" i="4"/>
  <c r="R187" i="4" s="1"/>
  <c r="B187" i="4"/>
  <c r="A187" i="4"/>
  <c r="S186" i="4"/>
  <c r="Q186" i="4"/>
  <c r="R186" i="4" s="1"/>
  <c r="B186" i="4"/>
  <c r="A186" i="4"/>
  <c r="S185" i="4"/>
  <c r="Q185" i="4"/>
  <c r="R185" i="4" s="1"/>
  <c r="B185" i="4"/>
  <c r="A185" i="4"/>
  <c r="S184" i="4"/>
  <c r="Q184" i="4"/>
  <c r="R184" i="4" s="1"/>
  <c r="B184" i="4"/>
  <c r="A184" i="4"/>
  <c r="S183" i="4"/>
  <c r="Q183" i="4"/>
  <c r="R183" i="4" s="1"/>
  <c r="B183" i="4"/>
  <c r="A183" i="4"/>
  <c r="S182" i="4"/>
  <c r="Q182" i="4"/>
  <c r="R182" i="4" s="1"/>
  <c r="B182" i="4"/>
  <c r="A182" i="4"/>
  <c r="S181" i="4"/>
  <c r="Q181" i="4"/>
  <c r="R181" i="4" s="1"/>
  <c r="B181" i="4"/>
  <c r="A181" i="4"/>
  <c r="S180" i="4"/>
  <c r="Q180" i="4"/>
  <c r="R180" i="4" s="1"/>
  <c r="B180" i="4"/>
  <c r="A180" i="4"/>
  <c r="S179" i="4"/>
  <c r="Q179" i="4"/>
  <c r="R179" i="4" s="1"/>
  <c r="B179" i="4"/>
  <c r="A179" i="4"/>
  <c r="S178" i="4"/>
  <c r="Q178" i="4"/>
  <c r="R178" i="4" s="1"/>
  <c r="B178" i="4"/>
  <c r="A178" i="4"/>
  <c r="S177" i="4"/>
  <c r="Q177" i="4"/>
  <c r="R177" i="4" s="1"/>
  <c r="B177" i="4"/>
  <c r="A177" i="4"/>
  <c r="S176" i="4"/>
  <c r="Q176" i="4"/>
  <c r="R176" i="4" s="1"/>
  <c r="B176" i="4"/>
  <c r="A176" i="4"/>
  <c r="S175" i="4"/>
  <c r="Q175" i="4"/>
  <c r="B175" i="4"/>
  <c r="A175" i="4"/>
  <c r="S174" i="4"/>
  <c r="Q174" i="4"/>
  <c r="R174" i="4" s="1"/>
  <c r="B174" i="4"/>
  <c r="A174" i="4"/>
  <c r="S173" i="4"/>
  <c r="Q173" i="4"/>
  <c r="R173" i="4" s="1"/>
  <c r="B173" i="4"/>
  <c r="A173" i="4"/>
  <c r="S172" i="4"/>
  <c r="Q172" i="4"/>
  <c r="R172" i="4" s="1"/>
  <c r="B172" i="4"/>
  <c r="A172" i="4"/>
  <c r="S171" i="4"/>
  <c r="Q171" i="4"/>
  <c r="R171" i="4" s="1"/>
  <c r="B171" i="4"/>
  <c r="A171" i="4"/>
  <c r="S170" i="4"/>
  <c r="Q170" i="4"/>
  <c r="R170" i="4" s="1"/>
  <c r="B170" i="4"/>
  <c r="A170" i="4"/>
  <c r="S169" i="4"/>
  <c r="Q169" i="4"/>
  <c r="R169" i="4" s="1"/>
  <c r="B169" i="4"/>
  <c r="A169" i="4"/>
  <c r="S168" i="4"/>
  <c r="Q168" i="4"/>
  <c r="R168" i="4" s="1"/>
  <c r="B168" i="4"/>
  <c r="A168" i="4"/>
  <c r="S167" i="4"/>
  <c r="Q167" i="4"/>
  <c r="R167" i="4" s="1"/>
  <c r="B167" i="4"/>
  <c r="A167" i="4"/>
  <c r="S166" i="4"/>
  <c r="Q166" i="4"/>
  <c r="R166" i="4" s="1"/>
  <c r="B166" i="4"/>
  <c r="A166" i="4"/>
  <c r="S165" i="4"/>
  <c r="Q165" i="4"/>
  <c r="R165" i="4" s="1"/>
  <c r="B165" i="4"/>
  <c r="A165" i="4"/>
  <c r="S164" i="4"/>
  <c r="Q164" i="4"/>
  <c r="R164" i="4" s="1"/>
  <c r="B164" i="4"/>
  <c r="A164" i="4"/>
  <c r="S163" i="4"/>
  <c r="Q163" i="4"/>
  <c r="R163" i="4" s="1"/>
  <c r="B163" i="4"/>
  <c r="A163" i="4"/>
  <c r="S162" i="4"/>
  <c r="Q162" i="4"/>
  <c r="R162" i="4" s="1"/>
  <c r="B162" i="4"/>
  <c r="A162" i="4"/>
  <c r="S161" i="4"/>
  <c r="Q161" i="4"/>
  <c r="R161" i="4" s="1"/>
  <c r="B161" i="4"/>
  <c r="A161" i="4"/>
  <c r="S160" i="4"/>
  <c r="Q160" i="4"/>
  <c r="R160" i="4" s="1"/>
  <c r="B160" i="4"/>
  <c r="A160" i="4"/>
  <c r="S159" i="4"/>
  <c r="Q159" i="4"/>
  <c r="R159" i="4" s="1"/>
  <c r="B159" i="4"/>
  <c r="A159" i="4"/>
  <c r="S158" i="4"/>
  <c r="Q158" i="4"/>
  <c r="R158" i="4" s="1"/>
  <c r="B158" i="4"/>
  <c r="A158" i="4"/>
  <c r="S157" i="4"/>
  <c r="Q157" i="4"/>
  <c r="R157" i="4" s="1"/>
  <c r="B157" i="4"/>
  <c r="A157" i="4"/>
  <c r="S156" i="4"/>
  <c r="Q156" i="4"/>
  <c r="R156" i="4" s="1"/>
  <c r="B156" i="4"/>
  <c r="A156" i="4"/>
  <c r="S155" i="4"/>
  <c r="Q155" i="4"/>
  <c r="R155" i="4" s="1"/>
  <c r="B155" i="4"/>
  <c r="A155" i="4"/>
  <c r="S154" i="4"/>
  <c r="Q154" i="4"/>
  <c r="R154" i="4" s="1"/>
  <c r="B154" i="4"/>
  <c r="A154" i="4"/>
  <c r="S153" i="4"/>
  <c r="Q153" i="4"/>
  <c r="B153" i="4"/>
  <c r="A153" i="4"/>
  <c r="S152" i="4"/>
  <c r="Q152" i="4"/>
  <c r="R152" i="4" s="1"/>
  <c r="B152" i="4"/>
  <c r="A152" i="4"/>
  <c r="S151" i="4"/>
  <c r="Q151" i="4"/>
  <c r="R151" i="4" s="1"/>
  <c r="B151" i="4"/>
  <c r="A151" i="4"/>
  <c r="S150" i="4"/>
  <c r="Q150" i="4"/>
  <c r="R150" i="4" s="1"/>
  <c r="B150" i="4"/>
  <c r="A150" i="4"/>
  <c r="S149" i="4"/>
  <c r="Q149" i="4"/>
  <c r="R149" i="4" s="1"/>
  <c r="B149" i="4"/>
  <c r="A149" i="4"/>
  <c r="S148" i="4"/>
  <c r="Q148" i="4"/>
  <c r="R148" i="4" s="1"/>
  <c r="B148" i="4"/>
  <c r="A148" i="4"/>
  <c r="S147" i="4"/>
  <c r="Q147" i="4"/>
  <c r="R147" i="4" s="1"/>
  <c r="B147" i="4"/>
  <c r="A147" i="4"/>
  <c r="S146" i="4"/>
  <c r="Q146" i="4"/>
  <c r="R146" i="4" s="1"/>
  <c r="B146" i="4"/>
  <c r="A146" i="4"/>
  <c r="S145" i="4"/>
  <c r="Q145" i="4"/>
  <c r="R145" i="4" s="1"/>
  <c r="B145" i="4"/>
  <c r="A145" i="4"/>
  <c r="S144" i="4"/>
  <c r="Q144" i="4"/>
  <c r="R144" i="4" s="1"/>
  <c r="B144" i="4"/>
  <c r="A144" i="4"/>
  <c r="S143" i="4"/>
  <c r="Q143" i="4"/>
  <c r="R143" i="4" s="1"/>
  <c r="B143" i="4"/>
  <c r="A143" i="4"/>
  <c r="S142" i="4"/>
  <c r="Q142" i="4"/>
  <c r="R142" i="4" s="1"/>
  <c r="B142" i="4"/>
  <c r="A142" i="4"/>
  <c r="S141" i="4"/>
  <c r="Q141" i="4"/>
  <c r="R141" i="4" s="1"/>
  <c r="B141" i="4"/>
  <c r="A141" i="4"/>
  <c r="S140" i="4"/>
  <c r="Q140" i="4"/>
  <c r="R140" i="4" s="1"/>
  <c r="B140" i="4"/>
  <c r="A140" i="4"/>
  <c r="S139" i="4"/>
  <c r="Q139" i="4"/>
  <c r="R139" i="4" s="1"/>
  <c r="B139" i="4"/>
  <c r="A139" i="4"/>
  <c r="S138" i="4"/>
  <c r="Q138" i="4"/>
  <c r="R138" i="4" s="1"/>
  <c r="B138" i="4"/>
  <c r="A138" i="4"/>
  <c r="S137" i="4"/>
  <c r="Q137" i="4"/>
  <c r="R137" i="4" s="1"/>
  <c r="B137" i="4"/>
  <c r="A137" i="4"/>
  <c r="S136" i="4"/>
  <c r="Q136" i="4"/>
  <c r="R136" i="4" s="1"/>
  <c r="B136" i="4"/>
  <c r="A136" i="4"/>
  <c r="S135" i="4"/>
  <c r="Q135" i="4"/>
  <c r="R135" i="4" s="1"/>
  <c r="B135" i="4"/>
  <c r="A135" i="4"/>
  <c r="S134" i="4"/>
  <c r="Q134" i="4"/>
  <c r="B134" i="4"/>
  <c r="A134" i="4"/>
  <c r="S133" i="4"/>
  <c r="Q133" i="4"/>
  <c r="R133" i="4" s="1"/>
  <c r="B133" i="4"/>
  <c r="A133" i="4"/>
  <c r="S132" i="4"/>
  <c r="Q132" i="4"/>
  <c r="R132" i="4" s="1"/>
  <c r="B132" i="4"/>
  <c r="A132" i="4"/>
  <c r="S131" i="4"/>
  <c r="Q131" i="4"/>
  <c r="R131" i="4" s="1"/>
  <c r="B131" i="4"/>
  <c r="A131" i="4"/>
  <c r="S130" i="4"/>
  <c r="Q130" i="4"/>
  <c r="R130" i="4" s="1"/>
  <c r="B130" i="4"/>
  <c r="A130" i="4"/>
  <c r="S129" i="4"/>
  <c r="Q129" i="4"/>
  <c r="R129" i="4" s="1"/>
  <c r="B129" i="4"/>
  <c r="A129" i="4"/>
  <c r="S128" i="4"/>
  <c r="Q128" i="4"/>
  <c r="R128" i="4" s="1"/>
  <c r="B128" i="4"/>
  <c r="A128" i="4"/>
  <c r="S127" i="4"/>
  <c r="Q127" i="4"/>
  <c r="R127" i="4" s="1"/>
  <c r="B127" i="4"/>
  <c r="A127" i="4"/>
  <c r="S126" i="4"/>
  <c r="Q126" i="4"/>
  <c r="R126" i="4" s="1"/>
  <c r="B126" i="4"/>
  <c r="A126" i="4"/>
  <c r="S125" i="4"/>
  <c r="Q125" i="4"/>
  <c r="R125" i="4" s="1"/>
  <c r="B125" i="4"/>
  <c r="A125" i="4"/>
  <c r="S124" i="4"/>
  <c r="Q124" i="4"/>
  <c r="R124" i="4" s="1"/>
  <c r="B124" i="4"/>
  <c r="A124" i="4"/>
  <c r="S123" i="4"/>
  <c r="Q123" i="4"/>
  <c r="R123" i="4" s="1"/>
  <c r="B123" i="4"/>
  <c r="A123" i="4"/>
  <c r="S122" i="4"/>
  <c r="Q122" i="4"/>
  <c r="R122" i="4" s="1"/>
  <c r="B122" i="4"/>
  <c r="A122" i="4"/>
  <c r="S121" i="4"/>
  <c r="Q121" i="4"/>
  <c r="R121" i="4" s="1"/>
  <c r="B121" i="4"/>
  <c r="A121" i="4"/>
  <c r="S120" i="4"/>
  <c r="Q120" i="4"/>
  <c r="R120" i="4" s="1"/>
  <c r="B120" i="4"/>
  <c r="A120" i="4"/>
  <c r="S119" i="4"/>
  <c r="Q119" i="4"/>
  <c r="R119" i="4" s="1"/>
  <c r="B119" i="4"/>
  <c r="A119" i="4"/>
  <c r="S118" i="4"/>
  <c r="Q118" i="4"/>
  <c r="R118" i="4" s="1"/>
  <c r="B118" i="4"/>
  <c r="A118" i="4"/>
  <c r="S117" i="4"/>
  <c r="Q117" i="4"/>
  <c r="R117" i="4" s="1"/>
  <c r="B117" i="4"/>
  <c r="A117" i="4"/>
  <c r="S116" i="4"/>
  <c r="Q116" i="4"/>
  <c r="R116" i="4" s="1"/>
  <c r="B116" i="4"/>
  <c r="A116" i="4"/>
  <c r="S115" i="4"/>
  <c r="Q115" i="4"/>
  <c r="R115" i="4" s="1"/>
  <c r="B115" i="4"/>
  <c r="A115" i="4"/>
  <c r="S114" i="4"/>
  <c r="Q114" i="4"/>
  <c r="R114" i="4" s="1"/>
  <c r="B114" i="4"/>
  <c r="A114" i="4"/>
  <c r="S113" i="4"/>
  <c r="Q113" i="4"/>
  <c r="R113" i="4" s="1"/>
  <c r="B113" i="4"/>
  <c r="A113" i="4"/>
  <c r="S112" i="4"/>
  <c r="Q112" i="4"/>
  <c r="R112" i="4" s="1"/>
  <c r="B112" i="4"/>
  <c r="A112" i="4"/>
  <c r="S111" i="4"/>
  <c r="Q111" i="4"/>
  <c r="B111" i="4"/>
  <c r="A111" i="4"/>
  <c r="S110" i="4"/>
  <c r="Q110" i="4"/>
  <c r="R110" i="4" s="1"/>
  <c r="B110" i="4"/>
  <c r="A110" i="4"/>
  <c r="S109" i="4"/>
  <c r="Q109" i="4"/>
  <c r="R109" i="4" s="1"/>
  <c r="B109" i="4"/>
  <c r="A109" i="4"/>
  <c r="S108" i="4"/>
  <c r="Q108" i="4"/>
  <c r="R108" i="4" s="1"/>
  <c r="B108" i="4"/>
  <c r="A108" i="4"/>
  <c r="S107" i="4"/>
  <c r="Q107" i="4"/>
  <c r="R107" i="4" s="1"/>
  <c r="B107" i="4"/>
  <c r="A107" i="4"/>
  <c r="S106" i="4"/>
  <c r="Q106" i="4"/>
  <c r="R106" i="4" s="1"/>
  <c r="B106" i="4"/>
  <c r="A106" i="4"/>
  <c r="S105" i="4"/>
  <c r="Q105" i="4"/>
  <c r="R105" i="4" s="1"/>
  <c r="B105" i="4"/>
  <c r="A105" i="4"/>
  <c r="S104" i="4"/>
  <c r="Q104" i="4"/>
  <c r="R104" i="4" s="1"/>
  <c r="B104" i="4"/>
  <c r="A104" i="4"/>
  <c r="S103" i="4"/>
  <c r="Q103" i="4"/>
  <c r="R103" i="4" s="1"/>
  <c r="B103" i="4"/>
  <c r="A103" i="4"/>
  <c r="S102" i="4"/>
  <c r="Q102" i="4"/>
  <c r="R102" i="4" s="1"/>
  <c r="B102" i="4"/>
  <c r="A102" i="4"/>
  <c r="S101" i="4"/>
  <c r="Q101" i="4"/>
  <c r="R101" i="4" s="1"/>
  <c r="B101" i="4"/>
  <c r="A101" i="4"/>
  <c r="S100" i="4"/>
  <c r="Q100" i="4"/>
  <c r="R100" i="4" s="1"/>
  <c r="B100" i="4"/>
  <c r="A100" i="4"/>
  <c r="S99" i="4"/>
  <c r="Q99" i="4"/>
  <c r="R99" i="4" s="1"/>
  <c r="B99" i="4"/>
  <c r="A99" i="4"/>
  <c r="S98" i="4"/>
  <c r="Q98" i="4"/>
  <c r="R98" i="4" s="1"/>
  <c r="B98" i="4"/>
  <c r="A98" i="4"/>
  <c r="S97" i="4"/>
  <c r="Q97" i="4"/>
  <c r="R97" i="4" s="1"/>
  <c r="B97" i="4"/>
  <c r="A97" i="4"/>
  <c r="S96" i="4"/>
  <c r="Q96" i="4"/>
  <c r="R96" i="4" s="1"/>
  <c r="B96" i="4"/>
  <c r="A96" i="4"/>
  <c r="S95" i="4"/>
  <c r="Q95" i="4"/>
  <c r="R95" i="4" s="1"/>
  <c r="B95" i="4"/>
  <c r="A95" i="4"/>
  <c r="S94" i="4"/>
  <c r="Q94" i="4"/>
  <c r="R94" i="4" s="1"/>
  <c r="B94" i="4"/>
  <c r="A94" i="4"/>
  <c r="S93" i="4"/>
  <c r="Q93" i="4"/>
  <c r="R93" i="4" s="1"/>
  <c r="B93" i="4"/>
  <c r="A93" i="4"/>
  <c r="S92" i="4"/>
  <c r="Q92" i="4"/>
  <c r="R92" i="4" s="1"/>
  <c r="B92" i="4"/>
  <c r="A92" i="4"/>
  <c r="S91" i="4"/>
  <c r="Q91" i="4"/>
  <c r="R91" i="4" s="1"/>
  <c r="B91" i="4"/>
  <c r="A91" i="4"/>
  <c r="S90" i="4"/>
  <c r="Q90" i="4"/>
  <c r="R90" i="4" s="1"/>
  <c r="B90" i="4"/>
  <c r="A90" i="4"/>
  <c r="S89" i="4"/>
  <c r="Q89" i="4"/>
  <c r="B89" i="4"/>
  <c r="A89" i="4"/>
  <c r="S88" i="4"/>
  <c r="Q88" i="4"/>
  <c r="R88" i="4" s="1"/>
  <c r="B88" i="4"/>
  <c r="A88" i="4"/>
  <c r="S87" i="4"/>
  <c r="Q87" i="4"/>
  <c r="R87" i="4" s="1"/>
  <c r="B87" i="4"/>
  <c r="A87" i="4"/>
  <c r="S86" i="4"/>
  <c r="Q86" i="4"/>
  <c r="R86" i="4" s="1"/>
  <c r="B86" i="4"/>
  <c r="A86" i="4"/>
  <c r="S85" i="4"/>
  <c r="Q85" i="4"/>
  <c r="R85" i="4" s="1"/>
  <c r="B85" i="4"/>
  <c r="A85" i="4"/>
  <c r="S84" i="4"/>
  <c r="Q84" i="4"/>
  <c r="R84" i="4" s="1"/>
  <c r="B84" i="4"/>
  <c r="A84" i="4"/>
  <c r="S83" i="4"/>
  <c r="Q83" i="4"/>
  <c r="R83" i="4" s="1"/>
  <c r="B83" i="4"/>
  <c r="A83" i="4"/>
  <c r="S82" i="4"/>
  <c r="Q82" i="4"/>
  <c r="R82" i="4" s="1"/>
  <c r="B82" i="4"/>
  <c r="A82" i="4"/>
  <c r="S81" i="4"/>
  <c r="Q81" i="4"/>
  <c r="R81" i="4" s="1"/>
  <c r="B81" i="4"/>
  <c r="A81" i="4"/>
  <c r="S80" i="4"/>
  <c r="Q80" i="4"/>
  <c r="R80" i="4" s="1"/>
  <c r="B80" i="4"/>
  <c r="A80" i="4"/>
  <c r="S79" i="4"/>
  <c r="Q79" i="4"/>
  <c r="R79" i="4" s="1"/>
  <c r="B79" i="4"/>
  <c r="A79" i="4"/>
  <c r="S78" i="4"/>
  <c r="Q78" i="4"/>
  <c r="R78" i="4" s="1"/>
  <c r="B78" i="4"/>
  <c r="A78" i="4"/>
  <c r="S77" i="4"/>
  <c r="Q77" i="4"/>
  <c r="R77" i="4" s="1"/>
  <c r="B77" i="4"/>
  <c r="A77" i="4"/>
  <c r="S76" i="4"/>
  <c r="Q76" i="4"/>
  <c r="R76" i="4" s="1"/>
  <c r="B76" i="4"/>
  <c r="A76" i="4"/>
  <c r="S75" i="4"/>
  <c r="Q75" i="4"/>
  <c r="R75" i="4" s="1"/>
  <c r="B75" i="4"/>
  <c r="A75" i="4"/>
  <c r="S74" i="4"/>
  <c r="Q74" i="4"/>
  <c r="R74" i="4" s="1"/>
  <c r="B74" i="4"/>
  <c r="A74" i="4"/>
  <c r="S73" i="4"/>
  <c r="Q73" i="4"/>
  <c r="R73" i="4" s="1"/>
  <c r="B73" i="4"/>
  <c r="A73" i="4"/>
  <c r="S72" i="4"/>
  <c r="Q72" i="4"/>
  <c r="R72" i="4" s="1"/>
  <c r="B72" i="4"/>
  <c r="A72" i="4"/>
  <c r="S71" i="4"/>
  <c r="Q71" i="4"/>
  <c r="R71" i="4" s="1"/>
  <c r="B71" i="4"/>
  <c r="A71" i="4"/>
  <c r="S70" i="4"/>
  <c r="Q70" i="4"/>
  <c r="R70" i="4" s="1"/>
  <c r="B70" i="4"/>
  <c r="A70" i="4"/>
  <c r="S69" i="4"/>
  <c r="Q69" i="4"/>
  <c r="B69" i="4"/>
  <c r="A69" i="4"/>
  <c r="S68" i="4"/>
  <c r="Q68" i="4"/>
  <c r="R68" i="4" s="1"/>
  <c r="B68" i="4"/>
  <c r="A68" i="4"/>
  <c r="S67" i="4"/>
  <c r="Q67" i="4"/>
  <c r="R67" i="4" s="1"/>
  <c r="B67" i="4"/>
  <c r="A67" i="4"/>
  <c r="S66" i="4"/>
  <c r="Q66" i="4"/>
  <c r="R66" i="4" s="1"/>
  <c r="B66" i="4"/>
  <c r="A66" i="4"/>
  <c r="S65" i="4"/>
  <c r="Q65" i="4"/>
  <c r="R65" i="4" s="1"/>
  <c r="B65" i="4"/>
  <c r="A65" i="4"/>
  <c r="S64" i="4"/>
  <c r="Q64" i="4"/>
  <c r="R64" i="4" s="1"/>
  <c r="B64" i="4"/>
  <c r="A64" i="4"/>
  <c r="S63" i="4"/>
  <c r="Q63" i="4"/>
  <c r="R63" i="4" s="1"/>
  <c r="B63" i="4"/>
  <c r="A63" i="4"/>
  <c r="S62" i="4"/>
  <c r="Q62" i="4"/>
  <c r="R62" i="4" s="1"/>
  <c r="B62" i="4"/>
  <c r="A62" i="4"/>
  <c r="S61" i="4"/>
  <c r="Q61" i="4"/>
  <c r="R61" i="4" s="1"/>
  <c r="B61" i="4"/>
  <c r="A61" i="4"/>
  <c r="S60" i="4"/>
  <c r="Q60" i="4"/>
  <c r="R60" i="4" s="1"/>
  <c r="B60" i="4"/>
  <c r="A60" i="4"/>
  <c r="S59" i="4"/>
  <c r="R59" i="4"/>
  <c r="Q59" i="4"/>
  <c r="B59" i="4"/>
  <c r="A59" i="4"/>
  <c r="S58" i="4"/>
  <c r="R58" i="4"/>
  <c r="Q58" i="4"/>
  <c r="B58" i="4"/>
  <c r="A58" i="4"/>
  <c r="S57" i="4"/>
  <c r="Q57" i="4"/>
  <c r="R57" i="4" s="1"/>
  <c r="B57" i="4"/>
  <c r="A57" i="4"/>
  <c r="S56" i="4"/>
  <c r="Q56" i="4"/>
  <c r="R56" i="4" s="1"/>
  <c r="B56" i="4"/>
  <c r="A56" i="4"/>
  <c r="S55" i="4"/>
  <c r="R55" i="4"/>
  <c r="Q55" i="4"/>
  <c r="B55" i="4"/>
  <c r="A55" i="4"/>
  <c r="S54" i="4"/>
  <c r="R54" i="4"/>
  <c r="Q54" i="4"/>
  <c r="B54" i="4"/>
  <c r="A54" i="4"/>
  <c r="S53" i="4"/>
  <c r="Q53" i="4"/>
  <c r="R53" i="4" s="1"/>
  <c r="B53" i="4"/>
  <c r="A53" i="4"/>
  <c r="S52" i="4"/>
  <c r="Q52" i="4"/>
  <c r="R52" i="4" s="1"/>
  <c r="B52" i="4"/>
  <c r="A52" i="4"/>
  <c r="S51" i="4"/>
  <c r="Q51" i="4"/>
  <c r="R51" i="4" s="1"/>
  <c r="B51" i="4"/>
  <c r="A51" i="4"/>
  <c r="S50" i="4"/>
  <c r="Q50" i="4"/>
  <c r="R50" i="4" s="1"/>
  <c r="B50" i="4"/>
  <c r="A50" i="4"/>
  <c r="S49" i="4"/>
  <c r="Q49" i="4"/>
  <c r="R49" i="4" s="1"/>
  <c r="B49" i="4"/>
  <c r="A49" i="4"/>
  <c r="S48" i="4"/>
  <c r="Q48" i="4"/>
  <c r="R48" i="4" s="1"/>
  <c r="B48" i="4"/>
  <c r="A48" i="4"/>
  <c r="S47" i="4"/>
  <c r="Q47" i="4"/>
  <c r="B47" i="4"/>
  <c r="A47" i="4"/>
  <c r="S46" i="4"/>
  <c r="Q46" i="4"/>
  <c r="R46" i="4" s="1"/>
  <c r="B46" i="4"/>
  <c r="A46" i="4"/>
  <c r="S45" i="4"/>
  <c r="Q45" i="4"/>
  <c r="R45" i="4" s="1"/>
  <c r="B45" i="4"/>
  <c r="A45" i="4"/>
  <c r="S44" i="4"/>
  <c r="Q44" i="4"/>
  <c r="R44" i="4" s="1"/>
  <c r="B44" i="4"/>
  <c r="A44" i="4"/>
  <c r="S43" i="4"/>
  <c r="Q43" i="4"/>
  <c r="R43" i="4" s="1"/>
  <c r="B43" i="4"/>
  <c r="A43" i="4"/>
  <c r="S42" i="4"/>
  <c r="Q42" i="4"/>
  <c r="R42" i="4" s="1"/>
  <c r="B42" i="4"/>
  <c r="A42" i="4"/>
  <c r="S41" i="4"/>
  <c r="Q41" i="4"/>
  <c r="R41" i="4" s="1"/>
  <c r="B41" i="4"/>
  <c r="A41" i="4"/>
  <c r="S40" i="4"/>
  <c r="Q40" i="4"/>
  <c r="R40" i="4" s="1"/>
  <c r="B40" i="4"/>
  <c r="A40" i="4"/>
  <c r="S39" i="4"/>
  <c r="Q39" i="4"/>
  <c r="R39" i="4" s="1"/>
  <c r="B39" i="4"/>
  <c r="A39" i="4"/>
  <c r="S38" i="4"/>
  <c r="Q38" i="4"/>
  <c r="R38" i="4" s="1"/>
  <c r="B38" i="4"/>
  <c r="A38" i="4"/>
  <c r="S37" i="4"/>
  <c r="Q37" i="4"/>
  <c r="R37" i="4" s="1"/>
  <c r="B37" i="4"/>
  <c r="A37" i="4"/>
  <c r="S36" i="4"/>
  <c r="Q36" i="4"/>
  <c r="R36" i="4" s="1"/>
  <c r="B36" i="4"/>
  <c r="A36" i="4"/>
  <c r="S35" i="4"/>
  <c r="Q35" i="4"/>
  <c r="R35" i="4" s="1"/>
  <c r="B35" i="4"/>
  <c r="A35" i="4"/>
  <c r="S34" i="4"/>
  <c r="Q34" i="4"/>
  <c r="R34" i="4" s="1"/>
  <c r="B34" i="4"/>
  <c r="A34" i="4"/>
  <c r="S33" i="4"/>
  <c r="Q33" i="4"/>
  <c r="R33" i="4" s="1"/>
  <c r="B33" i="4"/>
  <c r="A33" i="4"/>
  <c r="S32" i="4"/>
  <c r="Q32" i="4"/>
  <c r="R32" i="4" s="1"/>
  <c r="B32" i="4"/>
  <c r="A32" i="4"/>
  <c r="S31" i="4"/>
  <c r="Q31" i="4"/>
  <c r="R31" i="4" s="1"/>
  <c r="B31" i="4"/>
  <c r="A31" i="4"/>
  <c r="S30" i="4"/>
  <c r="Q30" i="4"/>
  <c r="R30" i="4" s="1"/>
  <c r="B30" i="4"/>
  <c r="A30" i="4"/>
  <c r="S29" i="4"/>
  <c r="Q29" i="4"/>
  <c r="R29" i="4" s="1"/>
  <c r="B29" i="4"/>
  <c r="A29" i="4"/>
  <c r="S28" i="4"/>
  <c r="Q28" i="4"/>
  <c r="R28" i="4" s="1"/>
  <c r="B28" i="4"/>
  <c r="A28" i="4"/>
  <c r="S27" i="4"/>
  <c r="Q27" i="4"/>
  <c r="B27" i="4"/>
  <c r="A27" i="4"/>
  <c r="S26" i="4"/>
  <c r="Q26" i="4"/>
  <c r="R26" i="4" s="1"/>
  <c r="B26" i="4"/>
  <c r="A26" i="4"/>
  <c r="S25" i="4"/>
  <c r="Q25" i="4"/>
  <c r="R25" i="4" s="1"/>
  <c r="B25" i="4"/>
  <c r="A25" i="4"/>
  <c r="S24" i="4"/>
  <c r="Q24" i="4"/>
  <c r="R24" i="4" s="1"/>
  <c r="B24" i="4"/>
  <c r="A24" i="4"/>
  <c r="S23" i="4"/>
  <c r="Q23" i="4"/>
  <c r="R23" i="4" s="1"/>
  <c r="B23" i="4"/>
  <c r="A23" i="4"/>
  <c r="S22" i="4"/>
  <c r="Q22" i="4"/>
  <c r="R22" i="4" s="1"/>
  <c r="B22" i="4"/>
  <c r="A22" i="4"/>
  <c r="S21" i="4"/>
  <c r="Q21" i="4"/>
  <c r="R21" i="4" s="1"/>
  <c r="B21" i="4"/>
  <c r="A21" i="4"/>
  <c r="S20" i="4"/>
  <c r="Q20" i="4"/>
  <c r="R20" i="4" s="1"/>
  <c r="B20" i="4"/>
  <c r="A20" i="4"/>
  <c r="S19" i="4"/>
  <c r="Q19" i="4"/>
  <c r="R19" i="4" s="1"/>
  <c r="B19" i="4"/>
  <c r="A19" i="4"/>
  <c r="S18" i="4"/>
  <c r="Q18" i="4"/>
  <c r="R18" i="4" s="1"/>
  <c r="B18" i="4"/>
  <c r="A18" i="4"/>
  <c r="S17" i="4"/>
  <c r="Q17" i="4"/>
  <c r="R17" i="4" s="1"/>
  <c r="B17" i="4"/>
  <c r="A17" i="4"/>
  <c r="S16" i="4"/>
  <c r="Q16" i="4"/>
  <c r="R16" i="4" s="1"/>
  <c r="B16" i="4"/>
  <c r="A16" i="4"/>
  <c r="S15" i="4"/>
  <c r="Q15" i="4"/>
  <c r="R15" i="4" s="1"/>
  <c r="B15" i="4"/>
  <c r="A15" i="4"/>
  <c r="S14" i="4"/>
  <c r="Q14" i="4"/>
  <c r="R14" i="4" s="1"/>
  <c r="B14" i="4"/>
  <c r="A14" i="4"/>
  <c r="S13" i="4"/>
  <c r="Q13" i="4"/>
  <c r="R13" i="4" s="1"/>
  <c r="B13" i="4"/>
  <c r="A13" i="4"/>
  <c r="S12" i="4"/>
  <c r="Q12" i="4"/>
  <c r="R12" i="4" s="1"/>
  <c r="B12" i="4"/>
  <c r="A12" i="4"/>
  <c r="S11" i="4"/>
  <c r="Q11" i="4"/>
  <c r="R11" i="4" s="1"/>
  <c r="B11" i="4"/>
  <c r="A11" i="4"/>
  <c r="S10" i="4"/>
  <c r="Q10" i="4"/>
  <c r="R10" i="4" s="1"/>
  <c r="B10" i="4"/>
  <c r="A10" i="4"/>
  <c r="S9" i="4"/>
  <c r="Q9" i="4"/>
  <c r="R9" i="4" s="1"/>
  <c r="B9" i="4"/>
  <c r="A9" i="4"/>
  <c r="S8" i="4"/>
  <c r="Q8" i="4"/>
  <c r="R8" i="4" s="1"/>
  <c r="B8" i="4"/>
  <c r="A8" i="4"/>
  <c r="S7" i="4"/>
  <c r="Q7" i="4"/>
  <c r="R7" i="4" s="1"/>
  <c r="B7" i="4"/>
  <c r="A7" i="4"/>
  <c r="S6" i="4"/>
  <c r="Q6" i="4"/>
  <c r="R6" i="4" s="1"/>
  <c r="B6" i="4"/>
  <c r="A6" i="4"/>
  <c r="S5" i="4"/>
  <c r="Q5" i="4"/>
  <c r="R5" i="4" s="1"/>
  <c r="B5" i="4"/>
  <c r="A5" i="4"/>
  <c r="B4" i="4"/>
  <c r="A4" i="4"/>
  <c r="N3" i="4"/>
  <c r="M3" i="4"/>
  <c r="L3" i="4"/>
  <c r="K3" i="4"/>
  <c r="J3" i="4"/>
  <c r="I3" i="4"/>
  <c r="H3" i="4"/>
  <c r="G3" i="4"/>
  <c r="D1031" i="3"/>
  <c r="B1031" i="3"/>
  <c r="A1031" i="3"/>
  <c r="D1030" i="3"/>
  <c r="B1030" i="3"/>
  <c r="A1030" i="3"/>
  <c r="D1029" i="3"/>
  <c r="B1029" i="3"/>
  <c r="A1029" i="3"/>
  <c r="D1028" i="3"/>
  <c r="B1028" i="3"/>
  <c r="A1028" i="3"/>
  <c r="D1027" i="3"/>
  <c r="B1027" i="3"/>
  <c r="A1027" i="3"/>
  <c r="D1026" i="3"/>
  <c r="B1026" i="3"/>
  <c r="A1026" i="3"/>
  <c r="D1025" i="3"/>
  <c r="B1025" i="3"/>
  <c r="A1025" i="3"/>
  <c r="D1024" i="3"/>
  <c r="B1024" i="3"/>
  <c r="A1024" i="3"/>
  <c r="D1023" i="3"/>
  <c r="B1023" i="3"/>
  <c r="A1023" i="3"/>
  <c r="D1022" i="3"/>
  <c r="B1022" i="3"/>
  <c r="A1022" i="3"/>
  <c r="D1021" i="3"/>
  <c r="B1021" i="3"/>
  <c r="A1021" i="3"/>
  <c r="D1020" i="3"/>
  <c r="B1020" i="3"/>
  <c r="A1020" i="3"/>
  <c r="D1019" i="3"/>
  <c r="B1019" i="3"/>
  <c r="A1019" i="3"/>
  <c r="D1018" i="3"/>
  <c r="B1018" i="3"/>
  <c r="A1018" i="3"/>
  <c r="D1017" i="3"/>
  <c r="B1017" i="3"/>
  <c r="A1017" i="3"/>
  <c r="D1016" i="3"/>
  <c r="B1016" i="3"/>
  <c r="A1016" i="3"/>
  <c r="D1015" i="3"/>
  <c r="B1015" i="3"/>
  <c r="A1015" i="3"/>
  <c r="D1014" i="3"/>
  <c r="B1014" i="3"/>
  <c r="A1014" i="3"/>
  <c r="D1013" i="3"/>
  <c r="B1013" i="3"/>
  <c r="A1013" i="3"/>
  <c r="D1012" i="3"/>
  <c r="B1012" i="3"/>
  <c r="A1012" i="3"/>
  <c r="D1011" i="3"/>
  <c r="B1011" i="3"/>
  <c r="A1011" i="3"/>
  <c r="D1010" i="3"/>
  <c r="B1010" i="3"/>
  <c r="A1010" i="3"/>
  <c r="D1009" i="3"/>
  <c r="B1009" i="3"/>
  <c r="A1009" i="3"/>
  <c r="D1008" i="3"/>
  <c r="B1008" i="3"/>
  <c r="A1008" i="3"/>
  <c r="D1007" i="3"/>
  <c r="B1007" i="3"/>
  <c r="A1007" i="3"/>
  <c r="D1006" i="3"/>
  <c r="B1006" i="3"/>
  <c r="A1006" i="3"/>
  <c r="D1005" i="3"/>
  <c r="B1005" i="3"/>
  <c r="A1005" i="3"/>
  <c r="D1004" i="3"/>
  <c r="B1004" i="3"/>
  <c r="A1004" i="3"/>
  <c r="D1003" i="3"/>
  <c r="B1003" i="3"/>
  <c r="A1003" i="3"/>
  <c r="D1002" i="3"/>
  <c r="B1002" i="3"/>
  <c r="A1002" i="3"/>
  <c r="D1001" i="3"/>
  <c r="B1001" i="3"/>
  <c r="A1001" i="3"/>
  <c r="D1000" i="3"/>
  <c r="B1000" i="3"/>
  <c r="A1000" i="3"/>
  <c r="D999" i="3"/>
  <c r="B999" i="3"/>
  <c r="A999" i="3"/>
  <c r="D998" i="3"/>
  <c r="B998" i="3"/>
  <c r="A998" i="3"/>
  <c r="D997" i="3"/>
  <c r="B997" i="3"/>
  <c r="A997" i="3"/>
  <c r="D996" i="3"/>
  <c r="B996" i="3"/>
  <c r="A996" i="3"/>
  <c r="D995" i="3"/>
  <c r="B995" i="3"/>
  <c r="A995" i="3"/>
  <c r="D994" i="3"/>
  <c r="B994" i="3"/>
  <c r="A994" i="3"/>
  <c r="D993" i="3"/>
  <c r="B993" i="3"/>
  <c r="A993" i="3"/>
  <c r="D992" i="3"/>
  <c r="B992" i="3"/>
  <c r="A992" i="3"/>
  <c r="D991" i="3"/>
  <c r="B991" i="3"/>
  <c r="A991" i="3"/>
  <c r="D990" i="3"/>
  <c r="B990" i="3"/>
  <c r="A990" i="3"/>
  <c r="D989" i="3"/>
  <c r="B989" i="3"/>
  <c r="A989" i="3"/>
  <c r="D988" i="3"/>
  <c r="B988" i="3"/>
  <c r="A988" i="3"/>
  <c r="D987" i="3"/>
  <c r="B987" i="3"/>
  <c r="A987" i="3"/>
  <c r="D986" i="3"/>
  <c r="B986" i="3"/>
  <c r="A986" i="3"/>
  <c r="D985" i="3"/>
  <c r="B985" i="3"/>
  <c r="A985" i="3"/>
  <c r="D984" i="3"/>
  <c r="B984" i="3"/>
  <c r="A984" i="3"/>
  <c r="D983" i="3"/>
  <c r="B983" i="3"/>
  <c r="A983" i="3"/>
  <c r="D982" i="3"/>
  <c r="B982" i="3"/>
  <c r="A982" i="3"/>
  <c r="D981" i="3"/>
  <c r="B981" i="3"/>
  <c r="A981" i="3"/>
  <c r="D980" i="3"/>
  <c r="B980" i="3"/>
  <c r="A980" i="3"/>
  <c r="D979" i="3"/>
  <c r="B979" i="3"/>
  <c r="A979" i="3"/>
  <c r="D978" i="3"/>
  <c r="B978" i="3"/>
  <c r="A978" i="3"/>
  <c r="D977" i="3"/>
  <c r="B977" i="3"/>
  <c r="A977" i="3"/>
  <c r="D976" i="3"/>
  <c r="B976" i="3"/>
  <c r="A976" i="3"/>
  <c r="D975" i="3"/>
  <c r="B975" i="3"/>
  <c r="A975" i="3"/>
  <c r="D974" i="3"/>
  <c r="B974" i="3"/>
  <c r="A974" i="3"/>
  <c r="D973" i="3"/>
  <c r="B973" i="3"/>
  <c r="A973" i="3"/>
  <c r="D972" i="3"/>
  <c r="B972" i="3"/>
  <c r="A972" i="3"/>
  <c r="D971" i="3"/>
  <c r="B971" i="3"/>
  <c r="A971" i="3"/>
  <c r="D970" i="3"/>
  <c r="B970" i="3"/>
  <c r="A970" i="3"/>
  <c r="D969" i="3"/>
  <c r="B969" i="3"/>
  <c r="A969" i="3"/>
  <c r="D968" i="3"/>
  <c r="B968" i="3"/>
  <c r="A968" i="3"/>
  <c r="D967" i="3"/>
  <c r="B967" i="3"/>
  <c r="A967" i="3"/>
  <c r="D966" i="3"/>
  <c r="B966" i="3"/>
  <c r="A966" i="3"/>
  <c r="D965" i="3"/>
  <c r="B965" i="3"/>
  <c r="A965" i="3"/>
  <c r="D964" i="3"/>
  <c r="B964" i="3"/>
  <c r="A964" i="3"/>
  <c r="D963" i="3"/>
  <c r="B963" i="3"/>
  <c r="A963" i="3"/>
  <c r="D962" i="3"/>
  <c r="B962" i="3"/>
  <c r="A962" i="3"/>
  <c r="D961" i="3"/>
  <c r="B961" i="3"/>
  <c r="A961" i="3"/>
  <c r="D960" i="3"/>
  <c r="B960" i="3"/>
  <c r="A960" i="3"/>
  <c r="D959" i="3"/>
  <c r="B959" i="3"/>
  <c r="A959" i="3"/>
  <c r="D958" i="3"/>
  <c r="B958" i="3"/>
  <c r="A958" i="3"/>
  <c r="D957" i="3"/>
  <c r="B957" i="3"/>
  <c r="A957" i="3"/>
  <c r="D956" i="3"/>
  <c r="B956" i="3"/>
  <c r="A956" i="3"/>
  <c r="D955" i="3"/>
  <c r="B955" i="3"/>
  <c r="A955" i="3"/>
  <c r="D954" i="3"/>
  <c r="B954" i="3"/>
  <c r="A954" i="3"/>
  <c r="D953" i="3"/>
  <c r="B953" i="3"/>
  <c r="A953" i="3"/>
  <c r="D952" i="3"/>
  <c r="B952" i="3"/>
  <c r="A952" i="3"/>
  <c r="D951" i="3"/>
  <c r="B951" i="3"/>
  <c r="A951" i="3"/>
  <c r="D950" i="3"/>
  <c r="B950" i="3"/>
  <c r="A950" i="3"/>
  <c r="D949" i="3"/>
  <c r="B949" i="3"/>
  <c r="A949" i="3"/>
  <c r="D948" i="3"/>
  <c r="B948" i="3"/>
  <c r="A948" i="3"/>
  <c r="D947" i="3"/>
  <c r="B947" i="3"/>
  <c r="A947" i="3"/>
  <c r="D946" i="3"/>
  <c r="B946" i="3"/>
  <c r="A946" i="3"/>
  <c r="D945" i="3"/>
  <c r="B945" i="3"/>
  <c r="A945" i="3"/>
  <c r="D944" i="3"/>
  <c r="B944" i="3"/>
  <c r="A944" i="3"/>
  <c r="D943" i="3"/>
  <c r="B943" i="3"/>
  <c r="A943" i="3"/>
  <c r="D942" i="3"/>
  <c r="B942" i="3"/>
  <c r="A942" i="3"/>
  <c r="D941" i="3"/>
  <c r="B941" i="3"/>
  <c r="A941" i="3"/>
  <c r="D940" i="3"/>
  <c r="B940" i="3"/>
  <c r="A940" i="3"/>
  <c r="D939" i="3"/>
  <c r="B939" i="3"/>
  <c r="A939" i="3"/>
  <c r="D938" i="3"/>
  <c r="B938" i="3"/>
  <c r="A938" i="3"/>
  <c r="D937" i="3"/>
  <c r="B937" i="3"/>
  <c r="A937" i="3"/>
  <c r="D936" i="3"/>
  <c r="B936" i="3"/>
  <c r="A936" i="3"/>
  <c r="D935" i="3"/>
  <c r="B935" i="3"/>
  <c r="A935" i="3"/>
  <c r="D934" i="3"/>
  <c r="B934" i="3"/>
  <c r="A934" i="3"/>
  <c r="D933" i="3"/>
  <c r="B933" i="3"/>
  <c r="A933" i="3"/>
  <c r="D932" i="3"/>
  <c r="B932" i="3"/>
  <c r="A932" i="3"/>
  <c r="D931" i="3"/>
  <c r="B931" i="3"/>
  <c r="A931" i="3"/>
  <c r="D930" i="3"/>
  <c r="B930" i="3"/>
  <c r="A930" i="3"/>
  <c r="D929" i="3"/>
  <c r="B929" i="3"/>
  <c r="A929" i="3"/>
  <c r="D928" i="3"/>
  <c r="B928" i="3"/>
  <c r="A928" i="3"/>
  <c r="D927" i="3"/>
  <c r="B927" i="3"/>
  <c r="A927" i="3"/>
  <c r="D926" i="3"/>
  <c r="B926" i="3"/>
  <c r="A926" i="3"/>
  <c r="D925" i="3"/>
  <c r="B925" i="3"/>
  <c r="A925" i="3"/>
  <c r="D924" i="3"/>
  <c r="B924" i="3"/>
  <c r="A924" i="3"/>
  <c r="D923" i="3"/>
  <c r="B923" i="3"/>
  <c r="A923" i="3"/>
  <c r="D922" i="3"/>
  <c r="B922" i="3"/>
  <c r="A922" i="3"/>
  <c r="D921" i="3"/>
  <c r="B921" i="3"/>
  <c r="A921" i="3"/>
  <c r="D920" i="3"/>
  <c r="B920" i="3"/>
  <c r="A920" i="3"/>
  <c r="D919" i="3"/>
  <c r="B919" i="3"/>
  <c r="A919" i="3"/>
  <c r="D918" i="3"/>
  <c r="B918" i="3"/>
  <c r="A918" i="3"/>
  <c r="D917" i="3"/>
  <c r="B917" i="3"/>
  <c r="A917" i="3"/>
  <c r="D916" i="3"/>
  <c r="B916" i="3"/>
  <c r="A916" i="3"/>
  <c r="D915" i="3"/>
  <c r="B915" i="3"/>
  <c r="A915" i="3"/>
  <c r="D914" i="3"/>
  <c r="B914" i="3"/>
  <c r="A914" i="3"/>
  <c r="D913" i="3"/>
  <c r="B913" i="3"/>
  <c r="A913" i="3"/>
  <c r="D912" i="3"/>
  <c r="B912" i="3"/>
  <c r="A912" i="3"/>
  <c r="D911" i="3"/>
  <c r="B911" i="3"/>
  <c r="A911" i="3"/>
  <c r="D910" i="3"/>
  <c r="B910" i="3"/>
  <c r="A910" i="3"/>
  <c r="D909" i="3"/>
  <c r="B909" i="3"/>
  <c r="A909" i="3"/>
  <c r="D908" i="3"/>
  <c r="B908" i="3"/>
  <c r="A908" i="3"/>
  <c r="D907" i="3"/>
  <c r="B907" i="3"/>
  <c r="A907" i="3"/>
  <c r="D906" i="3"/>
  <c r="B906" i="3"/>
  <c r="A906" i="3"/>
  <c r="D905" i="3"/>
  <c r="B905" i="3"/>
  <c r="A905" i="3"/>
  <c r="D904" i="3"/>
  <c r="B904" i="3"/>
  <c r="A904" i="3"/>
  <c r="D903" i="3"/>
  <c r="B903" i="3"/>
  <c r="A903" i="3"/>
  <c r="D902" i="3"/>
  <c r="B902" i="3"/>
  <c r="A902" i="3"/>
  <c r="D901" i="3"/>
  <c r="B901" i="3"/>
  <c r="A901" i="3"/>
  <c r="D900" i="3"/>
  <c r="B900" i="3"/>
  <c r="A900" i="3"/>
  <c r="D899" i="3"/>
  <c r="B899" i="3"/>
  <c r="A899" i="3"/>
  <c r="D898" i="3"/>
  <c r="B898" i="3"/>
  <c r="A898" i="3"/>
  <c r="D897" i="3"/>
  <c r="B897" i="3"/>
  <c r="A897" i="3"/>
  <c r="D896" i="3"/>
  <c r="B896" i="3"/>
  <c r="A896" i="3"/>
  <c r="D895" i="3"/>
  <c r="B895" i="3"/>
  <c r="A895" i="3"/>
  <c r="D894" i="3"/>
  <c r="B894" i="3"/>
  <c r="A894" i="3"/>
  <c r="D893" i="3"/>
  <c r="B893" i="3"/>
  <c r="A893" i="3"/>
  <c r="D892" i="3"/>
  <c r="B892" i="3"/>
  <c r="A892" i="3"/>
  <c r="D891" i="3"/>
  <c r="B891" i="3"/>
  <c r="A891" i="3"/>
  <c r="D890" i="3"/>
  <c r="B890" i="3"/>
  <c r="A890" i="3"/>
  <c r="D889" i="3"/>
  <c r="B889" i="3"/>
  <c r="A889" i="3"/>
  <c r="D888" i="3"/>
  <c r="B888" i="3"/>
  <c r="A888" i="3"/>
  <c r="D887" i="3"/>
  <c r="B887" i="3"/>
  <c r="A887" i="3"/>
  <c r="D886" i="3"/>
  <c r="B886" i="3"/>
  <c r="A886" i="3"/>
  <c r="D885" i="3"/>
  <c r="B885" i="3"/>
  <c r="A885" i="3"/>
  <c r="D884" i="3"/>
  <c r="B884" i="3"/>
  <c r="A884" i="3"/>
  <c r="D883" i="3"/>
  <c r="B883" i="3"/>
  <c r="A883" i="3"/>
  <c r="D882" i="3"/>
  <c r="B882" i="3"/>
  <c r="A882" i="3"/>
  <c r="D881" i="3"/>
  <c r="B881" i="3"/>
  <c r="A881" i="3"/>
  <c r="D880" i="3"/>
  <c r="B880" i="3"/>
  <c r="A880" i="3"/>
  <c r="D879" i="3"/>
  <c r="B879" i="3"/>
  <c r="A879" i="3"/>
  <c r="D878" i="3"/>
  <c r="B878" i="3"/>
  <c r="A878" i="3"/>
  <c r="D877" i="3"/>
  <c r="B877" i="3"/>
  <c r="A877" i="3"/>
  <c r="D876" i="3"/>
  <c r="B876" i="3"/>
  <c r="A876" i="3"/>
  <c r="D875" i="3"/>
  <c r="B875" i="3"/>
  <c r="A875" i="3"/>
  <c r="D874" i="3"/>
  <c r="B874" i="3"/>
  <c r="A874" i="3"/>
  <c r="D873" i="3"/>
  <c r="B873" i="3"/>
  <c r="A873" i="3"/>
  <c r="D872" i="3"/>
  <c r="B872" i="3"/>
  <c r="A872" i="3"/>
  <c r="D871" i="3"/>
  <c r="B871" i="3"/>
  <c r="A871" i="3"/>
  <c r="D870" i="3"/>
  <c r="B870" i="3"/>
  <c r="A870" i="3"/>
  <c r="D869" i="3"/>
  <c r="B869" i="3"/>
  <c r="A869" i="3"/>
  <c r="D868" i="3"/>
  <c r="B868" i="3"/>
  <c r="A868" i="3"/>
  <c r="D867" i="3"/>
  <c r="B867" i="3"/>
  <c r="A867" i="3"/>
  <c r="D866" i="3"/>
  <c r="B866" i="3"/>
  <c r="A866" i="3"/>
  <c r="D865" i="3"/>
  <c r="B865" i="3"/>
  <c r="A865" i="3"/>
  <c r="D864" i="3"/>
  <c r="B864" i="3"/>
  <c r="A864" i="3"/>
  <c r="D863" i="3"/>
  <c r="B863" i="3"/>
  <c r="A863" i="3"/>
  <c r="D862" i="3"/>
  <c r="B862" i="3"/>
  <c r="A862" i="3"/>
  <c r="D861" i="3"/>
  <c r="B861" i="3"/>
  <c r="A861" i="3"/>
  <c r="D860" i="3"/>
  <c r="B860" i="3"/>
  <c r="A860" i="3"/>
  <c r="D859" i="3"/>
  <c r="B859" i="3"/>
  <c r="A859" i="3"/>
  <c r="D858" i="3"/>
  <c r="B858" i="3"/>
  <c r="A858" i="3"/>
  <c r="D857" i="3"/>
  <c r="B857" i="3"/>
  <c r="A857" i="3"/>
  <c r="D856" i="3"/>
  <c r="B856" i="3"/>
  <c r="A856" i="3"/>
  <c r="D855" i="3"/>
  <c r="B855" i="3"/>
  <c r="A855" i="3"/>
  <c r="D854" i="3"/>
  <c r="B854" i="3"/>
  <c r="A854" i="3"/>
  <c r="D853" i="3"/>
  <c r="B853" i="3"/>
  <c r="A853" i="3"/>
  <c r="D852" i="3"/>
  <c r="B852" i="3"/>
  <c r="A852" i="3"/>
  <c r="D851" i="3"/>
  <c r="B851" i="3"/>
  <c r="A851" i="3"/>
  <c r="D850" i="3"/>
  <c r="B850" i="3"/>
  <c r="A850" i="3"/>
  <c r="D849" i="3"/>
  <c r="B849" i="3"/>
  <c r="A849" i="3"/>
  <c r="D848" i="3"/>
  <c r="B848" i="3"/>
  <c r="A848" i="3"/>
  <c r="D847" i="3"/>
  <c r="B847" i="3"/>
  <c r="A847" i="3"/>
  <c r="D846" i="3"/>
  <c r="B846" i="3"/>
  <c r="A846" i="3"/>
  <c r="D845" i="3"/>
  <c r="B845" i="3"/>
  <c r="A845" i="3"/>
  <c r="D844" i="3"/>
  <c r="B844" i="3"/>
  <c r="A844" i="3"/>
  <c r="D843" i="3"/>
  <c r="B843" i="3"/>
  <c r="A843" i="3"/>
  <c r="D842" i="3"/>
  <c r="B842" i="3"/>
  <c r="A842" i="3"/>
  <c r="D841" i="3"/>
  <c r="B841" i="3"/>
  <c r="A841" i="3"/>
  <c r="D840" i="3"/>
  <c r="B840" i="3"/>
  <c r="A840" i="3"/>
  <c r="D839" i="3"/>
  <c r="B839" i="3"/>
  <c r="A839" i="3"/>
  <c r="D838" i="3"/>
  <c r="B838" i="3"/>
  <c r="A838" i="3"/>
  <c r="D837" i="3"/>
  <c r="B837" i="3"/>
  <c r="A837" i="3"/>
  <c r="D836" i="3"/>
  <c r="B836" i="3"/>
  <c r="A836" i="3"/>
  <c r="D835" i="3"/>
  <c r="B835" i="3"/>
  <c r="A835" i="3"/>
  <c r="D834" i="3"/>
  <c r="B834" i="3"/>
  <c r="A834" i="3"/>
  <c r="D833" i="3"/>
  <c r="B833" i="3"/>
  <c r="A833" i="3"/>
  <c r="D832" i="3"/>
  <c r="B832" i="3"/>
  <c r="A832" i="3"/>
  <c r="D831" i="3"/>
  <c r="B831" i="3"/>
  <c r="A831" i="3"/>
  <c r="D830" i="3"/>
  <c r="B830" i="3"/>
  <c r="A830" i="3"/>
  <c r="D829" i="3"/>
  <c r="B829" i="3"/>
  <c r="A829" i="3"/>
  <c r="D828" i="3"/>
  <c r="B828" i="3"/>
  <c r="A828" i="3"/>
  <c r="D827" i="3"/>
  <c r="B827" i="3"/>
  <c r="A827" i="3"/>
  <c r="D826" i="3"/>
  <c r="B826" i="3"/>
  <c r="A826" i="3"/>
  <c r="D825" i="3"/>
  <c r="B825" i="3"/>
  <c r="A825" i="3"/>
  <c r="D824" i="3"/>
  <c r="B824" i="3"/>
  <c r="A824" i="3"/>
  <c r="D823" i="3"/>
  <c r="B823" i="3"/>
  <c r="A823" i="3"/>
  <c r="D822" i="3"/>
  <c r="B822" i="3"/>
  <c r="A822" i="3"/>
  <c r="D821" i="3"/>
  <c r="B821" i="3"/>
  <c r="A821" i="3"/>
  <c r="D820" i="3"/>
  <c r="B820" i="3"/>
  <c r="A820" i="3"/>
  <c r="D819" i="3"/>
  <c r="B819" i="3"/>
  <c r="A819" i="3"/>
  <c r="D818" i="3"/>
  <c r="B818" i="3"/>
  <c r="A818" i="3"/>
  <c r="D817" i="3"/>
  <c r="B817" i="3"/>
  <c r="A817" i="3"/>
  <c r="D816" i="3"/>
  <c r="B816" i="3"/>
  <c r="A816" i="3"/>
  <c r="D815" i="3"/>
  <c r="B815" i="3"/>
  <c r="A815" i="3"/>
  <c r="D814" i="3"/>
  <c r="B814" i="3"/>
  <c r="A814" i="3"/>
  <c r="D813" i="3"/>
  <c r="B813" i="3"/>
  <c r="A813" i="3"/>
  <c r="D812" i="3"/>
  <c r="B812" i="3"/>
  <c r="A812" i="3"/>
  <c r="D811" i="3"/>
  <c r="B811" i="3"/>
  <c r="A811" i="3"/>
  <c r="D810" i="3"/>
  <c r="B810" i="3"/>
  <c r="A810" i="3"/>
  <c r="D809" i="3"/>
  <c r="B809" i="3"/>
  <c r="A809" i="3"/>
  <c r="D808" i="3"/>
  <c r="B808" i="3"/>
  <c r="A808" i="3"/>
  <c r="D807" i="3"/>
  <c r="B807" i="3"/>
  <c r="A807" i="3"/>
  <c r="D806" i="3"/>
  <c r="B806" i="3"/>
  <c r="A806" i="3"/>
  <c r="D805" i="3"/>
  <c r="B805" i="3"/>
  <c r="A805" i="3"/>
  <c r="D804" i="3"/>
  <c r="B804" i="3"/>
  <c r="A804" i="3"/>
  <c r="D803" i="3"/>
  <c r="B803" i="3"/>
  <c r="A803" i="3"/>
  <c r="D802" i="3"/>
  <c r="B802" i="3"/>
  <c r="A802" i="3"/>
  <c r="D801" i="3"/>
  <c r="B801" i="3"/>
  <c r="A801" i="3"/>
  <c r="D800" i="3"/>
  <c r="B800" i="3"/>
  <c r="A800" i="3"/>
  <c r="D799" i="3"/>
  <c r="B799" i="3"/>
  <c r="A799" i="3"/>
  <c r="D798" i="3"/>
  <c r="B798" i="3"/>
  <c r="A798" i="3"/>
  <c r="D797" i="3"/>
  <c r="B797" i="3"/>
  <c r="A797" i="3"/>
  <c r="D796" i="3"/>
  <c r="B796" i="3"/>
  <c r="A796" i="3"/>
  <c r="D795" i="3"/>
  <c r="B795" i="3"/>
  <c r="A795" i="3"/>
  <c r="D794" i="3"/>
  <c r="B794" i="3"/>
  <c r="A794" i="3"/>
  <c r="D793" i="3"/>
  <c r="B793" i="3"/>
  <c r="A793" i="3"/>
  <c r="D792" i="3"/>
  <c r="B792" i="3"/>
  <c r="A792" i="3"/>
  <c r="D791" i="3"/>
  <c r="B791" i="3"/>
  <c r="A791" i="3"/>
  <c r="D790" i="3"/>
  <c r="B790" i="3"/>
  <c r="A790" i="3"/>
  <c r="D789" i="3"/>
  <c r="B789" i="3"/>
  <c r="A789" i="3"/>
  <c r="D788" i="3"/>
  <c r="B788" i="3"/>
  <c r="A788" i="3"/>
  <c r="D787" i="3"/>
  <c r="B787" i="3"/>
  <c r="A787" i="3"/>
  <c r="D786" i="3"/>
  <c r="B786" i="3"/>
  <c r="A786" i="3"/>
  <c r="D785" i="3"/>
  <c r="B785" i="3"/>
  <c r="A785" i="3"/>
  <c r="D784" i="3"/>
  <c r="B784" i="3"/>
  <c r="A784" i="3"/>
  <c r="D783" i="3"/>
  <c r="B783" i="3"/>
  <c r="A783" i="3"/>
  <c r="D782" i="3"/>
  <c r="B782" i="3"/>
  <c r="A782" i="3"/>
  <c r="D781" i="3"/>
  <c r="B781" i="3"/>
  <c r="A781" i="3"/>
  <c r="D780" i="3"/>
  <c r="B780" i="3"/>
  <c r="A780" i="3"/>
  <c r="D779" i="3"/>
  <c r="B779" i="3"/>
  <c r="A779" i="3"/>
  <c r="D778" i="3"/>
  <c r="B778" i="3"/>
  <c r="A778" i="3"/>
  <c r="D777" i="3"/>
  <c r="B777" i="3"/>
  <c r="A777" i="3"/>
  <c r="D776" i="3"/>
  <c r="B776" i="3"/>
  <c r="A776" i="3"/>
  <c r="D775" i="3"/>
  <c r="B775" i="3"/>
  <c r="A775" i="3"/>
  <c r="D774" i="3"/>
  <c r="B774" i="3"/>
  <c r="A774" i="3"/>
  <c r="D773" i="3"/>
  <c r="B773" i="3"/>
  <c r="A773" i="3"/>
  <c r="D772" i="3"/>
  <c r="B772" i="3"/>
  <c r="A772" i="3"/>
  <c r="D771" i="3"/>
  <c r="B771" i="3"/>
  <c r="A771" i="3"/>
  <c r="D770" i="3"/>
  <c r="B770" i="3"/>
  <c r="A770" i="3"/>
  <c r="D769" i="3"/>
  <c r="B769" i="3"/>
  <c r="A769" i="3"/>
  <c r="D768" i="3"/>
  <c r="B768" i="3"/>
  <c r="A768" i="3"/>
  <c r="D767" i="3"/>
  <c r="B767" i="3"/>
  <c r="A767" i="3"/>
  <c r="D766" i="3"/>
  <c r="B766" i="3"/>
  <c r="A766" i="3"/>
  <c r="D765" i="3"/>
  <c r="B765" i="3"/>
  <c r="A765" i="3"/>
  <c r="D764" i="3"/>
  <c r="B764" i="3"/>
  <c r="A764" i="3"/>
  <c r="D763" i="3"/>
  <c r="B763" i="3"/>
  <c r="A763" i="3"/>
  <c r="D762" i="3"/>
  <c r="B762" i="3"/>
  <c r="A762" i="3"/>
  <c r="D761" i="3"/>
  <c r="B761" i="3"/>
  <c r="A761" i="3"/>
  <c r="D760" i="3"/>
  <c r="B760" i="3"/>
  <c r="A760" i="3"/>
  <c r="D759" i="3"/>
  <c r="B759" i="3"/>
  <c r="A759" i="3"/>
  <c r="D758" i="3"/>
  <c r="B758" i="3"/>
  <c r="A758" i="3"/>
  <c r="D757" i="3"/>
  <c r="B757" i="3"/>
  <c r="A757" i="3"/>
  <c r="D756" i="3"/>
  <c r="B756" i="3"/>
  <c r="A756" i="3"/>
  <c r="D755" i="3"/>
  <c r="B755" i="3"/>
  <c r="A755" i="3"/>
  <c r="D754" i="3"/>
  <c r="B754" i="3"/>
  <c r="A754" i="3"/>
  <c r="D753" i="3"/>
  <c r="B753" i="3"/>
  <c r="A753" i="3"/>
  <c r="D752" i="3"/>
  <c r="B752" i="3"/>
  <c r="A752" i="3"/>
  <c r="D751" i="3"/>
  <c r="B751" i="3"/>
  <c r="A751" i="3"/>
  <c r="D750" i="3"/>
  <c r="B750" i="3"/>
  <c r="A750" i="3"/>
  <c r="D749" i="3"/>
  <c r="B749" i="3"/>
  <c r="A749" i="3"/>
  <c r="D748" i="3"/>
  <c r="B748" i="3"/>
  <c r="A748" i="3"/>
  <c r="D747" i="3"/>
  <c r="B747" i="3"/>
  <c r="A747" i="3"/>
  <c r="D746" i="3"/>
  <c r="B746" i="3"/>
  <c r="A746" i="3"/>
  <c r="D745" i="3"/>
  <c r="B745" i="3"/>
  <c r="A745" i="3"/>
  <c r="D744" i="3"/>
  <c r="B744" i="3"/>
  <c r="A744" i="3"/>
  <c r="D743" i="3"/>
  <c r="B743" i="3"/>
  <c r="A743" i="3"/>
  <c r="D742" i="3"/>
  <c r="B742" i="3"/>
  <c r="A742" i="3"/>
  <c r="D741" i="3"/>
  <c r="B741" i="3"/>
  <c r="A741" i="3"/>
  <c r="D740" i="3"/>
  <c r="B740" i="3"/>
  <c r="A740" i="3"/>
  <c r="D739" i="3"/>
  <c r="B739" i="3"/>
  <c r="A739" i="3"/>
  <c r="D738" i="3"/>
  <c r="B738" i="3"/>
  <c r="A738" i="3"/>
  <c r="D737" i="3"/>
  <c r="B737" i="3"/>
  <c r="A737" i="3"/>
  <c r="D736" i="3"/>
  <c r="B736" i="3"/>
  <c r="A736" i="3"/>
  <c r="D735" i="3"/>
  <c r="B735" i="3"/>
  <c r="A735" i="3"/>
  <c r="D734" i="3"/>
  <c r="B734" i="3"/>
  <c r="A734" i="3"/>
  <c r="D733" i="3"/>
  <c r="B733" i="3"/>
  <c r="A733" i="3"/>
  <c r="D732" i="3"/>
  <c r="B732" i="3"/>
  <c r="A732" i="3"/>
  <c r="D731" i="3"/>
  <c r="B731" i="3"/>
  <c r="A731" i="3"/>
  <c r="D730" i="3"/>
  <c r="B730" i="3"/>
  <c r="A730" i="3"/>
  <c r="D729" i="3"/>
  <c r="B729" i="3"/>
  <c r="A729" i="3"/>
  <c r="D728" i="3"/>
  <c r="B728" i="3"/>
  <c r="A728" i="3"/>
  <c r="D727" i="3"/>
  <c r="B727" i="3"/>
  <c r="A727" i="3"/>
  <c r="D726" i="3"/>
  <c r="B726" i="3"/>
  <c r="A726" i="3"/>
  <c r="D725" i="3"/>
  <c r="B725" i="3"/>
  <c r="A725" i="3"/>
  <c r="D724" i="3"/>
  <c r="B724" i="3"/>
  <c r="A724" i="3"/>
  <c r="D723" i="3"/>
  <c r="B723" i="3"/>
  <c r="A723" i="3"/>
  <c r="D722" i="3"/>
  <c r="B722" i="3"/>
  <c r="A722" i="3"/>
  <c r="D721" i="3"/>
  <c r="B721" i="3"/>
  <c r="A721" i="3"/>
  <c r="D720" i="3"/>
  <c r="B720" i="3"/>
  <c r="A720" i="3"/>
  <c r="D719" i="3"/>
  <c r="B719" i="3"/>
  <c r="A719" i="3"/>
  <c r="D718" i="3"/>
  <c r="B718" i="3"/>
  <c r="A718" i="3"/>
  <c r="D717" i="3"/>
  <c r="B717" i="3"/>
  <c r="A717" i="3"/>
  <c r="D716" i="3"/>
  <c r="B716" i="3"/>
  <c r="A716" i="3"/>
  <c r="D715" i="3"/>
  <c r="B715" i="3"/>
  <c r="A715" i="3"/>
  <c r="D714" i="3"/>
  <c r="B714" i="3"/>
  <c r="A714" i="3"/>
  <c r="D713" i="3"/>
  <c r="B713" i="3"/>
  <c r="A713" i="3"/>
  <c r="D712" i="3"/>
  <c r="B712" i="3"/>
  <c r="A712" i="3"/>
  <c r="D711" i="3"/>
  <c r="B711" i="3"/>
  <c r="A711" i="3"/>
  <c r="D710" i="3"/>
  <c r="B710" i="3"/>
  <c r="A710" i="3"/>
  <c r="D709" i="3"/>
  <c r="B709" i="3"/>
  <c r="A709" i="3"/>
  <c r="D708" i="3"/>
  <c r="B708" i="3"/>
  <c r="A708" i="3"/>
  <c r="D707" i="3"/>
  <c r="B707" i="3"/>
  <c r="A707" i="3"/>
  <c r="D706" i="3"/>
  <c r="B706" i="3"/>
  <c r="A706" i="3"/>
  <c r="D705" i="3"/>
  <c r="B705" i="3"/>
  <c r="A705" i="3"/>
  <c r="D704" i="3"/>
  <c r="B704" i="3"/>
  <c r="A704" i="3"/>
  <c r="D703" i="3"/>
  <c r="B703" i="3"/>
  <c r="A703" i="3"/>
  <c r="D702" i="3"/>
  <c r="B702" i="3"/>
  <c r="A702" i="3"/>
  <c r="D701" i="3"/>
  <c r="B701" i="3"/>
  <c r="A701" i="3"/>
  <c r="D700" i="3"/>
  <c r="B700" i="3"/>
  <c r="A700" i="3"/>
  <c r="D699" i="3"/>
  <c r="B699" i="3"/>
  <c r="A699" i="3"/>
  <c r="D698" i="3"/>
  <c r="B698" i="3"/>
  <c r="A698" i="3"/>
  <c r="D697" i="3"/>
  <c r="B697" i="3"/>
  <c r="A697" i="3"/>
  <c r="D696" i="3"/>
  <c r="B696" i="3"/>
  <c r="A696" i="3"/>
  <c r="D695" i="3"/>
  <c r="B695" i="3"/>
  <c r="A695" i="3"/>
  <c r="D694" i="3"/>
  <c r="B694" i="3"/>
  <c r="A694" i="3"/>
  <c r="D693" i="3"/>
  <c r="B693" i="3"/>
  <c r="A693" i="3"/>
  <c r="D692" i="3"/>
  <c r="B692" i="3"/>
  <c r="A692" i="3"/>
  <c r="D691" i="3"/>
  <c r="B691" i="3"/>
  <c r="A691" i="3"/>
  <c r="D690" i="3"/>
  <c r="B690" i="3"/>
  <c r="A690" i="3"/>
  <c r="D689" i="3"/>
  <c r="B689" i="3"/>
  <c r="A689" i="3"/>
  <c r="D688" i="3"/>
  <c r="B688" i="3"/>
  <c r="A688" i="3"/>
  <c r="D687" i="3"/>
  <c r="B687" i="3"/>
  <c r="A687" i="3"/>
  <c r="D686" i="3"/>
  <c r="B686" i="3"/>
  <c r="A686" i="3"/>
  <c r="D685" i="3"/>
  <c r="B685" i="3"/>
  <c r="A685" i="3"/>
  <c r="D684" i="3"/>
  <c r="B684" i="3"/>
  <c r="A684" i="3"/>
  <c r="D683" i="3"/>
  <c r="B683" i="3"/>
  <c r="A683" i="3"/>
  <c r="D682" i="3"/>
  <c r="B682" i="3"/>
  <c r="A682" i="3"/>
  <c r="D681" i="3"/>
  <c r="B681" i="3"/>
  <c r="A681" i="3"/>
  <c r="D680" i="3"/>
  <c r="B680" i="3"/>
  <c r="A680" i="3"/>
  <c r="D679" i="3"/>
  <c r="B679" i="3"/>
  <c r="A679" i="3"/>
  <c r="D678" i="3"/>
  <c r="B678" i="3"/>
  <c r="A678" i="3"/>
  <c r="D677" i="3"/>
  <c r="B677" i="3"/>
  <c r="A677" i="3"/>
  <c r="D676" i="3"/>
  <c r="B676" i="3"/>
  <c r="A676" i="3"/>
  <c r="D675" i="3"/>
  <c r="B675" i="3"/>
  <c r="A675" i="3"/>
  <c r="D674" i="3"/>
  <c r="B674" i="3"/>
  <c r="A674" i="3"/>
  <c r="D673" i="3"/>
  <c r="B673" i="3"/>
  <c r="A673" i="3"/>
  <c r="D672" i="3"/>
  <c r="B672" i="3"/>
  <c r="A672" i="3"/>
  <c r="D671" i="3"/>
  <c r="B671" i="3"/>
  <c r="A671" i="3"/>
  <c r="D670" i="3"/>
  <c r="B670" i="3"/>
  <c r="A670" i="3"/>
  <c r="D669" i="3"/>
  <c r="B669" i="3"/>
  <c r="A669" i="3"/>
  <c r="D668" i="3"/>
  <c r="B668" i="3"/>
  <c r="A668" i="3"/>
  <c r="D667" i="3"/>
  <c r="B667" i="3"/>
  <c r="A667" i="3"/>
  <c r="D666" i="3"/>
  <c r="B666" i="3"/>
  <c r="A666" i="3"/>
  <c r="D665" i="3"/>
  <c r="B665" i="3"/>
  <c r="A665" i="3"/>
  <c r="D664" i="3"/>
  <c r="B664" i="3"/>
  <c r="A664" i="3"/>
  <c r="D663" i="3"/>
  <c r="B663" i="3"/>
  <c r="A663" i="3"/>
  <c r="D662" i="3"/>
  <c r="B662" i="3"/>
  <c r="A662" i="3"/>
  <c r="D661" i="3"/>
  <c r="B661" i="3"/>
  <c r="A661" i="3"/>
  <c r="D660" i="3"/>
  <c r="B660" i="3"/>
  <c r="A660" i="3"/>
  <c r="D659" i="3"/>
  <c r="B659" i="3"/>
  <c r="A659" i="3"/>
  <c r="D658" i="3"/>
  <c r="B658" i="3"/>
  <c r="A658" i="3"/>
  <c r="D657" i="3"/>
  <c r="B657" i="3"/>
  <c r="A657" i="3"/>
  <c r="D656" i="3"/>
  <c r="B656" i="3"/>
  <c r="A656" i="3"/>
  <c r="D655" i="3"/>
  <c r="B655" i="3"/>
  <c r="A655" i="3"/>
  <c r="D654" i="3"/>
  <c r="B654" i="3"/>
  <c r="A654" i="3"/>
  <c r="D653" i="3"/>
  <c r="B653" i="3"/>
  <c r="A653" i="3"/>
  <c r="D652" i="3"/>
  <c r="B652" i="3"/>
  <c r="A652" i="3"/>
  <c r="D651" i="3"/>
  <c r="B651" i="3"/>
  <c r="A651" i="3"/>
  <c r="D650" i="3"/>
  <c r="B650" i="3"/>
  <c r="A650" i="3"/>
  <c r="D649" i="3"/>
  <c r="B649" i="3"/>
  <c r="A649" i="3"/>
  <c r="D648" i="3"/>
  <c r="B648" i="3"/>
  <c r="A648" i="3"/>
  <c r="D647" i="3"/>
  <c r="B647" i="3"/>
  <c r="A647" i="3"/>
  <c r="D646" i="3"/>
  <c r="B646" i="3"/>
  <c r="A646" i="3"/>
  <c r="D645" i="3"/>
  <c r="B645" i="3"/>
  <c r="A645" i="3"/>
  <c r="D644" i="3"/>
  <c r="B644" i="3"/>
  <c r="A644" i="3"/>
  <c r="D643" i="3"/>
  <c r="B643" i="3"/>
  <c r="A643" i="3"/>
  <c r="D642" i="3"/>
  <c r="B642" i="3"/>
  <c r="A642" i="3"/>
  <c r="D641" i="3"/>
  <c r="B641" i="3"/>
  <c r="A641" i="3"/>
  <c r="D640" i="3"/>
  <c r="B640" i="3"/>
  <c r="A640" i="3"/>
  <c r="D639" i="3"/>
  <c r="B639" i="3"/>
  <c r="A639" i="3"/>
  <c r="D638" i="3"/>
  <c r="B638" i="3"/>
  <c r="A638" i="3"/>
  <c r="D637" i="3"/>
  <c r="B637" i="3"/>
  <c r="A637" i="3"/>
  <c r="D636" i="3"/>
  <c r="B636" i="3"/>
  <c r="A636" i="3"/>
  <c r="D635" i="3"/>
  <c r="B635" i="3"/>
  <c r="A635" i="3"/>
  <c r="D634" i="3"/>
  <c r="B634" i="3"/>
  <c r="A634" i="3"/>
  <c r="D633" i="3"/>
  <c r="B633" i="3"/>
  <c r="A633" i="3"/>
  <c r="D632" i="3"/>
  <c r="B632" i="3"/>
  <c r="A632" i="3"/>
  <c r="D631" i="3"/>
  <c r="B631" i="3"/>
  <c r="A631" i="3"/>
  <c r="D630" i="3"/>
  <c r="B630" i="3"/>
  <c r="A630" i="3"/>
  <c r="D629" i="3"/>
  <c r="B629" i="3"/>
  <c r="A629" i="3"/>
  <c r="D628" i="3"/>
  <c r="B628" i="3"/>
  <c r="A628" i="3"/>
  <c r="D627" i="3"/>
  <c r="B627" i="3"/>
  <c r="A627" i="3"/>
  <c r="D626" i="3"/>
  <c r="B626" i="3"/>
  <c r="A626" i="3"/>
  <c r="D625" i="3"/>
  <c r="B625" i="3"/>
  <c r="A625" i="3"/>
  <c r="D624" i="3"/>
  <c r="B624" i="3"/>
  <c r="A624" i="3"/>
  <c r="D623" i="3"/>
  <c r="B623" i="3"/>
  <c r="A623" i="3"/>
  <c r="D622" i="3"/>
  <c r="B622" i="3"/>
  <c r="A622" i="3"/>
  <c r="D621" i="3"/>
  <c r="B621" i="3"/>
  <c r="A621" i="3"/>
  <c r="D620" i="3"/>
  <c r="B620" i="3"/>
  <c r="A620" i="3"/>
  <c r="D619" i="3"/>
  <c r="B619" i="3"/>
  <c r="A619" i="3"/>
  <c r="D618" i="3"/>
  <c r="B618" i="3"/>
  <c r="A618" i="3"/>
  <c r="D617" i="3"/>
  <c r="B617" i="3"/>
  <c r="A617" i="3"/>
  <c r="D616" i="3"/>
  <c r="B616" i="3"/>
  <c r="A616" i="3"/>
  <c r="D615" i="3"/>
  <c r="B615" i="3"/>
  <c r="A615" i="3"/>
  <c r="D614" i="3"/>
  <c r="B614" i="3"/>
  <c r="A614" i="3"/>
  <c r="D613" i="3"/>
  <c r="B613" i="3"/>
  <c r="A613" i="3"/>
  <c r="D612" i="3"/>
  <c r="B612" i="3"/>
  <c r="A612" i="3"/>
  <c r="D611" i="3"/>
  <c r="B611" i="3"/>
  <c r="A611" i="3"/>
  <c r="D610" i="3"/>
  <c r="B610" i="3"/>
  <c r="A610" i="3"/>
  <c r="D609" i="3"/>
  <c r="B609" i="3"/>
  <c r="A609" i="3"/>
  <c r="D608" i="3"/>
  <c r="B608" i="3"/>
  <c r="A608" i="3"/>
  <c r="D607" i="3"/>
  <c r="B607" i="3"/>
  <c r="A607" i="3"/>
  <c r="D606" i="3"/>
  <c r="B606" i="3"/>
  <c r="A606" i="3"/>
  <c r="D605" i="3"/>
  <c r="B605" i="3"/>
  <c r="A605" i="3"/>
  <c r="D604" i="3"/>
  <c r="B604" i="3"/>
  <c r="A604" i="3"/>
  <c r="D603" i="3"/>
  <c r="B603" i="3"/>
  <c r="A603" i="3"/>
  <c r="D602" i="3"/>
  <c r="B602" i="3"/>
  <c r="A602" i="3"/>
  <c r="D601" i="3"/>
  <c r="B601" i="3"/>
  <c r="A601" i="3"/>
  <c r="D600" i="3"/>
  <c r="B600" i="3"/>
  <c r="A600" i="3"/>
  <c r="D599" i="3"/>
  <c r="B599" i="3"/>
  <c r="A599" i="3"/>
  <c r="D598" i="3"/>
  <c r="B598" i="3"/>
  <c r="A598" i="3"/>
  <c r="D597" i="3"/>
  <c r="B597" i="3"/>
  <c r="A597" i="3"/>
  <c r="D596" i="3"/>
  <c r="B596" i="3"/>
  <c r="A596" i="3"/>
  <c r="D595" i="3"/>
  <c r="B595" i="3"/>
  <c r="A595" i="3"/>
  <c r="D594" i="3"/>
  <c r="B594" i="3"/>
  <c r="A594" i="3"/>
  <c r="D593" i="3"/>
  <c r="B593" i="3"/>
  <c r="A593" i="3"/>
  <c r="D592" i="3"/>
  <c r="B592" i="3"/>
  <c r="A592" i="3"/>
  <c r="D591" i="3"/>
  <c r="B591" i="3"/>
  <c r="A591" i="3"/>
  <c r="D590" i="3"/>
  <c r="B590" i="3"/>
  <c r="A590" i="3"/>
  <c r="D589" i="3"/>
  <c r="B589" i="3"/>
  <c r="A589" i="3"/>
  <c r="D588" i="3"/>
  <c r="B588" i="3"/>
  <c r="A588" i="3"/>
  <c r="D587" i="3"/>
  <c r="B587" i="3"/>
  <c r="A587" i="3"/>
  <c r="D586" i="3"/>
  <c r="B586" i="3"/>
  <c r="A586" i="3"/>
  <c r="D585" i="3"/>
  <c r="B585" i="3"/>
  <c r="A585" i="3"/>
  <c r="D584" i="3"/>
  <c r="B584" i="3"/>
  <c r="A584" i="3"/>
  <c r="D583" i="3"/>
  <c r="B583" i="3"/>
  <c r="A583" i="3"/>
  <c r="D582" i="3"/>
  <c r="B582" i="3"/>
  <c r="A582" i="3"/>
  <c r="D581" i="3"/>
  <c r="B581" i="3"/>
  <c r="A581" i="3"/>
  <c r="D580" i="3"/>
  <c r="B580" i="3"/>
  <c r="A580" i="3"/>
  <c r="D579" i="3"/>
  <c r="B579" i="3"/>
  <c r="A579" i="3"/>
  <c r="D578" i="3"/>
  <c r="B578" i="3"/>
  <c r="A578" i="3"/>
  <c r="D577" i="3"/>
  <c r="B577" i="3"/>
  <c r="A577" i="3"/>
  <c r="D576" i="3"/>
  <c r="B576" i="3"/>
  <c r="A576" i="3"/>
  <c r="D575" i="3"/>
  <c r="B575" i="3"/>
  <c r="A575" i="3"/>
  <c r="D574" i="3"/>
  <c r="B574" i="3"/>
  <c r="A574" i="3"/>
  <c r="D573" i="3"/>
  <c r="B573" i="3"/>
  <c r="A573" i="3"/>
  <c r="D572" i="3"/>
  <c r="B572" i="3"/>
  <c r="A572" i="3"/>
  <c r="D571" i="3"/>
  <c r="B571" i="3"/>
  <c r="A571" i="3"/>
  <c r="D570" i="3"/>
  <c r="B570" i="3"/>
  <c r="A570" i="3"/>
  <c r="D569" i="3"/>
  <c r="B569" i="3"/>
  <c r="A569" i="3"/>
  <c r="D568" i="3"/>
  <c r="B568" i="3"/>
  <c r="A568" i="3"/>
  <c r="D567" i="3"/>
  <c r="B567" i="3"/>
  <c r="A567" i="3"/>
  <c r="D566" i="3"/>
  <c r="B566" i="3"/>
  <c r="A566" i="3"/>
  <c r="D565" i="3"/>
  <c r="B565" i="3"/>
  <c r="A565" i="3"/>
  <c r="D564" i="3"/>
  <c r="B564" i="3"/>
  <c r="A564" i="3"/>
  <c r="D563" i="3"/>
  <c r="B563" i="3"/>
  <c r="A563" i="3"/>
  <c r="D562" i="3"/>
  <c r="B562" i="3"/>
  <c r="A562" i="3"/>
  <c r="D561" i="3"/>
  <c r="B561" i="3"/>
  <c r="A561" i="3"/>
  <c r="D560" i="3"/>
  <c r="B560" i="3"/>
  <c r="A560" i="3"/>
  <c r="D559" i="3"/>
  <c r="B559" i="3"/>
  <c r="A559" i="3"/>
  <c r="D558" i="3"/>
  <c r="B558" i="3"/>
  <c r="A558" i="3"/>
  <c r="D557" i="3"/>
  <c r="B557" i="3"/>
  <c r="A557" i="3"/>
  <c r="D556" i="3"/>
  <c r="B556" i="3"/>
  <c r="A556" i="3"/>
  <c r="D555" i="3"/>
  <c r="B555" i="3"/>
  <c r="A555" i="3"/>
  <c r="D554" i="3"/>
  <c r="B554" i="3"/>
  <c r="A554" i="3"/>
  <c r="D553" i="3"/>
  <c r="B553" i="3"/>
  <c r="A553" i="3"/>
  <c r="D552" i="3"/>
  <c r="B552" i="3"/>
  <c r="A552" i="3"/>
  <c r="D551" i="3"/>
  <c r="B551" i="3"/>
  <c r="A551" i="3"/>
  <c r="D550" i="3"/>
  <c r="B550" i="3"/>
  <c r="A550" i="3"/>
  <c r="D549" i="3"/>
  <c r="B549" i="3"/>
  <c r="A549" i="3"/>
  <c r="D548" i="3"/>
  <c r="B548" i="3"/>
  <c r="A548" i="3"/>
  <c r="D547" i="3"/>
  <c r="B547" i="3"/>
  <c r="A547" i="3"/>
  <c r="D546" i="3"/>
  <c r="B546" i="3"/>
  <c r="A546" i="3"/>
  <c r="D545" i="3"/>
  <c r="B545" i="3"/>
  <c r="A545" i="3"/>
  <c r="D544" i="3"/>
  <c r="B544" i="3"/>
  <c r="A544" i="3"/>
  <c r="D543" i="3"/>
  <c r="B543" i="3"/>
  <c r="A543" i="3"/>
  <c r="D542" i="3"/>
  <c r="B542" i="3"/>
  <c r="A542" i="3"/>
  <c r="D541" i="3"/>
  <c r="B541" i="3"/>
  <c r="A541" i="3"/>
  <c r="D540" i="3"/>
  <c r="B540" i="3"/>
  <c r="A540" i="3"/>
  <c r="D539" i="3"/>
  <c r="B539" i="3"/>
  <c r="A539" i="3"/>
  <c r="D538" i="3"/>
  <c r="B538" i="3"/>
  <c r="A538" i="3"/>
  <c r="D537" i="3"/>
  <c r="B537" i="3"/>
  <c r="A537" i="3"/>
  <c r="D536" i="3"/>
  <c r="B536" i="3"/>
  <c r="A536" i="3"/>
  <c r="D535" i="3"/>
  <c r="B535" i="3"/>
  <c r="A535" i="3"/>
  <c r="D534" i="3"/>
  <c r="B534" i="3"/>
  <c r="A534" i="3"/>
  <c r="D533" i="3"/>
  <c r="B533" i="3"/>
  <c r="A533" i="3"/>
  <c r="D532" i="3"/>
  <c r="B532" i="3"/>
  <c r="A532" i="3"/>
  <c r="D531" i="3"/>
  <c r="B531" i="3"/>
  <c r="A531" i="3"/>
  <c r="D530" i="3"/>
  <c r="B530" i="3"/>
  <c r="A530" i="3"/>
  <c r="D529" i="3"/>
  <c r="B529" i="3"/>
  <c r="A529" i="3"/>
  <c r="D528" i="3"/>
  <c r="B528" i="3"/>
  <c r="A528" i="3"/>
  <c r="D527" i="3"/>
  <c r="B527" i="3"/>
  <c r="A527" i="3"/>
  <c r="D526" i="3"/>
  <c r="B526" i="3"/>
  <c r="A526" i="3"/>
  <c r="D525" i="3"/>
  <c r="B525" i="3"/>
  <c r="A525" i="3"/>
  <c r="D524" i="3"/>
  <c r="B524" i="3"/>
  <c r="A524" i="3"/>
  <c r="D523" i="3"/>
  <c r="B523" i="3"/>
  <c r="A523" i="3"/>
  <c r="D522" i="3"/>
  <c r="B522" i="3"/>
  <c r="A522" i="3"/>
  <c r="D521" i="3"/>
  <c r="B521" i="3"/>
  <c r="A521" i="3"/>
  <c r="D520" i="3"/>
  <c r="B520" i="3"/>
  <c r="A520" i="3"/>
  <c r="D519" i="3"/>
  <c r="B519" i="3"/>
  <c r="A519" i="3"/>
  <c r="D518" i="3"/>
  <c r="B518" i="3"/>
  <c r="A518" i="3"/>
  <c r="D517" i="3"/>
  <c r="B517" i="3"/>
  <c r="A517" i="3"/>
  <c r="D516" i="3"/>
  <c r="B516" i="3"/>
  <c r="A516" i="3"/>
  <c r="D515" i="3"/>
  <c r="B515" i="3"/>
  <c r="A515" i="3"/>
  <c r="D514" i="3"/>
  <c r="B514" i="3"/>
  <c r="A514" i="3"/>
  <c r="D513" i="3"/>
  <c r="B513" i="3"/>
  <c r="A513" i="3"/>
  <c r="D512" i="3"/>
  <c r="B512" i="3"/>
  <c r="A512" i="3"/>
  <c r="D511" i="3"/>
  <c r="B511" i="3"/>
  <c r="A511" i="3"/>
  <c r="D510" i="3"/>
  <c r="B510" i="3"/>
  <c r="A510" i="3"/>
  <c r="D509" i="3"/>
  <c r="B509" i="3"/>
  <c r="A509" i="3"/>
  <c r="D508" i="3"/>
  <c r="B508" i="3"/>
  <c r="A508" i="3"/>
  <c r="D507" i="3"/>
  <c r="B507" i="3"/>
  <c r="A507" i="3"/>
  <c r="D506" i="3"/>
  <c r="B506" i="3"/>
  <c r="A506" i="3"/>
  <c r="D505" i="3"/>
  <c r="B505" i="3"/>
  <c r="A505" i="3"/>
  <c r="D504" i="3"/>
  <c r="B504" i="3"/>
  <c r="A504" i="3"/>
  <c r="D503" i="3"/>
  <c r="B503" i="3"/>
  <c r="A503" i="3"/>
  <c r="D502" i="3"/>
  <c r="B502" i="3"/>
  <c r="A502" i="3"/>
  <c r="D501" i="3"/>
  <c r="B501" i="3"/>
  <c r="A501" i="3"/>
  <c r="D500" i="3"/>
  <c r="B500" i="3"/>
  <c r="A500" i="3"/>
  <c r="D499" i="3"/>
  <c r="B499" i="3"/>
  <c r="A499" i="3"/>
  <c r="D498" i="3"/>
  <c r="B498" i="3"/>
  <c r="A498" i="3"/>
  <c r="D497" i="3"/>
  <c r="B497" i="3"/>
  <c r="A497" i="3"/>
  <c r="D496" i="3"/>
  <c r="B496" i="3"/>
  <c r="A496" i="3"/>
  <c r="D495" i="3"/>
  <c r="B495" i="3"/>
  <c r="A495" i="3"/>
  <c r="D494" i="3"/>
  <c r="B494" i="3"/>
  <c r="A494" i="3"/>
  <c r="D493" i="3"/>
  <c r="B493" i="3"/>
  <c r="A493" i="3"/>
  <c r="D492" i="3"/>
  <c r="B492" i="3"/>
  <c r="A492" i="3"/>
  <c r="D491" i="3"/>
  <c r="B491" i="3"/>
  <c r="A491" i="3"/>
  <c r="D490" i="3"/>
  <c r="B490" i="3"/>
  <c r="A490" i="3"/>
  <c r="D489" i="3"/>
  <c r="B489" i="3"/>
  <c r="A489" i="3"/>
  <c r="D488" i="3"/>
  <c r="B488" i="3"/>
  <c r="A488" i="3"/>
  <c r="D487" i="3"/>
  <c r="B487" i="3"/>
  <c r="A487" i="3"/>
  <c r="D486" i="3"/>
  <c r="B486" i="3"/>
  <c r="A486" i="3"/>
  <c r="D485" i="3"/>
  <c r="B485" i="3"/>
  <c r="A485" i="3"/>
  <c r="D484" i="3"/>
  <c r="B484" i="3"/>
  <c r="A484" i="3"/>
  <c r="D483" i="3"/>
  <c r="B483" i="3"/>
  <c r="A483" i="3"/>
  <c r="D482" i="3"/>
  <c r="B482" i="3"/>
  <c r="A482" i="3"/>
  <c r="D481" i="3"/>
  <c r="B481" i="3"/>
  <c r="A481" i="3"/>
  <c r="D480" i="3"/>
  <c r="B480" i="3"/>
  <c r="A480" i="3"/>
  <c r="D479" i="3"/>
  <c r="B479" i="3"/>
  <c r="A479" i="3"/>
  <c r="D478" i="3"/>
  <c r="B478" i="3"/>
  <c r="A478" i="3"/>
  <c r="D477" i="3"/>
  <c r="B477" i="3"/>
  <c r="A477" i="3"/>
  <c r="D476" i="3"/>
  <c r="B476" i="3"/>
  <c r="A476" i="3"/>
  <c r="D475" i="3"/>
  <c r="B475" i="3"/>
  <c r="A475" i="3"/>
  <c r="D474" i="3"/>
  <c r="B474" i="3"/>
  <c r="A474" i="3"/>
  <c r="D473" i="3"/>
  <c r="B473" i="3"/>
  <c r="A473" i="3"/>
  <c r="D472" i="3"/>
  <c r="B472" i="3"/>
  <c r="A472" i="3"/>
  <c r="D471" i="3"/>
  <c r="B471" i="3"/>
  <c r="A471" i="3"/>
  <c r="D470" i="3"/>
  <c r="B470" i="3"/>
  <c r="A470" i="3"/>
  <c r="D469" i="3"/>
  <c r="B469" i="3"/>
  <c r="A469" i="3"/>
  <c r="D468" i="3"/>
  <c r="B468" i="3"/>
  <c r="A468" i="3"/>
  <c r="D467" i="3"/>
  <c r="B467" i="3"/>
  <c r="A467" i="3"/>
  <c r="D466" i="3"/>
  <c r="B466" i="3"/>
  <c r="A466" i="3"/>
  <c r="D465" i="3"/>
  <c r="B465" i="3"/>
  <c r="A465" i="3"/>
  <c r="D464" i="3"/>
  <c r="B464" i="3"/>
  <c r="A464" i="3"/>
  <c r="D463" i="3"/>
  <c r="B463" i="3"/>
  <c r="A463" i="3"/>
  <c r="D462" i="3"/>
  <c r="B462" i="3"/>
  <c r="A462" i="3"/>
  <c r="D461" i="3"/>
  <c r="B461" i="3"/>
  <c r="A461" i="3"/>
  <c r="D460" i="3"/>
  <c r="B460" i="3"/>
  <c r="A460" i="3"/>
  <c r="D459" i="3"/>
  <c r="B459" i="3"/>
  <c r="A459" i="3"/>
  <c r="D458" i="3"/>
  <c r="B458" i="3"/>
  <c r="A458" i="3"/>
  <c r="D457" i="3"/>
  <c r="B457" i="3"/>
  <c r="A457" i="3"/>
  <c r="D456" i="3"/>
  <c r="B456" i="3"/>
  <c r="A456" i="3"/>
  <c r="D455" i="3"/>
  <c r="B455" i="3"/>
  <c r="A455" i="3"/>
  <c r="D454" i="3"/>
  <c r="B454" i="3"/>
  <c r="A454" i="3"/>
  <c r="D453" i="3"/>
  <c r="B453" i="3"/>
  <c r="A453" i="3"/>
  <c r="D452" i="3"/>
  <c r="B452" i="3"/>
  <c r="A452" i="3"/>
  <c r="D451" i="3"/>
  <c r="B451" i="3"/>
  <c r="A451" i="3"/>
  <c r="D450" i="3"/>
  <c r="B450" i="3"/>
  <c r="A450" i="3"/>
  <c r="D449" i="3"/>
  <c r="B449" i="3"/>
  <c r="A449" i="3"/>
  <c r="D448" i="3"/>
  <c r="B448" i="3"/>
  <c r="A448" i="3"/>
  <c r="D447" i="3"/>
  <c r="B447" i="3"/>
  <c r="A447" i="3"/>
  <c r="D446" i="3"/>
  <c r="B446" i="3"/>
  <c r="A446" i="3"/>
  <c r="D445" i="3"/>
  <c r="B445" i="3"/>
  <c r="A445" i="3"/>
  <c r="D444" i="3"/>
  <c r="B444" i="3"/>
  <c r="A444" i="3"/>
  <c r="D443" i="3"/>
  <c r="B443" i="3"/>
  <c r="A443" i="3"/>
  <c r="D442" i="3"/>
  <c r="B442" i="3"/>
  <c r="A442" i="3"/>
  <c r="D441" i="3"/>
  <c r="B441" i="3"/>
  <c r="A441" i="3"/>
  <c r="D440" i="3"/>
  <c r="B440" i="3"/>
  <c r="A440" i="3"/>
  <c r="D439" i="3"/>
  <c r="B439" i="3"/>
  <c r="A439" i="3"/>
  <c r="D438" i="3"/>
  <c r="B438" i="3"/>
  <c r="A438" i="3"/>
  <c r="D437" i="3"/>
  <c r="B437" i="3"/>
  <c r="A437" i="3"/>
  <c r="D436" i="3"/>
  <c r="B436" i="3"/>
  <c r="A436" i="3"/>
  <c r="D435" i="3"/>
  <c r="B435" i="3"/>
  <c r="A435" i="3"/>
  <c r="D434" i="3"/>
  <c r="B434" i="3"/>
  <c r="A434" i="3"/>
  <c r="D433" i="3"/>
  <c r="B433" i="3"/>
  <c r="A433" i="3"/>
  <c r="D432" i="3"/>
  <c r="B432" i="3"/>
  <c r="A432" i="3"/>
  <c r="D431" i="3"/>
  <c r="B431" i="3"/>
  <c r="A431" i="3"/>
  <c r="D430" i="3"/>
  <c r="B430" i="3"/>
  <c r="A430" i="3"/>
  <c r="D429" i="3"/>
  <c r="B429" i="3"/>
  <c r="A429" i="3"/>
  <c r="D428" i="3"/>
  <c r="B428" i="3"/>
  <c r="A428" i="3"/>
  <c r="D427" i="3"/>
  <c r="B427" i="3"/>
  <c r="A427" i="3"/>
  <c r="D426" i="3"/>
  <c r="B426" i="3"/>
  <c r="A426" i="3"/>
  <c r="D425" i="3"/>
  <c r="B425" i="3"/>
  <c r="A425" i="3"/>
  <c r="D424" i="3"/>
  <c r="B424" i="3"/>
  <c r="A424" i="3"/>
  <c r="D423" i="3"/>
  <c r="B423" i="3"/>
  <c r="A423" i="3"/>
  <c r="D422" i="3"/>
  <c r="B422" i="3"/>
  <c r="A422" i="3"/>
  <c r="D421" i="3"/>
  <c r="B421" i="3"/>
  <c r="A421" i="3"/>
  <c r="D420" i="3"/>
  <c r="B420" i="3"/>
  <c r="A420" i="3"/>
  <c r="D419" i="3"/>
  <c r="B419" i="3"/>
  <c r="A419" i="3"/>
  <c r="D418" i="3"/>
  <c r="B418" i="3"/>
  <c r="A418" i="3"/>
  <c r="D417" i="3"/>
  <c r="B417" i="3"/>
  <c r="A417" i="3"/>
  <c r="D416" i="3"/>
  <c r="B416" i="3"/>
  <c r="A416" i="3"/>
  <c r="D415" i="3"/>
  <c r="B415" i="3"/>
  <c r="A415" i="3"/>
  <c r="D414" i="3"/>
  <c r="B414" i="3"/>
  <c r="A414" i="3"/>
  <c r="D413" i="3"/>
  <c r="B413" i="3"/>
  <c r="A413" i="3"/>
  <c r="D412" i="3"/>
  <c r="B412" i="3"/>
  <c r="A412" i="3"/>
  <c r="D411" i="3"/>
  <c r="B411" i="3"/>
  <c r="A411" i="3"/>
  <c r="D410" i="3"/>
  <c r="B410" i="3"/>
  <c r="A410" i="3"/>
  <c r="D409" i="3"/>
  <c r="B409" i="3"/>
  <c r="A409" i="3"/>
  <c r="D408" i="3"/>
  <c r="B408" i="3"/>
  <c r="A408" i="3"/>
  <c r="D407" i="3"/>
  <c r="B407" i="3"/>
  <c r="A407" i="3"/>
  <c r="D406" i="3"/>
  <c r="B406" i="3"/>
  <c r="A406" i="3"/>
  <c r="D405" i="3"/>
  <c r="B405" i="3"/>
  <c r="A405" i="3"/>
  <c r="D404" i="3"/>
  <c r="B404" i="3"/>
  <c r="A404" i="3"/>
  <c r="D403" i="3"/>
  <c r="B403" i="3"/>
  <c r="A403" i="3"/>
  <c r="D402" i="3"/>
  <c r="B402" i="3"/>
  <c r="A402" i="3"/>
  <c r="D401" i="3"/>
  <c r="B401" i="3"/>
  <c r="A401" i="3"/>
  <c r="D400" i="3"/>
  <c r="B400" i="3"/>
  <c r="A400" i="3"/>
  <c r="D399" i="3"/>
  <c r="B399" i="3"/>
  <c r="A399" i="3"/>
  <c r="D398" i="3"/>
  <c r="B398" i="3"/>
  <c r="A398" i="3"/>
  <c r="D397" i="3"/>
  <c r="B397" i="3"/>
  <c r="A397" i="3"/>
  <c r="D396" i="3"/>
  <c r="B396" i="3"/>
  <c r="A396" i="3"/>
  <c r="D395" i="3"/>
  <c r="B395" i="3"/>
  <c r="A395" i="3"/>
  <c r="D394" i="3"/>
  <c r="B394" i="3"/>
  <c r="A394" i="3"/>
  <c r="D393" i="3"/>
  <c r="B393" i="3"/>
  <c r="A393" i="3"/>
  <c r="D392" i="3"/>
  <c r="B392" i="3"/>
  <c r="A392" i="3"/>
  <c r="D391" i="3"/>
  <c r="B391" i="3"/>
  <c r="A391" i="3"/>
  <c r="D390" i="3"/>
  <c r="B390" i="3"/>
  <c r="A390" i="3"/>
  <c r="D389" i="3"/>
  <c r="B389" i="3"/>
  <c r="A389" i="3"/>
  <c r="D388" i="3"/>
  <c r="B388" i="3"/>
  <c r="A388" i="3"/>
  <c r="D387" i="3"/>
  <c r="B387" i="3"/>
  <c r="A387" i="3"/>
  <c r="D386" i="3"/>
  <c r="B386" i="3"/>
  <c r="A386" i="3"/>
  <c r="D385" i="3"/>
  <c r="B385" i="3"/>
  <c r="A385" i="3"/>
  <c r="D384" i="3"/>
  <c r="B384" i="3"/>
  <c r="A384" i="3"/>
  <c r="D383" i="3"/>
  <c r="B383" i="3"/>
  <c r="A383" i="3"/>
  <c r="D382" i="3"/>
  <c r="B382" i="3"/>
  <c r="A382" i="3"/>
  <c r="D381" i="3"/>
  <c r="B381" i="3"/>
  <c r="A381" i="3"/>
  <c r="D380" i="3"/>
  <c r="B380" i="3"/>
  <c r="A380" i="3"/>
  <c r="D379" i="3"/>
  <c r="B379" i="3"/>
  <c r="A379" i="3"/>
  <c r="D378" i="3"/>
  <c r="B378" i="3"/>
  <c r="A378" i="3"/>
  <c r="D377" i="3"/>
  <c r="B377" i="3"/>
  <c r="A377" i="3"/>
  <c r="D376" i="3"/>
  <c r="B376" i="3"/>
  <c r="A376" i="3"/>
  <c r="D375" i="3"/>
  <c r="B375" i="3"/>
  <c r="A375" i="3"/>
  <c r="D374" i="3"/>
  <c r="B374" i="3"/>
  <c r="A374" i="3"/>
  <c r="D373" i="3"/>
  <c r="B373" i="3"/>
  <c r="A373" i="3"/>
  <c r="D372" i="3"/>
  <c r="B372" i="3"/>
  <c r="A372" i="3"/>
  <c r="D371" i="3"/>
  <c r="B371" i="3"/>
  <c r="A371" i="3"/>
  <c r="D370" i="3"/>
  <c r="B370" i="3"/>
  <c r="A370" i="3"/>
  <c r="D369" i="3"/>
  <c r="B369" i="3"/>
  <c r="A369" i="3"/>
  <c r="D368" i="3"/>
  <c r="B368" i="3"/>
  <c r="A368" i="3"/>
  <c r="D367" i="3"/>
  <c r="B367" i="3"/>
  <c r="A367" i="3"/>
  <c r="D366" i="3"/>
  <c r="B366" i="3"/>
  <c r="A366" i="3"/>
  <c r="D365" i="3"/>
  <c r="B365" i="3"/>
  <c r="A365" i="3"/>
  <c r="D364" i="3"/>
  <c r="B364" i="3"/>
  <c r="A364" i="3"/>
  <c r="D363" i="3"/>
  <c r="B363" i="3"/>
  <c r="A363" i="3"/>
  <c r="D362" i="3"/>
  <c r="B362" i="3"/>
  <c r="A362" i="3"/>
  <c r="D361" i="3"/>
  <c r="B361" i="3"/>
  <c r="A361" i="3"/>
  <c r="D360" i="3"/>
  <c r="B360" i="3"/>
  <c r="A360" i="3"/>
  <c r="D359" i="3"/>
  <c r="B359" i="3"/>
  <c r="A359" i="3"/>
  <c r="D358" i="3"/>
  <c r="B358" i="3"/>
  <c r="A358" i="3"/>
  <c r="D357" i="3"/>
  <c r="B357" i="3"/>
  <c r="A357" i="3"/>
  <c r="D356" i="3"/>
  <c r="B356" i="3"/>
  <c r="A356" i="3"/>
  <c r="D355" i="3"/>
  <c r="B355" i="3"/>
  <c r="A355" i="3"/>
  <c r="D354" i="3"/>
  <c r="B354" i="3"/>
  <c r="A354" i="3"/>
  <c r="D353" i="3"/>
  <c r="B353" i="3"/>
  <c r="A353" i="3"/>
  <c r="D352" i="3"/>
  <c r="B352" i="3"/>
  <c r="A352" i="3"/>
  <c r="D351" i="3"/>
  <c r="B351" i="3"/>
  <c r="A351" i="3"/>
  <c r="D350" i="3"/>
  <c r="B350" i="3"/>
  <c r="A350" i="3"/>
  <c r="D349" i="3"/>
  <c r="B349" i="3"/>
  <c r="A349" i="3"/>
  <c r="D348" i="3"/>
  <c r="B348" i="3"/>
  <c r="A348" i="3"/>
  <c r="D347" i="3"/>
  <c r="B347" i="3"/>
  <c r="A347" i="3"/>
  <c r="D346" i="3"/>
  <c r="B346" i="3"/>
  <c r="A346" i="3"/>
  <c r="D345" i="3"/>
  <c r="B345" i="3"/>
  <c r="A345" i="3"/>
  <c r="D344" i="3"/>
  <c r="B344" i="3"/>
  <c r="A344" i="3"/>
  <c r="D343" i="3"/>
  <c r="B343" i="3"/>
  <c r="A343" i="3"/>
  <c r="D342" i="3"/>
  <c r="B342" i="3"/>
  <c r="A342" i="3"/>
  <c r="D341" i="3"/>
  <c r="B341" i="3"/>
  <c r="A341" i="3"/>
  <c r="D340" i="3"/>
  <c r="B340" i="3"/>
  <c r="A340" i="3"/>
  <c r="D339" i="3"/>
  <c r="B339" i="3"/>
  <c r="A339" i="3"/>
  <c r="D338" i="3"/>
  <c r="B338" i="3"/>
  <c r="A338" i="3"/>
  <c r="D337" i="3"/>
  <c r="B337" i="3"/>
  <c r="A337" i="3"/>
  <c r="D336" i="3"/>
  <c r="B336" i="3"/>
  <c r="A336" i="3"/>
  <c r="D335" i="3"/>
  <c r="B335" i="3"/>
  <c r="A335" i="3"/>
  <c r="D334" i="3"/>
  <c r="B334" i="3"/>
  <c r="A334" i="3"/>
  <c r="D333" i="3"/>
  <c r="B333" i="3"/>
  <c r="A333" i="3"/>
  <c r="D332" i="3"/>
  <c r="B332" i="3"/>
  <c r="A332" i="3"/>
  <c r="D331" i="3"/>
  <c r="B331" i="3"/>
  <c r="A331" i="3"/>
  <c r="D330" i="3"/>
  <c r="B330" i="3"/>
  <c r="A330" i="3"/>
  <c r="D329" i="3"/>
  <c r="B329" i="3"/>
  <c r="A329" i="3"/>
  <c r="D328" i="3"/>
  <c r="B328" i="3"/>
  <c r="A328" i="3"/>
  <c r="D327" i="3"/>
  <c r="B327" i="3"/>
  <c r="A327" i="3"/>
  <c r="D326" i="3"/>
  <c r="B326" i="3"/>
  <c r="A326" i="3"/>
  <c r="D325" i="3"/>
  <c r="B325" i="3"/>
  <c r="A325" i="3"/>
  <c r="D324" i="3"/>
  <c r="B324" i="3"/>
  <c r="A324" i="3"/>
  <c r="D323" i="3"/>
  <c r="B323" i="3"/>
  <c r="A323" i="3"/>
  <c r="D322" i="3"/>
  <c r="B322" i="3"/>
  <c r="A322" i="3"/>
  <c r="D321" i="3"/>
  <c r="B321" i="3"/>
  <c r="A321" i="3"/>
  <c r="D320" i="3"/>
  <c r="B320" i="3"/>
  <c r="A320" i="3"/>
  <c r="D319" i="3"/>
  <c r="B319" i="3"/>
  <c r="A319" i="3"/>
  <c r="D318" i="3"/>
  <c r="B318" i="3"/>
  <c r="A318" i="3"/>
  <c r="D317" i="3"/>
  <c r="B317" i="3"/>
  <c r="A317" i="3"/>
  <c r="D316" i="3"/>
  <c r="B316" i="3"/>
  <c r="A316" i="3"/>
  <c r="D315" i="3"/>
  <c r="B315" i="3"/>
  <c r="A315" i="3"/>
  <c r="D314" i="3"/>
  <c r="B314" i="3"/>
  <c r="A314" i="3"/>
  <c r="D313" i="3"/>
  <c r="B313" i="3"/>
  <c r="A313" i="3"/>
  <c r="D312" i="3"/>
  <c r="B312" i="3"/>
  <c r="A312" i="3"/>
  <c r="D311" i="3"/>
  <c r="B311" i="3"/>
  <c r="A311" i="3"/>
  <c r="D310" i="3"/>
  <c r="B310" i="3"/>
  <c r="A310" i="3"/>
  <c r="D309" i="3"/>
  <c r="B309" i="3"/>
  <c r="A309" i="3"/>
  <c r="D308" i="3"/>
  <c r="B308" i="3"/>
  <c r="A308" i="3"/>
  <c r="D307" i="3"/>
  <c r="B307" i="3"/>
  <c r="A307" i="3"/>
  <c r="D306" i="3"/>
  <c r="B306" i="3"/>
  <c r="A306" i="3"/>
  <c r="D305" i="3"/>
  <c r="B305" i="3"/>
  <c r="A305" i="3"/>
  <c r="D304" i="3"/>
  <c r="B304" i="3"/>
  <c r="A304" i="3"/>
  <c r="D303" i="3"/>
  <c r="B303" i="3"/>
  <c r="A303" i="3"/>
  <c r="D302" i="3"/>
  <c r="B302" i="3"/>
  <c r="A302" i="3"/>
  <c r="D301" i="3"/>
  <c r="B301" i="3"/>
  <c r="A301" i="3"/>
  <c r="D300" i="3"/>
  <c r="B300" i="3"/>
  <c r="A300" i="3"/>
  <c r="D299" i="3"/>
  <c r="B299" i="3"/>
  <c r="A299" i="3"/>
  <c r="D298" i="3"/>
  <c r="B298" i="3"/>
  <c r="A298" i="3"/>
  <c r="D297" i="3"/>
  <c r="B297" i="3"/>
  <c r="A297" i="3"/>
  <c r="D296" i="3"/>
  <c r="B296" i="3"/>
  <c r="A296" i="3"/>
  <c r="D295" i="3"/>
  <c r="B295" i="3"/>
  <c r="A295" i="3"/>
  <c r="D294" i="3"/>
  <c r="B294" i="3"/>
  <c r="A294" i="3"/>
  <c r="D293" i="3"/>
  <c r="B293" i="3"/>
  <c r="A293" i="3"/>
  <c r="D292" i="3"/>
  <c r="B292" i="3"/>
  <c r="A292" i="3"/>
  <c r="D291" i="3"/>
  <c r="B291" i="3"/>
  <c r="A291" i="3"/>
  <c r="D290" i="3"/>
  <c r="B290" i="3"/>
  <c r="A290" i="3"/>
  <c r="D289" i="3"/>
  <c r="B289" i="3"/>
  <c r="A289" i="3"/>
  <c r="D288" i="3"/>
  <c r="B288" i="3"/>
  <c r="A288" i="3"/>
  <c r="D287" i="3"/>
  <c r="B287" i="3"/>
  <c r="A287" i="3"/>
  <c r="D286" i="3"/>
  <c r="B286" i="3"/>
  <c r="A286" i="3"/>
  <c r="D285" i="3"/>
  <c r="B285" i="3"/>
  <c r="A285" i="3"/>
  <c r="D284" i="3"/>
  <c r="B284" i="3"/>
  <c r="A284" i="3"/>
  <c r="D283" i="3"/>
  <c r="B283" i="3"/>
  <c r="A283" i="3"/>
  <c r="D282" i="3"/>
  <c r="B282" i="3"/>
  <c r="A282" i="3"/>
  <c r="D281" i="3"/>
  <c r="B281" i="3"/>
  <c r="A281" i="3"/>
  <c r="D280" i="3"/>
  <c r="B280" i="3"/>
  <c r="A280" i="3"/>
  <c r="D279" i="3"/>
  <c r="B279" i="3"/>
  <c r="A279" i="3"/>
  <c r="D278" i="3"/>
  <c r="B278" i="3"/>
  <c r="A278" i="3"/>
  <c r="D277" i="3"/>
  <c r="B277" i="3"/>
  <c r="A277" i="3"/>
  <c r="D276" i="3"/>
  <c r="B276" i="3"/>
  <c r="A276" i="3"/>
  <c r="D275" i="3"/>
  <c r="B275" i="3"/>
  <c r="A275" i="3"/>
  <c r="D274" i="3"/>
  <c r="B274" i="3"/>
  <c r="A274" i="3"/>
  <c r="D273" i="3"/>
  <c r="B273" i="3"/>
  <c r="A273" i="3"/>
  <c r="D272" i="3"/>
  <c r="B272" i="3"/>
  <c r="A272" i="3"/>
  <c r="D271" i="3"/>
  <c r="B271" i="3"/>
  <c r="A271" i="3"/>
  <c r="D270" i="3"/>
  <c r="B270" i="3"/>
  <c r="A270" i="3"/>
  <c r="D269" i="3"/>
  <c r="B269" i="3"/>
  <c r="A269" i="3"/>
  <c r="D268" i="3"/>
  <c r="B268" i="3"/>
  <c r="A268" i="3"/>
  <c r="D267" i="3"/>
  <c r="B267" i="3"/>
  <c r="A267" i="3"/>
  <c r="D266" i="3"/>
  <c r="B266" i="3"/>
  <c r="A266" i="3"/>
  <c r="D265" i="3"/>
  <c r="B265" i="3"/>
  <c r="A265" i="3"/>
  <c r="D264" i="3"/>
  <c r="B264" i="3"/>
  <c r="A264" i="3"/>
  <c r="D263" i="3"/>
  <c r="B263" i="3"/>
  <c r="A263" i="3"/>
  <c r="D262" i="3"/>
  <c r="B262" i="3"/>
  <c r="A262" i="3"/>
  <c r="D261" i="3"/>
  <c r="B261" i="3"/>
  <c r="A261" i="3"/>
  <c r="D260" i="3"/>
  <c r="B260" i="3"/>
  <c r="A260" i="3"/>
  <c r="D259" i="3"/>
  <c r="B259" i="3"/>
  <c r="A259" i="3"/>
  <c r="D258" i="3"/>
  <c r="B258" i="3"/>
  <c r="A258" i="3"/>
  <c r="D257" i="3"/>
  <c r="B257" i="3"/>
  <c r="A257" i="3"/>
  <c r="D256" i="3"/>
  <c r="B256" i="3"/>
  <c r="A256" i="3"/>
  <c r="D255" i="3"/>
  <c r="B255" i="3"/>
  <c r="A255" i="3"/>
  <c r="D254" i="3"/>
  <c r="B254" i="3"/>
  <c r="A254" i="3"/>
  <c r="D253" i="3"/>
  <c r="B253" i="3"/>
  <c r="A253" i="3"/>
  <c r="D252" i="3"/>
  <c r="B252" i="3"/>
  <c r="A252" i="3"/>
  <c r="D251" i="3"/>
  <c r="B251" i="3"/>
  <c r="A251" i="3"/>
  <c r="D250" i="3"/>
  <c r="B250" i="3"/>
  <c r="A250" i="3"/>
  <c r="D249" i="3"/>
  <c r="B249" i="3"/>
  <c r="A249" i="3"/>
  <c r="D248" i="3"/>
  <c r="B248" i="3"/>
  <c r="A248" i="3"/>
  <c r="D247" i="3"/>
  <c r="B247" i="3"/>
  <c r="A247" i="3"/>
  <c r="D246" i="3"/>
  <c r="B246" i="3"/>
  <c r="A246" i="3"/>
  <c r="D245" i="3"/>
  <c r="B245" i="3"/>
  <c r="A245" i="3"/>
  <c r="D244" i="3"/>
  <c r="B244" i="3"/>
  <c r="A244" i="3"/>
  <c r="D243" i="3"/>
  <c r="B243" i="3"/>
  <c r="A243" i="3"/>
  <c r="D242" i="3"/>
  <c r="B242" i="3"/>
  <c r="A242" i="3"/>
  <c r="D241" i="3"/>
  <c r="B241" i="3"/>
  <c r="A241" i="3"/>
  <c r="D240" i="3"/>
  <c r="B240" i="3"/>
  <c r="A240" i="3"/>
  <c r="D239" i="3"/>
  <c r="B239" i="3"/>
  <c r="A239" i="3"/>
  <c r="D238" i="3"/>
  <c r="B238" i="3"/>
  <c r="A238" i="3"/>
  <c r="D237" i="3"/>
  <c r="B237" i="3"/>
  <c r="A237" i="3"/>
  <c r="D236" i="3"/>
  <c r="B236" i="3"/>
  <c r="A236" i="3"/>
  <c r="D235" i="3"/>
  <c r="B235" i="3"/>
  <c r="A235" i="3"/>
  <c r="D234" i="3"/>
  <c r="B234" i="3"/>
  <c r="A234" i="3"/>
  <c r="D233" i="3"/>
  <c r="B233" i="3"/>
  <c r="A233" i="3"/>
  <c r="D232" i="3"/>
  <c r="B232" i="3"/>
  <c r="A232" i="3"/>
  <c r="D231" i="3"/>
  <c r="B231" i="3"/>
  <c r="A231" i="3"/>
  <c r="D230" i="3"/>
  <c r="B230" i="3"/>
  <c r="A230" i="3"/>
  <c r="D229" i="3"/>
  <c r="B229" i="3"/>
  <c r="A229" i="3"/>
  <c r="D228" i="3"/>
  <c r="B228" i="3"/>
  <c r="A228" i="3"/>
  <c r="D227" i="3"/>
  <c r="B227" i="3"/>
  <c r="A227" i="3"/>
  <c r="D226" i="3"/>
  <c r="B226" i="3"/>
  <c r="A226" i="3"/>
  <c r="D225" i="3"/>
  <c r="B225" i="3"/>
  <c r="A225" i="3"/>
  <c r="D224" i="3"/>
  <c r="B224" i="3"/>
  <c r="A224" i="3"/>
  <c r="D223" i="3"/>
  <c r="B223" i="3"/>
  <c r="A223" i="3"/>
  <c r="D222" i="3"/>
  <c r="B222" i="3"/>
  <c r="A222" i="3"/>
  <c r="D221" i="3"/>
  <c r="B221" i="3"/>
  <c r="A221" i="3"/>
  <c r="D220" i="3"/>
  <c r="B220" i="3"/>
  <c r="A220" i="3"/>
  <c r="D219" i="3"/>
  <c r="B219" i="3"/>
  <c r="A219" i="3"/>
  <c r="D218" i="3"/>
  <c r="B218" i="3"/>
  <c r="A218" i="3"/>
  <c r="D217" i="3"/>
  <c r="B217" i="3"/>
  <c r="A217" i="3"/>
  <c r="D216" i="3"/>
  <c r="B216" i="3"/>
  <c r="A216" i="3"/>
  <c r="D215" i="3"/>
  <c r="B215" i="3"/>
  <c r="A215" i="3"/>
  <c r="D214" i="3"/>
  <c r="B214" i="3"/>
  <c r="A214" i="3"/>
  <c r="D213" i="3"/>
  <c r="B213" i="3"/>
  <c r="A213" i="3"/>
  <c r="D212" i="3"/>
  <c r="B212" i="3"/>
  <c r="A212" i="3"/>
  <c r="D211" i="3"/>
  <c r="B211" i="3"/>
  <c r="A211" i="3"/>
  <c r="D210" i="3"/>
  <c r="B210" i="3"/>
  <c r="A210" i="3"/>
  <c r="D209" i="3"/>
  <c r="B209" i="3"/>
  <c r="A209" i="3"/>
  <c r="D208" i="3"/>
  <c r="B208" i="3"/>
  <c r="A208" i="3"/>
  <c r="D207" i="3"/>
  <c r="B207" i="3"/>
  <c r="A207" i="3"/>
  <c r="D206" i="3"/>
  <c r="B206" i="3"/>
  <c r="A206" i="3"/>
  <c r="D205" i="3"/>
  <c r="B205" i="3"/>
  <c r="A205" i="3"/>
  <c r="D204" i="3"/>
  <c r="B204" i="3"/>
  <c r="A204" i="3"/>
  <c r="D203" i="3"/>
  <c r="B203" i="3"/>
  <c r="A203" i="3"/>
  <c r="D202" i="3"/>
  <c r="B202" i="3"/>
  <c r="A202" i="3"/>
  <c r="D201" i="3"/>
  <c r="B201" i="3"/>
  <c r="A201" i="3"/>
  <c r="D200" i="3"/>
  <c r="B200" i="3"/>
  <c r="A200" i="3"/>
  <c r="D199" i="3"/>
  <c r="B199" i="3"/>
  <c r="A199" i="3"/>
  <c r="D198" i="3"/>
  <c r="B198" i="3"/>
  <c r="A198" i="3"/>
  <c r="D197" i="3"/>
  <c r="B197" i="3"/>
  <c r="A197" i="3"/>
  <c r="D196" i="3"/>
  <c r="B196" i="3"/>
  <c r="A196" i="3"/>
  <c r="D195" i="3"/>
  <c r="B195" i="3"/>
  <c r="A195" i="3"/>
  <c r="D194" i="3"/>
  <c r="B194" i="3"/>
  <c r="A194" i="3"/>
  <c r="D193" i="3"/>
  <c r="B193" i="3"/>
  <c r="A193" i="3"/>
  <c r="D192" i="3"/>
  <c r="B192" i="3"/>
  <c r="A192" i="3"/>
  <c r="D191" i="3"/>
  <c r="B191" i="3"/>
  <c r="A191" i="3"/>
  <c r="D190" i="3"/>
  <c r="B190" i="3"/>
  <c r="A190" i="3"/>
  <c r="D189" i="3"/>
  <c r="B189" i="3"/>
  <c r="A189" i="3"/>
  <c r="D188" i="3"/>
  <c r="B188" i="3"/>
  <c r="A188" i="3"/>
  <c r="D187" i="3"/>
  <c r="B187" i="3"/>
  <c r="A187" i="3"/>
  <c r="D186" i="3"/>
  <c r="B186" i="3"/>
  <c r="A186" i="3"/>
  <c r="D185" i="3"/>
  <c r="B185" i="3"/>
  <c r="A185" i="3"/>
  <c r="D184" i="3"/>
  <c r="B184" i="3"/>
  <c r="A184" i="3"/>
  <c r="D183" i="3"/>
  <c r="B183" i="3"/>
  <c r="A183" i="3"/>
  <c r="D182" i="3"/>
  <c r="B182" i="3"/>
  <c r="A182" i="3"/>
  <c r="D181" i="3"/>
  <c r="B181" i="3"/>
  <c r="A181" i="3"/>
  <c r="D180" i="3"/>
  <c r="B180" i="3"/>
  <c r="A180" i="3"/>
  <c r="D179" i="3"/>
  <c r="B179" i="3"/>
  <c r="A179" i="3"/>
  <c r="D178" i="3"/>
  <c r="B178" i="3"/>
  <c r="A178" i="3"/>
  <c r="D177" i="3"/>
  <c r="B177" i="3"/>
  <c r="A177" i="3"/>
  <c r="D176" i="3"/>
  <c r="B176" i="3"/>
  <c r="A176" i="3"/>
  <c r="D175" i="3"/>
  <c r="B175" i="3"/>
  <c r="A175" i="3"/>
  <c r="D174" i="3"/>
  <c r="B174" i="3"/>
  <c r="A174" i="3"/>
  <c r="D173" i="3"/>
  <c r="B173" i="3"/>
  <c r="A173" i="3"/>
  <c r="D172" i="3"/>
  <c r="B172" i="3"/>
  <c r="A172" i="3"/>
  <c r="D171" i="3"/>
  <c r="B171" i="3"/>
  <c r="A171" i="3"/>
  <c r="D170" i="3"/>
  <c r="B170" i="3"/>
  <c r="A170" i="3"/>
  <c r="D169" i="3"/>
  <c r="B169" i="3"/>
  <c r="A169" i="3"/>
  <c r="D168" i="3"/>
  <c r="B168" i="3"/>
  <c r="A168" i="3"/>
  <c r="D167" i="3"/>
  <c r="B167" i="3"/>
  <c r="A167" i="3"/>
  <c r="D166" i="3"/>
  <c r="B166" i="3"/>
  <c r="A166" i="3"/>
  <c r="D165" i="3"/>
  <c r="B165" i="3"/>
  <c r="A165" i="3"/>
  <c r="D164" i="3"/>
  <c r="B164" i="3"/>
  <c r="A164" i="3"/>
  <c r="D163" i="3"/>
  <c r="B163" i="3"/>
  <c r="A163" i="3"/>
  <c r="D162" i="3"/>
  <c r="B162" i="3"/>
  <c r="A162" i="3"/>
  <c r="D161" i="3"/>
  <c r="B161" i="3"/>
  <c r="A161" i="3"/>
  <c r="D160" i="3"/>
  <c r="B160" i="3"/>
  <c r="A160" i="3"/>
  <c r="D159" i="3"/>
  <c r="B159" i="3"/>
  <c r="A159" i="3"/>
  <c r="D158" i="3"/>
  <c r="B158" i="3"/>
  <c r="A158" i="3"/>
  <c r="D157" i="3"/>
  <c r="B157" i="3"/>
  <c r="A157" i="3"/>
  <c r="D156" i="3"/>
  <c r="B156" i="3"/>
  <c r="A156" i="3"/>
  <c r="D155" i="3"/>
  <c r="B155" i="3"/>
  <c r="A155" i="3"/>
  <c r="D154" i="3"/>
  <c r="B154" i="3"/>
  <c r="A154" i="3"/>
  <c r="D153" i="3"/>
  <c r="B153" i="3"/>
  <c r="A153" i="3"/>
  <c r="D152" i="3"/>
  <c r="B152" i="3"/>
  <c r="A152" i="3"/>
  <c r="D151" i="3"/>
  <c r="B151" i="3"/>
  <c r="A151" i="3"/>
  <c r="D150" i="3"/>
  <c r="B150" i="3"/>
  <c r="A150" i="3"/>
  <c r="D149" i="3"/>
  <c r="B149" i="3"/>
  <c r="A149" i="3"/>
  <c r="D148" i="3"/>
  <c r="B148" i="3"/>
  <c r="A148" i="3"/>
  <c r="D147" i="3"/>
  <c r="B147" i="3"/>
  <c r="A147" i="3"/>
  <c r="D146" i="3"/>
  <c r="B146" i="3"/>
  <c r="A146" i="3"/>
  <c r="D145" i="3"/>
  <c r="B145" i="3"/>
  <c r="A145" i="3"/>
  <c r="D144" i="3"/>
  <c r="B144" i="3"/>
  <c r="A144" i="3"/>
  <c r="D143" i="3"/>
  <c r="B143" i="3"/>
  <c r="A143" i="3"/>
  <c r="D142" i="3"/>
  <c r="B142" i="3"/>
  <c r="A142" i="3"/>
  <c r="D141" i="3"/>
  <c r="B141" i="3"/>
  <c r="A141" i="3"/>
  <c r="D140" i="3"/>
  <c r="B140" i="3"/>
  <c r="A140" i="3"/>
  <c r="D139" i="3"/>
  <c r="B139" i="3"/>
  <c r="A139" i="3"/>
  <c r="D138" i="3"/>
  <c r="B138" i="3"/>
  <c r="A138" i="3"/>
  <c r="D137" i="3"/>
  <c r="B137" i="3"/>
  <c r="A137" i="3"/>
  <c r="D136" i="3"/>
  <c r="B136" i="3"/>
  <c r="A136" i="3"/>
  <c r="D135" i="3"/>
  <c r="B135" i="3"/>
  <c r="A135" i="3"/>
  <c r="D134" i="3"/>
  <c r="B134" i="3"/>
  <c r="A134" i="3"/>
  <c r="D133" i="3"/>
  <c r="B133" i="3"/>
  <c r="A133" i="3"/>
  <c r="D132" i="3"/>
  <c r="B132" i="3"/>
  <c r="A132" i="3"/>
  <c r="D131" i="3"/>
  <c r="B131" i="3"/>
  <c r="A131" i="3"/>
  <c r="D130" i="3"/>
  <c r="B130" i="3"/>
  <c r="A130" i="3"/>
  <c r="D129" i="3"/>
  <c r="B129" i="3"/>
  <c r="A129" i="3"/>
  <c r="D128" i="3"/>
  <c r="B128" i="3"/>
  <c r="A128" i="3"/>
  <c r="D127" i="3"/>
  <c r="B127" i="3"/>
  <c r="A127" i="3"/>
  <c r="D126" i="3"/>
  <c r="B126" i="3"/>
  <c r="A126" i="3"/>
  <c r="D125" i="3"/>
  <c r="B125" i="3"/>
  <c r="A125" i="3"/>
  <c r="D124" i="3"/>
  <c r="B124" i="3"/>
  <c r="A124" i="3"/>
  <c r="D123" i="3"/>
  <c r="B123" i="3"/>
  <c r="A123" i="3"/>
  <c r="D122" i="3"/>
  <c r="B122" i="3"/>
  <c r="A122" i="3"/>
  <c r="D121" i="3"/>
  <c r="B121" i="3"/>
  <c r="A121" i="3"/>
  <c r="D120" i="3"/>
  <c r="B120" i="3"/>
  <c r="A120" i="3"/>
  <c r="D119" i="3"/>
  <c r="B119" i="3"/>
  <c r="A119" i="3"/>
  <c r="D118" i="3"/>
  <c r="B118" i="3"/>
  <c r="A118" i="3"/>
  <c r="D117" i="3"/>
  <c r="B117" i="3"/>
  <c r="A117" i="3"/>
  <c r="D116" i="3"/>
  <c r="B116" i="3"/>
  <c r="A116" i="3"/>
  <c r="D115" i="3"/>
  <c r="B115" i="3"/>
  <c r="A115" i="3"/>
  <c r="D114" i="3"/>
  <c r="B114" i="3"/>
  <c r="A114" i="3"/>
  <c r="D113" i="3"/>
  <c r="B113" i="3"/>
  <c r="A113" i="3"/>
  <c r="D112" i="3"/>
  <c r="B112" i="3"/>
  <c r="A112" i="3"/>
  <c r="D111" i="3"/>
  <c r="B111" i="3"/>
  <c r="A111" i="3"/>
  <c r="D110" i="3"/>
  <c r="B110" i="3"/>
  <c r="A110" i="3"/>
  <c r="D109" i="3"/>
  <c r="B109" i="3"/>
  <c r="A109" i="3"/>
  <c r="D108" i="3"/>
  <c r="B108" i="3"/>
  <c r="A108" i="3"/>
  <c r="D107" i="3"/>
  <c r="B107" i="3"/>
  <c r="A107" i="3"/>
  <c r="D106" i="3"/>
  <c r="B106" i="3"/>
  <c r="A106" i="3"/>
  <c r="D105" i="3"/>
  <c r="B105" i="3"/>
  <c r="A105" i="3"/>
  <c r="D104" i="3"/>
  <c r="B104" i="3"/>
  <c r="A104" i="3"/>
  <c r="D103" i="3"/>
  <c r="B103" i="3"/>
  <c r="A103" i="3"/>
  <c r="D102" i="3"/>
  <c r="B102" i="3"/>
  <c r="A102" i="3"/>
  <c r="D101" i="3"/>
  <c r="B101" i="3"/>
  <c r="A101" i="3"/>
  <c r="D100" i="3"/>
  <c r="B100" i="3"/>
  <c r="A100" i="3"/>
  <c r="D99" i="3"/>
  <c r="B99" i="3"/>
  <c r="A99" i="3"/>
  <c r="D98" i="3"/>
  <c r="B98" i="3"/>
  <c r="A98" i="3"/>
  <c r="D97" i="3"/>
  <c r="B97" i="3"/>
  <c r="A97" i="3"/>
  <c r="D96" i="3"/>
  <c r="B96" i="3"/>
  <c r="A96" i="3"/>
  <c r="D95" i="3"/>
  <c r="B95" i="3"/>
  <c r="A95" i="3"/>
  <c r="D94" i="3"/>
  <c r="B94" i="3"/>
  <c r="A94" i="3"/>
  <c r="D93" i="3"/>
  <c r="B93" i="3"/>
  <c r="A93" i="3"/>
  <c r="D92" i="3"/>
  <c r="B92" i="3"/>
  <c r="A92" i="3"/>
  <c r="D91" i="3"/>
  <c r="B91" i="3"/>
  <c r="A91" i="3"/>
  <c r="D90" i="3"/>
  <c r="B90" i="3"/>
  <c r="A90" i="3"/>
  <c r="D89" i="3"/>
  <c r="B89" i="3"/>
  <c r="A89" i="3"/>
  <c r="D88" i="3"/>
  <c r="B88" i="3"/>
  <c r="A88" i="3"/>
  <c r="D87" i="3"/>
  <c r="B87" i="3"/>
  <c r="A87" i="3"/>
  <c r="D86" i="3"/>
  <c r="B86" i="3"/>
  <c r="A86" i="3"/>
  <c r="D85" i="3"/>
  <c r="B85" i="3"/>
  <c r="A85" i="3"/>
  <c r="D84" i="3"/>
  <c r="B84" i="3"/>
  <c r="A84" i="3"/>
  <c r="D83" i="3"/>
  <c r="B83" i="3"/>
  <c r="A83" i="3"/>
  <c r="D82" i="3"/>
  <c r="B82" i="3"/>
  <c r="A82" i="3"/>
  <c r="D81" i="3"/>
  <c r="B81" i="3"/>
  <c r="A81" i="3"/>
  <c r="D80" i="3"/>
  <c r="B80" i="3"/>
  <c r="A80" i="3"/>
  <c r="D79" i="3"/>
  <c r="B79" i="3"/>
  <c r="A79" i="3"/>
  <c r="D78" i="3"/>
  <c r="B78" i="3"/>
  <c r="A78" i="3"/>
  <c r="D77" i="3"/>
  <c r="B77" i="3"/>
  <c r="A77" i="3"/>
  <c r="D76" i="3"/>
  <c r="B76" i="3"/>
  <c r="A76" i="3"/>
  <c r="D75" i="3"/>
  <c r="B75" i="3"/>
  <c r="A75" i="3"/>
  <c r="D74" i="3"/>
  <c r="B74" i="3"/>
  <c r="A74" i="3"/>
  <c r="D73" i="3"/>
  <c r="B73" i="3"/>
  <c r="A73" i="3"/>
  <c r="D72" i="3"/>
  <c r="B72" i="3"/>
  <c r="A72" i="3"/>
  <c r="D71" i="3"/>
  <c r="B71" i="3"/>
  <c r="A71" i="3"/>
  <c r="D70" i="3"/>
  <c r="B70" i="3"/>
  <c r="A70" i="3"/>
  <c r="D69" i="3"/>
  <c r="B69" i="3"/>
  <c r="A69" i="3"/>
  <c r="D68" i="3"/>
  <c r="B68" i="3"/>
  <c r="A68" i="3"/>
  <c r="D67" i="3"/>
  <c r="B67" i="3"/>
  <c r="A67" i="3"/>
  <c r="D66" i="3"/>
  <c r="B66" i="3"/>
  <c r="A66" i="3"/>
  <c r="D65" i="3"/>
  <c r="B65" i="3"/>
  <c r="A65" i="3"/>
  <c r="D64" i="3"/>
  <c r="B64" i="3"/>
  <c r="A64" i="3"/>
  <c r="D63" i="3"/>
  <c r="B63" i="3"/>
  <c r="A63" i="3"/>
  <c r="D62" i="3"/>
  <c r="B62" i="3"/>
  <c r="A62" i="3"/>
  <c r="D61" i="3"/>
  <c r="B61" i="3"/>
  <c r="A61" i="3"/>
  <c r="D60" i="3"/>
  <c r="B60" i="3"/>
  <c r="A60" i="3"/>
  <c r="D59" i="3"/>
  <c r="B59" i="3"/>
  <c r="A59" i="3"/>
  <c r="D58" i="3"/>
  <c r="B58" i="3"/>
  <c r="A58" i="3"/>
  <c r="D57" i="3"/>
  <c r="B57" i="3"/>
  <c r="A57" i="3"/>
  <c r="D56" i="3"/>
  <c r="B56" i="3"/>
  <c r="A56" i="3"/>
  <c r="D55" i="3"/>
  <c r="B55" i="3"/>
  <c r="A55" i="3"/>
  <c r="D54" i="3"/>
  <c r="B54" i="3"/>
  <c r="A54" i="3"/>
  <c r="D53" i="3"/>
  <c r="B53" i="3"/>
  <c r="A53" i="3"/>
  <c r="D52" i="3"/>
  <c r="B52" i="3"/>
  <c r="A52" i="3"/>
  <c r="D51" i="3"/>
  <c r="B51" i="3"/>
  <c r="A51" i="3"/>
  <c r="D50" i="3"/>
  <c r="B50" i="3"/>
  <c r="A50" i="3"/>
  <c r="D49" i="3"/>
  <c r="B49" i="3"/>
  <c r="A49" i="3"/>
  <c r="D48" i="3"/>
  <c r="B48" i="3"/>
  <c r="A48" i="3"/>
  <c r="D47" i="3"/>
  <c r="B47" i="3"/>
  <c r="A47" i="3"/>
  <c r="D46" i="3"/>
  <c r="B46" i="3"/>
  <c r="A46" i="3"/>
  <c r="D45" i="3"/>
  <c r="B45" i="3"/>
  <c r="A45" i="3"/>
  <c r="D44" i="3"/>
  <c r="B44" i="3"/>
  <c r="A44" i="3"/>
  <c r="D43" i="3"/>
  <c r="B43" i="3"/>
  <c r="A43" i="3"/>
  <c r="D42" i="3"/>
  <c r="B42" i="3"/>
  <c r="A42" i="3"/>
  <c r="D41" i="3"/>
  <c r="B41" i="3"/>
  <c r="A41" i="3"/>
  <c r="D40" i="3"/>
  <c r="B40" i="3"/>
  <c r="A40" i="3"/>
  <c r="D39" i="3"/>
  <c r="B39" i="3"/>
  <c r="A39" i="3"/>
  <c r="D38" i="3"/>
  <c r="B38" i="3"/>
  <c r="A38" i="3"/>
  <c r="D37" i="3"/>
  <c r="B37" i="3"/>
  <c r="A37" i="3"/>
  <c r="D36" i="3"/>
  <c r="B36" i="3"/>
  <c r="A36" i="3"/>
  <c r="D35" i="3"/>
  <c r="B35" i="3"/>
  <c r="A35" i="3"/>
  <c r="D34" i="3"/>
  <c r="B34" i="3"/>
  <c r="A34" i="3"/>
  <c r="D33" i="3"/>
  <c r="B33" i="3"/>
  <c r="A33" i="3"/>
  <c r="D32" i="3"/>
  <c r="B32" i="3"/>
  <c r="A32" i="3"/>
  <c r="D31" i="3"/>
  <c r="B31" i="3"/>
  <c r="A31" i="3"/>
  <c r="D30" i="3"/>
  <c r="B30" i="3"/>
  <c r="A30" i="3"/>
  <c r="D29" i="3"/>
  <c r="B29" i="3"/>
  <c r="A29" i="3"/>
  <c r="D28" i="3"/>
  <c r="B28" i="3"/>
  <c r="A28" i="3"/>
  <c r="D27" i="3"/>
  <c r="B27" i="3"/>
  <c r="A27" i="3"/>
  <c r="D26" i="3"/>
  <c r="B26" i="3"/>
  <c r="A26" i="3"/>
  <c r="D25" i="3"/>
  <c r="B25" i="3"/>
  <c r="A25" i="3"/>
  <c r="D24" i="3"/>
  <c r="B24" i="3"/>
  <c r="A24" i="3"/>
  <c r="D23" i="3"/>
  <c r="B23" i="3"/>
  <c r="A23" i="3"/>
  <c r="D22" i="3"/>
  <c r="B22" i="3"/>
  <c r="A22" i="3"/>
  <c r="D21" i="3"/>
  <c r="B21" i="3"/>
  <c r="A21" i="3"/>
  <c r="D20" i="3"/>
  <c r="B20" i="3"/>
  <c r="A20" i="3"/>
  <c r="D19" i="3"/>
  <c r="B19" i="3"/>
  <c r="A19" i="3"/>
  <c r="D18" i="3"/>
  <c r="B18" i="3"/>
  <c r="A18" i="3"/>
  <c r="D17" i="3"/>
  <c r="B17" i="3"/>
  <c r="A17" i="3"/>
  <c r="D16" i="3"/>
  <c r="B16" i="3"/>
  <c r="A16" i="3"/>
  <c r="D15" i="3"/>
  <c r="B15" i="3"/>
  <c r="A15" i="3"/>
  <c r="D14" i="3"/>
  <c r="B14" i="3"/>
  <c r="A14" i="3"/>
  <c r="D13" i="3"/>
  <c r="B13" i="3"/>
  <c r="A13" i="3"/>
  <c r="D12" i="3"/>
  <c r="B12" i="3"/>
  <c r="A12" i="3"/>
  <c r="D11" i="3"/>
  <c r="B11" i="3"/>
  <c r="A11" i="3"/>
  <c r="D10" i="3"/>
  <c r="B10" i="3"/>
  <c r="A10" i="3"/>
  <c r="D9" i="3"/>
  <c r="B9" i="3"/>
  <c r="A9" i="3"/>
  <c r="D8" i="3"/>
  <c r="B8" i="3"/>
  <c r="A8" i="3"/>
  <c r="D7" i="3"/>
  <c r="B7" i="3"/>
  <c r="A7" i="3"/>
  <c r="D6" i="3"/>
  <c r="B6" i="3"/>
  <c r="A6" i="3"/>
  <c r="D5" i="3"/>
  <c r="B5" i="3"/>
  <c r="A5" i="3"/>
  <c r="B4" i="3"/>
  <c r="A4" i="3"/>
  <c r="N4" i="6" l="1"/>
  <c r="E4" i="6" s="1"/>
  <c r="N4" i="4"/>
  <c r="E4" i="4" s="1"/>
  <c r="AC8" i="6"/>
  <c r="AG12" i="6"/>
  <c r="AG20" i="6"/>
  <c r="R6" i="6"/>
  <c r="AD6" i="6"/>
  <c r="AH6" i="6"/>
  <c r="AC7" i="6"/>
  <c r="AG7" i="6"/>
  <c r="AF8" i="6"/>
  <c r="AE9" i="6"/>
  <c r="AI9" i="6"/>
  <c r="R10" i="6"/>
  <c r="AD10" i="6"/>
  <c r="AH10" i="6"/>
  <c r="AC11" i="6"/>
  <c r="AG11" i="6"/>
  <c r="AF12" i="6"/>
  <c r="AE13" i="6"/>
  <c r="AI13" i="6"/>
  <c r="R14" i="6"/>
  <c r="AD14" i="6"/>
  <c r="AH14" i="6"/>
  <c r="AC15" i="6"/>
  <c r="AG15" i="6"/>
  <c r="AF16" i="6"/>
  <c r="AE17" i="6"/>
  <c r="AI17" i="6"/>
  <c r="R18" i="6"/>
  <c r="AD18" i="6"/>
  <c r="AH18" i="6"/>
  <c r="AC19" i="6"/>
  <c r="AG19" i="6"/>
  <c r="AF20" i="6"/>
  <c r="AG8" i="6"/>
  <c r="AG16" i="6"/>
  <c r="AC20" i="6"/>
  <c r="AF6" i="6"/>
  <c r="AE7" i="6"/>
  <c r="AI7" i="6"/>
  <c r="R8" i="6"/>
  <c r="AD8" i="6"/>
  <c r="AH8" i="6"/>
  <c r="AC9" i="6"/>
  <c r="AG9" i="6"/>
  <c r="AF10" i="6"/>
  <c r="AE11" i="6"/>
  <c r="AI11" i="6"/>
  <c r="R12" i="6"/>
  <c r="AD12" i="6"/>
  <c r="AH12" i="6"/>
  <c r="AC13" i="6"/>
  <c r="AG13" i="6"/>
  <c r="AF14" i="6"/>
  <c r="AE15" i="6"/>
  <c r="AI15" i="6"/>
  <c r="R16" i="6"/>
  <c r="AD16" i="6"/>
  <c r="AH16" i="6"/>
  <c r="AC17" i="6"/>
  <c r="AG17" i="6"/>
  <c r="AF18" i="6"/>
  <c r="AE19" i="6"/>
  <c r="AI19" i="6"/>
  <c r="R20" i="6"/>
  <c r="AD20" i="6"/>
  <c r="AH20" i="6"/>
  <c r="AC21" i="6"/>
  <c r="AJ21" i="6" s="1"/>
  <c r="AC12" i="6"/>
  <c r="AC16" i="6"/>
  <c r="R5" i="6"/>
  <c r="AC6" i="6"/>
  <c r="AE8" i="6"/>
  <c r="R9" i="6"/>
  <c r="AD9" i="6"/>
  <c r="AC10" i="6"/>
  <c r="AE12" i="6"/>
  <c r="R13" i="6"/>
  <c r="AD13" i="6"/>
  <c r="AC14" i="6"/>
  <c r="AE16" i="6"/>
  <c r="R17" i="6"/>
  <c r="AD17" i="6"/>
  <c r="AC18" i="6"/>
  <c r="AE20" i="6"/>
  <c r="AF23" i="6"/>
  <c r="AI23" i="6"/>
  <c r="AE23" i="6"/>
  <c r="AH23" i="6"/>
  <c r="AD23" i="6"/>
  <c r="R23" i="6"/>
  <c r="AC23" i="6"/>
  <c r="AE22" i="6"/>
  <c r="AI22" i="6"/>
  <c r="AC24" i="6"/>
  <c r="AG24" i="6"/>
  <c r="AF25" i="6"/>
  <c r="AE26" i="6"/>
  <c r="AI26" i="6"/>
  <c r="AC28" i="6"/>
  <c r="AG28" i="6"/>
  <c r="AF29" i="6"/>
  <c r="AE30" i="6"/>
  <c r="AI30" i="6"/>
  <c r="R31" i="6"/>
  <c r="AD31" i="6"/>
  <c r="AH31" i="6"/>
  <c r="AC32" i="6"/>
  <c r="AG32" i="6"/>
  <c r="AF33" i="6"/>
  <c r="AE34" i="6"/>
  <c r="AI34" i="6"/>
  <c r="R35" i="6"/>
  <c r="AD35" i="6"/>
  <c r="AH35" i="6"/>
  <c r="AC36" i="6"/>
  <c r="AG36" i="6"/>
  <c r="AF37" i="6"/>
  <c r="AE38" i="6"/>
  <c r="AI38" i="6"/>
  <c r="R39" i="6"/>
  <c r="AD39" i="6"/>
  <c r="AH39" i="6"/>
  <c r="AC40" i="6"/>
  <c r="AG40" i="6"/>
  <c r="AF41" i="6"/>
  <c r="AE42" i="6"/>
  <c r="AI42" i="6"/>
  <c r="R43" i="6"/>
  <c r="AD43" i="6"/>
  <c r="AH43" i="6"/>
  <c r="AC44" i="6"/>
  <c r="AG44" i="6"/>
  <c r="AF45" i="6"/>
  <c r="AE46" i="6"/>
  <c r="AI46" i="6"/>
  <c r="AC48" i="6"/>
  <c r="AG48" i="6"/>
  <c r="AF49" i="6"/>
  <c r="AE50" i="6"/>
  <c r="AI50" i="6"/>
  <c r="R51" i="6"/>
  <c r="AD51" i="6"/>
  <c r="AH51" i="6"/>
  <c r="AC52" i="6"/>
  <c r="AG52" i="6"/>
  <c r="AF53" i="6"/>
  <c r="AE54" i="6"/>
  <c r="AI54" i="6"/>
  <c r="R55" i="6"/>
  <c r="AD55" i="6"/>
  <c r="AH55" i="6"/>
  <c r="AC56" i="6"/>
  <c r="AG56" i="6"/>
  <c r="AF57" i="6"/>
  <c r="AE58" i="6"/>
  <c r="AI58" i="6"/>
  <c r="R59" i="6"/>
  <c r="AD59" i="6"/>
  <c r="AH59" i="6"/>
  <c r="AC60" i="6"/>
  <c r="AG60" i="6"/>
  <c r="AF61" i="6"/>
  <c r="AE62" i="6"/>
  <c r="AI62" i="6"/>
  <c r="R63" i="6"/>
  <c r="AD63" i="6"/>
  <c r="AH63" i="6"/>
  <c r="AC64" i="6"/>
  <c r="AG64" i="6"/>
  <c r="AF65" i="6"/>
  <c r="AE66" i="6"/>
  <c r="AI66" i="6"/>
  <c r="R67" i="6"/>
  <c r="AD67" i="6"/>
  <c r="AH67" i="6"/>
  <c r="AC68" i="6"/>
  <c r="AG68" i="6"/>
  <c r="AE70" i="6"/>
  <c r="AI70" i="6"/>
  <c r="R71" i="6"/>
  <c r="AD71" i="6"/>
  <c r="AH71" i="6"/>
  <c r="AC72" i="6"/>
  <c r="AG72" i="6"/>
  <c r="AF73" i="6"/>
  <c r="AE74" i="6"/>
  <c r="AI74" i="6"/>
  <c r="R75" i="6"/>
  <c r="AD75" i="6"/>
  <c r="AH75" i="6"/>
  <c r="AC76" i="6"/>
  <c r="AG76" i="6"/>
  <c r="AF77" i="6"/>
  <c r="AE78" i="6"/>
  <c r="AI78" i="6"/>
  <c r="R79" i="6"/>
  <c r="AD79" i="6"/>
  <c r="AH79" i="6"/>
  <c r="AC80" i="6"/>
  <c r="AG80" i="6"/>
  <c r="AF81" i="6"/>
  <c r="AE82" i="6"/>
  <c r="AI82" i="6"/>
  <c r="R83" i="6"/>
  <c r="AD83" i="6"/>
  <c r="AH83" i="6"/>
  <c r="AC84" i="6"/>
  <c r="AG84" i="6"/>
  <c r="AF85" i="6"/>
  <c r="AE86" i="6"/>
  <c r="AI86" i="6"/>
  <c r="R87" i="6"/>
  <c r="AD87" i="6"/>
  <c r="AH87" i="6"/>
  <c r="AC88" i="6"/>
  <c r="AG88" i="6"/>
  <c r="AE90" i="6"/>
  <c r="AI90" i="6"/>
  <c r="R91" i="6"/>
  <c r="AD91" i="6"/>
  <c r="AH91" i="6"/>
  <c r="AC92" i="6"/>
  <c r="AG92" i="6"/>
  <c r="AF93" i="6"/>
  <c r="AE94" i="6"/>
  <c r="AI94" i="6"/>
  <c r="R95" i="6"/>
  <c r="AD95" i="6"/>
  <c r="AH95" i="6"/>
  <c r="AC96" i="6"/>
  <c r="AG96" i="6"/>
  <c r="AF97" i="6"/>
  <c r="AE98" i="6"/>
  <c r="AI98" i="6"/>
  <c r="R99" i="6"/>
  <c r="AD99" i="6"/>
  <c r="AH99" i="6"/>
  <c r="AC100" i="6"/>
  <c r="AG100" i="6"/>
  <c r="AF101" i="6"/>
  <c r="AE102" i="6"/>
  <c r="AI102" i="6"/>
  <c r="R103" i="6"/>
  <c r="AD103" i="6"/>
  <c r="AH103" i="6"/>
  <c r="AC104" i="6"/>
  <c r="AG104" i="6"/>
  <c r="AF105" i="6"/>
  <c r="AE106" i="6"/>
  <c r="AI106" i="6"/>
  <c r="R107" i="6"/>
  <c r="AD107" i="6"/>
  <c r="AH107" i="6"/>
  <c r="AC108" i="6"/>
  <c r="AG108" i="6"/>
  <c r="AF109" i="6"/>
  <c r="AE110" i="6"/>
  <c r="AI110" i="6"/>
  <c r="AC112" i="6"/>
  <c r="AG112" i="6"/>
  <c r="AF113" i="6"/>
  <c r="AE114" i="6"/>
  <c r="AI114" i="6"/>
  <c r="R115" i="6"/>
  <c r="AD115" i="6"/>
  <c r="AH115" i="6"/>
  <c r="AC116" i="6"/>
  <c r="AG116" i="6"/>
  <c r="AF117" i="6"/>
  <c r="AE118" i="6"/>
  <c r="AI118" i="6"/>
  <c r="R119" i="6"/>
  <c r="AD119" i="6"/>
  <c r="AH119" i="6"/>
  <c r="AC120" i="6"/>
  <c r="AG120" i="6"/>
  <c r="AF121" i="6"/>
  <c r="AE122" i="6"/>
  <c r="AI122" i="6"/>
  <c r="R123" i="6"/>
  <c r="AD123" i="6"/>
  <c r="AH123" i="6"/>
  <c r="AC124" i="6"/>
  <c r="AG124" i="6"/>
  <c r="AF125" i="6"/>
  <c r="AE126" i="6"/>
  <c r="AI126" i="6"/>
  <c r="R127" i="6"/>
  <c r="AD127" i="6"/>
  <c r="AH127" i="6"/>
  <c r="AC128" i="6"/>
  <c r="AG128" i="6"/>
  <c r="AF129" i="6"/>
  <c r="AE130" i="6"/>
  <c r="AI130" i="6"/>
  <c r="R131" i="6"/>
  <c r="AD131" i="6"/>
  <c r="AH131" i="6"/>
  <c r="AC132" i="6"/>
  <c r="AG132" i="6"/>
  <c r="AF133" i="6"/>
  <c r="R135" i="6"/>
  <c r="AD135" i="6"/>
  <c r="AH135" i="6"/>
  <c r="AC136" i="6"/>
  <c r="AG136" i="6"/>
  <c r="AF137" i="6"/>
  <c r="AE138" i="6"/>
  <c r="AI138" i="6"/>
  <c r="R139" i="6"/>
  <c r="AD139" i="6"/>
  <c r="AH139" i="6"/>
  <c r="AC140" i="6"/>
  <c r="AG140" i="6"/>
  <c r="AF141" i="6"/>
  <c r="AE142" i="6"/>
  <c r="AI142" i="6"/>
  <c r="R143" i="6"/>
  <c r="AD143" i="6"/>
  <c r="AH143" i="6"/>
  <c r="AC144" i="6"/>
  <c r="AG144" i="6"/>
  <c r="AF145" i="6"/>
  <c r="AE146" i="6"/>
  <c r="AI146" i="6"/>
  <c r="R147" i="6"/>
  <c r="AD147" i="6"/>
  <c r="AH147" i="6"/>
  <c r="AC148" i="6"/>
  <c r="AG148" i="6"/>
  <c r="AF149" i="6"/>
  <c r="AE150" i="6"/>
  <c r="AI150" i="6"/>
  <c r="R151" i="6"/>
  <c r="AD151" i="6"/>
  <c r="AH151" i="6"/>
  <c r="AC152" i="6"/>
  <c r="AG152" i="6"/>
  <c r="AE154" i="6"/>
  <c r="AI154" i="6"/>
  <c r="R155" i="6"/>
  <c r="AD155" i="6"/>
  <c r="AH155" i="6"/>
  <c r="AC156" i="6"/>
  <c r="AG156" i="6"/>
  <c r="AF157" i="6"/>
  <c r="AE158" i="6"/>
  <c r="AI158" i="6"/>
  <c r="R159" i="6"/>
  <c r="AD159" i="6"/>
  <c r="AH159" i="6"/>
  <c r="AC160" i="6"/>
  <c r="AG160" i="6"/>
  <c r="AF161" i="6"/>
  <c r="AE162" i="6"/>
  <c r="AI162" i="6"/>
  <c r="R163" i="6"/>
  <c r="AD163" i="6"/>
  <c r="AH163" i="6"/>
  <c r="AC164" i="6"/>
  <c r="AG164" i="6"/>
  <c r="AF165" i="6"/>
  <c r="AE166" i="6"/>
  <c r="AI166" i="6"/>
  <c r="R167" i="6"/>
  <c r="AD167" i="6"/>
  <c r="AH167" i="6"/>
  <c r="AC168" i="6"/>
  <c r="AG168" i="6"/>
  <c r="AF169" i="6"/>
  <c r="AE170" i="6"/>
  <c r="AI170" i="6"/>
  <c r="R171" i="6"/>
  <c r="AD171" i="6"/>
  <c r="AH171" i="6"/>
  <c r="AC172" i="6"/>
  <c r="AG172" i="6"/>
  <c r="AF173" i="6"/>
  <c r="AC176" i="6"/>
  <c r="AG176" i="6"/>
  <c r="AF177" i="6"/>
  <c r="R179" i="6"/>
  <c r="AD179" i="6"/>
  <c r="AH179" i="6"/>
  <c r="AC180" i="6"/>
  <c r="AG180" i="6"/>
  <c r="AF181" i="6"/>
  <c r="AI201" i="6"/>
  <c r="AE201" i="6"/>
  <c r="AH201" i="6"/>
  <c r="AD201" i="6"/>
  <c r="R201" i="6"/>
  <c r="AF201" i="6"/>
  <c r="AC201" i="6"/>
  <c r="AF22" i="6"/>
  <c r="R24" i="6"/>
  <c r="AD24" i="6"/>
  <c r="AH24" i="6"/>
  <c r="AC25" i="6"/>
  <c r="AG25" i="6"/>
  <c r="AF26" i="6"/>
  <c r="R28" i="6"/>
  <c r="AD28" i="6"/>
  <c r="AH28" i="6"/>
  <c r="AC29" i="6"/>
  <c r="AG29" i="6"/>
  <c r="AF30" i="6"/>
  <c r="AE31" i="6"/>
  <c r="AI31" i="6"/>
  <c r="R32" i="6"/>
  <c r="AD32" i="6"/>
  <c r="AH32" i="6"/>
  <c r="AC33" i="6"/>
  <c r="AG33" i="6"/>
  <c r="AF34" i="6"/>
  <c r="AE35" i="6"/>
  <c r="AI35" i="6"/>
  <c r="R36" i="6"/>
  <c r="AD36" i="6"/>
  <c r="AH36" i="6"/>
  <c r="AC37" i="6"/>
  <c r="AG37" i="6"/>
  <c r="AF38" i="6"/>
  <c r="AE39" i="6"/>
  <c r="AI39" i="6"/>
  <c r="R40" i="6"/>
  <c r="AD40" i="6"/>
  <c r="AH40" i="6"/>
  <c r="AC41" i="6"/>
  <c r="AG41" i="6"/>
  <c r="AF42" i="6"/>
  <c r="AE43" i="6"/>
  <c r="AI43" i="6"/>
  <c r="R44" i="6"/>
  <c r="AD44" i="6"/>
  <c r="AH44" i="6"/>
  <c r="AC45" i="6"/>
  <c r="AG45" i="6"/>
  <c r="AF46" i="6"/>
  <c r="R48" i="6"/>
  <c r="AD48" i="6"/>
  <c r="AH48" i="6"/>
  <c r="AC49" i="6"/>
  <c r="AG49" i="6"/>
  <c r="AF50" i="6"/>
  <c r="AE51" i="6"/>
  <c r="AI51" i="6"/>
  <c r="R52" i="6"/>
  <c r="AD52" i="6"/>
  <c r="AH52" i="6"/>
  <c r="AC53" i="6"/>
  <c r="AG53" i="6"/>
  <c r="AF54" i="6"/>
  <c r="AE55" i="6"/>
  <c r="AI55" i="6"/>
  <c r="R56" i="6"/>
  <c r="AD56" i="6"/>
  <c r="AH56" i="6"/>
  <c r="AC57" i="6"/>
  <c r="AG57" i="6"/>
  <c r="AF58" i="6"/>
  <c r="AE59" i="6"/>
  <c r="AI59" i="6"/>
  <c r="R60" i="6"/>
  <c r="AD60" i="6"/>
  <c r="AH60" i="6"/>
  <c r="AC61" i="6"/>
  <c r="AG61" i="6"/>
  <c r="AF62" i="6"/>
  <c r="AE63" i="6"/>
  <c r="AI63" i="6"/>
  <c r="R64" i="6"/>
  <c r="AD64" i="6"/>
  <c r="AH64" i="6"/>
  <c r="AC65" i="6"/>
  <c r="AG65" i="6"/>
  <c r="AF66" i="6"/>
  <c r="AE67" i="6"/>
  <c r="AI67" i="6"/>
  <c r="R68" i="6"/>
  <c r="AD68" i="6"/>
  <c r="AH68" i="6"/>
  <c r="AF70" i="6"/>
  <c r="AE71" i="6"/>
  <c r="AI71" i="6"/>
  <c r="R72" i="6"/>
  <c r="AD72" i="6"/>
  <c r="AH72" i="6"/>
  <c r="AC73" i="6"/>
  <c r="AG73" i="6"/>
  <c r="AF74" i="6"/>
  <c r="AE75" i="6"/>
  <c r="AI75" i="6"/>
  <c r="R76" i="6"/>
  <c r="AD76" i="6"/>
  <c r="AH76" i="6"/>
  <c r="AC77" i="6"/>
  <c r="AG77" i="6"/>
  <c r="AF78" i="6"/>
  <c r="AE79" i="6"/>
  <c r="AI79" i="6"/>
  <c r="R80" i="6"/>
  <c r="AD80" i="6"/>
  <c r="AH80" i="6"/>
  <c r="AC81" i="6"/>
  <c r="AG81" i="6"/>
  <c r="AF82" i="6"/>
  <c r="AE83" i="6"/>
  <c r="AI83" i="6"/>
  <c r="R84" i="6"/>
  <c r="AD84" i="6"/>
  <c r="AH84" i="6"/>
  <c r="AC85" i="6"/>
  <c r="AG85" i="6"/>
  <c r="AF86" i="6"/>
  <c r="AE87" i="6"/>
  <c r="AI87" i="6"/>
  <c r="R88" i="6"/>
  <c r="AD88" i="6"/>
  <c r="AH88" i="6"/>
  <c r="AF90" i="6"/>
  <c r="AE91" i="6"/>
  <c r="AI91" i="6"/>
  <c r="R92" i="6"/>
  <c r="AD92" i="6"/>
  <c r="AH92" i="6"/>
  <c r="AC93" i="6"/>
  <c r="AG93" i="6"/>
  <c r="AF94" i="6"/>
  <c r="AE95" i="6"/>
  <c r="AI95" i="6"/>
  <c r="R96" i="6"/>
  <c r="AD96" i="6"/>
  <c r="AH96" i="6"/>
  <c r="AC97" i="6"/>
  <c r="AG97" i="6"/>
  <c r="AF98" i="6"/>
  <c r="AE99" i="6"/>
  <c r="AI99" i="6"/>
  <c r="AD100" i="6"/>
  <c r="AH100" i="6"/>
  <c r="AC101" i="6"/>
  <c r="AG101" i="6"/>
  <c r="AF102" i="6"/>
  <c r="AE103" i="6"/>
  <c r="AI103" i="6"/>
  <c r="AC105" i="6"/>
  <c r="AG105" i="6"/>
  <c r="AF106" i="6"/>
  <c r="AE107" i="6"/>
  <c r="AI107" i="6"/>
  <c r="R108" i="6"/>
  <c r="AD108" i="6"/>
  <c r="AH108" i="6"/>
  <c r="AC109" i="6"/>
  <c r="AG109" i="6"/>
  <c r="AF110" i="6"/>
  <c r="R112" i="6"/>
  <c r="AD112" i="6"/>
  <c r="AH112" i="6"/>
  <c r="AC113" i="6"/>
  <c r="AG113" i="6"/>
  <c r="AF114" i="6"/>
  <c r="AE115" i="6"/>
  <c r="AI115" i="6"/>
  <c r="R116" i="6"/>
  <c r="AD116" i="6"/>
  <c r="AH116" i="6"/>
  <c r="AC117" i="6"/>
  <c r="AG117" i="6"/>
  <c r="AF118" i="6"/>
  <c r="AE119" i="6"/>
  <c r="AI119" i="6"/>
  <c r="R120" i="6"/>
  <c r="AD120" i="6"/>
  <c r="AH120" i="6"/>
  <c r="AC121" i="6"/>
  <c r="AG121" i="6"/>
  <c r="AF122" i="6"/>
  <c r="AE123" i="6"/>
  <c r="AI123" i="6"/>
  <c r="R124" i="6"/>
  <c r="AD124" i="6"/>
  <c r="AH124" i="6"/>
  <c r="AC125" i="6"/>
  <c r="AG125" i="6"/>
  <c r="AF126" i="6"/>
  <c r="AE127" i="6"/>
  <c r="AI127" i="6"/>
  <c r="R128" i="6"/>
  <c r="AD128" i="6"/>
  <c r="AH128" i="6"/>
  <c r="AC129" i="6"/>
  <c r="AG129" i="6"/>
  <c r="AF130" i="6"/>
  <c r="AE131" i="6"/>
  <c r="AI131" i="6"/>
  <c r="R132" i="6"/>
  <c r="AD132" i="6"/>
  <c r="AH132" i="6"/>
  <c r="AC133" i="6"/>
  <c r="AG133" i="6"/>
  <c r="AE135" i="6"/>
  <c r="AI135" i="6"/>
  <c r="R136" i="6"/>
  <c r="AD136" i="6"/>
  <c r="AH136" i="6"/>
  <c r="AC137" i="6"/>
  <c r="AG137" i="6"/>
  <c r="AF138" i="6"/>
  <c r="AE139" i="6"/>
  <c r="AI139" i="6"/>
  <c r="R140" i="6"/>
  <c r="AD140" i="6"/>
  <c r="AH140" i="6"/>
  <c r="AC141" i="6"/>
  <c r="AG141" i="6"/>
  <c r="AF142" i="6"/>
  <c r="AE143" i="6"/>
  <c r="AI143" i="6"/>
  <c r="R144" i="6"/>
  <c r="AD144" i="6"/>
  <c r="AH144" i="6"/>
  <c r="AC145" i="6"/>
  <c r="AG145" i="6"/>
  <c r="AF146" i="6"/>
  <c r="AE147" i="6"/>
  <c r="AI147" i="6"/>
  <c r="R148" i="6"/>
  <c r="AD148" i="6"/>
  <c r="AH148" i="6"/>
  <c r="AC149" i="6"/>
  <c r="AG149" i="6"/>
  <c r="AF150" i="6"/>
  <c r="AE151" i="6"/>
  <c r="AI151" i="6"/>
  <c r="R152" i="6"/>
  <c r="AD152" i="6"/>
  <c r="AH152" i="6"/>
  <c r="AF154" i="6"/>
  <c r="AE155" i="6"/>
  <c r="AI155" i="6"/>
  <c r="R156" i="6"/>
  <c r="AD156" i="6"/>
  <c r="AH156" i="6"/>
  <c r="AC157" i="6"/>
  <c r="AG157" i="6"/>
  <c r="AF158" i="6"/>
  <c r="AE159" i="6"/>
  <c r="AI159" i="6"/>
  <c r="R160" i="6"/>
  <c r="AD160" i="6"/>
  <c r="AH160" i="6"/>
  <c r="AC161" i="6"/>
  <c r="AG161" i="6"/>
  <c r="AF162" i="6"/>
  <c r="AE163" i="6"/>
  <c r="AI163" i="6"/>
  <c r="R164" i="6"/>
  <c r="AD164" i="6"/>
  <c r="AH164" i="6"/>
  <c r="AC165" i="6"/>
  <c r="AG165" i="6"/>
  <c r="AE167" i="6"/>
  <c r="AI167" i="6"/>
  <c r="R168" i="6"/>
  <c r="AD168" i="6"/>
  <c r="AH168" i="6"/>
  <c r="AC169" i="6"/>
  <c r="AG169" i="6"/>
  <c r="AE171" i="6"/>
  <c r="AI171" i="6"/>
  <c r="R172" i="6"/>
  <c r="AD172" i="6"/>
  <c r="AH172" i="6"/>
  <c r="AC173" i="6"/>
  <c r="AG173" i="6"/>
  <c r="R176" i="6"/>
  <c r="AD176" i="6"/>
  <c r="AH176" i="6"/>
  <c r="AC177" i="6"/>
  <c r="AG177" i="6"/>
  <c r="AE179" i="6"/>
  <c r="AI179" i="6"/>
  <c r="R180" i="6"/>
  <c r="AD180" i="6"/>
  <c r="AH180" i="6"/>
  <c r="AC181" i="6"/>
  <c r="AG181" i="6"/>
  <c r="AI189" i="6"/>
  <c r="AE189" i="6"/>
  <c r="AH189" i="6"/>
  <c r="AD189" i="6"/>
  <c r="R189" i="6"/>
  <c r="AF189" i="6"/>
  <c r="AC189" i="6"/>
  <c r="AC22" i="6"/>
  <c r="AJ22" i="6" s="1"/>
  <c r="AE24" i="6"/>
  <c r="R25" i="6"/>
  <c r="AD25" i="6"/>
  <c r="AC26" i="6"/>
  <c r="AJ26" i="6" s="1"/>
  <c r="AE28" i="6"/>
  <c r="R29" i="6"/>
  <c r="AD29" i="6"/>
  <c r="AC30" i="6"/>
  <c r="AF31" i="6"/>
  <c r="AE32" i="6"/>
  <c r="R33" i="6"/>
  <c r="AD33" i="6"/>
  <c r="AH33" i="6"/>
  <c r="AC34" i="6"/>
  <c r="AG34" i="6"/>
  <c r="AF35" i="6"/>
  <c r="AE36" i="6"/>
  <c r="AI36" i="6"/>
  <c r="R37" i="6"/>
  <c r="AD37" i="6"/>
  <c r="AH37" i="6"/>
  <c r="AC38" i="6"/>
  <c r="AG38" i="6"/>
  <c r="AF39" i="6"/>
  <c r="AE40" i="6"/>
  <c r="R41" i="6"/>
  <c r="AD41" i="6"/>
  <c r="AH41" i="6"/>
  <c r="AC42" i="6"/>
  <c r="AG42" i="6"/>
  <c r="AF43" i="6"/>
  <c r="AE44" i="6"/>
  <c r="R45" i="6"/>
  <c r="AD45" i="6"/>
  <c r="AC46" i="6"/>
  <c r="AG46" i="6"/>
  <c r="AE48" i="6"/>
  <c r="AI48" i="6"/>
  <c r="R49" i="6"/>
  <c r="AD49" i="6"/>
  <c r="AH49" i="6"/>
  <c r="AC50" i="6"/>
  <c r="AG50" i="6"/>
  <c r="AF51" i="6"/>
  <c r="AE52" i="6"/>
  <c r="AI52" i="6"/>
  <c r="R53" i="6"/>
  <c r="AD53" i="6"/>
  <c r="AH53" i="6"/>
  <c r="AC54" i="6"/>
  <c r="AG54" i="6"/>
  <c r="AF55" i="6"/>
  <c r="AE56" i="6"/>
  <c r="AI56" i="6"/>
  <c r="R57" i="6"/>
  <c r="AD57" i="6"/>
  <c r="AH57" i="6"/>
  <c r="AC58" i="6"/>
  <c r="AG58" i="6"/>
  <c r="AF59" i="6"/>
  <c r="AE60" i="6"/>
  <c r="AI60" i="6"/>
  <c r="R61" i="6"/>
  <c r="AD61" i="6"/>
  <c r="AH61" i="6"/>
  <c r="AC62" i="6"/>
  <c r="AG62" i="6"/>
  <c r="AF63" i="6"/>
  <c r="AE64" i="6"/>
  <c r="AI64" i="6"/>
  <c r="R65" i="6"/>
  <c r="AD65" i="6"/>
  <c r="AH65" i="6"/>
  <c r="AC66" i="6"/>
  <c r="AG66" i="6"/>
  <c r="AF67" i="6"/>
  <c r="AE68" i="6"/>
  <c r="AI68" i="6"/>
  <c r="AC70" i="6"/>
  <c r="AG70" i="6"/>
  <c r="AF71" i="6"/>
  <c r="AE72" i="6"/>
  <c r="R73" i="6"/>
  <c r="AD73" i="6"/>
  <c r="AH73" i="6"/>
  <c r="AC74" i="6"/>
  <c r="AG74" i="6"/>
  <c r="AF75" i="6"/>
  <c r="AE76" i="6"/>
  <c r="R77" i="6"/>
  <c r="AD77" i="6"/>
  <c r="AH77" i="6"/>
  <c r="AC78" i="6"/>
  <c r="AG78" i="6"/>
  <c r="AF79" i="6"/>
  <c r="AE80" i="6"/>
  <c r="R81" i="6"/>
  <c r="AD81" i="6"/>
  <c r="AH81" i="6"/>
  <c r="AC82" i="6"/>
  <c r="AG82" i="6"/>
  <c r="AF83" i="6"/>
  <c r="AE84" i="6"/>
  <c r="R85" i="6"/>
  <c r="AD85" i="6"/>
  <c r="AH85" i="6"/>
  <c r="AC86" i="6"/>
  <c r="AJ86" i="6" s="1"/>
  <c r="AF87" i="6"/>
  <c r="AE88" i="6"/>
  <c r="AC90" i="6"/>
  <c r="AF91" i="6"/>
  <c r="AE92" i="6"/>
  <c r="AD93" i="6"/>
  <c r="AC94" i="6"/>
  <c r="AF95" i="6"/>
  <c r="AE96" i="6"/>
  <c r="R97" i="6"/>
  <c r="AD97" i="6"/>
  <c r="AC98" i="6"/>
  <c r="AF99" i="6"/>
  <c r="AE100" i="6"/>
  <c r="R101" i="6"/>
  <c r="AD101" i="6"/>
  <c r="AC102" i="6"/>
  <c r="AJ102" i="6" s="1"/>
  <c r="AF103" i="6"/>
  <c r="AE104" i="6"/>
  <c r="R105" i="6"/>
  <c r="AD105" i="6"/>
  <c r="AC106" i="6"/>
  <c r="AF107" i="6"/>
  <c r="AE108" i="6"/>
  <c r="R109" i="6"/>
  <c r="AD109" i="6"/>
  <c r="AC110" i="6"/>
  <c r="AE112" i="6"/>
  <c r="R113" i="6"/>
  <c r="AD113" i="6"/>
  <c r="AC114" i="6"/>
  <c r="AF115" i="6"/>
  <c r="AE116" i="6"/>
  <c r="R117" i="6"/>
  <c r="AD117" i="6"/>
  <c r="AC118" i="6"/>
  <c r="AF119" i="6"/>
  <c r="AE120" i="6"/>
  <c r="R121" i="6"/>
  <c r="AD121" i="6"/>
  <c r="AC122" i="6"/>
  <c r="AJ122" i="6" s="1"/>
  <c r="AF123" i="6"/>
  <c r="AE124" i="6"/>
  <c r="R125" i="6"/>
  <c r="AD125" i="6"/>
  <c r="AC126" i="6"/>
  <c r="AF127" i="6"/>
  <c r="AE128" i="6"/>
  <c r="R129" i="6"/>
  <c r="AD129" i="6"/>
  <c r="AC130" i="6"/>
  <c r="AF131" i="6"/>
  <c r="AE132" i="6"/>
  <c r="R133" i="6"/>
  <c r="AD133" i="6"/>
  <c r="AF135" i="6"/>
  <c r="AE136" i="6"/>
  <c r="R137" i="6"/>
  <c r="AD137" i="6"/>
  <c r="AC138" i="6"/>
  <c r="AF139" i="6"/>
  <c r="AE140" i="6"/>
  <c r="R141" i="6"/>
  <c r="AD141" i="6"/>
  <c r="AC142" i="6"/>
  <c r="AF143" i="6"/>
  <c r="AE144" i="6"/>
  <c r="R145" i="6"/>
  <c r="AD145" i="6"/>
  <c r="AC146" i="6"/>
  <c r="AF147" i="6"/>
  <c r="AE148" i="6"/>
  <c r="R149" i="6"/>
  <c r="AD149" i="6"/>
  <c r="AC150" i="6"/>
  <c r="AF151" i="6"/>
  <c r="AE152" i="6"/>
  <c r="AC154" i="6"/>
  <c r="AJ154" i="6" s="1"/>
  <c r="AF155" i="6"/>
  <c r="AE156" i="6"/>
  <c r="R157" i="6"/>
  <c r="AD157" i="6"/>
  <c r="AC158" i="6"/>
  <c r="AF159" i="6"/>
  <c r="AE160" i="6"/>
  <c r="R161" i="6"/>
  <c r="AD161" i="6"/>
  <c r="AC162" i="6"/>
  <c r="AF163" i="6"/>
  <c r="AE164" i="6"/>
  <c r="R165" i="6"/>
  <c r="AD165" i="6"/>
  <c r="AC166" i="6"/>
  <c r="AJ166" i="6" s="1"/>
  <c r="AF167" i="6"/>
  <c r="AE168" i="6"/>
  <c r="R169" i="6"/>
  <c r="AD169" i="6"/>
  <c r="AC170" i="6"/>
  <c r="AJ170" i="6" s="1"/>
  <c r="AF171" i="6"/>
  <c r="AE172" i="6"/>
  <c r="R173" i="6"/>
  <c r="AD173" i="6"/>
  <c r="AC174" i="6"/>
  <c r="AJ174" i="6" s="1"/>
  <c r="AE176" i="6"/>
  <c r="R177" i="6"/>
  <c r="AD177" i="6"/>
  <c r="AC178" i="6"/>
  <c r="AJ178" i="6" s="1"/>
  <c r="AF179" i="6"/>
  <c r="AE180" i="6"/>
  <c r="R181" i="6"/>
  <c r="AD181" i="6"/>
  <c r="AG189" i="6"/>
  <c r="AI193" i="6"/>
  <c r="AE193" i="6"/>
  <c r="AH193" i="6"/>
  <c r="AD193" i="6"/>
  <c r="R193" i="6"/>
  <c r="AF193" i="6"/>
  <c r="AC193" i="6"/>
  <c r="AC31" i="6"/>
  <c r="AE33" i="6"/>
  <c r="R34" i="6"/>
  <c r="AD34" i="6"/>
  <c r="AC35" i="6"/>
  <c r="AE37" i="6"/>
  <c r="R38" i="6"/>
  <c r="AD38" i="6"/>
  <c r="AC39" i="6"/>
  <c r="AE41" i="6"/>
  <c r="AD42" i="6"/>
  <c r="AC43" i="6"/>
  <c r="AD46" i="6"/>
  <c r="AE49" i="6"/>
  <c r="R50" i="6"/>
  <c r="AD50" i="6"/>
  <c r="AC51" i="6"/>
  <c r="AE53" i="6"/>
  <c r="R54" i="6"/>
  <c r="AD54" i="6"/>
  <c r="AC55" i="6"/>
  <c r="AE57" i="6"/>
  <c r="R58" i="6"/>
  <c r="AD58" i="6"/>
  <c r="AC59" i="6"/>
  <c r="AE61" i="6"/>
  <c r="R62" i="6"/>
  <c r="AD62" i="6"/>
  <c r="AC63" i="6"/>
  <c r="AE65" i="6"/>
  <c r="R66" i="6"/>
  <c r="AD66" i="6"/>
  <c r="AC67" i="6"/>
  <c r="R70" i="6"/>
  <c r="AD70" i="6"/>
  <c r="AC71" i="6"/>
  <c r="AE73" i="6"/>
  <c r="R74" i="6"/>
  <c r="AD74" i="6"/>
  <c r="AC75" i="6"/>
  <c r="AE77" i="6"/>
  <c r="R78" i="6"/>
  <c r="AD78" i="6"/>
  <c r="AC79" i="6"/>
  <c r="AE81" i="6"/>
  <c r="AD82" i="6"/>
  <c r="AC83" i="6"/>
  <c r="AE85" i="6"/>
  <c r="AC87" i="6"/>
  <c r="AC91" i="6"/>
  <c r="AJ91" i="6" s="1"/>
  <c r="AC95" i="6"/>
  <c r="AC99" i="6"/>
  <c r="AC103" i="6"/>
  <c r="AC107" i="6"/>
  <c r="AJ107" i="6" s="1"/>
  <c r="AC115" i="6"/>
  <c r="AC119" i="6"/>
  <c r="AC123" i="6"/>
  <c r="AC127" i="6"/>
  <c r="AC131" i="6"/>
  <c r="AC135" i="6"/>
  <c r="AC139" i="6"/>
  <c r="AC143" i="6"/>
  <c r="AC147" i="6"/>
  <c r="AJ147" i="6" s="1"/>
  <c r="AC151" i="6"/>
  <c r="AC155" i="6"/>
  <c r="AC159" i="6"/>
  <c r="AC163" i="6"/>
  <c r="AC167" i="6"/>
  <c r="AC171" i="6"/>
  <c r="AJ171" i="6" s="1"/>
  <c r="AC179" i="6"/>
  <c r="AJ179" i="6" s="1"/>
  <c r="AI185" i="6"/>
  <c r="AE185" i="6"/>
  <c r="AH185" i="6"/>
  <c r="AD185" i="6"/>
  <c r="R185" i="6"/>
  <c r="AF185" i="6"/>
  <c r="AC185" i="6"/>
  <c r="AI197" i="6"/>
  <c r="AE197" i="6"/>
  <c r="AH197" i="6"/>
  <c r="AD197" i="6"/>
  <c r="R197" i="6"/>
  <c r="AF197" i="6"/>
  <c r="AC197" i="6"/>
  <c r="AE182" i="6"/>
  <c r="AI182" i="6"/>
  <c r="R183" i="6"/>
  <c r="AD183" i="6"/>
  <c r="AH183" i="6"/>
  <c r="AC184" i="6"/>
  <c r="AG184" i="6"/>
  <c r="AE186" i="6"/>
  <c r="AI186" i="6"/>
  <c r="AD187" i="6"/>
  <c r="AH187" i="6"/>
  <c r="AC188" i="6"/>
  <c r="AG188" i="6"/>
  <c r="AE190" i="6"/>
  <c r="AI190" i="6"/>
  <c r="R191" i="6"/>
  <c r="AD191" i="6"/>
  <c r="AH191" i="6"/>
  <c r="AC192" i="6"/>
  <c r="AG192" i="6"/>
  <c r="AE194" i="6"/>
  <c r="AI194" i="6"/>
  <c r="AC196" i="6"/>
  <c r="AG196" i="6"/>
  <c r="AE198" i="6"/>
  <c r="AI198" i="6"/>
  <c r="R199" i="6"/>
  <c r="AD199" i="6"/>
  <c r="AH199" i="6"/>
  <c r="AC200" i="6"/>
  <c r="AG200" i="6"/>
  <c r="AE202" i="6"/>
  <c r="AI202" i="6"/>
  <c r="R203" i="6"/>
  <c r="AD203" i="6"/>
  <c r="AH203" i="6"/>
  <c r="AC204" i="6"/>
  <c r="AG204" i="6"/>
  <c r="AF205" i="6"/>
  <c r="AE206" i="6"/>
  <c r="AI206" i="6"/>
  <c r="R207" i="6"/>
  <c r="AD207" i="6"/>
  <c r="AH207" i="6"/>
  <c r="AC208" i="6"/>
  <c r="AG208" i="6"/>
  <c r="AF209" i="6"/>
  <c r="AE210" i="6"/>
  <c r="AI210" i="6"/>
  <c r="R211" i="6"/>
  <c r="AD211" i="6"/>
  <c r="AH211" i="6"/>
  <c r="AC212" i="6"/>
  <c r="AG212" i="6"/>
  <c r="AF213" i="6"/>
  <c r="AE214" i="6"/>
  <c r="AI214" i="6"/>
  <c r="AC216" i="6"/>
  <c r="AG216" i="6"/>
  <c r="AF217" i="6"/>
  <c r="AE218" i="6"/>
  <c r="AI218" i="6"/>
  <c r="R219" i="6"/>
  <c r="AD219" i="6"/>
  <c r="AH219" i="6"/>
  <c r="AC220" i="6"/>
  <c r="AG220" i="6"/>
  <c r="AF221" i="6"/>
  <c r="AE222" i="6"/>
  <c r="AI222" i="6"/>
  <c r="R223" i="6"/>
  <c r="AD223" i="6"/>
  <c r="AH223" i="6"/>
  <c r="AC224" i="6"/>
  <c r="AG224" i="6"/>
  <c r="AF225" i="6"/>
  <c r="AE226" i="6"/>
  <c r="AI226" i="6"/>
  <c r="R227" i="6"/>
  <c r="AD227" i="6"/>
  <c r="AH227" i="6"/>
  <c r="AC228" i="6"/>
  <c r="AG228" i="6"/>
  <c r="AF229" i="6"/>
  <c r="AE230" i="6"/>
  <c r="AI230" i="6"/>
  <c r="R231" i="6"/>
  <c r="AD231" i="6"/>
  <c r="AH231" i="6"/>
  <c r="AC232" i="6"/>
  <c r="AG232" i="6"/>
  <c r="AF233" i="6"/>
  <c r="AE234" i="6"/>
  <c r="AI234" i="6"/>
  <c r="R235" i="6"/>
  <c r="AD235" i="6"/>
  <c r="AH235" i="6"/>
  <c r="AC236" i="6"/>
  <c r="AG236" i="6"/>
  <c r="AE238" i="6"/>
  <c r="AI238" i="6"/>
  <c r="R239" i="6"/>
  <c r="AD239" i="6"/>
  <c r="AH239" i="6"/>
  <c r="AC240" i="6"/>
  <c r="AG240" i="6"/>
  <c r="AF241" i="6"/>
  <c r="AE242" i="6"/>
  <c r="AI242" i="6"/>
  <c r="R243" i="6"/>
  <c r="AD243" i="6"/>
  <c r="AH243" i="6"/>
  <c r="AC244" i="6"/>
  <c r="AG244" i="6"/>
  <c r="AF245" i="6"/>
  <c r="R247" i="6"/>
  <c r="AD247" i="6"/>
  <c r="AH247" i="6"/>
  <c r="AC248" i="6"/>
  <c r="AG248" i="6"/>
  <c r="AF249" i="6"/>
  <c r="AG254" i="6"/>
  <c r="R257" i="6"/>
  <c r="AG257" i="6"/>
  <c r="AG262" i="6"/>
  <c r="AF265" i="6"/>
  <c r="AI265" i="6"/>
  <c r="AE265" i="6"/>
  <c r="AD265" i="6"/>
  <c r="AI270" i="6"/>
  <c r="AE270" i="6"/>
  <c r="AH270" i="6"/>
  <c r="AD270" i="6"/>
  <c r="R270" i="6"/>
  <c r="AF270" i="6"/>
  <c r="AF273" i="6"/>
  <c r="AI273" i="6"/>
  <c r="AE273" i="6"/>
  <c r="AD273" i="6"/>
  <c r="AI282" i="6"/>
  <c r="AE282" i="6"/>
  <c r="AH282" i="6"/>
  <c r="AD282" i="6"/>
  <c r="R282" i="6"/>
  <c r="AF282" i="6"/>
  <c r="AC282" i="6"/>
  <c r="AI290" i="6"/>
  <c r="AE290" i="6"/>
  <c r="AH290" i="6"/>
  <c r="AD290" i="6"/>
  <c r="R290" i="6"/>
  <c r="AF290" i="6"/>
  <c r="AC290" i="6"/>
  <c r="AI298" i="6"/>
  <c r="AE298" i="6"/>
  <c r="AH298" i="6"/>
  <c r="AD298" i="6"/>
  <c r="R298" i="6"/>
  <c r="AF298" i="6"/>
  <c r="AC298" i="6"/>
  <c r="AI306" i="6"/>
  <c r="AE306" i="6"/>
  <c r="AH306" i="6"/>
  <c r="AD306" i="6"/>
  <c r="R306" i="6"/>
  <c r="AF306" i="6"/>
  <c r="AC306" i="6"/>
  <c r="AI314" i="6"/>
  <c r="AE314" i="6"/>
  <c r="AH314" i="6"/>
  <c r="AD314" i="6"/>
  <c r="R314" i="6"/>
  <c r="AF314" i="6"/>
  <c r="AC314" i="6"/>
  <c r="AI322" i="6"/>
  <c r="AE322" i="6"/>
  <c r="AH322" i="6"/>
  <c r="AD322" i="6"/>
  <c r="R322" i="6"/>
  <c r="AF322" i="6"/>
  <c r="AC322" i="6"/>
  <c r="AI334" i="6"/>
  <c r="AE334" i="6"/>
  <c r="AH334" i="6"/>
  <c r="AD334" i="6"/>
  <c r="R334" i="6"/>
  <c r="AF334" i="6"/>
  <c r="AC334" i="6"/>
  <c r="AI350" i="6"/>
  <c r="AE350" i="6"/>
  <c r="AH350" i="6"/>
  <c r="AD350" i="6"/>
  <c r="R350" i="6"/>
  <c r="AF350" i="6"/>
  <c r="AC350" i="6"/>
  <c r="AI366" i="6"/>
  <c r="AE366" i="6"/>
  <c r="AH366" i="6"/>
  <c r="AD366" i="6"/>
  <c r="R366" i="6"/>
  <c r="AF366" i="6"/>
  <c r="AC366" i="6"/>
  <c r="AI374" i="6"/>
  <c r="AE374" i="6"/>
  <c r="AH374" i="6"/>
  <c r="AC374" i="6"/>
  <c r="AG374" i="6"/>
  <c r="R374" i="6"/>
  <c r="AD374" i="6"/>
  <c r="AF374" i="6"/>
  <c r="AF385" i="6"/>
  <c r="AI385" i="6"/>
  <c r="AD385" i="6"/>
  <c r="AH385" i="6"/>
  <c r="AC385" i="6"/>
  <c r="R385" i="6"/>
  <c r="AE385" i="6"/>
  <c r="AG385" i="6"/>
  <c r="AI499" i="6"/>
  <c r="AE499" i="6"/>
  <c r="AH499" i="6"/>
  <c r="AD499" i="6"/>
  <c r="R499" i="6"/>
  <c r="AF499" i="6"/>
  <c r="AG499" i="6"/>
  <c r="AI523" i="6"/>
  <c r="AE523" i="6"/>
  <c r="AH523" i="6"/>
  <c r="AD523" i="6"/>
  <c r="R523" i="6"/>
  <c r="AF523" i="6"/>
  <c r="AG523" i="6"/>
  <c r="AC205" i="6"/>
  <c r="AG205" i="6"/>
  <c r="AC209" i="6"/>
  <c r="AG209" i="6"/>
  <c r="AC213" i="6"/>
  <c r="AG213" i="6"/>
  <c r="AC217" i="6"/>
  <c r="AG217" i="6"/>
  <c r="AC221" i="6"/>
  <c r="AG221" i="6"/>
  <c r="AC225" i="6"/>
  <c r="AG225" i="6"/>
  <c r="AC229" i="6"/>
  <c r="AG229" i="6"/>
  <c r="AC233" i="6"/>
  <c r="AG233" i="6"/>
  <c r="AC241" i="6"/>
  <c r="AG241" i="6"/>
  <c r="AC245" i="6"/>
  <c r="AG245" i="6"/>
  <c r="AC249" i="6"/>
  <c r="AG249" i="6"/>
  <c r="AF253" i="6"/>
  <c r="AI253" i="6"/>
  <c r="AE253" i="6"/>
  <c r="AD253" i="6"/>
  <c r="AI258" i="6"/>
  <c r="AE258" i="6"/>
  <c r="AH258" i="6"/>
  <c r="AD258" i="6"/>
  <c r="R258" i="6"/>
  <c r="AF258" i="6"/>
  <c r="AF261" i="6"/>
  <c r="AI261" i="6"/>
  <c r="AE261" i="6"/>
  <c r="AD261" i="6"/>
  <c r="AI330" i="6"/>
  <c r="AE330" i="6"/>
  <c r="AH330" i="6"/>
  <c r="AD330" i="6"/>
  <c r="R330" i="6"/>
  <c r="AF330" i="6"/>
  <c r="AC330" i="6"/>
  <c r="AI346" i="6"/>
  <c r="AE346" i="6"/>
  <c r="AH346" i="6"/>
  <c r="AD346" i="6"/>
  <c r="R346" i="6"/>
  <c r="AF346" i="6"/>
  <c r="AC346" i="6"/>
  <c r="AI362" i="6"/>
  <c r="AE362" i="6"/>
  <c r="AH362" i="6"/>
  <c r="AD362" i="6"/>
  <c r="R362" i="6"/>
  <c r="AF362" i="6"/>
  <c r="AC362" i="6"/>
  <c r="AI403" i="6"/>
  <c r="AE403" i="6"/>
  <c r="AH403" i="6"/>
  <c r="AD403" i="6"/>
  <c r="R403" i="6"/>
  <c r="AF403" i="6"/>
  <c r="AG403" i="6"/>
  <c r="AI507" i="6"/>
  <c r="AE507" i="6"/>
  <c r="AH507" i="6"/>
  <c r="AD507" i="6"/>
  <c r="R507" i="6"/>
  <c r="AF507" i="6"/>
  <c r="AG507" i="6"/>
  <c r="AC182" i="6"/>
  <c r="AG182" i="6"/>
  <c r="AF183" i="6"/>
  <c r="AE184" i="6"/>
  <c r="AI184" i="6"/>
  <c r="AC186" i="6"/>
  <c r="AG186" i="6"/>
  <c r="AF187" i="6"/>
  <c r="AE188" i="6"/>
  <c r="AI188" i="6"/>
  <c r="AC190" i="6"/>
  <c r="AG190" i="6"/>
  <c r="AF191" i="6"/>
  <c r="AE192" i="6"/>
  <c r="AI192" i="6"/>
  <c r="AC194" i="6"/>
  <c r="AG194" i="6"/>
  <c r="AE196" i="6"/>
  <c r="AI196" i="6"/>
  <c r="AC198" i="6"/>
  <c r="AG198" i="6"/>
  <c r="AF199" i="6"/>
  <c r="AE200" i="6"/>
  <c r="AI200" i="6"/>
  <c r="AC202" i="6"/>
  <c r="AG202" i="6"/>
  <c r="AF203" i="6"/>
  <c r="AE204" i="6"/>
  <c r="AI204" i="6"/>
  <c r="R205" i="6"/>
  <c r="AD205" i="6"/>
  <c r="AH205" i="6"/>
  <c r="AC206" i="6"/>
  <c r="AG206" i="6"/>
  <c r="AF207" i="6"/>
  <c r="AE208" i="6"/>
  <c r="AI208" i="6"/>
  <c r="R209" i="6"/>
  <c r="AD209" i="6"/>
  <c r="AH209" i="6"/>
  <c r="AC210" i="6"/>
  <c r="AG210" i="6"/>
  <c r="AF211" i="6"/>
  <c r="AE212" i="6"/>
  <c r="R213" i="6"/>
  <c r="AD213" i="6"/>
  <c r="AH213" i="6"/>
  <c r="AC214" i="6"/>
  <c r="AG214" i="6"/>
  <c r="AE216" i="6"/>
  <c r="R217" i="6"/>
  <c r="AD217" i="6"/>
  <c r="AH217" i="6"/>
  <c r="AC218" i="6"/>
  <c r="AF219" i="6"/>
  <c r="AE220" i="6"/>
  <c r="R221" i="6"/>
  <c r="AD221" i="6"/>
  <c r="AH221" i="6"/>
  <c r="AC222" i="6"/>
  <c r="AF223" i="6"/>
  <c r="AE224" i="6"/>
  <c r="R225" i="6"/>
  <c r="AD225" i="6"/>
  <c r="AH225" i="6"/>
  <c r="AC226" i="6"/>
  <c r="AF227" i="6"/>
  <c r="AE228" i="6"/>
  <c r="R229" i="6"/>
  <c r="AD229" i="6"/>
  <c r="AH229" i="6"/>
  <c r="AC230" i="6"/>
  <c r="AF231" i="6"/>
  <c r="AE232" i="6"/>
  <c r="R233" i="6"/>
  <c r="AD233" i="6"/>
  <c r="AH233" i="6"/>
  <c r="AC234" i="6"/>
  <c r="AF235" i="6"/>
  <c r="AE236" i="6"/>
  <c r="AC238" i="6"/>
  <c r="AJ238" i="6" s="1"/>
  <c r="AF239" i="6"/>
  <c r="AE240" i="6"/>
  <c r="R241" i="6"/>
  <c r="AD241" i="6"/>
  <c r="AH241" i="6"/>
  <c r="AC242" i="6"/>
  <c r="AF243" i="6"/>
  <c r="AE244" i="6"/>
  <c r="R245" i="6"/>
  <c r="AD245" i="6"/>
  <c r="AH245" i="6"/>
  <c r="AC246" i="6"/>
  <c r="AJ246" i="6" s="1"/>
  <c r="AF247" i="6"/>
  <c r="AE248" i="6"/>
  <c r="R249" i="6"/>
  <c r="AD249" i="6"/>
  <c r="AH249" i="6"/>
  <c r="AI250" i="6"/>
  <c r="AH250" i="6"/>
  <c r="AC250" i="6"/>
  <c r="AG250" i="6"/>
  <c r="R253" i="6"/>
  <c r="AG253" i="6"/>
  <c r="AG258" i="6"/>
  <c r="R261" i="6"/>
  <c r="AG261" i="6"/>
  <c r="AH265" i="6"/>
  <c r="AI266" i="6"/>
  <c r="AE266" i="6"/>
  <c r="AH266" i="6"/>
  <c r="AD266" i="6"/>
  <c r="R266" i="6"/>
  <c r="AF266" i="6"/>
  <c r="AF269" i="6"/>
  <c r="AI269" i="6"/>
  <c r="AE269" i="6"/>
  <c r="AD269" i="6"/>
  <c r="AH273" i="6"/>
  <c r="AJ273" i="6" s="1"/>
  <c r="AI274" i="6"/>
  <c r="AE274" i="6"/>
  <c r="AH274" i="6"/>
  <c r="AD274" i="6"/>
  <c r="R274" i="6"/>
  <c r="AF274" i="6"/>
  <c r="AI278" i="6"/>
  <c r="AE278" i="6"/>
  <c r="AH278" i="6"/>
  <c r="AD278" i="6"/>
  <c r="R278" i="6"/>
  <c r="AF278" i="6"/>
  <c r="AC278" i="6"/>
  <c r="AI286" i="6"/>
  <c r="AE286" i="6"/>
  <c r="AH286" i="6"/>
  <c r="AD286" i="6"/>
  <c r="R286" i="6"/>
  <c r="AF286" i="6"/>
  <c r="AC286" i="6"/>
  <c r="AI294" i="6"/>
  <c r="AE294" i="6"/>
  <c r="AH294" i="6"/>
  <c r="AD294" i="6"/>
  <c r="R294" i="6"/>
  <c r="AF294" i="6"/>
  <c r="AC294" i="6"/>
  <c r="AI302" i="6"/>
  <c r="AE302" i="6"/>
  <c r="AH302" i="6"/>
  <c r="AD302" i="6"/>
  <c r="R302" i="6"/>
  <c r="AF302" i="6"/>
  <c r="AC302" i="6"/>
  <c r="AI310" i="6"/>
  <c r="AE310" i="6"/>
  <c r="AH310" i="6"/>
  <c r="AD310" i="6"/>
  <c r="R310" i="6"/>
  <c r="AF310" i="6"/>
  <c r="AC310" i="6"/>
  <c r="AI326" i="6"/>
  <c r="AE326" i="6"/>
  <c r="AH326" i="6"/>
  <c r="AD326" i="6"/>
  <c r="R326" i="6"/>
  <c r="AF326" i="6"/>
  <c r="AC326" i="6"/>
  <c r="AG330" i="6"/>
  <c r="AI342" i="6"/>
  <c r="AE342" i="6"/>
  <c r="AH342" i="6"/>
  <c r="AD342" i="6"/>
  <c r="R342" i="6"/>
  <c r="AF342" i="6"/>
  <c r="AC342" i="6"/>
  <c r="AG346" i="6"/>
  <c r="AI358" i="6"/>
  <c r="AE358" i="6"/>
  <c r="AH358" i="6"/>
  <c r="AD358" i="6"/>
  <c r="R358" i="6"/>
  <c r="AF358" i="6"/>
  <c r="AC358" i="6"/>
  <c r="AG362" i="6"/>
  <c r="AI395" i="6"/>
  <c r="AE395" i="6"/>
  <c r="AH395" i="6"/>
  <c r="AD395" i="6"/>
  <c r="R395" i="6"/>
  <c r="AF395" i="6"/>
  <c r="AG395" i="6"/>
  <c r="AI455" i="6"/>
  <c r="AE455" i="6"/>
  <c r="AH455" i="6"/>
  <c r="AD455" i="6"/>
  <c r="R455" i="6"/>
  <c r="AF455" i="6"/>
  <c r="AG455" i="6"/>
  <c r="AI475" i="6"/>
  <c r="AE475" i="6"/>
  <c r="AH475" i="6"/>
  <c r="AD475" i="6"/>
  <c r="R475" i="6"/>
  <c r="AF475" i="6"/>
  <c r="AG475" i="6"/>
  <c r="AC499" i="6"/>
  <c r="AC523" i="6"/>
  <c r="R182" i="6"/>
  <c r="AD182" i="6"/>
  <c r="AC183" i="6"/>
  <c r="R186" i="6"/>
  <c r="AD186" i="6"/>
  <c r="AC187" i="6"/>
  <c r="R190" i="6"/>
  <c r="AD190" i="6"/>
  <c r="AC191" i="6"/>
  <c r="R194" i="6"/>
  <c r="AD194" i="6"/>
  <c r="R198" i="6"/>
  <c r="AD198" i="6"/>
  <c r="AC199" i="6"/>
  <c r="R202" i="6"/>
  <c r="AD202" i="6"/>
  <c r="AC203" i="6"/>
  <c r="AE205" i="6"/>
  <c r="R206" i="6"/>
  <c r="AD206" i="6"/>
  <c r="AC207" i="6"/>
  <c r="AE209" i="6"/>
  <c r="R210" i="6"/>
  <c r="AD210" i="6"/>
  <c r="AC211" i="6"/>
  <c r="AE213" i="6"/>
  <c r="AE217" i="6"/>
  <c r="AC219" i="6"/>
  <c r="AJ219" i="6" s="1"/>
  <c r="AE221" i="6"/>
  <c r="AC223" i="6"/>
  <c r="AE225" i="6"/>
  <c r="AC227" i="6"/>
  <c r="AJ227" i="6" s="1"/>
  <c r="AE229" i="6"/>
  <c r="AC231" i="6"/>
  <c r="AE233" i="6"/>
  <c r="AC235" i="6"/>
  <c r="AJ235" i="6" s="1"/>
  <c r="AC239" i="6"/>
  <c r="AE241" i="6"/>
  <c r="AC243" i="6"/>
  <c r="AJ243" i="6" s="1"/>
  <c r="AE245" i="6"/>
  <c r="AC247" i="6"/>
  <c r="AE249" i="6"/>
  <c r="AH253" i="6"/>
  <c r="AI254" i="6"/>
  <c r="AE254" i="6"/>
  <c r="AH254" i="6"/>
  <c r="AD254" i="6"/>
  <c r="R254" i="6"/>
  <c r="AF254" i="6"/>
  <c r="AF257" i="6"/>
  <c r="AI257" i="6"/>
  <c r="AE257" i="6"/>
  <c r="AD257" i="6"/>
  <c r="AH261" i="6"/>
  <c r="AI262" i="6"/>
  <c r="AE262" i="6"/>
  <c r="AH262" i="6"/>
  <c r="AD262" i="6"/>
  <c r="R262" i="6"/>
  <c r="AF262" i="6"/>
  <c r="AI354" i="6"/>
  <c r="AE354" i="6"/>
  <c r="AH354" i="6"/>
  <c r="AD354" i="6"/>
  <c r="R354" i="6"/>
  <c r="AF354" i="6"/>
  <c r="AC354" i="6"/>
  <c r="AI370" i="6"/>
  <c r="AE370" i="6"/>
  <c r="AH370" i="6"/>
  <c r="AD370" i="6"/>
  <c r="R370" i="6"/>
  <c r="AF370" i="6"/>
  <c r="AC370" i="6"/>
  <c r="AC403" i="6"/>
  <c r="AI407" i="6"/>
  <c r="AE407" i="6"/>
  <c r="AH407" i="6"/>
  <c r="AD407" i="6"/>
  <c r="R407" i="6"/>
  <c r="AF407" i="6"/>
  <c r="AG407" i="6"/>
  <c r="AI423" i="6"/>
  <c r="AE423" i="6"/>
  <c r="AH423" i="6"/>
  <c r="AD423" i="6"/>
  <c r="R423" i="6"/>
  <c r="AF423" i="6"/>
  <c r="AG423" i="6"/>
  <c r="AI463" i="6"/>
  <c r="AE463" i="6"/>
  <c r="AH463" i="6"/>
  <c r="AD463" i="6"/>
  <c r="R463" i="6"/>
  <c r="AF463" i="6"/>
  <c r="AG463" i="6"/>
  <c r="AI483" i="6"/>
  <c r="AE483" i="6"/>
  <c r="AH483" i="6"/>
  <c r="AD483" i="6"/>
  <c r="R483" i="6"/>
  <c r="AF483" i="6"/>
  <c r="AG483" i="6"/>
  <c r="AI491" i="6"/>
  <c r="AE491" i="6"/>
  <c r="AH491" i="6"/>
  <c r="AD491" i="6"/>
  <c r="R491" i="6"/>
  <c r="AF491" i="6"/>
  <c r="AG491" i="6"/>
  <c r="AC507" i="6"/>
  <c r="AI515" i="6"/>
  <c r="AE515" i="6"/>
  <c r="AH515" i="6"/>
  <c r="AD515" i="6"/>
  <c r="R515" i="6"/>
  <c r="AF515" i="6"/>
  <c r="AG515" i="6"/>
  <c r="AI527" i="6"/>
  <c r="AE527" i="6"/>
  <c r="AH527" i="6"/>
  <c r="AD527" i="6"/>
  <c r="R527" i="6"/>
  <c r="AF527" i="6"/>
  <c r="AG527" i="6"/>
  <c r="AC277" i="6"/>
  <c r="AG277" i="6"/>
  <c r="AC281" i="6"/>
  <c r="AG281" i="6"/>
  <c r="AC285" i="6"/>
  <c r="AG285" i="6"/>
  <c r="AC289" i="6"/>
  <c r="AG289" i="6"/>
  <c r="AC293" i="6"/>
  <c r="AG293" i="6"/>
  <c r="AC301" i="6"/>
  <c r="AG301" i="6"/>
  <c r="AC305" i="6"/>
  <c r="AG305" i="6"/>
  <c r="AC309" i="6"/>
  <c r="AG309" i="6"/>
  <c r="AC313" i="6"/>
  <c r="AG313" i="6"/>
  <c r="AC317" i="6"/>
  <c r="AG317" i="6"/>
  <c r="AC321" i="6"/>
  <c r="AG321" i="6"/>
  <c r="AC325" i="6"/>
  <c r="AG325" i="6"/>
  <c r="AC329" i="6"/>
  <c r="AG329" i="6"/>
  <c r="AC333" i="6"/>
  <c r="AG333" i="6"/>
  <c r="AC337" i="6"/>
  <c r="AG337" i="6"/>
  <c r="AC341" i="6"/>
  <c r="AG341" i="6"/>
  <c r="AC345" i="6"/>
  <c r="AG345" i="6"/>
  <c r="AC349" i="6"/>
  <c r="AG349" i="6"/>
  <c r="AC353" i="6"/>
  <c r="AG353" i="6"/>
  <c r="AC357" i="6"/>
  <c r="AG357" i="6"/>
  <c r="AC365" i="6"/>
  <c r="AG365" i="6"/>
  <c r="AC369" i="6"/>
  <c r="AG369" i="6"/>
  <c r="AH371" i="6"/>
  <c r="AD371" i="6"/>
  <c r="R371" i="6"/>
  <c r="AG371" i="6"/>
  <c r="AG373" i="6"/>
  <c r="AI378" i="6"/>
  <c r="AE378" i="6"/>
  <c r="AF378" i="6"/>
  <c r="AI387" i="6"/>
  <c r="AE387" i="6"/>
  <c r="AH387" i="6"/>
  <c r="AD387" i="6"/>
  <c r="R387" i="6"/>
  <c r="AF387" i="6"/>
  <c r="AI399" i="6"/>
  <c r="AE399" i="6"/>
  <c r="AH399" i="6"/>
  <c r="AD399" i="6"/>
  <c r="R399" i="6"/>
  <c r="AF399" i="6"/>
  <c r="AC399" i="6"/>
  <c r="AI419" i="6"/>
  <c r="AE419" i="6"/>
  <c r="AH419" i="6"/>
  <c r="AD419" i="6"/>
  <c r="R419" i="6"/>
  <c r="AF419" i="6"/>
  <c r="AC419" i="6"/>
  <c r="AI431" i="6"/>
  <c r="AE431" i="6"/>
  <c r="AH431" i="6"/>
  <c r="AD431" i="6"/>
  <c r="R431" i="6"/>
  <c r="AF431" i="6"/>
  <c r="AC431" i="6"/>
  <c r="AI439" i="6"/>
  <c r="AE439" i="6"/>
  <c r="AH439" i="6"/>
  <c r="AD439" i="6"/>
  <c r="R439" i="6"/>
  <c r="AF439" i="6"/>
  <c r="AC439" i="6"/>
  <c r="AI534" i="6"/>
  <c r="AE534" i="6"/>
  <c r="AH534" i="6"/>
  <c r="AD534" i="6"/>
  <c r="R534" i="6"/>
  <c r="AF534" i="6"/>
  <c r="AG534" i="6"/>
  <c r="AC251" i="6"/>
  <c r="AG251" i="6"/>
  <c r="AF252" i="6"/>
  <c r="AF256" i="6"/>
  <c r="AC259" i="6"/>
  <c r="AG259" i="6"/>
  <c r="AF260" i="6"/>
  <c r="AC263" i="6"/>
  <c r="AG263" i="6"/>
  <c r="AF264" i="6"/>
  <c r="AC267" i="6"/>
  <c r="AG267" i="6"/>
  <c r="AF268" i="6"/>
  <c r="AC271" i="6"/>
  <c r="AG271" i="6"/>
  <c r="AF272" i="6"/>
  <c r="AF276" i="6"/>
  <c r="AE277" i="6"/>
  <c r="AI277" i="6"/>
  <c r="AC279" i="6"/>
  <c r="AG279" i="6"/>
  <c r="AF280" i="6"/>
  <c r="AE281" i="6"/>
  <c r="AI281" i="6"/>
  <c r="AC283" i="6"/>
  <c r="AG283" i="6"/>
  <c r="AF284" i="6"/>
  <c r="AE285" i="6"/>
  <c r="AI285" i="6"/>
  <c r="AC287" i="6"/>
  <c r="AG287" i="6"/>
  <c r="AF288" i="6"/>
  <c r="AE289" i="6"/>
  <c r="AI289" i="6"/>
  <c r="AC291" i="6"/>
  <c r="AG291" i="6"/>
  <c r="AF292" i="6"/>
  <c r="AE293" i="6"/>
  <c r="AI293" i="6"/>
  <c r="AC295" i="6"/>
  <c r="AG295" i="6"/>
  <c r="AF296" i="6"/>
  <c r="AC299" i="6"/>
  <c r="AG299" i="6"/>
  <c r="AF300" i="6"/>
  <c r="AE301" i="6"/>
  <c r="AI301" i="6"/>
  <c r="AC303" i="6"/>
  <c r="AG303" i="6"/>
  <c r="AF304" i="6"/>
  <c r="AE305" i="6"/>
  <c r="AI305" i="6"/>
  <c r="AC307" i="6"/>
  <c r="AG307" i="6"/>
  <c r="AF308" i="6"/>
  <c r="AE309" i="6"/>
  <c r="AI309" i="6"/>
  <c r="AC311" i="6"/>
  <c r="AG311" i="6"/>
  <c r="AF312" i="6"/>
  <c r="AE313" i="6"/>
  <c r="AI313" i="6"/>
  <c r="AC315" i="6"/>
  <c r="AG315" i="6"/>
  <c r="AF316" i="6"/>
  <c r="AE317" i="6"/>
  <c r="AI317" i="6"/>
  <c r="AC319" i="6"/>
  <c r="AG319" i="6"/>
  <c r="AF320" i="6"/>
  <c r="AE321" i="6"/>
  <c r="AI321" i="6"/>
  <c r="AC323" i="6"/>
  <c r="AG323" i="6"/>
  <c r="AF324" i="6"/>
  <c r="AE325" i="6"/>
  <c r="AI325" i="6"/>
  <c r="AC327" i="6"/>
  <c r="AG327" i="6"/>
  <c r="AE329" i="6"/>
  <c r="AI329" i="6"/>
  <c r="AC331" i="6"/>
  <c r="AG331" i="6"/>
  <c r="AE333" i="6"/>
  <c r="AI333" i="6"/>
  <c r="AC335" i="6"/>
  <c r="AG335" i="6"/>
  <c r="AE337" i="6"/>
  <c r="AI337" i="6"/>
  <c r="AC339" i="6"/>
  <c r="AG339" i="6"/>
  <c r="AE341" i="6"/>
  <c r="AI341" i="6"/>
  <c r="AC343" i="6"/>
  <c r="AG343" i="6"/>
  <c r="AE345" i="6"/>
  <c r="AI345" i="6"/>
  <c r="AC347" i="6"/>
  <c r="AG347" i="6"/>
  <c r="AE349" i="6"/>
  <c r="AI349" i="6"/>
  <c r="AC351" i="6"/>
  <c r="AG351" i="6"/>
  <c r="AE353" i="6"/>
  <c r="AI353" i="6"/>
  <c r="AC355" i="6"/>
  <c r="AG355" i="6"/>
  <c r="AE357" i="6"/>
  <c r="AI357" i="6"/>
  <c r="AC359" i="6"/>
  <c r="AG359" i="6"/>
  <c r="AC363" i="6"/>
  <c r="AG363" i="6"/>
  <c r="AE365" i="6"/>
  <c r="AI365" i="6"/>
  <c r="AC367" i="6"/>
  <c r="AG367" i="6"/>
  <c r="AE369" i="6"/>
  <c r="AI369" i="6"/>
  <c r="AE371" i="6"/>
  <c r="AD373" i="6"/>
  <c r="AI373" i="6"/>
  <c r="AC378" i="6"/>
  <c r="AH378" i="6"/>
  <c r="AH379" i="6"/>
  <c r="AD379" i="6"/>
  <c r="R379" i="6"/>
  <c r="AG379" i="6"/>
  <c r="AG381" i="6"/>
  <c r="AI386" i="6"/>
  <c r="AE386" i="6"/>
  <c r="AF386" i="6"/>
  <c r="AI391" i="6"/>
  <c r="AE391" i="6"/>
  <c r="AH391" i="6"/>
  <c r="AD391" i="6"/>
  <c r="R391" i="6"/>
  <c r="AF391" i="6"/>
  <c r="AC391" i="6"/>
  <c r="AI411" i="6"/>
  <c r="AE411" i="6"/>
  <c r="AH411" i="6"/>
  <c r="AD411" i="6"/>
  <c r="R411" i="6"/>
  <c r="AF411" i="6"/>
  <c r="AC411" i="6"/>
  <c r="AI435" i="6"/>
  <c r="AE435" i="6"/>
  <c r="AH435" i="6"/>
  <c r="AD435" i="6"/>
  <c r="R435" i="6"/>
  <c r="AF435" i="6"/>
  <c r="AC435" i="6"/>
  <c r="AI443" i="6"/>
  <c r="AE443" i="6"/>
  <c r="AH443" i="6"/>
  <c r="AD443" i="6"/>
  <c r="R443" i="6"/>
  <c r="AF443" i="6"/>
  <c r="AC443" i="6"/>
  <c r="AI451" i="6"/>
  <c r="AE451" i="6"/>
  <c r="AH451" i="6"/>
  <c r="AD451" i="6"/>
  <c r="R451" i="6"/>
  <c r="AF451" i="6"/>
  <c r="AC451" i="6"/>
  <c r="AC534" i="6"/>
  <c r="R251" i="6"/>
  <c r="AD251" i="6"/>
  <c r="AC252" i="6"/>
  <c r="AJ252" i="6" s="1"/>
  <c r="AC256" i="6"/>
  <c r="AJ256" i="6" s="1"/>
  <c r="R259" i="6"/>
  <c r="AD259" i="6"/>
  <c r="AC260" i="6"/>
  <c r="AD263" i="6"/>
  <c r="AC264" i="6"/>
  <c r="R267" i="6"/>
  <c r="AD267" i="6"/>
  <c r="AC268" i="6"/>
  <c r="AJ268" i="6" s="1"/>
  <c r="R271" i="6"/>
  <c r="AD271" i="6"/>
  <c r="AC272" i="6"/>
  <c r="AJ272" i="6" s="1"/>
  <c r="AC276" i="6"/>
  <c r="AJ276" i="6" s="1"/>
  <c r="R279" i="6"/>
  <c r="AD279" i="6"/>
  <c r="AC280" i="6"/>
  <c r="R283" i="6"/>
  <c r="AD283" i="6"/>
  <c r="AC284" i="6"/>
  <c r="AJ284" i="6" s="1"/>
  <c r="R287" i="6"/>
  <c r="AD287" i="6"/>
  <c r="AC288" i="6"/>
  <c r="AJ288" i="6" s="1"/>
  <c r="R291" i="6"/>
  <c r="AD291" i="6"/>
  <c r="AC292" i="6"/>
  <c r="AJ292" i="6" s="1"/>
  <c r="R295" i="6"/>
  <c r="AD295" i="6"/>
  <c r="AC296" i="6"/>
  <c r="R299" i="6"/>
  <c r="AD299" i="6"/>
  <c r="AC300" i="6"/>
  <c r="AJ300" i="6" s="1"/>
  <c r="R303" i="6"/>
  <c r="AD303" i="6"/>
  <c r="AC304" i="6"/>
  <c r="R307" i="6"/>
  <c r="AD307" i="6"/>
  <c r="AC308" i="6"/>
  <c r="AJ308" i="6" s="1"/>
  <c r="R311" i="6"/>
  <c r="AD311" i="6"/>
  <c r="AC312" i="6"/>
  <c r="AJ312" i="6" s="1"/>
  <c r="R315" i="6"/>
  <c r="AD315" i="6"/>
  <c r="AC316" i="6"/>
  <c r="AJ316" i="6" s="1"/>
  <c r="R319" i="6"/>
  <c r="AD319" i="6"/>
  <c r="AC320" i="6"/>
  <c r="R323" i="6"/>
  <c r="AD323" i="6"/>
  <c r="AC324" i="6"/>
  <c r="AJ324" i="6" s="1"/>
  <c r="R327" i="6"/>
  <c r="AD327" i="6"/>
  <c r="AC328" i="6"/>
  <c r="AJ328" i="6" s="1"/>
  <c r="R331" i="6"/>
  <c r="AD331" i="6"/>
  <c r="AC332" i="6"/>
  <c r="AJ332" i="6" s="1"/>
  <c r="R335" i="6"/>
  <c r="AD335" i="6"/>
  <c r="AC336" i="6"/>
  <c r="AJ336" i="6" s="1"/>
  <c r="R339" i="6"/>
  <c r="AD339" i="6"/>
  <c r="AC340" i="6"/>
  <c r="AJ340" i="6" s="1"/>
  <c r="R343" i="6"/>
  <c r="AD343" i="6"/>
  <c r="AC344" i="6"/>
  <c r="AJ344" i="6" s="1"/>
  <c r="R347" i="6"/>
  <c r="AD347" i="6"/>
  <c r="AC348" i="6"/>
  <c r="AJ348" i="6" s="1"/>
  <c r="R351" i="6"/>
  <c r="AD351" i="6"/>
  <c r="AC352" i="6"/>
  <c r="AJ352" i="6" s="1"/>
  <c r="R355" i="6"/>
  <c r="AD355" i="6"/>
  <c r="AC356" i="6"/>
  <c r="AJ356" i="6" s="1"/>
  <c r="R359" i="6"/>
  <c r="AD359" i="6"/>
  <c r="AC360" i="6"/>
  <c r="AJ360" i="6" s="1"/>
  <c r="R363" i="6"/>
  <c r="AD363" i="6"/>
  <c r="AC364" i="6"/>
  <c r="AJ364" i="6" s="1"/>
  <c r="R367" i="6"/>
  <c r="AD367" i="6"/>
  <c r="AC368" i="6"/>
  <c r="AJ368" i="6" s="1"/>
  <c r="AF371" i="6"/>
  <c r="AE373" i="6"/>
  <c r="AH375" i="6"/>
  <c r="AD375" i="6"/>
  <c r="R375" i="6"/>
  <c r="AG375" i="6"/>
  <c r="AG377" i="6"/>
  <c r="AJ377" i="6" s="1"/>
  <c r="AD378" i="6"/>
  <c r="AC379" i="6"/>
  <c r="AI379" i="6"/>
  <c r="R381" i="6"/>
  <c r="AC381" i="6"/>
  <c r="AH381" i="6"/>
  <c r="AI382" i="6"/>
  <c r="AE382" i="6"/>
  <c r="AJ382" i="6" s="1"/>
  <c r="AF382" i="6"/>
  <c r="R386" i="6"/>
  <c r="AG386" i="6"/>
  <c r="AC387" i="6"/>
  <c r="AG391" i="6"/>
  <c r="AG411" i="6"/>
  <c r="AI415" i="6"/>
  <c r="AE415" i="6"/>
  <c r="AH415" i="6"/>
  <c r="AD415" i="6"/>
  <c r="R415" i="6"/>
  <c r="AF415" i="6"/>
  <c r="AC415" i="6"/>
  <c r="AG435" i="6"/>
  <c r="AG443" i="6"/>
  <c r="AG451" i="6"/>
  <c r="AI459" i="6"/>
  <c r="AE459" i="6"/>
  <c r="AH459" i="6"/>
  <c r="AD459" i="6"/>
  <c r="R459" i="6"/>
  <c r="AF459" i="6"/>
  <c r="AC459" i="6"/>
  <c r="AI467" i="6"/>
  <c r="AE467" i="6"/>
  <c r="AH467" i="6"/>
  <c r="AD467" i="6"/>
  <c r="R467" i="6"/>
  <c r="AF467" i="6"/>
  <c r="AC467" i="6"/>
  <c r="AI471" i="6"/>
  <c r="AE471" i="6"/>
  <c r="AH471" i="6"/>
  <c r="AD471" i="6"/>
  <c r="R471" i="6"/>
  <c r="AF471" i="6"/>
  <c r="AC471" i="6"/>
  <c r="AI479" i="6"/>
  <c r="AE479" i="6"/>
  <c r="AH479" i="6"/>
  <c r="AD479" i="6"/>
  <c r="R479" i="6"/>
  <c r="AF479" i="6"/>
  <c r="AC479" i="6"/>
  <c r="AI487" i="6"/>
  <c r="AE487" i="6"/>
  <c r="AH487" i="6"/>
  <c r="AD487" i="6"/>
  <c r="R487" i="6"/>
  <c r="AF487" i="6"/>
  <c r="AC487" i="6"/>
  <c r="AI495" i="6"/>
  <c r="AE495" i="6"/>
  <c r="AH495" i="6"/>
  <c r="AD495" i="6"/>
  <c r="R495" i="6"/>
  <c r="AF495" i="6"/>
  <c r="AC495" i="6"/>
  <c r="AI503" i="6"/>
  <c r="AE503" i="6"/>
  <c r="AH503" i="6"/>
  <c r="AD503" i="6"/>
  <c r="R503" i="6"/>
  <c r="AF503" i="6"/>
  <c r="AC503" i="6"/>
  <c r="AI511" i="6"/>
  <c r="AE511" i="6"/>
  <c r="AH511" i="6"/>
  <c r="AD511" i="6"/>
  <c r="R511" i="6"/>
  <c r="AF511" i="6"/>
  <c r="AC511" i="6"/>
  <c r="AI519" i="6"/>
  <c r="AE519" i="6"/>
  <c r="AH519" i="6"/>
  <c r="AD519" i="6"/>
  <c r="R519" i="6"/>
  <c r="AF519" i="6"/>
  <c r="AC519" i="6"/>
  <c r="AI531" i="6"/>
  <c r="AE531" i="6"/>
  <c r="AG531" i="6"/>
  <c r="AF531" i="6"/>
  <c r="R531" i="6"/>
  <c r="AH531" i="6"/>
  <c r="AC531" i="6"/>
  <c r="AD531" i="6"/>
  <c r="R389" i="6"/>
  <c r="AD389" i="6"/>
  <c r="AH389" i="6"/>
  <c r="AC390" i="6"/>
  <c r="AG390" i="6"/>
  <c r="AD393" i="6"/>
  <c r="AH393" i="6"/>
  <c r="AC394" i="6"/>
  <c r="AG394" i="6"/>
  <c r="AD397" i="6"/>
  <c r="AH397" i="6"/>
  <c r="AC398" i="6"/>
  <c r="AG398" i="6"/>
  <c r="AC402" i="6"/>
  <c r="AG402" i="6"/>
  <c r="AC406" i="6"/>
  <c r="AG406" i="6"/>
  <c r="AC410" i="6"/>
  <c r="AG410" i="6"/>
  <c r="AC414" i="6"/>
  <c r="AG414" i="6"/>
  <c r="AC418" i="6"/>
  <c r="AG418" i="6"/>
  <c r="AC422" i="6"/>
  <c r="AG422" i="6"/>
  <c r="AC426" i="6"/>
  <c r="AG426" i="6"/>
  <c r="AC430" i="6"/>
  <c r="AG430" i="6"/>
  <c r="AC434" i="6"/>
  <c r="AG434" i="6"/>
  <c r="AC438" i="6"/>
  <c r="AG438" i="6"/>
  <c r="AC442" i="6"/>
  <c r="AG442" i="6"/>
  <c r="AC446" i="6"/>
  <c r="AG446" i="6"/>
  <c r="AC450" i="6"/>
  <c r="AG450" i="6"/>
  <c r="AC454" i="6"/>
  <c r="AG454" i="6"/>
  <c r="AC458" i="6"/>
  <c r="AG458" i="6"/>
  <c r="AC462" i="6"/>
  <c r="AG462" i="6"/>
  <c r="AC466" i="6"/>
  <c r="AG466" i="6"/>
  <c r="AC470" i="6"/>
  <c r="AG470" i="6"/>
  <c r="AC474" i="6"/>
  <c r="AG474" i="6"/>
  <c r="AC478" i="6"/>
  <c r="AG478" i="6"/>
  <c r="AC482" i="6"/>
  <c r="AG482" i="6"/>
  <c r="AC486" i="6"/>
  <c r="AG486" i="6"/>
  <c r="AC494" i="6"/>
  <c r="AG494" i="6"/>
  <c r="AC498" i="6"/>
  <c r="AG498" i="6"/>
  <c r="AC502" i="6"/>
  <c r="AG502" i="6"/>
  <c r="AC506" i="6"/>
  <c r="AG506" i="6"/>
  <c r="AC514" i="6"/>
  <c r="AG514" i="6"/>
  <c r="AC518" i="6"/>
  <c r="AG518" i="6"/>
  <c r="AC522" i="6"/>
  <c r="AG522" i="6"/>
  <c r="AC526" i="6"/>
  <c r="AG526" i="6"/>
  <c r="AC530" i="6"/>
  <c r="AG530" i="6"/>
  <c r="AI542" i="6"/>
  <c r="AE542" i="6"/>
  <c r="AH542" i="6"/>
  <c r="AD542" i="6"/>
  <c r="R542" i="6"/>
  <c r="AF542" i="6"/>
  <c r="AC542" i="6"/>
  <c r="AC372" i="6"/>
  <c r="AJ372" i="6" s="1"/>
  <c r="AC376" i="6"/>
  <c r="AJ376" i="6" s="1"/>
  <c r="AC380" i="6"/>
  <c r="AJ380" i="6" s="1"/>
  <c r="AC384" i="6"/>
  <c r="AJ384" i="6" s="1"/>
  <c r="AC388" i="6"/>
  <c r="AJ388" i="6" s="1"/>
  <c r="AF389" i="6"/>
  <c r="AE390" i="6"/>
  <c r="AI390" i="6"/>
  <c r="AC392" i="6"/>
  <c r="AJ392" i="6" s="1"/>
  <c r="AF393" i="6"/>
  <c r="AE394" i="6"/>
  <c r="AI394" i="6"/>
  <c r="AC396" i="6"/>
  <c r="AJ396" i="6" s="1"/>
  <c r="AF397" i="6"/>
  <c r="AE398" i="6"/>
  <c r="AI398" i="6"/>
  <c r="AC400" i="6"/>
  <c r="AJ400" i="6" s="1"/>
  <c r="AF401" i="6"/>
  <c r="AE402" i="6"/>
  <c r="AI402" i="6"/>
  <c r="AF405" i="6"/>
  <c r="AE406" i="6"/>
  <c r="AI406" i="6"/>
  <c r="AC408" i="6"/>
  <c r="AJ408" i="6" s="1"/>
  <c r="AF409" i="6"/>
  <c r="AE410" i="6"/>
  <c r="AI410" i="6"/>
  <c r="AC412" i="6"/>
  <c r="AJ412" i="6" s="1"/>
  <c r="AF413" i="6"/>
  <c r="AE414" i="6"/>
  <c r="AI414" i="6"/>
  <c r="AC416" i="6"/>
  <c r="AJ416" i="6" s="1"/>
  <c r="AF417" i="6"/>
  <c r="AE418" i="6"/>
  <c r="AI418" i="6"/>
  <c r="AC420" i="6"/>
  <c r="AJ420" i="6" s="1"/>
  <c r="AF421" i="6"/>
  <c r="AE422" i="6"/>
  <c r="AI422" i="6"/>
  <c r="AC424" i="6"/>
  <c r="AJ424" i="6" s="1"/>
  <c r="AF425" i="6"/>
  <c r="AE426" i="6"/>
  <c r="AI426" i="6"/>
  <c r="AC428" i="6"/>
  <c r="AG428" i="6"/>
  <c r="AF429" i="6"/>
  <c r="AE430" i="6"/>
  <c r="AI430" i="6"/>
  <c r="AC432" i="6"/>
  <c r="AG432" i="6"/>
  <c r="AF433" i="6"/>
  <c r="AE434" i="6"/>
  <c r="AI434" i="6"/>
  <c r="AC436" i="6"/>
  <c r="AG436" i="6"/>
  <c r="AF437" i="6"/>
  <c r="AE438" i="6"/>
  <c r="AI438" i="6"/>
  <c r="AC440" i="6"/>
  <c r="AG440" i="6"/>
  <c r="AF441" i="6"/>
  <c r="AE442" i="6"/>
  <c r="AI442" i="6"/>
  <c r="AC444" i="6"/>
  <c r="AG444" i="6"/>
  <c r="AF445" i="6"/>
  <c r="AE446" i="6"/>
  <c r="AI446" i="6"/>
  <c r="AC448" i="6"/>
  <c r="AG448" i="6"/>
  <c r="AF449" i="6"/>
  <c r="AE450" i="6"/>
  <c r="AI450" i="6"/>
  <c r="AC452" i="6"/>
  <c r="AG452" i="6"/>
  <c r="AF453" i="6"/>
  <c r="AE454" i="6"/>
  <c r="AI454" i="6"/>
  <c r="AC456" i="6"/>
  <c r="AG456" i="6"/>
  <c r="AF457" i="6"/>
  <c r="AE458" i="6"/>
  <c r="AI458" i="6"/>
  <c r="AC460" i="6"/>
  <c r="AG460" i="6"/>
  <c r="AF461" i="6"/>
  <c r="AE462" i="6"/>
  <c r="AI462" i="6"/>
  <c r="AC464" i="6"/>
  <c r="AG464" i="6"/>
  <c r="AF465" i="6"/>
  <c r="AE466" i="6"/>
  <c r="AI466" i="6"/>
  <c r="AF469" i="6"/>
  <c r="AE470" i="6"/>
  <c r="AI470" i="6"/>
  <c r="AC472" i="6"/>
  <c r="AG472" i="6"/>
  <c r="AF473" i="6"/>
  <c r="AE474" i="6"/>
  <c r="AI474" i="6"/>
  <c r="AC476" i="6"/>
  <c r="AG476" i="6"/>
  <c r="AF477" i="6"/>
  <c r="AE478" i="6"/>
  <c r="AI478" i="6"/>
  <c r="AC480" i="6"/>
  <c r="AG480" i="6"/>
  <c r="AF481" i="6"/>
  <c r="AE482" i="6"/>
  <c r="AI482" i="6"/>
  <c r="AC484" i="6"/>
  <c r="AG484" i="6"/>
  <c r="AF485" i="6"/>
  <c r="AE486" i="6"/>
  <c r="AI486" i="6"/>
  <c r="AC488" i="6"/>
  <c r="AG488" i="6"/>
  <c r="AF489" i="6"/>
  <c r="AC492" i="6"/>
  <c r="AG492" i="6"/>
  <c r="AF493" i="6"/>
  <c r="AE494" i="6"/>
  <c r="AI494" i="6"/>
  <c r="AC496" i="6"/>
  <c r="AG496" i="6"/>
  <c r="AF497" i="6"/>
  <c r="AE498" i="6"/>
  <c r="AI498" i="6"/>
  <c r="AC500" i="6"/>
  <c r="AG500" i="6"/>
  <c r="AF501" i="6"/>
  <c r="AE502" i="6"/>
  <c r="AI502" i="6"/>
  <c r="AC504" i="6"/>
  <c r="AG504" i="6"/>
  <c r="AF505" i="6"/>
  <c r="AE506" i="6"/>
  <c r="AI506" i="6"/>
  <c r="AC508" i="6"/>
  <c r="AG508" i="6"/>
  <c r="AF509" i="6"/>
  <c r="AC512" i="6"/>
  <c r="AG512" i="6"/>
  <c r="AF513" i="6"/>
  <c r="AE514" i="6"/>
  <c r="AI514" i="6"/>
  <c r="AC516" i="6"/>
  <c r="AG516" i="6"/>
  <c r="AF517" i="6"/>
  <c r="AE518" i="6"/>
  <c r="AI518" i="6"/>
  <c r="AC520" i="6"/>
  <c r="AG520" i="6"/>
  <c r="AF521" i="6"/>
  <c r="AE522" i="6"/>
  <c r="AI522" i="6"/>
  <c r="AC524" i="6"/>
  <c r="AJ524" i="6" s="1"/>
  <c r="AG524" i="6"/>
  <c r="AF525" i="6"/>
  <c r="AE526" i="6"/>
  <c r="AI526" i="6"/>
  <c r="AC528" i="6"/>
  <c r="AJ528" i="6" s="1"/>
  <c r="AE530" i="6"/>
  <c r="AI530" i="6"/>
  <c r="AI538" i="6"/>
  <c r="AE538" i="6"/>
  <c r="AH538" i="6"/>
  <c r="AD538" i="6"/>
  <c r="R538" i="6"/>
  <c r="AF538" i="6"/>
  <c r="AC538" i="6"/>
  <c r="AC389" i="6"/>
  <c r="AJ389" i="6" s="1"/>
  <c r="AC393" i="6"/>
  <c r="AC397" i="6"/>
  <c r="AC401" i="6"/>
  <c r="AJ401" i="6" s="1"/>
  <c r="AC405" i="6"/>
  <c r="AJ405" i="6" s="1"/>
  <c r="AC409" i="6"/>
  <c r="AC413" i="6"/>
  <c r="AC417" i="6"/>
  <c r="AC421" i="6"/>
  <c r="AJ421" i="6" s="1"/>
  <c r="AC425" i="6"/>
  <c r="R428" i="6"/>
  <c r="AD428" i="6"/>
  <c r="AC429" i="6"/>
  <c r="AJ429" i="6" s="1"/>
  <c r="R432" i="6"/>
  <c r="AD432" i="6"/>
  <c r="AC433" i="6"/>
  <c r="AJ433" i="6" s="1"/>
  <c r="R436" i="6"/>
  <c r="AD436" i="6"/>
  <c r="AC437" i="6"/>
  <c r="AJ437" i="6" s="1"/>
  <c r="R440" i="6"/>
  <c r="AD440" i="6"/>
  <c r="AC441" i="6"/>
  <c r="R444" i="6"/>
  <c r="AD444" i="6"/>
  <c r="AC445" i="6"/>
  <c r="AJ445" i="6" s="1"/>
  <c r="R448" i="6"/>
  <c r="AD448" i="6"/>
  <c r="AC449" i="6"/>
  <c r="AJ449" i="6" s="1"/>
  <c r="AD452" i="6"/>
  <c r="AC453" i="6"/>
  <c r="AJ453" i="6" s="1"/>
  <c r="R456" i="6"/>
  <c r="AD456" i="6"/>
  <c r="AC457" i="6"/>
  <c r="AJ457" i="6" s="1"/>
  <c r="R460" i="6"/>
  <c r="AD460" i="6"/>
  <c r="AC461" i="6"/>
  <c r="R464" i="6"/>
  <c r="AD464" i="6"/>
  <c r="AC465" i="6"/>
  <c r="AJ465" i="6" s="1"/>
  <c r="AC469" i="6"/>
  <c r="AJ469" i="6" s="1"/>
  <c r="R472" i="6"/>
  <c r="AD472" i="6"/>
  <c r="AC473" i="6"/>
  <c r="AJ473" i="6" s="1"/>
  <c r="R476" i="6"/>
  <c r="AD476" i="6"/>
  <c r="AC477" i="6"/>
  <c r="R480" i="6"/>
  <c r="AD480" i="6"/>
  <c r="AC481" i="6"/>
  <c r="AJ481" i="6" s="1"/>
  <c r="R484" i="6"/>
  <c r="AD484" i="6"/>
  <c r="AC485" i="6"/>
  <c r="R488" i="6"/>
  <c r="AD488" i="6"/>
  <c r="AC489" i="6"/>
  <c r="AJ489" i="6" s="1"/>
  <c r="R492" i="6"/>
  <c r="AD492" i="6"/>
  <c r="AC493" i="6"/>
  <c r="R496" i="6"/>
  <c r="AD496" i="6"/>
  <c r="AC497" i="6"/>
  <c r="AJ497" i="6" s="1"/>
  <c r="R500" i="6"/>
  <c r="AD500" i="6"/>
  <c r="AC501" i="6"/>
  <c r="R504" i="6"/>
  <c r="AD504" i="6"/>
  <c r="AC505" i="6"/>
  <c r="R508" i="6"/>
  <c r="AD508" i="6"/>
  <c r="AC509" i="6"/>
  <c r="R512" i="6"/>
  <c r="AD512" i="6"/>
  <c r="AC513" i="6"/>
  <c r="AJ513" i="6" s="1"/>
  <c r="R516" i="6"/>
  <c r="AD516" i="6"/>
  <c r="AC517" i="6"/>
  <c r="R520" i="6"/>
  <c r="AD520" i="6"/>
  <c r="AC521" i="6"/>
  <c r="AJ521" i="6" s="1"/>
  <c r="AC525" i="6"/>
  <c r="R532" i="6"/>
  <c r="AD532" i="6"/>
  <c r="AH532" i="6"/>
  <c r="AC533" i="6"/>
  <c r="AG533" i="6"/>
  <c r="AE535" i="6"/>
  <c r="AI535" i="6"/>
  <c r="R536" i="6"/>
  <c r="AD536" i="6"/>
  <c r="AH536" i="6"/>
  <c r="AC537" i="6"/>
  <c r="AG537" i="6"/>
  <c r="AE539" i="6"/>
  <c r="AI539" i="6"/>
  <c r="R540" i="6"/>
  <c r="AD540" i="6"/>
  <c r="AH540" i="6"/>
  <c r="AC541" i="6"/>
  <c r="AG541" i="6"/>
  <c r="AE543" i="6"/>
  <c r="AI543" i="6"/>
  <c r="R544" i="6"/>
  <c r="AD544" i="6"/>
  <c r="AH544" i="6"/>
  <c r="AC545" i="6"/>
  <c r="AG545" i="6"/>
  <c r="AF546" i="6"/>
  <c r="AE547" i="6"/>
  <c r="AI547" i="6"/>
  <c r="R548" i="6"/>
  <c r="AD548" i="6"/>
  <c r="AH548" i="6"/>
  <c r="AF550" i="6"/>
  <c r="AE551" i="6"/>
  <c r="AI551" i="6"/>
  <c r="R552" i="6"/>
  <c r="AD552" i="6"/>
  <c r="AH552" i="6"/>
  <c r="AC553" i="6"/>
  <c r="AG553" i="6"/>
  <c r="AF554" i="6"/>
  <c r="AE555" i="6"/>
  <c r="AI555" i="6"/>
  <c r="R556" i="6"/>
  <c r="AD556" i="6"/>
  <c r="AH556" i="6"/>
  <c r="AC557" i="6"/>
  <c r="AG557" i="6"/>
  <c r="AF558" i="6"/>
  <c r="AE559" i="6"/>
  <c r="AI559" i="6"/>
  <c r="R560" i="6"/>
  <c r="AD560" i="6"/>
  <c r="AH560" i="6"/>
  <c r="AC561" i="6"/>
  <c r="AG561" i="6"/>
  <c r="AF562" i="6"/>
  <c r="AE563" i="6"/>
  <c r="AI563" i="6"/>
  <c r="R564" i="6"/>
  <c r="AD564" i="6"/>
  <c r="AH564" i="6"/>
  <c r="AC565" i="6"/>
  <c r="AG565" i="6"/>
  <c r="AF566" i="6"/>
  <c r="AE567" i="6"/>
  <c r="AI567" i="6"/>
  <c r="R568" i="6"/>
  <c r="AD568" i="6"/>
  <c r="AH568" i="6"/>
  <c r="AC569" i="6"/>
  <c r="AG569" i="6"/>
  <c r="AE571" i="6"/>
  <c r="AI571" i="6"/>
  <c r="R572" i="6"/>
  <c r="AD572" i="6"/>
  <c r="AH572" i="6"/>
  <c r="AC573" i="6"/>
  <c r="AG573" i="6"/>
  <c r="AF574" i="6"/>
  <c r="AE575" i="6"/>
  <c r="AI575" i="6"/>
  <c r="R576" i="6"/>
  <c r="AD576" i="6"/>
  <c r="AH576" i="6"/>
  <c r="AC577" i="6"/>
  <c r="AG577" i="6"/>
  <c r="AF578" i="6"/>
  <c r="AE579" i="6"/>
  <c r="AI579" i="6"/>
  <c r="R580" i="6"/>
  <c r="AD580" i="6"/>
  <c r="AH580" i="6"/>
  <c r="AC581" i="6"/>
  <c r="AG581" i="6"/>
  <c r="AF582" i="6"/>
  <c r="AE583" i="6"/>
  <c r="AI583" i="6"/>
  <c r="R584" i="6"/>
  <c r="AD584" i="6"/>
  <c r="AH584" i="6"/>
  <c r="AC585" i="6"/>
  <c r="AG585" i="6"/>
  <c r="AF586" i="6"/>
  <c r="AE587" i="6"/>
  <c r="AI587" i="6"/>
  <c r="R588" i="6"/>
  <c r="AD588" i="6"/>
  <c r="AH588" i="6"/>
  <c r="AC589" i="6"/>
  <c r="AG589" i="6"/>
  <c r="AE591" i="6"/>
  <c r="AI591" i="6"/>
  <c r="R592" i="6"/>
  <c r="AD592" i="6"/>
  <c r="AH592" i="6"/>
  <c r="AC593" i="6"/>
  <c r="AG593" i="6"/>
  <c r="AF594" i="6"/>
  <c r="AE595" i="6"/>
  <c r="AI595" i="6"/>
  <c r="R596" i="6"/>
  <c r="AD596" i="6"/>
  <c r="AH596" i="6"/>
  <c r="AC597" i="6"/>
  <c r="AG597" i="6"/>
  <c r="AF598" i="6"/>
  <c r="AE599" i="6"/>
  <c r="AI599" i="6"/>
  <c r="R600" i="6"/>
  <c r="AD600" i="6"/>
  <c r="AH600" i="6"/>
  <c r="AC601" i="6"/>
  <c r="AG601" i="6"/>
  <c r="AF602" i="6"/>
  <c r="AE603" i="6"/>
  <c r="AI603" i="6"/>
  <c r="R604" i="6"/>
  <c r="AD604" i="6"/>
  <c r="AH604" i="6"/>
  <c r="AH605" i="6"/>
  <c r="AD605" i="6"/>
  <c r="AG605" i="6"/>
  <c r="AC605" i="6"/>
  <c r="AI605" i="6"/>
  <c r="AE605" i="6"/>
  <c r="AI616" i="6"/>
  <c r="AE616" i="6"/>
  <c r="AH616" i="6"/>
  <c r="AD616" i="6"/>
  <c r="R616" i="6"/>
  <c r="AF616" i="6"/>
  <c r="AC616" i="6"/>
  <c r="AI624" i="6"/>
  <c r="AE624" i="6"/>
  <c r="AH624" i="6"/>
  <c r="AD624" i="6"/>
  <c r="R624" i="6"/>
  <c r="AF624" i="6"/>
  <c r="AC624" i="6"/>
  <c r="AI632" i="6"/>
  <c r="AE632" i="6"/>
  <c r="AH632" i="6"/>
  <c r="AD632" i="6"/>
  <c r="R632" i="6"/>
  <c r="AF632" i="6"/>
  <c r="AC632" i="6"/>
  <c r="AC546" i="6"/>
  <c r="AG546" i="6"/>
  <c r="AC550" i="6"/>
  <c r="AG550" i="6"/>
  <c r="AC554" i="6"/>
  <c r="AG554" i="6"/>
  <c r="AC558" i="6"/>
  <c r="AG558" i="6"/>
  <c r="AC562" i="6"/>
  <c r="AG562" i="6"/>
  <c r="AC566" i="6"/>
  <c r="AG566" i="6"/>
  <c r="AC574" i="6"/>
  <c r="AG574" i="6"/>
  <c r="AC578" i="6"/>
  <c r="AG578" i="6"/>
  <c r="AC582" i="6"/>
  <c r="AG582" i="6"/>
  <c r="AC586" i="6"/>
  <c r="AG586" i="6"/>
  <c r="AC594" i="6"/>
  <c r="AG594" i="6"/>
  <c r="AC598" i="6"/>
  <c r="AG598" i="6"/>
  <c r="AC602" i="6"/>
  <c r="AG602" i="6"/>
  <c r="AI608" i="6"/>
  <c r="AE608" i="6"/>
  <c r="AH608" i="6"/>
  <c r="AD608" i="6"/>
  <c r="R608" i="6"/>
  <c r="AF608" i="6"/>
  <c r="AC608" i="6"/>
  <c r="AI636" i="6"/>
  <c r="AE636" i="6"/>
  <c r="AH636" i="6"/>
  <c r="AD636" i="6"/>
  <c r="R636" i="6"/>
  <c r="AF636" i="6"/>
  <c r="AC636" i="6"/>
  <c r="AF532" i="6"/>
  <c r="AE533" i="6"/>
  <c r="AC535" i="6"/>
  <c r="AG535" i="6"/>
  <c r="AF536" i="6"/>
  <c r="AE537" i="6"/>
  <c r="AI537" i="6"/>
  <c r="AC539" i="6"/>
  <c r="AG539" i="6"/>
  <c r="AF540" i="6"/>
  <c r="AE541" i="6"/>
  <c r="AC543" i="6"/>
  <c r="AG543" i="6"/>
  <c r="AF544" i="6"/>
  <c r="AE545" i="6"/>
  <c r="R546" i="6"/>
  <c r="AD546" i="6"/>
  <c r="AH546" i="6"/>
  <c r="AC547" i="6"/>
  <c r="AG547" i="6"/>
  <c r="AF548" i="6"/>
  <c r="R550" i="6"/>
  <c r="AD550" i="6"/>
  <c r="AH550" i="6"/>
  <c r="AC551" i="6"/>
  <c r="AG551" i="6"/>
  <c r="AF552" i="6"/>
  <c r="AE553" i="6"/>
  <c r="AI553" i="6"/>
  <c r="R554" i="6"/>
  <c r="AD554" i="6"/>
  <c r="AH554" i="6"/>
  <c r="AC555" i="6"/>
  <c r="AG555" i="6"/>
  <c r="AF556" i="6"/>
  <c r="AE557" i="6"/>
  <c r="AI557" i="6"/>
  <c r="R558" i="6"/>
  <c r="AD558" i="6"/>
  <c r="AH558" i="6"/>
  <c r="AC559" i="6"/>
  <c r="AG559" i="6"/>
  <c r="AF560" i="6"/>
  <c r="AE561" i="6"/>
  <c r="AI561" i="6"/>
  <c r="R562" i="6"/>
  <c r="AD562" i="6"/>
  <c r="AH562" i="6"/>
  <c r="AC563" i="6"/>
  <c r="AG563" i="6"/>
  <c r="AF564" i="6"/>
  <c r="AE565" i="6"/>
  <c r="AI565" i="6"/>
  <c r="R566" i="6"/>
  <c r="AD566" i="6"/>
  <c r="AH566" i="6"/>
  <c r="AC567" i="6"/>
  <c r="AG567" i="6"/>
  <c r="AF568" i="6"/>
  <c r="AE569" i="6"/>
  <c r="AI569" i="6"/>
  <c r="AC571" i="6"/>
  <c r="AG571" i="6"/>
  <c r="AF572" i="6"/>
  <c r="AE573" i="6"/>
  <c r="R574" i="6"/>
  <c r="AD574" i="6"/>
  <c r="AH574" i="6"/>
  <c r="AC575" i="6"/>
  <c r="AG575" i="6"/>
  <c r="AF576" i="6"/>
  <c r="AE577" i="6"/>
  <c r="R578" i="6"/>
  <c r="AD578" i="6"/>
  <c r="AH578" i="6"/>
  <c r="AC579" i="6"/>
  <c r="AG579" i="6"/>
  <c r="AF580" i="6"/>
  <c r="AE581" i="6"/>
  <c r="R582" i="6"/>
  <c r="AD582" i="6"/>
  <c r="AH582" i="6"/>
  <c r="AC583" i="6"/>
  <c r="AG583" i="6"/>
  <c r="AF584" i="6"/>
  <c r="AE585" i="6"/>
  <c r="R586" i="6"/>
  <c r="AD586" i="6"/>
  <c r="AH586" i="6"/>
  <c r="AC587" i="6"/>
  <c r="AG587" i="6"/>
  <c r="AF588" i="6"/>
  <c r="AE589" i="6"/>
  <c r="AC591" i="6"/>
  <c r="AJ591" i="6" s="1"/>
  <c r="AF592" i="6"/>
  <c r="AE593" i="6"/>
  <c r="R594" i="6"/>
  <c r="AD594" i="6"/>
  <c r="AH594" i="6"/>
  <c r="AC595" i="6"/>
  <c r="AF596" i="6"/>
  <c r="AE597" i="6"/>
  <c r="R598" i="6"/>
  <c r="AD598" i="6"/>
  <c r="AH598" i="6"/>
  <c r="AC599" i="6"/>
  <c r="AJ599" i="6" s="1"/>
  <c r="AF600" i="6"/>
  <c r="R602" i="6"/>
  <c r="AD602" i="6"/>
  <c r="AH602" i="6"/>
  <c r="AC603" i="6"/>
  <c r="AF604" i="6"/>
  <c r="AG608" i="6"/>
  <c r="AI612" i="6"/>
  <c r="AE612" i="6"/>
  <c r="AH612" i="6"/>
  <c r="AD612" i="6"/>
  <c r="R612" i="6"/>
  <c r="AF612" i="6"/>
  <c r="AC612" i="6"/>
  <c r="AI620" i="6"/>
  <c r="AE620" i="6"/>
  <c r="AH620" i="6"/>
  <c r="AD620" i="6"/>
  <c r="R620" i="6"/>
  <c r="AF620" i="6"/>
  <c r="AC620" i="6"/>
  <c r="AI628" i="6"/>
  <c r="AE628" i="6"/>
  <c r="AH628" i="6"/>
  <c r="AD628" i="6"/>
  <c r="R628" i="6"/>
  <c r="AF628" i="6"/>
  <c r="AC628" i="6"/>
  <c r="AG636" i="6"/>
  <c r="AI640" i="6"/>
  <c r="AE640" i="6"/>
  <c r="AH640" i="6"/>
  <c r="AD640" i="6"/>
  <c r="R640" i="6"/>
  <c r="AF640" i="6"/>
  <c r="AC640" i="6"/>
  <c r="AC532" i="6"/>
  <c r="R535" i="6"/>
  <c r="AD535" i="6"/>
  <c r="AC536" i="6"/>
  <c r="R539" i="6"/>
  <c r="AD539" i="6"/>
  <c r="AC540" i="6"/>
  <c r="R543" i="6"/>
  <c r="AD543" i="6"/>
  <c r="AC544" i="6"/>
  <c r="AE546" i="6"/>
  <c r="R547" i="6"/>
  <c r="AD547" i="6"/>
  <c r="AC548" i="6"/>
  <c r="AJ548" i="6" s="1"/>
  <c r="AE550" i="6"/>
  <c r="R551" i="6"/>
  <c r="AD551" i="6"/>
  <c r="AC552" i="6"/>
  <c r="AE554" i="6"/>
  <c r="R555" i="6"/>
  <c r="AD555" i="6"/>
  <c r="AC556" i="6"/>
  <c r="AE558" i="6"/>
  <c r="R559" i="6"/>
  <c r="AD559" i="6"/>
  <c r="AC560" i="6"/>
  <c r="AE562" i="6"/>
  <c r="R563" i="6"/>
  <c r="AD563" i="6"/>
  <c r="AC564" i="6"/>
  <c r="AE566" i="6"/>
  <c r="R567" i="6"/>
  <c r="AD567" i="6"/>
  <c r="AC568" i="6"/>
  <c r="R571" i="6"/>
  <c r="AD571" i="6"/>
  <c r="AC572" i="6"/>
  <c r="AE574" i="6"/>
  <c r="R575" i="6"/>
  <c r="AD575" i="6"/>
  <c r="AC576" i="6"/>
  <c r="AE578" i="6"/>
  <c r="R579" i="6"/>
  <c r="AD579" i="6"/>
  <c r="AC580" i="6"/>
  <c r="AE582" i="6"/>
  <c r="AD583" i="6"/>
  <c r="AC584" i="6"/>
  <c r="AJ584" i="6" s="1"/>
  <c r="AE586" i="6"/>
  <c r="AC588" i="6"/>
  <c r="AC592" i="6"/>
  <c r="AJ592" i="6" s="1"/>
  <c r="AE594" i="6"/>
  <c r="AC596" i="6"/>
  <c r="AJ596" i="6" s="1"/>
  <c r="AE598" i="6"/>
  <c r="AC600" i="6"/>
  <c r="AJ600" i="6" s="1"/>
  <c r="AE602" i="6"/>
  <c r="AC604" i="6"/>
  <c r="AJ604" i="6" s="1"/>
  <c r="AG640" i="6"/>
  <c r="AI644" i="6"/>
  <c r="AE644" i="6"/>
  <c r="AH644" i="6"/>
  <c r="AD644" i="6"/>
  <c r="R644" i="6"/>
  <c r="AF644" i="6"/>
  <c r="AC644" i="6"/>
  <c r="R606" i="6"/>
  <c r="AD606" i="6"/>
  <c r="AH606" i="6"/>
  <c r="AC607" i="6"/>
  <c r="AG607" i="6"/>
  <c r="AE609" i="6"/>
  <c r="AI609" i="6"/>
  <c r="R610" i="6"/>
  <c r="AD610" i="6"/>
  <c r="AH610" i="6"/>
  <c r="AC611" i="6"/>
  <c r="AG611" i="6"/>
  <c r="AD614" i="6"/>
  <c r="AH614" i="6"/>
  <c r="AC615" i="6"/>
  <c r="AG615" i="6"/>
  <c r="AC619" i="6"/>
  <c r="AG619" i="6"/>
  <c r="AC623" i="6"/>
  <c r="AG623" i="6"/>
  <c r="AC627" i="6"/>
  <c r="AG627" i="6"/>
  <c r="AC631" i="6"/>
  <c r="AG631" i="6"/>
  <c r="AE633" i="6"/>
  <c r="AI633" i="6"/>
  <c r="AC635" i="6"/>
  <c r="AG635" i="6"/>
  <c r="AE637" i="6"/>
  <c r="AI637" i="6"/>
  <c r="R638" i="6"/>
  <c r="AD638" i="6"/>
  <c r="AH638" i="6"/>
  <c r="AC639" i="6"/>
  <c r="AG639" i="6"/>
  <c r="AE641" i="6"/>
  <c r="AI641" i="6"/>
  <c r="R642" i="6"/>
  <c r="AD642" i="6"/>
  <c r="AH642" i="6"/>
  <c r="AC643" i="6"/>
  <c r="AG643" i="6"/>
  <c r="AE645" i="6"/>
  <c r="AI645" i="6"/>
  <c r="R646" i="6"/>
  <c r="AD646" i="6"/>
  <c r="AH646" i="6"/>
  <c r="AC647" i="6"/>
  <c r="AG647" i="6"/>
  <c r="AF648" i="6"/>
  <c r="AE649" i="6"/>
  <c r="AI649" i="6"/>
  <c r="R650" i="6"/>
  <c r="AD650" i="6"/>
  <c r="AH650" i="6"/>
  <c r="AC651" i="6"/>
  <c r="AG651" i="6"/>
  <c r="AF652" i="6"/>
  <c r="AE653" i="6"/>
  <c r="AI653" i="6"/>
  <c r="R654" i="6"/>
  <c r="AD654" i="6"/>
  <c r="AH654" i="6"/>
  <c r="AC655" i="6"/>
  <c r="AG655" i="6"/>
  <c r="AE657" i="6"/>
  <c r="AI657" i="6"/>
  <c r="R658" i="6"/>
  <c r="AD658" i="6"/>
  <c r="AH658" i="6"/>
  <c r="AC659" i="6"/>
  <c r="AG659" i="6"/>
  <c r="AF660" i="6"/>
  <c r="AE661" i="6"/>
  <c r="AI661" i="6"/>
  <c r="R662" i="6"/>
  <c r="AD662" i="6"/>
  <c r="AH662" i="6"/>
  <c r="AC663" i="6"/>
  <c r="AG663" i="6"/>
  <c r="AF664" i="6"/>
  <c r="AE665" i="6"/>
  <c r="AI665" i="6"/>
  <c r="R666" i="6"/>
  <c r="AD666" i="6"/>
  <c r="AH666" i="6"/>
  <c r="AC667" i="6"/>
  <c r="AG667" i="6"/>
  <c r="AF668" i="6"/>
  <c r="AE669" i="6"/>
  <c r="AI669" i="6"/>
  <c r="R670" i="6"/>
  <c r="AD670" i="6"/>
  <c r="AH670" i="6"/>
  <c r="AC671" i="6"/>
  <c r="AG671" i="6"/>
  <c r="AF672" i="6"/>
  <c r="AE673" i="6"/>
  <c r="AI673" i="6"/>
  <c r="R674" i="6"/>
  <c r="AD674" i="6"/>
  <c r="AH674" i="6"/>
  <c r="AC675" i="6"/>
  <c r="AG675" i="6"/>
  <c r="AF676" i="6"/>
  <c r="AE677" i="6"/>
  <c r="AI677" i="6"/>
  <c r="R678" i="6"/>
  <c r="AD678" i="6"/>
  <c r="AH678" i="6"/>
  <c r="AF680" i="6"/>
  <c r="AE681" i="6"/>
  <c r="AI681" i="6"/>
  <c r="R682" i="6"/>
  <c r="AD682" i="6"/>
  <c r="AH682" i="6"/>
  <c r="AC683" i="6"/>
  <c r="AG683" i="6"/>
  <c r="AF684" i="6"/>
  <c r="AE685" i="6"/>
  <c r="AI685" i="6"/>
  <c r="AC648" i="6"/>
  <c r="AG648" i="6"/>
  <c r="AC652" i="6"/>
  <c r="AG652" i="6"/>
  <c r="AC660" i="6"/>
  <c r="AG660" i="6"/>
  <c r="AC664" i="6"/>
  <c r="AG664" i="6"/>
  <c r="AC668" i="6"/>
  <c r="AG668" i="6"/>
  <c r="AC672" i="6"/>
  <c r="AG672" i="6"/>
  <c r="AC676" i="6"/>
  <c r="AG676" i="6"/>
  <c r="AC680" i="6"/>
  <c r="AG680" i="6"/>
  <c r="AC684" i="6"/>
  <c r="AG684" i="6"/>
  <c r="AF606" i="6"/>
  <c r="AE607" i="6"/>
  <c r="AI607" i="6"/>
  <c r="AC609" i="6"/>
  <c r="AG609" i="6"/>
  <c r="AF610" i="6"/>
  <c r="AE611" i="6"/>
  <c r="AI611" i="6"/>
  <c r="AF614" i="6"/>
  <c r="AE615" i="6"/>
  <c r="AI615" i="6"/>
  <c r="AC617" i="6"/>
  <c r="AG617" i="6"/>
  <c r="AF618" i="6"/>
  <c r="AE619" i="6"/>
  <c r="AI619" i="6"/>
  <c r="AC621" i="6"/>
  <c r="AG621" i="6"/>
  <c r="AF622" i="6"/>
  <c r="AE623" i="6"/>
  <c r="AI623" i="6"/>
  <c r="AC625" i="6"/>
  <c r="AG625" i="6"/>
  <c r="AF626" i="6"/>
  <c r="AE627" i="6"/>
  <c r="AI627" i="6"/>
  <c r="AC629" i="6"/>
  <c r="AG629" i="6"/>
  <c r="AF630" i="6"/>
  <c r="AE631" i="6"/>
  <c r="AI631" i="6"/>
  <c r="AC633" i="6"/>
  <c r="AG633" i="6"/>
  <c r="AE635" i="6"/>
  <c r="AI635" i="6"/>
  <c r="AC637" i="6"/>
  <c r="AG637" i="6"/>
  <c r="AF638" i="6"/>
  <c r="AE639" i="6"/>
  <c r="AI639" i="6"/>
  <c r="AC641" i="6"/>
  <c r="AG641" i="6"/>
  <c r="AF642" i="6"/>
  <c r="AE643" i="6"/>
  <c r="AI643" i="6"/>
  <c r="AC645" i="6"/>
  <c r="AG645" i="6"/>
  <c r="AF646" i="6"/>
  <c r="AE647" i="6"/>
  <c r="AI647" i="6"/>
  <c r="R648" i="6"/>
  <c r="AD648" i="6"/>
  <c r="AH648" i="6"/>
  <c r="AC649" i="6"/>
  <c r="AG649" i="6"/>
  <c r="AF650" i="6"/>
  <c r="AE651" i="6"/>
  <c r="AI651" i="6"/>
  <c r="R652" i="6"/>
  <c r="AD652" i="6"/>
  <c r="AH652" i="6"/>
  <c r="AC653" i="6"/>
  <c r="AG653" i="6"/>
  <c r="AF654" i="6"/>
  <c r="AE655" i="6"/>
  <c r="AI655" i="6"/>
  <c r="AC657" i="6"/>
  <c r="AG657" i="6"/>
  <c r="AF658" i="6"/>
  <c r="AE659" i="6"/>
  <c r="AI659" i="6"/>
  <c r="R660" i="6"/>
  <c r="AD660" i="6"/>
  <c r="AH660" i="6"/>
  <c r="AC661" i="6"/>
  <c r="AG661" i="6"/>
  <c r="AF662" i="6"/>
  <c r="AE663" i="6"/>
  <c r="AI663" i="6"/>
  <c r="R664" i="6"/>
  <c r="AD664" i="6"/>
  <c r="AH664" i="6"/>
  <c r="AC665" i="6"/>
  <c r="AG665" i="6"/>
  <c r="AF666" i="6"/>
  <c r="AE667" i="6"/>
  <c r="AI667" i="6"/>
  <c r="R668" i="6"/>
  <c r="AD668" i="6"/>
  <c r="AH668" i="6"/>
  <c r="AC669" i="6"/>
  <c r="AG669" i="6"/>
  <c r="AF670" i="6"/>
  <c r="AE671" i="6"/>
  <c r="R672" i="6"/>
  <c r="AD672" i="6"/>
  <c r="AH672" i="6"/>
  <c r="AC673" i="6"/>
  <c r="AG673" i="6"/>
  <c r="AF674" i="6"/>
  <c r="AE675" i="6"/>
  <c r="AI675" i="6"/>
  <c r="R676" i="6"/>
  <c r="AD676" i="6"/>
  <c r="AH676" i="6"/>
  <c r="AC677" i="6"/>
  <c r="AG677" i="6"/>
  <c r="AF678" i="6"/>
  <c r="R680" i="6"/>
  <c r="AD680" i="6"/>
  <c r="AH680" i="6"/>
  <c r="AC681" i="6"/>
  <c r="AG681" i="6"/>
  <c r="AF682" i="6"/>
  <c r="AE683" i="6"/>
  <c r="AI683" i="6"/>
  <c r="R684" i="6"/>
  <c r="AD684" i="6"/>
  <c r="AH684" i="6"/>
  <c r="AC685" i="6"/>
  <c r="AG685" i="6"/>
  <c r="AC606" i="6"/>
  <c r="R609" i="6"/>
  <c r="AD609" i="6"/>
  <c r="AC610" i="6"/>
  <c r="AJ610" i="6" s="1"/>
  <c r="AC614" i="6"/>
  <c r="R617" i="6"/>
  <c r="AD617" i="6"/>
  <c r="AC618" i="6"/>
  <c r="AJ618" i="6" s="1"/>
  <c r="R621" i="6"/>
  <c r="AD621" i="6"/>
  <c r="AC622" i="6"/>
  <c r="AJ622" i="6" s="1"/>
  <c r="R625" i="6"/>
  <c r="AD625" i="6"/>
  <c r="AC626" i="6"/>
  <c r="R629" i="6"/>
  <c r="AD629" i="6"/>
  <c r="AC630" i="6"/>
  <c r="R633" i="6"/>
  <c r="AD633" i="6"/>
  <c r="R637" i="6"/>
  <c r="AD637" i="6"/>
  <c r="AC638" i="6"/>
  <c r="AJ638" i="6" s="1"/>
  <c r="R641" i="6"/>
  <c r="AD641" i="6"/>
  <c r="AC642" i="6"/>
  <c r="R645" i="6"/>
  <c r="AD645" i="6"/>
  <c r="AC646" i="6"/>
  <c r="AE648" i="6"/>
  <c r="R649" i="6"/>
  <c r="AD649" i="6"/>
  <c r="AC650" i="6"/>
  <c r="AE652" i="6"/>
  <c r="R653" i="6"/>
  <c r="AD653" i="6"/>
  <c r="AC654" i="6"/>
  <c r="R657" i="6"/>
  <c r="AD657" i="6"/>
  <c r="AC658" i="6"/>
  <c r="AE660" i="6"/>
  <c r="R661" i="6"/>
  <c r="AD661" i="6"/>
  <c r="AC662" i="6"/>
  <c r="AE664" i="6"/>
  <c r="R665" i="6"/>
  <c r="AD665" i="6"/>
  <c r="AC666" i="6"/>
  <c r="AE668" i="6"/>
  <c r="R669" i="6"/>
  <c r="AD669" i="6"/>
  <c r="AC670" i="6"/>
  <c r="AE672" i="6"/>
  <c r="R673" i="6"/>
  <c r="AD673" i="6"/>
  <c r="AC674" i="6"/>
  <c r="AE676" i="6"/>
  <c r="R677" i="6"/>
  <c r="AD677" i="6"/>
  <c r="AC678" i="6"/>
  <c r="AE680" i="6"/>
  <c r="R681" i="6"/>
  <c r="AD681" i="6"/>
  <c r="AC682" i="6"/>
  <c r="AE684" i="6"/>
  <c r="R685" i="6"/>
  <c r="AD685" i="6"/>
  <c r="AI686" i="6"/>
  <c r="AE686" i="6"/>
  <c r="AH686" i="6"/>
  <c r="AD686" i="6"/>
  <c r="AG686" i="6"/>
  <c r="AC686" i="6"/>
  <c r="AF687" i="6"/>
  <c r="AE688" i="6"/>
  <c r="AI688" i="6"/>
  <c r="R689" i="6"/>
  <c r="AD689" i="6"/>
  <c r="AH689" i="6"/>
  <c r="AC690" i="6"/>
  <c r="AG690" i="6"/>
  <c r="AF691" i="6"/>
  <c r="AE692" i="6"/>
  <c r="AI692" i="6"/>
  <c r="R693" i="6"/>
  <c r="AD693" i="6"/>
  <c r="AH693" i="6"/>
  <c r="AC694" i="6"/>
  <c r="AG694" i="6"/>
  <c r="AF695" i="6"/>
  <c r="AE696" i="6"/>
  <c r="AI696" i="6"/>
  <c r="R697" i="6"/>
  <c r="AD697" i="6"/>
  <c r="AH697" i="6"/>
  <c r="AC698" i="6"/>
  <c r="AG698" i="6"/>
  <c r="AE700" i="6"/>
  <c r="AI700" i="6"/>
  <c r="R701" i="6"/>
  <c r="AD701" i="6"/>
  <c r="AH701" i="6"/>
  <c r="AC702" i="6"/>
  <c r="AG702" i="6"/>
  <c r="AF703" i="6"/>
  <c r="AE704" i="6"/>
  <c r="AI704" i="6"/>
  <c r="R705" i="6"/>
  <c r="AD705" i="6"/>
  <c r="AH705" i="6"/>
  <c r="AC706" i="6"/>
  <c r="AG706" i="6"/>
  <c r="AF707" i="6"/>
  <c r="AE708" i="6"/>
  <c r="AI708" i="6"/>
  <c r="R709" i="6"/>
  <c r="AD709" i="6"/>
  <c r="AH709" i="6"/>
  <c r="AC710" i="6"/>
  <c r="AG710" i="6"/>
  <c r="AF711" i="6"/>
  <c r="AE712" i="6"/>
  <c r="AI712" i="6"/>
  <c r="R713" i="6"/>
  <c r="AD713" i="6"/>
  <c r="AH713" i="6"/>
  <c r="AC714" i="6"/>
  <c r="AG714" i="6"/>
  <c r="AF715" i="6"/>
  <c r="AE716" i="6"/>
  <c r="AI716" i="6"/>
  <c r="R717" i="6"/>
  <c r="AD717" i="6"/>
  <c r="AH717" i="6"/>
  <c r="AC718" i="6"/>
  <c r="AG718" i="6"/>
  <c r="AF719" i="6"/>
  <c r="AE720" i="6"/>
  <c r="AI720" i="6"/>
  <c r="AC722" i="6"/>
  <c r="AG722" i="6"/>
  <c r="AF723" i="6"/>
  <c r="AE724" i="6"/>
  <c r="AI724" i="6"/>
  <c r="R725" i="6"/>
  <c r="AD725" i="6"/>
  <c r="AH725" i="6"/>
  <c r="AC726" i="6"/>
  <c r="AG726" i="6"/>
  <c r="AF727" i="6"/>
  <c r="AE728" i="6"/>
  <c r="AI728" i="6"/>
  <c r="R729" i="6"/>
  <c r="AD729" i="6"/>
  <c r="AH729" i="6"/>
  <c r="AC730" i="6"/>
  <c r="AG730" i="6"/>
  <c r="AF731" i="6"/>
  <c r="AE732" i="6"/>
  <c r="AI732" i="6"/>
  <c r="R733" i="6"/>
  <c r="AD733" i="6"/>
  <c r="AH733" i="6"/>
  <c r="AC734" i="6"/>
  <c r="AG734" i="6"/>
  <c r="AF735" i="6"/>
  <c r="AE736" i="6"/>
  <c r="AI736" i="6"/>
  <c r="R737" i="6"/>
  <c r="AD737" i="6"/>
  <c r="AH737" i="6"/>
  <c r="AC738" i="6"/>
  <c r="AG738" i="6"/>
  <c r="AF739" i="6"/>
  <c r="AE740" i="6"/>
  <c r="AI740" i="6"/>
  <c r="R741" i="6"/>
  <c r="AD741" i="6"/>
  <c r="AH741" i="6"/>
  <c r="AF743" i="6"/>
  <c r="AE744" i="6"/>
  <c r="AI744" i="6"/>
  <c r="R745" i="6"/>
  <c r="AD745" i="6"/>
  <c r="AH745" i="6"/>
  <c r="AC746" i="6"/>
  <c r="AG746" i="6"/>
  <c r="AF747" i="6"/>
  <c r="AE748" i="6"/>
  <c r="AI748" i="6"/>
  <c r="R749" i="6"/>
  <c r="AD749" i="6"/>
  <c r="AH749" i="6"/>
  <c r="AC750" i="6"/>
  <c r="AG750" i="6"/>
  <c r="AF751" i="6"/>
  <c r="AE752" i="6"/>
  <c r="AI752" i="6"/>
  <c r="R753" i="6"/>
  <c r="AD753" i="6"/>
  <c r="AH753" i="6"/>
  <c r="AC754" i="6"/>
  <c r="AG754" i="6"/>
  <c r="AF755" i="6"/>
  <c r="AE756" i="6"/>
  <c r="AI756" i="6"/>
  <c r="R757" i="6"/>
  <c r="AD757" i="6"/>
  <c r="AH757" i="6"/>
  <c r="AC758" i="6"/>
  <c r="AG758" i="6"/>
  <c r="AF759" i="6"/>
  <c r="R761" i="6"/>
  <c r="AD761" i="6"/>
  <c r="AH761" i="6"/>
  <c r="AC762" i="6"/>
  <c r="AG762" i="6"/>
  <c r="AF763" i="6"/>
  <c r="AE764" i="6"/>
  <c r="AI764" i="6"/>
  <c r="R765" i="6"/>
  <c r="AD765" i="6"/>
  <c r="AH765" i="6"/>
  <c r="AC766" i="6"/>
  <c r="AG766" i="6"/>
  <c r="AC687" i="6"/>
  <c r="AG687" i="6"/>
  <c r="AF688" i="6"/>
  <c r="AE689" i="6"/>
  <c r="AI689" i="6"/>
  <c r="R690" i="6"/>
  <c r="AD690" i="6"/>
  <c r="AH690" i="6"/>
  <c r="AC691" i="6"/>
  <c r="AG691" i="6"/>
  <c r="AF692" i="6"/>
  <c r="AE693" i="6"/>
  <c r="AI693" i="6"/>
  <c r="R694" i="6"/>
  <c r="AD694" i="6"/>
  <c r="AH694" i="6"/>
  <c r="AC695" i="6"/>
  <c r="AG695" i="6"/>
  <c r="AF696" i="6"/>
  <c r="AE697" i="6"/>
  <c r="AI697" i="6"/>
  <c r="R698" i="6"/>
  <c r="AD698" i="6"/>
  <c r="AH698" i="6"/>
  <c r="AF700" i="6"/>
  <c r="AE701" i="6"/>
  <c r="AI701" i="6"/>
  <c r="R702" i="6"/>
  <c r="AD702" i="6"/>
  <c r="AH702" i="6"/>
  <c r="AC703" i="6"/>
  <c r="AG703" i="6"/>
  <c r="AF704" i="6"/>
  <c r="AE705" i="6"/>
  <c r="AI705" i="6"/>
  <c r="R706" i="6"/>
  <c r="AD706" i="6"/>
  <c r="AH706" i="6"/>
  <c r="AC707" i="6"/>
  <c r="AG707" i="6"/>
  <c r="AF708" i="6"/>
  <c r="AE709" i="6"/>
  <c r="AI709" i="6"/>
  <c r="R710" i="6"/>
  <c r="AD710" i="6"/>
  <c r="AH710" i="6"/>
  <c r="AC711" i="6"/>
  <c r="AG711" i="6"/>
  <c r="AF712" i="6"/>
  <c r="AE713" i="6"/>
  <c r="AI713" i="6"/>
  <c r="R714" i="6"/>
  <c r="AD714" i="6"/>
  <c r="AH714" i="6"/>
  <c r="AC715" i="6"/>
  <c r="AG715" i="6"/>
  <c r="AF716" i="6"/>
  <c r="AE717" i="6"/>
  <c r="AI717" i="6"/>
  <c r="R718" i="6"/>
  <c r="AD718" i="6"/>
  <c r="AH718" i="6"/>
  <c r="AC719" i="6"/>
  <c r="AG719" i="6"/>
  <c r="AF720" i="6"/>
  <c r="R722" i="6"/>
  <c r="AD722" i="6"/>
  <c r="AH722" i="6"/>
  <c r="AC723" i="6"/>
  <c r="AG723" i="6"/>
  <c r="AF724" i="6"/>
  <c r="AE725" i="6"/>
  <c r="AI725" i="6"/>
  <c r="R726" i="6"/>
  <c r="AD726" i="6"/>
  <c r="AH726" i="6"/>
  <c r="AC727" i="6"/>
  <c r="AG727" i="6"/>
  <c r="AF728" i="6"/>
  <c r="AE729" i="6"/>
  <c r="AI729" i="6"/>
  <c r="R730" i="6"/>
  <c r="AD730" i="6"/>
  <c r="AH730" i="6"/>
  <c r="AC731" i="6"/>
  <c r="AG731" i="6"/>
  <c r="AF732" i="6"/>
  <c r="AE733" i="6"/>
  <c r="AI733" i="6"/>
  <c r="R734" i="6"/>
  <c r="AD734" i="6"/>
  <c r="AH734" i="6"/>
  <c r="AC735" i="6"/>
  <c r="AG735" i="6"/>
  <c r="AF736" i="6"/>
  <c r="AE737" i="6"/>
  <c r="AI737" i="6"/>
  <c r="R738" i="6"/>
  <c r="AD738" i="6"/>
  <c r="AH738" i="6"/>
  <c r="AC739" i="6"/>
  <c r="AG739" i="6"/>
  <c r="AF740" i="6"/>
  <c r="AE741" i="6"/>
  <c r="AI741" i="6"/>
  <c r="AC743" i="6"/>
  <c r="AG743" i="6"/>
  <c r="AF744" i="6"/>
  <c r="AE745" i="6"/>
  <c r="AI745" i="6"/>
  <c r="R746" i="6"/>
  <c r="AD746" i="6"/>
  <c r="AH746" i="6"/>
  <c r="AC747" i="6"/>
  <c r="AG747" i="6"/>
  <c r="AF748" i="6"/>
  <c r="AE749" i="6"/>
  <c r="AI749" i="6"/>
  <c r="R750" i="6"/>
  <c r="AD750" i="6"/>
  <c r="AH750" i="6"/>
  <c r="AC751" i="6"/>
  <c r="AG751" i="6"/>
  <c r="AF752" i="6"/>
  <c r="AE753" i="6"/>
  <c r="AI753" i="6"/>
  <c r="R754" i="6"/>
  <c r="AD754" i="6"/>
  <c r="AH754" i="6"/>
  <c r="AC755" i="6"/>
  <c r="AG755" i="6"/>
  <c r="AF756" i="6"/>
  <c r="AE757" i="6"/>
  <c r="AI757" i="6"/>
  <c r="R758" i="6"/>
  <c r="AD758" i="6"/>
  <c r="AH758" i="6"/>
  <c r="AC759" i="6"/>
  <c r="AG759" i="6"/>
  <c r="AE761" i="6"/>
  <c r="AI761" i="6"/>
  <c r="R762" i="6"/>
  <c r="AD762" i="6"/>
  <c r="AH762" i="6"/>
  <c r="AC763" i="6"/>
  <c r="AG763" i="6"/>
  <c r="AF764" i="6"/>
  <c r="AE765" i="6"/>
  <c r="AI765" i="6"/>
  <c r="R766" i="6"/>
  <c r="AD766" i="6"/>
  <c r="AH766" i="6"/>
  <c r="AI767" i="6"/>
  <c r="AE767" i="6"/>
  <c r="AH767" i="6"/>
  <c r="AD767" i="6"/>
  <c r="AC767" i="6"/>
  <c r="R687" i="6"/>
  <c r="AD687" i="6"/>
  <c r="AH687" i="6"/>
  <c r="AC688" i="6"/>
  <c r="AG688" i="6"/>
  <c r="AF689" i="6"/>
  <c r="AE690" i="6"/>
  <c r="R691" i="6"/>
  <c r="AD691" i="6"/>
  <c r="AH691" i="6"/>
  <c r="AC692" i="6"/>
  <c r="AG692" i="6"/>
  <c r="AF693" i="6"/>
  <c r="AE694" i="6"/>
  <c r="R695" i="6"/>
  <c r="AD695" i="6"/>
  <c r="AH695" i="6"/>
  <c r="AC696" i="6"/>
  <c r="AG696" i="6"/>
  <c r="AF697" i="6"/>
  <c r="AE698" i="6"/>
  <c r="AC700" i="6"/>
  <c r="AG700" i="6"/>
  <c r="AF701" i="6"/>
  <c r="AE702" i="6"/>
  <c r="R703" i="6"/>
  <c r="AD703" i="6"/>
  <c r="AH703" i="6"/>
  <c r="AC704" i="6"/>
  <c r="AG704" i="6"/>
  <c r="AF705" i="6"/>
  <c r="AE706" i="6"/>
  <c r="R707" i="6"/>
  <c r="AD707" i="6"/>
  <c r="AH707" i="6"/>
  <c r="AC708" i="6"/>
  <c r="AG708" i="6"/>
  <c r="AF709" i="6"/>
  <c r="AE710" i="6"/>
  <c r="R711" i="6"/>
  <c r="AD711" i="6"/>
  <c r="AH711" i="6"/>
  <c r="AC712" i="6"/>
  <c r="AG712" i="6"/>
  <c r="AF713" i="6"/>
  <c r="AE714" i="6"/>
  <c r="R715" i="6"/>
  <c r="AD715" i="6"/>
  <c r="AH715" i="6"/>
  <c r="AC716" i="6"/>
  <c r="AG716" i="6"/>
  <c r="AF717" i="6"/>
  <c r="AE718" i="6"/>
  <c r="R719" i="6"/>
  <c r="AD719" i="6"/>
  <c r="AH719" i="6"/>
  <c r="AC720" i="6"/>
  <c r="AG720" i="6"/>
  <c r="AE722" i="6"/>
  <c r="R723" i="6"/>
  <c r="AD723" i="6"/>
  <c r="AH723" i="6"/>
  <c r="AC724" i="6"/>
  <c r="AG724" i="6"/>
  <c r="AF725" i="6"/>
  <c r="AE726" i="6"/>
  <c r="R727" i="6"/>
  <c r="AD727" i="6"/>
  <c r="AH727" i="6"/>
  <c r="AC728" i="6"/>
  <c r="AG728" i="6"/>
  <c r="AF729" i="6"/>
  <c r="AE730" i="6"/>
  <c r="R731" i="6"/>
  <c r="AD731" i="6"/>
  <c r="AH731" i="6"/>
  <c r="AC732" i="6"/>
  <c r="AG732" i="6"/>
  <c r="AF733" i="6"/>
  <c r="AE734" i="6"/>
  <c r="R735" i="6"/>
  <c r="AD735" i="6"/>
  <c r="AH735" i="6"/>
  <c r="AC736" i="6"/>
  <c r="AG736" i="6"/>
  <c r="AF737" i="6"/>
  <c r="AE738" i="6"/>
  <c r="R739" i="6"/>
  <c r="AD739" i="6"/>
  <c r="AH739" i="6"/>
  <c r="AC740" i="6"/>
  <c r="AG740" i="6"/>
  <c r="AF741" i="6"/>
  <c r="R743" i="6"/>
  <c r="AD743" i="6"/>
  <c r="AH743" i="6"/>
  <c r="AC744" i="6"/>
  <c r="AG744" i="6"/>
  <c r="AF745" i="6"/>
  <c r="AE746" i="6"/>
  <c r="R747" i="6"/>
  <c r="AD747" i="6"/>
  <c r="AH747" i="6"/>
  <c r="AC748" i="6"/>
  <c r="AG748" i="6"/>
  <c r="AF749" i="6"/>
  <c r="AE750" i="6"/>
  <c r="R751" i="6"/>
  <c r="AD751" i="6"/>
  <c r="AH751" i="6"/>
  <c r="AC752" i="6"/>
  <c r="AG752" i="6"/>
  <c r="AF753" i="6"/>
  <c r="AE754" i="6"/>
  <c r="R755" i="6"/>
  <c r="AD755" i="6"/>
  <c r="AH755" i="6"/>
  <c r="AC756" i="6"/>
  <c r="AG756" i="6"/>
  <c r="AF757" i="6"/>
  <c r="AE758" i="6"/>
  <c r="R759" i="6"/>
  <c r="AD759" i="6"/>
  <c r="AH759" i="6"/>
  <c r="AF761" i="6"/>
  <c r="AE762" i="6"/>
  <c r="R763" i="6"/>
  <c r="AD763" i="6"/>
  <c r="AH763" i="6"/>
  <c r="AC764" i="6"/>
  <c r="AF765" i="6"/>
  <c r="AE766" i="6"/>
  <c r="R767" i="6"/>
  <c r="AF767" i="6"/>
  <c r="AE687" i="6"/>
  <c r="R688" i="6"/>
  <c r="AD688" i="6"/>
  <c r="AC689" i="6"/>
  <c r="AE691" i="6"/>
  <c r="R692" i="6"/>
  <c r="AD692" i="6"/>
  <c r="AC693" i="6"/>
  <c r="AE695" i="6"/>
  <c r="R696" i="6"/>
  <c r="AD696" i="6"/>
  <c r="AC697" i="6"/>
  <c r="R700" i="6"/>
  <c r="AD700" i="6"/>
  <c r="AC701" i="6"/>
  <c r="AE703" i="6"/>
  <c r="R704" i="6"/>
  <c r="AD704" i="6"/>
  <c r="AC705" i="6"/>
  <c r="AE707" i="6"/>
  <c r="R708" i="6"/>
  <c r="AD708" i="6"/>
  <c r="AC709" i="6"/>
  <c r="AE711" i="6"/>
  <c r="R712" i="6"/>
  <c r="AD712" i="6"/>
  <c r="AC713" i="6"/>
  <c r="AE715" i="6"/>
  <c r="R716" i="6"/>
  <c r="AD716" i="6"/>
  <c r="AC717" i="6"/>
  <c r="AE719" i="6"/>
  <c r="R720" i="6"/>
  <c r="AD720" i="6"/>
  <c r="AE723" i="6"/>
  <c r="R724" i="6"/>
  <c r="AD724" i="6"/>
  <c r="AC725" i="6"/>
  <c r="AE727" i="6"/>
  <c r="R728" i="6"/>
  <c r="AD728" i="6"/>
  <c r="AC729" i="6"/>
  <c r="AE731" i="6"/>
  <c r="R732" i="6"/>
  <c r="AD732" i="6"/>
  <c r="AC733" i="6"/>
  <c r="AE735" i="6"/>
  <c r="R736" i="6"/>
  <c r="AD736" i="6"/>
  <c r="AC737" i="6"/>
  <c r="AE739" i="6"/>
  <c r="AD740" i="6"/>
  <c r="AC741" i="6"/>
  <c r="AE743" i="6"/>
  <c r="AD744" i="6"/>
  <c r="AC745" i="6"/>
  <c r="AJ745" i="6" s="1"/>
  <c r="AE747" i="6"/>
  <c r="AC749" i="6"/>
  <c r="AE751" i="6"/>
  <c r="AD752" i="6"/>
  <c r="AC753" i="6"/>
  <c r="AE755" i="6"/>
  <c r="AD756" i="6"/>
  <c r="AC757" i="6"/>
  <c r="AJ757" i="6" s="1"/>
  <c r="AE759" i="6"/>
  <c r="AC761" i="6"/>
  <c r="AE763" i="6"/>
  <c r="AC765" i="6"/>
  <c r="AG767" i="6"/>
  <c r="AE768" i="6"/>
  <c r="AI768" i="6"/>
  <c r="R769" i="6"/>
  <c r="AD769" i="6"/>
  <c r="AH769" i="6"/>
  <c r="AC770" i="6"/>
  <c r="AG770" i="6"/>
  <c r="AF771" i="6"/>
  <c r="AE772" i="6"/>
  <c r="AI772" i="6"/>
  <c r="R773" i="6"/>
  <c r="AD773" i="6"/>
  <c r="AH773" i="6"/>
  <c r="AC774" i="6"/>
  <c r="AG774" i="6"/>
  <c r="AF775" i="6"/>
  <c r="AE776" i="6"/>
  <c r="AI776" i="6"/>
  <c r="R777" i="6"/>
  <c r="AD777" i="6"/>
  <c r="AH777" i="6"/>
  <c r="AC778" i="6"/>
  <c r="AG778" i="6"/>
  <c r="AF779" i="6"/>
  <c r="AE780" i="6"/>
  <c r="AI780" i="6"/>
  <c r="R781" i="6"/>
  <c r="AD781" i="6"/>
  <c r="AH781" i="6"/>
  <c r="AF783" i="6"/>
  <c r="AE784" i="6"/>
  <c r="AI784" i="6"/>
  <c r="R785" i="6"/>
  <c r="AD785" i="6"/>
  <c r="AH785" i="6"/>
  <c r="AC786" i="6"/>
  <c r="AG786" i="6"/>
  <c r="AF787" i="6"/>
  <c r="AE788" i="6"/>
  <c r="AI788" i="6"/>
  <c r="R789" i="6"/>
  <c r="AD789" i="6"/>
  <c r="AH789" i="6"/>
  <c r="AC790" i="6"/>
  <c r="AG790" i="6"/>
  <c r="AF791" i="6"/>
  <c r="AE792" i="6"/>
  <c r="AI792" i="6"/>
  <c r="R793" i="6"/>
  <c r="AD793" i="6"/>
  <c r="AH793" i="6"/>
  <c r="AC794" i="6"/>
  <c r="AG794" i="6"/>
  <c r="AF795" i="6"/>
  <c r="AE796" i="6"/>
  <c r="AI796" i="6"/>
  <c r="AC798" i="6"/>
  <c r="AG798" i="6"/>
  <c r="AF799" i="6"/>
  <c r="AE800" i="6"/>
  <c r="AI800" i="6"/>
  <c r="AF803" i="6"/>
  <c r="AI809" i="6"/>
  <c r="AE809" i="6"/>
  <c r="AH809" i="6"/>
  <c r="AD809" i="6"/>
  <c r="R809" i="6"/>
  <c r="AF809" i="6"/>
  <c r="AC809" i="6"/>
  <c r="AI813" i="6"/>
  <c r="AE813" i="6"/>
  <c r="AH813" i="6"/>
  <c r="AD813" i="6"/>
  <c r="R813" i="6"/>
  <c r="AF813" i="6"/>
  <c r="AC813" i="6"/>
  <c r="AE769" i="6"/>
  <c r="AI769" i="6"/>
  <c r="AC771" i="6"/>
  <c r="AG771" i="6"/>
  <c r="AE773" i="6"/>
  <c r="AI773" i="6"/>
  <c r="AC775" i="6"/>
  <c r="AG775" i="6"/>
  <c r="AE777" i="6"/>
  <c r="AI777" i="6"/>
  <c r="AC779" i="6"/>
  <c r="AG779" i="6"/>
  <c r="AE781" i="6"/>
  <c r="AI781" i="6"/>
  <c r="AC783" i="6"/>
  <c r="AG783" i="6"/>
  <c r="AI785" i="6"/>
  <c r="AC787" i="6"/>
  <c r="AG787" i="6"/>
  <c r="AE789" i="6"/>
  <c r="AI789" i="6"/>
  <c r="AC791" i="6"/>
  <c r="AG791" i="6"/>
  <c r="AC795" i="6"/>
  <c r="AG795" i="6"/>
  <c r="AH798" i="6"/>
  <c r="AC799" i="6"/>
  <c r="AG799" i="6"/>
  <c r="AC803" i="6"/>
  <c r="AG803" i="6"/>
  <c r="AC768" i="6"/>
  <c r="AG768" i="6"/>
  <c r="AF769" i="6"/>
  <c r="AE770" i="6"/>
  <c r="R771" i="6"/>
  <c r="AD771" i="6"/>
  <c r="AH771" i="6"/>
  <c r="AC772" i="6"/>
  <c r="AG772" i="6"/>
  <c r="AF773" i="6"/>
  <c r="AE774" i="6"/>
  <c r="R775" i="6"/>
  <c r="AD775" i="6"/>
  <c r="AH775" i="6"/>
  <c r="AC776" i="6"/>
  <c r="AG776" i="6"/>
  <c r="AF777" i="6"/>
  <c r="AE778" i="6"/>
  <c r="R779" i="6"/>
  <c r="AD779" i="6"/>
  <c r="AH779" i="6"/>
  <c r="AC780" i="6"/>
  <c r="AG780" i="6"/>
  <c r="AF781" i="6"/>
  <c r="R783" i="6"/>
  <c r="AD783" i="6"/>
  <c r="AH783" i="6"/>
  <c r="AC784" i="6"/>
  <c r="AG784" i="6"/>
  <c r="AE786" i="6"/>
  <c r="AI786" i="6"/>
  <c r="R787" i="6"/>
  <c r="AD787" i="6"/>
  <c r="AH787" i="6"/>
  <c r="AC788" i="6"/>
  <c r="AG788" i="6"/>
  <c r="AF789" i="6"/>
  <c r="AE790" i="6"/>
  <c r="AI790" i="6"/>
  <c r="R791" i="6"/>
  <c r="AD791" i="6"/>
  <c r="AH791" i="6"/>
  <c r="AC792" i="6"/>
  <c r="AG792" i="6"/>
  <c r="AE794" i="6"/>
  <c r="AI794" i="6"/>
  <c r="R795" i="6"/>
  <c r="AD795" i="6"/>
  <c r="AH795" i="6"/>
  <c r="AC796" i="6"/>
  <c r="AG796" i="6"/>
  <c r="AE798" i="6"/>
  <c r="AI798" i="6"/>
  <c r="R799" i="6"/>
  <c r="AD799" i="6"/>
  <c r="AH799" i="6"/>
  <c r="AC800" i="6"/>
  <c r="AG800" i="6"/>
  <c r="R803" i="6"/>
  <c r="AD803" i="6"/>
  <c r="AH803" i="6"/>
  <c r="AC804" i="6"/>
  <c r="AG804" i="6"/>
  <c r="AI817" i="6"/>
  <c r="AE817" i="6"/>
  <c r="AH817" i="6"/>
  <c r="AD817" i="6"/>
  <c r="R817" i="6"/>
  <c r="AF817" i="6"/>
  <c r="AC817" i="6"/>
  <c r="R768" i="6"/>
  <c r="AD768" i="6"/>
  <c r="AC769" i="6"/>
  <c r="AE771" i="6"/>
  <c r="R772" i="6"/>
  <c r="AD772" i="6"/>
  <c r="AC773" i="6"/>
  <c r="AE775" i="6"/>
  <c r="R776" i="6"/>
  <c r="AD776" i="6"/>
  <c r="AC777" i="6"/>
  <c r="AE779" i="6"/>
  <c r="R780" i="6"/>
  <c r="AD780" i="6"/>
  <c r="AC781" i="6"/>
  <c r="AE783" i="6"/>
  <c r="R784" i="6"/>
  <c r="AD784" i="6"/>
  <c r="AC785" i="6"/>
  <c r="AJ785" i="6" s="1"/>
  <c r="AE787" i="6"/>
  <c r="R788" i="6"/>
  <c r="AD788" i="6"/>
  <c r="AC789" i="6"/>
  <c r="AE791" i="6"/>
  <c r="R792" i="6"/>
  <c r="AD792" i="6"/>
  <c r="AC793" i="6"/>
  <c r="AJ793" i="6" s="1"/>
  <c r="AE795" i="6"/>
  <c r="R796" i="6"/>
  <c r="AD796" i="6"/>
  <c r="AC797" i="6"/>
  <c r="AJ797" i="6" s="1"/>
  <c r="AE799" i="6"/>
  <c r="R800" i="6"/>
  <c r="AD800" i="6"/>
  <c r="AC801" i="6"/>
  <c r="AJ801" i="6" s="1"/>
  <c r="AE803" i="6"/>
  <c r="R804" i="6"/>
  <c r="AD804" i="6"/>
  <c r="AC805" i="6"/>
  <c r="AJ805" i="6" s="1"/>
  <c r="AG817" i="6"/>
  <c r="AE806" i="6"/>
  <c r="AI806" i="6"/>
  <c r="R807" i="6"/>
  <c r="AD807" i="6"/>
  <c r="AH807" i="6"/>
  <c r="AC808" i="6"/>
  <c r="AG808" i="6"/>
  <c r="AE810" i="6"/>
  <c r="AI810" i="6"/>
  <c r="R811" i="6"/>
  <c r="AD811" i="6"/>
  <c r="AH811" i="6"/>
  <c r="AC812" i="6"/>
  <c r="AG812" i="6"/>
  <c r="AE814" i="6"/>
  <c r="AI814" i="6"/>
  <c r="R815" i="6"/>
  <c r="AD815" i="6"/>
  <c r="AH815" i="6"/>
  <c r="AC816" i="6"/>
  <c r="AG816" i="6"/>
  <c r="AE818" i="6"/>
  <c r="AI818" i="6"/>
  <c r="R819" i="6"/>
  <c r="AD819" i="6"/>
  <c r="AH819" i="6"/>
  <c r="AC820" i="6"/>
  <c r="AG820" i="6"/>
  <c r="AF821" i="6"/>
  <c r="R823" i="6"/>
  <c r="AD823" i="6"/>
  <c r="AH823" i="6"/>
  <c r="AC824" i="6"/>
  <c r="AG824" i="6"/>
  <c r="AF825" i="6"/>
  <c r="AE826" i="6"/>
  <c r="AI826" i="6"/>
  <c r="R827" i="6"/>
  <c r="AD827" i="6"/>
  <c r="AH827" i="6"/>
  <c r="AC828" i="6"/>
  <c r="AG828" i="6"/>
  <c r="AF829" i="6"/>
  <c r="AE830" i="6"/>
  <c r="AI830" i="6"/>
  <c r="R831" i="6"/>
  <c r="AD831" i="6"/>
  <c r="AH831" i="6"/>
  <c r="AC832" i="6"/>
  <c r="AG832" i="6"/>
  <c r="AF833" i="6"/>
  <c r="AE834" i="6"/>
  <c r="AI834" i="6"/>
  <c r="R835" i="6"/>
  <c r="AD835" i="6"/>
  <c r="AH835" i="6"/>
  <c r="AC836" i="6"/>
  <c r="AG836" i="6"/>
  <c r="AF837" i="6"/>
  <c r="AE838" i="6"/>
  <c r="AI838" i="6"/>
  <c r="R839" i="6"/>
  <c r="AD839" i="6"/>
  <c r="AH839" i="6"/>
  <c r="AC840" i="6"/>
  <c r="AG840" i="6"/>
  <c r="AF841" i="6"/>
  <c r="AE842" i="6"/>
  <c r="AI842" i="6"/>
  <c r="AC844" i="6"/>
  <c r="AG844" i="6"/>
  <c r="AH846" i="6"/>
  <c r="AD846" i="6"/>
  <c r="R846" i="6"/>
  <c r="AF846" i="6"/>
  <c r="AI846" i="6"/>
  <c r="AE846" i="6"/>
  <c r="AC846" i="6"/>
  <c r="AC821" i="6"/>
  <c r="AG821" i="6"/>
  <c r="AC825" i="6"/>
  <c r="AG825" i="6"/>
  <c r="AC829" i="6"/>
  <c r="AG829" i="6"/>
  <c r="AC833" i="6"/>
  <c r="AG833" i="6"/>
  <c r="AC837" i="6"/>
  <c r="AG837" i="6"/>
  <c r="AC841" i="6"/>
  <c r="AG841" i="6"/>
  <c r="AI845" i="6"/>
  <c r="AE845" i="6"/>
  <c r="AF845" i="6"/>
  <c r="AC845" i="6"/>
  <c r="AC806" i="6"/>
  <c r="AG806" i="6"/>
  <c r="AF807" i="6"/>
  <c r="AE808" i="6"/>
  <c r="AC810" i="6"/>
  <c r="AG810" i="6"/>
  <c r="AF811" i="6"/>
  <c r="AE812" i="6"/>
  <c r="AC814" i="6"/>
  <c r="AG814" i="6"/>
  <c r="AF815" i="6"/>
  <c r="AE816" i="6"/>
  <c r="AC818" i="6"/>
  <c r="AG818" i="6"/>
  <c r="AF819" i="6"/>
  <c r="AE820" i="6"/>
  <c r="R821" i="6"/>
  <c r="AD821" i="6"/>
  <c r="AH821" i="6"/>
  <c r="AF823" i="6"/>
  <c r="AE824" i="6"/>
  <c r="R825" i="6"/>
  <c r="AD825" i="6"/>
  <c r="AH825" i="6"/>
  <c r="AC826" i="6"/>
  <c r="AG826" i="6"/>
  <c r="AF827" i="6"/>
  <c r="AE828" i="6"/>
  <c r="R829" i="6"/>
  <c r="AD829" i="6"/>
  <c r="AH829" i="6"/>
  <c r="AC830" i="6"/>
  <c r="AG830" i="6"/>
  <c r="AF831" i="6"/>
  <c r="AE832" i="6"/>
  <c r="R833" i="6"/>
  <c r="AD833" i="6"/>
  <c r="AH833" i="6"/>
  <c r="AC834" i="6"/>
  <c r="AG834" i="6"/>
  <c r="AF835" i="6"/>
  <c r="AE836" i="6"/>
  <c r="R837" i="6"/>
  <c r="AD837" i="6"/>
  <c r="AH837" i="6"/>
  <c r="AC838" i="6"/>
  <c r="AG838" i="6"/>
  <c r="AF839" i="6"/>
  <c r="AE840" i="6"/>
  <c r="R841" i="6"/>
  <c r="AD841" i="6"/>
  <c r="AH841" i="6"/>
  <c r="AC842" i="6"/>
  <c r="AG842" i="6"/>
  <c r="AE844" i="6"/>
  <c r="R845" i="6"/>
  <c r="AD845" i="6"/>
  <c r="AC807" i="6"/>
  <c r="AJ807" i="6" s="1"/>
  <c r="AC811" i="6"/>
  <c r="R814" i="6"/>
  <c r="AD814" i="6"/>
  <c r="AC815" i="6"/>
  <c r="AD818" i="6"/>
  <c r="AC819" i="6"/>
  <c r="AJ819" i="6" s="1"/>
  <c r="AE821" i="6"/>
  <c r="AC823" i="6"/>
  <c r="AE825" i="6"/>
  <c r="AD826" i="6"/>
  <c r="AC827" i="6"/>
  <c r="AJ827" i="6" s="1"/>
  <c r="AE829" i="6"/>
  <c r="R830" i="6"/>
  <c r="AD830" i="6"/>
  <c r="AC831" i="6"/>
  <c r="AJ831" i="6" s="1"/>
  <c r="AE833" i="6"/>
  <c r="AD834" i="6"/>
  <c r="AC835" i="6"/>
  <c r="AE837" i="6"/>
  <c r="R838" i="6"/>
  <c r="AD838" i="6"/>
  <c r="AC839" i="6"/>
  <c r="AE841" i="6"/>
  <c r="AD842" i="6"/>
  <c r="AG845" i="6"/>
  <c r="R847" i="6"/>
  <c r="AD847" i="6"/>
  <c r="AH847" i="6"/>
  <c r="AC848" i="6"/>
  <c r="AG848" i="6"/>
  <c r="AF849" i="6"/>
  <c r="AE850" i="6"/>
  <c r="AI850" i="6"/>
  <c r="R851" i="6"/>
  <c r="AD851" i="6"/>
  <c r="AH851" i="6"/>
  <c r="AC852" i="6"/>
  <c r="AG852" i="6"/>
  <c r="AF853" i="6"/>
  <c r="AE854" i="6"/>
  <c r="AI854" i="6"/>
  <c r="R855" i="6"/>
  <c r="AD855" i="6"/>
  <c r="AH855" i="6"/>
  <c r="AC856" i="6"/>
  <c r="AG856" i="6"/>
  <c r="AF857" i="6"/>
  <c r="AE858" i="6"/>
  <c r="AI858" i="6"/>
  <c r="R859" i="6"/>
  <c r="AD859" i="6"/>
  <c r="AH859" i="6"/>
  <c r="AC860" i="6"/>
  <c r="AG860" i="6"/>
  <c r="AF861" i="6"/>
  <c r="AE862" i="6"/>
  <c r="AI862" i="6"/>
  <c r="R863" i="6"/>
  <c r="AD863" i="6"/>
  <c r="AH863" i="6"/>
  <c r="AC864" i="6"/>
  <c r="AG864" i="6"/>
  <c r="AF865" i="6"/>
  <c r="R867" i="6"/>
  <c r="AD867" i="6"/>
  <c r="AH867" i="6"/>
  <c r="AC868" i="6"/>
  <c r="AG868" i="6"/>
  <c r="AF869" i="6"/>
  <c r="AE870" i="6"/>
  <c r="AI870" i="6"/>
  <c r="R871" i="6"/>
  <c r="AD871" i="6"/>
  <c r="AH871" i="6"/>
  <c r="AC872" i="6"/>
  <c r="AG872" i="6"/>
  <c r="AF873" i="6"/>
  <c r="AE874" i="6"/>
  <c r="AI874" i="6"/>
  <c r="R875" i="6"/>
  <c r="AD875" i="6"/>
  <c r="AH875" i="6"/>
  <c r="AC876" i="6"/>
  <c r="AG876" i="6"/>
  <c r="AF877" i="6"/>
  <c r="AE878" i="6"/>
  <c r="AI878" i="6"/>
  <c r="R879" i="6"/>
  <c r="AD879" i="6"/>
  <c r="AH879" i="6"/>
  <c r="AC880" i="6"/>
  <c r="AG880" i="6"/>
  <c r="AF881" i="6"/>
  <c r="AE882" i="6"/>
  <c r="AI882" i="6"/>
  <c r="R883" i="6"/>
  <c r="AD883" i="6"/>
  <c r="AH883" i="6"/>
  <c r="AC884" i="6"/>
  <c r="AG884" i="6"/>
  <c r="AF885" i="6"/>
  <c r="AE847" i="6"/>
  <c r="AI847" i="6"/>
  <c r="AD848" i="6"/>
  <c r="AC849" i="6"/>
  <c r="AG849" i="6"/>
  <c r="AF850" i="6"/>
  <c r="AE851" i="6"/>
  <c r="AI851" i="6"/>
  <c r="AD852" i="6"/>
  <c r="AC853" i="6"/>
  <c r="AG853" i="6"/>
  <c r="AF854" i="6"/>
  <c r="AE855" i="6"/>
  <c r="AI855" i="6"/>
  <c r="AD856" i="6"/>
  <c r="AC857" i="6"/>
  <c r="AG857" i="6"/>
  <c r="AF858" i="6"/>
  <c r="AE859" i="6"/>
  <c r="AI859" i="6"/>
  <c r="R860" i="6"/>
  <c r="AD860" i="6"/>
  <c r="AC861" i="6"/>
  <c r="AG861" i="6"/>
  <c r="AF862" i="6"/>
  <c r="AE863" i="6"/>
  <c r="AI863" i="6"/>
  <c r="R864" i="6"/>
  <c r="AD864" i="6"/>
  <c r="AH864" i="6"/>
  <c r="AC865" i="6"/>
  <c r="AG865" i="6"/>
  <c r="AE867" i="6"/>
  <c r="AI867" i="6"/>
  <c r="AC869" i="6"/>
  <c r="AG869" i="6"/>
  <c r="AF870" i="6"/>
  <c r="AE871" i="6"/>
  <c r="AI871" i="6"/>
  <c r="AC873" i="6"/>
  <c r="AG873" i="6"/>
  <c r="AF874" i="6"/>
  <c r="AE875" i="6"/>
  <c r="AI875" i="6"/>
  <c r="R876" i="6"/>
  <c r="AD876" i="6"/>
  <c r="AC877" i="6"/>
  <c r="AG877" i="6"/>
  <c r="AF878" i="6"/>
  <c r="AE879" i="6"/>
  <c r="AI879" i="6"/>
  <c r="R880" i="6"/>
  <c r="AD880" i="6"/>
  <c r="AH880" i="6"/>
  <c r="AC881" i="6"/>
  <c r="AG881" i="6"/>
  <c r="AF882" i="6"/>
  <c r="AE883" i="6"/>
  <c r="AI883" i="6"/>
  <c r="R884" i="6"/>
  <c r="AD884" i="6"/>
  <c r="AC885" i="6"/>
  <c r="AG885" i="6"/>
  <c r="AC850" i="6"/>
  <c r="AG850" i="6"/>
  <c r="AC854" i="6"/>
  <c r="AG854" i="6"/>
  <c r="AC858" i="6"/>
  <c r="AG858" i="6"/>
  <c r="AC862" i="6"/>
  <c r="AG862" i="6"/>
  <c r="AC870" i="6"/>
  <c r="AG870" i="6"/>
  <c r="AC874" i="6"/>
  <c r="AG874" i="6"/>
  <c r="AC878" i="6"/>
  <c r="AG878" i="6"/>
  <c r="AC882" i="6"/>
  <c r="AG882" i="6"/>
  <c r="AC847" i="6"/>
  <c r="AE849" i="6"/>
  <c r="R850" i="6"/>
  <c r="AD850" i="6"/>
  <c r="AC851" i="6"/>
  <c r="AE853" i="6"/>
  <c r="R854" i="6"/>
  <c r="AD854" i="6"/>
  <c r="AC855" i="6"/>
  <c r="AE857" i="6"/>
  <c r="R858" i="6"/>
  <c r="AD858" i="6"/>
  <c r="AC859" i="6"/>
  <c r="AE861" i="6"/>
  <c r="R862" i="6"/>
  <c r="AD862" i="6"/>
  <c r="AC863" i="6"/>
  <c r="AE865" i="6"/>
  <c r="AC867" i="6"/>
  <c r="AJ867" i="6" s="1"/>
  <c r="AE869" i="6"/>
  <c r="R870" i="6"/>
  <c r="AD870" i="6"/>
  <c r="AC871" i="6"/>
  <c r="AJ871" i="6" s="1"/>
  <c r="AE873" i="6"/>
  <c r="R874" i="6"/>
  <c r="AD874" i="6"/>
  <c r="AC875" i="6"/>
  <c r="AJ875" i="6" s="1"/>
  <c r="AE877" i="6"/>
  <c r="R878" i="6"/>
  <c r="AD878" i="6"/>
  <c r="AC879" i="6"/>
  <c r="AJ879" i="6" s="1"/>
  <c r="AE881" i="6"/>
  <c r="R882" i="6"/>
  <c r="AD882" i="6"/>
  <c r="AC883" i="6"/>
  <c r="AJ883" i="6" s="1"/>
  <c r="AE885" i="6"/>
  <c r="AC886" i="6"/>
  <c r="AG886" i="6"/>
  <c r="AE888" i="6"/>
  <c r="AI888" i="6"/>
  <c r="R889" i="6"/>
  <c r="AD889" i="6"/>
  <c r="AH889" i="6"/>
  <c r="AC890" i="6"/>
  <c r="AG890" i="6"/>
  <c r="AF891" i="6"/>
  <c r="AE892" i="6"/>
  <c r="AI892" i="6"/>
  <c r="R893" i="6"/>
  <c r="AD893" i="6"/>
  <c r="AH893" i="6"/>
  <c r="AC894" i="6"/>
  <c r="AG894" i="6"/>
  <c r="AF895" i="6"/>
  <c r="AE896" i="6"/>
  <c r="AI896" i="6"/>
  <c r="R897" i="6"/>
  <c r="AD897" i="6"/>
  <c r="AH897" i="6"/>
  <c r="AC898" i="6"/>
  <c r="AG898" i="6"/>
  <c r="AF899" i="6"/>
  <c r="AE900" i="6"/>
  <c r="AI900" i="6"/>
  <c r="R901" i="6"/>
  <c r="AD901" i="6"/>
  <c r="AH901" i="6"/>
  <c r="AC902" i="6"/>
  <c r="AG902" i="6"/>
  <c r="AF903" i="6"/>
  <c r="AE904" i="6"/>
  <c r="AI904" i="6"/>
  <c r="R905" i="6"/>
  <c r="AD905" i="6"/>
  <c r="AH905" i="6"/>
  <c r="AC906" i="6"/>
  <c r="AG906" i="6"/>
  <c r="AF907" i="6"/>
  <c r="R909" i="6"/>
  <c r="AD909" i="6"/>
  <c r="AH909" i="6"/>
  <c r="AC910" i="6"/>
  <c r="AG910" i="6"/>
  <c r="AF911" i="6"/>
  <c r="AE912" i="6"/>
  <c r="AI912" i="6"/>
  <c r="AC914" i="6"/>
  <c r="AG914" i="6"/>
  <c r="AE916" i="6"/>
  <c r="AI916" i="6"/>
  <c r="AC918" i="6"/>
  <c r="AG918" i="6"/>
  <c r="AE920" i="6"/>
  <c r="AI920" i="6"/>
  <c r="AC922" i="6"/>
  <c r="AG922" i="6"/>
  <c r="AE924" i="6"/>
  <c r="AI924" i="6"/>
  <c r="R886" i="6"/>
  <c r="AD886" i="6"/>
  <c r="AH886" i="6"/>
  <c r="AF888" i="6"/>
  <c r="AE889" i="6"/>
  <c r="AI889" i="6"/>
  <c r="R890" i="6"/>
  <c r="AD890" i="6"/>
  <c r="AH890" i="6"/>
  <c r="AC891" i="6"/>
  <c r="AG891" i="6"/>
  <c r="AF892" i="6"/>
  <c r="AE893" i="6"/>
  <c r="AI893" i="6"/>
  <c r="AD894" i="6"/>
  <c r="AC895" i="6"/>
  <c r="AG895" i="6"/>
  <c r="AF896" i="6"/>
  <c r="AE897" i="6"/>
  <c r="AI897" i="6"/>
  <c r="AD898" i="6"/>
  <c r="AC899" i="6"/>
  <c r="AG899" i="6"/>
  <c r="AF900" i="6"/>
  <c r="AE901" i="6"/>
  <c r="AI901" i="6"/>
  <c r="AD902" i="6"/>
  <c r="AC903" i="6"/>
  <c r="AG903" i="6"/>
  <c r="AF904" i="6"/>
  <c r="AE905" i="6"/>
  <c r="AI905" i="6"/>
  <c r="R906" i="6"/>
  <c r="AD906" i="6"/>
  <c r="AH906" i="6"/>
  <c r="AC907" i="6"/>
  <c r="AG907" i="6"/>
  <c r="AE909" i="6"/>
  <c r="AI909" i="6"/>
  <c r="R910" i="6"/>
  <c r="AD910" i="6"/>
  <c r="AH910" i="6"/>
  <c r="AC911" i="6"/>
  <c r="AG911" i="6"/>
  <c r="AF912" i="6"/>
  <c r="AE913" i="6"/>
  <c r="AI913" i="6"/>
  <c r="R914" i="6"/>
  <c r="AD914" i="6"/>
  <c r="AH914" i="6"/>
  <c r="AC915" i="6"/>
  <c r="AG915" i="6"/>
  <c r="AF916" i="6"/>
  <c r="AE917" i="6"/>
  <c r="AI917" i="6"/>
  <c r="R918" i="6"/>
  <c r="AD918" i="6"/>
  <c r="AH918" i="6"/>
  <c r="AC919" i="6"/>
  <c r="AG919" i="6"/>
  <c r="AF920" i="6"/>
  <c r="AE921" i="6"/>
  <c r="AI921" i="6"/>
  <c r="R922" i="6"/>
  <c r="AD922" i="6"/>
  <c r="AH922" i="6"/>
  <c r="AC923" i="6"/>
  <c r="AG923" i="6"/>
  <c r="AF924" i="6"/>
  <c r="AE925" i="6"/>
  <c r="AI925" i="6"/>
  <c r="AE926" i="6"/>
  <c r="AC888" i="6"/>
  <c r="AG888" i="6"/>
  <c r="AC892" i="6"/>
  <c r="AG892" i="6"/>
  <c r="AC896" i="6"/>
  <c r="AG896" i="6"/>
  <c r="AC900" i="6"/>
  <c r="AG900" i="6"/>
  <c r="AC904" i="6"/>
  <c r="AG904" i="6"/>
  <c r="AC912" i="6"/>
  <c r="AG912" i="6"/>
  <c r="AC916" i="6"/>
  <c r="AG916" i="6"/>
  <c r="AE918" i="6"/>
  <c r="AI918" i="6"/>
  <c r="AC920" i="6"/>
  <c r="AG920" i="6"/>
  <c r="AE922" i="6"/>
  <c r="AI922" i="6"/>
  <c r="AC924" i="6"/>
  <c r="AG924" i="6"/>
  <c r="R888" i="6"/>
  <c r="AD888" i="6"/>
  <c r="AC889" i="6"/>
  <c r="AE891" i="6"/>
  <c r="R892" i="6"/>
  <c r="AD892" i="6"/>
  <c r="AC893" i="6"/>
  <c r="AE895" i="6"/>
  <c r="R896" i="6"/>
  <c r="AD896" i="6"/>
  <c r="AC897" i="6"/>
  <c r="AE899" i="6"/>
  <c r="R900" i="6"/>
  <c r="AD900" i="6"/>
  <c r="AC901" i="6"/>
  <c r="AE903" i="6"/>
  <c r="R904" i="6"/>
  <c r="AD904" i="6"/>
  <c r="AC905" i="6"/>
  <c r="AE907" i="6"/>
  <c r="AC909" i="6"/>
  <c r="AE911" i="6"/>
  <c r="R912" i="6"/>
  <c r="AD912" i="6"/>
  <c r="AC913" i="6"/>
  <c r="AE915" i="6"/>
  <c r="R916" i="6"/>
  <c r="AD916" i="6"/>
  <c r="AC917" i="6"/>
  <c r="AE919" i="6"/>
  <c r="R920" i="6"/>
  <c r="AD920" i="6"/>
  <c r="AC921" i="6"/>
  <c r="AE923" i="6"/>
  <c r="R924" i="6"/>
  <c r="AD924" i="6"/>
  <c r="AC925" i="6"/>
  <c r="AH926" i="6"/>
  <c r="AD926" i="6"/>
  <c r="R926" i="6"/>
  <c r="AG926" i="6"/>
  <c r="AC927" i="6"/>
  <c r="AG927" i="6"/>
  <c r="AF928" i="6"/>
  <c r="R930" i="6"/>
  <c r="AD930" i="6"/>
  <c r="AH930" i="6"/>
  <c r="AC931" i="6"/>
  <c r="AG931" i="6"/>
  <c r="AF932" i="6"/>
  <c r="AE933" i="6"/>
  <c r="AI933" i="6"/>
  <c r="R934" i="6"/>
  <c r="AD934" i="6"/>
  <c r="AH934" i="6"/>
  <c r="AC935" i="6"/>
  <c r="AG935" i="6"/>
  <c r="AF936" i="6"/>
  <c r="AE937" i="6"/>
  <c r="AI937" i="6"/>
  <c r="R938" i="6"/>
  <c r="AD938" i="6"/>
  <c r="AH938" i="6"/>
  <c r="AC939" i="6"/>
  <c r="AG939" i="6"/>
  <c r="AF940" i="6"/>
  <c r="AG959" i="6"/>
  <c r="AC959" i="6"/>
  <c r="AI959" i="6"/>
  <c r="AE959" i="6"/>
  <c r="AD959" i="6"/>
  <c r="R959" i="6"/>
  <c r="AF959" i="6"/>
  <c r="AH959" i="6"/>
  <c r="AC928" i="6"/>
  <c r="AG928" i="6"/>
  <c r="AE930" i="6"/>
  <c r="AI930" i="6"/>
  <c r="AC932" i="6"/>
  <c r="AG932" i="6"/>
  <c r="AE934" i="6"/>
  <c r="AI934" i="6"/>
  <c r="AC936" i="6"/>
  <c r="AG936" i="6"/>
  <c r="AE938" i="6"/>
  <c r="AI938" i="6"/>
  <c r="AC940" i="6"/>
  <c r="AG940" i="6"/>
  <c r="AI943" i="6"/>
  <c r="AE943" i="6"/>
  <c r="AH943" i="6"/>
  <c r="AD943" i="6"/>
  <c r="R943" i="6"/>
  <c r="AF943" i="6"/>
  <c r="AC943" i="6"/>
  <c r="AI955" i="6"/>
  <c r="AE955" i="6"/>
  <c r="AH955" i="6"/>
  <c r="AD955" i="6"/>
  <c r="R955" i="6"/>
  <c r="AF955" i="6"/>
  <c r="AC955" i="6"/>
  <c r="AE927" i="6"/>
  <c r="R928" i="6"/>
  <c r="AD928" i="6"/>
  <c r="AF930" i="6"/>
  <c r="AE931" i="6"/>
  <c r="R932" i="6"/>
  <c r="AD932" i="6"/>
  <c r="AC933" i="6"/>
  <c r="AF934" i="6"/>
  <c r="AE935" i="6"/>
  <c r="R936" i="6"/>
  <c r="AD936" i="6"/>
  <c r="AC937" i="6"/>
  <c r="AJ937" i="6" s="1"/>
  <c r="AF938" i="6"/>
  <c r="AE939" i="6"/>
  <c r="R940" i="6"/>
  <c r="AD940" i="6"/>
  <c r="AH941" i="6"/>
  <c r="AD941" i="6"/>
  <c r="AC941" i="6"/>
  <c r="AI941" i="6"/>
  <c r="AG943" i="6"/>
  <c r="AI947" i="6"/>
  <c r="AE947" i="6"/>
  <c r="AH947" i="6"/>
  <c r="AD947" i="6"/>
  <c r="R947" i="6"/>
  <c r="AF947" i="6"/>
  <c r="AC947" i="6"/>
  <c r="AG955" i="6"/>
  <c r="AC930" i="6"/>
  <c r="AC934" i="6"/>
  <c r="AC938" i="6"/>
  <c r="AI951" i="6"/>
  <c r="AE951" i="6"/>
  <c r="AH951" i="6"/>
  <c r="AD951" i="6"/>
  <c r="R951" i="6"/>
  <c r="AF951" i="6"/>
  <c r="AC951" i="6"/>
  <c r="AC942" i="6"/>
  <c r="AG942" i="6"/>
  <c r="AE944" i="6"/>
  <c r="AI944" i="6"/>
  <c r="R945" i="6"/>
  <c r="AD945" i="6"/>
  <c r="AH945" i="6"/>
  <c r="AC946" i="6"/>
  <c r="AG946" i="6"/>
  <c r="AE948" i="6"/>
  <c r="AI948" i="6"/>
  <c r="AC950" i="6"/>
  <c r="AG950" i="6"/>
  <c r="AE952" i="6"/>
  <c r="AI952" i="6"/>
  <c r="R953" i="6"/>
  <c r="AD953" i="6"/>
  <c r="AH953" i="6"/>
  <c r="AC954" i="6"/>
  <c r="AG954" i="6"/>
  <c r="AE956" i="6"/>
  <c r="AI956" i="6"/>
  <c r="R957" i="6"/>
  <c r="AD957" i="6"/>
  <c r="AH957" i="6"/>
  <c r="AC958" i="6"/>
  <c r="AG958" i="6"/>
  <c r="AF960" i="6"/>
  <c r="AH960" i="6"/>
  <c r="AD960" i="6"/>
  <c r="R960" i="6"/>
  <c r="AG960" i="6"/>
  <c r="AE942" i="6"/>
  <c r="AI942" i="6"/>
  <c r="AC944" i="6"/>
  <c r="AG944" i="6"/>
  <c r="AF945" i="6"/>
  <c r="AE946" i="6"/>
  <c r="AI946" i="6"/>
  <c r="AC948" i="6"/>
  <c r="AG948" i="6"/>
  <c r="AE950" i="6"/>
  <c r="AI950" i="6"/>
  <c r="AC952" i="6"/>
  <c r="AG952" i="6"/>
  <c r="AE954" i="6"/>
  <c r="AI954" i="6"/>
  <c r="AC956" i="6"/>
  <c r="AG956" i="6"/>
  <c r="AI958" i="6"/>
  <c r="AF964" i="6"/>
  <c r="AI964" i="6"/>
  <c r="AE964" i="6"/>
  <c r="AH964" i="6"/>
  <c r="AD964" i="6"/>
  <c r="R964" i="6"/>
  <c r="AC964" i="6"/>
  <c r="R944" i="6"/>
  <c r="AD944" i="6"/>
  <c r="AC945" i="6"/>
  <c r="R948" i="6"/>
  <c r="AD948" i="6"/>
  <c r="R952" i="6"/>
  <c r="AD952" i="6"/>
  <c r="AC953" i="6"/>
  <c r="R956" i="6"/>
  <c r="AD956" i="6"/>
  <c r="AC957" i="6"/>
  <c r="AE960" i="6"/>
  <c r="AG964" i="6"/>
  <c r="AC961" i="6"/>
  <c r="AG961" i="6"/>
  <c r="AF962" i="6"/>
  <c r="AE963" i="6"/>
  <c r="AI963" i="6"/>
  <c r="AC965" i="6"/>
  <c r="AG965" i="6"/>
  <c r="AF966" i="6"/>
  <c r="AE967" i="6"/>
  <c r="AI967" i="6"/>
  <c r="R968" i="6"/>
  <c r="AD968" i="6"/>
  <c r="AH968" i="6"/>
  <c r="AC969" i="6"/>
  <c r="AG969" i="6"/>
  <c r="AF970" i="6"/>
  <c r="R972" i="6"/>
  <c r="AD972" i="6"/>
  <c r="AH972" i="6"/>
  <c r="AC973" i="6"/>
  <c r="AG973" i="6"/>
  <c r="AF974" i="6"/>
  <c r="AE975" i="6"/>
  <c r="AI975" i="6"/>
  <c r="R976" i="6"/>
  <c r="AD976" i="6"/>
  <c r="AG977" i="6"/>
  <c r="R980" i="6"/>
  <c r="AG980" i="6"/>
  <c r="AC962" i="6"/>
  <c r="AG962" i="6"/>
  <c r="AC966" i="6"/>
  <c r="AG966" i="6"/>
  <c r="AE968" i="6"/>
  <c r="AI968" i="6"/>
  <c r="AC970" i="6"/>
  <c r="AG970" i="6"/>
  <c r="AE972" i="6"/>
  <c r="AI972" i="6"/>
  <c r="AC974" i="6"/>
  <c r="AG974" i="6"/>
  <c r="AF976" i="6"/>
  <c r="AH980" i="6"/>
  <c r="AI981" i="6"/>
  <c r="AE981" i="6"/>
  <c r="AH981" i="6"/>
  <c r="AD981" i="6"/>
  <c r="R981" i="6"/>
  <c r="AG981" i="6"/>
  <c r="AC981" i="6"/>
  <c r="AE961" i="6"/>
  <c r="R962" i="6"/>
  <c r="AD962" i="6"/>
  <c r="AC963" i="6"/>
  <c r="AJ963" i="6" s="1"/>
  <c r="AE965" i="6"/>
  <c r="R966" i="6"/>
  <c r="AD966" i="6"/>
  <c r="AC967" i="6"/>
  <c r="AJ967" i="6" s="1"/>
  <c r="AF968" i="6"/>
  <c r="AE969" i="6"/>
  <c r="R970" i="6"/>
  <c r="AD970" i="6"/>
  <c r="AF972" i="6"/>
  <c r="AE973" i="6"/>
  <c r="R974" i="6"/>
  <c r="AD974" i="6"/>
  <c r="AC975" i="6"/>
  <c r="AC968" i="6"/>
  <c r="AC972" i="6"/>
  <c r="AI976" i="6"/>
  <c r="AE976" i="6"/>
  <c r="AC976" i="6"/>
  <c r="AH976" i="6"/>
  <c r="AI977" i="6"/>
  <c r="AE977" i="6"/>
  <c r="AH977" i="6"/>
  <c r="AD977" i="6"/>
  <c r="R977" i="6"/>
  <c r="AF977" i="6"/>
  <c r="AF980" i="6"/>
  <c r="AI980" i="6"/>
  <c r="AE980" i="6"/>
  <c r="AD980" i="6"/>
  <c r="R984" i="6"/>
  <c r="AD984" i="6"/>
  <c r="AH984" i="6"/>
  <c r="AC985" i="6"/>
  <c r="AG985" i="6"/>
  <c r="R988" i="6"/>
  <c r="AD988" i="6"/>
  <c r="AH988" i="6"/>
  <c r="AC989" i="6"/>
  <c r="AG989" i="6"/>
  <c r="AI993" i="6"/>
  <c r="AH995" i="6"/>
  <c r="AD995" i="6"/>
  <c r="R995" i="6"/>
  <c r="AF995" i="6"/>
  <c r="AG995" i="6"/>
  <c r="AI1003" i="6"/>
  <c r="AE1003" i="6"/>
  <c r="AH1003" i="6"/>
  <c r="AD1003" i="6"/>
  <c r="R1003" i="6"/>
  <c r="AF1003" i="6"/>
  <c r="AC1003" i="6"/>
  <c r="AC978" i="6"/>
  <c r="AG978" i="6"/>
  <c r="AF979" i="6"/>
  <c r="AC982" i="6"/>
  <c r="AG982" i="6"/>
  <c r="AF983" i="6"/>
  <c r="AE984" i="6"/>
  <c r="AI984" i="6"/>
  <c r="R985" i="6"/>
  <c r="AD985" i="6"/>
  <c r="AH985" i="6"/>
  <c r="AC986" i="6"/>
  <c r="AG986" i="6"/>
  <c r="AF987" i="6"/>
  <c r="AE988" i="6"/>
  <c r="AI988" i="6"/>
  <c r="R989" i="6"/>
  <c r="AD989" i="6"/>
  <c r="AH989" i="6"/>
  <c r="AC990" i="6"/>
  <c r="AG990" i="6"/>
  <c r="AC993" i="6"/>
  <c r="AI995" i="6"/>
  <c r="AG997" i="6"/>
  <c r="AC997" i="6"/>
  <c r="AF997" i="6"/>
  <c r="AH997" i="6"/>
  <c r="AD997" i="6"/>
  <c r="R997" i="6"/>
  <c r="AG1003" i="6"/>
  <c r="R978" i="6"/>
  <c r="AD978" i="6"/>
  <c r="AC979" i="6"/>
  <c r="AJ979" i="6" s="1"/>
  <c r="R982" i="6"/>
  <c r="AD982" i="6"/>
  <c r="AC983" i="6"/>
  <c r="AJ983" i="6" s="1"/>
  <c r="AF984" i="6"/>
  <c r="AE985" i="6"/>
  <c r="AD986" i="6"/>
  <c r="AC987" i="6"/>
  <c r="AJ987" i="6" s="1"/>
  <c r="AF988" i="6"/>
  <c r="AE989" i="6"/>
  <c r="R990" i="6"/>
  <c r="AD990" i="6"/>
  <c r="AC995" i="6"/>
  <c r="AE997" i="6"/>
  <c r="AC984" i="6"/>
  <c r="AC988" i="6"/>
  <c r="AF993" i="6"/>
  <c r="AH993" i="6"/>
  <c r="AD993" i="6"/>
  <c r="R993" i="6"/>
  <c r="AG993" i="6"/>
  <c r="AI999" i="6"/>
  <c r="AE999" i="6"/>
  <c r="AH999" i="6"/>
  <c r="AD999" i="6"/>
  <c r="R999" i="6"/>
  <c r="AF999" i="6"/>
  <c r="AC999" i="6"/>
  <c r="AE992" i="6"/>
  <c r="AI992" i="6"/>
  <c r="AC994" i="6"/>
  <c r="AG994" i="6"/>
  <c r="AE996" i="6"/>
  <c r="AI996" i="6"/>
  <c r="AC998" i="6"/>
  <c r="AG998" i="6"/>
  <c r="AE1000" i="6"/>
  <c r="AI1000" i="6"/>
  <c r="R1001" i="6"/>
  <c r="AD1001" i="6"/>
  <c r="AH1001" i="6"/>
  <c r="AC1002" i="6"/>
  <c r="AG1002" i="6"/>
  <c r="AF1005" i="6"/>
  <c r="AI1005" i="6"/>
  <c r="AE1005" i="6"/>
  <c r="AD1005" i="6"/>
  <c r="AC992" i="6"/>
  <c r="AE994" i="6"/>
  <c r="AC996" i="6"/>
  <c r="AE998" i="6"/>
  <c r="AC1000" i="6"/>
  <c r="AF1001" i="6"/>
  <c r="AE1002" i="6"/>
  <c r="AD1004" i="6"/>
  <c r="AI1004" i="6"/>
  <c r="AH1005" i="6"/>
  <c r="AI1006" i="6"/>
  <c r="AE1006" i="6"/>
  <c r="AH1006" i="6"/>
  <c r="AD1006" i="6"/>
  <c r="R1006" i="6"/>
  <c r="AF1006" i="6"/>
  <c r="AF1009" i="6"/>
  <c r="AI1009" i="6"/>
  <c r="AE1009" i="6"/>
  <c r="AD1009" i="6"/>
  <c r="AC1001" i="6"/>
  <c r="AC1007" i="6"/>
  <c r="AG1007" i="6"/>
  <c r="AF1008" i="6"/>
  <c r="AC1011" i="6"/>
  <c r="AH1011" i="6"/>
  <c r="AH1013" i="6"/>
  <c r="AI1014" i="6"/>
  <c r="AE1014" i="6"/>
  <c r="AH1014" i="6"/>
  <c r="AD1014" i="6"/>
  <c r="R1014" i="6"/>
  <c r="AF1014" i="6"/>
  <c r="R1007" i="6"/>
  <c r="AD1007" i="6"/>
  <c r="AC1008" i="6"/>
  <c r="AJ1008" i="6" s="1"/>
  <c r="AD1011" i="6"/>
  <c r="AI1011" i="6"/>
  <c r="AH1017" i="6"/>
  <c r="AD1017" i="6"/>
  <c r="R1017" i="6"/>
  <c r="AF1017" i="6"/>
  <c r="AI1017" i="6"/>
  <c r="AE1017" i="6"/>
  <c r="AC1017" i="6"/>
  <c r="AH1021" i="6"/>
  <c r="AI1021" i="6"/>
  <c r="AD1021" i="6"/>
  <c r="R1021" i="6"/>
  <c r="AF1021" i="6"/>
  <c r="AE1021" i="6"/>
  <c r="AC1021" i="6"/>
  <c r="AF1013" i="6"/>
  <c r="AI1013" i="6"/>
  <c r="AE1013" i="6"/>
  <c r="AD1013" i="6"/>
  <c r="AF1012" i="6"/>
  <c r="AC1015" i="6"/>
  <c r="AG1015" i="6"/>
  <c r="AF1016" i="6"/>
  <c r="R1018" i="6"/>
  <c r="AD1018" i="6"/>
  <c r="AH1018" i="6"/>
  <c r="AC1019" i="6"/>
  <c r="AG1019" i="6"/>
  <c r="AF1020" i="6"/>
  <c r="AC1012" i="6"/>
  <c r="R1015" i="6"/>
  <c r="AD1015" i="6"/>
  <c r="AC1016" i="6"/>
  <c r="AE1018" i="6"/>
  <c r="AI1018" i="6"/>
  <c r="R1019" i="6"/>
  <c r="AD1019" i="6"/>
  <c r="AC1020" i="6"/>
  <c r="AC1018" i="6"/>
  <c r="AF1022" i="6"/>
  <c r="AE1023" i="6"/>
  <c r="AI1023" i="6"/>
  <c r="AD1024" i="6"/>
  <c r="AH1024" i="6"/>
  <c r="AC1025" i="6"/>
  <c r="AG1025" i="6"/>
  <c r="AE1027" i="6"/>
  <c r="AI1027" i="6"/>
  <c r="AC1029" i="6"/>
  <c r="AG1029" i="6"/>
  <c r="AE1031" i="6"/>
  <c r="AI1031" i="6"/>
  <c r="AC1022" i="6"/>
  <c r="AG1022" i="6"/>
  <c r="AF1023" i="6"/>
  <c r="AE1024" i="6"/>
  <c r="AI1024" i="6"/>
  <c r="R1025" i="6"/>
  <c r="AD1025" i="6"/>
  <c r="AH1025" i="6"/>
  <c r="AC1026" i="6"/>
  <c r="AG1026" i="6"/>
  <c r="AF1027" i="6"/>
  <c r="AE1028" i="6"/>
  <c r="AI1028" i="6"/>
  <c r="R1029" i="6"/>
  <c r="AD1029" i="6"/>
  <c r="AH1029" i="6"/>
  <c r="AC1030" i="6"/>
  <c r="AG1030" i="6"/>
  <c r="AF1031" i="6"/>
  <c r="AC1023" i="6"/>
  <c r="AG1023" i="6"/>
  <c r="AE1025" i="6"/>
  <c r="AI1025" i="6"/>
  <c r="R1026" i="6"/>
  <c r="AD1026" i="6"/>
  <c r="AH1026" i="6"/>
  <c r="AC1027" i="6"/>
  <c r="AG1027" i="6"/>
  <c r="AE1029" i="6"/>
  <c r="AI1029" i="6"/>
  <c r="R1030" i="6"/>
  <c r="AD1030" i="6"/>
  <c r="AH1030" i="6"/>
  <c r="AC1031" i="6"/>
  <c r="AG1031" i="6"/>
  <c r="AE1022" i="6"/>
  <c r="R1023" i="6"/>
  <c r="AD1023" i="6"/>
  <c r="AC1024" i="6"/>
  <c r="AE1026" i="6"/>
  <c r="R1027" i="6"/>
  <c r="AD1027" i="6"/>
  <c r="AC1028" i="6"/>
  <c r="AE1030" i="6"/>
  <c r="R1031" i="6"/>
  <c r="AD1031" i="6"/>
  <c r="M5" i="4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L5" i="4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K5" i="4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J5" i="4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J1002" i="4" s="1"/>
  <c r="J1003" i="4" s="1"/>
  <c r="J1004" i="4" s="1"/>
  <c r="J1005" i="4" s="1"/>
  <c r="J1006" i="4" s="1"/>
  <c r="J1007" i="4" s="1"/>
  <c r="J1008" i="4" s="1"/>
  <c r="J1009" i="4" s="1"/>
  <c r="J1010" i="4" s="1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I5" i="4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I819" i="4" s="1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I842" i="4" s="1"/>
  <c r="I843" i="4" s="1"/>
  <c r="I844" i="4" s="1"/>
  <c r="I845" i="4" s="1"/>
  <c r="I846" i="4" s="1"/>
  <c r="I847" i="4" s="1"/>
  <c r="I848" i="4" s="1"/>
  <c r="I849" i="4" s="1"/>
  <c r="I850" i="4" s="1"/>
  <c r="I851" i="4" s="1"/>
  <c r="I852" i="4" s="1"/>
  <c r="I853" i="4" s="1"/>
  <c r="I854" i="4" s="1"/>
  <c r="I855" i="4" s="1"/>
  <c r="I856" i="4" s="1"/>
  <c r="I857" i="4" s="1"/>
  <c r="I858" i="4" s="1"/>
  <c r="I859" i="4" s="1"/>
  <c r="I860" i="4" s="1"/>
  <c r="I861" i="4" s="1"/>
  <c r="I862" i="4" s="1"/>
  <c r="I863" i="4" s="1"/>
  <c r="I864" i="4" s="1"/>
  <c r="I865" i="4" s="1"/>
  <c r="I866" i="4" s="1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I889" i="4" s="1"/>
  <c r="I890" i="4" s="1"/>
  <c r="I891" i="4" s="1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I914" i="4" s="1"/>
  <c r="I915" i="4" s="1"/>
  <c r="I916" i="4" s="1"/>
  <c r="I917" i="4" s="1"/>
  <c r="I918" i="4" s="1"/>
  <c r="I919" i="4" s="1"/>
  <c r="I920" i="4" s="1"/>
  <c r="I921" i="4" s="1"/>
  <c r="I922" i="4" s="1"/>
  <c r="I923" i="4" s="1"/>
  <c r="I924" i="4" s="1"/>
  <c r="I925" i="4" s="1"/>
  <c r="I926" i="4" s="1"/>
  <c r="I927" i="4" s="1"/>
  <c r="I928" i="4" s="1"/>
  <c r="I929" i="4" s="1"/>
  <c r="I930" i="4" s="1"/>
  <c r="I931" i="4" s="1"/>
  <c r="I932" i="4" s="1"/>
  <c r="I933" i="4" s="1"/>
  <c r="I934" i="4" s="1"/>
  <c r="I935" i="4" s="1"/>
  <c r="I936" i="4" s="1"/>
  <c r="I937" i="4" s="1"/>
  <c r="I938" i="4" s="1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I961" i="4" s="1"/>
  <c r="I962" i="4" s="1"/>
  <c r="I963" i="4" s="1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I986" i="4" s="1"/>
  <c r="I987" i="4" s="1"/>
  <c r="I988" i="4" s="1"/>
  <c r="I989" i="4" s="1"/>
  <c r="I990" i="4" s="1"/>
  <c r="I991" i="4" s="1"/>
  <c r="I992" i="4" s="1"/>
  <c r="I993" i="4" s="1"/>
  <c r="I994" i="4" s="1"/>
  <c r="I995" i="4" s="1"/>
  <c r="I996" i="4" s="1"/>
  <c r="I997" i="4" s="1"/>
  <c r="I998" i="4" s="1"/>
  <c r="I999" i="4" s="1"/>
  <c r="I1000" i="4" s="1"/>
  <c r="I1001" i="4" s="1"/>
  <c r="I1002" i="4" s="1"/>
  <c r="I1003" i="4" s="1"/>
  <c r="I1004" i="4" s="1"/>
  <c r="I1005" i="4" s="1"/>
  <c r="I1006" i="4" s="1"/>
  <c r="I1007" i="4" s="1"/>
  <c r="I1008" i="4" s="1"/>
  <c r="I1009" i="4" s="1"/>
  <c r="I1010" i="4" s="1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H5" i="4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C15" i="2"/>
  <c r="C13" i="2"/>
  <c r="C9" i="2"/>
  <c r="E4" i="5"/>
  <c r="AB4" i="5" s="1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46" i="5"/>
  <c r="AH146" i="5"/>
  <c r="AD146" i="5"/>
  <c r="R146" i="5"/>
  <c r="AG146" i="5"/>
  <c r="AI147" i="5"/>
  <c r="AC148" i="5"/>
  <c r="AF150" i="5"/>
  <c r="AH150" i="5"/>
  <c r="AD150" i="5"/>
  <c r="R150" i="5"/>
  <c r="AG150" i="5"/>
  <c r="AI151" i="5"/>
  <c r="AC152" i="5"/>
  <c r="AF154" i="5"/>
  <c r="AH154" i="5"/>
  <c r="AD154" i="5"/>
  <c r="AJ154" i="5" s="1"/>
  <c r="R154" i="5"/>
  <c r="AG154" i="5"/>
  <c r="AI155" i="5"/>
  <c r="AC156" i="5"/>
  <c r="AF158" i="5"/>
  <c r="AH158" i="5"/>
  <c r="AD158" i="5"/>
  <c r="R158" i="5"/>
  <c r="AG158" i="5"/>
  <c r="AI159" i="5"/>
  <c r="AC160" i="5"/>
  <c r="AF162" i="5"/>
  <c r="AH162" i="5"/>
  <c r="AD162" i="5"/>
  <c r="R162" i="5"/>
  <c r="AG162" i="5"/>
  <c r="AI163" i="5"/>
  <c r="AC164" i="5"/>
  <c r="AF166" i="5"/>
  <c r="AH166" i="5"/>
  <c r="AD166" i="5"/>
  <c r="R166" i="5"/>
  <c r="AG166" i="5"/>
  <c r="AI167" i="5"/>
  <c r="AC168" i="5"/>
  <c r="AF170" i="5"/>
  <c r="AH170" i="5"/>
  <c r="AD170" i="5"/>
  <c r="R170" i="5"/>
  <c r="AG170" i="5"/>
  <c r="AI171" i="5"/>
  <c r="AC172" i="5"/>
  <c r="AF174" i="5"/>
  <c r="AH174" i="5"/>
  <c r="AD174" i="5"/>
  <c r="R174" i="5"/>
  <c r="AG174" i="5"/>
  <c r="AC6" i="5"/>
  <c r="AC7" i="5"/>
  <c r="AJ7" i="5" s="1"/>
  <c r="AC8" i="5"/>
  <c r="AC9" i="5"/>
  <c r="AC10" i="5"/>
  <c r="AC11" i="5"/>
  <c r="AJ11" i="5" s="1"/>
  <c r="AC12" i="5"/>
  <c r="AC13" i="5"/>
  <c r="AC14" i="5"/>
  <c r="AC15" i="5"/>
  <c r="AJ15" i="5" s="1"/>
  <c r="AC16" i="5"/>
  <c r="AC17" i="5"/>
  <c r="AC18" i="5"/>
  <c r="AC19" i="5"/>
  <c r="AJ19" i="5" s="1"/>
  <c r="AC20" i="5"/>
  <c r="AC21" i="5"/>
  <c r="AC22" i="5"/>
  <c r="AC23" i="5"/>
  <c r="AJ23" i="5" s="1"/>
  <c r="AC24" i="5"/>
  <c r="AC25" i="5"/>
  <c r="AC26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70" i="5"/>
  <c r="AJ70" i="5" s="1"/>
  <c r="AC71" i="5"/>
  <c r="AC72" i="5"/>
  <c r="AC73" i="5"/>
  <c r="AC74" i="5"/>
  <c r="AJ74" i="5" s="1"/>
  <c r="AC75" i="5"/>
  <c r="AC76" i="5"/>
  <c r="AC77" i="5"/>
  <c r="AC78" i="5"/>
  <c r="AJ78" i="5" s="1"/>
  <c r="AC79" i="5"/>
  <c r="AC80" i="5"/>
  <c r="AC81" i="5"/>
  <c r="AC82" i="5"/>
  <c r="AJ82" i="5" s="1"/>
  <c r="AC83" i="5"/>
  <c r="AC84" i="5"/>
  <c r="AC85" i="5"/>
  <c r="AC86" i="5"/>
  <c r="AJ86" i="5" s="1"/>
  <c r="AC87" i="5"/>
  <c r="AC88" i="5"/>
  <c r="AC90" i="5"/>
  <c r="AC91" i="5"/>
  <c r="AJ91" i="5" s="1"/>
  <c r="AC92" i="5"/>
  <c r="AC93" i="5"/>
  <c r="AC94" i="5"/>
  <c r="AC95" i="5"/>
  <c r="AJ95" i="5" s="1"/>
  <c r="AC96" i="5"/>
  <c r="AC97" i="5"/>
  <c r="AC98" i="5"/>
  <c r="AC99" i="5"/>
  <c r="AJ99" i="5" s="1"/>
  <c r="AC100" i="5"/>
  <c r="AC101" i="5"/>
  <c r="AC102" i="5"/>
  <c r="AC103" i="5"/>
  <c r="AJ103" i="5" s="1"/>
  <c r="AC104" i="5"/>
  <c r="AC105" i="5"/>
  <c r="AC106" i="5"/>
  <c r="AC107" i="5"/>
  <c r="AJ107" i="5" s="1"/>
  <c r="AC108" i="5"/>
  <c r="AC109" i="5"/>
  <c r="AC110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G133" i="5"/>
  <c r="AH135" i="5"/>
  <c r="AD135" i="5"/>
  <c r="R135" i="5"/>
  <c r="AG135" i="5"/>
  <c r="AH136" i="5"/>
  <c r="AD136" i="5"/>
  <c r="R136" i="5"/>
  <c r="AG136" i="5"/>
  <c r="AH137" i="5"/>
  <c r="AD137" i="5"/>
  <c r="R137" i="5"/>
  <c r="AG137" i="5"/>
  <c r="AH138" i="5"/>
  <c r="AD138" i="5"/>
  <c r="R138" i="5"/>
  <c r="AG138" i="5"/>
  <c r="AH139" i="5"/>
  <c r="AD139" i="5"/>
  <c r="R139" i="5"/>
  <c r="AG139" i="5"/>
  <c r="AH140" i="5"/>
  <c r="AD140" i="5"/>
  <c r="R140" i="5"/>
  <c r="AG140" i="5"/>
  <c r="AH141" i="5"/>
  <c r="AD141" i="5"/>
  <c r="R141" i="5"/>
  <c r="AG141" i="5"/>
  <c r="AH142" i="5"/>
  <c r="AD142" i="5"/>
  <c r="R142" i="5"/>
  <c r="AG142" i="5"/>
  <c r="AH143" i="5"/>
  <c r="AD143" i="5"/>
  <c r="R143" i="5"/>
  <c r="AG143" i="5"/>
  <c r="AH144" i="5"/>
  <c r="AD144" i="5"/>
  <c r="R144" i="5"/>
  <c r="AG144" i="5"/>
  <c r="AF145" i="5"/>
  <c r="AH145" i="5"/>
  <c r="AD145" i="5"/>
  <c r="R145" i="5"/>
  <c r="AG145" i="5"/>
  <c r="AI146" i="5"/>
  <c r="AF149" i="5"/>
  <c r="AH149" i="5"/>
  <c r="AD149" i="5"/>
  <c r="R149" i="5"/>
  <c r="AG149" i="5"/>
  <c r="AI150" i="5"/>
  <c r="AI154" i="5"/>
  <c r="AF157" i="5"/>
  <c r="AH157" i="5"/>
  <c r="AD157" i="5"/>
  <c r="R157" i="5"/>
  <c r="AG157" i="5"/>
  <c r="AI158" i="5"/>
  <c r="AF161" i="5"/>
  <c r="AH161" i="5"/>
  <c r="AD161" i="5"/>
  <c r="R161" i="5"/>
  <c r="AG161" i="5"/>
  <c r="AI162" i="5"/>
  <c r="AC163" i="5"/>
  <c r="AF165" i="5"/>
  <c r="AH165" i="5"/>
  <c r="AD165" i="5"/>
  <c r="R165" i="5"/>
  <c r="AG165" i="5"/>
  <c r="AI166" i="5"/>
  <c r="AC167" i="5"/>
  <c r="AF169" i="5"/>
  <c r="AH169" i="5"/>
  <c r="AD169" i="5"/>
  <c r="R169" i="5"/>
  <c r="AG169" i="5"/>
  <c r="AI170" i="5"/>
  <c r="AC171" i="5"/>
  <c r="AF173" i="5"/>
  <c r="AH173" i="5"/>
  <c r="AD173" i="5"/>
  <c r="R173" i="5"/>
  <c r="AG173" i="5"/>
  <c r="AI174" i="5"/>
  <c r="AF148" i="5"/>
  <c r="AH148" i="5"/>
  <c r="AD148" i="5"/>
  <c r="R148" i="5"/>
  <c r="AG148" i="5"/>
  <c r="AF152" i="5"/>
  <c r="AH152" i="5"/>
  <c r="AD152" i="5"/>
  <c r="R152" i="5"/>
  <c r="AG152" i="5"/>
  <c r="AF156" i="5"/>
  <c r="AH156" i="5"/>
  <c r="AD156" i="5"/>
  <c r="R156" i="5"/>
  <c r="AG156" i="5"/>
  <c r="AF160" i="5"/>
  <c r="AH160" i="5"/>
  <c r="AD160" i="5"/>
  <c r="R160" i="5"/>
  <c r="AG160" i="5"/>
  <c r="AF164" i="5"/>
  <c r="AH164" i="5"/>
  <c r="AD164" i="5"/>
  <c r="R164" i="5"/>
  <c r="AG164" i="5"/>
  <c r="AF168" i="5"/>
  <c r="AH168" i="5"/>
  <c r="AD168" i="5"/>
  <c r="R168" i="5"/>
  <c r="AG168" i="5"/>
  <c r="AF172" i="5"/>
  <c r="AH172" i="5"/>
  <c r="AD172" i="5"/>
  <c r="R172" i="5"/>
  <c r="AG172" i="5"/>
  <c r="AF147" i="5"/>
  <c r="AH147" i="5"/>
  <c r="AD147" i="5"/>
  <c r="R147" i="5"/>
  <c r="AG147" i="5"/>
  <c r="AI148" i="5"/>
  <c r="AF151" i="5"/>
  <c r="AH151" i="5"/>
  <c r="AD151" i="5"/>
  <c r="R151" i="5"/>
  <c r="AG151" i="5"/>
  <c r="AI152" i="5"/>
  <c r="AF155" i="5"/>
  <c r="AH155" i="5"/>
  <c r="AD155" i="5"/>
  <c r="R155" i="5"/>
  <c r="AG155" i="5"/>
  <c r="AI156" i="5"/>
  <c r="AF159" i="5"/>
  <c r="AH159" i="5"/>
  <c r="AD159" i="5"/>
  <c r="R159" i="5"/>
  <c r="AG159" i="5"/>
  <c r="AI160" i="5"/>
  <c r="AF163" i="5"/>
  <c r="AH163" i="5"/>
  <c r="AD163" i="5"/>
  <c r="R163" i="5"/>
  <c r="AG163" i="5"/>
  <c r="AI164" i="5"/>
  <c r="AF167" i="5"/>
  <c r="AH167" i="5"/>
  <c r="AD167" i="5"/>
  <c r="R167" i="5"/>
  <c r="AG167" i="5"/>
  <c r="AI168" i="5"/>
  <c r="AF171" i="5"/>
  <c r="AH171" i="5"/>
  <c r="AD171" i="5"/>
  <c r="R171" i="5"/>
  <c r="AG171" i="5"/>
  <c r="AI172" i="5"/>
  <c r="R176" i="5"/>
  <c r="AD176" i="5"/>
  <c r="AH176" i="5"/>
  <c r="R177" i="5"/>
  <c r="AD177" i="5"/>
  <c r="AH177" i="5"/>
  <c r="R178" i="5"/>
  <c r="AD178" i="5"/>
  <c r="AH178" i="5"/>
  <c r="R179" i="5"/>
  <c r="AD179" i="5"/>
  <c r="AH179" i="5"/>
  <c r="R180" i="5"/>
  <c r="AD180" i="5"/>
  <c r="AH180" i="5"/>
  <c r="R181" i="5"/>
  <c r="AD181" i="5"/>
  <c r="AH181" i="5"/>
  <c r="R182" i="5"/>
  <c r="AD182" i="5"/>
  <c r="AH182" i="5"/>
  <c r="R183" i="5"/>
  <c r="AD183" i="5"/>
  <c r="AH183" i="5"/>
  <c r="R184" i="5"/>
  <c r="AD184" i="5"/>
  <c r="AH184" i="5"/>
  <c r="R185" i="5"/>
  <c r="AD185" i="5"/>
  <c r="AH185" i="5"/>
  <c r="R186" i="5"/>
  <c r="AD186" i="5"/>
  <c r="AH186" i="5"/>
  <c r="R187" i="5"/>
  <c r="AD187" i="5"/>
  <c r="AH187" i="5"/>
  <c r="R188" i="5"/>
  <c r="AD188" i="5"/>
  <c r="AH188" i="5"/>
  <c r="R189" i="5"/>
  <c r="AD189" i="5"/>
  <c r="AH189" i="5"/>
  <c r="R190" i="5"/>
  <c r="AD190" i="5"/>
  <c r="AH190" i="5"/>
  <c r="R191" i="5"/>
  <c r="AD191" i="5"/>
  <c r="AH191" i="5"/>
  <c r="R192" i="5"/>
  <c r="AD192" i="5"/>
  <c r="AH192" i="5"/>
  <c r="R193" i="5"/>
  <c r="AD193" i="5"/>
  <c r="AH193" i="5"/>
  <c r="R194" i="5"/>
  <c r="AD194" i="5"/>
  <c r="AH194" i="5"/>
  <c r="R196" i="5"/>
  <c r="AD196" i="5"/>
  <c r="AH196" i="5"/>
  <c r="R197" i="5"/>
  <c r="AD197" i="5"/>
  <c r="AH197" i="5"/>
  <c r="R198" i="5"/>
  <c r="AD198" i="5"/>
  <c r="AH198" i="5"/>
  <c r="R199" i="5"/>
  <c r="AD199" i="5"/>
  <c r="AH199" i="5"/>
  <c r="R200" i="5"/>
  <c r="AD200" i="5"/>
  <c r="AH200" i="5"/>
  <c r="R201" i="5"/>
  <c r="AD201" i="5"/>
  <c r="AH201" i="5"/>
  <c r="R202" i="5"/>
  <c r="AD202" i="5"/>
  <c r="AH202" i="5"/>
  <c r="R203" i="5"/>
  <c r="AD203" i="5"/>
  <c r="AH203" i="5"/>
  <c r="R204" i="5"/>
  <c r="AD204" i="5"/>
  <c r="AH204" i="5"/>
  <c r="R205" i="5"/>
  <c r="AD205" i="5"/>
  <c r="AH205" i="5"/>
  <c r="R206" i="5"/>
  <c r="AD206" i="5"/>
  <c r="AH206" i="5"/>
  <c r="R207" i="5"/>
  <c r="AD207" i="5"/>
  <c r="AH207" i="5"/>
  <c r="R208" i="5"/>
  <c r="AD208" i="5"/>
  <c r="AH208" i="5"/>
  <c r="R209" i="5"/>
  <c r="AD209" i="5"/>
  <c r="AH209" i="5"/>
  <c r="R210" i="5"/>
  <c r="AD210" i="5"/>
  <c r="AH210" i="5"/>
  <c r="R211" i="5"/>
  <c r="AD211" i="5"/>
  <c r="AH211" i="5"/>
  <c r="R212" i="5"/>
  <c r="AD212" i="5"/>
  <c r="AH212" i="5"/>
  <c r="R213" i="5"/>
  <c r="AD213" i="5"/>
  <c r="AH213" i="5"/>
  <c r="R214" i="5"/>
  <c r="AD214" i="5"/>
  <c r="AH214" i="5"/>
  <c r="R216" i="5"/>
  <c r="AD216" i="5"/>
  <c r="AH216" i="5"/>
  <c r="R217" i="5"/>
  <c r="AD217" i="5"/>
  <c r="AH217" i="5"/>
  <c r="R218" i="5"/>
  <c r="AD218" i="5"/>
  <c r="AH218" i="5"/>
  <c r="R219" i="5"/>
  <c r="AD219" i="5"/>
  <c r="AH219" i="5"/>
  <c r="R220" i="5"/>
  <c r="AD220" i="5"/>
  <c r="AH220" i="5"/>
  <c r="R221" i="5"/>
  <c r="AD221" i="5"/>
  <c r="AH221" i="5"/>
  <c r="R222" i="5"/>
  <c r="AD222" i="5"/>
  <c r="AH222" i="5"/>
  <c r="R223" i="5"/>
  <c r="AD223" i="5"/>
  <c r="AH223" i="5"/>
  <c r="R224" i="5"/>
  <c r="AD224" i="5"/>
  <c r="AH224" i="5"/>
  <c r="R225" i="5"/>
  <c r="AD225" i="5"/>
  <c r="AH225" i="5"/>
  <c r="R226" i="5"/>
  <c r="AD226" i="5"/>
  <c r="AH226" i="5"/>
  <c r="R227" i="5"/>
  <c r="AD227" i="5"/>
  <c r="AH227" i="5"/>
  <c r="R228" i="5"/>
  <c r="AD228" i="5"/>
  <c r="AH228" i="5"/>
  <c r="R229" i="5"/>
  <c r="AD229" i="5"/>
  <c r="AH229" i="5"/>
  <c r="R230" i="5"/>
  <c r="AD230" i="5"/>
  <c r="AH230" i="5"/>
  <c r="R231" i="5"/>
  <c r="AD231" i="5"/>
  <c r="AH231" i="5"/>
  <c r="R232" i="5"/>
  <c r="AD232" i="5"/>
  <c r="AH232" i="5"/>
  <c r="R233" i="5"/>
  <c r="AD233" i="5"/>
  <c r="AH233" i="5"/>
  <c r="R234" i="5"/>
  <c r="AD234" i="5"/>
  <c r="AH234" i="5"/>
  <c r="R235" i="5"/>
  <c r="AD235" i="5"/>
  <c r="AH235" i="5"/>
  <c r="R236" i="5"/>
  <c r="AD236" i="5"/>
  <c r="AH236" i="5"/>
  <c r="R238" i="5"/>
  <c r="AD238" i="5"/>
  <c r="AH238" i="5"/>
  <c r="R239" i="5"/>
  <c r="AD239" i="5"/>
  <c r="AH239" i="5"/>
  <c r="R240" i="5"/>
  <c r="AD240" i="5"/>
  <c r="AH240" i="5"/>
  <c r="R241" i="5"/>
  <c r="AD241" i="5"/>
  <c r="AH241" i="5"/>
  <c r="R242" i="5"/>
  <c r="AD242" i="5"/>
  <c r="AH242" i="5"/>
  <c r="R243" i="5"/>
  <c r="AD243" i="5"/>
  <c r="AH243" i="5"/>
  <c r="R244" i="5"/>
  <c r="AD244" i="5"/>
  <c r="AH244" i="5"/>
  <c r="R245" i="5"/>
  <c r="AD245" i="5"/>
  <c r="AH245" i="5"/>
  <c r="R246" i="5"/>
  <c r="AD246" i="5"/>
  <c r="AH246" i="5"/>
  <c r="R247" i="5"/>
  <c r="AD247" i="5"/>
  <c r="AH247" i="5"/>
  <c r="R248" i="5"/>
  <c r="AD248" i="5"/>
  <c r="AH248" i="5"/>
  <c r="R249" i="5"/>
  <c r="AD249" i="5"/>
  <c r="AH249" i="5"/>
  <c r="R250" i="5"/>
  <c r="AD250" i="5"/>
  <c r="AH250" i="5"/>
  <c r="R251" i="5"/>
  <c r="AD251" i="5"/>
  <c r="AH251" i="5"/>
  <c r="R252" i="5"/>
  <c r="AD252" i="5"/>
  <c r="AH252" i="5"/>
  <c r="R253" i="5"/>
  <c r="AD253" i="5"/>
  <c r="AH253" i="5"/>
  <c r="R254" i="5"/>
  <c r="AD254" i="5"/>
  <c r="AH254" i="5"/>
  <c r="R256" i="5"/>
  <c r="AD256" i="5"/>
  <c r="AH256" i="5"/>
  <c r="R257" i="5"/>
  <c r="AD257" i="5"/>
  <c r="AH257" i="5"/>
  <c r="R258" i="5"/>
  <c r="AD258" i="5"/>
  <c r="AH258" i="5"/>
  <c r="R259" i="5"/>
  <c r="AD259" i="5"/>
  <c r="AH259" i="5"/>
  <c r="R260" i="5"/>
  <c r="AD260" i="5"/>
  <c r="AH260" i="5"/>
  <c r="R261" i="5"/>
  <c r="AD261" i="5"/>
  <c r="AH261" i="5"/>
  <c r="R262" i="5"/>
  <c r="AD262" i="5"/>
  <c r="AH262" i="5"/>
  <c r="R263" i="5"/>
  <c r="AD263" i="5"/>
  <c r="AH263" i="5"/>
  <c r="R264" i="5"/>
  <c r="AD264" i="5"/>
  <c r="AH264" i="5"/>
  <c r="R265" i="5"/>
  <c r="AD265" i="5"/>
  <c r="AH265" i="5"/>
  <c r="R266" i="5"/>
  <c r="AD266" i="5"/>
  <c r="AH266" i="5"/>
  <c r="R267" i="5"/>
  <c r="AD267" i="5"/>
  <c r="AH267" i="5"/>
  <c r="R268" i="5"/>
  <c r="AD268" i="5"/>
  <c r="AH268" i="5"/>
  <c r="R269" i="5"/>
  <c r="AD269" i="5"/>
  <c r="AH269" i="5"/>
  <c r="R270" i="5"/>
  <c r="AD270" i="5"/>
  <c r="AH270" i="5"/>
  <c r="R271" i="5"/>
  <c r="AD271" i="5"/>
  <c r="AH271" i="5"/>
  <c r="R272" i="5"/>
  <c r="AD272" i="5"/>
  <c r="AH272" i="5"/>
  <c r="R273" i="5"/>
  <c r="AD273" i="5"/>
  <c r="AH273" i="5"/>
  <c r="R274" i="5"/>
  <c r="AD274" i="5"/>
  <c r="AH274" i="5"/>
  <c r="R276" i="5"/>
  <c r="AD276" i="5"/>
  <c r="AH276" i="5"/>
  <c r="R277" i="5"/>
  <c r="AD277" i="5"/>
  <c r="AH277" i="5"/>
  <c r="R278" i="5"/>
  <c r="AD278" i="5"/>
  <c r="AH278" i="5"/>
  <c r="R279" i="5"/>
  <c r="AD279" i="5"/>
  <c r="AH279" i="5"/>
  <c r="R280" i="5"/>
  <c r="AD280" i="5"/>
  <c r="AH280" i="5"/>
  <c r="R281" i="5"/>
  <c r="AD281" i="5"/>
  <c r="AH281" i="5"/>
  <c r="R282" i="5"/>
  <c r="AD282" i="5"/>
  <c r="AH282" i="5"/>
  <c r="R283" i="5"/>
  <c r="AD283" i="5"/>
  <c r="AH283" i="5"/>
  <c r="R284" i="5"/>
  <c r="AD284" i="5"/>
  <c r="AH284" i="5"/>
  <c r="R285" i="5"/>
  <c r="AD285" i="5"/>
  <c r="AH285" i="5"/>
  <c r="R286" i="5"/>
  <c r="AD286" i="5"/>
  <c r="AH286" i="5"/>
  <c r="R287" i="5"/>
  <c r="AD287" i="5"/>
  <c r="AH287" i="5"/>
  <c r="R288" i="5"/>
  <c r="AD288" i="5"/>
  <c r="AH288" i="5"/>
  <c r="R289" i="5"/>
  <c r="AD289" i="5"/>
  <c r="AH289" i="5"/>
  <c r="R290" i="5"/>
  <c r="AD290" i="5"/>
  <c r="AH290" i="5"/>
  <c r="R291" i="5"/>
  <c r="AD291" i="5"/>
  <c r="AH291" i="5"/>
  <c r="R292" i="5"/>
  <c r="AD292" i="5"/>
  <c r="AH292" i="5"/>
  <c r="R293" i="5"/>
  <c r="AD293" i="5"/>
  <c r="AH293" i="5"/>
  <c r="R294" i="5"/>
  <c r="AD294" i="5"/>
  <c r="AH294" i="5"/>
  <c r="R295" i="5"/>
  <c r="AD295" i="5"/>
  <c r="AH295" i="5"/>
  <c r="R296" i="5"/>
  <c r="AD296" i="5"/>
  <c r="AH296" i="5"/>
  <c r="R298" i="5"/>
  <c r="AD298" i="5"/>
  <c r="AH298" i="5"/>
  <c r="R299" i="5"/>
  <c r="AD299" i="5"/>
  <c r="AH299" i="5"/>
  <c r="R300" i="5"/>
  <c r="AD300" i="5"/>
  <c r="AH300" i="5"/>
  <c r="R301" i="5"/>
  <c r="AD301" i="5"/>
  <c r="AH301" i="5"/>
  <c r="R302" i="5"/>
  <c r="AD302" i="5"/>
  <c r="AH302" i="5"/>
  <c r="R303" i="5"/>
  <c r="AD303" i="5"/>
  <c r="AH303" i="5"/>
  <c r="R304" i="5"/>
  <c r="AD304" i="5"/>
  <c r="AH304" i="5"/>
  <c r="R305" i="5"/>
  <c r="AD305" i="5"/>
  <c r="AH305" i="5"/>
  <c r="R306" i="5"/>
  <c r="AD306" i="5"/>
  <c r="AH306" i="5"/>
  <c r="R307" i="5"/>
  <c r="AD307" i="5"/>
  <c r="AH307" i="5"/>
  <c r="R308" i="5"/>
  <c r="AD308" i="5"/>
  <c r="AH308" i="5"/>
  <c r="R309" i="5"/>
  <c r="AD309" i="5"/>
  <c r="AH309" i="5"/>
  <c r="R310" i="5"/>
  <c r="AD310" i="5"/>
  <c r="AH310" i="5"/>
  <c r="R311" i="5"/>
  <c r="AD311" i="5"/>
  <c r="AH311" i="5"/>
  <c r="R312" i="5"/>
  <c r="AD312" i="5"/>
  <c r="AH312" i="5"/>
  <c r="R313" i="5"/>
  <c r="AD313" i="5"/>
  <c r="AH313" i="5"/>
  <c r="R314" i="5"/>
  <c r="AD314" i="5"/>
  <c r="AH314" i="5"/>
  <c r="R315" i="5"/>
  <c r="AD315" i="5"/>
  <c r="AH315" i="5"/>
  <c r="R316" i="5"/>
  <c r="AD316" i="5"/>
  <c r="AH316" i="5"/>
  <c r="R317" i="5"/>
  <c r="AD317" i="5"/>
  <c r="AH317" i="5"/>
  <c r="R319" i="5"/>
  <c r="AD319" i="5"/>
  <c r="AH319" i="5"/>
  <c r="R320" i="5"/>
  <c r="AD320" i="5"/>
  <c r="AH320" i="5"/>
  <c r="R321" i="5"/>
  <c r="AD321" i="5"/>
  <c r="AH321" i="5"/>
  <c r="R322" i="5"/>
  <c r="AD322" i="5"/>
  <c r="AH322" i="5"/>
  <c r="R323" i="5"/>
  <c r="AD323" i="5"/>
  <c r="AH323" i="5"/>
  <c r="R324" i="5"/>
  <c r="AD324" i="5"/>
  <c r="AH324" i="5"/>
  <c r="R325" i="5"/>
  <c r="AD325" i="5"/>
  <c r="AH325" i="5"/>
  <c r="R326" i="5"/>
  <c r="AD326" i="5"/>
  <c r="AH326" i="5"/>
  <c r="AD327" i="5"/>
  <c r="AI327" i="5"/>
  <c r="AG329" i="5"/>
  <c r="R330" i="5"/>
  <c r="AC330" i="5"/>
  <c r="AH330" i="5"/>
  <c r="AD331" i="5"/>
  <c r="AI331" i="5"/>
  <c r="AG333" i="5"/>
  <c r="AE319" i="5"/>
  <c r="AI319" i="5"/>
  <c r="AE320" i="5"/>
  <c r="AI320" i="5"/>
  <c r="AE321" i="5"/>
  <c r="AI321" i="5"/>
  <c r="AE322" i="5"/>
  <c r="AI322" i="5"/>
  <c r="AE323" i="5"/>
  <c r="AI323" i="5"/>
  <c r="AE324" i="5"/>
  <c r="AI324" i="5"/>
  <c r="AE325" i="5"/>
  <c r="AI325" i="5"/>
  <c r="AE326" i="5"/>
  <c r="AI326" i="5"/>
  <c r="AE327" i="5"/>
  <c r="AG328" i="5"/>
  <c r="AJ328" i="5" s="1"/>
  <c r="R329" i="5"/>
  <c r="AC329" i="5"/>
  <c r="AH329" i="5"/>
  <c r="AD330" i="5"/>
  <c r="AI330" i="5"/>
  <c r="AE331" i="5"/>
  <c r="AG332" i="5"/>
  <c r="AJ332" i="5" s="1"/>
  <c r="R333" i="5"/>
  <c r="AC333" i="5"/>
  <c r="AH333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G327" i="5"/>
  <c r="AG331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9" i="5"/>
  <c r="AC320" i="5"/>
  <c r="AC321" i="5"/>
  <c r="AC322" i="5"/>
  <c r="AC323" i="5"/>
  <c r="AC324" i="5"/>
  <c r="AC325" i="5"/>
  <c r="AC326" i="5"/>
  <c r="R327" i="5"/>
  <c r="AC327" i="5"/>
  <c r="AH327" i="5"/>
  <c r="AG330" i="5"/>
  <c r="R331" i="5"/>
  <c r="AC331" i="5"/>
  <c r="AH331" i="5"/>
  <c r="AF334" i="5"/>
  <c r="AF335" i="5"/>
  <c r="AF336" i="5"/>
  <c r="AF337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C410" i="5"/>
  <c r="AF412" i="5"/>
  <c r="AH412" i="5"/>
  <c r="AD412" i="5"/>
  <c r="R412" i="5"/>
  <c r="AG412" i="5"/>
  <c r="AI413" i="5"/>
  <c r="AC414" i="5"/>
  <c r="AF416" i="5"/>
  <c r="AH416" i="5"/>
  <c r="AD416" i="5"/>
  <c r="R416" i="5"/>
  <c r="AG416" i="5"/>
  <c r="AI417" i="5"/>
  <c r="AC418" i="5"/>
  <c r="AF420" i="5"/>
  <c r="AH420" i="5"/>
  <c r="AD420" i="5"/>
  <c r="R420" i="5"/>
  <c r="AG420" i="5"/>
  <c r="AI421" i="5"/>
  <c r="AC422" i="5"/>
  <c r="AF424" i="5"/>
  <c r="AH424" i="5"/>
  <c r="AD424" i="5"/>
  <c r="R424" i="5"/>
  <c r="AG424" i="5"/>
  <c r="AI425" i="5"/>
  <c r="AC426" i="5"/>
  <c r="AF428" i="5"/>
  <c r="AH428" i="5"/>
  <c r="AD428" i="5"/>
  <c r="R428" i="5"/>
  <c r="AG428" i="5"/>
  <c r="AI429" i="5"/>
  <c r="AC430" i="5"/>
  <c r="AF432" i="5"/>
  <c r="AH432" i="5"/>
  <c r="AD432" i="5"/>
  <c r="R432" i="5"/>
  <c r="AG432" i="5"/>
  <c r="AE433" i="5"/>
  <c r="AC334" i="5"/>
  <c r="AJ334" i="5" s="1"/>
  <c r="AC335" i="5"/>
  <c r="AJ335" i="5" s="1"/>
  <c r="AC336" i="5"/>
  <c r="AC337" i="5"/>
  <c r="AC339" i="5"/>
  <c r="AJ339" i="5" s="1"/>
  <c r="AC340" i="5"/>
  <c r="AC341" i="5"/>
  <c r="AC342" i="5"/>
  <c r="AJ342" i="5" s="1"/>
  <c r="AC343" i="5"/>
  <c r="AJ343" i="5" s="1"/>
  <c r="AC344" i="5"/>
  <c r="AC345" i="5"/>
  <c r="AC346" i="5"/>
  <c r="AJ346" i="5" s="1"/>
  <c r="AC347" i="5"/>
  <c r="AJ347" i="5" s="1"/>
  <c r="AC348" i="5"/>
  <c r="AC349" i="5"/>
  <c r="AC350" i="5"/>
  <c r="AJ350" i="5" s="1"/>
  <c r="AC351" i="5"/>
  <c r="AJ351" i="5" s="1"/>
  <c r="AC352" i="5"/>
  <c r="AC353" i="5"/>
  <c r="AC354" i="5"/>
  <c r="AJ354" i="5" s="1"/>
  <c r="AC355" i="5"/>
  <c r="AJ355" i="5" s="1"/>
  <c r="AC356" i="5"/>
  <c r="AC357" i="5"/>
  <c r="AC358" i="5"/>
  <c r="AJ358" i="5" s="1"/>
  <c r="AC359" i="5"/>
  <c r="AJ359" i="5" s="1"/>
  <c r="AC360" i="5"/>
  <c r="AC362" i="5"/>
  <c r="AJ362" i="5" s="1"/>
  <c r="AC363" i="5"/>
  <c r="AJ363" i="5" s="1"/>
  <c r="AC364" i="5"/>
  <c r="AC365" i="5"/>
  <c r="AC366" i="5"/>
  <c r="AJ366" i="5" s="1"/>
  <c r="AC367" i="5"/>
  <c r="AJ367" i="5" s="1"/>
  <c r="AC368" i="5"/>
  <c r="AC369" i="5"/>
  <c r="AC370" i="5"/>
  <c r="AJ370" i="5" s="1"/>
  <c r="AC371" i="5"/>
  <c r="AJ371" i="5" s="1"/>
  <c r="AC372" i="5"/>
  <c r="AC373" i="5"/>
  <c r="AC374" i="5"/>
  <c r="AJ374" i="5" s="1"/>
  <c r="AC375" i="5"/>
  <c r="AJ375" i="5" s="1"/>
  <c r="AC376" i="5"/>
  <c r="AC377" i="5"/>
  <c r="AC378" i="5"/>
  <c r="AJ378" i="5" s="1"/>
  <c r="AC379" i="5"/>
  <c r="AJ379" i="5" s="1"/>
  <c r="AC380" i="5"/>
  <c r="AC381" i="5"/>
  <c r="AG381" i="5"/>
  <c r="AH382" i="5"/>
  <c r="AD382" i="5"/>
  <c r="R382" i="5"/>
  <c r="AG382" i="5"/>
  <c r="AH384" i="5"/>
  <c r="AD384" i="5"/>
  <c r="R384" i="5"/>
  <c r="AG384" i="5"/>
  <c r="AH385" i="5"/>
  <c r="AD385" i="5"/>
  <c r="R385" i="5"/>
  <c r="AG385" i="5"/>
  <c r="AH386" i="5"/>
  <c r="AD386" i="5"/>
  <c r="R386" i="5"/>
  <c r="AG386" i="5"/>
  <c r="AH387" i="5"/>
  <c r="AD387" i="5"/>
  <c r="R387" i="5"/>
  <c r="AG387" i="5"/>
  <c r="AH388" i="5"/>
  <c r="AD388" i="5"/>
  <c r="R388" i="5"/>
  <c r="AG388" i="5"/>
  <c r="AH389" i="5"/>
  <c r="AD389" i="5"/>
  <c r="R389" i="5"/>
  <c r="AG389" i="5"/>
  <c r="AH390" i="5"/>
  <c r="AD390" i="5"/>
  <c r="R390" i="5"/>
  <c r="AG390" i="5"/>
  <c r="AH391" i="5"/>
  <c r="AD391" i="5"/>
  <c r="R391" i="5"/>
  <c r="AG391" i="5"/>
  <c r="AH392" i="5"/>
  <c r="AD392" i="5"/>
  <c r="R392" i="5"/>
  <c r="AG392" i="5"/>
  <c r="AH393" i="5"/>
  <c r="AD393" i="5"/>
  <c r="R393" i="5"/>
  <c r="AG393" i="5"/>
  <c r="AH394" i="5"/>
  <c r="AD394" i="5"/>
  <c r="R394" i="5"/>
  <c r="AG394" i="5"/>
  <c r="AH395" i="5"/>
  <c r="AD395" i="5"/>
  <c r="R395" i="5"/>
  <c r="AG395" i="5"/>
  <c r="AH396" i="5"/>
  <c r="AD396" i="5"/>
  <c r="R396" i="5"/>
  <c r="AG396" i="5"/>
  <c r="AH397" i="5"/>
  <c r="AD397" i="5"/>
  <c r="R397" i="5"/>
  <c r="AG397" i="5"/>
  <c r="AH398" i="5"/>
  <c r="AD398" i="5"/>
  <c r="R398" i="5"/>
  <c r="AG398" i="5"/>
  <c r="AH399" i="5"/>
  <c r="AD399" i="5"/>
  <c r="R399" i="5"/>
  <c r="AG399" i="5"/>
  <c r="AH400" i="5"/>
  <c r="AD400" i="5"/>
  <c r="R400" i="5"/>
  <c r="AG400" i="5"/>
  <c r="AH401" i="5"/>
  <c r="AD401" i="5"/>
  <c r="R401" i="5"/>
  <c r="AG401" i="5"/>
  <c r="AH402" i="5"/>
  <c r="AD402" i="5"/>
  <c r="R402" i="5"/>
  <c r="AG402" i="5"/>
  <c r="AH403" i="5"/>
  <c r="AD403" i="5"/>
  <c r="R403" i="5"/>
  <c r="AG403" i="5"/>
  <c r="AH405" i="5"/>
  <c r="AD405" i="5"/>
  <c r="R405" i="5"/>
  <c r="AG405" i="5"/>
  <c r="AH406" i="5"/>
  <c r="AD406" i="5"/>
  <c r="R406" i="5"/>
  <c r="AG406" i="5"/>
  <c r="AH407" i="5"/>
  <c r="AD407" i="5"/>
  <c r="R407" i="5"/>
  <c r="AG407" i="5"/>
  <c r="AH408" i="5"/>
  <c r="AD408" i="5"/>
  <c r="R408" i="5"/>
  <c r="AG408" i="5"/>
  <c r="AF409" i="5"/>
  <c r="AH409" i="5"/>
  <c r="AD409" i="5"/>
  <c r="R409" i="5"/>
  <c r="AC409" i="5"/>
  <c r="AF411" i="5"/>
  <c r="AH411" i="5"/>
  <c r="AD411" i="5"/>
  <c r="R411" i="5"/>
  <c r="AG411" i="5"/>
  <c r="AI412" i="5"/>
  <c r="AF415" i="5"/>
  <c r="AH415" i="5"/>
  <c r="AD415" i="5"/>
  <c r="R415" i="5"/>
  <c r="AG415" i="5"/>
  <c r="AI416" i="5"/>
  <c r="AF419" i="5"/>
  <c r="AH419" i="5"/>
  <c r="AD419" i="5"/>
  <c r="R419" i="5"/>
  <c r="AG419" i="5"/>
  <c r="AI420" i="5"/>
  <c r="AF423" i="5"/>
  <c r="AH423" i="5"/>
  <c r="AD423" i="5"/>
  <c r="R423" i="5"/>
  <c r="AG423" i="5"/>
  <c r="AI424" i="5"/>
  <c r="AI428" i="5"/>
  <c r="AF431" i="5"/>
  <c r="AH431" i="5"/>
  <c r="AD431" i="5"/>
  <c r="R431" i="5"/>
  <c r="AG431" i="5"/>
  <c r="AI432" i="5"/>
  <c r="AF410" i="5"/>
  <c r="AH410" i="5"/>
  <c r="AD410" i="5"/>
  <c r="R410" i="5"/>
  <c r="AG410" i="5"/>
  <c r="AF414" i="5"/>
  <c r="AH414" i="5"/>
  <c r="AD414" i="5"/>
  <c r="R414" i="5"/>
  <c r="AG414" i="5"/>
  <c r="AF418" i="5"/>
  <c r="AH418" i="5"/>
  <c r="AD418" i="5"/>
  <c r="R418" i="5"/>
  <c r="AG418" i="5"/>
  <c r="AF422" i="5"/>
  <c r="AH422" i="5"/>
  <c r="AD422" i="5"/>
  <c r="R422" i="5"/>
  <c r="AG422" i="5"/>
  <c r="AF426" i="5"/>
  <c r="AH426" i="5"/>
  <c r="AD426" i="5"/>
  <c r="R426" i="5"/>
  <c r="AG426" i="5"/>
  <c r="AF430" i="5"/>
  <c r="AH430" i="5"/>
  <c r="AD430" i="5"/>
  <c r="R430" i="5"/>
  <c r="AG430" i="5"/>
  <c r="AI410" i="5"/>
  <c r="AF413" i="5"/>
  <c r="AH413" i="5"/>
  <c r="AD413" i="5"/>
  <c r="R413" i="5"/>
  <c r="AG413" i="5"/>
  <c r="AI414" i="5"/>
  <c r="AF417" i="5"/>
  <c r="AH417" i="5"/>
  <c r="AD417" i="5"/>
  <c r="R417" i="5"/>
  <c r="AG417" i="5"/>
  <c r="AI418" i="5"/>
  <c r="AF421" i="5"/>
  <c r="AH421" i="5"/>
  <c r="AD421" i="5"/>
  <c r="R421" i="5"/>
  <c r="AG421" i="5"/>
  <c r="AI422" i="5"/>
  <c r="AF425" i="5"/>
  <c r="AH425" i="5"/>
  <c r="AD425" i="5"/>
  <c r="R425" i="5"/>
  <c r="AG425" i="5"/>
  <c r="AI426" i="5"/>
  <c r="AF429" i="5"/>
  <c r="AH429" i="5"/>
  <c r="AD429" i="5"/>
  <c r="R429" i="5"/>
  <c r="AG429" i="5"/>
  <c r="AI430" i="5"/>
  <c r="AG433" i="5"/>
  <c r="AC433" i="5"/>
  <c r="AF433" i="5"/>
  <c r="AH433" i="5"/>
  <c r="AD433" i="5"/>
  <c r="R433" i="5"/>
  <c r="R434" i="5"/>
  <c r="AD434" i="5"/>
  <c r="AH434" i="5"/>
  <c r="R435" i="5"/>
  <c r="AD435" i="5"/>
  <c r="AH435" i="5"/>
  <c r="R436" i="5"/>
  <c r="AD436" i="5"/>
  <c r="AH436" i="5"/>
  <c r="R437" i="5"/>
  <c r="AD437" i="5"/>
  <c r="AH437" i="5"/>
  <c r="R438" i="5"/>
  <c r="AD438" i="5"/>
  <c r="AH438" i="5"/>
  <c r="R439" i="5"/>
  <c r="AD439" i="5"/>
  <c r="AH439" i="5"/>
  <c r="R440" i="5"/>
  <c r="AD440" i="5"/>
  <c r="AH440" i="5"/>
  <c r="R441" i="5"/>
  <c r="AD441" i="5"/>
  <c r="AH441" i="5"/>
  <c r="R442" i="5"/>
  <c r="AD442" i="5"/>
  <c r="AH442" i="5"/>
  <c r="R443" i="5"/>
  <c r="AD443" i="5"/>
  <c r="AH443" i="5"/>
  <c r="R444" i="5"/>
  <c r="AD444" i="5"/>
  <c r="AH444" i="5"/>
  <c r="R445" i="5"/>
  <c r="AD445" i="5"/>
  <c r="AH445" i="5"/>
  <c r="R446" i="5"/>
  <c r="AD446" i="5"/>
  <c r="AH446" i="5"/>
  <c r="R448" i="5"/>
  <c r="AD448" i="5"/>
  <c r="AH448" i="5"/>
  <c r="R449" i="5"/>
  <c r="AD449" i="5"/>
  <c r="AH449" i="5"/>
  <c r="R450" i="5"/>
  <c r="AD450" i="5"/>
  <c r="AH450" i="5"/>
  <c r="R451" i="5"/>
  <c r="AD451" i="5"/>
  <c r="AH451" i="5"/>
  <c r="R452" i="5"/>
  <c r="AD452" i="5"/>
  <c r="AH452" i="5"/>
  <c r="R453" i="5"/>
  <c r="AD453" i="5"/>
  <c r="AH453" i="5"/>
  <c r="R454" i="5"/>
  <c r="AD454" i="5"/>
  <c r="AH454" i="5"/>
  <c r="R455" i="5"/>
  <c r="AD455" i="5"/>
  <c r="AH455" i="5"/>
  <c r="R456" i="5"/>
  <c r="AD456" i="5"/>
  <c r="AH456" i="5"/>
  <c r="R457" i="5"/>
  <c r="AD457" i="5"/>
  <c r="AH457" i="5"/>
  <c r="R458" i="5"/>
  <c r="AD458" i="5"/>
  <c r="AH458" i="5"/>
  <c r="R459" i="5"/>
  <c r="AD459" i="5"/>
  <c r="AH459" i="5"/>
  <c r="R460" i="5"/>
  <c r="AD460" i="5"/>
  <c r="AH460" i="5"/>
  <c r="R461" i="5"/>
  <c r="AD461" i="5"/>
  <c r="AH461" i="5"/>
  <c r="R462" i="5"/>
  <c r="AD462" i="5"/>
  <c r="AH462" i="5"/>
  <c r="R463" i="5"/>
  <c r="AD463" i="5"/>
  <c r="AH463" i="5"/>
  <c r="R464" i="5"/>
  <c r="AD464" i="5"/>
  <c r="AH464" i="5"/>
  <c r="R465" i="5"/>
  <c r="AD465" i="5"/>
  <c r="AH465" i="5"/>
  <c r="R466" i="5"/>
  <c r="AD466" i="5"/>
  <c r="AH466" i="5"/>
  <c r="R467" i="5"/>
  <c r="AD467" i="5"/>
  <c r="AH467" i="5"/>
  <c r="R469" i="5"/>
  <c r="AD469" i="5"/>
  <c r="AH469" i="5"/>
  <c r="R470" i="5"/>
  <c r="AD470" i="5"/>
  <c r="AH470" i="5"/>
  <c r="R471" i="5"/>
  <c r="AD471" i="5"/>
  <c r="AH471" i="5"/>
  <c r="R472" i="5"/>
  <c r="AD472" i="5"/>
  <c r="AH472" i="5"/>
  <c r="R473" i="5"/>
  <c r="AD473" i="5"/>
  <c r="AH473" i="5"/>
  <c r="R474" i="5"/>
  <c r="AD474" i="5"/>
  <c r="AH474" i="5"/>
  <c r="R475" i="5"/>
  <c r="AD475" i="5"/>
  <c r="AH475" i="5"/>
  <c r="R476" i="5"/>
  <c r="AD476" i="5"/>
  <c r="AH476" i="5"/>
  <c r="R477" i="5"/>
  <c r="AD477" i="5"/>
  <c r="AH477" i="5"/>
  <c r="R478" i="5"/>
  <c r="AD478" i="5"/>
  <c r="AH478" i="5"/>
  <c r="R479" i="5"/>
  <c r="AD479" i="5"/>
  <c r="AH479" i="5"/>
  <c r="R480" i="5"/>
  <c r="AD480" i="5"/>
  <c r="AH480" i="5"/>
  <c r="R481" i="5"/>
  <c r="AD481" i="5"/>
  <c r="AH481" i="5"/>
  <c r="R482" i="5"/>
  <c r="AD482" i="5"/>
  <c r="AH482" i="5"/>
  <c r="R483" i="5"/>
  <c r="AD483" i="5"/>
  <c r="AH483" i="5"/>
  <c r="R484" i="5"/>
  <c r="AD484" i="5"/>
  <c r="AH484" i="5"/>
  <c r="R485" i="5"/>
  <c r="AD485" i="5"/>
  <c r="AH485" i="5"/>
  <c r="R486" i="5"/>
  <c r="AD486" i="5"/>
  <c r="AH486" i="5"/>
  <c r="R487" i="5"/>
  <c r="AD487" i="5"/>
  <c r="AH487" i="5"/>
  <c r="R488" i="5"/>
  <c r="AD488" i="5"/>
  <c r="AH488" i="5"/>
  <c r="R489" i="5"/>
  <c r="AD489" i="5"/>
  <c r="AH489" i="5"/>
  <c r="R491" i="5"/>
  <c r="AD491" i="5"/>
  <c r="AH491" i="5"/>
  <c r="R492" i="5"/>
  <c r="AD492" i="5"/>
  <c r="AH492" i="5"/>
  <c r="R493" i="5"/>
  <c r="AD493" i="5"/>
  <c r="AH493" i="5"/>
  <c r="R494" i="5"/>
  <c r="AD494" i="5"/>
  <c r="AH494" i="5"/>
  <c r="R495" i="5"/>
  <c r="AD495" i="5"/>
  <c r="AH495" i="5"/>
  <c r="R496" i="5"/>
  <c r="AD496" i="5"/>
  <c r="AH496" i="5"/>
  <c r="R497" i="5"/>
  <c r="AD497" i="5"/>
  <c r="AH497" i="5"/>
  <c r="R498" i="5"/>
  <c r="AD498" i="5"/>
  <c r="AH498" i="5"/>
  <c r="R499" i="5"/>
  <c r="AD499" i="5"/>
  <c r="AH499" i="5"/>
  <c r="R500" i="5"/>
  <c r="AD500" i="5"/>
  <c r="AH500" i="5"/>
  <c r="R501" i="5"/>
  <c r="AD501" i="5"/>
  <c r="AH501" i="5"/>
  <c r="R502" i="5"/>
  <c r="AD502" i="5"/>
  <c r="AH502" i="5"/>
  <c r="R503" i="5"/>
  <c r="AD503" i="5"/>
  <c r="AH503" i="5"/>
  <c r="R504" i="5"/>
  <c r="AD504" i="5"/>
  <c r="AH504" i="5"/>
  <c r="R505" i="5"/>
  <c r="AD505" i="5"/>
  <c r="AH505" i="5"/>
  <c r="R506" i="5"/>
  <c r="AD506" i="5"/>
  <c r="AH506" i="5"/>
  <c r="R507" i="5"/>
  <c r="AD507" i="5"/>
  <c r="AH507" i="5"/>
  <c r="R508" i="5"/>
  <c r="AD508" i="5"/>
  <c r="AH508" i="5"/>
  <c r="R509" i="5"/>
  <c r="AD509" i="5"/>
  <c r="AH509" i="5"/>
  <c r="AF512" i="5"/>
  <c r="AH512" i="5"/>
  <c r="AD512" i="5"/>
  <c r="R512" i="5"/>
  <c r="AG512" i="5"/>
  <c r="AI513" i="5"/>
  <c r="AC514" i="5"/>
  <c r="AF516" i="5"/>
  <c r="AH516" i="5"/>
  <c r="AD516" i="5"/>
  <c r="R516" i="5"/>
  <c r="AG516" i="5"/>
  <c r="AI517" i="5"/>
  <c r="AC518" i="5"/>
  <c r="AF520" i="5"/>
  <c r="AH520" i="5"/>
  <c r="AD520" i="5"/>
  <c r="R520" i="5"/>
  <c r="AG520" i="5"/>
  <c r="AI521" i="5"/>
  <c r="AC522" i="5"/>
  <c r="AF524" i="5"/>
  <c r="AH524" i="5"/>
  <c r="AD524" i="5"/>
  <c r="R524" i="5"/>
  <c r="AG524" i="5"/>
  <c r="AI525" i="5"/>
  <c r="AC526" i="5"/>
  <c r="AF528" i="5"/>
  <c r="AH528" i="5"/>
  <c r="AD528" i="5"/>
  <c r="R528" i="5"/>
  <c r="AG528" i="5"/>
  <c r="AC530" i="5"/>
  <c r="AF532" i="5"/>
  <c r="AH532" i="5"/>
  <c r="AD532" i="5"/>
  <c r="R532" i="5"/>
  <c r="AG532" i="5"/>
  <c r="AI533" i="5"/>
  <c r="AC534" i="5"/>
  <c r="AF536" i="5"/>
  <c r="AH536" i="5"/>
  <c r="AD536" i="5"/>
  <c r="R536" i="5"/>
  <c r="AG536" i="5"/>
  <c r="AI537" i="5"/>
  <c r="AF649" i="5"/>
  <c r="AH649" i="5"/>
  <c r="AD649" i="5"/>
  <c r="R649" i="5"/>
  <c r="AC649" i="5"/>
  <c r="AI649" i="5"/>
  <c r="AE649" i="5"/>
  <c r="AE492" i="5"/>
  <c r="AI492" i="5"/>
  <c r="AE493" i="5"/>
  <c r="AI493" i="5"/>
  <c r="AE494" i="5"/>
  <c r="AI494" i="5"/>
  <c r="AE495" i="5"/>
  <c r="AI495" i="5"/>
  <c r="AE496" i="5"/>
  <c r="AI496" i="5"/>
  <c r="AE497" i="5"/>
  <c r="AI497" i="5"/>
  <c r="AE498" i="5"/>
  <c r="AI498" i="5"/>
  <c r="AE499" i="5"/>
  <c r="AI499" i="5"/>
  <c r="AE500" i="5"/>
  <c r="AI500" i="5"/>
  <c r="AE501" i="5"/>
  <c r="AI501" i="5"/>
  <c r="AE502" i="5"/>
  <c r="AI502" i="5"/>
  <c r="AE503" i="5"/>
  <c r="AI503" i="5"/>
  <c r="AE504" i="5"/>
  <c r="AI504" i="5"/>
  <c r="AE505" i="5"/>
  <c r="AI505" i="5"/>
  <c r="AE506" i="5"/>
  <c r="AI506" i="5"/>
  <c r="AE507" i="5"/>
  <c r="AI507" i="5"/>
  <c r="AE508" i="5"/>
  <c r="AI508" i="5"/>
  <c r="AE509" i="5"/>
  <c r="AI509" i="5"/>
  <c r="AF511" i="5"/>
  <c r="AH511" i="5"/>
  <c r="AD511" i="5"/>
  <c r="R511" i="5"/>
  <c r="AG511" i="5"/>
  <c r="AF515" i="5"/>
  <c r="AH515" i="5"/>
  <c r="AD515" i="5"/>
  <c r="R515" i="5"/>
  <c r="AG515" i="5"/>
  <c r="AF519" i="5"/>
  <c r="AH519" i="5"/>
  <c r="AD519" i="5"/>
  <c r="R519" i="5"/>
  <c r="AG519" i="5"/>
  <c r="AF523" i="5"/>
  <c r="AH523" i="5"/>
  <c r="AD523" i="5"/>
  <c r="R523" i="5"/>
  <c r="AG523" i="5"/>
  <c r="AF527" i="5"/>
  <c r="AH527" i="5"/>
  <c r="AD527" i="5"/>
  <c r="R527" i="5"/>
  <c r="AG527" i="5"/>
  <c r="AF531" i="5"/>
  <c r="AH531" i="5"/>
  <c r="AD531" i="5"/>
  <c r="R531" i="5"/>
  <c r="AG531" i="5"/>
  <c r="AF535" i="5"/>
  <c r="AH535" i="5"/>
  <c r="AD535" i="5"/>
  <c r="R535" i="5"/>
  <c r="AG535" i="5"/>
  <c r="AF653" i="5"/>
  <c r="AH653" i="5"/>
  <c r="AD653" i="5"/>
  <c r="R653" i="5"/>
  <c r="AC653" i="5"/>
  <c r="AI653" i="5"/>
  <c r="AE65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14" i="5"/>
  <c r="AH514" i="5"/>
  <c r="AD514" i="5"/>
  <c r="R514" i="5"/>
  <c r="AG514" i="5"/>
  <c r="AF518" i="5"/>
  <c r="AH518" i="5"/>
  <c r="AD518" i="5"/>
  <c r="R518" i="5"/>
  <c r="AG518" i="5"/>
  <c r="AF522" i="5"/>
  <c r="AH522" i="5"/>
  <c r="AD522" i="5"/>
  <c r="R522" i="5"/>
  <c r="AG522" i="5"/>
  <c r="AF526" i="5"/>
  <c r="AH526" i="5"/>
  <c r="AD526" i="5"/>
  <c r="R526" i="5"/>
  <c r="AG526" i="5"/>
  <c r="AF530" i="5"/>
  <c r="AH530" i="5"/>
  <c r="AD530" i="5"/>
  <c r="R530" i="5"/>
  <c r="AG530" i="5"/>
  <c r="AF534" i="5"/>
  <c r="AH534" i="5"/>
  <c r="AD534" i="5"/>
  <c r="R534" i="5"/>
  <c r="AG534" i="5"/>
  <c r="AF657" i="5"/>
  <c r="AH657" i="5"/>
  <c r="AD657" i="5"/>
  <c r="R657" i="5"/>
  <c r="AC657" i="5"/>
  <c r="AI657" i="5"/>
  <c r="AE657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F513" i="5"/>
  <c r="AH513" i="5"/>
  <c r="AD513" i="5"/>
  <c r="R513" i="5"/>
  <c r="AG513" i="5"/>
  <c r="AI514" i="5"/>
  <c r="AF517" i="5"/>
  <c r="AH517" i="5"/>
  <c r="AD517" i="5"/>
  <c r="R517" i="5"/>
  <c r="AG517" i="5"/>
  <c r="AI518" i="5"/>
  <c r="AF521" i="5"/>
  <c r="AH521" i="5"/>
  <c r="AD521" i="5"/>
  <c r="R521" i="5"/>
  <c r="AG521" i="5"/>
  <c r="AI522" i="5"/>
  <c r="AF525" i="5"/>
  <c r="AH525" i="5"/>
  <c r="AD525" i="5"/>
  <c r="R525" i="5"/>
  <c r="AG525" i="5"/>
  <c r="AI526" i="5"/>
  <c r="AI530" i="5"/>
  <c r="AF533" i="5"/>
  <c r="AH533" i="5"/>
  <c r="AD533" i="5"/>
  <c r="R533" i="5"/>
  <c r="AG533" i="5"/>
  <c r="AI534" i="5"/>
  <c r="AF537" i="5"/>
  <c r="AH537" i="5"/>
  <c r="AD537" i="5"/>
  <c r="R537" i="5"/>
  <c r="AG537" i="5"/>
  <c r="AF661" i="5"/>
  <c r="AH661" i="5"/>
  <c r="AD661" i="5"/>
  <c r="R661" i="5"/>
  <c r="AC661" i="5"/>
  <c r="AI661" i="5"/>
  <c r="AE661" i="5"/>
  <c r="R538" i="5"/>
  <c r="AD538" i="5"/>
  <c r="AH538" i="5"/>
  <c r="R539" i="5"/>
  <c r="AD539" i="5"/>
  <c r="AH539" i="5"/>
  <c r="R540" i="5"/>
  <c r="AD540" i="5"/>
  <c r="AH540" i="5"/>
  <c r="R541" i="5"/>
  <c r="AD541" i="5"/>
  <c r="AH541" i="5"/>
  <c r="R542" i="5"/>
  <c r="AD542" i="5"/>
  <c r="AH542" i="5"/>
  <c r="R543" i="5"/>
  <c r="AD543" i="5"/>
  <c r="AH543" i="5"/>
  <c r="R544" i="5"/>
  <c r="AD544" i="5"/>
  <c r="AH544" i="5"/>
  <c r="R545" i="5"/>
  <c r="AD545" i="5"/>
  <c r="AH545" i="5"/>
  <c r="R546" i="5"/>
  <c r="AD546" i="5"/>
  <c r="AH546" i="5"/>
  <c r="R547" i="5"/>
  <c r="AD547" i="5"/>
  <c r="AH547" i="5"/>
  <c r="R548" i="5"/>
  <c r="AD548" i="5"/>
  <c r="AH548" i="5"/>
  <c r="R550" i="5"/>
  <c r="AD550" i="5"/>
  <c r="AH550" i="5"/>
  <c r="R551" i="5"/>
  <c r="AD551" i="5"/>
  <c r="AH551" i="5"/>
  <c r="R552" i="5"/>
  <c r="AD552" i="5"/>
  <c r="AH552" i="5"/>
  <c r="R553" i="5"/>
  <c r="AD553" i="5"/>
  <c r="AH553" i="5"/>
  <c r="R554" i="5"/>
  <c r="AD554" i="5"/>
  <c r="AH554" i="5"/>
  <c r="R555" i="5"/>
  <c r="AD555" i="5"/>
  <c r="AH555" i="5"/>
  <c r="R556" i="5"/>
  <c r="AD556" i="5"/>
  <c r="AH556" i="5"/>
  <c r="R557" i="5"/>
  <c r="AD557" i="5"/>
  <c r="AH557" i="5"/>
  <c r="R558" i="5"/>
  <c r="AD558" i="5"/>
  <c r="AH558" i="5"/>
  <c r="R559" i="5"/>
  <c r="AD559" i="5"/>
  <c r="AH559" i="5"/>
  <c r="R560" i="5"/>
  <c r="AD560" i="5"/>
  <c r="AH560" i="5"/>
  <c r="R561" i="5"/>
  <c r="AD561" i="5"/>
  <c r="AH561" i="5"/>
  <c r="R562" i="5"/>
  <c r="AD562" i="5"/>
  <c r="AH562" i="5"/>
  <c r="R563" i="5"/>
  <c r="AD563" i="5"/>
  <c r="AH563" i="5"/>
  <c r="R564" i="5"/>
  <c r="AD564" i="5"/>
  <c r="AH564" i="5"/>
  <c r="R565" i="5"/>
  <c r="AD565" i="5"/>
  <c r="AH565" i="5"/>
  <c r="R566" i="5"/>
  <c r="AD566" i="5"/>
  <c r="AH566" i="5"/>
  <c r="R567" i="5"/>
  <c r="AD567" i="5"/>
  <c r="AH567" i="5"/>
  <c r="R568" i="5"/>
  <c r="AD568" i="5"/>
  <c r="AH568" i="5"/>
  <c r="R569" i="5"/>
  <c r="AD569" i="5"/>
  <c r="AH569" i="5"/>
  <c r="R571" i="5"/>
  <c r="AD571" i="5"/>
  <c r="AH571" i="5"/>
  <c r="R572" i="5"/>
  <c r="AD572" i="5"/>
  <c r="AH572" i="5"/>
  <c r="R573" i="5"/>
  <c r="AD573" i="5"/>
  <c r="AH573" i="5"/>
  <c r="R574" i="5"/>
  <c r="AD574" i="5"/>
  <c r="AH574" i="5"/>
  <c r="R575" i="5"/>
  <c r="AD575" i="5"/>
  <c r="AH575" i="5"/>
  <c r="R576" i="5"/>
  <c r="AD576" i="5"/>
  <c r="AH576" i="5"/>
  <c r="R577" i="5"/>
  <c r="AD577" i="5"/>
  <c r="AH577" i="5"/>
  <c r="R578" i="5"/>
  <c r="AD578" i="5"/>
  <c r="AH578" i="5"/>
  <c r="R579" i="5"/>
  <c r="AD579" i="5"/>
  <c r="AH579" i="5"/>
  <c r="R580" i="5"/>
  <c r="AD580" i="5"/>
  <c r="AH580" i="5"/>
  <c r="R581" i="5"/>
  <c r="AD581" i="5"/>
  <c r="AH581" i="5"/>
  <c r="R582" i="5"/>
  <c r="AD582" i="5"/>
  <c r="AH582" i="5"/>
  <c r="R583" i="5"/>
  <c r="AD583" i="5"/>
  <c r="AH583" i="5"/>
  <c r="R584" i="5"/>
  <c r="AD584" i="5"/>
  <c r="AH584" i="5"/>
  <c r="R585" i="5"/>
  <c r="AD585" i="5"/>
  <c r="AH585" i="5"/>
  <c r="R586" i="5"/>
  <c r="AD586" i="5"/>
  <c r="AH586" i="5"/>
  <c r="R587" i="5"/>
  <c r="AD587" i="5"/>
  <c r="AH587" i="5"/>
  <c r="R588" i="5"/>
  <c r="AD588" i="5"/>
  <c r="AH588" i="5"/>
  <c r="R589" i="5"/>
  <c r="AD589" i="5"/>
  <c r="AH589" i="5"/>
  <c r="R591" i="5"/>
  <c r="AD591" i="5"/>
  <c r="AH591" i="5"/>
  <c r="R592" i="5"/>
  <c r="AD592" i="5"/>
  <c r="AH592" i="5"/>
  <c r="R593" i="5"/>
  <c r="AD593" i="5"/>
  <c r="AH593" i="5"/>
  <c r="R594" i="5"/>
  <c r="AD594" i="5"/>
  <c r="AH594" i="5"/>
  <c r="R595" i="5"/>
  <c r="AD595" i="5"/>
  <c r="AH595" i="5"/>
  <c r="R596" i="5"/>
  <c r="AD596" i="5"/>
  <c r="AH596" i="5"/>
  <c r="R597" i="5"/>
  <c r="AD597" i="5"/>
  <c r="AH597" i="5"/>
  <c r="R598" i="5"/>
  <c r="AD598" i="5"/>
  <c r="AH598" i="5"/>
  <c r="R599" i="5"/>
  <c r="AD599" i="5"/>
  <c r="AH599" i="5"/>
  <c r="R600" i="5"/>
  <c r="AD600" i="5"/>
  <c r="AH600" i="5"/>
  <c r="R601" i="5"/>
  <c r="AD601" i="5"/>
  <c r="AH601" i="5"/>
  <c r="R602" i="5"/>
  <c r="AD602" i="5"/>
  <c r="AH602" i="5"/>
  <c r="R603" i="5"/>
  <c r="AD603" i="5"/>
  <c r="AH603" i="5"/>
  <c r="R604" i="5"/>
  <c r="AD604" i="5"/>
  <c r="AH604" i="5"/>
  <c r="R605" i="5"/>
  <c r="AD605" i="5"/>
  <c r="AH605" i="5"/>
  <c r="R606" i="5"/>
  <c r="AD606" i="5"/>
  <c r="AH606" i="5"/>
  <c r="R607" i="5"/>
  <c r="AD607" i="5"/>
  <c r="AH607" i="5"/>
  <c r="R608" i="5"/>
  <c r="AD608" i="5"/>
  <c r="AH608" i="5"/>
  <c r="R609" i="5"/>
  <c r="AD609" i="5"/>
  <c r="AH609" i="5"/>
  <c r="R610" i="5"/>
  <c r="AD610" i="5"/>
  <c r="AH610" i="5"/>
  <c r="R611" i="5"/>
  <c r="AD611" i="5"/>
  <c r="AH611" i="5"/>
  <c r="R612" i="5"/>
  <c r="AD612" i="5"/>
  <c r="AH612" i="5"/>
  <c r="R614" i="5"/>
  <c r="AD614" i="5"/>
  <c r="AH614" i="5"/>
  <c r="R615" i="5"/>
  <c r="AD615" i="5"/>
  <c r="AH615" i="5"/>
  <c r="R616" i="5"/>
  <c r="AD616" i="5"/>
  <c r="AH616" i="5"/>
  <c r="R617" i="5"/>
  <c r="AD617" i="5"/>
  <c r="AH617" i="5"/>
  <c r="R618" i="5"/>
  <c r="AD618" i="5"/>
  <c r="AH618" i="5"/>
  <c r="R619" i="5"/>
  <c r="AD619" i="5"/>
  <c r="AH619" i="5"/>
  <c r="R620" i="5"/>
  <c r="AD620" i="5"/>
  <c r="AH620" i="5"/>
  <c r="R621" i="5"/>
  <c r="AD621" i="5"/>
  <c r="AH621" i="5"/>
  <c r="R622" i="5"/>
  <c r="AD622" i="5"/>
  <c r="AH622" i="5"/>
  <c r="R623" i="5"/>
  <c r="AD623" i="5"/>
  <c r="AH623" i="5"/>
  <c r="R624" i="5"/>
  <c r="AD624" i="5"/>
  <c r="AH624" i="5"/>
  <c r="R625" i="5"/>
  <c r="AD625" i="5"/>
  <c r="AH625" i="5"/>
  <c r="R626" i="5"/>
  <c r="AD626" i="5"/>
  <c r="AH626" i="5"/>
  <c r="R627" i="5"/>
  <c r="AD627" i="5"/>
  <c r="AH627" i="5"/>
  <c r="R628" i="5"/>
  <c r="AD628" i="5"/>
  <c r="AH628" i="5"/>
  <c r="R629" i="5"/>
  <c r="AD629" i="5"/>
  <c r="AH629" i="5"/>
  <c r="R630" i="5"/>
  <c r="AD630" i="5"/>
  <c r="AH630" i="5"/>
  <c r="R631" i="5"/>
  <c r="AD631" i="5"/>
  <c r="AH631" i="5"/>
  <c r="R632" i="5"/>
  <c r="AD632" i="5"/>
  <c r="AH632" i="5"/>
  <c r="R633" i="5"/>
  <c r="AD633" i="5"/>
  <c r="AH633" i="5"/>
  <c r="R635" i="5"/>
  <c r="AD635" i="5"/>
  <c r="AH635" i="5"/>
  <c r="R636" i="5"/>
  <c r="AD636" i="5"/>
  <c r="AH636" i="5"/>
  <c r="R637" i="5"/>
  <c r="AD637" i="5"/>
  <c r="AH637" i="5"/>
  <c r="R638" i="5"/>
  <c r="AD638" i="5"/>
  <c r="AH638" i="5"/>
  <c r="R639" i="5"/>
  <c r="AD639" i="5"/>
  <c r="AH639" i="5"/>
  <c r="R640" i="5"/>
  <c r="AD640" i="5"/>
  <c r="AH640" i="5"/>
  <c r="R641" i="5"/>
  <c r="AD641" i="5"/>
  <c r="AH641" i="5"/>
  <c r="R642" i="5"/>
  <c r="AD642" i="5"/>
  <c r="AH642" i="5"/>
  <c r="R643" i="5"/>
  <c r="AD643" i="5"/>
  <c r="AH643" i="5"/>
  <c r="R644" i="5"/>
  <c r="AD644" i="5"/>
  <c r="AH644" i="5"/>
  <c r="AF645" i="5"/>
  <c r="AH645" i="5"/>
  <c r="AD645" i="5"/>
  <c r="R645" i="5"/>
  <c r="AE645" i="5"/>
  <c r="AF646" i="5"/>
  <c r="AH646" i="5"/>
  <c r="AD646" i="5"/>
  <c r="R646" i="5"/>
  <c r="AG646" i="5"/>
  <c r="AF650" i="5"/>
  <c r="AH650" i="5"/>
  <c r="AD650" i="5"/>
  <c r="R650" i="5"/>
  <c r="AG650" i="5"/>
  <c r="AF654" i="5"/>
  <c r="AH654" i="5"/>
  <c r="AD654" i="5"/>
  <c r="R654" i="5"/>
  <c r="AG654" i="5"/>
  <c r="AF658" i="5"/>
  <c r="AH658" i="5"/>
  <c r="AD658" i="5"/>
  <c r="R658" i="5"/>
  <c r="AG658" i="5"/>
  <c r="AF662" i="5"/>
  <c r="AH662" i="5"/>
  <c r="AD662" i="5"/>
  <c r="R662" i="5"/>
  <c r="AG662" i="5"/>
  <c r="AF538" i="5"/>
  <c r="AF539" i="5"/>
  <c r="AF540" i="5"/>
  <c r="AF541" i="5"/>
  <c r="AF542" i="5"/>
  <c r="AF543" i="5"/>
  <c r="AF544" i="5"/>
  <c r="AF545" i="5"/>
  <c r="AF546" i="5"/>
  <c r="AF547" i="5"/>
  <c r="AF548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48" i="5"/>
  <c r="AH648" i="5"/>
  <c r="AD648" i="5"/>
  <c r="R648" i="5"/>
  <c r="AG648" i="5"/>
  <c r="AF652" i="5"/>
  <c r="AH652" i="5"/>
  <c r="AD652" i="5"/>
  <c r="R652" i="5"/>
  <c r="AG652" i="5"/>
  <c r="AF660" i="5"/>
  <c r="AH660" i="5"/>
  <c r="AD660" i="5"/>
  <c r="R660" i="5"/>
  <c r="AG660" i="5"/>
  <c r="AF664" i="5"/>
  <c r="AH664" i="5"/>
  <c r="AD664" i="5"/>
  <c r="R664" i="5"/>
  <c r="AG664" i="5"/>
  <c r="AC538" i="5"/>
  <c r="AC539" i="5"/>
  <c r="AC540" i="5"/>
  <c r="AC541" i="5"/>
  <c r="AC542" i="5"/>
  <c r="AC543" i="5"/>
  <c r="AC544" i="5"/>
  <c r="AC545" i="5"/>
  <c r="AC546" i="5"/>
  <c r="AC547" i="5"/>
  <c r="AC548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5" i="5"/>
  <c r="AC636" i="5"/>
  <c r="AC637" i="5"/>
  <c r="AC638" i="5"/>
  <c r="AC639" i="5"/>
  <c r="AC640" i="5"/>
  <c r="AC641" i="5"/>
  <c r="AC642" i="5"/>
  <c r="AC643" i="5"/>
  <c r="AC644" i="5"/>
  <c r="AF647" i="5"/>
  <c r="AH647" i="5"/>
  <c r="AD647" i="5"/>
  <c r="R647" i="5"/>
  <c r="AG647" i="5"/>
  <c r="AI648" i="5"/>
  <c r="AE650" i="5"/>
  <c r="AF651" i="5"/>
  <c r="AH651" i="5"/>
  <c r="AD651" i="5"/>
  <c r="R651" i="5"/>
  <c r="AG651" i="5"/>
  <c r="AI652" i="5"/>
  <c r="AE654" i="5"/>
  <c r="AF655" i="5"/>
  <c r="AH655" i="5"/>
  <c r="AD655" i="5"/>
  <c r="R655" i="5"/>
  <c r="AG655" i="5"/>
  <c r="AE658" i="5"/>
  <c r="AF659" i="5"/>
  <c r="AH659" i="5"/>
  <c r="AD659" i="5"/>
  <c r="R659" i="5"/>
  <c r="AG659" i="5"/>
  <c r="AI660" i="5"/>
  <c r="AE662" i="5"/>
  <c r="AF663" i="5"/>
  <c r="AH663" i="5"/>
  <c r="AD663" i="5"/>
  <c r="R663" i="5"/>
  <c r="AG663" i="5"/>
  <c r="AI664" i="5"/>
  <c r="AF834" i="5"/>
  <c r="AI834" i="5"/>
  <c r="AD834" i="5"/>
  <c r="AH834" i="5"/>
  <c r="AC834" i="5"/>
  <c r="R834" i="5"/>
  <c r="AE834" i="5"/>
  <c r="AG834" i="5"/>
  <c r="R665" i="5"/>
  <c r="AD665" i="5"/>
  <c r="AH665" i="5"/>
  <c r="R666" i="5"/>
  <c r="AD666" i="5"/>
  <c r="AH666" i="5"/>
  <c r="R667" i="5"/>
  <c r="AD667" i="5"/>
  <c r="AH667" i="5"/>
  <c r="R668" i="5"/>
  <c r="AD668" i="5"/>
  <c r="AH668" i="5"/>
  <c r="R669" i="5"/>
  <c r="AD669" i="5"/>
  <c r="AH669" i="5"/>
  <c r="R670" i="5"/>
  <c r="AD670" i="5"/>
  <c r="AH670" i="5"/>
  <c r="R671" i="5"/>
  <c r="AD671" i="5"/>
  <c r="AH671" i="5"/>
  <c r="R672" i="5"/>
  <c r="AD672" i="5"/>
  <c r="AH672" i="5"/>
  <c r="R673" i="5"/>
  <c r="AD673" i="5"/>
  <c r="AH673" i="5"/>
  <c r="R674" i="5"/>
  <c r="AD674" i="5"/>
  <c r="AH674" i="5"/>
  <c r="R675" i="5"/>
  <c r="AD675" i="5"/>
  <c r="AH675" i="5"/>
  <c r="R676" i="5"/>
  <c r="AD676" i="5"/>
  <c r="AH676" i="5"/>
  <c r="R677" i="5"/>
  <c r="AD677" i="5"/>
  <c r="AH677" i="5"/>
  <c r="R678" i="5"/>
  <c r="AD678" i="5"/>
  <c r="AH678" i="5"/>
  <c r="R680" i="5"/>
  <c r="AD680" i="5"/>
  <c r="AH680" i="5"/>
  <c r="R681" i="5"/>
  <c r="AD681" i="5"/>
  <c r="AH681" i="5"/>
  <c r="R682" i="5"/>
  <c r="AD682" i="5"/>
  <c r="AH682" i="5"/>
  <c r="R683" i="5"/>
  <c r="AD683" i="5"/>
  <c r="AH683" i="5"/>
  <c r="R684" i="5"/>
  <c r="AD684" i="5"/>
  <c r="AH684" i="5"/>
  <c r="R685" i="5"/>
  <c r="AD685" i="5"/>
  <c r="AH685" i="5"/>
  <c r="R686" i="5"/>
  <c r="AD686" i="5"/>
  <c r="AH686" i="5"/>
  <c r="R687" i="5"/>
  <c r="AD687" i="5"/>
  <c r="AH687" i="5"/>
  <c r="R688" i="5"/>
  <c r="AD688" i="5"/>
  <c r="AH688" i="5"/>
  <c r="R689" i="5"/>
  <c r="AD689" i="5"/>
  <c r="AH689" i="5"/>
  <c r="R690" i="5"/>
  <c r="AD690" i="5"/>
  <c r="AH690" i="5"/>
  <c r="R691" i="5"/>
  <c r="AD691" i="5"/>
  <c r="AH691" i="5"/>
  <c r="R692" i="5"/>
  <c r="AD692" i="5"/>
  <c r="AH692" i="5"/>
  <c r="R693" i="5"/>
  <c r="AD693" i="5"/>
  <c r="AH693" i="5"/>
  <c r="R694" i="5"/>
  <c r="AD694" i="5"/>
  <c r="AH694" i="5"/>
  <c r="R695" i="5"/>
  <c r="AD695" i="5"/>
  <c r="AH695" i="5"/>
  <c r="R696" i="5"/>
  <c r="AD696" i="5"/>
  <c r="AH696" i="5"/>
  <c r="R697" i="5"/>
  <c r="AC697" i="5"/>
  <c r="AH697" i="5"/>
  <c r="AD698" i="5"/>
  <c r="AI698" i="5"/>
  <c r="AG700" i="5"/>
  <c r="AJ700" i="5" s="1"/>
  <c r="R701" i="5"/>
  <c r="AC701" i="5"/>
  <c r="AH701" i="5"/>
  <c r="AD702" i="5"/>
  <c r="AI702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E697" i="5"/>
  <c r="AG698" i="5"/>
  <c r="AE701" i="5"/>
  <c r="AG702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G697" i="5"/>
  <c r="AG701" i="5"/>
  <c r="AF767" i="5"/>
  <c r="AI767" i="5"/>
  <c r="AD767" i="5"/>
  <c r="AH767" i="5"/>
  <c r="AC767" i="5"/>
  <c r="R767" i="5"/>
  <c r="AE767" i="5"/>
  <c r="AG767" i="5"/>
  <c r="AC703" i="5"/>
  <c r="AG703" i="5"/>
  <c r="AC704" i="5"/>
  <c r="AG704" i="5"/>
  <c r="AC705" i="5"/>
  <c r="AG705" i="5"/>
  <c r="AC706" i="5"/>
  <c r="AG706" i="5"/>
  <c r="AC707" i="5"/>
  <c r="AG707" i="5"/>
  <c r="AC708" i="5"/>
  <c r="AG708" i="5"/>
  <c r="AC709" i="5"/>
  <c r="AG709" i="5"/>
  <c r="AC710" i="5"/>
  <c r="AG710" i="5"/>
  <c r="AC711" i="5"/>
  <c r="AG711" i="5"/>
  <c r="AC712" i="5"/>
  <c r="AG712" i="5"/>
  <c r="AC713" i="5"/>
  <c r="AG713" i="5"/>
  <c r="AC714" i="5"/>
  <c r="AG714" i="5"/>
  <c r="AC715" i="5"/>
  <c r="AG715" i="5"/>
  <c r="AC716" i="5"/>
  <c r="AG716" i="5"/>
  <c r="AC717" i="5"/>
  <c r="AG717" i="5"/>
  <c r="AC718" i="5"/>
  <c r="AG718" i="5"/>
  <c r="AC719" i="5"/>
  <c r="AG719" i="5"/>
  <c r="AC720" i="5"/>
  <c r="AG720" i="5"/>
  <c r="AC722" i="5"/>
  <c r="AG722" i="5"/>
  <c r="AC723" i="5"/>
  <c r="AG723" i="5"/>
  <c r="AC724" i="5"/>
  <c r="AG724" i="5"/>
  <c r="AC725" i="5"/>
  <c r="AG725" i="5"/>
  <c r="AC726" i="5"/>
  <c r="AG726" i="5"/>
  <c r="AC727" i="5"/>
  <c r="AG727" i="5"/>
  <c r="AC728" i="5"/>
  <c r="AG728" i="5"/>
  <c r="AC729" i="5"/>
  <c r="AG729" i="5"/>
  <c r="AC730" i="5"/>
  <c r="AG730" i="5"/>
  <c r="AC731" i="5"/>
  <c r="AG731" i="5"/>
  <c r="AC732" i="5"/>
  <c r="AG732" i="5"/>
  <c r="AC733" i="5"/>
  <c r="AG733" i="5"/>
  <c r="AC734" i="5"/>
  <c r="AG734" i="5"/>
  <c r="AC735" i="5"/>
  <c r="AG735" i="5"/>
  <c r="AC736" i="5"/>
  <c r="AG736" i="5"/>
  <c r="AC737" i="5"/>
  <c r="AG737" i="5"/>
  <c r="AC738" i="5"/>
  <c r="AG738" i="5"/>
  <c r="AC739" i="5"/>
  <c r="AG739" i="5"/>
  <c r="AC740" i="5"/>
  <c r="AG740" i="5"/>
  <c r="AC741" i="5"/>
  <c r="AG741" i="5"/>
  <c r="AC743" i="5"/>
  <c r="AG743" i="5"/>
  <c r="AC744" i="5"/>
  <c r="AG744" i="5"/>
  <c r="AC745" i="5"/>
  <c r="AG745" i="5"/>
  <c r="AC746" i="5"/>
  <c r="AG746" i="5"/>
  <c r="AC747" i="5"/>
  <c r="AG747" i="5"/>
  <c r="AC748" i="5"/>
  <c r="AG748" i="5"/>
  <c r="AC749" i="5"/>
  <c r="AG749" i="5"/>
  <c r="AC750" i="5"/>
  <c r="AG750" i="5"/>
  <c r="AC751" i="5"/>
  <c r="AG751" i="5"/>
  <c r="AC752" i="5"/>
  <c r="AJ752" i="5" s="1"/>
  <c r="AC753" i="5"/>
  <c r="AJ753" i="5" s="1"/>
  <c r="AC754" i="5"/>
  <c r="AJ754" i="5" s="1"/>
  <c r="AC755" i="5"/>
  <c r="AJ755" i="5" s="1"/>
  <c r="AC756" i="5"/>
  <c r="AJ756" i="5" s="1"/>
  <c r="AC757" i="5"/>
  <c r="AJ757" i="5" s="1"/>
  <c r="AC758" i="5"/>
  <c r="AJ758" i="5" s="1"/>
  <c r="AC759" i="5"/>
  <c r="AJ759" i="5" s="1"/>
  <c r="AC761" i="5"/>
  <c r="AJ761" i="5" s="1"/>
  <c r="AC762" i="5"/>
  <c r="AJ762" i="5" s="1"/>
  <c r="AC763" i="5"/>
  <c r="AJ763" i="5" s="1"/>
  <c r="AC764" i="5"/>
  <c r="AJ764" i="5" s="1"/>
  <c r="R765" i="5"/>
  <c r="AC765" i="5"/>
  <c r="AH765" i="5"/>
  <c r="AD766" i="5"/>
  <c r="AI766" i="5"/>
  <c r="AG768" i="5"/>
  <c r="AJ768" i="5" s="1"/>
  <c r="R769" i="5"/>
  <c r="AC769" i="5"/>
  <c r="AH769" i="5"/>
  <c r="AF863" i="5"/>
  <c r="AH863" i="5"/>
  <c r="AD863" i="5"/>
  <c r="R863" i="5"/>
  <c r="AC863" i="5"/>
  <c r="AI863" i="5"/>
  <c r="AE863" i="5"/>
  <c r="AG863" i="5"/>
  <c r="AE765" i="5"/>
  <c r="AG766" i="5"/>
  <c r="AE769" i="5"/>
  <c r="AG765" i="5"/>
  <c r="AG769" i="5"/>
  <c r="AC770" i="5"/>
  <c r="AG770" i="5"/>
  <c r="AC771" i="5"/>
  <c r="AG771" i="5"/>
  <c r="AC772" i="5"/>
  <c r="AG772" i="5"/>
  <c r="AC773" i="5"/>
  <c r="AG773" i="5"/>
  <c r="AC774" i="5"/>
  <c r="AG774" i="5"/>
  <c r="AC775" i="5"/>
  <c r="AG775" i="5"/>
  <c r="AC776" i="5"/>
  <c r="AG776" i="5"/>
  <c r="AC777" i="5"/>
  <c r="AG777" i="5"/>
  <c r="AC778" i="5"/>
  <c r="AG778" i="5"/>
  <c r="AC779" i="5"/>
  <c r="AG779" i="5"/>
  <c r="AC780" i="5"/>
  <c r="AG780" i="5"/>
  <c r="AC781" i="5"/>
  <c r="AG781" i="5"/>
  <c r="AC783" i="5"/>
  <c r="AG783" i="5"/>
  <c r="AC784" i="5"/>
  <c r="AG784" i="5"/>
  <c r="AC785" i="5"/>
  <c r="AG785" i="5"/>
  <c r="AC786" i="5"/>
  <c r="AG786" i="5"/>
  <c r="AC787" i="5"/>
  <c r="AG787" i="5"/>
  <c r="AC788" i="5"/>
  <c r="AG788" i="5"/>
  <c r="AC789" i="5"/>
  <c r="AG789" i="5"/>
  <c r="AC790" i="5"/>
  <c r="AG790" i="5"/>
  <c r="AC791" i="5"/>
  <c r="AG791" i="5"/>
  <c r="AC792" i="5"/>
  <c r="AG792" i="5"/>
  <c r="AC793" i="5"/>
  <c r="AG793" i="5"/>
  <c r="AC794" i="5"/>
  <c r="AG794" i="5"/>
  <c r="AC795" i="5"/>
  <c r="AG795" i="5"/>
  <c r="AC796" i="5"/>
  <c r="AJ796" i="5" s="1"/>
  <c r="AG796" i="5"/>
  <c r="AC797" i="5"/>
  <c r="AG797" i="5"/>
  <c r="AC798" i="5"/>
  <c r="AJ798" i="5" s="1"/>
  <c r="AG798" i="5"/>
  <c r="AC799" i="5"/>
  <c r="AG799" i="5"/>
  <c r="AC800" i="5"/>
  <c r="AJ800" i="5" s="1"/>
  <c r="AG800" i="5"/>
  <c r="AC801" i="5"/>
  <c r="AG801" i="5"/>
  <c r="AC803" i="5"/>
  <c r="AG803" i="5"/>
  <c r="AC804" i="5"/>
  <c r="AG804" i="5"/>
  <c r="AC805" i="5"/>
  <c r="AG805" i="5"/>
  <c r="AC806" i="5"/>
  <c r="AG806" i="5"/>
  <c r="AC807" i="5"/>
  <c r="AG807" i="5"/>
  <c r="AC808" i="5"/>
  <c r="AG808" i="5"/>
  <c r="AC809" i="5"/>
  <c r="AG809" i="5"/>
  <c r="AC810" i="5"/>
  <c r="AG810" i="5"/>
  <c r="AC811" i="5"/>
  <c r="AG811" i="5"/>
  <c r="AC812" i="5"/>
  <c r="AG812" i="5"/>
  <c r="AC813" i="5"/>
  <c r="AG813" i="5"/>
  <c r="AC814" i="5"/>
  <c r="AG814" i="5"/>
  <c r="AC815" i="5"/>
  <c r="AG815" i="5"/>
  <c r="AC816" i="5"/>
  <c r="AG816" i="5"/>
  <c r="AC817" i="5"/>
  <c r="AG817" i="5"/>
  <c r="AC818" i="5"/>
  <c r="AJ818" i="5" s="1"/>
  <c r="AC819" i="5"/>
  <c r="AJ819" i="5" s="1"/>
  <c r="AC820" i="5"/>
  <c r="AJ820" i="5" s="1"/>
  <c r="AC821" i="5"/>
  <c r="AJ821" i="5" s="1"/>
  <c r="AC823" i="5"/>
  <c r="AJ823" i="5" s="1"/>
  <c r="AC824" i="5"/>
  <c r="AJ824" i="5" s="1"/>
  <c r="AC825" i="5"/>
  <c r="AJ825" i="5" s="1"/>
  <c r="AC826" i="5"/>
  <c r="AJ826" i="5" s="1"/>
  <c r="AC827" i="5"/>
  <c r="AJ827" i="5" s="1"/>
  <c r="AC828" i="5"/>
  <c r="AJ828" i="5" s="1"/>
  <c r="AC829" i="5"/>
  <c r="AJ829" i="5" s="1"/>
  <c r="AE830" i="5"/>
  <c r="AJ830" i="5" s="1"/>
  <c r="AG831" i="5"/>
  <c r="AJ831" i="5" s="1"/>
  <c r="R832" i="5"/>
  <c r="AC832" i="5"/>
  <c r="AH832" i="5"/>
  <c r="AD833" i="5"/>
  <c r="AI833" i="5"/>
  <c r="AG833" i="5"/>
  <c r="AG832" i="5"/>
  <c r="R833" i="5"/>
  <c r="AC833" i="5"/>
  <c r="AH833" i="5"/>
  <c r="AF859" i="5"/>
  <c r="AH859" i="5"/>
  <c r="AD859" i="5"/>
  <c r="R859" i="5"/>
  <c r="AC859" i="5"/>
  <c r="AI859" i="5"/>
  <c r="AE859" i="5"/>
  <c r="AF867" i="5"/>
  <c r="AH867" i="5"/>
  <c r="AD867" i="5"/>
  <c r="R867" i="5"/>
  <c r="AC867" i="5"/>
  <c r="AI867" i="5"/>
  <c r="AE867" i="5"/>
  <c r="AC835" i="5"/>
  <c r="AG835" i="5"/>
  <c r="AC836" i="5"/>
  <c r="AG836" i="5"/>
  <c r="AC837" i="5"/>
  <c r="AG837" i="5"/>
  <c r="AC838" i="5"/>
  <c r="AG838" i="5"/>
  <c r="AC839" i="5"/>
  <c r="AG839" i="5"/>
  <c r="AC840" i="5"/>
  <c r="AG840" i="5"/>
  <c r="AC841" i="5"/>
  <c r="AG841" i="5"/>
  <c r="AC842" i="5"/>
  <c r="AG842" i="5"/>
  <c r="AC844" i="5"/>
  <c r="AG844" i="5"/>
  <c r="AC845" i="5"/>
  <c r="AG845" i="5"/>
  <c r="AC846" i="5"/>
  <c r="AG846" i="5"/>
  <c r="AC847" i="5"/>
  <c r="AG847" i="5"/>
  <c r="AC848" i="5"/>
  <c r="AG848" i="5"/>
  <c r="AC849" i="5"/>
  <c r="AG849" i="5"/>
  <c r="AC850" i="5"/>
  <c r="AG850" i="5"/>
  <c r="AC851" i="5"/>
  <c r="AG851" i="5"/>
  <c r="AC852" i="5"/>
  <c r="AG852" i="5"/>
  <c r="AC853" i="5"/>
  <c r="AG853" i="5"/>
  <c r="AC854" i="5"/>
  <c r="AG854" i="5"/>
  <c r="AC855" i="5"/>
  <c r="AG855" i="5"/>
  <c r="AC856" i="5"/>
  <c r="AG856" i="5"/>
  <c r="AF857" i="5"/>
  <c r="AH857" i="5"/>
  <c r="AC857" i="5"/>
  <c r="AI857" i="5"/>
  <c r="AF860" i="5"/>
  <c r="AH860" i="5"/>
  <c r="AD860" i="5"/>
  <c r="R860" i="5"/>
  <c r="AG860" i="5"/>
  <c r="AF864" i="5"/>
  <c r="AH864" i="5"/>
  <c r="AD864" i="5"/>
  <c r="R864" i="5"/>
  <c r="AG864" i="5"/>
  <c r="AF868" i="5"/>
  <c r="AH868" i="5"/>
  <c r="AD868" i="5"/>
  <c r="R868" i="5"/>
  <c r="AG868" i="5"/>
  <c r="AF858" i="5"/>
  <c r="AH858" i="5"/>
  <c r="AD858" i="5"/>
  <c r="R858" i="5"/>
  <c r="AG858" i="5"/>
  <c r="AF862" i="5"/>
  <c r="AH862" i="5"/>
  <c r="AD862" i="5"/>
  <c r="R862" i="5"/>
  <c r="AG862" i="5"/>
  <c r="AG870" i="5"/>
  <c r="AC870" i="5"/>
  <c r="AF870" i="5"/>
  <c r="AH870" i="5"/>
  <c r="AD870" i="5"/>
  <c r="R870" i="5"/>
  <c r="AE870" i="5"/>
  <c r="AG891" i="5"/>
  <c r="AC891" i="5"/>
  <c r="AF891" i="5"/>
  <c r="AH891" i="5"/>
  <c r="AE891" i="5"/>
  <c r="R891" i="5"/>
  <c r="AI891" i="5"/>
  <c r="AG857" i="5"/>
  <c r="AI858" i="5"/>
  <c r="AE860" i="5"/>
  <c r="AF861" i="5"/>
  <c r="AH861" i="5"/>
  <c r="AD861" i="5"/>
  <c r="R861" i="5"/>
  <c r="AG861" i="5"/>
  <c r="AI862" i="5"/>
  <c r="AE864" i="5"/>
  <c r="AF865" i="5"/>
  <c r="AH865" i="5"/>
  <c r="AD865" i="5"/>
  <c r="R865" i="5"/>
  <c r="AG865" i="5"/>
  <c r="AE868" i="5"/>
  <c r="AF869" i="5"/>
  <c r="AH869" i="5"/>
  <c r="AD869" i="5"/>
  <c r="R869" i="5"/>
  <c r="AG869" i="5"/>
  <c r="AI870" i="5"/>
  <c r="R871" i="5"/>
  <c r="AD871" i="5"/>
  <c r="AH871" i="5"/>
  <c r="R872" i="5"/>
  <c r="AD872" i="5"/>
  <c r="AH872" i="5"/>
  <c r="R873" i="5"/>
  <c r="AD873" i="5"/>
  <c r="AH873" i="5"/>
  <c r="R874" i="5"/>
  <c r="AD874" i="5"/>
  <c r="AH874" i="5"/>
  <c r="R875" i="5"/>
  <c r="AD875" i="5"/>
  <c r="AH875" i="5"/>
  <c r="R876" i="5"/>
  <c r="AD876" i="5"/>
  <c r="AH876" i="5"/>
  <c r="R877" i="5"/>
  <c r="AD877" i="5"/>
  <c r="AH877" i="5"/>
  <c r="R878" i="5"/>
  <c r="AD878" i="5"/>
  <c r="AH878" i="5"/>
  <c r="R879" i="5"/>
  <c r="AD879" i="5"/>
  <c r="AH879" i="5"/>
  <c r="R880" i="5"/>
  <c r="AD880" i="5"/>
  <c r="AH880" i="5"/>
  <c r="R881" i="5"/>
  <c r="AD881" i="5"/>
  <c r="AH881" i="5"/>
  <c r="R882" i="5"/>
  <c r="AD882" i="5"/>
  <c r="AH882" i="5"/>
  <c r="R883" i="5"/>
  <c r="AD883" i="5"/>
  <c r="AH883" i="5"/>
  <c r="R884" i="5"/>
  <c r="AD884" i="5"/>
  <c r="AH884" i="5"/>
  <c r="R885" i="5"/>
  <c r="AD885" i="5"/>
  <c r="AH885" i="5"/>
  <c r="AG888" i="5"/>
  <c r="R889" i="5"/>
  <c r="AC889" i="5"/>
  <c r="AH889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G886" i="5"/>
  <c r="AD888" i="5"/>
  <c r="AI888" i="5"/>
  <c r="AE889" i="5"/>
  <c r="AG890" i="5"/>
  <c r="AJ890" i="5" s="1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J886" i="5"/>
  <c r="AG889" i="5"/>
  <c r="AE902" i="5"/>
  <c r="AI902" i="5"/>
  <c r="AE903" i="5"/>
  <c r="AI903" i="5"/>
  <c r="AE904" i="5"/>
  <c r="AI904" i="5"/>
  <c r="AE905" i="5"/>
  <c r="AI905" i="5"/>
  <c r="AE906" i="5"/>
  <c r="AI906" i="5"/>
  <c r="AE907" i="5"/>
  <c r="AI907" i="5"/>
  <c r="AE909" i="5"/>
  <c r="AI909" i="5"/>
  <c r="AE910" i="5"/>
  <c r="AI910" i="5"/>
  <c r="AE911" i="5"/>
  <c r="AI911" i="5"/>
  <c r="AE912" i="5"/>
  <c r="AI912" i="5"/>
  <c r="AE913" i="5"/>
  <c r="AI913" i="5"/>
  <c r="AF976" i="5"/>
  <c r="AI976" i="5"/>
  <c r="AE976" i="5"/>
  <c r="AH976" i="5"/>
  <c r="AD976" i="5"/>
  <c r="R976" i="5"/>
  <c r="AG976" i="5"/>
  <c r="AC976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9" i="5"/>
  <c r="AF910" i="5"/>
  <c r="AF911" i="5"/>
  <c r="AF912" i="5"/>
  <c r="AF913" i="5"/>
  <c r="AH914" i="5"/>
  <c r="AD914" i="5"/>
  <c r="R914" i="5"/>
  <c r="AG914" i="5"/>
  <c r="AC892" i="5"/>
  <c r="AC893" i="5"/>
  <c r="AC894" i="5"/>
  <c r="AJ894" i="5" s="1"/>
  <c r="AC895" i="5"/>
  <c r="AC896" i="5"/>
  <c r="AC897" i="5"/>
  <c r="AC898" i="5"/>
  <c r="AJ898" i="5" s="1"/>
  <c r="AC899" i="5"/>
  <c r="AC900" i="5"/>
  <c r="AC901" i="5"/>
  <c r="AC902" i="5"/>
  <c r="AJ902" i="5" s="1"/>
  <c r="AC903" i="5"/>
  <c r="AC904" i="5"/>
  <c r="AC905" i="5"/>
  <c r="AC906" i="5"/>
  <c r="AJ906" i="5" s="1"/>
  <c r="AC907" i="5"/>
  <c r="AC909" i="5"/>
  <c r="AC910" i="5"/>
  <c r="AC911" i="5"/>
  <c r="AJ911" i="5" s="1"/>
  <c r="AC912" i="5"/>
  <c r="AC913" i="5"/>
  <c r="AC915" i="5"/>
  <c r="AG915" i="5"/>
  <c r="AC916" i="5"/>
  <c r="AG916" i="5"/>
  <c r="AC917" i="5"/>
  <c r="AG917" i="5"/>
  <c r="AC918" i="5"/>
  <c r="AG918" i="5"/>
  <c r="AC919" i="5"/>
  <c r="AJ919" i="5" s="1"/>
  <c r="AC920" i="5"/>
  <c r="AJ920" i="5" s="1"/>
  <c r="AC921" i="5"/>
  <c r="AJ921" i="5" s="1"/>
  <c r="AC922" i="5"/>
  <c r="AJ922" i="5" s="1"/>
  <c r="AC923" i="5"/>
  <c r="AJ923" i="5" s="1"/>
  <c r="AC924" i="5"/>
  <c r="AJ924" i="5" s="1"/>
  <c r="AC925" i="5"/>
  <c r="AJ925" i="5" s="1"/>
  <c r="AC926" i="5"/>
  <c r="AJ926" i="5" s="1"/>
  <c r="AC927" i="5"/>
  <c r="AJ927" i="5" s="1"/>
  <c r="AC928" i="5"/>
  <c r="AJ928" i="5" s="1"/>
  <c r="AC930" i="5"/>
  <c r="AJ930" i="5" s="1"/>
  <c r="AC931" i="5"/>
  <c r="AJ931" i="5" s="1"/>
  <c r="AC932" i="5"/>
  <c r="AJ932" i="5" s="1"/>
  <c r="AC933" i="5"/>
  <c r="AJ933" i="5" s="1"/>
  <c r="AC934" i="5"/>
  <c r="AJ934" i="5" s="1"/>
  <c r="AC935" i="5"/>
  <c r="AJ935" i="5" s="1"/>
  <c r="AC936" i="5"/>
  <c r="AJ936" i="5" s="1"/>
  <c r="AC937" i="5"/>
  <c r="AJ937" i="5" s="1"/>
  <c r="AC938" i="5"/>
  <c r="AJ938" i="5" s="1"/>
  <c r="AC939" i="5"/>
  <c r="AJ939" i="5" s="1"/>
  <c r="AC940" i="5"/>
  <c r="AJ940" i="5" s="1"/>
  <c r="AC941" i="5"/>
  <c r="AJ941" i="5" s="1"/>
  <c r="AC942" i="5"/>
  <c r="AJ942" i="5" s="1"/>
  <c r="AC943" i="5"/>
  <c r="AJ943" i="5" s="1"/>
  <c r="AC944" i="5"/>
  <c r="AJ944" i="5" s="1"/>
  <c r="AC945" i="5"/>
  <c r="AJ945" i="5" s="1"/>
  <c r="AC946" i="5"/>
  <c r="AJ946" i="5" s="1"/>
  <c r="AC947" i="5"/>
  <c r="AJ947" i="5" s="1"/>
  <c r="AC948" i="5"/>
  <c r="AJ948" i="5" s="1"/>
  <c r="AD950" i="5"/>
  <c r="AI950" i="5"/>
  <c r="AE951" i="5"/>
  <c r="AF952" i="5"/>
  <c r="AI952" i="5"/>
  <c r="AE952" i="5"/>
  <c r="AD952" i="5"/>
  <c r="AF973" i="5"/>
  <c r="AI973" i="5"/>
  <c r="AE973" i="5"/>
  <c r="AH973" i="5"/>
  <c r="AD973" i="5"/>
  <c r="R973" i="5"/>
  <c r="AG973" i="5"/>
  <c r="AF977" i="5"/>
  <c r="AI977" i="5"/>
  <c r="AE977" i="5"/>
  <c r="AH977" i="5"/>
  <c r="AD977" i="5"/>
  <c r="R977" i="5"/>
  <c r="AG977" i="5"/>
  <c r="AH1003" i="5"/>
  <c r="AD1003" i="5"/>
  <c r="R1003" i="5"/>
  <c r="AE1003" i="5"/>
  <c r="AF1003" i="5"/>
  <c r="AI1003" i="5"/>
  <c r="AG1003" i="5"/>
  <c r="AC1003" i="5"/>
  <c r="R915" i="5"/>
  <c r="AD915" i="5"/>
  <c r="R916" i="5"/>
  <c r="AD916" i="5"/>
  <c r="R917" i="5"/>
  <c r="AD917" i="5"/>
  <c r="AE950" i="5"/>
  <c r="AG951" i="5"/>
  <c r="AJ951" i="5" s="1"/>
  <c r="AF974" i="5"/>
  <c r="AI974" i="5"/>
  <c r="AE974" i="5"/>
  <c r="AH974" i="5"/>
  <c r="AD974" i="5"/>
  <c r="R974" i="5"/>
  <c r="AG974" i="5"/>
  <c r="AG950" i="5"/>
  <c r="AF975" i="5"/>
  <c r="AI975" i="5"/>
  <c r="AE975" i="5"/>
  <c r="AH975" i="5"/>
  <c r="AD975" i="5"/>
  <c r="R975" i="5"/>
  <c r="AG975" i="5"/>
  <c r="AE953" i="5"/>
  <c r="AI953" i="5"/>
  <c r="AE954" i="5"/>
  <c r="AI954" i="5"/>
  <c r="AE955" i="5"/>
  <c r="AI955" i="5"/>
  <c r="AE956" i="5"/>
  <c r="AI956" i="5"/>
  <c r="AE957" i="5"/>
  <c r="AI957" i="5"/>
  <c r="AE958" i="5"/>
  <c r="AI958" i="5"/>
  <c r="AE959" i="5"/>
  <c r="AI959" i="5"/>
  <c r="AE960" i="5"/>
  <c r="AI960" i="5"/>
  <c r="AE961" i="5"/>
  <c r="AI961" i="5"/>
  <c r="AE962" i="5"/>
  <c r="AI962" i="5"/>
  <c r="AE963" i="5"/>
  <c r="AI963" i="5"/>
  <c r="AE964" i="5"/>
  <c r="AI964" i="5"/>
  <c r="AE965" i="5"/>
  <c r="AI965" i="5"/>
  <c r="AE966" i="5"/>
  <c r="AE967" i="5"/>
  <c r="AE968" i="5"/>
  <c r="AE969" i="5"/>
  <c r="AC970" i="5"/>
  <c r="AF972" i="5"/>
  <c r="AH972" i="5"/>
  <c r="AD972" i="5"/>
  <c r="R972" i="5"/>
  <c r="AG97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G966" i="5"/>
  <c r="AH967" i="5"/>
  <c r="AD967" i="5"/>
  <c r="R967" i="5"/>
  <c r="AG967" i="5"/>
  <c r="AH968" i="5"/>
  <c r="AD968" i="5"/>
  <c r="R968" i="5"/>
  <c r="AG968" i="5"/>
  <c r="AH969" i="5"/>
  <c r="AD969" i="5"/>
  <c r="R969" i="5"/>
  <c r="AG969" i="5"/>
  <c r="AF970" i="5"/>
  <c r="AH970" i="5"/>
  <c r="AD970" i="5"/>
  <c r="R970" i="5"/>
  <c r="AG970" i="5"/>
  <c r="AH1009" i="5"/>
  <c r="AD1009" i="5"/>
  <c r="R1009" i="5"/>
  <c r="AE1009" i="5"/>
  <c r="AF1009" i="5"/>
  <c r="AI1009" i="5"/>
  <c r="AG1009" i="5"/>
  <c r="AC1009" i="5"/>
  <c r="AI1019" i="5"/>
  <c r="AE1019" i="5"/>
  <c r="AH1019" i="5"/>
  <c r="AD1019" i="5"/>
  <c r="R1019" i="5"/>
  <c r="AG1019" i="5"/>
  <c r="AC1019" i="5"/>
  <c r="AF1019" i="5"/>
  <c r="AH1007" i="5"/>
  <c r="AD1007" i="5"/>
  <c r="R1007" i="5"/>
  <c r="AE1007" i="5"/>
  <c r="AF1007" i="5"/>
  <c r="AI1007" i="5"/>
  <c r="AG1007" i="5"/>
  <c r="AC1007" i="5"/>
  <c r="AH1000" i="5"/>
  <c r="AD1000" i="5"/>
  <c r="R1000" i="5"/>
  <c r="AF1000" i="5"/>
  <c r="AC1000" i="5"/>
  <c r="AI1000" i="5"/>
  <c r="AG1000" i="5"/>
  <c r="AH1005" i="5"/>
  <c r="AD1005" i="5"/>
  <c r="R1005" i="5"/>
  <c r="AE1005" i="5"/>
  <c r="AF1005" i="5"/>
  <c r="AI1005" i="5"/>
  <c r="AG1005" i="5"/>
  <c r="AC1005" i="5"/>
  <c r="AH997" i="5"/>
  <c r="AD997" i="5"/>
  <c r="R997" i="5"/>
  <c r="AF997" i="5"/>
  <c r="AE997" i="5"/>
  <c r="AI999" i="5"/>
  <c r="AH1001" i="5"/>
  <c r="AD1001" i="5"/>
  <c r="R1001" i="5"/>
  <c r="AF1001" i="5"/>
  <c r="AE1001" i="5"/>
  <c r="AC978" i="5"/>
  <c r="AJ978" i="5" s="1"/>
  <c r="AC979" i="5"/>
  <c r="AJ979" i="5" s="1"/>
  <c r="AC980" i="5"/>
  <c r="AJ980" i="5" s="1"/>
  <c r="AC981" i="5"/>
  <c r="AJ981" i="5" s="1"/>
  <c r="AC982" i="5"/>
  <c r="AJ982" i="5" s="1"/>
  <c r="AC983" i="5"/>
  <c r="AJ983" i="5" s="1"/>
  <c r="AC984" i="5"/>
  <c r="AJ984" i="5" s="1"/>
  <c r="AC985" i="5"/>
  <c r="AJ985" i="5" s="1"/>
  <c r="AC986" i="5"/>
  <c r="AJ986" i="5" s="1"/>
  <c r="AC987" i="5"/>
  <c r="AJ987" i="5" s="1"/>
  <c r="AC988" i="5"/>
  <c r="AJ988" i="5" s="1"/>
  <c r="AC989" i="5"/>
  <c r="AJ989" i="5" s="1"/>
  <c r="AC990" i="5"/>
  <c r="AJ990" i="5" s="1"/>
  <c r="AG997" i="5"/>
  <c r="AH998" i="5"/>
  <c r="AD998" i="5"/>
  <c r="R998" i="5"/>
  <c r="AF998" i="5"/>
  <c r="AE998" i="5"/>
  <c r="AG1001" i="5"/>
  <c r="AH1002" i="5"/>
  <c r="AD1002" i="5"/>
  <c r="R1002" i="5"/>
  <c r="AE1002" i="5"/>
  <c r="AF1002" i="5"/>
  <c r="AH1004" i="5"/>
  <c r="AD1004" i="5"/>
  <c r="R1004" i="5"/>
  <c r="AE1004" i="5"/>
  <c r="AF1004" i="5"/>
  <c r="AH1006" i="5"/>
  <c r="AD1006" i="5"/>
  <c r="R1006" i="5"/>
  <c r="AE1006" i="5"/>
  <c r="AF1006" i="5"/>
  <c r="AH1008" i="5"/>
  <c r="AD1008" i="5"/>
  <c r="R1008" i="5"/>
  <c r="AE1008" i="5"/>
  <c r="AF1008" i="5"/>
  <c r="AH999" i="5"/>
  <c r="AD999" i="5"/>
  <c r="R999" i="5"/>
  <c r="AF999" i="5"/>
  <c r="AE999" i="5"/>
  <c r="AI1018" i="5"/>
  <c r="AE1018" i="5"/>
  <c r="AH1018" i="5"/>
  <c r="AD1018" i="5"/>
  <c r="R1018" i="5"/>
  <c r="AC1018" i="5"/>
  <c r="AG1018" i="5"/>
  <c r="AC992" i="5"/>
  <c r="AJ992" i="5" s="1"/>
  <c r="AC993" i="5"/>
  <c r="AJ993" i="5" s="1"/>
  <c r="AC994" i="5"/>
  <c r="AJ994" i="5" s="1"/>
  <c r="AC995" i="5"/>
  <c r="AJ995" i="5" s="1"/>
  <c r="AH996" i="5"/>
  <c r="AD996" i="5"/>
  <c r="AF996" i="5"/>
  <c r="AH1011" i="5"/>
  <c r="AD1011" i="5"/>
  <c r="R1011" i="5"/>
  <c r="AG1011" i="5"/>
  <c r="AH1012" i="5"/>
  <c r="AD1012" i="5"/>
  <c r="R1012" i="5"/>
  <c r="AG1012" i="5"/>
  <c r="AH1013" i="5"/>
  <c r="AD1013" i="5"/>
  <c r="R1013" i="5"/>
  <c r="AG1013" i="5"/>
  <c r="AH1014" i="5"/>
  <c r="AD1014" i="5"/>
  <c r="R1014" i="5"/>
  <c r="AG1014" i="5"/>
  <c r="AI1015" i="5"/>
  <c r="AH1015" i="5"/>
  <c r="AD1015" i="5"/>
  <c r="R1015" i="5"/>
  <c r="AG1015" i="5"/>
  <c r="AI1020" i="5"/>
  <c r="AE1020" i="5"/>
  <c r="AH1020" i="5"/>
  <c r="AD1020" i="5"/>
  <c r="R1020" i="5"/>
  <c r="AF1020" i="5"/>
  <c r="AI1016" i="5"/>
  <c r="AE1016" i="5"/>
  <c r="AH1016" i="5"/>
  <c r="AD1016" i="5"/>
  <c r="AG1016" i="5"/>
  <c r="AI1017" i="5"/>
  <c r="AE1017" i="5"/>
  <c r="AH1017" i="5"/>
  <c r="AD1017" i="5"/>
  <c r="R1017" i="5"/>
  <c r="AF1017" i="5"/>
  <c r="AH1021" i="5"/>
  <c r="AD1021" i="5"/>
  <c r="R1021" i="5"/>
  <c r="AE1021" i="5"/>
  <c r="AI1021" i="5"/>
  <c r="AC1021" i="5"/>
  <c r="AH1022" i="5"/>
  <c r="AD1022" i="5"/>
  <c r="R1022" i="5"/>
  <c r="AE1022" i="5"/>
  <c r="AI1022" i="5"/>
  <c r="AC1022" i="5"/>
  <c r="AH1023" i="5"/>
  <c r="AD1023" i="5"/>
  <c r="R1023" i="5"/>
  <c r="AE1023" i="5"/>
  <c r="AI1023" i="5"/>
  <c r="AC1023" i="5"/>
  <c r="R1024" i="5"/>
  <c r="AD1024" i="5"/>
  <c r="AH1024" i="5"/>
  <c r="R1025" i="5"/>
  <c r="AD1025" i="5"/>
  <c r="AH1025" i="5"/>
  <c r="R1026" i="5"/>
  <c r="AD1026" i="5"/>
  <c r="AH1026" i="5"/>
  <c r="R1027" i="5"/>
  <c r="AD1027" i="5"/>
  <c r="AH1027" i="5"/>
  <c r="R1028" i="5"/>
  <c r="AD1028" i="5"/>
  <c r="AH1028" i="5"/>
  <c r="R1029" i="5"/>
  <c r="AD1029" i="5"/>
  <c r="AH1029" i="5"/>
  <c r="R1030" i="5"/>
  <c r="AD1030" i="5"/>
  <c r="AH1030" i="5"/>
  <c r="R1031" i="5"/>
  <c r="AD1031" i="5"/>
  <c r="AH1031" i="5"/>
  <c r="AC1024" i="5"/>
  <c r="AC1025" i="5"/>
  <c r="AC1026" i="5"/>
  <c r="AC1027" i="5"/>
  <c r="AC1028" i="5"/>
  <c r="AC1029" i="5"/>
  <c r="AC1030" i="5"/>
  <c r="AC1031" i="5"/>
  <c r="C17" i="2"/>
  <c r="C11" i="2"/>
  <c r="C6" i="2"/>
  <c r="AJ131" i="5" l="1"/>
  <c r="AJ127" i="5"/>
  <c r="AJ123" i="5"/>
  <c r="AJ119" i="5"/>
  <c r="AJ115" i="5"/>
  <c r="AJ110" i="5"/>
  <c r="AJ106" i="5"/>
  <c r="AJ102" i="5"/>
  <c r="AJ98" i="5"/>
  <c r="AJ94" i="5"/>
  <c r="AJ90" i="5"/>
  <c r="AJ43" i="5"/>
  <c r="AJ39" i="5"/>
  <c r="AJ35" i="5"/>
  <c r="AJ31" i="5"/>
  <c r="AJ26" i="5"/>
  <c r="AJ22" i="5"/>
  <c r="AJ18" i="5"/>
  <c r="AJ14" i="5"/>
  <c r="AJ10" i="5"/>
  <c r="AJ6" i="5"/>
  <c r="AJ1020" i="6"/>
  <c r="AJ1012" i="6"/>
  <c r="AJ996" i="6"/>
  <c r="AJ968" i="6"/>
  <c r="AJ815" i="6"/>
  <c r="AJ580" i="6"/>
  <c r="AJ576" i="6"/>
  <c r="AJ603" i="6"/>
  <c r="AJ441" i="6"/>
  <c r="AJ425" i="6"/>
  <c r="AJ409" i="6"/>
  <c r="AJ519" i="6"/>
  <c r="AJ296" i="6"/>
  <c r="AJ280" i="6"/>
  <c r="AJ463" i="6"/>
  <c r="AJ247" i="6"/>
  <c r="AJ211" i="6"/>
  <c r="AJ207" i="6"/>
  <c r="AJ203" i="6"/>
  <c r="AJ191" i="6"/>
  <c r="AJ265" i="6"/>
  <c r="AJ230" i="6"/>
  <c r="AJ222" i="6"/>
  <c r="AJ163" i="6"/>
  <c r="AJ131" i="6"/>
  <c r="AJ115" i="6"/>
  <c r="AJ106" i="6"/>
  <c r="AJ988" i="6"/>
  <c r="AJ957" i="6"/>
  <c r="AJ945" i="6"/>
  <c r="AJ933" i="6"/>
  <c r="AJ839" i="6"/>
  <c r="AJ835" i="6"/>
  <c r="AJ626" i="6"/>
  <c r="AJ540" i="6"/>
  <c r="AJ417" i="6"/>
  <c r="AJ320" i="6"/>
  <c r="AJ304" i="6"/>
  <c r="AJ264" i="6"/>
  <c r="AJ515" i="6"/>
  <c r="AJ507" i="6"/>
  <c r="AJ183" i="6"/>
  <c r="AJ155" i="6"/>
  <c r="AJ139" i="6"/>
  <c r="AJ123" i="6"/>
  <c r="AJ67" i="6"/>
  <c r="AJ63" i="6"/>
  <c r="AJ59" i="6"/>
  <c r="AJ55" i="6"/>
  <c r="AJ51" i="6"/>
  <c r="AJ39" i="6"/>
  <c r="AJ35" i="6"/>
  <c r="AJ31" i="6"/>
  <c r="AJ138" i="6"/>
  <c r="AJ790" i="5"/>
  <c r="AJ788" i="5"/>
  <c r="AJ786" i="5"/>
  <c r="AJ784" i="5"/>
  <c r="AJ750" i="5"/>
  <c r="AJ748" i="5"/>
  <c r="AJ746" i="5"/>
  <c r="AJ744" i="5"/>
  <c r="AJ720" i="5"/>
  <c r="AJ718" i="5"/>
  <c r="AJ716" i="5"/>
  <c r="AJ714" i="5"/>
  <c r="AJ712" i="5"/>
  <c r="AJ710" i="5"/>
  <c r="AJ708" i="5"/>
  <c r="AJ706" i="5"/>
  <c r="AJ704" i="5"/>
  <c r="AJ151" i="5"/>
  <c r="AJ146" i="5"/>
  <c r="AJ144" i="5"/>
  <c r="AJ143" i="5"/>
  <c r="AJ142" i="5"/>
  <c r="AJ141" i="5"/>
  <c r="AJ140" i="5"/>
  <c r="AJ139" i="5"/>
  <c r="AJ138" i="5"/>
  <c r="AJ137" i="5"/>
  <c r="AJ136" i="5"/>
  <c r="AJ135" i="5"/>
  <c r="AJ1028" i="6"/>
  <c r="AJ1024" i="6"/>
  <c r="AJ1019" i="6"/>
  <c r="AJ1021" i="6"/>
  <c r="AJ1009" i="6"/>
  <c r="AJ863" i="6"/>
  <c r="AJ859" i="6"/>
  <c r="AJ855" i="6"/>
  <c r="AJ851" i="6"/>
  <c r="AJ847" i="6"/>
  <c r="AJ642" i="6"/>
  <c r="AJ588" i="6"/>
  <c r="AJ544" i="6"/>
  <c r="AJ595" i="6"/>
  <c r="AJ505" i="6"/>
  <c r="AJ413" i="6"/>
  <c r="AJ534" i="6"/>
  <c r="AJ527" i="6"/>
  <c r="AJ262" i="6"/>
  <c r="AJ187" i="6"/>
  <c r="AJ250" i="6"/>
  <c r="AJ197" i="6"/>
  <c r="AJ99" i="6"/>
  <c r="AJ75" i="6"/>
  <c r="AJ71" i="6"/>
  <c r="AJ43" i="6"/>
  <c r="AJ1029" i="5"/>
  <c r="AJ1025" i="5"/>
  <c r="AJ1013" i="6"/>
  <c r="AJ1007" i="6"/>
  <c r="AJ1006" i="6"/>
  <c r="AJ942" i="6"/>
  <c r="AJ926" i="6"/>
  <c r="AJ904" i="6"/>
  <c r="AJ896" i="6"/>
  <c r="AJ888" i="6"/>
  <c r="AJ821" i="6"/>
  <c r="AJ800" i="6"/>
  <c r="AJ756" i="6"/>
  <c r="AJ637" i="6"/>
  <c r="AJ671" i="6"/>
  <c r="AJ628" i="6"/>
  <c r="AJ587" i="6"/>
  <c r="AJ531" i="6"/>
  <c r="AJ483" i="6"/>
  <c r="AJ455" i="6"/>
  <c r="AJ286" i="6"/>
  <c r="AJ274" i="6"/>
  <c r="AJ258" i="6"/>
  <c r="AJ253" i="6"/>
  <c r="AJ990" i="6"/>
  <c r="AJ986" i="6"/>
  <c r="AJ982" i="6"/>
  <c r="AJ969" i="6"/>
  <c r="AJ965" i="6"/>
  <c r="AJ956" i="6"/>
  <c r="AJ948" i="6"/>
  <c r="AJ846" i="6"/>
  <c r="AJ844" i="6"/>
  <c r="AJ530" i="6"/>
  <c r="AJ514" i="6"/>
  <c r="AJ482" i="6"/>
  <c r="AJ466" i="6"/>
  <c r="AJ450" i="6"/>
  <c r="AJ434" i="6"/>
  <c r="AJ373" i="6"/>
  <c r="AJ283" i="6"/>
  <c r="AJ251" i="6"/>
  <c r="AJ371" i="6"/>
  <c r="AJ491" i="6"/>
  <c r="AJ407" i="6"/>
  <c r="AJ254" i="6"/>
  <c r="AJ475" i="6"/>
  <c r="AJ269" i="6"/>
  <c r="AJ186" i="6"/>
  <c r="AJ362" i="6"/>
  <c r="AJ322" i="6"/>
  <c r="AJ290" i="6"/>
  <c r="AJ270" i="6"/>
  <c r="AJ70" i="6"/>
  <c r="AJ46" i="6"/>
  <c r="AJ794" i="5"/>
  <c r="AJ792" i="5"/>
  <c r="AJ1027" i="6"/>
  <c r="AJ1004" i="6"/>
  <c r="AJ1005" i="6"/>
  <c r="AJ994" i="6"/>
  <c r="AJ977" i="6"/>
  <c r="AJ912" i="6"/>
  <c r="AJ873" i="6"/>
  <c r="AJ840" i="6"/>
  <c r="AJ832" i="6"/>
  <c r="AJ828" i="6"/>
  <c r="AJ824" i="6"/>
  <c r="AJ708" i="6"/>
  <c r="AJ619" i="6"/>
  <c r="AJ579" i="6"/>
  <c r="AJ543" i="6"/>
  <c r="AJ539" i="6"/>
  <c r="AJ210" i="6"/>
  <c r="AJ206" i="6"/>
  <c r="AJ202" i="6"/>
  <c r="AJ261" i="6"/>
  <c r="AJ66" i="6"/>
  <c r="AJ62" i="6"/>
  <c r="AJ58" i="6"/>
  <c r="AJ54" i="6"/>
  <c r="AJ50" i="6"/>
  <c r="AJ176" i="6"/>
  <c r="AJ856" i="5"/>
  <c r="AJ854" i="5"/>
  <c r="AJ852" i="5"/>
  <c r="AJ850" i="5"/>
  <c r="AJ848" i="5"/>
  <c r="AJ846" i="5"/>
  <c r="AJ844" i="5"/>
  <c r="AJ1014" i="6"/>
  <c r="AJ980" i="6"/>
  <c r="AJ976" i="6"/>
  <c r="AJ973" i="6"/>
  <c r="AJ960" i="6"/>
  <c r="AJ958" i="6"/>
  <c r="AJ838" i="6"/>
  <c r="AJ780" i="6"/>
  <c r="AJ724" i="6"/>
  <c r="AJ692" i="6"/>
  <c r="AJ621" i="6"/>
  <c r="AJ541" i="6"/>
  <c r="AJ436" i="6"/>
  <c r="AJ498" i="6"/>
  <c r="AJ487" i="6"/>
  <c r="AJ459" i="6"/>
  <c r="AJ386" i="6"/>
  <c r="AJ315" i="6"/>
  <c r="AJ299" i="6"/>
  <c r="AJ267" i="6"/>
  <c r="AJ423" i="6"/>
  <c r="AJ257" i="6"/>
  <c r="AJ395" i="6"/>
  <c r="AJ266" i="6"/>
  <c r="AJ209" i="6"/>
  <c r="AJ350" i="6"/>
  <c r="AJ1023" i="6"/>
  <c r="AJ1017" i="6"/>
  <c r="AJ1001" i="6"/>
  <c r="AJ1000" i="6"/>
  <c r="AJ992" i="6"/>
  <c r="AJ999" i="6"/>
  <c r="AJ995" i="6"/>
  <c r="AJ978" i="6"/>
  <c r="AJ985" i="6"/>
  <c r="AJ972" i="6"/>
  <c r="AJ962" i="6"/>
  <c r="AJ953" i="6"/>
  <c r="AJ954" i="6"/>
  <c r="AJ930" i="6"/>
  <c r="AJ955" i="6"/>
  <c r="AJ943" i="6"/>
  <c r="AJ940" i="6"/>
  <c r="AJ936" i="6"/>
  <c r="AJ932" i="6"/>
  <c r="AJ928" i="6"/>
  <c r="AJ923" i="6"/>
  <c r="AJ919" i="6"/>
  <c r="AJ915" i="6"/>
  <c r="AJ911" i="6"/>
  <c r="AJ907" i="6"/>
  <c r="AJ903" i="6"/>
  <c r="AJ895" i="6"/>
  <c r="AJ878" i="6"/>
  <c r="AJ870" i="6"/>
  <c r="AJ862" i="6"/>
  <c r="AJ854" i="6"/>
  <c r="AJ853" i="6"/>
  <c r="AJ823" i="6"/>
  <c r="AJ811" i="6"/>
  <c r="AJ834" i="6"/>
  <c r="AJ818" i="6"/>
  <c r="AJ814" i="6"/>
  <c r="AJ810" i="6"/>
  <c r="AJ806" i="6"/>
  <c r="AJ816" i="6"/>
  <c r="AJ796" i="6"/>
  <c r="AJ776" i="6"/>
  <c r="AJ799" i="6"/>
  <c r="AJ783" i="6"/>
  <c r="AJ779" i="6"/>
  <c r="AJ775" i="6"/>
  <c r="AJ771" i="6"/>
  <c r="AJ765" i="6"/>
  <c r="AJ753" i="6"/>
  <c r="AJ741" i="6"/>
  <c r="AJ752" i="6"/>
  <c r="AJ736" i="6"/>
  <c r="AJ720" i="6"/>
  <c r="AJ704" i="6"/>
  <c r="AJ688" i="6"/>
  <c r="AJ766" i="6"/>
  <c r="AJ762" i="6"/>
  <c r="AJ758" i="6"/>
  <c r="AJ754" i="6"/>
  <c r="AJ750" i="6"/>
  <c r="AJ746" i="6"/>
  <c r="AJ738" i="6"/>
  <c r="AJ734" i="6"/>
  <c r="AJ730" i="6"/>
  <c r="AJ726" i="6"/>
  <c r="AJ722" i="6"/>
  <c r="AJ718" i="6"/>
  <c r="AJ714" i="6"/>
  <c r="AJ710" i="6"/>
  <c r="AJ706" i="6"/>
  <c r="AJ702" i="6"/>
  <c r="AJ698" i="6"/>
  <c r="AJ694" i="6"/>
  <c r="AJ690" i="6"/>
  <c r="AJ682" i="6"/>
  <c r="AJ678" i="6"/>
  <c r="AJ674" i="6"/>
  <c r="AJ670" i="6"/>
  <c r="AJ666" i="6"/>
  <c r="AJ662" i="6"/>
  <c r="AJ658" i="6"/>
  <c r="AJ654" i="6"/>
  <c r="AJ650" i="6"/>
  <c r="AJ646" i="6"/>
  <c r="AJ630" i="6"/>
  <c r="AJ614" i="6"/>
  <c r="AJ685" i="6"/>
  <c r="AJ681" i="6"/>
  <c r="AJ677" i="6"/>
  <c r="AJ673" i="6"/>
  <c r="AJ641" i="6"/>
  <c r="AJ625" i="6"/>
  <c r="AJ609" i="6"/>
  <c r="AJ635" i="6"/>
  <c r="AJ607" i="6"/>
  <c r="AJ536" i="6"/>
  <c r="AJ620" i="6"/>
  <c r="AJ575" i="6"/>
  <c r="AJ636" i="6"/>
  <c r="AJ632" i="6"/>
  <c r="AJ537" i="6"/>
  <c r="AJ525" i="6"/>
  <c r="AJ517" i="6"/>
  <c r="AJ501" i="6"/>
  <c r="AJ485" i="6"/>
  <c r="AJ393" i="6"/>
  <c r="AJ520" i="6"/>
  <c r="AJ504" i="6"/>
  <c r="AJ488" i="6"/>
  <c r="AJ472" i="6"/>
  <c r="AJ456" i="6"/>
  <c r="AJ440" i="6"/>
  <c r="AJ511" i="6"/>
  <c r="AJ479" i="6"/>
  <c r="AJ387" i="6"/>
  <c r="AJ381" i="6"/>
  <c r="AJ375" i="6"/>
  <c r="AJ260" i="6"/>
  <c r="AJ451" i="6"/>
  <c r="AJ319" i="6"/>
  <c r="AJ303" i="6"/>
  <c r="AJ287" i="6"/>
  <c r="AJ263" i="6"/>
  <c r="AJ439" i="6"/>
  <c r="AJ399" i="6"/>
  <c r="AJ369" i="6"/>
  <c r="AJ353" i="6"/>
  <c r="AJ345" i="6"/>
  <c r="AJ337" i="6"/>
  <c r="AJ329" i="6"/>
  <c r="AJ321" i="6"/>
  <c r="AJ313" i="6"/>
  <c r="AJ305" i="6"/>
  <c r="AJ289" i="6"/>
  <c r="AJ281" i="6"/>
  <c r="AJ199" i="6"/>
  <c r="AJ499" i="6"/>
  <c r="AJ342" i="6"/>
  <c r="AJ310" i="6"/>
  <c r="AJ278" i="6"/>
  <c r="AJ190" i="6"/>
  <c r="AJ314" i="6"/>
  <c r="AJ282" i="6"/>
  <c r="AJ244" i="6"/>
  <c r="AJ240" i="6"/>
  <c r="AJ236" i="6"/>
  <c r="AJ232" i="6"/>
  <c r="AJ228" i="6"/>
  <c r="AJ224" i="6"/>
  <c r="AJ220" i="6"/>
  <c r="AJ216" i="6"/>
  <c r="AJ212" i="6"/>
  <c r="AJ208" i="6"/>
  <c r="AJ204" i="6"/>
  <c r="AJ188" i="6"/>
  <c r="AJ185" i="6"/>
  <c r="AJ159" i="6"/>
  <c r="AJ143" i="6"/>
  <c r="AJ127" i="6"/>
  <c r="AJ95" i="6"/>
  <c r="AJ83" i="6"/>
  <c r="AJ193" i="6"/>
  <c r="AJ158" i="6"/>
  <c r="AJ142" i="6"/>
  <c r="AJ126" i="6"/>
  <c r="AJ110" i="6"/>
  <c r="AJ94" i="6"/>
  <c r="AJ90" i="6"/>
  <c r="AJ82" i="6"/>
  <c r="AJ30" i="6"/>
  <c r="AJ169" i="6"/>
  <c r="AJ101" i="6"/>
  <c r="AJ201" i="6"/>
  <c r="AJ17" i="6"/>
  <c r="AJ13" i="6"/>
  <c r="AJ9" i="6"/>
  <c r="AJ20" i="6"/>
  <c r="AJ19" i="6"/>
  <c r="AJ15" i="6"/>
  <c r="AJ11" i="6"/>
  <c r="AJ7" i="6"/>
  <c r="AJ998" i="6"/>
  <c r="AJ952" i="6"/>
  <c r="AJ837" i="6"/>
  <c r="AJ829" i="6"/>
  <c r="AJ836" i="6"/>
  <c r="AJ820" i="6"/>
  <c r="AJ817" i="6"/>
  <c r="AJ791" i="6"/>
  <c r="AJ787" i="6"/>
  <c r="AJ798" i="6"/>
  <c r="AJ740" i="6"/>
  <c r="AJ684" i="6"/>
  <c r="AJ676" i="6"/>
  <c r="AJ668" i="6"/>
  <c r="AJ660" i="6"/>
  <c r="AJ652" i="6"/>
  <c r="AJ639" i="6"/>
  <c r="AJ627" i="6"/>
  <c r="AJ611" i="6"/>
  <c r="AJ598" i="6"/>
  <c r="AJ582" i="6"/>
  <c r="AJ574" i="6"/>
  <c r="AJ566" i="6"/>
  <c r="AJ558" i="6"/>
  <c r="AJ550" i="6"/>
  <c r="AJ516" i="6"/>
  <c r="AJ500" i="6"/>
  <c r="AJ484" i="6"/>
  <c r="AJ452" i="6"/>
  <c r="AJ522" i="6"/>
  <c r="AJ506" i="6"/>
  <c r="AJ474" i="6"/>
  <c r="AJ458" i="6"/>
  <c r="AJ442" i="6"/>
  <c r="AJ426" i="6"/>
  <c r="AJ418" i="6"/>
  <c r="AJ410" i="6"/>
  <c r="AJ402" i="6"/>
  <c r="AJ411" i="6"/>
  <c r="AJ249" i="6"/>
  <c r="AJ241" i="6"/>
  <c r="AJ233" i="6"/>
  <c r="AJ225" i="6"/>
  <c r="AJ217" i="6"/>
  <c r="AJ374" i="6"/>
  <c r="AJ192" i="6"/>
  <c r="AJ173" i="6"/>
  <c r="AJ1031" i="6"/>
  <c r="AJ1011" i="6"/>
  <c r="AJ1002" i="6"/>
  <c r="AJ984" i="6"/>
  <c r="AJ1003" i="6"/>
  <c r="AJ981" i="6"/>
  <c r="AJ974" i="6"/>
  <c r="AJ970" i="6"/>
  <c r="AJ966" i="6"/>
  <c r="AJ961" i="6"/>
  <c r="AJ964" i="6"/>
  <c r="AJ944" i="6"/>
  <c r="AJ946" i="6"/>
  <c r="AJ938" i="6"/>
  <c r="AJ941" i="6"/>
  <c r="AJ925" i="6"/>
  <c r="AJ921" i="6"/>
  <c r="AJ917" i="6"/>
  <c r="AJ913" i="6"/>
  <c r="AJ909" i="6"/>
  <c r="AJ905" i="6"/>
  <c r="AJ901" i="6"/>
  <c r="AJ897" i="6"/>
  <c r="AJ893" i="6"/>
  <c r="AJ889" i="6"/>
  <c r="AJ899" i="6"/>
  <c r="AJ891" i="6"/>
  <c r="AJ922" i="6"/>
  <c r="AJ918" i="6"/>
  <c r="AJ914" i="6"/>
  <c r="AJ882" i="6"/>
  <c r="AJ874" i="6"/>
  <c r="AJ858" i="6"/>
  <c r="AJ850" i="6"/>
  <c r="AJ881" i="6"/>
  <c r="AJ877" i="6"/>
  <c r="AJ869" i="6"/>
  <c r="AJ857" i="6"/>
  <c r="AJ849" i="6"/>
  <c r="AJ884" i="6"/>
  <c r="AJ880" i="6"/>
  <c r="AJ876" i="6"/>
  <c r="AJ872" i="6"/>
  <c r="AJ868" i="6"/>
  <c r="AJ864" i="6"/>
  <c r="AJ860" i="6"/>
  <c r="AJ856" i="6"/>
  <c r="AJ852" i="6"/>
  <c r="AJ848" i="6"/>
  <c r="AJ842" i="6"/>
  <c r="AJ826" i="6"/>
  <c r="AJ845" i="6"/>
  <c r="AJ808" i="6"/>
  <c r="AJ804" i="6"/>
  <c r="AJ784" i="6"/>
  <c r="AJ768" i="6"/>
  <c r="AJ813" i="6"/>
  <c r="AJ809" i="6"/>
  <c r="AJ794" i="6"/>
  <c r="AJ790" i="6"/>
  <c r="AJ786" i="6"/>
  <c r="AJ778" i="6"/>
  <c r="AJ774" i="6"/>
  <c r="AJ770" i="6"/>
  <c r="AJ761" i="6"/>
  <c r="AJ744" i="6"/>
  <c r="AJ728" i="6"/>
  <c r="AJ712" i="6"/>
  <c r="AJ696" i="6"/>
  <c r="AJ767" i="6"/>
  <c r="AJ763" i="6"/>
  <c r="AJ759" i="6"/>
  <c r="AJ755" i="6"/>
  <c r="AJ751" i="6"/>
  <c r="AJ747" i="6"/>
  <c r="AJ743" i="6"/>
  <c r="AJ739" i="6"/>
  <c r="AJ735" i="6"/>
  <c r="AJ731" i="6"/>
  <c r="AJ727" i="6"/>
  <c r="AJ723" i="6"/>
  <c r="AJ719" i="6"/>
  <c r="AJ715" i="6"/>
  <c r="AJ711" i="6"/>
  <c r="AJ707" i="6"/>
  <c r="AJ703" i="6"/>
  <c r="AJ695" i="6"/>
  <c r="AJ691" i="6"/>
  <c r="AJ687" i="6"/>
  <c r="AJ606" i="6"/>
  <c r="AJ633" i="6"/>
  <c r="AJ617" i="6"/>
  <c r="AJ643" i="6"/>
  <c r="AJ644" i="6"/>
  <c r="AJ572" i="6"/>
  <c r="AJ568" i="6"/>
  <c r="AJ564" i="6"/>
  <c r="AJ560" i="6"/>
  <c r="AJ556" i="6"/>
  <c r="AJ552" i="6"/>
  <c r="AJ640" i="6"/>
  <c r="AJ583" i="6"/>
  <c r="AJ547" i="6"/>
  <c r="AJ535" i="6"/>
  <c r="AJ616" i="6"/>
  <c r="AJ601" i="6"/>
  <c r="AJ597" i="6"/>
  <c r="AJ593" i="6"/>
  <c r="AJ589" i="6"/>
  <c r="AJ585" i="6"/>
  <c r="AJ581" i="6"/>
  <c r="AJ577" i="6"/>
  <c r="AJ573" i="6"/>
  <c r="AJ569" i="6"/>
  <c r="AJ565" i="6"/>
  <c r="AJ561" i="6"/>
  <c r="AJ557" i="6"/>
  <c r="AJ553" i="6"/>
  <c r="AJ545" i="6"/>
  <c r="AJ509" i="6"/>
  <c r="AJ493" i="6"/>
  <c r="AJ477" i="6"/>
  <c r="AJ461" i="6"/>
  <c r="AJ512" i="6"/>
  <c r="AJ496" i="6"/>
  <c r="AJ480" i="6"/>
  <c r="AJ464" i="6"/>
  <c r="AJ448" i="6"/>
  <c r="AJ432" i="6"/>
  <c r="AJ495" i="6"/>
  <c r="AJ467" i="6"/>
  <c r="AJ415" i="6"/>
  <c r="AJ435" i="6"/>
  <c r="AJ391" i="6"/>
  <c r="AJ378" i="6"/>
  <c r="AJ367" i="6"/>
  <c r="AJ363" i="6"/>
  <c r="AJ359" i="6"/>
  <c r="AJ355" i="6"/>
  <c r="AJ351" i="6"/>
  <c r="AJ347" i="6"/>
  <c r="AJ343" i="6"/>
  <c r="AJ339" i="6"/>
  <c r="AJ335" i="6"/>
  <c r="AJ331" i="6"/>
  <c r="AJ327" i="6"/>
  <c r="AJ311" i="6"/>
  <c r="AJ295" i="6"/>
  <c r="AJ279" i="6"/>
  <c r="AJ271" i="6"/>
  <c r="AJ365" i="6"/>
  <c r="AJ357" i="6"/>
  <c r="AJ349" i="6"/>
  <c r="AJ341" i="6"/>
  <c r="AJ333" i="6"/>
  <c r="AJ325" i="6"/>
  <c r="AJ317" i="6"/>
  <c r="AJ309" i="6"/>
  <c r="AJ301" i="6"/>
  <c r="AJ293" i="6"/>
  <c r="AJ285" i="6"/>
  <c r="AJ277" i="6"/>
  <c r="AJ370" i="6"/>
  <c r="AJ358" i="6"/>
  <c r="AJ326" i="6"/>
  <c r="AJ294" i="6"/>
  <c r="AJ214" i="6"/>
  <c r="AJ198" i="6"/>
  <c r="AJ182" i="6"/>
  <c r="AJ346" i="6"/>
  <c r="AJ385" i="6"/>
  <c r="AJ334" i="6"/>
  <c r="AJ298" i="6"/>
  <c r="AJ248" i="6"/>
  <c r="AJ196" i="6"/>
  <c r="AJ184" i="6"/>
  <c r="AJ167" i="6"/>
  <c r="AJ151" i="6"/>
  <c r="AJ135" i="6"/>
  <c r="AJ119" i="6"/>
  <c r="AJ103" i="6"/>
  <c r="AJ87" i="6"/>
  <c r="AJ150" i="6"/>
  <c r="AJ118" i="6"/>
  <c r="AJ74" i="6"/>
  <c r="AJ38" i="6"/>
  <c r="AJ34" i="6"/>
  <c r="AJ177" i="6"/>
  <c r="AJ23" i="6"/>
  <c r="AJ18" i="6"/>
  <c r="AJ14" i="6"/>
  <c r="AJ10" i="6"/>
  <c r="AJ6" i="6"/>
  <c r="AJ16" i="6"/>
  <c r="Z4" i="6"/>
  <c r="AH5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V4" i="6"/>
  <c r="AD5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D4" i="6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AB4" i="6"/>
  <c r="Y4" i="6"/>
  <c r="AG5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U4" i="6"/>
  <c r="AC5" i="6" s="1"/>
  <c r="AA4" i="6"/>
  <c r="AI5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W4" i="6"/>
  <c r="AE5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X4" i="6"/>
  <c r="AF5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F4" i="6"/>
  <c r="AJ8" i="6"/>
  <c r="AJ1030" i="6"/>
  <c r="AJ1026" i="6"/>
  <c r="AJ1022" i="6"/>
  <c r="AJ1029" i="6"/>
  <c r="AJ1025" i="6"/>
  <c r="AJ1018" i="6"/>
  <c r="AJ1016" i="6"/>
  <c r="AJ1015" i="6"/>
  <c r="AJ997" i="6"/>
  <c r="AJ993" i="6"/>
  <c r="AJ989" i="6"/>
  <c r="AJ975" i="6"/>
  <c r="AJ950" i="6"/>
  <c r="AJ951" i="6"/>
  <c r="AJ934" i="6"/>
  <c r="AJ947" i="6"/>
  <c r="AJ959" i="6"/>
  <c r="AJ939" i="6"/>
  <c r="AJ935" i="6"/>
  <c r="AJ931" i="6"/>
  <c r="AJ927" i="6"/>
  <c r="AJ924" i="6"/>
  <c r="AJ920" i="6"/>
  <c r="AJ916" i="6"/>
  <c r="AJ900" i="6"/>
  <c r="AJ892" i="6"/>
  <c r="AJ910" i="6"/>
  <c r="AJ906" i="6"/>
  <c r="AJ902" i="6"/>
  <c r="AJ898" i="6"/>
  <c r="AJ894" i="6"/>
  <c r="AJ890" i="6"/>
  <c r="AJ886" i="6"/>
  <c r="AJ885" i="6"/>
  <c r="AJ865" i="6"/>
  <c r="AJ861" i="6"/>
  <c r="AJ830" i="6"/>
  <c r="AJ841" i="6"/>
  <c r="AJ833" i="6"/>
  <c r="AJ825" i="6"/>
  <c r="AJ812" i="6"/>
  <c r="AJ789" i="6"/>
  <c r="AJ781" i="6"/>
  <c r="AJ777" i="6"/>
  <c r="AJ773" i="6"/>
  <c r="AJ769" i="6"/>
  <c r="AJ792" i="6"/>
  <c r="AJ788" i="6"/>
  <c r="AJ772" i="6"/>
  <c r="AJ803" i="6"/>
  <c r="AJ795" i="6"/>
  <c r="AJ749" i="6"/>
  <c r="AJ737" i="6"/>
  <c r="AJ733" i="6"/>
  <c r="AJ729" i="6"/>
  <c r="AJ725" i="6"/>
  <c r="AJ717" i="6"/>
  <c r="AJ713" i="6"/>
  <c r="AJ709" i="6"/>
  <c r="AJ705" i="6"/>
  <c r="AJ701" i="6"/>
  <c r="AJ697" i="6"/>
  <c r="AJ693" i="6"/>
  <c r="AJ689" i="6"/>
  <c r="AJ764" i="6"/>
  <c r="AJ748" i="6"/>
  <c r="AJ732" i="6"/>
  <c r="AJ716" i="6"/>
  <c r="AJ700" i="6"/>
  <c r="AJ686" i="6"/>
  <c r="AJ669" i="6"/>
  <c r="AJ665" i="6"/>
  <c r="AJ661" i="6"/>
  <c r="AJ657" i="6"/>
  <c r="AJ653" i="6"/>
  <c r="AJ649" i="6"/>
  <c r="AJ645" i="6"/>
  <c r="AJ629" i="6"/>
  <c r="AJ680" i="6"/>
  <c r="AJ672" i="6"/>
  <c r="AJ664" i="6"/>
  <c r="AJ648" i="6"/>
  <c r="AJ683" i="6"/>
  <c r="AJ675" i="6"/>
  <c r="AJ667" i="6"/>
  <c r="AJ663" i="6"/>
  <c r="AJ659" i="6"/>
  <c r="AJ655" i="6"/>
  <c r="AJ651" i="6"/>
  <c r="AJ647" i="6"/>
  <c r="AJ631" i="6"/>
  <c r="AJ623" i="6"/>
  <c r="AJ615" i="6"/>
  <c r="AJ532" i="6"/>
  <c r="AJ612" i="6"/>
  <c r="AJ571" i="6"/>
  <c r="AJ567" i="6"/>
  <c r="AJ563" i="6"/>
  <c r="AJ559" i="6"/>
  <c r="AJ555" i="6"/>
  <c r="AJ551" i="6"/>
  <c r="AJ608" i="6"/>
  <c r="AJ602" i="6"/>
  <c r="AJ594" i="6"/>
  <c r="AJ586" i="6"/>
  <c r="AJ578" i="6"/>
  <c r="AJ562" i="6"/>
  <c r="AJ554" i="6"/>
  <c r="AJ546" i="6"/>
  <c r="AJ624" i="6"/>
  <c r="AJ605" i="6"/>
  <c r="AJ533" i="6"/>
  <c r="AJ397" i="6"/>
  <c r="AJ538" i="6"/>
  <c r="AJ508" i="6"/>
  <c r="AJ492" i="6"/>
  <c r="AJ476" i="6"/>
  <c r="AJ460" i="6"/>
  <c r="AJ444" i="6"/>
  <c r="AJ428" i="6"/>
  <c r="AJ542" i="6"/>
  <c r="AJ526" i="6"/>
  <c r="AJ518" i="6"/>
  <c r="AJ502" i="6"/>
  <c r="AJ494" i="6"/>
  <c r="AJ486" i="6"/>
  <c r="AJ478" i="6"/>
  <c r="AJ470" i="6"/>
  <c r="AJ462" i="6"/>
  <c r="AJ454" i="6"/>
  <c r="AJ446" i="6"/>
  <c r="AJ438" i="6"/>
  <c r="AJ430" i="6"/>
  <c r="AJ422" i="6"/>
  <c r="AJ414" i="6"/>
  <c r="AJ406" i="6"/>
  <c r="AJ398" i="6"/>
  <c r="AJ394" i="6"/>
  <c r="AJ390" i="6"/>
  <c r="AJ503" i="6"/>
  <c r="AJ471" i="6"/>
  <c r="AJ379" i="6"/>
  <c r="AJ443" i="6"/>
  <c r="AJ323" i="6"/>
  <c r="AJ307" i="6"/>
  <c r="AJ291" i="6"/>
  <c r="AJ259" i="6"/>
  <c r="AJ431" i="6"/>
  <c r="AJ419" i="6"/>
  <c r="AJ403" i="6"/>
  <c r="AJ354" i="6"/>
  <c r="AJ239" i="6"/>
  <c r="AJ231" i="6"/>
  <c r="AJ223" i="6"/>
  <c r="AJ523" i="6"/>
  <c r="AJ302" i="6"/>
  <c r="AJ242" i="6"/>
  <c r="AJ234" i="6"/>
  <c r="AJ226" i="6"/>
  <c r="AJ218" i="6"/>
  <c r="AJ194" i="6"/>
  <c r="AJ330" i="6"/>
  <c r="AJ245" i="6"/>
  <c r="AJ229" i="6"/>
  <c r="AJ221" i="6"/>
  <c r="AJ213" i="6"/>
  <c r="AJ205" i="6"/>
  <c r="AJ366" i="6"/>
  <c r="AJ306" i="6"/>
  <c r="AJ200" i="6"/>
  <c r="AJ79" i="6"/>
  <c r="AJ162" i="6"/>
  <c r="AJ146" i="6"/>
  <c r="AJ130" i="6"/>
  <c r="AJ114" i="6"/>
  <c r="AJ98" i="6"/>
  <c r="AJ78" i="6"/>
  <c r="AJ42" i="6"/>
  <c r="AJ189" i="6"/>
  <c r="AJ181" i="6"/>
  <c r="AJ165" i="6"/>
  <c r="AJ161" i="6"/>
  <c r="AJ157" i="6"/>
  <c r="AJ149" i="6"/>
  <c r="AJ145" i="6"/>
  <c r="AJ141" i="6"/>
  <c r="AJ137" i="6"/>
  <c r="AJ133" i="6"/>
  <c r="AJ129" i="6"/>
  <c r="AJ125" i="6"/>
  <c r="AJ121" i="6"/>
  <c r="AJ117" i="6"/>
  <c r="AJ113" i="6"/>
  <c r="AJ109" i="6"/>
  <c r="AJ105" i="6"/>
  <c r="AJ97" i="6"/>
  <c r="AJ93" i="6"/>
  <c r="AJ85" i="6"/>
  <c r="AJ81" i="6"/>
  <c r="AJ77" i="6"/>
  <c r="AJ73" i="6"/>
  <c r="AJ65" i="6"/>
  <c r="AJ61" i="6"/>
  <c r="AJ57" i="6"/>
  <c r="AJ53" i="6"/>
  <c r="AJ49" i="6"/>
  <c r="AJ45" i="6"/>
  <c r="AJ41" i="6"/>
  <c r="AJ37" i="6"/>
  <c r="AJ33" i="6"/>
  <c r="AJ29" i="6"/>
  <c r="AJ25" i="6"/>
  <c r="AJ180" i="6"/>
  <c r="AJ172" i="6"/>
  <c r="AJ168" i="6"/>
  <c r="AJ164" i="6"/>
  <c r="AJ160" i="6"/>
  <c r="AJ156" i="6"/>
  <c r="AJ152" i="6"/>
  <c r="AJ148" i="6"/>
  <c r="AJ144" i="6"/>
  <c r="AJ140" i="6"/>
  <c r="AJ136" i="6"/>
  <c r="AJ132" i="6"/>
  <c r="AJ128" i="6"/>
  <c r="AJ124" i="6"/>
  <c r="AJ120" i="6"/>
  <c r="AJ116" i="6"/>
  <c r="AJ112" i="6"/>
  <c r="AJ108" i="6"/>
  <c r="AJ104" i="6"/>
  <c r="AJ100" i="6"/>
  <c r="AJ96" i="6"/>
  <c r="AJ92" i="6"/>
  <c r="AJ88" i="6"/>
  <c r="AJ84" i="6"/>
  <c r="AJ80" i="6"/>
  <c r="AJ76" i="6"/>
  <c r="AJ72" i="6"/>
  <c r="AJ68" i="6"/>
  <c r="AJ64" i="6"/>
  <c r="AJ60" i="6"/>
  <c r="AJ56" i="6"/>
  <c r="AJ52" i="6"/>
  <c r="AJ48" i="6"/>
  <c r="AJ44" i="6"/>
  <c r="AJ40" i="6"/>
  <c r="AJ36" i="6"/>
  <c r="AJ32" i="6"/>
  <c r="AJ28" i="6"/>
  <c r="AJ24" i="6"/>
  <c r="AJ12" i="6"/>
  <c r="AJ1001" i="5"/>
  <c r="AJ882" i="5"/>
  <c r="AJ878" i="5"/>
  <c r="AJ874" i="5"/>
  <c r="AJ1030" i="5"/>
  <c r="AJ1026" i="5"/>
  <c r="AJ317" i="5"/>
  <c r="AJ313" i="5"/>
  <c r="AJ309" i="5"/>
  <c r="AJ305" i="5"/>
  <c r="AJ301" i="5"/>
  <c r="AJ515" i="5"/>
  <c r="AJ901" i="5"/>
  <c r="AJ897" i="5"/>
  <c r="AJ893" i="5"/>
  <c r="AJ531" i="5"/>
  <c r="AJ910" i="5"/>
  <c r="AJ905" i="5"/>
  <c r="AJ662" i="5"/>
  <c r="AJ766" i="5"/>
  <c r="AJ511" i="5"/>
  <c r="AJ952" i="5"/>
  <c r="AJ677" i="5"/>
  <c r="AJ673" i="5"/>
  <c r="AJ669" i="5"/>
  <c r="AJ665" i="5"/>
  <c r="AJ645" i="5"/>
  <c r="AJ487" i="5"/>
  <c r="AJ483" i="5"/>
  <c r="AJ479" i="5"/>
  <c r="AJ475" i="5"/>
  <c r="AJ471" i="5"/>
  <c r="AJ536" i="5"/>
  <c r="AJ1015" i="5"/>
  <c r="AJ888" i="5"/>
  <c r="AJ170" i="5"/>
  <c r="AJ174" i="5"/>
  <c r="AJ158" i="5"/>
  <c r="AJ969" i="5"/>
  <c r="AJ968" i="5"/>
  <c r="AJ967" i="5"/>
  <c r="AJ973" i="5"/>
  <c r="AJ644" i="5"/>
  <c r="AJ640" i="5"/>
  <c r="AJ636" i="5"/>
  <c r="AJ631" i="5"/>
  <c r="AJ627" i="5"/>
  <c r="AJ623" i="5"/>
  <c r="AJ619" i="5"/>
  <c r="AJ615" i="5"/>
  <c r="AJ568" i="5"/>
  <c r="AJ564" i="5"/>
  <c r="AJ560" i="5"/>
  <c r="AJ556" i="5"/>
  <c r="AJ552" i="5"/>
  <c r="AJ547" i="5"/>
  <c r="AJ543" i="5"/>
  <c r="AJ539" i="5"/>
  <c r="AJ513" i="5"/>
  <c r="AJ314" i="5"/>
  <c r="AJ310" i="5"/>
  <c r="AJ306" i="5"/>
  <c r="AJ302" i="5"/>
  <c r="AJ298" i="5"/>
  <c r="AJ293" i="5"/>
  <c r="AJ289" i="5"/>
  <c r="AJ285" i="5"/>
  <c r="AJ281" i="5"/>
  <c r="AJ277" i="5"/>
  <c r="AJ234" i="5"/>
  <c r="AJ230" i="5"/>
  <c r="AJ226" i="5"/>
  <c r="AJ222" i="5"/>
  <c r="AJ218" i="5"/>
  <c r="AJ213" i="5"/>
  <c r="AJ209" i="5"/>
  <c r="AJ205" i="5"/>
  <c r="AJ201" i="5"/>
  <c r="AJ197" i="5"/>
  <c r="AJ1004" i="5"/>
  <c r="AJ527" i="5"/>
  <c r="AJ520" i="5"/>
  <c r="AJ885" i="5"/>
  <c r="AJ881" i="5"/>
  <c r="AJ877" i="5"/>
  <c r="AJ873" i="5"/>
  <c r="AJ632" i="5"/>
  <c r="AJ628" i="5"/>
  <c r="AJ624" i="5"/>
  <c r="AJ620" i="5"/>
  <c r="AJ616" i="5"/>
  <c r="AJ611" i="5"/>
  <c r="AJ607" i="5"/>
  <c r="AJ603" i="5"/>
  <c r="AJ599" i="5"/>
  <c r="AJ595" i="5"/>
  <c r="AJ591" i="5"/>
  <c r="AJ548" i="5"/>
  <c r="AJ544" i="5"/>
  <c r="AJ540" i="5"/>
  <c r="AJ419" i="5"/>
  <c r="AJ424" i="5"/>
  <c r="AJ977" i="5"/>
  <c r="AJ842" i="5"/>
  <c r="AJ840" i="5"/>
  <c r="AJ838" i="5"/>
  <c r="AJ836" i="5"/>
  <c r="AJ702" i="5"/>
  <c r="AJ663" i="5"/>
  <c r="AJ655" i="5"/>
  <c r="AJ651" i="5"/>
  <c r="AJ652" i="5"/>
  <c r="AJ425" i="5"/>
  <c r="AJ417" i="5"/>
  <c r="AJ411" i="5"/>
  <c r="AJ408" i="5"/>
  <c r="AJ407" i="5"/>
  <c r="AJ406" i="5"/>
  <c r="AJ403" i="5"/>
  <c r="AJ402" i="5"/>
  <c r="AJ401" i="5"/>
  <c r="AJ399" i="5"/>
  <c r="AJ398" i="5"/>
  <c r="AJ397" i="5"/>
  <c r="AJ395" i="5"/>
  <c r="AJ394" i="5"/>
  <c r="AJ393" i="5"/>
  <c r="AJ391" i="5"/>
  <c r="AJ390" i="5"/>
  <c r="AJ387" i="5"/>
  <c r="AJ385" i="5"/>
  <c r="AJ384" i="5"/>
  <c r="AJ382" i="5"/>
  <c r="AJ333" i="5"/>
  <c r="AJ532" i="5"/>
  <c r="AJ165" i="5"/>
  <c r="AJ523" i="5"/>
  <c r="AJ524" i="5"/>
  <c r="AJ169" i="5"/>
  <c r="AJ157" i="5"/>
  <c r="AJ1012" i="5"/>
  <c r="AJ918" i="5"/>
  <c r="AJ865" i="5"/>
  <c r="AJ858" i="5"/>
  <c r="AJ816" i="5"/>
  <c r="AJ814" i="5"/>
  <c r="AJ812" i="5"/>
  <c r="AJ810" i="5"/>
  <c r="AJ808" i="5"/>
  <c r="AJ806" i="5"/>
  <c r="AJ804" i="5"/>
  <c r="AJ780" i="5"/>
  <c r="AJ778" i="5"/>
  <c r="AJ776" i="5"/>
  <c r="AJ774" i="5"/>
  <c r="AJ772" i="5"/>
  <c r="AJ770" i="5"/>
  <c r="AJ740" i="5"/>
  <c r="AJ738" i="5"/>
  <c r="AJ736" i="5"/>
  <c r="AJ734" i="5"/>
  <c r="AJ732" i="5"/>
  <c r="AJ730" i="5"/>
  <c r="AJ728" i="5"/>
  <c r="AJ726" i="5"/>
  <c r="AJ724" i="5"/>
  <c r="AJ722" i="5"/>
  <c r="AJ698" i="5"/>
  <c r="AJ660" i="5"/>
  <c r="AJ533" i="5"/>
  <c r="AJ525" i="5"/>
  <c r="AJ517" i="5"/>
  <c r="AJ431" i="5"/>
  <c r="AJ428" i="5"/>
  <c r="AJ412" i="5"/>
  <c r="AJ329" i="5"/>
  <c r="AJ996" i="5"/>
  <c r="AJ999" i="5"/>
  <c r="AJ1009" i="5"/>
  <c r="AJ964" i="5"/>
  <c r="AJ960" i="5"/>
  <c r="AJ956" i="5"/>
  <c r="AJ900" i="5"/>
  <c r="AJ896" i="5"/>
  <c r="AJ892" i="5"/>
  <c r="AJ862" i="5"/>
  <c r="AJ860" i="5"/>
  <c r="AJ659" i="5"/>
  <c r="AJ650" i="5"/>
  <c r="AJ647" i="5"/>
  <c r="AJ646" i="5"/>
  <c r="AJ521" i="5"/>
  <c r="AJ443" i="5"/>
  <c r="AJ439" i="5"/>
  <c r="AJ435" i="5"/>
  <c r="AJ535" i="5"/>
  <c r="AJ519" i="5"/>
  <c r="AJ420" i="5"/>
  <c r="AJ159" i="5"/>
  <c r="AJ130" i="5"/>
  <c r="AJ126" i="5"/>
  <c r="AJ122" i="5"/>
  <c r="AJ118" i="5"/>
  <c r="AJ114" i="5"/>
  <c r="AJ67" i="5"/>
  <c r="AJ63" i="5"/>
  <c r="AJ59" i="5"/>
  <c r="AJ55" i="5"/>
  <c r="AJ51" i="5"/>
  <c r="AJ46" i="5"/>
  <c r="AJ42" i="5"/>
  <c r="AJ38" i="5"/>
  <c r="AJ34" i="5"/>
  <c r="AJ30" i="5"/>
  <c r="AJ166" i="5"/>
  <c r="AJ150" i="5"/>
  <c r="AJ907" i="5"/>
  <c r="AJ903" i="5"/>
  <c r="AJ899" i="5"/>
  <c r="AJ895" i="5"/>
  <c r="AJ612" i="5"/>
  <c r="AJ608" i="5"/>
  <c r="AJ604" i="5"/>
  <c r="AJ600" i="5"/>
  <c r="AJ596" i="5"/>
  <c r="AJ592" i="5"/>
  <c r="AJ587" i="5"/>
  <c r="AJ583" i="5"/>
  <c r="AJ579" i="5"/>
  <c r="AJ575" i="5"/>
  <c r="AJ571" i="5"/>
  <c r="AJ467" i="5"/>
  <c r="AJ463" i="5"/>
  <c r="AJ459" i="5"/>
  <c r="AJ455" i="5"/>
  <c r="AJ451" i="5"/>
  <c r="AJ87" i="5"/>
  <c r="AJ83" i="5"/>
  <c r="AJ79" i="5"/>
  <c r="AJ75" i="5"/>
  <c r="AJ71" i="5"/>
  <c r="AJ66" i="5"/>
  <c r="AJ62" i="5"/>
  <c r="AJ58" i="5"/>
  <c r="AJ54" i="5"/>
  <c r="AJ50" i="5"/>
  <c r="AJ1017" i="5"/>
  <c r="AJ965" i="5"/>
  <c r="AJ961" i="5"/>
  <c r="AJ957" i="5"/>
  <c r="AJ953" i="5"/>
  <c r="AJ864" i="5"/>
  <c r="AJ693" i="5"/>
  <c r="AJ689" i="5"/>
  <c r="AJ685" i="5"/>
  <c r="AJ681" i="5"/>
  <c r="AJ676" i="5"/>
  <c r="AJ672" i="5"/>
  <c r="AJ668" i="5"/>
  <c r="AJ664" i="5"/>
  <c r="AJ648" i="5"/>
  <c r="AJ537" i="5"/>
  <c r="AJ429" i="5"/>
  <c r="AJ421" i="5"/>
  <c r="AJ413" i="5"/>
  <c r="AJ423" i="5"/>
  <c r="AJ254" i="5"/>
  <c r="AJ250" i="5"/>
  <c r="AJ246" i="5"/>
  <c r="AJ242" i="5"/>
  <c r="AJ238" i="5"/>
  <c r="AJ233" i="5"/>
  <c r="AJ229" i="5"/>
  <c r="AJ225" i="5"/>
  <c r="AJ221" i="5"/>
  <c r="AJ217" i="5"/>
  <c r="AJ155" i="5"/>
  <c r="AJ147" i="5"/>
  <c r="AJ149" i="5"/>
  <c r="AJ162" i="5"/>
  <c r="AJ1006" i="5"/>
  <c r="AJ998" i="5"/>
  <c r="AJ974" i="5"/>
  <c r="AJ891" i="5"/>
  <c r="AJ834" i="5"/>
  <c r="AJ654" i="5"/>
  <c r="AJ657" i="5"/>
  <c r="AJ950" i="5"/>
  <c r="AJ658" i="5"/>
  <c r="AJ1022" i="5"/>
  <c r="AJ1008" i="5"/>
  <c r="AJ975" i="5"/>
  <c r="AJ913" i="5"/>
  <c r="AJ909" i="5"/>
  <c r="AJ1013" i="5"/>
  <c r="AJ1018" i="5"/>
  <c r="AJ972" i="5"/>
  <c r="AJ861" i="5"/>
  <c r="AJ696" i="5"/>
  <c r="AJ692" i="5"/>
  <c r="AJ688" i="5"/>
  <c r="AJ684" i="5"/>
  <c r="AJ680" i="5"/>
  <c r="AJ643" i="5"/>
  <c r="AJ639" i="5"/>
  <c r="AJ635" i="5"/>
  <c r="AJ588" i="5"/>
  <c r="AJ584" i="5"/>
  <c r="AJ580" i="5"/>
  <c r="AJ576" i="5"/>
  <c r="AJ572" i="5"/>
  <c r="AJ567" i="5"/>
  <c r="AJ563" i="5"/>
  <c r="AJ559" i="5"/>
  <c r="AJ555" i="5"/>
  <c r="AJ551" i="5"/>
  <c r="AJ507" i="5"/>
  <c r="AJ503" i="5"/>
  <c r="AJ499" i="5"/>
  <c r="AJ495" i="5"/>
  <c r="AJ491" i="5"/>
  <c r="AJ516" i="5"/>
  <c r="AJ433" i="5"/>
  <c r="AJ415" i="5"/>
  <c r="AJ331" i="5"/>
  <c r="AJ294" i="5"/>
  <c r="AJ290" i="5"/>
  <c r="AJ286" i="5"/>
  <c r="AJ282" i="5"/>
  <c r="AJ278" i="5"/>
  <c r="AJ273" i="5"/>
  <c r="AJ269" i="5"/>
  <c r="AJ265" i="5"/>
  <c r="AJ261" i="5"/>
  <c r="AJ257" i="5"/>
  <c r="AJ214" i="5"/>
  <c r="AJ210" i="5"/>
  <c r="AJ206" i="5"/>
  <c r="AJ202" i="5"/>
  <c r="AJ198" i="5"/>
  <c r="AJ193" i="5"/>
  <c r="AJ189" i="5"/>
  <c r="AJ185" i="5"/>
  <c r="AJ181" i="5"/>
  <c r="AJ177" i="5"/>
  <c r="AJ161" i="5"/>
  <c r="AJ916" i="5"/>
  <c r="AJ506" i="5"/>
  <c r="AJ1002" i="5"/>
  <c r="AJ1019" i="5"/>
  <c r="AJ869" i="5"/>
  <c r="AJ868" i="5"/>
  <c r="AJ528" i="5"/>
  <c r="AJ512" i="5"/>
  <c r="AJ409" i="5"/>
  <c r="AJ405" i="5"/>
  <c r="AJ400" i="5"/>
  <c r="AJ396" i="5"/>
  <c r="AJ392" i="5"/>
  <c r="AJ389" i="5"/>
  <c r="AJ388" i="5"/>
  <c r="AJ386" i="5"/>
  <c r="AJ432" i="5"/>
  <c r="AJ416" i="5"/>
  <c r="AJ325" i="5"/>
  <c r="AJ321" i="5"/>
  <c r="AJ274" i="5"/>
  <c r="AJ270" i="5"/>
  <c r="AJ266" i="5"/>
  <c r="AJ262" i="5"/>
  <c r="AJ258" i="5"/>
  <c r="AJ253" i="5"/>
  <c r="AJ249" i="5"/>
  <c r="AJ245" i="5"/>
  <c r="AJ241" i="5"/>
  <c r="AJ194" i="5"/>
  <c r="AJ190" i="5"/>
  <c r="AJ186" i="5"/>
  <c r="AJ182" i="5"/>
  <c r="AJ178" i="5"/>
  <c r="AJ173" i="5"/>
  <c r="AJ145" i="5"/>
  <c r="Z4" i="5"/>
  <c r="AH5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AA4" i="5"/>
  <c r="AI5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X4" i="5"/>
  <c r="AF5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Y4" i="5"/>
  <c r="AG5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V4" i="5"/>
  <c r="AD5" i="5" s="1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W4" i="5"/>
  <c r="AE5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U4" i="5"/>
  <c r="AC5" i="5" s="1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F4" i="5"/>
  <c r="D4" i="5"/>
  <c r="AJ1031" i="5"/>
  <c r="AJ1027" i="5"/>
  <c r="AJ1023" i="5"/>
  <c r="AJ1021" i="5"/>
  <c r="AJ997" i="5"/>
  <c r="AJ966" i="5"/>
  <c r="AJ962" i="5"/>
  <c r="AJ958" i="5"/>
  <c r="AJ954" i="5"/>
  <c r="AJ917" i="5"/>
  <c r="AJ915" i="5"/>
  <c r="AJ912" i="5"/>
  <c r="AJ904" i="5"/>
  <c r="AJ884" i="5"/>
  <c r="AJ880" i="5"/>
  <c r="AJ876" i="5"/>
  <c r="AJ872" i="5"/>
  <c r="AJ817" i="5"/>
  <c r="AJ815" i="5"/>
  <c r="AJ813" i="5"/>
  <c r="AJ811" i="5"/>
  <c r="AJ809" i="5"/>
  <c r="AJ807" i="5"/>
  <c r="AJ805" i="5"/>
  <c r="AJ803" i="5"/>
  <c r="AJ801" i="5"/>
  <c r="AJ799" i="5"/>
  <c r="AJ797" i="5"/>
  <c r="AJ795" i="5"/>
  <c r="AJ793" i="5"/>
  <c r="AJ791" i="5"/>
  <c r="AJ789" i="5"/>
  <c r="AJ787" i="5"/>
  <c r="AJ785" i="5"/>
  <c r="AJ783" i="5"/>
  <c r="AJ781" i="5"/>
  <c r="AJ779" i="5"/>
  <c r="AJ777" i="5"/>
  <c r="AJ775" i="5"/>
  <c r="AJ773" i="5"/>
  <c r="AJ771" i="5"/>
  <c r="AJ769" i="5"/>
  <c r="AJ694" i="5"/>
  <c r="AJ690" i="5"/>
  <c r="AJ686" i="5"/>
  <c r="AJ682" i="5"/>
  <c r="AJ678" i="5"/>
  <c r="AJ674" i="5"/>
  <c r="AJ670" i="5"/>
  <c r="AJ666" i="5"/>
  <c r="AJ641" i="5"/>
  <c r="AJ637" i="5"/>
  <c r="AJ633" i="5"/>
  <c r="AJ629" i="5"/>
  <c r="AJ625" i="5"/>
  <c r="AJ621" i="5"/>
  <c r="AJ617" i="5"/>
  <c r="AJ609" i="5"/>
  <c r="AJ605" i="5"/>
  <c r="AJ601" i="5"/>
  <c r="AJ597" i="5"/>
  <c r="AJ593" i="5"/>
  <c r="AJ589" i="5"/>
  <c r="AJ585" i="5"/>
  <c r="AJ581" i="5"/>
  <c r="AJ577" i="5"/>
  <c r="AJ573" i="5"/>
  <c r="AJ569" i="5"/>
  <c r="AJ565" i="5"/>
  <c r="AJ561" i="5"/>
  <c r="AJ557" i="5"/>
  <c r="AJ553" i="5"/>
  <c r="AJ545" i="5"/>
  <c r="AJ541" i="5"/>
  <c r="AJ661" i="5"/>
  <c r="AJ509" i="5"/>
  <c r="AJ505" i="5"/>
  <c r="AJ501" i="5"/>
  <c r="AJ497" i="5"/>
  <c r="AJ493" i="5"/>
  <c r="AJ489" i="5"/>
  <c r="AJ485" i="5"/>
  <c r="AJ481" i="5"/>
  <c r="AJ477" i="5"/>
  <c r="AJ473" i="5"/>
  <c r="AJ469" i="5"/>
  <c r="AJ465" i="5"/>
  <c r="AJ461" i="5"/>
  <c r="AJ457" i="5"/>
  <c r="AJ453" i="5"/>
  <c r="AJ449" i="5"/>
  <c r="AJ445" i="5"/>
  <c r="AJ441" i="5"/>
  <c r="AJ437" i="5"/>
  <c r="AJ649" i="5"/>
  <c r="AJ381" i="5"/>
  <c r="AJ377" i="5"/>
  <c r="AJ373" i="5"/>
  <c r="AJ369" i="5"/>
  <c r="AJ365" i="5"/>
  <c r="AJ357" i="5"/>
  <c r="AJ353" i="5"/>
  <c r="AJ349" i="5"/>
  <c r="AJ345" i="5"/>
  <c r="AJ341" i="5"/>
  <c r="AJ337" i="5"/>
  <c r="AJ430" i="5"/>
  <c r="AJ426" i="5"/>
  <c r="AJ422" i="5"/>
  <c r="AJ418" i="5"/>
  <c r="AJ414" i="5"/>
  <c r="AJ410" i="5"/>
  <c r="AJ323" i="5"/>
  <c r="AJ319" i="5"/>
  <c r="AJ315" i="5"/>
  <c r="AJ311" i="5"/>
  <c r="AJ307" i="5"/>
  <c r="AJ303" i="5"/>
  <c r="AJ299" i="5"/>
  <c r="AJ295" i="5"/>
  <c r="AJ291" i="5"/>
  <c r="AJ287" i="5"/>
  <c r="AJ283" i="5"/>
  <c r="AJ279" i="5"/>
  <c r="AJ271" i="5"/>
  <c r="AJ267" i="5"/>
  <c r="AJ263" i="5"/>
  <c r="AJ259" i="5"/>
  <c r="AJ251" i="5"/>
  <c r="AJ247" i="5"/>
  <c r="AJ243" i="5"/>
  <c r="AJ239" i="5"/>
  <c r="AJ235" i="5"/>
  <c r="AJ231" i="5"/>
  <c r="AJ227" i="5"/>
  <c r="AJ223" i="5"/>
  <c r="AJ219" i="5"/>
  <c r="AJ211" i="5"/>
  <c r="AJ207" i="5"/>
  <c r="AJ203" i="5"/>
  <c r="AJ199" i="5"/>
  <c r="AJ191" i="5"/>
  <c r="AJ187" i="5"/>
  <c r="AJ183" i="5"/>
  <c r="AJ179" i="5"/>
  <c r="AJ133" i="5"/>
  <c r="AJ129" i="5"/>
  <c r="AJ125" i="5"/>
  <c r="AJ121" i="5"/>
  <c r="AJ117" i="5"/>
  <c r="AJ113" i="5"/>
  <c r="AJ109" i="5"/>
  <c r="AJ105" i="5"/>
  <c r="AJ101" i="5"/>
  <c r="AJ97" i="5"/>
  <c r="AJ93" i="5"/>
  <c r="AJ85" i="5"/>
  <c r="AJ81" i="5"/>
  <c r="AJ77" i="5"/>
  <c r="AJ73" i="5"/>
  <c r="AJ65" i="5"/>
  <c r="AJ61" i="5"/>
  <c r="AJ57" i="5"/>
  <c r="AJ53" i="5"/>
  <c r="AJ49" i="5"/>
  <c r="AJ45" i="5"/>
  <c r="AJ41" i="5"/>
  <c r="AJ37" i="5"/>
  <c r="AJ33" i="5"/>
  <c r="AJ29" i="5"/>
  <c r="AJ25" i="5"/>
  <c r="AJ21" i="5"/>
  <c r="AJ17" i="5"/>
  <c r="AJ13" i="5"/>
  <c r="AJ9" i="5"/>
  <c r="AJ1016" i="5"/>
  <c r="AJ1000" i="5"/>
  <c r="AJ1003" i="5"/>
  <c r="AJ914" i="5"/>
  <c r="AJ976" i="5"/>
  <c r="AJ883" i="5"/>
  <c r="AJ879" i="5"/>
  <c r="AJ875" i="5"/>
  <c r="AJ871" i="5"/>
  <c r="AJ857" i="5"/>
  <c r="AJ697" i="5"/>
  <c r="AJ508" i="5"/>
  <c r="AJ504" i="5"/>
  <c r="AJ500" i="5"/>
  <c r="AJ496" i="5"/>
  <c r="AJ492" i="5"/>
  <c r="AJ488" i="5"/>
  <c r="AJ484" i="5"/>
  <c r="AJ480" i="5"/>
  <c r="AJ476" i="5"/>
  <c r="AJ472" i="5"/>
  <c r="AJ464" i="5"/>
  <c r="AJ460" i="5"/>
  <c r="AJ456" i="5"/>
  <c r="AJ452" i="5"/>
  <c r="AJ448" i="5"/>
  <c r="AJ444" i="5"/>
  <c r="AJ440" i="5"/>
  <c r="AJ436" i="5"/>
  <c r="AJ380" i="5"/>
  <c r="AJ376" i="5"/>
  <c r="AJ372" i="5"/>
  <c r="AJ368" i="5"/>
  <c r="AJ364" i="5"/>
  <c r="AJ360" i="5"/>
  <c r="AJ356" i="5"/>
  <c r="AJ352" i="5"/>
  <c r="AJ348" i="5"/>
  <c r="AJ344" i="5"/>
  <c r="AJ340" i="5"/>
  <c r="AJ336" i="5"/>
  <c r="AJ326" i="5"/>
  <c r="AJ322" i="5"/>
  <c r="AJ132" i="5"/>
  <c r="AJ128" i="5"/>
  <c r="AJ124" i="5"/>
  <c r="AJ120" i="5"/>
  <c r="AJ116" i="5"/>
  <c r="AJ112" i="5"/>
  <c r="AJ108" i="5"/>
  <c r="AJ104" i="5"/>
  <c r="AJ100" i="5"/>
  <c r="AJ96" i="5"/>
  <c r="AJ92" i="5"/>
  <c r="AJ88" i="5"/>
  <c r="AJ84" i="5"/>
  <c r="AJ80" i="5"/>
  <c r="AJ76" i="5"/>
  <c r="AJ72" i="5"/>
  <c r="AJ68" i="5"/>
  <c r="AJ64" i="5"/>
  <c r="AJ60" i="5"/>
  <c r="AJ56" i="5"/>
  <c r="AJ52" i="5"/>
  <c r="AJ48" i="5"/>
  <c r="AJ44" i="5"/>
  <c r="AJ40" i="5"/>
  <c r="AJ36" i="5"/>
  <c r="AJ32" i="5"/>
  <c r="AJ28" i="5"/>
  <c r="AJ24" i="5"/>
  <c r="AJ20" i="5"/>
  <c r="AJ16" i="5"/>
  <c r="AJ12" i="5"/>
  <c r="AJ8" i="5"/>
  <c r="AJ172" i="5"/>
  <c r="AJ168" i="5"/>
  <c r="AJ164" i="5"/>
  <c r="AJ160" i="5"/>
  <c r="AJ156" i="5"/>
  <c r="AJ152" i="5"/>
  <c r="AJ148" i="5"/>
  <c r="AJ701" i="5"/>
  <c r="AJ330" i="5"/>
  <c r="AJ1028" i="5"/>
  <c r="AJ1024" i="5"/>
  <c r="AJ1020" i="5"/>
  <c r="AJ1014" i="5"/>
  <c r="AJ1011" i="5"/>
  <c r="AJ1005" i="5"/>
  <c r="AJ1007" i="5"/>
  <c r="AJ963" i="5"/>
  <c r="AJ959" i="5"/>
  <c r="AJ955" i="5"/>
  <c r="AJ970" i="5"/>
  <c r="AJ889" i="5"/>
  <c r="AJ870" i="5"/>
  <c r="AJ855" i="5"/>
  <c r="AJ853" i="5"/>
  <c r="AJ851" i="5"/>
  <c r="AJ849" i="5"/>
  <c r="AJ847" i="5"/>
  <c r="AJ845" i="5"/>
  <c r="AJ841" i="5"/>
  <c r="AJ839" i="5"/>
  <c r="AJ837" i="5"/>
  <c r="AJ835" i="5"/>
  <c r="AJ867" i="5"/>
  <c r="AJ859" i="5"/>
  <c r="AJ833" i="5"/>
  <c r="AJ832" i="5"/>
  <c r="AJ863" i="5"/>
  <c r="AJ765" i="5"/>
  <c r="AJ751" i="5"/>
  <c r="AJ749" i="5"/>
  <c r="AJ747" i="5"/>
  <c r="AJ745" i="5"/>
  <c r="AJ743" i="5"/>
  <c r="AJ741" i="5"/>
  <c r="AJ739" i="5"/>
  <c r="AJ737" i="5"/>
  <c r="AJ735" i="5"/>
  <c r="AJ733" i="5"/>
  <c r="AJ731" i="5"/>
  <c r="AJ729" i="5"/>
  <c r="AJ727" i="5"/>
  <c r="AJ725" i="5"/>
  <c r="AJ723" i="5"/>
  <c r="AJ719" i="5"/>
  <c r="AJ717" i="5"/>
  <c r="AJ715" i="5"/>
  <c r="AJ713" i="5"/>
  <c r="AJ711" i="5"/>
  <c r="AJ709" i="5"/>
  <c r="AJ707" i="5"/>
  <c r="AJ705" i="5"/>
  <c r="AJ703" i="5"/>
  <c r="AJ767" i="5"/>
  <c r="AJ695" i="5"/>
  <c r="AJ691" i="5"/>
  <c r="AJ687" i="5"/>
  <c r="AJ683" i="5"/>
  <c r="AJ675" i="5"/>
  <c r="AJ671" i="5"/>
  <c r="AJ667" i="5"/>
  <c r="AJ642" i="5"/>
  <c r="AJ638" i="5"/>
  <c r="AJ630" i="5"/>
  <c r="AJ626" i="5"/>
  <c r="AJ622" i="5"/>
  <c r="AJ618" i="5"/>
  <c r="AJ614" i="5"/>
  <c r="AJ610" i="5"/>
  <c r="AJ606" i="5"/>
  <c r="AJ602" i="5"/>
  <c r="AJ598" i="5"/>
  <c r="AJ594" i="5"/>
  <c r="AJ586" i="5"/>
  <c r="AJ582" i="5"/>
  <c r="AJ578" i="5"/>
  <c r="AJ574" i="5"/>
  <c r="AJ566" i="5"/>
  <c r="AJ562" i="5"/>
  <c r="AJ558" i="5"/>
  <c r="AJ554" i="5"/>
  <c r="AJ550" i="5"/>
  <c r="AJ546" i="5"/>
  <c r="AJ542" i="5"/>
  <c r="AJ538" i="5"/>
  <c r="AJ502" i="5"/>
  <c r="AJ498" i="5"/>
  <c r="AJ494" i="5"/>
  <c r="AJ486" i="5"/>
  <c r="AJ482" i="5"/>
  <c r="AJ478" i="5"/>
  <c r="AJ474" i="5"/>
  <c r="AJ470" i="5"/>
  <c r="AJ466" i="5"/>
  <c r="AJ462" i="5"/>
  <c r="AJ458" i="5"/>
  <c r="AJ454" i="5"/>
  <c r="AJ450" i="5"/>
  <c r="AJ446" i="5"/>
  <c r="AJ442" i="5"/>
  <c r="AJ438" i="5"/>
  <c r="AJ434" i="5"/>
  <c r="AJ653" i="5"/>
  <c r="AJ534" i="5"/>
  <c r="AJ530" i="5"/>
  <c r="AJ526" i="5"/>
  <c r="AJ522" i="5"/>
  <c r="AJ518" i="5"/>
  <c r="AJ514" i="5"/>
  <c r="AJ327" i="5"/>
  <c r="AJ324" i="5"/>
  <c r="AJ320" i="5"/>
  <c r="AJ316" i="5"/>
  <c r="AJ312" i="5"/>
  <c r="AJ308" i="5"/>
  <c r="AJ304" i="5"/>
  <c r="AJ300" i="5"/>
  <c r="AJ296" i="5"/>
  <c r="AJ292" i="5"/>
  <c r="AJ288" i="5"/>
  <c r="AJ284" i="5"/>
  <c r="AJ280" i="5"/>
  <c r="AJ276" i="5"/>
  <c r="AJ272" i="5"/>
  <c r="AJ268" i="5"/>
  <c r="AJ264" i="5"/>
  <c r="AJ260" i="5"/>
  <c r="AJ256" i="5"/>
  <c r="AJ252" i="5"/>
  <c r="AJ248" i="5"/>
  <c r="AJ244" i="5"/>
  <c r="AJ240" i="5"/>
  <c r="AJ236" i="5"/>
  <c r="AJ232" i="5"/>
  <c r="AJ228" i="5"/>
  <c r="AJ224" i="5"/>
  <c r="AJ220" i="5"/>
  <c r="AJ216" i="5"/>
  <c r="AJ212" i="5"/>
  <c r="AJ208" i="5"/>
  <c r="AJ204" i="5"/>
  <c r="AJ200" i="5"/>
  <c r="AJ196" i="5"/>
  <c r="AJ192" i="5"/>
  <c r="AJ188" i="5"/>
  <c r="AJ184" i="5"/>
  <c r="AJ180" i="5"/>
  <c r="AJ176" i="5"/>
  <c r="AJ171" i="5"/>
  <c r="AJ167" i="5"/>
  <c r="AJ163" i="5"/>
  <c r="F4" i="4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 s="1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T5" i="6" l="1"/>
  <c r="O5" i="6"/>
  <c r="P5" i="6" s="1"/>
  <c r="AJ5" i="6"/>
  <c r="G5" i="6"/>
  <c r="T5" i="5"/>
  <c r="O5" i="5"/>
  <c r="P5" i="5" s="1"/>
  <c r="D5" i="5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O5" i="4"/>
  <c r="P5" i="4" s="1"/>
  <c r="T5" i="4"/>
  <c r="N5" i="4" s="1"/>
  <c r="AJ5" i="5"/>
  <c r="N5" i="6" l="1"/>
  <c r="E5" i="6" s="1"/>
  <c r="G6" i="6"/>
  <c r="N5" i="5"/>
  <c r="E5" i="5" s="1"/>
  <c r="Z5" i="6" l="1"/>
  <c r="V5" i="6"/>
  <c r="F5" i="6"/>
  <c r="AB5" i="6"/>
  <c r="X5" i="6"/>
  <c r="Y5" i="6"/>
  <c r="U5" i="6"/>
  <c r="AA5" i="6"/>
  <c r="W5" i="6"/>
  <c r="G7" i="6"/>
  <c r="AA5" i="5"/>
  <c r="AB5" i="5"/>
  <c r="Y5" i="5"/>
  <c r="Z5" i="5"/>
  <c r="X5" i="5"/>
  <c r="V5" i="5"/>
  <c r="W5" i="5"/>
  <c r="U5" i="5"/>
  <c r="F5" i="5"/>
  <c r="G8" i="6" l="1"/>
  <c r="O6" i="6"/>
  <c r="P6" i="6" s="1"/>
  <c r="AK5" i="6"/>
  <c r="AL5" i="6" s="1"/>
  <c r="T6" i="6"/>
  <c r="N6" i="6" s="1"/>
  <c r="O6" i="5"/>
  <c r="P6" i="5" s="1"/>
  <c r="T6" i="5"/>
  <c r="N6" i="5" s="1"/>
  <c r="AK5" i="5"/>
  <c r="AL5" i="5" s="1"/>
  <c r="E6" i="6" l="1"/>
  <c r="G9" i="6"/>
  <c r="E6" i="5"/>
  <c r="AB6" i="5" s="1"/>
  <c r="Y6" i="6" l="1"/>
  <c r="U6" i="6"/>
  <c r="AA6" i="6"/>
  <c r="AB6" i="6"/>
  <c r="X6" i="6"/>
  <c r="W6" i="6"/>
  <c r="Z6" i="6"/>
  <c r="V6" i="6"/>
  <c r="F6" i="6"/>
  <c r="G10" i="6"/>
  <c r="Z6" i="5"/>
  <c r="AA6" i="5"/>
  <c r="X6" i="5"/>
  <c r="Y6" i="5"/>
  <c r="V6" i="5"/>
  <c r="W6" i="5"/>
  <c r="U6" i="5"/>
  <c r="F6" i="5"/>
  <c r="G11" i="6" l="1"/>
  <c r="AK6" i="6"/>
  <c r="AL6" i="6" s="1"/>
  <c r="O7" i="6"/>
  <c r="P7" i="6" s="1"/>
  <c r="T7" i="6"/>
  <c r="N7" i="6" s="1"/>
  <c r="AK6" i="5"/>
  <c r="AL6" i="5" s="1"/>
  <c r="O7" i="5"/>
  <c r="P7" i="5" s="1"/>
  <c r="T7" i="5"/>
  <c r="N7" i="5" s="1"/>
  <c r="G12" i="6" l="1"/>
  <c r="E7" i="6"/>
  <c r="E7" i="5"/>
  <c r="AB7" i="5" s="1"/>
  <c r="G13" i="6" l="1"/>
  <c r="AB7" i="6"/>
  <c r="X7" i="6"/>
  <c r="Z7" i="6"/>
  <c r="AA7" i="6"/>
  <c r="W7" i="6"/>
  <c r="V7" i="6"/>
  <c r="Y7" i="6"/>
  <c r="U7" i="6"/>
  <c r="F7" i="6"/>
  <c r="Z7" i="5"/>
  <c r="AA7" i="5"/>
  <c r="X7" i="5"/>
  <c r="Y7" i="5"/>
  <c r="V7" i="5"/>
  <c r="W7" i="5"/>
  <c r="U7" i="5"/>
  <c r="F7" i="5"/>
  <c r="O8" i="6" l="1"/>
  <c r="P8" i="6" s="1"/>
  <c r="AK7" i="6"/>
  <c r="AL7" i="6" s="1"/>
  <c r="T8" i="6"/>
  <c r="N8" i="6" s="1"/>
  <c r="G14" i="6"/>
  <c r="O8" i="5"/>
  <c r="P8" i="5" s="1"/>
  <c r="T8" i="5"/>
  <c r="AK7" i="5"/>
  <c r="AL7" i="5" s="1"/>
  <c r="E8" i="6" l="1"/>
  <c r="G15" i="6"/>
  <c r="N8" i="5"/>
  <c r="G16" i="6" l="1"/>
  <c r="AA8" i="6"/>
  <c r="W8" i="6"/>
  <c r="Y8" i="6"/>
  <c r="Z8" i="6"/>
  <c r="V8" i="6"/>
  <c r="F8" i="6"/>
  <c r="U8" i="6"/>
  <c r="AB8" i="6"/>
  <c r="X8" i="6"/>
  <c r="E8" i="5"/>
  <c r="T9" i="6" l="1"/>
  <c r="N9" i="6" s="1"/>
  <c r="O9" i="6"/>
  <c r="P9" i="6" s="1"/>
  <c r="AK8" i="6"/>
  <c r="AL8" i="6" s="1"/>
  <c r="G17" i="6"/>
  <c r="AA8" i="5"/>
  <c r="AB8" i="5"/>
  <c r="Y8" i="5"/>
  <c r="Z8" i="5"/>
  <c r="W8" i="5"/>
  <c r="X8" i="5"/>
  <c r="U8" i="5"/>
  <c r="V8" i="5"/>
  <c r="F8" i="5"/>
  <c r="O9" i="5" s="1"/>
  <c r="G18" i="6" l="1"/>
  <c r="E9" i="6"/>
  <c r="P9" i="5"/>
  <c r="AK8" i="5"/>
  <c r="AL8" i="5" s="1"/>
  <c r="T9" i="5"/>
  <c r="N9" i="5" s="1"/>
  <c r="G19" i="6" l="1"/>
  <c r="Z9" i="6"/>
  <c r="V9" i="6"/>
  <c r="F9" i="6"/>
  <c r="X9" i="6"/>
  <c r="Y9" i="6"/>
  <c r="U9" i="6"/>
  <c r="AA9" i="6"/>
  <c r="W9" i="6"/>
  <c r="AB9" i="6"/>
  <c r="E9" i="5"/>
  <c r="G20" i="6" l="1"/>
  <c r="AK9" i="6"/>
  <c r="AL9" i="6" s="1"/>
  <c r="O10" i="6"/>
  <c r="P10" i="6" s="1"/>
  <c r="T10" i="6"/>
  <c r="N10" i="6" s="1"/>
  <c r="AA9" i="5"/>
  <c r="AB9" i="5"/>
  <c r="Y9" i="5"/>
  <c r="Z9" i="5"/>
  <c r="W9" i="5"/>
  <c r="X9" i="5"/>
  <c r="U9" i="5"/>
  <c r="V9" i="5"/>
  <c r="F9" i="5"/>
  <c r="O10" i="5" s="1"/>
  <c r="E10" i="6" l="1"/>
  <c r="G21" i="6"/>
  <c r="AK9" i="5"/>
  <c r="AL9" i="5" s="1"/>
  <c r="P10" i="5"/>
  <c r="T10" i="5"/>
  <c r="N10" i="5" s="1"/>
  <c r="Y10" i="6" l="1"/>
  <c r="U10" i="6"/>
  <c r="AA10" i="6"/>
  <c r="AB10" i="6"/>
  <c r="X10" i="6"/>
  <c r="Z10" i="6"/>
  <c r="V10" i="6"/>
  <c r="F10" i="6"/>
  <c r="W10" i="6"/>
  <c r="G22" i="6"/>
  <c r="E10" i="5"/>
  <c r="AK10" i="6" l="1"/>
  <c r="AL10" i="6" s="1"/>
  <c r="O11" i="6"/>
  <c r="P11" i="6" s="1"/>
  <c r="T11" i="6"/>
  <c r="N11" i="6" s="1"/>
  <c r="G23" i="6"/>
  <c r="AA10" i="5"/>
  <c r="AB10" i="5"/>
  <c r="Y10" i="5"/>
  <c r="Z10" i="5"/>
  <c r="W10" i="5"/>
  <c r="X10" i="5"/>
  <c r="U10" i="5"/>
  <c r="V10" i="5"/>
  <c r="F10" i="5"/>
  <c r="O11" i="5" s="1"/>
  <c r="G24" i="6" l="1"/>
  <c r="E11" i="6"/>
  <c r="T11" i="5"/>
  <c r="N11" i="5" s="1"/>
  <c r="P11" i="5"/>
  <c r="AK10" i="5"/>
  <c r="AL10" i="5" s="1"/>
  <c r="AB11" i="6" l="1"/>
  <c r="X11" i="6"/>
  <c r="AA11" i="6"/>
  <c r="W11" i="6"/>
  <c r="Z11" i="6"/>
  <c r="Y11" i="6"/>
  <c r="U11" i="6"/>
  <c r="V11" i="6"/>
  <c r="F11" i="6"/>
  <c r="G25" i="6"/>
  <c r="E11" i="5"/>
  <c r="G26" i="6" l="1"/>
  <c r="O12" i="6"/>
  <c r="P12" i="6" s="1"/>
  <c r="AK11" i="6"/>
  <c r="AL11" i="6" s="1"/>
  <c r="T12" i="6"/>
  <c r="N12" i="6" s="1"/>
  <c r="AA11" i="5"/>
  <c r="AB11" i="5"/>
  <c r="Y11" i="5"/>
  <c r="Z11" i="5"/>
  <c r="W11" i="5"/>
  <c r="X11" i="5"/>
  <c r="U11" i="5"/>
  <c r="V11" i="5"/>
  <c r="F11" i="5"/>
  <c r="O12" i="5" s="1"/>
  <c r="E12" i="6" l="1"/>
  <c r="P12" i="5"/>
  <c r="AK11" i="5"/>
  <c r="AL11" i="5" s="1"/>
  <c r="T12" i="5"/>
  <c r="N12" i="5" s="1"/>
  <c r="AA12" i="6" l="1"/>
  <c r="W12" i="6"/>
  <c r="U12" i="6"/>
  <c r="Z12" i="6"/>
  <c r="V12" i="6"/>
  <c r="F12" i="6"/>
  <c r="Y12" i="6"/>
  <c r="AB12" i="6"/>
  <c r="X12" i="6"/>
  <c r="E12" i="5"/>
  <c r="AK12" i="6" l="1"/>
  <c r="AL12" i="6" s="1"/>
  <c r="O13" i="6"/>
  <c r="P13" i="6" s="1"/>
  <c r="T13" i="6"/>
  <c r="N13" i="6" s="1"/>
  <c r="AA12" i="5"/>
  <c r="AB12" i="5"/>
  <c r="Y12" i="5"/>
  <c r="Z12" i="5"/>
  <c r="W12" i="5"/>
  <c r="X12" i="5"/>
  <c r="U12" i="5"/>
  <c r="V12" i="5"/>
  <c r="F12" i="5"/>
  <c r="O13" i="5" s="1"/>
  <c r="E13" i="6" l="1"/>
  <c r="P13" i="5"/>
  <c r="AK12" i="5"/>
  <c r="AL12" i="5" s="1"/>
  <c r="T13" i="5"/>
  <c r="N13" i="5" s="1"/>
  <c r="Z13" i="6" l="1"/>
  <c r="V13" i="6"/>
  <c r="F13" i="6"/>
  <c r="X13" i="6"/>
  <c r="Y13" i="6"/>
  <c r="U13" i="6"/>
  <c r="AA13" i="6"/>
  <c r="W13" i="6"/>
  <c r="AB13" i="6"/>
  <c r="E13" i="5"/>
  <c r="O14" i="6" l="1"/>
  <c r="P14" i="6" s="1"/>
  <c r="AK13" i="6"/>
  <c r="AL13" i="6" s="1"/>
  <c r="T14" i="6"/>
  <c r="N14" i="6" s="1"/>
  <c r="AA13" i="5"/>
  <c r="AB13" i="5"/>
  <c r="Y13" i="5"/>
  <c r="Z13" i="5"/>
  <c r="W13" i="5"/>
  <c r="X13" i="5"/>
  <c r="U13" i="5"/>
  <c r="V13" i="5"/>
  <c r="F13" i="5"/>
  <c r="O14" i="5" s="1"/>
  <c r="E14" i="6" l="1"/>
  <c r="P14" i="5"/>
  <c r="T14" i="5"/>
  <c r="N14" i="5" s="1"/>
  <c r="AK13" i="5"/>
  <c r="AL13" i="5" s="1"/>
  <c r="Y14" i="6" l="1"/>
  <c r="U14" i="6"/>
  <c r="AA14" i="6"/>
  <c r="AB14" i="6"/>
  <c r="X14" i="6"/>
  <c r="Z14" i="6"/>
  <c r="V14" i="6"/>
  <c r="F14" i="6"/>
  <c r="W14" i="6"/>
  <c r="E14" i="5"/>
  <c r="AK14" i="6" l="1"/>
  <c r="AL14" i="6" s="1"/>
  <c r="O15" i="6"/>
  <c r="P15" i="6" s="1"/>
  <c r="T15" i="6"/>
  <c r="N15" i="6" s="1"/>
  <c r="AA14" i="5"/>
  <c r="AB14" i="5"/>
  <c r="Y14" i="5"/>
  <c r="Z14" i="5"/>
  <c r="W14" i="5"/>
  <c r="X14" i="5"/>
  <c r="U14" i="5"/>
  <c r="V14" i="5"/>
  <c r="F14" i="5"/>
  <c r="O15" i="5" s="1"/>
  <c r="E15" i="6" l="1"/>
  <c r="T15" i="5"/>
  <c r="N15" i="5" s="1"/>
  <c r="P15" i="5"/>
  <c r="AK14" i="5"/>
  <c r="AL14" i="5" s="1"/>
  <c r="AB15" i="6" l="1"/>
  <c r="X15" i="6"/>
  <c r="F15" i="6"/>
  <c r="AA15" i="6"/>
  <c r="W15" i="6"/>
  <c r="Z15" i="6"/>
  <c r="Y15" i="6"/>
  <c r="U15" i="6"/>
  <c r="V15" i="6"/>
  <c r="E15" i="5"/>
  <c r="O16" i="6" l="1"/>
  <c r="P16" i="6" s="1"/>
  <c r="AK15" i="6"/>
  <c r="AL15" i="6" s="1"/>
  <c r="T16" i="6"/>
  <c r="N16" i="6" s="1"/>
  <c r="AA15" i="5"/>
  <c r="AB15" i="5"/>
  <c r="Y15" i="5"/>
  <c r="Z15" i="5"/>
  <c r="W15" i="5"/>
  <c r="X15" i="5"/>
  <c r="U15" i="5"/>
  <c r="V15" i="5"/>
  <c r="F15" i="5"/>
  <c r="O16" i="5" s="1"/>
  <c r="E16" i="6" l="1"/>
  <c r="P16" i="5"/>
  <c r="AK15" i="5"/>
  <c r="AL15" i="5" s="1"/>
  <c r="T16" i="5"/>
  <c r="N16" i="5" s="1"/>
  <c r="AA16" i="6" l="1"/>
  <c r="W16" i="6"/>
  <c r="Z16" i="6"/>
  <c r="V16" i="6"/>
  <c r="F16" i="6"/>
  <c r="Y16" i="6"/>
  <c r="AB16" i="6"/>
  <c r="X16" i="6"/>
  <c r="U16" i="6"/>
  <c r="E16" i="5"/>
  <c r="T17" i="6" l="1"/>
  <c r="N17" i="6" s="1"/>
  <c r="O17" i="6"/>
  <c r="P17" i="6" s="1"/>
  <c r="AK16" i="6"/>
  <c r="AL16" i="6" s="1"/>
  <c r="AA16" i="5"/>
  <c r="AB16" i="5"/>
  <c r="Y16" i="5"/>
  <c r="Z16" i="5"/>
  <c r="W16" i="5"/>
  <c r="X16" i="5"/>
  <c r="U16" i="5"/>
  <c r="V16" i="5"/>
  <c r="F16" i="5"/>
  <c r="O17" i="5" s="1"/>
  <c r="E17" i="6" l="1"/>
  <c r="T17" i="5"/>
  <c r="N17" i="5" s="1"/>
  <c r="P17" i="5"/>
  <c r="AK16" i="5"/>
  <c r="AL16" i="5" s="1"/>
  <c r="Z17" i="6" l="1"/>
  <c r="V17" i="6"/>
  <c r="F17" i="6"/>
  <c r="AB17" i="6"/>
  <c r="Y17" i="6"/>
  <c r="U17" i="6"/>
  <c r="X17" i="6"/>
  <c r="AA17" i="6"/>
  <c r="W17" i="6"/>
  <c r="E17" i="5"/>
  <c r="AK17" i="6" l="1"/>
  <c r="AL17" i="6" s="1"/>
  <c r="O18" i="6"/>
  <c r="P18" i="6" s="1"/>
  <c r="T18" i="6"/>
  <c r="N18" i="6" s="1"/>
  <c r="AA17" i="5"/>
  <c r="AB17" i="5"/>
  <c r="Y17" i="5"/>
  <c r="Z17" i="5"/>
  <c r="W17" i="5"/>
  <c r="X17" i="5"/>
  <c r="U17" i="5"/>
  <c r="V17" i="5"/>
  <c r="F17" i="5"/>
  <c r="O18" i="5" s="1"/>
  <c r="E18" i="6" l="1"/>
  <c r="P18" i="5"/>
  <c r="AK17" i="5"/>
  <c r="AL17" i="5" s="1"/>
  <c r="T18" i="5"/>
  <c r="N18" i="5" s="1"/>
  <c r="Y18" i="6" l="1"/>
  <c r="U18" i="6"/>
  <c r="AB18" i="6"/>
  <c r="X18" i="6"/>
  <c r="W18" i="6"/>
  <c r="Z18" i="6"/>
  <c r="V18" i="6"/>
  <c r="F18" i="6"/>
  <c r="AA18" i="6"/>
  <c r="E18" i="5"/>
  <c r="T19" i="6" l="1"/>
  <c r="N19" i="6" s="1"/>
  <c r="AK18" i="6"/>
  <c r="AL18" i="6" s="1"/>
  <c r="O19" i="6"/>
  <c r="P19" i="6" s="1"/>
  <c r="AA18" i="5"/>
  <c r="AB18" i="5"/>
  <c r="Y18" i="5"/>
  <c r="Z18" i="5"/>
  <c r="W18" i="5"/>
  <c r="X18" i="5"/>
  <c r="U18" i="5"/>
  <c r="V18" i="5"/>
  <c r="F18" i="5"/>
  <c r="O19" i="5" s="1"/>
  <c r="E19" i="6" l="1"/>
  <c r="T19" i="5"/>
  <c r="N19" i="5" s="1"/>
  <c r="AK18" i="5"/>
  <c r="AL18" i="5" s="1"/>
  <c r="P19" i="5"/>
  <c r="AB19" i="6" l="1"/>
  <c r="X19" i="6"/>
  <c r="AA19" i="6"/>
  <c r="W19" i="6"/>
  <c r="V19" i="6"/>
  <c r="F19" i="6"/>
  <c r="Y19" i="6"/>
  <c r="U19" i="6"/>
  <c r="Z19" i="6"/>
  <c r="E19" i="5"/>
  <c r="O20" i="6" l="1"/>
  <c r="P20" i="6" s="1"/>
  <c r="T20" i="6"/>
  <c r="N20" i="6" s="1"/>
  <c r="AK19" i="6"/>
  <c r="AL19" i="6" s="1"/>
  <c r="AA19" i="5"/>
  <c r="AB19" i="5"/>
  <c r="Y19" i="5"/>
  <c r="Z19" i="5"/>
  <c r="W19" i="5"/>
  <c r="X19" i="5"/>
  <c r="U19" i="5"/>
  <c r="V19" i="5"/>
  <c r="F19" i="5"/>
  <c r="O20" i="5" s="1"/>
  <c r="E20" i="6" l="1"/>
  <c r="AK19" i="5"/>
  <c r="AL19" i="5" s="1"/>
  <c r="T20" i="5"/>
  <c r="N20" i="5" s="1"/>
  <c r="P20" i="5"/>
  <c r="AA20" i="6" l="1"/>
  <c r="W20" i="6"/>
  <c r="Z20" i="6"/>
  <c r="V20" i="6"/>
  <c r="F20" i="6"/>
  <c r="Y20" i="6"/>
  <c r="AB20" i="6"/>
  <c r="X20" i="6"/>
  <c r="U20" i="6"/>
  <c r="E20" i="5"/>
  <c r="T21" i="6" l="1"/>
  <c r="N21" i="6" s="1"/>
  <c r="AK20" i="6"/>
  <c r="AL20" i="6" s="1"/>
  <c r="O21" i="6"/>
  <c r="P21" i="6" s="1"/>
  <c r="AA20" i="5"/>
  <c r="AB20" i="5"/>
  <c r="Y20" i="5"/>
  <c r="Z20" i="5"/>
  <c r="W20" i="5"/>
  <c r="X20" i="5"/>
  <c r="U20" i="5"/>
  <c r="V20" i="5"/>
  <c r="F20" i="5"/>
  <c r="O21" i="5" s="1"/>
  <c r="E21" i="6" l="1"/>
  <c r="T21" i="5"/>
  <c r="N21" i="5" s="1"/>
  <c r="P21" i="5"/>
  <c r="AK20" i="5"/>
  <c r="AL20" i="5" s="1"/>
  <c r="Z21" i="6" l="1"/>
  <c r="V21" i="6"/>
  <c r="F21" i="6"/>
  <c r="AB21" i="6"/>
  <c r="X21" i="6"/>
  <c r="Y21" i="6"/>
  <c r="U21" i="6"/>
  <c r="AA21" i="6"/>
  <c r="W21" i="6"/>
  <c r="E21" i="5"/>
  <c r="AK21" i="6" l="1"/>
  <c r="AL21" i="6" s="1"/>
  <c r="O22" i="6"/>
  <c r="P22" i="6" s="1"/>
  <c r="T22" i="6"/>
  <c r="N22" i="6" s="1"/>
  <c r="AA21" i="5"/>
  <c r="AB21" i="5"/>
  <c r="Y21" i="5"/>
  <c r="Z21" i="5"/>
  <c r="W21" i="5"/>
  <c r="X21" i="5"/>
  <c r="U21" i="5"/>
  <c r="V21" i="5"/>
  <c r="F21" i="5"/>
  <c r="O22" i="5" s="1"/>
  <c r="E22" i="6" l="1"/>
  <c r="P22" i="5"/>
  <c r="T22" i="5"/>
  <c r="N22" i="5" s="1"/>
  <c r="AK21" i="5"/>
  <c r="AL21" i="5" s="1"/>
  <c r="Y22" i="6" l="1"/>
  <c r="U22" i="6"/>
  <c r="AB22" i="6"/>
  <c r="X22" i="6"/>
  <c r="AA22" i="6"/>
  <c r="W22" i="6"/>
  <c r="Z22" i="6"/>
  <c r="V22" i="6"/>
  <c r="F22" i="6"/>
  <c r="E22" i="5"/>
  <c r="AK22" i="6" l="1"/>
  <c r="AL22" i="6" s="1"/>
  <c r="O23" i="6"/>
  <c r="P23" i="6" s="1"/>
  <c r="T23" i="6"/>
  <c r="N23" i="6" s="1"/>
  <c r="AA22" i="5"/>
  <c r="AB22" i="5"/>
  <c r="Y22" i="5"/>
  <c r="Z22" i="5"/>
  <c r="W22" i="5"/>
  <c r="X22" i="5"/>
  <c r="U22" i="5"/>
  <c r="V22" i="5"/>
  <c r="F22" i="5"/>
  <c r="O23" i="5" s="1"/>
  <c r="E23" i="6" l="1"/>
  <c r="T23" i="5"/>
  <c r="N23" i="5" s="1"/>
  <c r="AK22" i="5"/>
  <c r="AL22" i="5" s="1"/>
  <c r="P23" i="5"/>
  <c r="AB23" i="6" l="1"/>
  <c r="X23" i="6"/>
  <c r="AA23" i="6"/>
  <c r="W23" i="6"/>
  <c r="Z23" i="6"/>
  <c r="V23" i="6"/>
  <c r="F23" i="6"/>
  <c r="Y23" i="6"/>
  <c r="U23" i="6"/>
  <c r="E23" i="5"/>
  <c r="O24" i="6" l="1"/>
  <c r="P24" i="6" s="1"/>
  <c r="AK23" i="6"/>
  <c r="AL23" i="6" s="1"/>
  <c r="T24" i="6"/>
  <c r="N24" i="6" s="1"/>
  <c r="AA23" i="5"/>
  <c r="AB23" i="5"/>
  <c r="Y23" i="5"/>
  <c r="Z23" i="5"/>
  <c r="W23" i="5"/>
  <c r="X23" i="5"/>
  <c r="U23" i="5"/>
  <c r="V23" i="5"/>
  <c r="F23" i="5"/>
  <c r="O24" i="5" s="1"/>
  <c r="E24" i="6" l="1"/>
  <c r="P24" i="5"/>
  <c r="AK23" i="5"/>
  <c r="AL23" i="5" s="1"/>
  <c r="T24" i="5"/>
  <c r="N24" i="5" s="1"/>
  <c r="AB24" i="6" l="1"/>
  <c r="X24" i="6"/>
  <c r="AA24" i="6"/>
  <c r="W24" i="6"/>
  <c r="Z24" i="6"/>
  <c r="V24" i="6"/>
  <c r="F24" i="6"/>
  <c r="Y24" i="6"/>
  <c r="U24" i="6"/>
  <c r="E24" i="5"/>
  <c r="O25" i="6" l="1"/>
  <c r="P25" i="6" s="1"/>
  <c r="AK24" i="6"/>
  <c r="AL24" i="6" s="1"/>
  <c r="T25" i="6"/>
  <c r="N25" i="6" s="1"/>
  <c r="AA24" i="5"/>
  <c r="AB24" i="5"/>
  <c r="Y24" i="5"/>
  <c r="Z24" i="5"/>
  <c r="W24" i="5"/>
  <c r="X24" i="5"/>
  <c r="U24" i="5"/>
  <c r="V24" i="5"/>
  <c r="F24" i="5"/>
  <c r="O25" i="5" s="1"/>
  <c r="E25" i="6" l="1"/>
  <c r="T25" i="5"/>
  <c r="N25" i="5" s="1"/>
  <c r="AK24" i="5"/>
  <c r="AL24" i="5" s="1"/>
  <c r="P25" i="5"/>
  <c r="AA25" i="6" l="1"/>
  <c r="W25" i="6"/>
  <c r="Z25" i="6"/>
  <c r="V25" i="6"/>
  <c r="F25" i="6"/>
  <c r="Y25" i="6"/>
  <c r="U25" i="6"/>
  <c r="AB25" i="6"/>
  <c r="X25" i="6"/>
  <c r="E25" i="5"/>
  <c r="AK25" i="6" l="1"/>
  <c r="AL25" i="6" s="1"/>
  <c r="O26" i="6"/>
  <c r="P26" i="6" s="1"/>
  <c r="T26" i="6"/>
  <c r="N26" i="6" s="1"/>
  <c r="AA25" i="5"/>
  <c r="AB25" i="5"/>
  <c r="Y25" i="5"/>
  <c r="Z25" i="5"/>
  <c r="W25" i="5"/>
  <c r="X25" i="5"/>
  <c r="U25" i="5"/>
  <c r="V25" i="5"/>
  <c r="F25" i="5"/>
  <c r="O26" i="5" s="1"/>
  <c r="R27" i="6" l="1"/>
  <c r="E26" i="6"/>
  <c r="P26" i="5"/>
  <c r="R27" i="5" s="1"/>
  <c r="AK25" i="5"/>
  <c r="AL25" i="5" s="1"/>
  <c r="T26" i="5"/>
  <c r="N26" i="5" s="1"/>
  <c r="Z26" i="6" l="1"/>
  <c r="AH27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V26" i="6"/>
  <c r="AD27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F26" i="6"/>
  <c r="Y26" i="6"/>
  <c r="AG27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U26" i="6"/>
  <c r="AC27" i="6" s="1"/>
  <c r="AB26" i="6"/>
  <c r="X26" i="6"/>
  <c r="AF27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AA26" i="6"/>
  <c r="AI27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W26" i="6"/>
  <c r="AE27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E26" i="5"/>
  <c r="AK26" i="6" l="1"/>
  <c r="AL26" i="6" s="1"/>
  <c r="O27" i="6"/>
  <c r="P27" i="6" s="1"/>
  <c r="T27" i="6"/>
  <c r="AJ27" i="6"/>
  <c r="G27" i="6"/>
  <c r="AA26" i="5"/>
  <c r="AB26" i="5"/>
  <c r="Y26" i="5"/>
  <c r="Z26" i="5"/>
  <c r="W26" i="5"/>
  <c r="AE27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X26" i="5"/>
  <c r="AF27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U26" i="5"/>
  <c r="AC27" i="5" s="1"/>
  <c r="V26" i="5"/>
  <c r="AD27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AI27" i="5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F26" i="5"/>
  <c r="O27" i="5" s="1"/>
  <c r="AG27" i="5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AH27" i="5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G28" i="6" l="1"/>
  <c r="N27" i="6"/>
  <c r="G27" i="5"/>
  <c r="AJ27" i="5"/>
  <c r="T27" i="5"/>
  <c r="AK26" i="5"/>
  <c r="AL26" i="5" s="1"/>
  <c r="P27" i="5"/>
  <c r="G29" i="6" l="1"/>
  <c r="E27" i="6"/>
  <c r="G28" i="5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N27" i="5"/>
  <c r="Y27" i="6" l="1"/>
  <c r="U27" i="6"/>
  <c r="AB27" i="6"/>
  <c r="X27" i="6"/>
  <c r="AA27" i="6"/>
  <c r="W27" i="6"/>
  <c r="Z27" i="6"/>
  <c r="V27" i="6"/>
  <c r="F27" i="6"/>
  <c r="G30" i="6"/>
  <c r="E27" i="5"/>
  <c r="G31" i="6" l="1"/>
  <c r="T28" i="6"/>
  <c r="N28" i="6" s="1"/>
  <c r="AK27" i="6"/>
  <c r="AL27" i="6" s="1"/>
  <c r="O28" i="6"/>
  <c r="P28" i="6" s="1"/>
  <c r="AA27" i="5"/>
  <c r="AB27" i="5"/>
  <c r="Y27" i="5"/>
  <c r="Z27" i="5"/>
  <c r="W27" i="5"/>
  <c r="X27" i="5"/>
  <c r="U27" i="5"/>
  <c r="V27" i="5"/>
  <c r="F27" i="5"/>
  <c r="O28" i="5" s="1"/>
  <c r="E28" i="6" l="1"/>
  <c r="G32" i="6"/>
  <c r="P28" i="5"/>
  <c r="AK27" i="5"/>
  <c r="AL27" i="5" s="1"/>
  <c r="T28" i="5"/>
  <c r="N28" i="5" s="1"/>
  <c r="G33" i="6" l="1"/>
  <c r="AB28" i="6"/>
  <c r="X28" i="6"/>
  <c r="AA28" i="6"/>
  <c r="W28" i="6"/>
  <c r="Z28" i="6"/>
  <c r="V28" i="6"/>
  <c r="F28" i="6"/>
  <c r="Y28" i="6"/>
  <c r="U28" i="6"/>
  <c r="E28" i="5"/>
  <c r="O29" i="6" l="1"/>
  <c r="P29" i="6" s="1"/>
  <c r="AK28" i="6"/>
  <c r="AL28" i="6" s="1"/>
  <c r="T29" i="6"/>
  <c r="N29" i="6" s="1"/>
  <c r="G34" i="6"/>
  <c r="AA28" i="5"/>
  <c r="AB28" i="5"/>
  <c r="Y28" i="5"/>
  <c r="Z28" i="5"/>
  <c r="W28" i="5"/>
  <c r="X28" i="5"/>
  <c r="U28" i="5"/>
  <c r="V28" i="5"/>
  <c r="F28" i="5"/>
  <c r="O29" i="5" s="1"/>
  <c r="E29" i="6" l="1"/>
  <c r="G35" i="6"/>
  <c r="T29" i="5"/>
  <c r="N29" i="5" s="1"/>
  <c r="P29" i="5"/>
  <c r="AK28" i="5"/>
  <c r="AL28" i="5" s="1"/>
  <c r="G36" i="6" l="1"/>
  <c r="AA29" i="6"/>
  <c r="W29" i="6"/>
  <c r="Z29" i="6"/>
  <c r="V29" i="6"/>
  <c r="F29" i="6"/>
  <c r="Y29" i="6"/>
  <c r="U29" i="6"/>
  <c r="AB29" i="6"/>
  <c r="X29" i="6"/>
  <c r="E29" i="5"/>
  <c r="AK29" i="6" l="1"/>
  <c r="AL29" i="6" s="1"/>
  <c r="O30" i="6"/>
  <c r="P30" i="6" s="1"/>
  <c r="T30" i="6"/>
  <c r="N30" i="6" s="1"/>
  <c r="G37" i="6"/>
  <c r="AA29" i="5"/>
  <c r="AB29" i="5"/>
  <c r="Y29" i="5"/>
  <c r="Z29" i="5"/>
  <c r="W29" i="5"/>
  <c r="X29" i="5"/>
  <c r="U29" i="5"/>
  <c r="V29" i="5"/>
  <c r="F29" i="5"/>
  <c r="O30" i="5" s="1"/>
  <c r="G38" i="6" l="1"/>
  <c r="E30" i="6"/>
  <c r="P30" i="5"/>
  <c r="AK29" i="5"/>
  <c r="AL29" i="5" s="1"/>
  <c r="T30" i="5"/>
  <c r="N30" i="5" s="1"/>
  <c r="Z30" i="6" l="1"/>
  <c r="V30" i="6"/>
  <c r="F30" i="6"/>
  <c r="Y30" i="6"/>
  <c r="U30" i="6"/>
  <c r="AB30" i="6"/>
  <c r="X30" i="6"/>
  <c r="AA30" i="6"/>
  <c r="W30" i="6"/>
  <c r="G39" i="6"/>
  <c r="E30" i="5"/>
  <c r="G40" i="6" l="1"/>
  <c r="AK30" i="6"/>
  <c r="AL30" i="6" s="1"/>
  <c r="O31" i="6"/>
  <c r="P31" i="6" s="1"/>
  <c r="T31" i="6"/>
  <c r="N31" i="6" s="1"/>
  <c r="AA30" i="5"/>
  <c r="AB30" i="5"/>
  <c r="Y30" i="5"/>
  <c r="Z30" i="5"/>
  <c r="W30" i="5"/>
  <c r="X30" i="5"/>
  <c r="U30" i="5"/>
  <c r="V30" i="5"/>
  <c r="F30" i="5"/>
  <c r="O31" i="5" s="1"/>
  <c r="G41" i="6" l="1"/>
  <c r="E31" i="6"/>
  <c r="AK30" i="5"/>
  <c r="AL30" i="5" s="1"/>
  <c r="T31" i="5"/>
  <c r="N31" i="5" s="1"/>
  <c r="P31" i="5"/>
  <c r="G42" i="6" l="1"/>
  <c r="Y31" i="6"/>
  <c r="U31" i="6"/>
  <c r="AB31" i="6"/>
  <c r="X31" i="6"/>
  <c r="AA31" i="6"/>
  <c r="W31" i="6"/>
  <c r="Z31" i="6"/>
  <c r="V31" i="6"/>
  <c r="F31" i="6"/>
  <c r="E31" i="5"/>
  <c r="T32" i="6" l="1"/>
  <c r="N32" i="6" s="1"/>
  <c r="AK31" i="6"/>
  <c r="AL31" i="6" s="1"/>
  <c r="O32" i="6"/>
  <c r="P32" i="6" s="1"/>
  <c r="G43" i="6"/>
  <c r="AA31" i="5"/>
  <c r="AB31" i="5"/>
  <c r="Y31" i="5"/>
  <c r="Z31" i="5"/>
  <c r="W31" i="5"/>
  <c r="X31" i="5"/>
  <c r="U31" i="5"/>
  <c r="V31" i="5"/>
  <c r="F31" i="5"/>
  <c r="O32" i="5" s="1"/>
  <c r="G44" i="6" l="1"/>
  <c r="E32" i="6"/>
  <c r="P32" i="5"/>
  <c r="AK31" i="5"/>
  <c r="AL31" i="5" s="1"/>
  <c r="T32" i="5"/>
  <c r="N32" i="5" s="1"/>
  <c r="G45" i="6" l="1"/>
  <c r="AB32" i="6"/>
  <c r="X32" i="6"/>
  <c r="AA32" i="6"/>
  <c r="W32" i="6"/>
  <c r="Z32" i="6"/>
  <c r="V32" i="6"/>
  <c r="F32" i="6"/>
  <c r="Y32" i="6"/>
  <c r="U32" i="6"/>
  <c r="E32" i="5"/>
  <c r="O33" i="6" l="1"/>
  <c r="P33" i="6" s="1"/>
  <c r="AK32" i="6"/>
  <c r="AL32" i="6" s="1"/>
  <c r="T33" i="6"/>
  <c r="N33" i="6" s="1"/>
  <c r="G46" i="6"/>
  <c r="AA32" i="5"/>
  <c r="AB32" i="5"/>
  <c r="Y32" i="5"/>
  <c r="Z32" i="5"/>
  <c r="W32" i="5"/>
  <c r="X32" i="5"/>
  <c r="U32" i="5"/>
  <c r="V32" i="5"/>
  <c r="F32" i="5"/>
  <c r="O33" i="5" s="1"/>
  <c r="E33" i="6" l="1"/>
  <c r="AK32" i="5"/>
  <c r="AL32" i="5" s="1"/>
  <c r="T33" i="5"/>
  <c r="N33" i="5" s="1"/>
  <c r="P33" i="5"/>
  <c r="AA33" i="6" l="1"/>
  <c r="W33" i="6"/>
  <c r="Z33" i="6"/>
  <c r="V33" i="6"/>
  <c r="F33" i="6"/>
  <c r="Y33" i="6"/>
  <c r="U33" i="6"/>
  <c r="AB33" i="6"/>
  <c r="X33" i="6"/>
  <c r="E33" i="5"/>
  <c r="AK33" i="6" l="1"/>
  <c r="AL33" i="6" s="1"/>
  <c r="O34" i="6"/>
  <c r="P34" i="6" s="1"/>
  <c r="T34" i="6"/>
  <c r="N34" i="6" s="1"/>
  <c r="AA33" i="5"/>
  <c r="AB33" i="5"/>
  <c r="Y33" i="5"/>
  <c r="Z33" i="5"/>
  <c r="W33" i="5"/>
  <c r="X33" i="5"/>
  <c r="U33" i="5"/>
  <c r="V33" i="5"/>
  <c r="F33" i="5"/>
  <c r="O34" i="5" s="1"/>
  <c r="E34" i="6" l="1"/>
  <c r="P34" i="5"/>
  <c r="AK33" i="5"/>
  <c r="AL33" i="5" s="1"/>
  <c r="T34" i="5"/>
  <c r="N34" i="5" s="1"/>
  <c r="Z34" i="6" l="1"/>
  <c r="V34" i="6"/>
  <c r="F34" i="6"/>
  <c r="Y34" i="6"/>
  <c r="U34" i="6"/>
  <c r="AB34" i="6"/>
  <c r="X34" i="6"/>
  <c r="AA34" i="6"/>
  <c r="W34" i="6"/>
  <c r="E34" i="5"/>
  <c r="AK34" i="6" l="1"/>
  <c r="AL34" i="6" s="1"/>
  <c r="O35" i="6"/>
  <c r="P35" i="6" s="1"/>
  <c r="T35" i="6"/>
  <c r="N35" i="6" s="1"/>
  <c r="AA34" i="5"/>
  <c r="AB34" i="5"/>
  <c r="Y34" i="5"/>
  <c r="Z34" i="5"/>
  <c r="W34" i="5"/>
  <c r="X34" i="5"/>
  <c r="U34" i="5"/>
  <c r="V34" i="5"/>
  <c r="F34" i="5"/>
  <c r="O35" i="5" s="1"/>
  <c r="E35" i="6" l="1"/>
  <c r="AK34" i="5"/>
  <c r="AL34" i="5" s="1"/>
  <c r="T35" i="5"/>
  <c r="N35" i="5" s="1"/>
  <c r="P35" i="5"/>
  <c r="Y35" i="6" l="1"/>
  <c r="U35" i="6"/>
  <c r="AB35" i="6"/>
  <c r="X35" i="6"/>
  <c r="AA35" i="6"/>
  <c r="W35" i="6"/>
  <c r="Z35" i="6"/>
  <c r="V35" i="6"/>
  <c r="F35" i="6"/>
  <c r="E35" i="5"/>
  <c r="AK35" i="6" l="1"/>
  <c r="AL35" i="6" s="1"/>
  <c r="O36" i="6"/>
  <c r="P36" i="6" s="1"/>
  <c r="T36" i="6"/>
  <c r="N36" i="6" s="1"/>
  <c r="AA35" i="5"/>
  <c r="AB35" i="5"/>
  <c r="Y35" i="5"/>
  <c r="Z35" i="5"/>
  <c r="W35" i="5"/>
  <c r="X35" i="5"/>
  <c r="U35" i="5"/>
  <c r="V35" i="5"/>
  <c r="F35" i="5"/>
  <c r="O36" i="5" s="1"/>
  <c r="E36" i="6" l="1"/>
  <c r="P36" i="5"/>
  <c r="AK35" i="5"/>
  <c r="AL35" i="5" s="1"/>
  <c r="T36" i="5"/>
  <c r="N36" i="5" s="1"/>
  <c r="AB36" i="6" l="1"/>
  <c r="X36" i="6"/>
  <c r="AA36" i="6"/>
  <c r="W36" i="6"/>
  <c r="Z36" i="6"/>
  <c r="V36" i="6"/>
  <c r="F36" i="6"/>
  <c r="Y36" i="6"/>
  <c r="U36" i="6"/>
  <c r="E36" i="5"/>
  <c r="O37" i="6" l="1"/>
  <c r="P37" i="6" s="1"/>
  <c r="AK36" i="6"/>
  <c r="AL36" i="6" s="1"/>
  <c r="T37" i="6"/>
  <c r="N37" i="6" s="1"/>
  <c r="AA36" i="5"/>
  <c r="AB36" i="5"/>
  <c r="Y36" i="5"/>
  <c r="Z36" i="5"/>
  <c r="W36" i="5"/>
  <c r="X36" i="5"/>
  <c r="U36" i="5"/>
  <c r="V36" i="5"/>
  <c r="F36" i="5"/>
  <c r="O37" i="5" s="1"/>
  <c r="E37" i="6" l="1"/>
  <c r="AK36" i="5"/>
  <c r="AL36" i="5" s="1"/>
  <c r="T37" i="5"/>
  <c r="N37" i="5" s="1"/>
  <c r="P37" i="5"/>
  <c r="AA37" i="6" l="1"/>
  <c r="W37" i="6"/>
  <c r="Z37" i="6"/>
  <c r="V37" i="6"/>
  <c r="F37" i="6"/>
  <c r="Y37" i="6"/>
  <c r="U37" i="6"/>
  <c r="AB37" i="6"/>
  <c r="X37" i="6"/>
  <c r="E37" i="5"/>
  <c r="AK37" i="6" l="1"/>
  <c r="AL37" i="6" s="1"/>
  <c r="O38" i="6"/>
  <c r="P38" i="6" s="1"/>
  <c r="T38" i="6"/>
  <c r="N38" i="6" s="1"/>
  <c r="AA37" i="5"/>
  <c r="AB37" i="5"/>
  <c r="Y37" i="5"/>
  <c r="Z37" i="5"/>
  <c r="W37" i="5"/>
  <c r="X37" i="5"/>
  <c r="U37" i="5"/>
  <c r="V37" i="5"/>
  <c r="F37" i="5"/>
  <c r="O38" i="5" s="1"/>
  <c r="E38" i="6" l="1"/>
  <c r="P38" i="5"/>
  <c r="AK37" i="5"/>
  <c r="AL37" i="5" s="1"/>
  <c r="T38" i="5"/>
  <c r="N38" i="5" s="1"/>
  <c r="Z38" i="6" l="1"/>
  <c r="V38" i="6"/>
  <c r="F38" i="6"/>
  <c r="Y38" i="6"/>
  <c r="U38" i="6"/>
  <c r="AB38" i="6"/>
  <c r="X38" i="6"/>
  <c r="AA38" i="6"/>
  <c r="W38" i="6"/>
  <c r="E38" i="5"/>
  <c r="AK38" i="6" l="1"/>
  <c r="AL38" i="6" s="1"/>
  <c r="O39" i="6"/>
  <c r="P39" i="6" s="1"/>
  <c r="T39" i="6"/>
  <c r="N39" i="6" s="1"/>
  <c r="AA38" i="5"/>
  <c r="AB38" i="5"/>
  <c r="Y38" i="5"/>
  <c r="Z38" i="5"/>
  <c r="W38" i="5"/>
  <c r="X38" i="5"/>
  <c r="U38" i="5"/>
  <c r="V38" i="5"/>
  <c r="F38" i="5"/>
  <c r="O39" i="5" s="1"/>
  <c r="E39" i="6" l="1"/>
  <c r="AK38" i="5"/>
  <c r="AL38" i="5" s="1"/>
  <c r="T39" i="5"/>
  <c r="N39" i="5" s="1"/>
  <c r="P39" i="5"/>
  <c r="Y39" i="6" l="1"/>
  <c r="U39" i="6"/>
  <c r="AB39" i="6"/>
  <c r="X39" i="6"/>
  <c r="AA39" i="6"/>
  <c r="W39" i="6"/>
  <c r="Z39" i="6"/>
  <c r="V39" i="6"/>
  <c r="F39" i="6"/>
  <c r="E39" i="5"/>
  <c r="AK39" i="6" l="1"/>
  <c r="AL39" i="6" s="1"/>
  <c r="O40" i="6"/>
  <c r="P40" i="6" s="1"/>
  <c r="T40" i="6"/>
  <c r="N40" i="6" s="1"/>
  <c r="AA39" i="5"/>
  <c r="AB39" i="5"/>
  <c r="Y39" i="5"/>
  <c r="Z39" i="5"/>
  <c r="W39" i="5"/>
  <c r="X39" i="5"/>
  <c r="U39" i="5"/>
  <c r="V39" i="5"/>
  <c r="F39" i="5"/>
  <c r="O40" i="5" s="1"/>
  <c r="E40" i="6" l="1"/>
  <c r="P40" i="5"/>
  <c r="AK39" i="5"/>
  <c r="AL39" i="5" s="1"/>
  <c r="T40" i="5"/>
  <c r="N40" i="5" s="1"/>
  <c r="AB40" i="6" l="1"/>
  <c r="X40" i="6"/>
  <c r="AA40" i="6"/>
  <c r="W40" i="6"/>
  <c r="Z40" i="6"/>
  <c r="V40" i="6"/>
  <c r="F40" i="6"/>
  <c r="Y40" i="6"/>
  <c r="U40" i="6"/>
  <c r="E40" i="5"/>
  <c r="O41" i="6" l="1"/>
  <c r="P41" i="6" s="1"/>
  <c r="AK40" i="6"/>
  <c r="AL40" i="6" s="1"/>
  <c r="T41" i="6"/>
  <c r="N41" i="6" s="1"/>
  <c r="AA40" i="5"/>
  <c r="AB40" i="5"/>
  <c r="Y40" i="5"/>
  <c r="Z40" i="5"/>
  <c r="W40" i="5"/>
  <c r="X40" i="5"/>
  <c r="U40" i="5"/>
  <c r="V40" i="5"/>
  <c r="F40" i="5"/>
  <c r="O41" i="5" s="1"/>
  <c r="E41" i="6" l="1"/>
  <c r="AK40" i="5"/>
  <c r="AL40" i="5" s="1"/>
  <c r="T41" i="5"/>
  <c r="N41" i="5" s="1"/>
  <c r="P41" i="5"/>
  <c r="AA41" i="6" l="1"/>
  <c r="W41" i="6"/>
  <c r="Z41" i="6"/>
  <c r="V41" i="6"/>
  <c r="F41" i="6"/>
  <c r="Y41" i="6"/>
  <c r="U41" i="6"/>
  <c r="AB41" i="6"/>
  <c r="X41" i="6"/>
  <c r="E41" i="5"/>
  <c r="AK41" i="6" l="1"/>
  <c r="AL41" i="6" s="1"/>
  <c r="O42" i="6"/>
  <c r="P42" i="6" s="1"/>
  <c r="T42" i="6"/>
  <c r="N42" i="6" s="1"/>
  <c r="AA41" i="5"/>
  <c r="AB41" i="5"/>
  <c r="Y41" i="5"/>
  <c r="Z41" i="5"/>
  <c r="W41" i="5"/>
  <c r="X41" i="5"/>
  <c r="U41" i="5"/>
  <c r="V41" i="5"/>
  <c r="F41" i="5"/>
  <c r="O42" i="5" s="1"/>
  <c r="E42" i="6" l="1"/>
  <c r="P42" i="5"/>
  <c r="AK41" i="5"/>
  <c r="AL41" i="5" s="1"/>
  <c r="T42" i="5"/>
  <c r="N42" i="5" s="1"/>
  <c r="Z42" i="6" l="1"/>
  <c r="V42" i="6"/>
  <c r="F42" i="6"/>
  <c r="Y42" i="6"/>
  <c r="U42" i="6"/>
  <c r="AB42" i="6"/>
  <c r="X42" i="6"/>
  <c r="AA42" i="6"/>
  <c r="W42" i="6"/>
  <c r="E42" i="5"/>
  <c r="AK42" i="6" l="1"/>
  <c r="AL42" i="6" s="1"/>
  <c r="O43" i="6"/>
  <c r="P43" i="6" s="1"/>
  <c r="T43" i="6"/>
  <c r="N43" i="6" s="1"/>
  <c r="AA42" i="5"/>
  <c r="AB42" i="5"/>
  <c r="Y42" i="5"/>
  <c r="Z42" i="5"/>
  <c r="W42" i="5"/>
  <c r="X42" i="5"/>
  <c r="U42" i="5"/>
  <c r="V42" i="5"/>
  <c r="F42" i="5"/>
  <c r="O43" i="5" s="1"/>
  <c r="E43" i="6" l="1"/>
  <c r="AK42" i="5"/>
  <c r="AL42" i="5" s="1"/>
  <c r="T43" i="5"/>
  <c r="N43" i="5" s="1"/>
  <c r="P43" i="5"/>
  <c r="Y43" i="6" l="1"/>
  <c r="U43" i="6"/>
  <c r="AB43" i="6"/>
  <c r="X43" i="6"/>
  <c r="AA43" i="6"/>
  <c r="W43" i="6"/>
  <c r="Z43" i="6"/>
  <c r="V43" i="6"/>
  <c r="F43" i="6"/>
  <c r="E43" i="5"/>
  <c r="T44" i="6" l="1"/>
  <c r="N44" i="6" s="1"/>
  <c r="AK43" i="6"/>
  <c r="AL43" i="6" s="1"/>
  <c r="O44" i="6"/>
  <c r="P44" i="6" s="1"/>
  <c r="AA43" i="5"/>
  <c r="AB43" i="5"/>
  <c r="Y43" i="5"/>
  <c r="Z43" i="5"/>
  <c r="W43" i="5"/>
  <c r="X43" i="5"/>
  <c r="U43" i="5"/>
  <c r="V43" i="5"/>
  <c r="F43" i="5"/>
  <c r="O44" i="5" s="1"/>
  <c r="E44" i="6" l="1"/>
  <c r="P44" i="5"/>
  <c r="AK43" i="5"/>
  <c r="AL43" i="5" s="1"/>
  <c r="T44" i="5"/>
  <c r="N44" i="5" s="1"/>
  <c r="AB44" i="6" l="1"/>
  <c r="X44" i="6"/>
  <c r="AA44" i="6"/>
  <c r="W44" i="6"/>
  <c r="Z44" i="6"/>
  <c r="V44" i="6"/>
  <c r="F44" i="6"/>
  <c r="Y44" i="6"/>
  <c r="U44" i="6"/>
  <c r="E44" i="5"/>
  <c r="O45" i="6" l="1"/>
  <c r="P45" i="6" s="1"/>
  <c r="AK44" i="6"/>
  <c r="AL44" i="6" s="1"/>
  <c r="T45" i="6"/>
  <c r="N45" i="6" s="1"/>
  <c r="AA44" i="5"/>
  <c r="AB44" i="5"/>
  <c r="Y44" i="5"/>
  <c r="Z44" i="5"/>
  <c r="W44" i="5"/>
  <c r="X44" i="5"/>
  <c r="U44" i="5"/>
  <c r="V44" i="5"/>
  <c r="F44" i="5"/>
  <c r="O45" i="5" s="1"/>
  <c r="E45" i="6" l="1"/>
  <c r="AK44" i="5"/>
  <c r="AL44" i="5" s="1"/>
  <c r="T45" i="5"/>
  <c r="N45" i="5" s="1"/>
  <c r="P45" i="5"/>
  <c r="AA45" i="6" l="1"/>
  <c r="W45" i="6"/>
  <c r="Z45" i="6"/>
  <c r="V45" i="6"/>
  <c r="F45" i="6"/>
  <c r="Y45" i="6"/>
  <c r="U45" i="6"/>
  <c r="AB45" i="6"/>
  <c r="X45" i="6"/>
  <c r="E45" i="5"/>
  <c r="AK45" i="6" l="1"/>
  <c r="AL45" i="6" s="1"/>
  <c r="O46" i="6"/>
  <c r="P46" i="6" s="1"/>
  <c r="T46" i="6"/>
  <c r="N46" i="6" s="1"/>
  <c r="AA45" i="5"/>
  <c r="AB45" i="5"/>
  <c r="Y45" i="5"/>
  <c r="Z45" i="5"/>
  <c r="W45" i="5"/>
  <c r="X45" i="5"/>
  <c r="U45" i="5"/>
  <c r="V45" i="5"/>
  <c r="F45" i="5"/>
  <c r="O46" i="5" s="1"/>
  <c r="E46" i="6" l="1"/>
  <c r="R47" i="6"/>
  <c r="P46" i="5"/>
  <c r="R47" i="5" s="1"/>
  <c r="AK45" i="5"/>
  <c r="AL45" i="5" s="1"/>
  <c r="T46" i="5"/>
  <c r="N46" i="5" s="1"/>
  <c r="Z46" i="6" l="1"/>
  <c r="AH47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V46" i="6"/>
  <c r="AD47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F46" i="6"/>
  <c r="Y46" i="6"/>
  <c r="AG47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U46" i="6"/>
  <c r="AC47" i="6" s="1"/>
  <c r="AB46" i="6"/>
  <c r="X46" i="6"/>
  <c r="AF47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AA46" i="6"/>
  <c r="AI47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W46" i="6"/>
  <c r="AE47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E46" i="5"/>
  <c r="AK46" i="6" l="1"/>
  <c r="AL46" i="6" s="1"/>
  <c r="O47" i="6"/>
  <c r="P47" i="6" s="1"/>
  <c r="T47" i="6"/>
  <c r="AJ47" i="6"/>
  <c r="G47" i="6"/>
  <c r="AA46" i="5"/>
  <c r="AB46" i="5"/>
  <c r="Y46" i="5"/>
  <c r="AG47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Z46" i="5"/>
  <c r="AH47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W46" i="5"/>
  <c r="AE47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X46" i="5"/>
  <c r="AF47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U46" i="5"/>
  <c r="AC47" i="5" s="1"/>
  <c r="V46" i="5"/>
  <c r="AD47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AI47" i="5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F46" i="5"/>
  <c r="O47" i="5" s="1"/>
  <c r="G48" i="6" l="1"/>
  <c r="N47" i="6"/>
  <c r="P47" i="5"/>
  <c r="AK46" i="5"/>
  <c r="AL46" i="5" s="1"/>
  <c r="T47" i="5"/>
  <c r="G47" i="5"/>
  <c r="AJ47" i="5"/>
  <c r="G49" i="6" l="1"/>
  <c r="E47" i="6"/>
  <c r="N47" i="5"/>
  <c r="E47" i="5" s="1"/>
  <c r="G48" i="5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Y47" i="6" l="1"/>
  <c r="U47" i="6"/>
  <c r="AB47" i="6"/>
  <c r="X47" i="6"/>
  <c r="AA47" i="6"/>
  <c r="W47" i="6"/>
  <c r="Z47" i="6"/>
  <c r="V47" i="6"/>
  <c r="F47" i="6"/>
  <c r="G50" i="6"/>
  <c r="AA47" i="5"/>
  <c r="AB47" i="5"/>
  <c r="Y47" i="5"/>
  <c r="Z47" i="5"/>
  <c r="W47" i="5"/>
  <c r="X47" i="5"/>
  <c r="U47" i="5"/>
  <c r="V47" i="5"/>
  <c r="F47" i="5"/>
  <c r="O48" i="5" s="1"/>
  <c r="G51" i="6" l="1"/>
  <c r="AK47" i="6"/>
  <c r="AL47" i="6" s="1"/>
  <c r="O48" i="6"/>
  <c r="P48" i="6" s="1"/>
  <c r="T48" i="6"/>
  <c r="N48" i="6" s="1"/>
  <c r="P48" i="5"/>
  <c r="AK47" i="5"/>
  <c r="AL47" i="5" s="1"/>
  <c r="T48" i="5"/>
  <c r="N48" i="5" s="1"/>
  <c r="G52" i="6" l="1"/>
  <c r="E48" i="6"/>
  <c r="E48" i="5"/>
  <c r="G53" i="6" l="1"/>
  <c r="AB48" i="6"/>
  <c r="X48" i="6"/>
  <c r="AA48" i="6"/>
  <c r="W48" i="6"/>
  <c r="Z48" i="6"/>
  <c r="V48" i="6"/>
  <c r="F48" i="6"/>
  <c r="Y48" i="6"/>
  <c r="U48" i="6"/>
  <c r="AA48" i="5"/>
  <c r="AB48" i="5"/>
  <c r="Y48" i="5"/>
  <c r="Z48" i="5"/>
  <c r="W48" i="5"/>
  <c r="X48" i="5"/>
  <c r="U48" i="5"/>
  <c r="V48" i="5"/>
  <c r="F48" i="5"/>
  <c r="O49" i="5" s="1"/>
  <c r="O49" i="6" l="1"/>
  <c r="P49" i="6" s="1"/>
  <c r="AK48" i="6"/>
  <c r="AL48" i="6" s="1"/>
  <c r="T49" i="6"/>
  <c r="N49" i="6" s="1"/>
  <c r="G54" i="6"/>
  <c r="AK48" i="5"/>
  <c r="AL48" i="5" s="1"/>
  <c r="T49" i="5"/>
  <c r="N49" i="5" s="1"/>
  <c r="P49" i="5"/>
  <c r="E49" i="6" l="1"/>
  <c r="G55" i="6"/>
  <c r="E49" i="5"/>
  <c r="G56" i="6" l="1"/>
  <c r="AA49" i="6"/>
  <c r="W49" i="6"/>
  <c r="Z49" i="6"/>
  <c r="V49" i="6"/>
  <c r="F49" i="6"/>
  <c r="Y49" i="6"/>
  <c r="U49" i="6"/>
  <c r="AB49" i="6"/>
  <c r="X49" i="6"/>
  <c r="AA49" i="5"/>
  <c r="AB49" i="5"/>
  <c r="Y49" i="5"/>
  <c r="Z49" i="5"/>
  <c r="W49" i="5"/>
  <c r="X49" i="5"/>
  <c r="U49" i="5"/>
  <c r="V49" i="5"/>
  <c r="F49" i="5"/>
  <c r="O50" i="5" s="1"/>
  <c r="AK49" i="6" l="1"/>
  <c r="AL49" i="6" s="1"/>
  <c r="O50" i="6"/>
  <c r="P50" i="6" s="1"/>
  <c r="T50" i="6"/>
  <c r="N50" i="6" s="1"/>
  <c r="G57" i="6"/>
  <c r="P50" i="5"/>
  <c r="AK49" i="5"/>
  <c r="AL49" i="5" s="1"/>
  <c r="T50" i="5"/>
  <c r="N50" i="5" s="1"/>
  <c r="G58" i="6" l="1"/>
  <c r="E50" i="6"/>
  <c r="E50" i="5"/>
  <c r="G59" i="6" l="1"/>
  <c r="Z50" i="6"/>
  <c r="V50" i="6"/>
  <c r="F50" i="6"/>
  <c r="Y50" i="6"/>
  <c r="U50" i="6"/>
  <c r="AB50" i="6"/>
  <c r="X50" i="6"/>
  <c r="AA50" i="6"/>
  <c r="W50" i="6"/>
  <c r="AA50" i="5"/>
  <c r="AB50" i="5"/>
  <c r="Y50" i="5"/>
  <c r="Z50" i="5"/>
  <c r="W50" i="5"/>
  <c r="X50" i="5"/>
  <c r="U50" i="5"/>
  <c r="V50" i="5"/>
  <c r="F50" i="5"/>
  <c r="O51" i="5" s="1"/>
  <c r="G60" i="6" l="1"/>
  <c r="AK50" i="6"/>
  <c r="AL50" i="6" s="1"/>
  <c r="O51" i="6"/>
  <c r="P51" i="6" s="1"/>
  <c r="T51" i="6"/>
  <c r="N51" i="6" s="1"/>
  <c r="T51" i="5"/>
  <c r="N51" i="5" s="1"/>
  <c r="P51" i="5"/>
  <c r="AK50" i="5"/>
  <c r="AL50" i="5" s="1"/>
  <c r="G61" i="6" l="1"/>
  <c r="E51" i="6"/>
  <c r="E51" i="5"/>
  <c r="G62" i="6" l="1"/>
  <c r="Y51" i="6"/>
  <c r="U51" i="6"/>
  <c r="AB51" i="6"/>
  <c r="X51" i="6"/>
  <c r="AA51" i="6"/>
  <c r="W51" i="6"/>
  <c r="Z51" i="6"/>
  <c r="V51" i="6"/>
  <c r="F51" i="6"/>
  <c r="AA51" i="5"/>
  <c r="AB51" i="5"/>
  <c r="Y51" i="5"/>
  <c r="Z51" i="5"/>
  <c r="W51" i="5"/>
  <c r="X51" i="5"/>
  <c r="U51" i="5"/>
  <c r="V51" i="5"/>
  <c r="F51" i="5"/>
  <c r="O52" i="5" s="1"/>
  <c r="G63" i="6" l="1"/>
  <c r="AK51" i="6"/>
  <c r="AL51" i="6" s="1"/>
  <c r="O52" i="6"/>
  <c r="P52" i="6" s="1"/>
  <c r="T52" i="6"/>
  <c r="N52" i="6" s="1"/>
  <c r="P52" i="5"/>
  <c r="AK51" i="5"/>
  <c r="AL51" i="5" s="1"/>
  <c r="T52" i="5"/>
  <c r="N52" i="5" s="1"/>
  <c r="G64" i="6" l="1"/>
  <c r="E52" i="6"/>
  <c r="E52" i="5"/>
  <c r="G65" i="6" l="1"/>
  <c r="AB52" i="6"/>
  <c r="X52" i="6"/>
  <c r="AA52" i="6"/>
  <c r="W52" i="6"/>
  <c r="Z52" i="6"/>
  <c r="V52" i="6"/>
  <c r="F52" i="6"/>
  <c r="Y52" i="6"/>
  <c r="U52" i="6"/>
  <c r="AA52" i="5"/>
  <c r="AB52" i="5"/>
  <c r="Y52" i="5"/>
  <c r="Z52" i="5"/>
  <c r="W52" i="5"/>
  <c r="X52" i="5"/>
  <c r="U52" i="5"/>
  <c r="V52" i="5"/>
  <c r="F52" i="5"/>
  <c r="O53" i="5" s="1"/>
  <c r="O53" i="6" l="1"/>
  <c r="P53" i="6" s="1"/>
  <c r="AK52" i="6"/>
  <c r="AL52" i="6" s="1"/>
  <c r="T53" i="6"/>
  <c r="N53" i="6" s="1"/>
  <c r="G66" i="6"/>
  <c r="T53" i="5"/>
  <c r="N53" i="5" s="1"/>
  <c r="P53" i="5"/>
  <c r="AK52" i="5"/>
  <c r="AL52" i="5" s="1"/>
  <c r="E53" i="6" l="1"/>
  <c r="G67" i="6"/>
  <c r="E53" i="5"/>
  <c r="G68" i="6" l="1"/>
  <c r="AA53" i="6"/>
  <c r="W53" i="6"/>
  <c r="Z53" i="6"/>
  <c r="V53" i="6"/>
  <c r="F53" i="6"/>
  <c r="Y53" i="6"/>
  <c r="U53" i="6"/>
  <c r="AB53" i="6"/>
  <c r="X53" i="6"/>
  <c r="AA53" i="5"/>
  <c r="AB53" i="5"/>
  <c r="Y53" i="5"/>
  <c r="Z53" i="5"/>
  <c r="W53" i="5"/>
  <c r="X53" i="5"/>
  <c r="U53" i="5"/>
  <c r="V53" i="5"/>
  <c r="F53" i="5"/>
  <c r="O54" i="5" s="1"/>
  <c r="AK53" i="6" l="1"/>
  <c r="AL53" i="6" s="1"/>
  <c r="O54" i="6"/>
  <c r="P54" i="6" s="1"/>
  <c r="T54" i="6"/>
  <c r="N54" i="6" s="1"/>
  <c r="P54" i="5"/>
  <c r="AK53" i="5"/>
  <c r="AL53" i="5" s="1"/>
  <c r="T54" i="5"/>
  <c r="N54" i="5" s="1"/>
  <c r="E54" i="6" l="1"/>
  <c r="E54" i="5"/>
  <c r="Z54" i="6" l="1"/>
  <c r="V54" i="6"/>
  <c r="F54" i="6"/>
  <c r="Y54" i="6"/>
  <c r="U54" i="6"/>
  <c r="AB54" i="6"/>
  <c r="X54" i="6"/>
  <c r="AA54" i="6"/>
  <c r="W54" i="6"/>
  <c r="AA54" i="5"/>
  <c r="AB54" i="5"/>
  <c r="Y54" i="5"/>
  <c r="Z54" i="5"/>
  <c r="W54" i="5"/>
  <c r="X54" i="5"/>
  <c r="U54" i="5"/>
  <c r="V54" i="5"/>
  <c r="F54" i="5"/>
  <c r="O55" i="5" s="1"/>
  <c r="AK54" i="6" l="1"/>
  <c r="AL54" i="6" s="1"/>
  <c r="O55" i="6"/>
  <c r="P55" i="6" s="1"/>
  <c r="T55" i="6"/>
  <c r="N55" i="6" s="1"/>
  <c r="T55" i="5"/>
  <c r="N55" i="5" s="1"/>
  <c r="P55" i="5"/>
  <c r="AK54" i="5"/>
  <c r="AL54" i="5" s="1"/>
  <c r="E55" i="6" l="1"/>
  <c r="E55" i="5"/>
  <c r="Y55" i="6" l="1"/>
  <c r="U55" i="6"/>
  <c r="AB55" i="6"/>
  <c r="X55" i="6"/>
  <c r="AA55" i="6"/>
  <c r="W55" i="6"/>
  <c r="Z55" i="6"/>
  <c r="V55" i="6"/>
  <c r="F55" i="6"/>
  <c r="AA55" i="5"/>
  <c r="AB55" i="5"/>
  <c r="Y55" i="5"/>
  <c r="Z55" i="5"/>
  <c r="W55" i="5"/>
  <c r="X55" i="5"/>
  <c r="U55" i="5"/>
  <c r="V55" i="5"/>
  <c r="F55" i="5"/>
  <c r="O56" i="5" s="1"/>
  <c r="AK55" i="6" l="1"/>
  <c r="AL55" i="6" s="1"/>
  <c r="O56" i="6"/>
  <c r="P56" i="6" s="1"/>
  <c r="T56" i="6"/>
  <c r="N56" i="6" s="1"/>
  <c r="P56" i="5"/>
  <c r="AK55" i="5"/>
  <c r="AL55" i="5" s="1"/>
  <c r="T56" i="5"/>
  <c r="N56" i="5" s="1"/>
  <c r="E56" i="6" l="1"/>
  <c r="E56" i="5"/>
  <c r="AB56" i="6" l="1"/>
  <c r="X56" i="6"/>
  <c r="AA56" i="6"/>
  <c r="W56" i="6"/>
  <c r="Z56" i="6"/>
  <c r="V56" i="6"/>
  <c r="F56" i="6"/>
  <c r="Y56" i="6"/>
  <c r="U56" i="6"/>
  <c r="AA56" i="5"/>
  <c r="AB56" i="5"/>
  <c r="Y56" i="5"/>
  <c r="Z56" i="5"/>
  <c r="W56" i="5"/>
  <c r="X56" i="5"/>
  <c r="U56" i="5"/>
  <c r="V56" i="5"/>
  <c r="F56" i="5"/>
  <c r="O57" i="5" s="1"/>
  <c r="O57" i="6" l="1"/>
  <c r="P57" i="6" s="1"/>
  <c r="AK56" i="6"/>
  <c r="AL56" i="6" s="1"/>
  <c r="T57" i="6"/>
  <c r="N57" i="6" s="1"/>
  <c r="T57" i="5"/>
  <c r="N57" i="5" s="1"/>
  <c r="P57" i="5"/>
  <c r="AK56" i="5"/>
  <c r="AL56" i="5" s="1"/>
  <c r="E57" i="6" l="1"/>
  <c r="E57" i="5"/>
  <c r="AA57" i="6" l="1"/>
  <c r="W57" i="6"/>
  <c r="Z57" i="6"/>
  <c r="V57" i="6"/>
  <c r="F57" i="6"/>
  <c r="Y57" i="6"/>
  <c r="U57" i="6"/>
  <c r="AB57" i="6"/>
  <c r="X57" i="6"/>
  <c r="AA57" i="5"/>
  <c r="AB57" i="5"/>
  <c r="Y57" i="5"/>
  <c r="Z57" i="5"/>
  <c r="W57" i="5"/>
  <c r="X57" i="5"/>
  <c r="U57" i="5"/>
  <c r="V57" i="5"/>
  <c r="F57" i="5"/>
  <c r="O58" i="5" s="1"/>
  <c r="AK57" i="6" l="1"/>
  <c r="AL57" i="6" s="1"/>
  <c r="O58" i="6"/>
  <c r="P58" i="6" s="1"/>
  <c r="T58" i="6"/>
  <c r="N58" i="6" s="1"/>
  <c r="P58" i="5"/>
  <c r="T58" i="5"/>
  <c r="N58" i="5" s="1"/>
  <c r="AK57" i="5"/>
  <c r="AL57" i="5" s="1"/>
  <c r="E58" i="6" l="1"/>
  <c r="E58" i="5"/>
  <c r="Z58" i="6" l="1"/>
  <c r="V58" i="6"/>
  <c r="F58" i="6"/>
  <c r="Y58" i="6"/>
  <c r="U58" i="6"/>
  <c r="AB58" i="6"/>
  <c r="X58" i="6"/>
  <c r="AA58" i="6"/>
  <c r="W58" i="6"/>
  <c r="AA58" i="5"/>
  <c r="AB58" i="5"/>
  <c r="Y58" i="5"/>
  <c r="Z58" i="5"/>
  <c r="W58" i="5"/>
  <c r="X58" i="5"/>
  <c r="U58" i="5"/>
  <c r="V58" i="5"/>
  <c r="F58" i="5"/>
  <c r="O59" i="5" s="1"/>
  <c r="AK58" i="6" l="1"/>
  <c r="AL58" i="6" s="1"/>
  <c r="O59" i="6"/>
  <c r="P59" i="6" s="1"/>
  <c r="T59" i="6"/>
  <c r="N59" i="6" s="1"/>
  <c r="T59" i="5"/>
  <c r="N59" i="5" s="1"/>
  <c r="P59" i="5"/>
  <c r="AK58" i="5"/>
  <c r="AL58" i="5" s="1"/>
  <c r="E59" i="6" l="1"/>
  <c r="E59" i="5"/>
  <c r="Y59" i="6" l="1"/>
  <c r="U59" i="6"/>
  <c r="AB59" i="6"/>
  <c r="X59" i="6"/>
  <c r="AA59" i="6"/>
  <c r="W59" i="6"/>
  <c r="Z59" i="6"/>
  <c r="V59" i="6"/>
  <c r="F59" i="6"/>
  <c r="AA59" i="5"/>
  <c r="AB59" i="5"/>
  <c r="Y59" i="5"/>
  <c r="Z59" i="5"/>
  <c r="W59" i="5"/>
  <c r="X59" i="5"/>
  <c r="U59" i="5"/>
  <c r="V59" i="5"/>
  <c r="F59" i="5"/>
  <c r="O60" i="5" s="1"/>
  <c r="AK59" i="6" l="1"/>
  <c r="AL59" i="6" s="1"/>
  <c r="O60" i="6"/>
  <c r="P60" i="6" s="1"/>
  <c r="T60" i="6"/>
  <c r="N60" i="6" s="1"/>
  <c r="P60" i="5"/>
  <c r="AK59" i="5"/>
  <c r="AL59" i="5" s="1"/>
  <c r="T60" i="5"/>
  <c r="N60" i="5" s="1"/>
  <c r="E60" i="6" l="1"/>
  <c r="E60" i="5"/>
  <c r="AB60" i="6" l="1"/>
  <c r="X60" i="6"/>
  <c r="AA60" i="6"/>
  <c r="W60" i="6"/>
  <c r="Z60" i="6"/>
  <c r="V60" i="6"/>
  <c r="F60" i="6"/>
  <c r="Y60" i="6"/>
  <c r="U60" i="6"/>
  <c r="AA60" i="5"/>
  <c r="AB60" i="5"/>
  <c r="Y60" i="5"/>
  <c r="Z60" i="5"/>
  <c r="W60" i="5"/>
  <c r="X60" i="5"/>
  <c r="U60" i="5"/>
  <c r="V60" i="5"/>
  <c r="F60" i="5"/>
  <c r="O61" i="5" s="1"/>
  <c r="O61" i="6" l="1"/>
  <c r="P61" i="6" s="1"/>
  <c r="AK60" i="6"/>
  <c r="AL60" i="6" s="1"/>
  <c r="T61" i="6"/>
  <c r="N61" i="6" s="1"/>
  <c r="P61" i="5"/>
  <c r="AK60" i="5"/>
  <c r="AL60" i="5" s="1"/>
  <c r="T61" i="5"/>
  <c r="N61" i="5" s="1"/>
  <c r="E61" i="6" l="1"/>
  <c r="E61" i="5"/>
  <c r="AA61" i="6" l="1"/>
  <c r="W61" i="6"/>
  <c r="Z61" i="6"/>
  <c r="V61" i="6"/>
  <c r="F61" i="6"/>
  <c r="Y61" i="6"/>
  <c r="U61" i="6"/>
  <c r="AB61" i="6"/>
  <c r="X61" i="6"/>
  <c r="AA61" i="5"/>
  <c r="AB61" i="5"/>
  <c r="Y61" i="5"/>
  <c r="Z61" i="5"/>
  <c r="W61" i="5"/>
  <c r="X61" i="5"/>
  <c r="U61" i="5"/>
  <c r="V61" i="5"/>
  <c r="F61" i="5"/>
  <c r="O62" i="5" s="1"/>
  <c r="AK61" i="6" l="1"/>
  <c r="AL61" i="6" s="1"/>
  <c r="O62" i="6"/>
  <c r="P62" i="6" s="1"/>
  <c r="T62" i="6"/>
  <c r="N62" i="6" s="1"/>
  <c r="T62" i="5"/>
  <c r="N62" i="5" s="1"/>
  <c r="P62" i="5"/>
  <c r="AK61" i="5"/>
  <c r="AL61" i="5" s="1"/>
  <c r="E62" i="6" l="1"/>
  <c r="E62" i="5"/>
  <c r="Z62" i="6" l="1"/>
  <c r="V62" i="6"/>
  <c r="F62" i="6"/>
  <c r="Y62" i="6"/>
  <c r="U62" i="6"/>
  <c r="AB62" i="6"/>
  <c r="X62" i="6"/>
  <c r="AA62" i="6"/>
  <c r="W62" i="6"/>
  <c r="AA62" i="5"/>
  <c r="AB62" i="5"/>
  <c r="Y62" i="5"/>
  <c r="Z62" i="5"/>
  <c r="W62" i="5"/>
  <c r="X62" i="5"/>
  <c r="U62" i="5"/>
  <c r="V62" i="5"/>
  <c r="F62" i="5"/>
  <c r="O63" i="5" s="1"/>
  <c r="AK62" i="6" l="1"/>
  <c r="AL62" i="6" s="1"/>
  <c r="O63" i="6"/>
  <c r="P63" i="6" s="1"/>
  <c r="T63" i="6"/>
  <c r="N63" i="6" s="1"/>
  <c r="P63" i="5"/>
  <c r="AK62" i="5"/>
  <c r="AL62" i="5" s="1"/>
  <c r="T63" i="5"/>
  <c r="N63" i="5" s="1"/>
  <c r="E63" i="6" l="1"/>
  <c r="E63" i="5"/>
  <c r="Y63" i="6" l="1"/>
  <c r="U63" i="6"/>
  <c r="AB63" i="6"/>
  <c r="X63" i="6"/>
  <c r="AA63" i="6"/>
  <c r="W63" i="6"/>
  <c r="Z63" i="6"/>
  <c r="V63" i="6"/>
  <c r="F63" i="6"/>
  <c r="AA63" i="5"/>
  <c r="AB63" i="5"/>
  <c r="Y63" i="5"/>
  <c r="Z63" i="5"/>
  <c r="W63" i="5"/>
  <c r="X63" i="5"/>
  <c r="U63" i="5"/>
  <c r="V63" i="5"/>
  <c r="F63" i="5"/>
  <c r="O64" i="5" s="1"/>
  <c r="AK63" i="6" l="1"/>
  <c r="AL63" i="6" s="1"/>
  <c r="O64" i="6"/>
  <c r="P64" i="6" s="1"/>
  <c r="T64" i="6"/>
  <c r="N64" i="6" s="1"/>
  <c r="T64" i="5"/>
  <c r="N64" i="5" s="1"/>
  <c r="P64" i="5"/>
  <c r="AK63" i="5"/>
  <c r="AL63" i="5" s="1"/>
  <c r="E64" i="6" l="1"/>
  <c r="E64" i="5"/>
  <c r="AB64" i="6" l="1"/>
  <c r="X64" i="6"/>
  <c r="AA64" i="6"/>
  <c r="W64" i="6"/>
  <c r="Z64" i="6"/>
  <c r="V64" i="6"/>
  <c r="F64" i="6"/>
  <c r="Y64" i="6"/>
  <c r="U64" i="6"/>
  <c r="AA64" i="5"/>
  <c r="AB64" i="5"/>
  <c r="Y64" i="5"/>
  <c r="Z64" i="5"/>
  <c r="W64" i="5"/>
  <c r="X64" i="5"/>
  <c r="U64" i="5"/>
  <c r="V64" i="5"/>
  <c r="F64" i="5"/>
  <c r="O65" i="5" s="1"/>
  <c r="O65" i="6" l="1"/>
  <c r="P65" i="6" s="1"/>
  <c r="AK64" i="6"/>
  <c r="AL64" i="6" s="1"/>
  <c r="T65" i="6"/>
  <c r="N65" i="6" s="1"/>
  <c r="P65" i="5"/>
  <c r="AK64" i="5"/>
  <c r="AL64" i="5" s="1"/>
  <c r="T65" i="5"/>
  <c r="N65" i="5" s="1"/>
  <c r="E65" i="6" l="1"/>
  <c r="E65" i="5"/>
  <c r="AA65" i="6" l="1"/>
  <c r="W65" i="6"/>
  <c r="Z65" i="6"/>
  <c r="V65" i="6"/>
  <c r="F65" i="6"/>
  <c r="Y65" i="6"/>
  <c r="U65" i="6"/>
  <c r="AB65" i="6"/>
  <c r="X65" i="6"/>
  <c r="AA65" i="5"/>
  <c r="AB65" i="5"/>
  <c r="Y65" i="5"/>
  <c r="Z65" i="5"/>
  <c r="W65" i="5"/>
  <c r="X65" i="5"/>
  <c r="U65" i="5"/>
  <c r="V65" i="5"/>
  <c r="F65" i="5"/>
  <c r="O66" i="5" s="1"/>
  <c r="AK65" i="6" l="1"/>
  <c r="AL65" i="6" s="1"/>
  <c r="O66" i="6"/>
  <c r="P66" i="6" s="1"/>
  <c r="T66" i="6"/>
  <c r="N66" i="6" s="1"/>
  <c r="T66" i="5"/>
  <c r="N66" i="5" s="1"/>
  <c r="P66" i="5"/>
  <c r="AK65" i="5"/>
  <c r="AL65" i="5" s="1"/>
  <c r="E66" i="6" l="1"/>
  <c r="E66" i="5"/>
  <c r="Z66" i="6" l="1"/>
  <c r="V66" i="6"/>
  <c r="F66" i="6"/>
  <c r="Y66" i="6"/>
  <c r="U66" i="6"/>
  <c r="AB66" i="6"/>
  <c r="X66" i="6"/>
  <c r="AA66" i="6"/>
  <c r="W66" i="6"/>
  <c r="AA66" i="5"/>
  <c r="AB66" i="5"/>
  <c r="Y66" i="5"/>
  <c r="Z66" i="5"/>
  <c r="W66" i="5"/>
  <c r="X66" i="5"/>
  <c r="U66" i="5"/>
  <c r="V66" i="5"/>
  <c r="F66" i="5"/>
  <c r="O67" i="5" s="1"/>
  <c r="AK66" i="6" l="1"/>
  <c r="AL66" i="6" s="1"/>
  <c r="O67" i="6"/>
  <c r="P67" i="6" s="1"/>
  <c r="T67" i="6"/>
  <c r="N67" i="6" s="1"/>
  <c r="P67" i="5"/>
  <c r="AK66" i="5"/>
  <c r="AL66" i="5" s="1"/>
  <c r="T67" i="5"/>
  <c r="N67" i="5" s="1"/>
  <c r="E67" i="6" l="1"/>
  <c r="E67" i="5"/>
  <c r="Y67" i="6" l="1"/>
  <c r="U67" i="6"/>
  <c r="AB67" i="6"/>
  <c r="X67" i="6"/>
  <c r="AA67" i="6"/>
  <c r="W67" i="6"/>
  <c r="Z67" i="6"/>
  <c r="V67" i="6"/>
  <c r="F67" i="6"/>
  <c r="AA67" i="5"/>
  <c r="AB67" i="5"/>
  <c r="Y67" i="5"/>
  <c r="Z67" i="5"/>
  <c r="W67" i="5"/>
  <c r="X67" i="5"/>
  <c r="U67" i="5"/>
  <c r="V67" i="5"/>
  <c r="F67" i="5"/>
  <c r="O68" i="5" s="1"/>
  <c r="AK67" i="6" l="1"/>
  <c r="AL67" i="6" s="1"/>
  <c r="O68" i="6"/>
  <c r="P68" i="6" s="1"/>
  <c r="T68" i="6"/>
  <c r="N68" i="6" s="1"/>
  <c r="T68" i="5"/>
  <c r="N68" i="5" s="1"/>
  <c r="P68" i="5"/>
  <c r="R69" i="5" s="1"/>
  <c r="AK67" i="5"/>
  <c r="AL67" i="5" s="1"/>
  <c r="E68" i="6" l="1"/>
  <c r="R69" i="6"/>
  <c r="E68" i="5"/>
  <c r="AB68" i="6" l="1"/>
  <c r="X68" i="6"/>
  <c r="AF69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AA68" i="6"/>
  <c r="AI69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W68" i="6"/>
  <c r="AE69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Z68" i="6"/>
  <c r="AH69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V68" i="6"/>
  <c r="AD69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F68" i="6"/>
  <c r="Y68" i="6"/>
  <c r="AG69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U68" i="6"/>
  <c r="AC69" i="6" s="1"/>
  <c r="AA68" i="5"/>
  <c r="AB68" i="5"/>
  <c r="Y68" i="5"/>
  <c r="AG69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Z68" i="5"/>
  <c r="AH69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W68" i="5"/>
  <c r="AE69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X68" i="5"/>
  <c r="AF69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U68" i="5"/>
  <c r="AC69" i="5" s="1"/>
  <c r="V68" i="5"/>
  <c r="AD69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AI69" i="5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F68" i="5"/>
  <c r="O69" i="5" s="1"/>
  <c r="O69" i="6" l="1"/>
  <c r="P69" i="6" s="1"/>
  <c r="AK68" i="6"/>
  <c r="AL68" i="6" s="1"/>
  <c r="T69" i="6"/>
  <c r="AJ69" i="6"/>
  <c r="G69" i="6"/>
  <c r="P69" i="5"/>
  <c r="AK68" i="5"/>
  <c r="AL68" i="5" s="1"/>
  <c r="T69" i="5"/>
  <c r="G69" i="5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AJ69" i="5"/>
  <c r="G70" i="6" l="1"/>
  <c r="N69" i="6"/>
  <c r="N69" i="5"/>
  <c r="E69" i="5" s="1"/>
  <c r="G71" i="6" l="1"/>
  <c r="E69" i="6"/>
  <c r="AA69" i="5"/>
  <c r="AB69" i="5"/>
  <c r="Y69" i="5"/>
  <c r="Z69" i="5"/>
  <c r="W69" i="5"/>
  <c r="X69" i="5"/>
  <c r="F69" i="5"/>
  <c r="O70" i="5" s="1"/>
  <c r="P70" i="5" s="1"/>
  <c r="V69" i="5"/>
  <c r="U69" i="5"/>
  <c r="AA69" i="6" l="1"/>
  <c r="W69" i="6"/>
  <c r="Z69" i="6"/>
  <c r="V69" i="6"/>
  <c r="F69" i="6"/>
  <c r="Y69" i="6"/>
  <c r="U69" i="6"/>
  <c r="AB69" i="6"/>
  <c r="X69" i="6"/>
  <c r="G72" i="6"/>
  <c r="T70" i="5"/>
  <c r="N70" i="5" s="1"/>
  <c r="E70" i="5" s="1"/>
  <c r="AK69" i="5"/>
  <c r="AL69" i="5" s="1"/>
  <c r="G73" i="6" l="1"/>
  <c r="AK69" i="6"/>
  <c r="AL69" i="6" s="1"/>
  <c r="O70" i="6"/>
  <c r="P70" i="6" s="1"/>
  <c r="T70" i="6"/>
  <c r="N70" i="6" s="1"/>
  <c r="AA70" i="5"/>
  <c r="AB70" i="5"/>
  <c r="Y70" i="5"/>
  <c r="Z70" i="5"/>
  <c r="W70" i="5"/>
  <c r="X70" i="5"/>
  <c r="U70" i="5"/>
  <c r="V70" i="5"/>
  <c r="F70" i="5"/>
  <c r="O71" i="5" s="1"/>
  <c r="E70" i="6" l="1"/>
  <c r="G74" i="6"/>
  <c r="P71" i="5"/>
  <c r="AK70" i="5"/>
  <c r="AL70" i="5" s="1"/>
  <c r="T71" i="5"/>
  <c r="N71" i="5" s="1"/>
  <c r="Z70" i="6" l="1"/>
  <c r="V70" i="6"/>
  <c r="F70" i="6"/>
  <c r="Y70" i="6"/>
  <c r="U70" i="6"/>
  <c r="AB70" i="6"/>
  <c r="X70" i="6"/>
  <c r="AA70" i="6"/>
  <c r="W70" i="6"/>
  <c r="G75" i="6"/>
  <c r="E71" i="5"/>
  <c r="G76" i="6" l="1"/>
  <c r="AK70" i="6"/>
  <c r="AL70" i="6" s="1"/>
  <c r="O71" i="6"/>
  <c r="P71" i="6" s="1"/>
  <c r="T71" i="6"/>
  <c r="N71" i="6" s="1"/>
  <c r="AA71" i="5"/>
  <c r="AB71" i="5"/>
  <c r="Y71" i="5"/>
  <c r="Z71" i="5"/>
  <c r="W71" i="5"/>
  <c r="X71" i="5"/>
  <c r="U71" i="5"/>
  <c r="V71" i="5"/>
  <c r="F71" i="5"/>
  <c r="O72" i="5" s="1"/>
  <c r="G77" i="6" l="1"/>
  <c r="E71" i="6"/>
  <c r="P72" i="5"/>
  <c r="AK71" i="5"/>
  <c r="AL71" i="5" s="1"/>
  <c r="T72" i="5"/>
  <c r="N72" i="5" s="1"/>
  <c r="G78" i="6" l="1"/>
  <c r="Y71" i="6"/>
  <c r="U71" i="6"/>
  <c r="AB71" i="6"/>
  <c r="X71" i="6"/>
  <c r="AA71" i="6"/>
  <c r="W71" i="6"/>
  <c r="Z71" i="6"/>
  <c r="V71" i="6"/>
  <c r="F71" i="6"/>
  <c r="E72" i="5"/>
  <c r="T72" i="6" l="1"/>
  <c r="N72" i="6" s="1"/>
  <c r="AK71" i="6"/>
  <c r="AL71" i="6" s="1"/>
  <c r="O72" i="6"/>
  <c r="P72" i="6" s="1"/>
  <c r="G79" i="6"/>
  <c r="AA72" i="5"/>
  <c r="AB72" i="5"/>
  <c r="Y72" i="5"/>
  <c r="Z72" i="5"/>
  <c r="W72" i="5"/>
  <c r="X72" i="5"/>
  <c r="U72" i="5"/>
  <c r="V72" i="5"/>
  <c r="F72" i="5"/>
  <c r="O73" i="5" s="1"/>
  <c r="G80" i="6" l="1"/>
  <c r="E72" i="6"/>
  <c r="P73" i="5"/>
  <c r="AK72" i="5"/>
  <c r="AL72" i="5" s="1"/>
  <c r="T73" i="5"/>
  <c r="N73" i="5" s="1"/>
  <c r="G81" i="6" l="1"/>
  <c r="AB72" i="6"/>
  <c r="X72" i="6"/>
  <c r="AA72" i="6"/>
  <c r="W72" i="6"/>
  <c r="Z72" i="6"/>
  <c r="V72" i="6"/>
  <c r="F72" i="6"/>
  <c r="Y72" i="6"/>
  <c r="U72" i="6"/>
  <c r="E73" i="5"/>
  <c r="O73" i="6" l="1"/>
  <c r="P73" i="6" s="1"/>
  <c r="AK72" i="6"/>
  <c r="AL72" i="6" s="1"/>
  <c r="T73" i="6"/>
  <c r="N73" i="6" s="1"/>
  <c r="G82" i="6"/>
  <c r="AA73" i="5"/>
  <c r="AB73" i="5"/>
  <c r="Y73" i="5"/>
  <c r="Z73" i="5"/>
  <c r="W73" i="5"/>
  <c r="X73" i="5"/>
  <c r="U73" i="5"/>
  <c r="V73" i="5"/>
  <c r="F73" i="5"/>
  <c r="O74" i="5" s="1"/>
  <c r="E73" i="6" l="1"/>
  <c r="G83" i="6"/>
  <c r="P74" i="5"/>
  <c r="AK73" i="5"/>
  <c r="AL73" i="5" s="1"/>
  <c r="T74" i="5"/>
  <c r="N74" i="5" s="1"/>
  <c r="G84" i="6" l="1"/>
  <c r="AA73" i="6"/>
  <c r="W73" i="6"/>
  <c r="Z73" i="6"/>
  <c r="V73" i="6"/>
  <c r="F73" i="6"/>
  <c r="Y73" i="6"/>
  <c r="U73" i="6"/>
  <c r="AB73" i="6"/>
  <c r="X73" i="6"/>
  <c r="E74" i="5"/>
  <c r="T74" i="6" l="1"/>
  <c r="N74" i="6" s="1"/>
  <c r="AK73" i="6"/>
  <c r="AL73" i="6" s="1"/>
  <c r="O74" i="6"/>
  <c r="P74" i="6" s="1"/>
  <c r="G85" i="6"/>
  <c r="AA74" i="5"/>
  <c r="AB74" i="5"/>
  <c r="Y74" i="5"/>
  <c r="Z74" i="5"/>
  <c r="W74" i="5"/>
  <c r="X74" i="5"/>
  <c r="U74" i="5"/>
  <c r="V74" i="5"/>
  <c r="F74" i="5"/>
  <c r="O75" i="5" s="1"/>
  <c r="G86" i="6" l="1"/>
  <c r="E74" i="6"/>
  <c r="P75" i="5"/>
  <c r="AK74" i="5"/>
  <c r="AL74" i="5" s="1"/>
  <c r="T75" i="5"/>
  <c r="N75" i="5" s="1"/>
  <c r="G87" i="6" l="1"/>
  <c r="Z74" i="6"/>
  <c r="V74" i="6"/>
  <c r="F74" i="6"/>
  <c r="Y74" i="6"/>
  <c r="U74" i="6"/>
  <c r="AB74" i="6"/>
  <c r="X74" i="6"/>
  <c r="AA74" i="6"/>
  <c r="W74" i="6"/>
  <c r="E75" i="5"/>
  <c r="G88" i="6" l="1"/>
  <c r="AK74" i="6"/>
  <c r="AL74" i="6" s="1"/>
  <c r="O75" i="6"/>
  <c r="P75" i="6" s="1"/>
  <c r="T75" i="6"/>
  <c r="N75" i="6" s="1"/>
  <c r="AA75" i="5"/>
  <c r="AB75" i="5"/>
  <c r="Y75" i="5"/>
  <c r="Z75" i="5"/>
  <c r="W75" i="5"/>
  <c r="X75" i="5"/>
  <c r="U75" i="5"/>
  <c r="V75" i="5"/>
  <c r="F75" i="5"/>
  <c r="O76" i="5" s="1"/>
  <c r="E75" i="6" l="1"/>
  <c r="P76" i="5"/>
  <c r="AK75" i="5"/>
  <c r="AL75" i="5" s="1"/>
  <c r="T76" i="5"/>
  <c r="N76" i="5" s="1"/>
  <c r="Y75" i="6" l="1"/>
  <c r="U75" i="6"/>
  <c r="AB75" i="6"/>
  <c r="X75" i="6"/>
  <c r="AA75" i="6"/>
  <c r="W75" i="6"/>
  <c r="Z75" i="6"/>
  <c r="V75" i="6"/>
  <c r="F75" i="6"/>
  <c r="E76" i="5"/>
  <c r="T76" i="6" l="1"/>
  <c r="N76" i="6" s="1"/>
  <c r="AK75" i="6"/>
  <c r="AL75" i="6" s="1"/>
  <c r="O76" i="6"/>
  <c r="P76" i="6" s="1"/>
  <c r="AA76" i="5"/>
  <c r="AB76" i="5"/>
  <c r="Y76" i="5"/>
  <c r="Z76" i="5"/>
  <c r="W76" i="5"/>
  <c r="X76" i="5"/>
  <c r="U76" i="5"/>
  <c r="V76" i="5"/>
  <c r="F76" i="5"/>
  <c r="O77" i="5" s="1"/>
  <c r="E76" i="6" l="1"/>
  <c r="P77" i="5"/>
  <c r="AK76" i="5"/>
  <c r="AL76" i="5" s="1"/>
  <c r="T77" i="5"/>
  <c r="N77" i="5" s="1"/>
  <c r="AB76" i="6" l="1"/>
  <c r="X76" i="6"/>
  <c r="AA76" i="6"/>
  <c r="W76" i="6"/>
  <c r="Z76" i="6"/>
  <c r="V76" i="6"/>
  <c r="F76" i="6"/>
  <c r="Y76" i="6"/>
  <c r="U76" i="6"/>
  <c r="E77" i="5"/>
  <c r="O77" i="6" l="1"/>
  <c r="P77" i="6" s="1"/>
  <c r="AK76" i="6"/>
  <c r="AL76" i="6" s="1"/>
  <c r="T77" i="6"/>
  <c r="N77" i="6" s="1"/>
  <c r="AA77" i="5"/>
  <c r="AB77" i="5"/>
  <c r="Y77" i="5"/>
  <c r="Z77" i="5"/>
  <c r="W77" i="5"/>
  <c r="X77" i="5"/>
  <c r="U77" i="5"/>
  <c r="V77" i="5"/>
  <c r="F77" i="5"/>
  <c r="O78" i="5" s="1"/>
  <c r="E77" i="6" l="1"/>
  <c r="P78" i="5"/>
  <c r="AK77" i="5"/>
  <c r="AL77" i="5" s="1"/>
  <c r="T78" i="5"/>
  <c r="N78" i="5" s="1"/>
  <c r="AA77" i="6" l="1"/>
  <c r="W77" i="6"/>
  <c r="Z77" i="6"/>
  <c r="V77" i="6"/>
  <c r="F77" i="6"/>
  <c r="Y77" i="6"/>
  <c r="U77" i="6"/>
  <c r="AB77" i="6"/>
  <c r="X77" i="6"/>
  <c r="E78" i="5"/>
  <c r="T78" i="6" l="1"/>
  <c r="N78" i="6" s="1"/>
  <c r="AK77" i="6"/>
  <c r="AL77" i="6" s="1"/>
  <c r="O78" i="6"/>
  <c r="P78" i="6" s="1"/>
  <c r="AA78" i="5"/>
  <c r="AB78" i="5"/>
  <c r="Y78" i="5"/>
  <c r="Z78" i="5"/>
  <c r="W78" i="5"/>
  <c r="X78" i="5"/>
  <c r="U78" i="5"/>
  <c r="V78" i="5"/>
  <c r="F78" i="5"/>
  <c r="O79" i="5" s="1"/>
  <c r="E78" i="6" l="1"/>
  <c r="P79" i="5"/>
  <c r="AK78" i="5"/>
  <c r="AL78" i="5" s="1"/>
  <c r="T79" i="5"/>
  <c r="N79" i="5" s="1"/>
  <c r="Z78" i="6" l="1"/>
  <c r="V78" i="6"/>
  <c r="F78" i="6"/>
  <c r="Y78" i="6"/>
  <c r="U78" i="6"/>
  <c r="AB78" i="6"/>
  <c r="X78" i="6"/>
  <c r="AA78" i="6"/>
  <c r="W78" i="6"/>
  <c r="E79" i="5"/>
  <c r="AK78" i="6" l="1"/>
  <c r="AL78" i="6" s="1"/>
  <c r="O79" i="6"/>
  <c r="P79" i="6" s="1"/>
  <c r="T79" i="6"/>
  <c r="N79" i="6" s="1"/>
  <c r="AA79" i="5"/>
  <c r="AB79" i="5"/>
  <c r="Y79" i="5"/>
  <c r="Z79" i="5"/>
  <c r="W79" i="5"/>
  <c r="X79" i="5"/>
  <c r="U79" i="5"/>
  <c r="V79" i="5"/>
  <c r="F79" i="5"/>
  <c r="O80" i="5" s="1"/>
  <c r="E79" i="6" l="1"/>
  <c r="P80" i="5"/>
  <c r="AK79" i="5"/>
  <c r="AL79" i="5" s="1"/>
  <c r="T80" i="5"/>
  <c r="N80" i="5" s="1"/>
  <c r="Y79" i="6" l="1"/>
  <c r="U79" i="6"/>
  <c r="AB79" i="6"/>
  <c r="X79" i="6"/>
  <c r="AA79" i="6"/>
  <c r="W79" i="6"/>
  <c r="Z79" i="6"/>
  <c r="V79" i="6"/>
  <c r="F79" i="6"/>
  <c r="E80" i="5"/>
  <c r="T80" i="6" l="1"/>
  <c r="N80" i="6" s="1"/>
  <c r="AK79" i="6"/>
  <c r="AL79" i="6" s="1"/>
  <c r="O80" i="6"/>
  <c r="P80" i="6" s="1"/>
  <c r="AA80" i="5"/>
  <c r="AB80" i="5"/>
  <c r="Y80" i="5"/>
  <c r="Z80" i="5"/>
  <c r="W80" i="5"/>
  <c r="X80" i="5"/>
  <c r="U80" i="5"/>
  <c r="V80" i="5"/>
  <c r="F80" i="5"/>
  <c r="O81" i="5" s="1"/>
  <c r="E80" i="6" l="1"/>
  <c r="P81" i="5"/>
  <c r="AK80" i="5"/>
  <c r="AL80" i="5" s="1"/>
  <c r="T81" i="5"/>
  <c r="N81" i="5" s="1"/>
  <c r="AB80" i="6" l="1"/>
  <c r="X80" i="6"/>
  <c r="AA80" i="6"/>
  <c r="W80" i="6"/>
  <c r="Z80" i="6"/>
  <c r="V80" i="6"/>
  <c r="F80" i="6"/>
  <c r="Y80" i="6"/>
  <c r="U80" i="6"/>
  <c r="E81" i="5"/>
  <c r="O81" i="6" l="1"/>
  <c r="P81" i="6" s="1"/>
  <c r="AK80" i="6"/>
  <c r="AL80" i="6" s="1"/>
  <c r="T81" i="6"/>
  <c r="N81" i="6" s="1"/>
  <c r="AA81" i="5"/>
  <c r="AB81" i="5"/>
  <c r="Y81" i="5"/>
  <c r="Z81" i="5"/>
  <c r="W81" i="5"/>
  <c r="X81" i="5"/>
  <c r="U81" i="5"/>
  <c r="V81" i="5"/>
  <c r="F81" i="5"/>
  <c r="O82" i="5" s="1"/>
  <c r="E81" i="6" l="1"/>
  <c r="P82" i="5"/>
  <c r="AK81" i="5"/>
  <c r="AL81" i="5" s="1"/>
  <c r="T82" i="5"/>
  <c r="N82" i="5" s="1"/>
  <c r="AA81" i="6" l="1"/>
  <c r="W81" i="6"/>
  <c r="Z81" i="6"/>
  <c r="V81" i="6"/>
  <c r="F81" i="6"/>
  <c r="Y81" i="6"/>
  <c r="U81" i="6"/>
  <c r="AB81" i="6"/>
  <c r="X81" i="6"/>
  <c r="E82" i="5"/>
  <c r="AK81" i="6" l="1"/>
  <c r="AL81" i="6" s="1"/>
  <c r="O82" i="6"/>
  <c r="P82" i="6" s="1"/>
  <c r="T82" i="6"/>
  <c r="N82" i="6" s="1"/>
  <c r="AA82" i="5"/>
  <c r="AB82" i="5"/>
  <c r="Y82" i="5"/>
  <c r="Z82" i="5"/>
  <c r="W82" i="5"/>
  <c r="X82" i="5"/>
  <c r="U82" i="5"/>
  <c r="V82" i="5"/>
  <c r="F82" i="5"/>
  <c r="O83" i="5" s="1"/>
  <c r="E82" i="6" l="1"/>
  <c r="P83" i="5"/>
  <c r="AK82" i="5"/>
  <c r="AL82" i="5" s="1"/>
  <c r="T83" i="5"/>
  <c r="N83" i="5" s="1"/>
  <c r="Z82" i="6" l="1"/>
  <c r="V82" i="6"/>
  <c r="F82" i="6"/>
  <c r="Y82" i="6"/>
  <c r="U82" i="6"/>
  <c r="AB82" i="6"/>
  <c r="X82" i="6"/>
  <c r="AA82" i="6"/>
  <c r="W82" i="6"/>
  <c r="E83" i="5"/>
  <c r="AK82" i="6" l="1"/>
  <c r="AL82" i="6" s="1"/>
  <c r="O83" i="6"/>
  <c r="P83" i="6" s="1"/>
  <c r="T83" i="6"/>
  <c r="N83" i="6" s="1"/>
  <c r="AA83" i="5"/>
  <c r="AB83" i="5"/>
  <c r="Y83" i="5"/>
  <c r="Z83" i="5"/>
  <c r="W83" i="5"/>
  <c r="X83" i="5"/>
  <c r="U83" i="5"/>
  <c r="V83" i="5"/>
  <c r="F83" i="5"/>
  <c r="O84" i="5" s="1"/>
  <c r="E83" i="6" l="1"/>
  <c r="P84" i="5"/>
  <c r="AK83" i="5"/>
  <c r="AL83" i="5" s="1"/>
  <c r="T84" i="5"/>
  <c r="N84" i="5" s="1"/>
  <c r="Y83" i="6" l="1"/>
  <c r="U83" i="6"/>
  <c r="AB83" i="6"/>
  <c r="X83" i="6"/>
  <c r="AA83" i="6"/>
  <c r="W83" i="6"/>
  <c r="Z83" i="6"/>
  <c r="V83" i="6"/>
  <c r="F83" i="6"/>
  <c r="E84" i="5"/>
  <c r="T84" i="6" l="1"/>
  <c r="N84" i="6" s="1"/>
  <c r="AK83" i="6"/>
  <c r="AL83" i="6" s="1"/>
  <c r="O84" i="6"/>
  <c r="P84" i="6" s="1"/>
  <c r="AA84" i="5"/>
  <c r="AB84" i="5"/>
  <c r="Y84" i="5"/>
  <c r="Z84" i="5"/>
  <c r="W84" i="5"/>
  <c r="X84" i="5"/>
  <c r="U84" i="5"/>
  <c r="V84" i="5"/>
  <c r="F84" i="5"/>
  <c r="O85" i="5" s="1"/>
  <c r="E84" i="6" l="1"/>
  <c r="P85" i="5"/>
  <c r="AK84" i="5"/>
  <c r="AL84" i="5" s="1"/>
  <c r="T85" i="5"/>
  <c r="N85" i="5" s="1"/>
  <c r="AB84" i="6" l="1"/>
  <c r="X84" i="6"/>
  <c r="AA84" i="6"/>
  <c r="W84" i="6"/>
  <c r="Z84" i="6"/>
  <c r="V84" i="6"/>
  <c r="F84" i="6"/>
  <c r="Y84" i="6"/>
  <c r="U84" i="6"/>
  <c r="E85" i="5"/>
  <c r="O85" i="6" l="1"/>
  <c r="P85" i="6" s="1"/>
  <c r="AK84" i="6"/>
  <c r="AL84" i="6" s="1"/>
  <c r="T85" i="6"/>
  <c r="N85" i="6" s="1"/>
  <c r="AA85" i="5"/>
  <c r="AB85" i="5"/>
  <c r="Y85" i="5"/>
  <c r="Z85" i="5"/>
  <c r="W85" i="5"/>
  <c r="X85" i="5"/>
  <c r="U85" i="5"/>
  <c r="V85" i="5"/>
  <c r="F85" i="5"/>
  <c r="O86" i="5" s="1"/>
  <c r="E85" i="6" l="1"/>
  <c r="P86" i="5"/>
  <c r="AK85" i="5"/>
  <c r="AL85" i="5" s="1"/>
  <c r="T86" i="5"/>
  <c r="N86" i="5" s="1"/>
  <c r="AA85" i="6" l="1"/>
  <c r="W85" i="6"/>
  <c r="Z85" i="6"/>
  <c r="V85" i="6"/>
  <c r="F85" i="6"/>
  <c r="Y85" i="6"/>
  <c r="U85" i="6"/>
  <c r="AB85" i="6"/>
  <c r="X85" i="6"/>
  <c r="E86" i="5"/>
  <c r="AK85" i="6" l="1"/>
  <c r="AL85" i="6" s="1"/>
  <c r="O86" i="6"/>
  <c r="P86" i="6" s="1"/>
  <c r="T86" i="6"/>
  <c r="N86" i="6" s="1"/>
  <c r="AA86" i="5"/>
  <c r="AB86" i="5"/>
  <c r="Y86" i="5"/>
  <c r="Z86" i="5"/>
  <c r="W86" i="5"/>
  <c r="X86" i="5"/>
  <c r="U86" i="5"/>
  <c r="V86" i="5"/>
  <c r="F86" i="5"/>
  <c r="O87" i="5" s="1"/>
  <c r="E86" i="6" l="1"/>
  <c r="P87" i="5"/>
  <c r="AK86" i="5"/>
  <c r="AL86" i="5" s="1"/>
  <c r="T87" i="5"/>
  <c r="N87" i="5" s="1"/>
  <c r="Z86" i="6" l="1"/>
  <c r="V86" i="6"/>
  <c r="F86" i="6"/>
  <c r="Y86" i="6"/>
  <c r="U86" i="6"/>
  <c r="AB86" i="6"/>
  <c r="X86" i="6"/>
  <c r="AA86" i="6"/>
  <c r="W86" i="6"/>
  <c r="E87" i="5"/>
  <c r="AK86" i="6" l="1"/>
  <c r="AL86" i="6" s="1"/>
  <c r="O87" i="6"/>
  <c r="P87" i="6" s="1"/>
  <c r="T87" i="6"/>
  <c r="N87" i="6" s="1"/>
  <c r="AA87" i="5"/>
  <c r="AB87" i="5"/>
  <c r="Y87" i="5"/>
  <c r="Z87" i="5"/>
  <c r="W87" i="5"/>
  <c r="X87" i="5"/>
  <c r="U87" i="5"/>
  <c r="V87" i="5"/>
  <c r="F87" i="5"/>
  <c r="O88" i="5" s="1"/>
  <c r="E87" i="6" l="1"/>
  <c r="P88" i="5"/>
  <c r="AK87" i="5"/>
  <c r="AL87" i="5" s="1"/>
  <c r="T88" i="5"/>
  <c r="N88" i="5" s="1"/>
  <c r="Y87" i="6" l="1"/>
  <c r="U87" i="6"/>
  <c r="AB87" i="6"/>
  <c r="X87" i="6"/>
  <c r="AA87" i="6"/>
  <c r="W87" i="6"/>
  <c r="Z87" i="6"/>
  <c r="V87" i="6"/>
  <c r="F87" i="6"/>
  <c r="E88" i="5"/>
  <c r="R89" i="5"/>
  <c r="T88" i="6" l="1"/>
  <c r="N88" i="6" s="1"/>
  <c r="AK87" i="6"/>
  <c r="AL87" i="6" s="1"/>
  <c r="O88" i="6"/>
  <c r="P88" i="6" s="1"/>
  <c r="AA88" i="5"/>
  <c r="AB88" i="5"/>
  <c r="Y88" i="5"/>
  <c r="AG89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Z88" i="5"/>
  <c r="AH89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W88" i="5"/>
  <c r="AE89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X88" i="5"/>
  <c r="AF89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U88" i="5"/>
  <c r="AC89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V88" i="5"/>
  <c r="AD89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AI89" i="5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F88" i="5"/>
  <c r="O89" i="5" s="1"/>
  <c r="R89" i="6" l="1"/>
  <c r="E88" i="6"/>
  <c r="AJ89" i="5"/>
  <c r="P89" i="5"/>
  <c r="AK88" i="5"/>
  <c r="AL88" i="5" s="1"/>
  <c r="T89" i="5"/>
  <c r="AB88" i="6" l="1"/>
  <c r="X88" i="6"/>
  <c r="AF89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AA88" i="6"/>
  <c r="AI89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W88" i="6"/>
  <c r="AE89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Z88" i="6"/>
  <c r="AH89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V88" i="6"/>
  <c r="AD89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F88" i="6"/>
  <c r="Y88" i="6"/>
  <c r="AG89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U88" i="6"/>
  <c r="AC89" i="6" s="1"/>
  <c r="N89" i="5"/>
  <c r="O89" i="6" l="1"/>
  <c r="P89" i="6" s="1"/>
  <c r="AK88" i="6"/>
  <c r="AL88" i="6" s="1"/>
  <c r="T89" i="6"/>
  <c r="AJ89" i="6"/>
  <c r="G89" i="6"/>
  <c r="E89" i="5"/>
  <c r="N89" i="6" l="1"/>
  <c r="E89" i="6" s="1"/>
  <c r="G90" i="6"/>
  <c r="AA89" i="5"/>
  <c r="AB89" i="5"/>
  <c r="Y89" i="5"/>
  <c r="Z89" i="5"/>
  <c r="W89" i="5"/>
  <c r="X89" i="5"/>
  <c r="U89" i="5"/>
  <c r="V89" i="5"/>
  <c r="F89" i="5"/>
  <c r="O90" i="5" s="1"/>
  <c r="AA89" i="6" l="1"/>
  <c r="W89" i="6"/>
  <c r="Z89" i="6"/>
  <c r="V89" i="6"/>
  <c r="F89" i="6"/>
  <c r="Y89" i="6"/>
  <c r="U89" i="6"/>
  <c r="AB89" i="6"/>
  <c r="X89" i="6"/>
  <c r="G91" i="6"/>
  <c r="P90" i="5"/>
  <c r="AK89" i="5"/>
  <c r="AL89" i="5" s="1"/>
  <c r="T90" i="5"/>
  <c r="N90" i="5" s="1"/>
  <c r="G92" i="6" l="1"/>
  <c r="AK89" i="6"/>
  <c r="AL89" i="6" s="1"/>
  <c r="O90" i="6"/>
  <c r="P90" i="6" s="1"/>
  <c r="T90" i="6"/>
  <c r="N90" i="6" s="1"/>
  <c r="E90" i="5"/>
  <c r="G93" i="6" l="1"/>
  <c r="E90" i="6"/>
  <c r="AA90" i="5"/>
  <c r="AB90" i="5"/>
  <c r="Y90" i="5"/>
  <c r="Z90" i="5"/>
  <c r="W90" i="5"/>
  <c r="X90" i="5"/>
  <c r="U90" i="5"/>
  <c r="V90" i="5"/>
  <c r="F90" i="5"/>
  <c r="O91" i="5" s="1"/>
  <c r="G94" i="6" l="1"/>
  <c r="Z90" i="6"/>
  <c r="V90" i="6"/>
  <c r="F90" i="6"/>
  <c r="Y90" i="6"/>
  <c r="U90" i="6"/>
  <c r="AB90" i="6"/>
  <c r="X90" i="6"/>
  <c r="AA90" i="6"/>
  <c r="W90" i="6"/>
  <c r="P91" i="5"/>
  <c r="AK90" i="5"/>
  <c r="AL90" i="5" s="1"/>
  <c r="T91" i="5"/>
  <c r="N91" i="5" s="1"/>
  <c r="G95" i="6" l="1"/>
  <c r="AK90" i="6"/>
  <c r="AL90" i="6" s="1"/>
  <c r="O91" i="6"/>
  <c r="P91" i="6" s="1"/>
  <c r="T91" i="6"/>
  <c r="N91" i="6" s="1"/>
  <c r="E91" i="5"/>
  <c r="G96" i="6" l="1"/>
  <c r="E91" i="6"/>
  <c r="AA91" i="5"/>
  <c r="AB91" i="5"/>
  <c r="Y91" i="5"/>
  <c r="Z91" i="5"/>
  <c r="W91" i="5"/>
  <c r="X91" i="5"/>
  <c r="U91" i="5"/>
  <c r="V91" i="5"/>
  <c r="F91" i="5"/>
  <c r="O92" i="5" s="1"/>
  <c r="G97" i="6" l="1"/>
  <c r="Y91" i="6"/>
  <c r="U91" i="6"/>
  <c r="AB91" i="6"/>
  <c r="X91" i="6"/>
  <c r="AA91" i="6"/>
  <c r="W91" i="6"/>
  <c r="Z91" i="6"/>
  <c r="V91" i="6"/>
  <c r="F91" i="6"/>
  <c r="P92" i="5"/>
  <c r="AK91" i="5"/>
  <c r="AL91" i="5" s="1"/>
  <c r="T92" i="5"/>
  <c r="N92" i="5" s="1"/>
  <c r="T92" i="6" l="1"/>
  <c r="N92" i="6" s="1"/>
  <c r="AK91" i="6"/>
  <c r="AL91" i="6" s="1"/>
  <c r="O92" i="6"/>
  <c r="P92" i="6" s="1"/>
  <c r="G98" i="6"/>
  <c r="E92" i="5"/>
  <c r="G99" i="6" l="1"/>
  <c r="E92" i="6"/>
  <c r="AA92" i="5"/>
  <c r="AB92" i="5"/>
  <c r="Y92" i="5"/>
  <c r="Z92" i="5"/>
  <c r="W92" i="5"/>
  <c r="X92" i="5"/>
  <c r="U92" i="5"/>
  <c r="V92" i="5"/>
  <c r="F92" i="5"/>
  <c r="O93" i="5" s="1"/>
  <c r="G100" i="6" l="1"/>
  <c r="AB92" i="6"/>
  <c r="X92" i="6"/>
  <c r="AA92" i="6"/>
  <c r="W92" i="6"/>
  <c r="Z92" i="6"/>
  <c r="V92" i="6"/>
  <c r="F92" i="6"/>
  <c r="Y92" i="6"/>
  <c r="U92" i="6"/>
  <c r="P93" i="5"/>
  <c r="AK92" i="5"/>
  <c r="AL92" i="5" s="1"/>
  <c r="T93" i="5"/>
  <c r="N93" i="5" s="1"/>
  <c r="G101" i="6" l="1"/>
  <c r="O93" i="6"/>
  <c r="P93" i="6" s="1"/>
  <c r="AK92" i="6"/>
  <c r="AL92" i="6" s="1"/>
  <c r="T93" i="6"/>
  <c r="N93" i="6" s="1"/>
  <c r="E93" i="5"/>
  <c r="E93" i="6" l="1"/>
  <c r="G102" i="6"/>
  <c r="AA93" i="5"/>
  <c r="AB93" i="5"/>
  <c r="Y93" i="5"/>
  <c r="Z93" i="5"/>
  <c r="W93" i="5"/>
  <c r="X93" i="5"/>
  <c r="U93" i="5"/>
  <c r="V93" i="5"/>
  <c r="F93" i="5"/>
  <c r="O94" i="5" s="1"/>
  <c r="AA93" i="6" l="1"/>
  <c r="W93" i="6"/>
  <c r="Z93" i="6"/>
  <c r="V93" i="6"/>
  <c r="F93" i="6"/>
  <c r="Y93" i="6"/>
  <c r="U93" i="6"/>
  <c r="AB93" i="6"/>
  <c r="X93" i="6"/>
  <c r="G103" i="6"/>
  <c r="P94" i="5"/>
  <c r="AK93" i="5"/>
  <c r="AL93" i="5" s="1"/>
  <c r="T94" i="5"/>
  <c r="N94" i="5" s="1"/>
  <c r="G104" i="6" l="1"/>
  <c r="AK93" i="6"/>
  <c r="AL93" i="6" s="1"/>
  <c r="O94" i="6"/>
  <c r="P94" i="6" s="1"/>
  <c r="T94" i="6"/>
  <c r="N94" i="6" s="1"/>
  <c r="E94" i="5"/>
  <c r="G105" i="6" l="1"/>
  <c r="E94" i="6"/>
  <c r="AA94" i="5"/>
  <c r="AB94" i="5"/>
  <c r="Y94" i="5"/>
  <c r="Z94" i="5"/>
  <c r="W94" i="5"/>
  <c r="X94" i="5"/>
  <c r="U94" i="5"/>
  <c r="V94" i="5"/>
  <c r="F94" i="5"/>
  <c r="O95" i="5" s="1"/>
  <c r="G106" i="6" l="1"/>
  <c r="Z94" i="6"/>
  <c r="V94" i="6"/>
  <c r="F94" i="6"/>
  <c r="Y94" i="6"/>
  <c r="U94" i="6"/>
  <c r="AB94" i="6"/>
  <c r="X94" i="6"/>
  <c r="AA94" i="6"/>
  <c r="W94" i="6"/>
  <c r="P95" i="5"/>
  <c r="AK94" i="5"/>
  <c r="AL94" i="5" s="1"/>
  <c r="T95" i="5"/>
  <c r="N95" i="5" s="1"/>
  <c r="G107" i="6" l="1"/>
  <c r="T95" i="6"/>
  <c r="N95" i="6" s="1"/>
  <c r="AK94" i="6"/>
  <c r="AL94" i="6" s="1"/>
  <c r="O95" i="6"/>
  <c r="P95" i="6" s="1"/>
  <c r="E95" i="5"/>
  <c r="E95" i="6" l="1"/>
  <c r="G108" i="6"/>
  <c r="AA95" i="5"/>
  <c r="AB95" i="5"/>
  <c r="Y95" i="5"/>
  <c r="Z95" i="5"/>
  <c r="W95" i="5"/>
  <c r="X95" i="5"/>
  <c r="U95" i="5"/>
  <c r="V95" i="5"/>
  <c r="F95" i="5"/>
  <c r="O96" i="5" s="1"/>
  <c r="G109" i="6" l="1"/>
  <c r="Y95" i="6"/>
  <c r="U95" i="6"/>
  <c r="AB95" i="6"/>
  <c r="X95" i="6"/>
  <c r="AA95" i="6"/>
  <c r="W95" i="6"/>
  <c r="Z95" i="6"/>
  <c r="V95" i="6"/>
  <c r="F95" i="6"/>
  <c r="P96" i="5"/>
  <c r="AK95" i="5"/>
  <c r="AL95" i="5" s="1"/>
  <c r="T96" i="5"/>
  <c r="N96" i="5" s="1"/>
  <c r="T96" i="6" l="1"/>
  <c r="N96" i="6" s="1"/>
  <c r="AK95" i="6"/>
  <c r="AL95" i="6" s="1"/>
  <c r="O96" i="6"/>
  <c r="P96" i="6" s="1"/>
  <c r="G110" i="6"/>
  <c r="E96" i="5"/>
  <c r="E96" i="6" l="1"/>
  <c r="AA96" i="5"/>
  <c r="AB96" i="5"/>
  <c r="Y96" i="5"/>
  <c r="Z96" i="5"/>
  <c r="W96" i="5"/>
  <c r="X96" i="5"/>
  <c r="U96" i="5"/>
  <c r="V96" i="5"/>
  <c r="F96" i="5"/>
  <c r="O97" i="5" s="1"/>
  <c r="AB96" i="6" l="1"/>
  <c r="X96" i="6"/>
  <c r="AA96" i="6"/>
  <c r="W96" i="6"/>
  <c r="Z96" i="6"/>
  <c r="V96" i="6"/>
  <c r="F96" i="6"/>
  <c r="Y96" i="6"/>
  <c r="U96" i="6"/>
  <c r="P97" i="5"/>
  <c r="AK96" i="5"/>
  <c r="AL96" i="5" s="1"/>
  <c r="T97" i="5"/>
  <c r="N97" i="5" s="1"/>
  <c r="O97" i="6" l="1"/>
  <c r="P97" i="6" s="1"/>
  <c r="AK96" i="6"/>
  <c r="AL96" i="6" s="1"/>
  <c r="T97" i="6"/>
  <c r="N97" i="6" s="1"/>
  <c r="E97" i="5"/>
  <c r="E97" i="6" l="1"/>
  <c r="AA97" i="5"/>
  <c r="AB97" i="5"/>
  <c r="Y97" i="5"/>
  <c r="Z97" i="5"/>
  <c r="W97" i="5"/>
  <c r="X97" i="5"/>
  <c r="U97" i="5"/>
  <c r="V97" i="5"/>
  <c r="F97" i="5"/>
  <c r="O98" i="5" s="1"/>
  <c r="AA97" i="6" l="1"/>
  <c r="W97" i="6"/>
  <c r="Z97" i="6"/>
  <c r="V97" i="6"/>
  <c r="F97" i="6"/>
  <c r="Y97" i="6"/>
  <c r="U97" i="6"/>
  <c r="AB97" i="6"/>
  <c r="X97" i="6"/>
  <c r="P98" i="5"/>
  <c r="AK97" i="5"/>
  <c r="AL97" i="5" s="1"/>
  <c r="T98" i="5"/>
  <c r="N98" i="5" s="1"/>
  <c r="AK97" i="6" l="1"/>
  <c r="AL97" i="6" s="1"/>
  <c r="O98" i="6"/>
  <c r="P98" i="6" s="1"/>
  <c r="T98" i="6"/>
  <c r="N98" i="6" s="1"/>
  <c r="E98" i="5"/>
  <c r="E98" i="6" l="1"/>
  <c r="AA98" i="5"/>
  <c r="AB98" i="5"/>
  <c r="Y98" i="5"/>
  <c r="Z98" i="5"/>
  <c r="W98" i="5"/>
  <c r="X98" i="5"/>
  <c r="U98" i="5"/>
  <c r="V98" i="5"/>
  <c r="F98" i="5"/>
  <c r="O99" i="5" s="1"/>
  <c r="Z98" i="6" l="1"/>
  <c r="V98" i="6"/>
  <c r="F98" i="6"/>
  <c r="Y98" i="6"/>
  <c r="U98" i="6"/>
  <c r="AB98" i="6"/>
  <c r="X98" i="6"/>
  <c r="AA98" i="6"/>
  <c r="W98" i="6"/>
  <c r="P99" i="5"/>
  <c r="AK98" i="5"/>
  <c r="AL98" i="5" s="1"/>
  <c r="T99" i="5"/>
  <c r="N99" i="5" s="1"/>
  <c r="AK98" i="6" l="1"/>
  <c r="AL98" i="6" s="1"/>
  <c r="O99" i="6"/>
  <c r="P99" i="6" s="1"/>
  <c r="T99" i="6"/>
  <c r="N99" i="6" s="1"/>
  <c r="E99" i="5"/>
  <c r="E99" i="6" l="1"/>
  <c r="AA99" i="5"/>
  <c r="AB99" i="5"/>
  <c r="Y99" i="5"/>
  <c r="Z99" i="5"/>
  <c r="W99" i="5"/>
  <c r="X99" i="5"/>
  <c r="U99" i="5"/>
  <c r="V99" i="5"/>
  <c r="F99" i="5"/>
  <c r="O100" i="5" s="1"/>
  <c r="Y99" i="6" l="1"/>
  <c r="U99" i="6"/>
  <c r="AB99" i="6"/>
  <c r="X99" i="6"/>
  <c r="AA99" i="6"/>
  <c r="W99" i="6"/>
  <c r="Z99" i="6"/>
  <c r="V99" i="6"/>
  <c r="F99" i="6"/>
  <c r="P100" i="5"/>
  <c r="AK99" i="5"/>
  <c r="AL99" i="5" s="1"/>
  <c r="T100" i="5"/>
  <c r="N100" i="5" s="1"/>
  <c r="T100" i="6" l="1"/>
  <c r="N100" i="6" s="1"/>
  <c r="AK99" i="6"/>
  <c r="AL99" i="6" s="1"/>
  <c r="O100" i="6"/>
  <c r="P100" i="6" s="1"/>
  <c r="E100" i="5"/>
  <c r="E100" i="6" l="1"/>
  <c r="AA100" i="5"/>
  <c r="AB100" i="5"/>
  <c r="Y100" i="5"/>
  <c r="Z100" i="5"/>
  <c r="W100" i="5"/>
  <c r="X100" i="5"/>
  <c r="U100" i="5"/>
  <c r="V100" i="5"/>
  <c r="F100" i="5"/>
  <c r="O101" i="5" s="1"/>
  <c r="AB100" i="6" l="1"/>
  <c r="X100" i="6"/>
  <c r="AA100" i="6"/>
  <c r="W100" i="6"/>
  <c r="Z100" i="6"/>
  <c r="V100" i="6"/>
  <c r="F100" i="6"/>
  <c r="Y100" i="6"/>
  <c r="U100" i="6"/>
  <c r="P101" i="5"/>
  <c r="AK100" i="5"/>
  <c r="AL100" i="5" s="1"/>
  <c r="T101" i="5"/>
  <c r="N101" i="5" s="1"/>
  <c r="O101" i="6" l="1"/>
  <c r="P101" i="6" s="1"/>
  <c r="AK100" i="6"/>
  <c r="AL100" i="6" s="1"/>
  <c r="T101" i="6"/>
  <c r="N101" i="6" s="1"/>
  <c r="E101" i="5"/>
  <c r="E101" i="6" l="1"/>
  <c r="AA101" i="5"/>
  <c r="AB101" i="5"/>
  <c r="Y101" i="5"/>
  <c r="Z101" i="5"/>
  <c r="W101" i="5"/>
  <c r="X101" i="5"/>
  <c r="U101" i="5"/>
  <c r="V101" i="5"/>
  <c r="F101" i="5"/>
  <c r="O102" i="5" s="1"/>
  <c r="AA101" i="6" l="1"/>
  <c r="W101" i="6"/>
  <c r="Z101" i="6"/>
  <c r="V101" i="6"/>
  <c r="F101" i="6"/>
  <c r="Y101" i="6"/>
  <c r="U101" i="6"/>
  <c r="AB101" i="6"/>
  <c r="X101" i="6"/>
  <c r="P102" i="5"/>
  <c r="AK101" i="5"/>
  <c r="AL101" i="5" s="1"/>
  <c r="T102" i="5"/>
  <c r="N102" i="5" s="1"/>
  <c r="T102" i="6" l="1"/>
  <c r="N102" i="6" s="1"/>
  <c r="AK101" i="6"/>
  <c r="AL101" i="6" s="1"/>
  <c r="O102" i="6"/>
  <c r="P102" i="6" s="1"/>
  <c r="E102" i="5"/>
  <c r="E102" i="6" l="1"/>
  <c r="AA102" i="5"/>
  <c r="AB102" i="5"/>
  <c r="Y102" i="5"/>
  <c r="Z102" i="5"/>
  <c r="W102" i="5"/>
  <c r="X102" i="5"/>
  <c r="U102" i="5"/>
  <c r="V102" i="5"/>
  <c r="F102" i="5"/>
  <c r="O103" i="5" s="1"/>
  <c r="Z102" i="6" l="1"/>
  <c r="V102" i="6"/>
  <c r="F102" i="6"/>
  <c r="Y102" i="6"/>
  <c r="U102" i="6"/>
  <c r="AB102" i="6"/>
  <c r="X102" i="6"/>
  <c r="AA102" i="6"/>
  <c r="W102" i="6"/>
  <c r="P103" i="5"/>
  <c r="AK102" i="5"/>
  <c r="AL102" i="5" s="1"/>
  <c r="T103" i="5"/>
  <c r="N103" i="5" s="1"/>
  <c r="AK102" i="6" l="1"/>
  <c r="AL102" i="6" s="1"/>
  <c r="O103" i="6"/>
  <c r="P103" i="6" s="1"/>
  <c r="T103" i="6"/>
  <c r="N103" i="6" s="1"/>
  <c r="E103" i="5"/>
  <c r="E103" i="6" l="1"/>
  <c r="AA103" i="5"/>
  <c r="AB103" i="5"/>
  <c r="Y103" i="5"/>
  <c r="Z103" i="5"/>
  <c r="W103" i="5"/>
  <c r="X103" i="5"/>
  <c r="U103" i="5"/>
  <c r="V103" i="5"/>
  <c r="F103" i="5"/>
  <c r="O104" i="5" s="1"/>
  <c r="Y103" i="6" l="1"/>
  <c r="U103" i="6"/>
  <c r="AB103" i="6"/>
  <c r="X103" i="6"/>
  <c r="AA103" i="6"/>
  <c r="W103" i="6"/>
  <c r="Z103" i="6"/>
  <c r="V103" i="6"/>
  <c r="F103" i="6"/>
  <c r="P104" i="5"/>
  <c r="AK103" i="5"/>
  <c r="AL103" i="5" s="1"/>
  <c r="T104" i="5"/>
  <c r="N104" i="5" s="1"/>
  <c r="T104" i="6" l="1"/>
  <c r="N104" i="6" s="1"/>
  <c r="AK103" i="6"/>
  <c r="AL103" i="6" s="1"/>
  <c r="O104" i="6"/>
  <c r="P104" i="6" s="1"/>
  <c r="E104" i="5"/>
  <c r="E104" i="6" l="1"/>
  <c r="AA104" i="5"/>
  <c r="AB104" i="5"/>
  <c r="Y104" i="5"/>
  <c r="Z104" i="5"/>
  <c r="W104" i="5"/>
  <c r="X104" i="5"/>
  <c r="U104" i="5"/>
  <c r="V104" i="5"/>
  <c r="F104" i="5"/>
  <c r="O105" i="5" s="1"/>
  <c r="AB104" i="6" l="1"/>
  <c r="X104" i="6"/>
  <c r="AA104" i="6"/>
  <c r="W104" i="6"/>
  <c r="Z104" i="6"/>
  <c r="V104" i="6"/>
  <c r="F104" i="6"/>
  <c r="Y104" i="6"/>
  <c r="U104" i="6"/>
  <c r="P105" i="5"/>
  <c r="AK104" i="5"/>
  <c r="AL104" i="5" s="1"/>
  <c r="T105" i="5"/>
  <c r="N105" i="5" s="1"/>
  <c r="O105" i="6" l="1"/>
  <c r="P105" i="6" s="1"/>
  <c r="AK104" i="6"/>
  <c r="AL104" i="6" s="1"/>
  <c r="T105" i="6"/>
  <c r="N105" i="6" s="1"/>
  <c r="E105" i="5"/>
  <c r="E105" i="6" l="1"/>
  <c r="AA105" i="5"/>
  <c r="AB105" i="5"/>
  <c r="Y105" i="5"/>
  <c r="Z105" i="5"/>
  <c r="W105" i="5"/>
  <c r="X105" i="5"/>
  <c r="U105" i="5"/>
  <c r="V105" i="5"/>
  <c r="F105" i="5"/>
  <c r="O106" i="5" s="1"/>
  <c r="AA105" i="6" l="1"/>
  <c r="W105" i="6"/>
  <c r="Z105" i="6"/>
  <c r="V105" i="6"/>
  <c r="F105" i="6"/>
  <c r="Y105" i="6"/>
  <c r="U105" i="6"/>
  <c r="AB105" i="6"/>
  <c r="X105" i="6"/>
  <c r="P106" i="5"/>
  <c r="AK105" i="5"/>
  <c r="AL105" i="5" s="1"/>
  <c r="T106" i="5"/>
  <c r="N106" i="5" s="1"/>
  <c r="T106" i="6" l="1"/>
  <c r="N106" i="6" s="1"/>
  <c r="AK105" i="6"/>
  <c r="AL105" i="6" s="1"/>
  <c r="O106" i="6"/>
  <c r="P106" i="6" s="1"/>
  <c r="E106" i="5"/>
  <c r="E106" i="6" l="1"/>
  <c r="AA106" i="5"/>
  <c r="AB106" i="5"/>
  <c r="Y106" i="5"/>
  <c r="Z106" i="5"/>
  <c r="W106" i="5"/>
  <c r="X106" i="5"/>
  <c r="U106" i="5"/>
  <c r="V106" i="5"/>
  <c r="F106" i="5"/>
  <c r="O107" i="5" s="1"/>
  <c r="Z106" i="6" l="1"/>
  <c r="V106" i="6"/>
  <c r="F106" i="6"/>
  <c r="Y106" i="6"/>
  <c r="U106" i="6"/>
  <c r="AB106" i="6"/>
  <c r="X106" i="6"/>
  <c r="AA106" i="6"/>
  <c r="W106" i="6"/>
  <c r="P107" i="5"/>
  <c r="AK106" i="5"/>
  <c r="AL106" i="5" s="1"/>
  <c r="T107" i="5"/>
  <c r="N107" i="5" s="1"/>
  <c r="AK106" i="6" l="1"/>
  <c r="AL106" i="6" s="1"/>
  <c r="O107" i="6"/>
  <c r="P107" i="6" s="1"/>
  <c r="T107" i="6"/>
  <c r="N107" i="6" s="1"/>
  <c r="E107" i="5"/>
  <c r="E107" i="6" l="1"/>
  <c r="AA107" i="5"/>
  <c r="AB107" i="5"/>
  <c r="Y107" i="5"/>
  <c r="Z107" i="5"/>
  <c r="W107" i="5"/>
  <c r="X107" i="5"/>
  <c r="U107" i="5"/>
  <c r="V107" i="5"/>
  <c r="F107" i="5"/>
  <c r="O108" i="5" s="1"/>
  <c r="Y107" i="6" l="1"/>
  <c r="U107" i="6"/>
  <c r="AB107" i="6"/>
  <c r="X107" i="6"/>
  <c r="AA107" i="6"/>
  <c r="W107" i="6"/>
  <c r="Z107" i="6"/>
  <c r="V107" i="6"/>
  <c r="F107" i="6"/>
  <c r="P108" i="5"/>
  <c r="AK107" i="5"/>
  <c r="AL107" i="5" s="1"/>
  <c r="T108" i="5"/>
  <c r="N108" i="5" s="1"/>
  <c r="T108" i="6" l="1"/>
  <c r="N108" i="6" s="1"/>
  <c r="AK107" i="6"/>
  <c r="AL107" i="6" s="1"/>
  <c r="O108" i="6"/>
  <c r="P108" i="6" s="1"/>
  <c r="E108" i="5"/>
  <c r="E108" i="6" l="1"/>
  <c r="AA108" i="5"/>
  <c r="AB108" i="5"/>
  <c r="Y108" i="5"/>
  <c r="Z108" i="5"/>
  <c r="W108" i="5"/>
  <c r="X108" i="5"/>
  <c r="U108" i="5"/>
  <c r="V108" i="5"/>
  <c r="F108" i="5"/>
  <c r="O109" i="5" s="1"/>
  <c r="AB108" i="6" l="1"/>
  <c r="X108" i="6"/>
  <c r="AA108" i="6"/>
  <c r="W108" i="6"/>
  <c r="Z108" i="6"/>
  <c r="V108" i="6"/>
  <c r="F108" i="6"/>
  <c r="Y108" i="6"/>
  <c r="U108" i="6"/>
  <c r="P109" i="5"/>
  <c r="AK108" i="5"/>
  <c r="AL108" i="5" s="1"/>
  <c r="T109" i="5"/>
  <c r="N109" i="5" s="1"/>
  <c r="O109" i="6" l="1"/>
  <c r="P109" i="6" s="1"/>
  <c r="AK108" i="6"/>
  <c r="AL108" i="6" s="1"/>
  <c r="T109" i="6"/>
  <c r="N109" i="6" s="1"/>
  <c r="E109" i="5"/>
  <c r="E109" i="6" l="1"/>
  <c r="AA109" i="5"/>
  <c r="AB109" i="5"/>
  <c r="Y109" i="5"/>
  <c r="Z109" i="5"/>
  <c r="W109" i="5"/>
  <c r="X109" i="5"/>
  <c r="U109" i="5"/>
  <c r="V109" i="5"/>
  <c r="F109" i="5"/>
  <c r="O110" i="5" s="1"/>
  <c r="AA109" i="6" l="1"/>
  <c r="W109" i="6"/>
  <c r="Z109" i="6"/>
  <c r="V109" i="6"/>
  <c r="F109" i="6"/>
  <c r="Y109" i="6"/>
  <c r="U109" i="6"/>
  <c r="AB109" i="6"/>
  <c r="X109" i="6"/>
  <c r="P110" i="5"/>
  <c r="AK109" i="5"/>
  <c r="AL109" i="5" s="1"/>
  <c r="T110" i="5"/>
  <c r="N110" i="5" s="1"/>
  <c r="AK109" i="6" l="1"/>
  <c r="AL109" i="6" s="1"/>
  <c r="O110" i="6"/>
  <c r="P110" i="6" s="1"/>
  <c r="T110" i="6"/>
  <c r="N110" i="6" s="1"/>
  <c r="E110" i="5"/>
  <c r="R111" i="5"/>
  <c r="E110" i="6" l="1"/>
  <c r="R111" i="6"/>
  <c r="AA110" i="5"/>
  <c r="AB110" i="5"/>
  <c r="Y110" i="5"/>
  <c r="AG111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Z110" i="5"/>
  <c r="AH111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W110" i="5"/>
  <c r="AE111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X110" i="5"/>
  <c r="AF111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U110" i="5"/>
  <c r="AC111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V110" i="5"/>
  <c r="AD111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AI111" i="5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F110" i="5"/>
  <c r="O111" i="5" s="1"/>
  <c r="Z110" i="6" l="1"/>
  <c r="AH111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V110" i="6"/>
  <c r="AD111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F110" i="6"/>
  <c r="Y110" i="6"/>
  <c r="AG111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U110" i="6"/>
  <c r="AC111" i="6" s="1"/>
  <c r="AB110" i="6"/>
  <c r="X110" i="6"/>
  <c r="AF111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AA110" i="6"/>
  <c r="AI111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W110" i="6"/>
  <c r="AE111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AJ111" i="5"/>
  <c r="P111" i="5"/>
  <c r="AK110" i="5"/>
  <c r="AL110" i="5" s="1"/>
  <c r="T111" i="5"/>
  <c r="AK110" i="6" l="1"/>
  <c r="AL110" i="6" s="1"/>
  <c r="O111" i="6"/>
  <c r="P111" i="6" s="1"/>
  <c r="T111" i="6"/>
  <c r="AJ111" i="6"/>
  <c r="G111" i="6"/>
  <c r="N111" i="5"/>
  <c r="E111" i="5" s="1"/>
  <c r="N111" i="6" l="1"/>
  <c r="E111" i="6" s="1"/>
  <c r="G112" i="6"/>
  <c r="AA111" i="5"/>
  <c r="AB111" i="5"/>
  <c r="Y111" i="5"/>
  <c r="Z111" i="5"/>
  <c r="W111" i="5"/>
  <c r="X111" i="5"/>
  <c r="U111" i="5"/>
  <c r="V111" i="5"/>
  <c r="F111" i="5"/>
  <c r="O112" i="5" s="1"/>
  <c r="G113" i="6" l="1"/>
  <c r="Y111" i="6"/>
  <c r="U111" i="6"/>
  <c r="AB111" i="6"/>
  <c r="X111" i="6"/>
  <c r="AA111" i="6"/>
  <c r="W111" i="6"/>
  <c r="Z111" i="6"/>
  <c r="V111" i="6"/>
  <c r="F111" i="6"/>
  <c r="P112" i="5"/>
  <c r="AK111" i="5"/>
  <c r="AL111" i="5" s="1"/>
  <c r="T112" i="5"/>
  <c r="N112" i="5" s="1"/>
  <c r="T112" i="6" l="1"/>
  <c r="N112" i="6" s="1"/>
  <c r="AK111" i="6"/>
  <c r="AL111" i="6" s="1"/>
  <c r="O112" i="6"/>
  <c r="P112" i="6" s="1"/>
  <c r="G114" i="6"/>
  <c r="E112" i="5"/>
  <c r="G115" i="6" l="1"/>
  <c r="E112" i="6"/>
  <c r="AA112" i="5"/>
  <c r="AB112" i="5"/>
  <c r="Y112" i="5"/>
  <c r="Z112" i="5"/>
  <c r="W112" i="5"/>
  <c r="X112" i="5"/>
  <c r="U112" i="5"/>
  <c r="V112" i="5"/>
  <c r="F112" i="5"/>
  <c r="O113" i="5" s="1"/>
  <c r="G116" i="6" l="1"/>
  <c r="AB112" i="6"/>
  <c r="X112" i="6"/>
  <c r="AA112" i="6"/>
  <c r="W112" i="6"/>
  <c r="Z112" i="6"/>
  <c r="V112" i="6"/>
  <c r="F112" i="6"/>
  <c r="Y112" i="6"/>
  <c r="U112" i="6"/>
  <c r="P113" i="5"/>
  <c r="AK112" i="5"/>
  <c r="AL112" i="5" s="1"/>
  <c r="T113" i="5"/>
  <c r="N113" i="5" s="1"/>
  <c r="G117" i="6" l="1"/>
  <c r="O113" i="6"/>
  <c r="P113" i="6" s="1"/>
  <c r="AK112" i="6"/>
  <c r="AL112" i="6" s="1"/>
  <c r="T113" i="6"/>
  <c r="N113" i="6" s="1"/>
  <c r="E113" i="5"/>
  <c r="E113" i="6" l="1"/>
  <c r="G118" i="6"/>
  <c r="AA113" i="5"/>
  <c r="AB113" i="5"/>
  <c r="Y113" i="5"/>
  <c r="Z113" i="5"/>
  <c r="W113" i="5"/>
  <c r="X113" i="5"/>
  <c r="U113" i="5"/>
  <c r="V113" i="5"/>
  <c r="F113" i="5"/>
  <c r="O114" i="5" s="1"/>
  <c r="AA113" i="6" l="1"/>
  <c r="W113" i="6"/>
  <c r="Z113" i="6"/>
  <c r="V113" i="6"/>
  <c r="F113" i="6"/>
  <c r="Y113" i="6"/>
  <c r="U113" i="6"/>
  <c r="AB113" i="6"/>
  <c r="X113" i="6"/>
  <c r="G119" i="6"/>
  <c r="P114" i="5"/>
  <c r="AK113" i="5"/>
  <c r="AL113" i="5" s="1"/>
  <c r="T114" i="5"/>
  <c r="N114" i="5" s="1"/>
  <c r="G120" i="6" l="1"/>
  <c r="AK113" i="6"/>
  <c r="AL113" i="6" s="1"/>
  <c r="O114" i="6"/>
  <c r="P114" i="6" s="1"/>
  <c r="T114" i="6"/>
  <c r="N114" i="6" s="1"/>
  <c r="E114" i="5"/>
  <c r="G121" i="6" l="1"/>
  <c r="E114" i="6"/>
  <c r="AA114" i="5"/>
  <c r="AB114" i="5"/>
  <c r="Y114" i="5"/>
  <c r="Z114" i="5"/>
  <c r="W114" i="5"/>
  <c r="X114" i="5"/>
  <c r="U114" i="5"/>
  <c r="V114" i="5"/>
  <c r="F114" i="5"/>
  <c r="O115" i="5" s="1"/>
  <c r="G122" i="6" l="1"/>
  <c r="Z114" i="6"/>
  <c r="V114" i="6"/>
  <c r="F114" i="6"/>
  <c r="Y114" i="6"/>
  <c r="U114" i="6"/>
  <c r="AB114" i="6"/>
  <c r="X114" i="6"/>
  <c r="AA114" i="6"/>
  <c r="W114" i="6"/>
  <c r="P115" i="5"/>
  <c r="AK114" i="5"/>
  <c r="AL114" i="5" s="1"/>
  <c r="T115" i="5"/>
  <c r="N115" i="5" s="1"/>
  <c r="G123" i="6" l="1"/>
  <c r="AK114" i="6"/>
  <c r="AL114" i="6" s="1"/>
  <c r="O115" i="6"/>
  <c r="P115" i="6" s="1"/>
  <c r="T115" i="6"/>
  <c r="N115" i="6" s="1"/>
  <c r="E115" i="5"/>
  <c r="G124" i="6" l="1"/>
  <c r="E115" i="6"/>
  <c r="AA115" i="5"/>
  <c r="AB115" i="5"/>
  <c r="Y115" i="5"/>
  <c r="Z115" i="5"/>
  <c r="W115" i="5"/>
  <c r="X115" i="5"/>
  <c r="U115" i="5"/>
  <c r="V115" i="5"/>
  <c r="F115" i="5"/>
  <c r="O116" i="5" s="1"/>
  <c r="G125" i="6" l="1"/>
  <c r="Y115" i="6"/>
  <c r="U115" i="6"/>
  <c r="AB115" i="6"/>
  <c r="X115" i="6"/>
  <c r="AA115" i="6"/>
  <c r="W115" i="6"/>
  <c r="Z115" i="6"/>
  <c r="V115" i="6"/>
  <c r="F115" i="6"/>
  <c r="P116" i="5"/>
  <c r="AK115" i="5"/>
  <c r="AL115" i="5" s="1"/>
  <c r="T116" i="5"/>
  <c r="N116" i="5" s="1"/>
  <c r="T116" i="6" l="1"/>
  <c r="N116" i="6" s="1"/>
  <c r="AK115" i="6"/>
  <c r="AL115" i="6" s="1"/>
  <c r="O116" i="6"/>
  <c r="P116" i="6" s="1"/>
  <c r="G126" i="6"/>
  <c r="E116" i="5"/>
  <c r="G127" i="6" l="1"/>
  <c r="E116" i="6"/>
  <c r="AA116" i="5"/>
  <c r="AB116" i="5"/>
  <c r="Y116" i="5"/>
  <c r="Z116" i="5"/>
  <c r="W116" i="5"/>
  <c r="X116" i="5"/>
  <c r="U116" i="5"/>
  <c r="V116" i="5"/>
  <c r="F116" i="5"/>
  <c r="O117" i="5" s="1"/>
  <c r="G128" i="6" l="1"/>
  <c r="AB116" i="6"/>
  <c r="X116" i="6"/>
  <c r="AA116" i="6"/>
  <c r="W116" i="6"/>
  <c r="Z116" i="6"/>
  <c r="V116" i="6"/>
  <c r="F116" i="6"/>
  <c r="Y116" i="6"/>
  <c r="U116" i="6"/>
  <c r="P117" i="5"/>
  <c r="AK116" i="5"/>
  <c r="AL116" i="5" s="1"/>
  <c r="T117" i="5"/>
  <c r="N117" i="5" s="1"/>
  <c r="G129" i="6" l="1"/>
  <c r="O117" i="6"/>
  <c r="P117" i="6" s="1"/>
  <c r="AK116" i="6"/>
  <c r="AL116" i="6" s="1"/>
  <c r="T117" i="6"/>
  <c r="N117" i="6" s="1"/>
  <c r="E117" i="5"/>
  <c r="E117" i="6" l="1"/>
  <c r="G130" i="6"/>
  <c r="AA117" i="5"/>
  <c r="AB117" i="5"/>
  <c r="Y117" i="5"/>
  <c r="Z117" i="5"/>
  <c r="W117" i="5"/>
  <c r="X117" i="5"/>
  <c r="U117" i="5"/>
  <c r="V117" i="5"/>
  <c r="F117" i="5"/>
  <c r="O118" i="5" s="1"/>
  <c r="AA117" i="6" l="1"/>
  <c r="W117" i="6"/>
  <c r="Z117" i="6"/>
  <c r="V117" i="6"/>
  <c r="F117" i="6"/>
  <c r="Y117" i="6"/>
  <c r="U117" i="6"/>
  <c r="AB117" i="6"/>
  <c r="X117" i="6"/>
  <c r="G131" i="6"/>
  <c r="P118" i="5"/>
  <c r="AK117" i="5"/>
  <c r="AL117" i="5" s="1"/>
  <c r="T118" i="5"/>
  <c r="N118" i="5" s="1"/>
  <c r="G132" i="6" l="1"/>
  <c r="T118" i="6"/>
  <c r="N118" i="6" s="1"/>
  <c r="AK117" i="6"/>
  <c r="AL117" i="6" s="1"/>
  <c r="O118" i="6"/>
  <c r="P118" i="6" s="1"/>
  <c r="E118" i="5"/>
  <c r="E118" i="6" l="1"/>
  <c r="G133" i="6"/>
  <c r="AA118" i="5"/>
  <c r="AB118" i="5"/>
  <c r="Y118" i="5"/>
  <c r="Z118" i="5"/>
  <c r="W118" i="5"/>
  <c r="X118" i="5"/>
  <c r="U118" i="5"/>
  <c r="V118" i="5"/>
  <c r="F118" i="5"/>
  <c r="O119" i="5" s="1"/>
  <c r="Z118" i="6" l="1"/>
  <c r="V118" i="6"/>
  <c r="F118" i="6"/>
  <c r="Y118" i="6"/>
  <c r="U118" i="6"/>
  <c r="AB118" i="6"/>
  <c r="X118" i="6"/>
  <c r="AA118" i="6"/>
  <c r="W118" i="6"/>
  <c r="P119" i="5"/>
  <c r="AK118" i="5"/>
  <c r="AL118" i="5" s="1"/>
  <c r="T119" i="5"/>
  <c r="N119" i="5" s="1"/>
  <c r="AK118" i="6" l="1"/>
  <c r="AL118" i="6" s="1"/>
  <c r="O119" i="6"/>
  <c r="P119" i="6" s="1"/>
  <c r="T119" i="6"/>
  <c r="N119" i="6" s="1"/>
  <c r="E119" i="5"/>
  <c r="E119" i="6" l="1"/>
  <c r="AA119" i="5"/>
  <c r="AB119" i="5"/>
  <c r="Y119" i="5"/>
  <c r="Z119" i="5"/>
  <c r="W119" i="5"/>
  <c r="X119" i="5"/>
  <c r="U119" i="5"/>
  <c r="V119" i="5"/>
  <c r="F119" i="5"/>
  <c r="O120" i="5" s="1"/>
  <c r="Y119" i="6" l="1"/>
  <c r="U119" i="6"/>
  <c r="AB119" i="6"/>
  <c r="X119" i="6"/>
  <c r="AA119" i="6"/>
  <c r="W119" i="6"/>
  <c r="Z119" i="6"/>
  <c r="V119" i="6"/>
  <c r="F119" i="6"/>
  <c r="P120" i="5"/>
  <c r="AK119" i="5"/>
  <c r="AL119" i="5" s="1"/>
  <c r="T120" i="5"/>
  <c r="N120" i="5" s="1"/>
  <c r="T120" i="6" l="1"/>
  <c r="N120" i="6" s="1"/>
  <c r="AK119" i="6"/>
  <c r="AL119" i="6" s="1"/>
  <c r="O120" i="6"/>
  <c r="P120" i="6" s="1"/>
  <c r="E120" i="5"/>
  <c r="E120" i="6" l="1"/>
  <c r="AA120" i="5"/>
  <c r="AB120" i="5"/>
  <c r="Y120" i="5"/>
  <c r="Z120" i="5"/>
  <c r="W120" i="5"/>
  <c r="X120" i="5"/>
  <c r="U120" i="5"/>
  <c r="V120" i="5"/>
  <c r="F120" i="5"/>
  <c r="O121" i="5" s="1"/>
  <c r="AB120" i="6" l="1"/>
  <c r="X120" i="6"/>
  <c r="AA120" i="6"/>
  <c r="W120" i="6"/>
  <c r="Z120" i="6"/>
  <c r="V120" i="6"/>
  <c r="F120" i="6"/>
  <c r="Y120" i="6"/>
  <c r="U120" i="6"/>
  <c r="P121" i="5"/>
  <c r="AK120" i="5"/>
  <c r="AL120" i="5" s="1"/>
  <c r="T121" i="5"/>
  <c r="N121" i="5" s="1"/>
  <c r="O121" i="6" l="1"/>
  <c r="P121" i="6" s="1"/>
  <c r="AK120" i="6"/>
  <c r="AL120" i="6" s="1"/>
  <c r="T121" i="6"/>
  <c r="N121" i="6" s="1"/>
  <c r="E121" i="5"/>
  <c r="E121" i="6" l="1"/>
  <c r="AA121" i="5"/>
  <c r="AB121" i="5"/>
  <c r="Y121" i="5"/>
  <c r="Z121" i="5"/>
  <c r="W121" i="5"/>
  <c r="X121" i="5"/>
  <c r="U121" i="5"/>
  <c r="V121" i="5"/>
  <c r="F121" i="5"/>
  <c r="O122" i="5" s="1"/>
  <c r="AA121" i="6" l="1"/>
  <c r="W121" i="6"/>
  <c r="Z121" i="6"/>
  <c r="V121" i="6"/>
  <c r="F121" i="6"/>
  <c r="Y121" i="6"/>
  <c r="U121" i="6"/>
  <c r="AB121" i="6"/>
  <c r="X121" i="6"/>
  <c r="P122" i="5"/>
  <c r="AK121" i="5"/>
  <c r="AL121" i="5" s="1"/>
  <c r="T122" i="5"/>
  <c r="N122" i="5" s="1"/>
  <c r="T122" i="6" l="1"/>
  <c r="N122" i="6" s="1"/>
  <c r="AK121" i="6"/>
  <c r="AL121" i="6" s="1"/>
  <c r="O122" i="6"/>
  <c r="P122" i="6" s="1"/>
  <c r="E122" i="5"/>
  <c r="E122" i="6" l="1"/>
  <c r="AA122" i="5"/>
  <c r="AB122" i="5"/>
  <c r="Y122" i="5"/>
  <c r="Z122" i="5"/>
  <c r="W122" i="5"/>
  <c r="X122" i="5"/>
  <c r="U122" i="5"/>
  <c r="V122" i="5"/>
  <c r="F122" i="5"/>
  <c r="O123" i="5" s="1"/>
  <c r="Z122" i="6" l="1"/>
  <c r="V122" i="6"/>
  <c r="F122" i="6"/>
  <c r="Y122" i="6"/>
  <c r="U122" i="6"/>
  <c r="AB122" i="6"/>
  <c r="X122" i="6"/>
  <c r="AA122" i="6"/>
  <c r="W122" i="6"/>
  <c r="P123" i="5"/>
  <c r="AK122" i="5"/>
  <c r="AL122" i="5" s="1"/>
  <c r="T123" i="5"/>
  <c r="N123" i="5" s="1"/>
  <c r="AK122" i="6" l="1"/>
  <c r="AL122" i="6" s="1"/>
  <c r="O123" i="6"/>
  <c r="P123" i="6" s="1"/>
  <c r="T123" i="6"/>
  <c r="N123" i="6" s="1"/>
  <c r="E123" i="5"/>
  <c r="E123" i="6" l="1"/>
  <c r="AA123" i="5"/>
  <c r="AB123" i="5"/>
  <c r="Y123" i="5"/>
  <c r="Z123" i="5"/>
  <c r="W123" i="5"/>
  <c r="X123" i="5"/>
  <c r="U123" i="5"/>
  <c r="V123" i="5"/>
  <c r="F123" i="5"/>
  <c r="O124" i="5" s="1"/>
  <c r="Y123" i="6" l="1"/>
  <c r="U123" i="6"/>
  <c r="AB123" i="6"/>
  <c r="X123" i="6"/>
  <c r="AA123" i="6"/>
  <c r="W123" i="6"/>
  <c r="Z123" i="6"/>
  <c r="V123" i="6"/>
  <c r="F123" i="6"/>
  <c r="P124" i="5"/>
  <c r="AK123" i="5"/>
  <c r="AL123" i="5" s="1"/>
  <c r="T124" i="5"/>
  <c r="N124" i="5" s="1"/>
  <c r="T124" i="6" l="1"/>
  <c r="N124" i="6" s="1"/>
  <c r="AK123" i="6"/>
  <c r="AL123" i="6" s="1"/>
  <c r="O124" i="6"/>
  <c r="P124" i="6" s="1"/>
  <c r="E124" i="5"/>
  <c r="E124" i="6" l="1"/>
  <c r="AA124" i="5"/>
  <c r="AB124" i="5"/>
  <c r="Y124" i="5"/>
  <c r="Z124" i="5"/>
  <c r="W124" i="5"/>
  <c r="X124" i="5"/>
  <c r="U124" i="5"/>
  <c r="V124" i="5"/>
  <c r="F124" i="5"/>
  <c r="O125" i="5" s="1"/>
  <c r="AB124" i="6" l="1"/>
  <c r="X124" i="6"/>
  <c r="AA124" i="6"/>
  <c r="W124" i="6"/>
  <c r="Z124" i="6"/>
  <c r="V124" i="6"/>
  <c r="F124" i="6"/>
  <c r="Y124" i="6"/>
  <c r="U124" i="6"/>
  <c r="P125" i="5"/>
  <c r="AK124" i="5"/>
  <c r="AL124" i="5" s="1"/>
  <c r="T125" i="5"/>
  <c r="N125" i="5" s="1"/>
  <c r="O125" i="6" l="1"/>
  <c r="P125" i="6" s="1"/>
  <c r="AK124" i="6"/>
  <c r="AL124" i="6" s="1"/>
  <c r="T125" i="6"/>
  <c r="N125" i="6" s="1"/>
  <c r="E125" i="5"/>
  <c r="E125" i="6" l="1"/>
  <c r="AA125" i="5"/>
  <c r="AB125" i="5"/>
  <c r="Y125" i="5"/>
  <c r="Z125" i="5"/>
  <c r="W125" i="5"/>
  <c r="X125" i="5"/>
  <c r="U125" i="5"/>
  <c r="V125" i="5"/>
  <c r="F125" i="5"/>
  <c r="O126" i="5" s="1"/>
  <c r="AA125" i="6" l="1"/>
  <c r="W125" i="6"/>
  <c r="Z125" i="6"/>
  <c r="V125" i="6"/>
  <c r="F125" i="6"/>
  <c r="Y125" i="6"/>
  <c r="U125" i="6"/>
  <c r="AB125" i="6"/>
  <c r="X125" i="6"/>
  <c r="P126" i="5"/>
  <c r="AK125" i="5"/>
  <c r="AL125" i="5" s="1"/>
  <c r="T126" i="5"/>
  <c r="N126" i="5" s="1"/>
  <c r="AK125" i="6" l="1"/>
  <c r="AL125" i="6" s="1"/>
  <c r="O126" i="6"/>
  <c r="P126" i="6" s="1"/>
  <c r="T126" i="6"/>
  <c r="N126" i="6" s="1"/>
  <c r="E126" i="5"/>
  <c r="E126" i="6" l="1"/>
  <c r="AA126" i="5"/>
  <c r="AB126" i="5"/>
  <c r="Y126" i="5"/>
  <c r="Z126" i="5"/>
  <c r="W126" i="5"/>
  <c r="X126" i="5"/>
  <c r="U126" i="5"/>
  <c r="V126" i="5"/>
  <c r="F126" i="5"/>
  <c r="O127" i="5" s="1"/>
  <c r="Z126" i="6" l="1"/>
  <c r="V126" i="6"/>
  <c r="F126" i="6"/>
  <c r="Y126" i="6"/>
  <c r="U126" i="6"/>
  <c r="AB126" i="6"/>
  <c r="X126" i="6"/>
  <c r="AA126" i="6"/>
  <c r="W126" i="6"/>
  <c r="P127" i="5"/>
  <c r="AK126" i="5"/>
  <c r="AL126" i="5" s="1"/>
  <c r="T127" i="5"/>
  <c r="N127" i="5" s="1"/>
  <c r="AK126" i="6" l="1"/>
  <c r="AL126" i="6" s="1"/>
  <c r="O127" i="6"/>
  <c r="P127" i="6" s="1"/>
  <c r="T127" i="6"/>
  <c r="N127" i="6" s="1"/>
  <c r="E127" i="5"/>
  <c r="E127" i="6" l="1"/>
  <c r="AA127" i="5"/>
  <c r="AB127" i="5"/>
  <c r="Y127" i="5"/>
  <c r="Z127" i="5"/>
  <c r="W127" i="5"/>
  <c r="X127" i="5"/>
  <c r="U127" i="5"/>
  <c r="V127" i="5"/>
  <c r="F127" i="5"/>
  <c r="O128" i="5" s="1"/>
  <c r="Y127" i="6" l="1"/>
  <c r="U127" i="6"/>
  <c r="AB127" i="6"/>
  <c r="X127" i="6"/>
  <c r="AA127" i="6"/>
  <c r="W127" i="6"/>
  <c r="Z127" i="6"/>
  <c r="V127" i="6"/>
  <c r="F127" i="6"/>
  <c r="P128" i="5"/>
  <c r="AK127" i="5"/>
  <c r="AL127" i="5" s="1"/>
  <c r="T128" i="5"/>
  <c r="N128" i="5" s="1"/>
  <c r="T128" i="6" l="1"/>
  <c r="N128" i="6" s="1"/>
  <c r="AK127" i="6"/>
  <c r="AL127" i="6" s="1"/>
  <c r="O128" i="6"/>
  <c r="P128" i="6" s="1"/>
  <c r="E128" i="5"/>
  <c r="E128" i="6" l="1"/>
  <c r="AA128" i="5"/>
  <c r="AB128" i="5"/>
  <c r="Y128" i="5"/>
  <c r="Z128" i="5"/>
  <c r="W128" i="5"/>
  <c r="X128" i="5"/>
  <c r="U128" i="5"/>
  <c r="V128" i="5"/>
  <c r="F128" i="5"/>
  <c r="O129" i="5" s="1"/>
  <c r="AB128" i="6" l="1"/>
  <c r="X128" i="6"/>
  <c r="AA128" i="6"/>
  <c r="W128" i="6"/>
  <c r="Z128" i="6"/>
  <c r="V128" i="6"/>
  <c r="F128" i="6"/>
  <c r="Y128" i="6"/>
  <c r="U128" i="6"/>
  <c r="P129" i="5"/>
  <c r="AK128" i="5"/>
  <c r="AL128" i="5" s="1"/>
  <c r="T129" i="5"/>
  <c r="N129" i="5" s="1"/>
  <c r="O129" i="6" l="1"/>
  <c r="P129" i="6" s="1"/>
  <c r="AK128" i="6"/>
  <c r="AL128" i="6" s="1"/>
  <c r="T129" i="6"/>
  <c r="N129" i="6" s="1"/>
  <c r="E129" i="5"/>
  <c r="E129" i="6" l="1"/>
  <c r="AA129" i="5"/>
  <c r="AB129" i="5"/>
  <c r="Y129" i="5"/>
  <c r="Z129" i="5"/>
  <c r="W129" i="5"/>
  <c r="X129" i="5"/>
  <c r="U129" i="5"/>
  <c r="V129" i="5"/>
  <c r="F129" i="5"/>
  <c r="O130" i="5" s="1"/>
  <c r="AA129" i="6" l="1"/>
  <c r="W129" i="6"/>
  <c r="Z129" i="6"/>
  <c r="V129" i="6"/>
  <c r="F129" i="6"/>
  <c r="Y129" i="6"/>
  <c r="U129" i="6"/>
  <c r="AB129" i="6"/>
  <c r="X129" i="6"/>
  <c r="P130" i="5"/>
  <c r="AK129" i="5"/>
  <c r="AL129" i="5" s="1"/>
  <c r="T130" i="5"/>
  <c r="N130" i="5" s="1"/>
  <c r="T130" i="6" l="1"/>
  <c r="N130" i="6" s="1"/>
  <c r="AK129" i="6"/>
  <c r="AL129" i="6" s="1"/>
  <c r="O130" i="6"/>
  <c r="P130" i="6" s="1"/>
  <c r="E130" i="5"/>
  <c r="E130" i="6" l="1"/>
  <c r="AA130" i="5"/>
  <c r="AB130" i="5"/>
  <c r="Y130" i="5"/>
  <c r="Z130" i="5"/>
  <c r="W130" i="5"/>
  <c r="X130" i="5"/>
  <c r="U130" i="5"/>
  <c r="V130" i="5"/>
  <c r="F130" i="5"/>
  <c r="O131" i="5" s="1"/>
  <c r="Z130" i="6" l="1"/>
  <c r="V130" i="6"/>
  <c r="F130" i="6"/>
  <c r="Y130" i="6"/>
  <c r="U130" i="6"/>
  <c r="AB130" i="6"/>
  <c r="X130" i="6"/>
  <c r="AA130" i="6"/>
  <c r="W130" i="6"/>
  <c r="P131" i="5"/>
  <c r="AK130" i="5"/>
  <c r="AL130" i="5" s="1"/>
  <c r="T131" i="5"/>
  <c r="N131" i="5" s="1"/>
  <c r="T131" i="6" l="1"/>
  <c r="N131" i="6" s="1"/>
  <c r="AK130" i="6"/>
  <c r="AL130" i="6" s="1"/>
  <c r="O131" i="6"/>
  <c r="P131" i="6" s="1"/>
  <c r="E131" i="5"/>
  <c r="E131" i="6" l="1"/>
  <c r="AA131" i="5"/>
  <c r="AB131" i="5"/>
  <c r="Y131" i="5"/>
  <c r="Z131" i="5"/>
  <c r="W131" i="5"/>
  <c r="X131" i="5"/>
  <c r="U131" i="5"/>
  <c r="V131" i="5"/>
  <c r="F131" i="5"/>
  <c r="O132" i="5" s="1"/>
  <c r="Y131" i="6" l="1"/>
  <c r="U131" i="6"/>
  <c r="AB131" i="6"/>
  <c r="X131" i="6"/>
  <c r="AA131" i="6"/>
  <c r="W131" i="6"/>
  <c r="Z131" i="6"/>
  <c r="V131" i="6"/>
  <c r="F131" i="6"/>
  <c r="P132" i="5"/>
  <c r="AK131" i="5"/>
  <c r="AL131" i="5" s="1"/>
  <c r="T132" i="5"/>
  <c r="N132" i="5" s="1"/>
  <c r="T132" i="6" l="1"/>
  <c r="N132" i="6" s="1"/>
  <c r="AK131" i="6"/>
  <c r="AL131" i="6" s="1"/>
  <c r="O132" i="6"/>
  <c r="P132" i="6" s="1"/>
  <c r="E132" i="5"/>
  <c r="E132" i="6" l="1"/>
  <c r="AA132" i="5"/>
  <c r="AB132" i="5"/>
  <c r="Y132" i="5"/>
  <c r="Z132" i="5"/>
  <c r="W132" i="5"/>
  <c r="X132" i="5"/>
  <c r="U132" i="5"/>
  <c r="V132" i="5"/>
  <c r="F132" i="5"/>
  <c r="O133" i="5" s="1"/>
  <c r="AB132" i="6" l="1"/>
  <c r="X132" i="6"/>
  <c r="AA132" i="6"/>
  <c r="W132" i="6"/>
  <c r="Z132" i="6"/>
  <c r="V132" i="6"/>
  <c r="F132" i="6"/>
  <c r="Y132" i="6"/>
  <c r="U132" i="6"/>
  <c r="P133" i="5"/>
  <c r="AK132" i="5"/>
  <c r="AL132" i="5" s="1"/>
  <c r="T133" i="5"/>
  <c r="N133" i="5" s="1"/>
  <c r="O133" i="6" l="1"/>
  <c r="P133" i="6" s="1"/>
  <c r="AK132" i="6"/>
  <c r="AL132" i="6" s="1"/>
  <c r="T133" i="6"/>
  <c r="N133" i="6" s="1"/>
  <c r="E133" i="5"/>
  <c r="R134" i="5"/>
  <c r="E133" i="6" l="1"/>
  <c r="R134" i="6"/>
  <c r="AA133" i="5"/>
  <c r="AB133" i="5"/>
  <c r="Y133" i="5"/>
  <c r="AG134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Z133" i="5"/>
  <c r="AH134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W133" i="5"/>
  <c r="AE134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X133" i="5"/>
  <c r="AF134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U133" i="5"/>
  <c r="AC134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V133" i="5"/>
  <c r="AD134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AI134" i="5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F133" i="5"/>
  <c r="O134" i="5" s="1"/>
  <c r="AA133" i="6" l="1"/>
  <c r="AI134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W133" i="6"/>
  <c r="AE134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Z133" i="6"/>
  <c r="AH134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V133" i="6"/>
  <c r="AD134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F133" i="6"/>
  <c r="Y133" i="6"/>
  <c r="AG134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U133" i="6"/>
  <c r="AC134" i="6" s="1"/>
  <c r="AB133" i="6"/>
  <c r="X133" i="6"/>
  <c r="AF134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AJ134" i="5"/>
  <c r="P134" i="5"/>
  <c r="AK133" i="5"/>
  <c r="AL133" i="5" s="1"/>
  <c r="T134" i="5"/>
  <c r="AJ134" i="6" l="1"/>
  <c r="G134" i="6"/>
  <c r="T134" i="6"/>
  <c r="AK133" i="6"/>
  <c r="AL133" i="6" s="1"/>
  <c r="O134" i="6"/>
  <c r="P134" i="6" s="1"/>
  <c r="N134" i="5"/>
  <c r="E134" i="5" s="1"/>
  <c r="G135" i="6" l="1"/>
  <c r="N134" i="6"/>
  <c r="AA134" i="5"/>
  <c r="AB134" i="5"/>
  <c r="Y134" i="5"/>
  <c r="Z134" i="5"/>
  <c r="W134" i="5"/>
  <c r="X134" i="5"/>
  <c r="U134" i="5"/>
  <c r="V134" i="5"/>
  <c r="F134" i="5"/>
  <c r="O135" i="5" s="1"/>
  <c r="G136" i="6" l="1"/>
  <c r="E134" i="6"/>
  <c r="P135" i="5"/>
  <c r="AK134" i="5"/>
  <c r="AL134" i="5" s="1"/>
  <c r="T135" i="5"/>
  <c r="N135" i="5" s="1"/>
  <c r="Z134" i="6" l="1"/>
  <c r="V134" i="6"/>
  <c r="F134" i="6"/>
  <c r="Y134" i="6"/>
  <c r="U134" i="6"/>
  <c r="AB134" i="6"/>
  <c r="X134" i="6"/>
  <c r="AA134" i="6"/>
  <c r="W134" i="6"/>
  <c r="G137" i="6"/>
  <c r="E135" i="5"/>
  <c r="AK134" i="6" l="1"/>
  <c r="AL134" i="6" s="1"/>
  <c r="O135" i="6"/>
  <c r="P135" i="6" s="1"/>
  <c r="T135" i="6"/>
  <c r="N135" i="6" s="1"/>
  <c r="G138" i="6"/>
  <c r="AA135" i="5"/>
  <c r="AB135" i="5"/>
  <c r="Y135" i="5"/>
  <c r="Z135" i="5"/>
  <c r="W135" i="5"/>
  <c r="X135" i="5"/>
  <c r="U135" i="5"/>
  <c r="V135" i="5"/>
  <c r="F135" i="5"/>
  <c r="O136" i="5" s="1"/>
  <c r="E135" i="6" l="1"/>
  <c r="G139" i="6"/>
  <c r="P136" i="5"/>
  <c r="AK135" i="5"/>
  <c r="AL135" i="5" s="1"/>
  <c r="T136" i="5"/>
  <c r="N136" i="5" s="1"/>
  <c r="Y135" i="6" l="1"/>
  <c r="U135" i="6"/>
  <c r="AB135" i="6"/>
  <c r="X135" i="6"/>
  <c r="AA135" i="6"/>
  <c r="W135" i="6"/>
  <c r="Z135" i="6"/>
  <c r="V135" i="6"/>
  <c r="F135" i="6"/>
  <c r="G140" i="6"/>
  <c r="E136" i="5"/>
  <c r="G141" i="6" l="1"/>
  <c r="T136" i="6"/>
  <c r="N136" i="6" s="1"/>
  <c r="AK135" i="6"/>
  <c r="AL135" i="6" s="1"/>
  <c r="O136" i="6"/>
  <c r="P136" i="6" s="1"/>
  <c r="AA136" i="5"/>
  <c r="AB136" i="5"/>
  <c r="Y136" i="5"/>
  <c r="Z136" i="5"/>
  <c r="W136" i="5"/>
  <c r="X136" i="5"/>
  <c r="U136" i="5"/>
  <c r="V136" i="5"/>
  <c r="F136" i="5"/>
  <c r="O137" i="5" s="1"/>
  <c r="E136" i="6" l="1"/>
  <c r="G142" i="6"/>
  <c r="P137" i="5"/>
  <c r="AK136" i="5"/>
  <c r="AL136" i="5" s="1"/>
  <c r="T137" i="5"/>
  <c r="N137" i="5" s="1"/>
  <c r="AB136" i="6" l="1"/>
  <c r="X136" i="6"/>
  <c r="AA136" i="6"/>
  <c r="W136" i="6"/>
  <c r="Z136" i="6"/>
  <c r="V136" i="6"/>
  <c r="F136" i="6"/>
  <c r="Y136" i="6"/>
  <c r="U136" i="6"/>
  <c r="G143" i="6"/>
  <c r="E137" i="5"/>
  <c r="G144" i="6" l="1"/>
  <c r="O137" i="6"/>
  <c r="P137" i="6" s="1"/>
  <c r="AK136" i="6"/>
  <c r="AL136" i="6" s="1"/>
  <c r="T137" i="6"/>
  <c r="N137" i="6" s="1"/>
  <c r="AA137" i="5"/>
  <c r="AB137" i="5"/>
  <c r="Y137" i="5"/>
  <c r="Z137" i="5"/>
  <c r="W137" i="5"/>
  <c r="X137" i="5"/>
  <c r="U137" i="5"/>
  <c r="V137" i="5"/>
  <c r="F137" i="5"/>
  <c r="O138" i="5" s="1"/>
  <c r="G145" i="6" l="1"/>
  <c r="E137" i="6"/>
  <c r="P138" i="5"/>
  <c r="AK137" i="5"/>
  <c r="AL137" i="5" s="1"/>
  <c r="T138" i="5"/>
  <c r="N138" i="5" s="1"/>
  <c r="G146" i="6" l="1"/>
  <c r="AA137" i="6"/>
  <c r="W137" i="6"/>
  <c r="Z137" i="6"/>
  <c r="V137" i="6"/>
  <c r="F137" i="6"/>
  <c r="Y137" i="6"/>
  <c r="U137" i="6"/>
  <c r="AB137" i="6"/>
  <c r="X137" i="6"/>
  <c r="E138" i="5"/>
  <c r="T138" i="6" l="1"/>
  <c r="N138" i="6" s="1"/>
  <c r="AK137" i="6"/>
  <c r="AL137" i="6" s="1"/>
  <c r="O138" i="6"/>
  <c r="P138" i="6" s="1"/>
  <c r="G147" i="6"/>
  <c r="AA138" i="5"/>
  <c r="AB138" i="5"/>
  <c r="Y138" i="5"/>
  <c r="Z138" i="5"/>
  <c r="W138" i="5"/>
  <c r="X138" i="5"/>
  <c r="U138" i="5"/>
  <c r="V138" i="5"/>
  <c r="F138" i="5"/>
  <c r="O139" i="5" s="1"/>
  <c r="G148" i="6" l="1"/>
  <c r="E138" i="6"/>
  <c r="P139" i="5"/>
  <c r="AK138" i="5"/>
  <c r="AL138" i="5" s="1"/>
  <c r="T139" i="5"/>
  <c r="N139" i="5" s="1"/>
  <c r="G149" i="6" l="1"/>
  <c r="Z138" i="6"/>
  <c r="V138" i="6"/>
  <c r="F138" i="6"/>
  <c r="Y138" i="6"/>
  <c r="U138" i="6"/>
  <c r="AB138" i="6"/>
  <c r="X138" i="6"/>
  <c r="AA138" i="6"/>
  <c r="W138" i="6"/>
  <c r="E139" i="5"/>
  <c r="AK138" i="6" l="1"/>
  <c r="AL138" i="6" s="1"/>
  <c r="O139" i="6"/>
  <c r="P139" i="6" s="1"/>
  <c r="T139" i="6"/>
  <c r="N139" i="6" s="1"/>
  <c r="G150" i="6"/>
  <c r="AA139" i="5"/>
  <c r="AB139" i="5"/>
  <c r="Y139" i="5"/>
  <c r="Z139" i="5"/>
  <c r="W139" i="5"/>
  <c r="X139" i="5"/>
  <c r="U139" i="5"/>
  <c r="V139" i="5"/>
  <c r="F139" i="5"/>
  <c r="O140" i="5" s="1"/>
  <c r="E139" i="6" l="1"/>
  <c r="G151" i="6"/>
  <c r="P140" i="5"/>
  <c r="AK139" i="5"/>
  <c r="AL139" i="5" s="1"/>
  <c r="T140" i="5"/>
  <c r="N140" i="5" s="1"/>
  <c r="Y139" i="6" l="1"/>
  <c r="U139" i="6"/>
  <c r="AB139" i="6"/>
  <c r="X139" i="6"/>
  <c r="AA139" i="6"/>
  <c r="W139" i="6"/>
  <c r="Z139" i="6"/>
  <c r="V139" i="6"/>
  <c r="F139" i="6"/>
  <c r="G152" i="6"/>
  <c r="E140" i="5"/>
  <c r="T140" i="6" l="1"/>
  <c r="N140" i="6" s="1"/>
  <c r="AK139" i="6"/>
  <c r="AL139" i="6" s="1"/>
  <c r="O140" i="6"/>
  <c r="P140" i="6" s="1"/>
  <c r="AA140" i="5"/>
  <c r="AB140" i="5"/>
  <c r="Y140" i="5"/>
  <c r="Z140" i="5"/>
  <c r="W140" i="5"/>
  <c r="X140" i="5"/>
  <c r="U140" i="5"/>
  <c r="V140" i="5"/>
  <c r="F140" i="5"/>
  <c r="O141" i="5" s="1"/>
  <c r="E140" i="6" l="1"/>
  <c r="P141" i="5"/>
  <c r="AK140" i="5"/>
  <c r="AL140" i="5" s="1"/>
  <c r="T141" i="5"/>
  <c r="N141" i="5" s="1"/>
  <c r="AB140" i="6" l="1"/>
  <c r="X140" i="6"/>
  <c r="AA140" i="6"/>
  <c r="W140" i="6"/>
  <c r="Z140" i="6"/>
  <c r="V140" i="6"/>
  <c r="F140" i="6"/>
  <c r="Y140" i="6"/>
  <c r="U140" i="6"/>
  <c r="E141" i="5"/>
  <c r="O141" i="6" l="1"/>
  <c r="P141" i="6" s="1"/>
  <c r="AK140" i="6"/>
  <c r="AL140" i="6" s="1"/>
  <c r="T141" i="6"/>
  <c r="N141" i="6" s="1"/>
  <c r="AA141" i="5"/>
  <c r="AB141" i="5"/>
  <c r="Y141" i="5"/>
  <c r="Z141" i="5"/>
  <c r="W141" i="5"/>
  <c r="X141" i="5"/>
  <c r="U141" i="5"/>
  <c r="V141" i="5"/>
  <c r="F141" i="5"/>
  <c r="O142" i="5" s="1"/>
  <c r="E141" i="6" l="1"/>
  <c r="P142" i="5"/>
  <c r="AK141" i="5"/>
  <c r="AL141" i="5" s="1"/>
  <c r="T142" i="5"/>
  <c r="N142" i="5" s="1"/>
  <c r="AA141" i="6" l="1"/>
  <c r="W141" i="6"/>
  <c r="Z141" i="6"/>
  <c r="V141" i="6"/>
  <c r="F141" i="6"/>
  <c r="Y141" i="6"/>
  <c r="U141" i="6"/>
  <c r="AB141" i="6"/>
  <c r="X141" i="6"/>
  <c r="E142" i="5"/>
  <c r="AK141" i="6" l="1"/>
  <c r="AL141" i="6" s="1"/>
  <c r="O142" i="6"/>
  <c r="P142" i="6" s="1"/>
  <c r="T142" i="6"/>
  <c r="N142" i="6" s="1"/>
  <c r="AA142" i="5"/>
  <c r="AB142" i="5"/>
  <c r="Y142" i="5"/>
  <c r="Z142" i="5"/>
  <c r="W142" i="5"/>
  <c r="X142" i="5"/>
  <c r="U142" i="5"/>
  <c r="V142" i="5"/>
  <c r="F142" i="5"/>
  <c r="O143" i="5" s="1"/>
  <c r="E142" i="6" l="1"/>
  <c r="P143" i="5"/>
  <c r="AK142" i="5"/>
  <c r="AL142" i="5" s="1"/>
  <c r="T143" i="5"/>
  <c r="N143" i="5" s="1"/>
  <c r="Z142" i="6" l="1"/>
  <c r="V142" i="6"/>
  <c r="F142" i="6"/>
  <c r="Y142" i="6"/>
  <c r="U142" i="6"/>
  <c r="AB142" i="6"/>
  <c r="X142" i="6"/>
  <c r="AA142" i="6"/>
  <c r="W142" i="6"/>
  <c r="E143" i="5"/>
  <c r="T143" i="6" l="1"/>
  <c r="N143" i="6" s="1"/>
  <c r="AK142" i="6"/>
  <c r="AL142" i="6" s="1"/>
  <c r="O143" i="6"/>
  <c r="P143" i="6" s="1"/>
  <c r="AA143" i="5"/>
  <c r="AB143" i="5"/>
  <c r="Y143" i="5"/>
  <c r="Z143" i="5"/>
  <c r="W143" i="5"/>
  <c r="X143" i="5"/>
  <c r="U143" i="5"/>
  <c r="V143" i="5"/>
  <c r="F143" i="5"/>
  <c r="O144" i="5" s="1"/>
  <c r="E143" i="6" l="1"/>
  <c r="P144" i="5"/>
  <c r="AK143" i="5"/>
  <c r="AL143" i="5" s="1"/>
  <c r="T144" i="5"/>
  <c r="N144" i="5" s="1"/>
  <c r="Y143" i="6" l="1"/>
  <c r="U143" i="6"/>
  <c r="AB143" i="6"/>
  <c r="X143" i="6"/>
  <c r="AA143" i="6"/>
  <c r="W143" i="6"/>
  <c r="Z143" i="6"/>
  <c r="V143" i="6"/>
  <c r="F143" i="6"/>
  <c r="E144" i="5"/>
  <c r="T144" i="6" l="1"/>
  <c r="N144" i="6" s="1"/>
  <c r="AK143" i="6"/>
  <c r="AL143" i="6" s="1"/>
  <c r="O144" i="6"/>
  <c r="P144" i="6" s="1"/>
  <c r="AA144" i="5"/>
  <c r="AB144" i="5"/>
  <c r="Y144" i="5"/>
  <c r="Z144" i="5"/>
  <c r="W144" i="5"/>
  <c r="X144" i="5"/>
  <c r="U144" i="5"/>
  <c r="V144" i="5"/>
  <c r="F144" i="5"/>
  <c r="O145" i="5" s="1"/>
  <c r="E144" i="6" l="1"/>
  <c r="P145" i="5"/>
  <c r="AK144" i="5"/>
  <c r="AL144" i="5" s="1"/>
  <c r="T145" i="5"/>
  <c r="N145" i="5" s="1"/>
  <c r="AB144" i="6" l="1"/>
  <c r="X144" i="6"/>
  <c r="AA144" i="6"/>
  <c r="W144" i="6"/>
  <c r="Z144" i="6"/>
  <c r="V144" i="6"/>
  <c r="F144" i="6"/>
  <c r="Y144" i="6"/>
  <c r="U144" i="6"/>
  <c r="E145" i="5"/>
  <c r="O145" i="6" l="1"/>
  <c r="P145" i="6" s="1"/>
  <c r="AK144" i="6"/>
  <c r="AL144" i="6" s="1"/>
  <c r="T145" i="6"/>
  <c r="N145" i="6" s="1"/>
  <c r="AA145" i="5"/>
  <c r="AB145" i="5"/>
  <c r="Y145" i="5"/>
  <c r="Z145" i="5"/>
  <c r="W145" i="5"/>
  <c r="X145" i="5"/>
  <c r="U145" i="5"/>
  <c r="V145" i="5"/>
  <c r="F145" i="5"/>
  <c r="O146" i="5" s="1"/>
  <c r="E145" i="6" l="1"/>
  <c r="P146" i="5"/>
  <c r="AK145" i="5"/>
  <c r="AL145" i="5" s="1"/>
  <c r="T146" i="5"/>
  <c r="N146" i="5" s="1"/>
  <c r="AA145" i="6" l="1"/>
  <c r="W145" i="6"/>
  <c r="Z145" i="6"/>
  <c r="V145" i="6"/>
  <c r="F145" i="6"/>
  <c r="Y145" i="6"/>
  <c r="U145" i="6"/>
  <c r="AB145" i="6"/>
  <c r="X145" i="6"/>
  <c r="E146" i="5"/>
  <c r="AK145" i="6" l="1"/>
  <c r="AL145" i="6" s="1"/>
  <c r="O146" i="6"/>
  <c r="P146" i="6" s="1"/>
  <c r="T146" i="6"/>
  <c r="N146" i="6" s="1"/>
  <c r="AA146" i="5"/>
  <c r="AB146" i="5"/>
  <c r="Y146" i="5"/>
  <c r="Z146" i="5"/>
  <c r="W146" i="5"/>
  <c r="X146" i="5"/>
  <c r="U146" i="5"/>
  <c r="V146" i="5"/>
  <c r="F146" i="5"/>
  <c r="O147" i="5" s="1"/>
  <c r="E146" i="6" l="1"/>
  <c r="P147" i="5"/>
  <c r="AK146" i="5"/>
  <c r="AL146" i="5" s="1"/>
  <c r="T147" i="5"/>
  <c r="N147" i="5" s="1"/>
  <c r="Z146" i="6" l="1"/>
  <c r="V146" i="6"/>
  <c r="F146" i="6"/>
  <c r="Y146" i="6"/>
  <c r="U146" i="6"/>
  <c r="AB146" i="6"/>
  <c r="X146" i="6"/>
  <c r="AA146" i="6"/>
  <c r="W146" i="6"/>
  <c r="E147" i="5"/>
  <c r="T147" i="6" l="1"/>
  <c r="N147" i="6" s="1"/>
  <c r="AK146" i="6"/>
  <c r="AL146" i="6" s="1"/>
  <c r="O147" i="6"/>
  <c r="P147" i="6" s="1"/>
  <c r="AA147" i="5"/>
  <c r="AB147" i="5"/>
  <c r="Y147" i="5"/>
  <c r="Z147" i="5"/>
  <c r="W147" i="5"/>
  <c r="X147" i="5"/>
  <c r="U147" i="5"/>
  <c r="V147" i="5"/>
  <c r="F147" i="5"/>
  <c r="O148" i="5" s="1"/>
  <c r="E147" i="6" l="1"/>
  <c r="P148" i="5"/>
  <c r="AK147" i="5"/>
  <c r="AL147" i="5" s="1"/>
  <c r="T148" i="5"/>
  <c r="N148" i="5" s="1"/>
  <c r="Y147" i="6" l="1"/>
  <c r="U147" i="6"/>
  <c r="AB147" i="6"/>
  <c r="X147" i="6"/>
  <c r="AA147" i="6"/>
  <c r="W147" i="6"/>
  <c r="Z147" i="6"/>
  <c r="V147" i="6"/>
  <c r="F147" i="6"/>
  <c r="E148" i="5"/>
  <c r="T148" i="6" l="1"/>
  <c r="N148" i="6" s="1"/>
  <c r="AK147" i="6"/>
  <c r="AL147" i="6" s="1"/>
  <c r="O148" i="6"/>
  <c r="P148" i="6" s="1"/>
  <c r="AA148" i="5"/>
  <c r="AB148" i="5"/>
  <c r="Y148" i="5"/>
  <c r="Z148" i="5"/>
  <c r="W148" i="5"/>
  <c r="X148" i="5"/>
  <c r="U148" i="5"/>
  <c r="V148" i="5"/>
  <c r="F148" i="5"/>
  <c r="O149" i="5" s="1"/>
  <c r="E148" i="6" l="1"/>
  <c r="P149" i="5"/>
  <c r="AK148" i="5"/>
  <c r="AL148" i="5" s="1"/>
  <c r="T149" i="5"/>
  <c r="N149" i="5" s="1"/>
  <c r="AB148" i="6" l="1"/>
  <c r="X148" i="6"/>
  <c r="AA148" i="6"/>
  <c r="W148" i="6"/>
  <c r="Z148" i="6"/>
  <c r="V148" i="6"/>
  <c r="F148" i="6"/>
  <c r="Y148" i="6"/>
  <c r="U148" i="6"/>
  <c r="E149" i="5"/>
  <c r="O149" i="6" l="1"/>
  <c r="P149" i="6" s="1"/>
  <c r="AK148" i="6"/>
  <c r="AL148" i="6" s="1"/>
  <c r="T149" i="6"/>
  <c r="N149" i="6" s="1"/>
  <c r="AA149" i="5"/>
  <c r="AB149" i="5"/>
  <c r="Y149" i="5"/>
  <c r="Z149" i="5"/>
  <c r="W149" i="5"/>
  <c r="X149" i="5"/>
  <c r="U149" i="5"/>
  <c r="V149" i="5"/>
  <c r="F149" i="5"/>
  <c r="O150" i="5" s="1"/>
  <c r="E149" i="6" l="1"/>
  <c r="P150" i="5"/>
  <c r="AK149" i="5"/>
  <c r="AL149" i="5" s="1"/>
  <c r="T150" i="5"/>
  <c r="N150" i="5" s="1"/>
  <c r="AA149" i="6" l="1"/>
  <c r="W149" i="6"/>
  <c r="Z149" i="6"/>
  <c r="V149" i="6"/>
  <c r="F149" i="6"/>
  <c r="Y149" i="6"/>
  <c r="U149" i="6"/>
  <c r="AB149" i="6"/>
  <c r="X149" i="6"/>
  <c r="E150" i="5"/>
  <c r="AK149" i="6" l="1"/>
  <c r="AL149" i="6" s="1"/>
  <c r="O150" i="6"/>
  <c r="P150" i="6" s="1"/>
  <c r="T150" i="6"/>
  <c r="N150" i="6" s="1"/>
  <c r="AA150" i="5"/>
  <c r="AB150" i="5"/>
  <c r="Y150" i="5"/>
  <c r="Z150" i="5"/>
  <c r="W150" i="5"/>
  <c r="X150" i="5"/>
  <c r="U150" i="5"/>
  <c r="V150" i="5"/>
  <c r="F150" i="5"/>
  <c r="O151" i="5" s="1"/>
  <c r="E150" i="6" l="1"/>
  <c r="P151" i="5"/>
  <c r="AK150" i="5"/>
  <c r="AL150" i="5" s="1"/>
  <c r="T151" i="5"/>
  <c r="N151" i="5" s="1"/>
  <c r="Z150" i="6" l="1"/>
  <c r="V150" i="6"/>
  <c r="F150" i="6"/>
  <c r="Y150" i="6"/>
  <c r="U150" i="6"/>
  <c r="AB150" i="6"/>
  <c r="X150" i="6"/>
  <c r="AA150" i="6"/>
  <c r="W150" i="6"/>
  <c r="E151" i="5"/>
  <c r="AK150" i="6" l="1"/>
  <c r="AL150" i="6" s="1"/>
  <c r="O151" i="6"/>
  <c r="P151" i="6" s="1"/>
  <c r="T151" i="6"/>
  <c r="N151" i="6" s="1"/>
  <c r="AA151" i="5"/>
  <c r="AB151" i="5"/>
  <c r="Y151" i="5"/>
  <c r="Z151" i="5"/>
  <c r="W151" i="5"/>
  <c r="X151" i="5"/>
  <c r="U151" i="5"/>
  <c r="V151" i="5"/>
  <c r="F151" i="5"/>
  <c r="O152" i="5" s="1"/>
  <c r="E151" i="6" l="1"/>
  <c r="P152" i="5"/>
  <c r="AK151" i="5"/>
  <c r="AL151" i="5" s="1"/>
  <c r="T152" i="5"/>
  <c r="N152" i="5" s="1"/>
  <c r="Y151" i="6" l="1"/>
  <c r="U151" i="6"/>
  <c r="AB151" i="6"/>
  <c r="X151" i="6"/>
  <c r="AA151" i="6"/>
  <c r="W151" i="6"/>
  <c r="Z151" i="6"/>
  <c r="V151" i="6"/>
  <c r="F151" i="6"/>
  <c r="E152" i="5"/>
  <c r="R153" i="5"/>
  <c r="T152" i="6" l="1"/>
  <c r="N152" i="6" s="1"/>
  <c r="AK151" i="6"/>
  <c r="AL151" i="6" s="1"/>
  <c r="O152" i="6"/>
  <c r="P152" i="6" s="1"/>
  <c r="AA152" i="5"/>
  <c r="AI153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M169" i="5" s="1"/>
  <c r="M170" i="5" s="1"/>
  <c r="M171" i="5" s="1"/>
  <c r="M172" i="5" s="1"/>
  <c r="M173" i="5" s="1"/>
  <c r="M174" i="5" s="1"/>
  <c r="AB152" i="5"/>
  <c r="Y152" i="5"/>
  <c r="AG153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K163" i="5" s="1"/>
  <c r="K164" i="5" s="1"/>
  <c r="K165" i="5" s="1"/>
  <c r="K166" i="5" s="1"/>
  <c r="K167" i="5" s="1"/>
  <c r="K168" i="5" s="1"/>
  <c r="K169" i="5" s="1"/>
  <c r="K170" i="5" s="1"/>
  <c r="K171" i="5" s="1"/>
  <c r="K172" i="5" s="1"/>
  <c r="K173" i="5" s="1"/>
  <c r="K174" i="5" s="1"/>
  <c r="Z152" i="5"/>
  <c r="AH153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W152" i="5"/>
  <c r="AE153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X152" i="5"/>
  <c r="AF153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U152" i="5"/>
  <c r="AC153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V152" i="5"/>
  <c r="AD153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F152" i="5"/>
  <c r="O153" i="5" s="1"/>
  <c r="R153" i="6" l="1"/>
  <c r="E152" i="6"/>
  <c r="AJ153" i="5"/>
  <c r="P153" i="5"/>
  <c r="AK152" i="5"/>
  <c r="AL152" i="5" s="1"/>
  <c r="T153" i="5"/>
  <c r="AB152" i="6" l="1"/>
  <c r="X152" i="6"/>
  <c r="AF153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AA152" i="6"/>
  <c r="AI153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W152" i="6"/>
  <c r="AE153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Z152" i="6"/>
  <c r="AH153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V152" i="6"/>
  <c r="AD153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F152" i="6"/>
  <c r="Y152" i="6"/>
  <c r="AG153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U152" i="6"/>
  <c r="AC153" i="6" s="1"/>
  <c r="N153" i="5"/>
  <c r="E153" i="5" s="1"/>
  <c r="O153" i="6" l="1"/>
  <c r="P153" i="6" s="1"/>
  <c r="AK152" i="6"/>
  <c r="AL152" i="6" s="1"/>
  <c r="T153" i="6"/>
  <c r="AJ153" i="6"/>
  <c r="G153" i="6"/>
  <c r="AA153" i="5"/>
  <c r="AB153" i="5"/>
  <c r="Y153" i="5"/>
  <c r="Z153" i="5"/>
  <c r="W153" i="5"/>
  <c r="X153" i="5"/>
  <c r="U153" i="5"/>
  <c r="V153" i="5"/>
  <c r="F153" i="5"/>
  <c r="O154" i="5" s="1"/>
  <c r="G154" i="6" l="1"/>
  <c r="N153" i="6"/>
  <c r="P154" i="5"/>
  <c r="AK153" i="5"/>
  <c r="AL153" i="5" s="1"/>
  <c r="T154" i="5"/>
  <c r="N154" i="5" s="1"/>
  <c r="G155" i="6" l="1"/>
  <c r="E153" i="6"/>
  <c r="E154" i="5"/>
  <c r="AA153" i="6" l="1"/>
  <c r="W153" i="6"/>
  <c r="Z153" i="6"/>
  <c r="V153" i="6"/>
  <c r="F153" i="6"/>
  <c r="Y153" i="6"/>
  <c r="U153" i="6"/>
  <c r="AB153" i="6"/>
  <c r="X153" i="6"/>
  <c r="G156" i="6"/>
  <c r="AA154" i="5"/>
  <c r="AB154" i="5"/>
  <c r="Y154" i="5"/>
  <c r="Z154" i="5"/>
  <c r="W154" i="5"/>
  <c r="X154" i="5"/>
  <c r="U154" i="5"/>
  <c r="V154" i="5"/>
  <c r="F154" i="5"/>
  <c r="O155" i="5" s="1"/>
  <c r="G157" i="6" l="1"/>
  <c r="T154" i="6"/>
  <c r="N154" i="6" s="1"/>
  <c r="AK153" i="6"/>
  <c r="AL153" i="6" s="1"/>
  <c r="O154" i="6"/>
  <c r="P154" i="6" s="1"/>
  <c r="P155" i="5"/>
  <c r="AK154" i="5"/>
  <c r="AL154" i="5" s="1"/>
  <c r="T155" i="5"/>
  <c r="N155" i="5" s="1"/>
  <c r="E154" i="6" l="1"/>
  <c r="G158" i="6"/>
  <c r="E155" i="5"/>
  <c r="Z154" i="6" l="1"/>
  <c r="V154" i="6"/>
  <c r="F154" i="6"/>
  <c r="Y154" i="6"/>
  <c r="U154" i="6"/>
  <c r="AB154" i="6"/>
  <c r="X154" i="6"/>
  <c r="AA154" i="6"/>
  <c r="W154" i="6"/>
  <c r="G159" i="6"/>
  <c r="AA155" i="5"/>
  <c r="AB155" i="5"/>
  <c r="Y155" i="5"/>
  <c r="Z155" i="5"/>
  <c r="W155" i="5"/>
  <c r="X155" i="5"/>
  <c r="U155" i="5"/>
  <c r="V155" i="5"/>
  <c r="F155" i="5"/>
  <c r="O156" i="5" s="1"/>
  <c r="AK154" i="6" l="1"/>
  <c r="AL154" i="6" s="1"/>
  <c r="O155" i="6"/>
  <c r="P155" i="6" s="1"/>
  <c r="T155" i="6"/>
  <c r="N155" i="6" s="1"/>
  <c r="G160" i="6"/>
  <c r="P156" i="5"/>
  <c r="AK155" i="5"/>
  <c r="AL155" i="5" s="1"/>
  <c r="T156" i="5"/>
  <c r="N156" i="5" s="1"/>
  <c r="E155" i="6" l="1"/>
  <c r="G161" i="6"/>
  <c r="E156" i="5"/>
  <c r="G162" i="6" l="1"/>
  <c r="Y155" i="6"/>
  <c r="U155" i="6"/>
  <c r="AB155" i="6"/>
  <c r="X155" i="6"/>
  <c r="AA155" i="6"/>
  <c r="W155" i="6"/>
  <c r="Z155" i="6"/>
  <c r="V155" i="6"/>
  <c r="F155" i="6"/>
  <c r="AA156" i="5"/>
  <c r="AB156" i="5"/>
  <c r="Y156" i="5"/>
  <c r="Z156" i="5"/>
  <c r="W156" i="5"/>
  <c r="X156" i="5"/>
  <c r="U156" i="5"/>
  <c r="V156" i="5"/>
  <c r="F156" i="5"/>
  <c r="O157" i="5" s="1"/>
  <c r="G163" i="6" l="1"/>
  <c r="T156" i="6"/>
  <c r="N156" i="6" s="1"/>
  <c r="AK155" i="6"/>
  <c r="AL155" i="6" s="1"/>
  <c r="O156" i="6"/>
  <c r="P156" i="6" s="1"/>
  <c r="P157" i="5"/>
  <c r="AK156" i="5"/>
  <c r="AL156" i="5" s="1"/>
  <c r="T157" i="5"/>
  <c r="N157" i="5" s="1"/>
  <c r="G164" i="6" l="1"/>
  <c r="E156" i="6"/>
  <c r="E157" i="5"/>
  <c r="AB156" i="6" l="1"/>
  <c r="X156" i="6"/>
  <c r="AA156" i="6"/>
  <c r="W156" i="6"/>
  <c r="Z156" i="6"/>
  <c r="V156" i="6"/>
  <c r="F156" i="6"/>
  <c r="Y156" i="6"/>
  <c r="U156" i="6"/>
  <c r="G165" i="6"/>
  <c r="AA157" i="5"/>
  <c r="AB157" i="5"/>
  <c r="Y157" i="5"/>
  <c r="Z157" i="5"/>
  <c r="W157" i="5"/>
  <c r="X157" i="5"/>
  <c r="U157" i="5"/>
  <c r="V157" i="5"/>
  <c r="F157" i="5"/>
  <c r="O158" i="5" s="1"/>
  <c r="G166" i="6" l="1"/>
  <c r="O157" i="6"/>
  <c r="P157" i="6" s="1"/>
  <c r="AK156" i="6"/>
  <c r="AL156" i="6" s="1"/>
  <c r="T157" i="6"/>
  <c r="N157" i="6" s="1"/>
  <c r="P158" i="5"/>
  <c r="AK157" i="5"/>
  <c r="AL157" i="5" s="1"/>
  <c r="T158" i="5"/>
  <c r="N158" i="5" s="1"/>
  <c r="G167" i="6" l="1"/>
  <c r="E157" i="6"/>
  <c r="E158" i="5"/>
  <c r="G168" i="6" l="1"/>
  <c r="AA157" i="6"/>
  <c r="W157" i="6"/>
  <c r="Z157" i="6"/>
  <c r="V157" i="6"/>
  <c r="F157" i="6"/>
  <c r="Y157" i="6"/>
  <c r="U157" i="6"/>
  <c r="AB157" i="6"/>
  <c r="X157" i="6"/>
  <c r="AA158" i="5"/>
  <c r="AB158" i="5"/>
  <c r="Y158" i="5"/>
  <c r="Z158" i="5"/>
  <c r="W158" i="5"/>
  <c r="X158" i="5"/>
  <c r="U158" i="5"/>
  <c r="V158" i="5"/>
  <c r="F158" i="5"/>
  <c r="O159" i="5" s="1"/>
  <c r="G169" i="6" l="1"/>
  <c r="AK157" i="6"/>
  <c r="AL157" i="6" s="1"/>
  <c r="O158" i="6"/>
  <c r="P158" i="6" s="1"/>
  <c r="T158" i="6"/>
  <c r="N158" i="6" s="1"/>
  <c r="P159" i="5"/>
  <c r="AK158" i="5"/>
  <c r="AL158" i="5" s="1"/>
  <c r="T159" i="5"/>
  <c r="N159" i="5" s="1"/>
  <c r="E158" i="6" l="1"/>
  <c r="G170" i="6"/>
  <c r="E159" i="5"/>
  <c r="Z158" i="6" l="1"/>
  <c r="V158" i="6"/>
  <c r="F158" i="6"/>
  <c r="Y158" i="6"/>
  <c r="U158" i="6"/>
  <c r="AB158" i="6"/>
  <c r="X158" i="6"/>
  <c r="AA158" i="6"/>
  <c r="W158" i="6"/>
  <c r="G171" i="6"/>
  <c r="AA159" i="5"/>
  <c r="AB159" i="5"/>
  <c r="Y159" i="5"/>
  <c r="Z159" i="5"/>
  <c r="W159" i="5"/>
  <c r="X159" i="5"/>
  <c r="U159" i="5"/>
  <c r="V159" i="5"/>
  <c r="F159" i="5"/>
  <c r="O160" i="5" s="1"/>
  <c r="G172" i="6" l="1"/>
  <c r="AK158" i="6"/>
  <c r="AL158" i="6" s="1"/>
  <c r="O159" i="6"/>
  <c r="P159" i="6" s="1"/>
  <c r="T159" i="6"/>
  <c r="N159" i="6" s="1"/>
  <c r="P160" i="5"/>
  <c r="AK159" i="5"/>
  <c r="AL159" i="5" s="1"/>
  <c r="T160" i="5"/>
  <c r="N160" i="5" s="1"/>
  <c r="G173" i="6" l="1"/>
  <c r="E159" i="6"/>
  <c r="E160" i="5"/>
  <c r="G174" i="6" l="1"/>
  <c r="Y159" i="6"/>
  <c r="U159" i="6"/>
  <c r="AB159" i="6"/>
  <c r="X159" i="6"/>
  <c r="AA159" i="6"/>
  <c r="W159" i="6"/>
  <c r="Z159" i="6"/>
  <c r="V159" i="6"/>
  <c r="F159" i="6"/>
  <c r="AA160" i="5"/>
  <c r="AB160" i="5"/>
  <c r="Y160" i="5"/>
  <c r="Z160" i="5"/>
  <c r="W160" i="5"/>
  <c r="X160" i="5"/>
  <c r="U160" i="5"/>
  <c r="V160" i="5"/>
  <c r="F160" i="5"/>
  <c r="O161" i="5" s="1"/>
  <c r="T160" i="6" l="1"/>
  <c r="N160" i="6" s="1"/>
  <c r="AK159" i="6"/>
  <c r="AL159" i="6" s="1"/>
  <c r="O160" i="6"/>
  <c r="P160" i="6" s="1"/>
  <c r="P161" i="5"/>
  <c r="AK160" i="5"/>
  <c r="AL160" i="5" s="1"/>
  <c r="T161" i="5"/>
  <c r="N161" i="5" s="1"/>
  <c r="E160" i="6" l="1"/>
  <c r="E161" i="5"/>
  <c r="AB160" i="6" l="1"/>
  <c r="X160" i="6"/>
  <c r="AA160" i="6"/>
  <c r="W160" i="6"/>
  <c r="Z160" i="6"/>
  <c r="V160" i="6"/>
  <c r="F160" i="6"/>
  <c r="Y160" i="6"/>
  <c r="U160" i="6"/>
  <c r="AA161" i="5"/>
  <c r="AB161" i="5"/>
  <c r="Y161" i="5"/>
  <c r="Z161" i="5"/>
  <c r="W161" i="5"/>
  <c r="X161" i="5"/>
  <c r="U161" i="5"/>
  <c r="V161" i="5"/>
  <c r="F161" i="5"/>
  <c r="O162" i="5" s="1"/>
  <c r="O161" i="6" l="1"/>
  <c r="P161" i="6" s="1"/>
  <c r="AK160" i="6"/>
  <c r="AL160" i="6" s="1"/>
  <c r="T161" i="6"/>
  <c r="N161" i="6" s="1"/>
  <c r="P162" i="5"/>
  <c r="AK161" i="5"/>
  <c r="AL161" i="5" s="1"/>
  <c r="T162" i="5"/>
  <c r="N162" i="5" s="1"/>
  <c r="E161" i="6" l="1"/>
  <c r="E162" i="5"/>
  <c r="AA161" i="6" l="1"/>
  <c r="W161" i="6"/>
  <c r="Z161" i="6"/>
  <c r="V161" i="6"/>
  <c r="F161" i="6"/>
  <c r="Y161" i="6"/>
  <c r="U161" i="6"/>
  <c r="AB161" i="6"/>
  <c r="X161" i="6"/>
  <c r="AA162" i="5"/>
  <c r="AB162" i="5"/>
  <c r="Y162" i="5"/>
  <c r="Z162" i="5"/>
  <c r="W162" i="5"/>
  <c r="X162" i="5"/>
  <c r="U162" i="5"/>
  <c r="V162" i="5"/>
  <c r="F162" i="5"/>
  <c r="O163" i="5" s="1"/>
  <c r="AK161" i="6" l="1"/>
  <c r="AL161" i="6" s="1"/>
  <c r="O162" i="6"/>
  <c r="P162" i="6" s="1"/>
  <c r="T162" i="6"/>
  <c r="N162" i="6" s="1"/>
  <c r="P163" i="5"/>
  <c r="AK162" i="5"/>
  <c r="AL162" i="5" s="1"/>
  <c r="T163" i="5"/>
  <c r="N163" i="5" s="1"/>
  <c r="E162" i="6" l="1"/>
  <c r="E163" i="5"/>
  <c r="Z162" i="6" l="1"/>
  <c r="V162" i="6"/>
  <c r="F162" i="6"/>
  <c r="Y162" i="6"/>
  <c r="U162" i="6"/>
  <c r="AB162" i="6"/>
  <c r="X162" i="6"/>
  <c r="AA162" i="6"/>
  <c r="W162" i="6"/>
  <c r="AA163" i="5"/>
  <c r="AB163" i="5"/>
  <c r="Y163" i="5"/>
  <c r="Z163" i="5"/>
  <c r="W163" i="5"/>
  <c r="X163" i="5"/>
  <c r="U163" i="5"/>
  <c r="V163" i="5"/>
  <c r="F163" i="5"/>
  <c r="O164" i="5" s="1"/>
  <c r="AK162" i="6" l="1"/>
  <c r="AL162" i="6" s="1"/>
  <c r="O163" i="6"/>
  <c r="P163" i="6" s="1"/>
  <c r="T163" i="6"/>
  <c r="N163" i="6" s="1"/>
  <c r="P164" i="5"/>
  <c r="AK163" i="5"/>
  <c r="AL163" i="5" s="1"/>
  <c r="T164" i="5"/>
  <c r="N164" i="5" s="1"/>
  <c r="E163" i="6" l="1"/>
  <c r="E164" i="5"/>
  <c r="Y163" i="6" l="1"/>
  <c r="U163" i="6"/>
  <c r="AB163" i="6"/>
  <c r="X163" i="6"/>
  <c r="AA163" i="6"/>
  <c r="W163" i="6"/>
  <c r="Z163" i="6"/>
  <c r="V163" i="6"/>
  <c r="F163" i="6"/>
  <c r="AA164" i="5"/>
  <c r="AB164" i="5"/>
  <c r="Y164" i="5"/>
  <c r="Z164" i="5"/>
  <c r="W164" i="5"/>
  <c r="X164" i="5"/>
  <c r="U164" i="5"/>
  <c r="V164" i="5"/>
  <c r="F164" i="5"/>
  <c r="O165" i="5" s="1"/>
  <c r="T164" i="6" l="1"/>
  <c r="N164" i="6" s="1"/>
  <c r="AK163" i="6"/>
  <c r="AL163" i="6" s="1"/>
  <c r="O164" i="6"/>
  <c r="P164" i="6" s="1"/>
  <c r="P165" i="5"/>
  <c r="AK164" i="5"/>
  <c r="AL164" i="5" s="1"/>
  <c r="T165" i="5"/>
  <c r="N165" i="5" s="1"/>
  <c r="E164" i="6" l="1"/>
  <c r="E165" i="5"/>
  <c r="AB164" i="6" l="1"/>
  <c r="X164" i="6"/>
  <c r="AA164" i="6"/>
  <c r="W164" i="6"/>
  <c r="Z164" i="6"/>
  <c r="V164" i="6"/>
  <c r="F164" i="6"/>
  <c r="Y164" i="6"/>
  <c r="U164" i="6"/>
  <c r="AA165" i="5"/>
  <c r="AB165" i="5"/>
  <c r="Y165" i="5"/>
  <c r="Z165" i="5"/>
  <c r="W165" i="5"/>
  <c r="X165" i="5"/>
  <c r="U165" i="5"/>
  <c r="V165" i="5"/>
  <c r="F165" i="5"/>
  <c r="O166" i="5" s="1"/>
  <c r="O165" i="6" l="1"/>
  <c r="P165" i="6" s="1"/>
  <c r="AK164" i="6"/>
  <c r="AL164" i="6" s="1"/>
  <c r="T165" i="6"/>
  <c r="N165" i="6" s="1"/>
  <c r="P166" i="5"/>
  <c r="AK165" i="5"/>
  <c r="AL165" i="5" s="1"/>
  <c r="T166" i="5"/>
  <c r="N166" i="5" s="1"/>
  <c r="E165" i="6" l="1"/>
  <c r="E166" i="5"/>
  <c r="AA165" i="6" l="1"/>
  <c r="W165" i="6"/>
  <c r="Z165" i="6"/>
  <c r="V165" i="6"/>
  <c r="F165" i="6"/>
  <c r="Y165" i="6"/>
  <c r="U165" i="6"/>
  <c r="AB165" i="6"/>
  <c r="X165" i="6"/>
  <c r="AA166" i="5"/>
  <c r="AB166" i="5"/>
  <c r="Y166" i="5"/>
  <c r="Z166" i="5"/>
  <c r="W166" i="5"/>
  <c r="X166" i="5"/>
  <c r="U166" i="5"/>
  <c r="V166" i="5"/>
  <c r="F166" i="5"/>
  <c r="O167" i="5" s="1"/>
  <c r="T166" i="6" l="1"/>
  <c r="N166" i="6" s="1"/>
  <c r="AK165" i="6"/>
  <c r="AL165" i="6" s="1"/>
  <c r="O166" i="6"/>
  <c r="P166" i="6" s="1"/>
  <c r="P167" i="5"/>
  <c r="AK166" i="5"/>
  <c r="AL166" i="5" s="1"/>
  <c r="T167" i="5"/>
  <c r="N167" i="5" s="1"/>
  <c r="E166" i="6" l="1"/>
  <c r="E167" i="5"/>
  <c r="Z166" i="6" l="1"/>
  <c r="V166" i="6"/>
  <c r="F166" i="6"/>
  <c r="Y166" i="6"/>
  <c r="U166" i="6"/>
  <c r="AB166" i="6"/>
  <c r="X166" i="6"/>
  <c r="AA166" i="6"/>
  <c r="W166" i="6"/>
  <c r="AA167" i="5"/>
  <c r="AB167" i="5"/>
  <c r="Y167" i="5"/>
  <c r="Z167" i="5"/>
  <c r="W167" i="5"/>
  <c r="X167" i="5"/>
  <c r="U167" i="5"/>
  <c r="V167" i="5"/>
  <c r="F167" i="5"/>
  <c r="O168" i="5" s="1"/>
  <c r="AK166" i="6" l="1"/>
  <c r="AL166" i="6" s="1"/>
  <c r="O167" i="6"/>
  <c r="P167" i="6" s="1"/>
  <c r="T167" i="6"/>
  <c r="N167" i="6" s="1"/>
  <c r="P168" i="5"/>
  <c r="AK167" i="5"/>
  <c r="AL167" i="5" s="1"/>
  <c r="T168" i="5"/>
  <c r="N168" i="5" s="1"/>
  <c r="E167" i="6" l="1"/>
  <c r="E168" i="5"/>
  <c r="Y167" i="6" l="1"/>
  <c r="U167" i="6"/>
  <c r="AB167" i="6"/>
  <c r="X167" i="6"/>
  <c r="AA167" i="6"/>
  <c r="W167" i="6"/>
  <c r="Z167" i="6"/>
  <c r="V167" i="6"/>
  <c r="F167" i="6"/>
  <c r="AA168" i="5"/>
  <c r="AB168" i="5"/>
  <c r="Y168" i="5"/>
  <c r="Z168" i="5"/>
  <c r="W168" i="5"/>
  <c r="X168" i="5"/>
  <c r="U168" i="5"/>
  <c r="V168" i="5"/>
  <c r="F168" i="5"/>
  <c r="O169" i="5" s="1"/>
  <c r="T168" i="6" l="1"/>
  <c r="N168" i="6" s="1"/>
  <c r="AK167" i="6"/>
  <c r="AL167" i="6" s="1"/>
  <c r="O168" i="6"/>
  <c r="P168" i="6" s="1"/>
  <c r="P169" i="5"/>
  <c r="AK168" i="5"/>
  <c r="AL168" i="5" s="1"/>
  <c r="T169" i="5"/>
  <c r="N169" i="5" s="1"/>
  <c r="E168" i="6" l="1"/>
  <c r="E169" i="5"/>
  <c r="AB168" i="6" l="1"/>
  <c r="X168" i="6"/>
  <c r="AA168" i="6"/>
  <c r="W168" i="6"/>
  <c r="Z168" i="6"/>
  <c r="V168" i="6"/>
  <c r="F168" i="6"/>
  <c r="Y168" i="6"/>
  <c r="U168" i="6"/>
  <c r="AA169" i="5"/>
  <c r="AB169" i="5"/>
  <c r="Y169" i="5"/>
  <c r="Z169" i="5"/>
  <c r="W169" i="5"/>
  <c r="X169" i="5"/>
  <c r="U169" i="5"/>
  <c r="V169" i="5"/>
  <c r="F169" i="5"/>
  <c r="O170" i="5" s="1"/>
  <c r="O169" i="6" l="1"/>
  <c r="P169" i="6" s="1"/>
  <c r="AK168" i="6"/>
  <c r="AL168" i="6" s="1"/>
  <c r="T169" i="6"/>
  <c r="N169" i="6" s="1"/>
  <c r="P170" i="5"/>
  <c r="AK169" i="5"/>
  <c r="AL169" i="5" s="1"/>
  <c r="T170" i="5"/>
  <c r="N170" i="5" s="1"/>
  <c r="E169" i="6" l="1"/>
  <c r="E170" i="5"/>
  <c r="AA169" i="6" l="1"/>
  <c r="W169" i="6"/>
  <c r="Z169" i="6"/>
  <c r="V169" i="6"/>
  <c r="F169" i="6"/>
  <c r="Y169" i="6"/>
  <c r="U169" i="6"/>
  <c r="AB169" i="6"/>
  <c r="X169" i="6"/>
  <c r="AA170" i="5"/>
  <c r="AB170" i="5"/>
  <c r="Y170" i="5"/>
  <c r="Z170" i="5"/>
  <c r="W170" i="5"/>
  <c r="X170" i="5"/>
  <c r="U170" i="5"/>
  <c r="V170" i="5"/>
  <c r="F170" i="5"/>
  <c r="O171" i="5" s="1"/>
  <c r="T170" i="6" l="1"/>
  <c r="N170" i="6" s="1"/>
  <c r="AK169" i="6"/>
  <c r="AL169" i="6" s="1"/>
  <c r="O170" i="6"/>
  <c r="P170" i="6" s="1"/>
  <c r="P171" i="5"/>
  <c r="AK170" i="5"/>
  <c r="AL170" i="5" s="1"/>
  <c r="T171" i="5"/>
  <c r="N171" i="5" s="1"/>
  <c r="E170" i="6" l="1"/>
  <c r="E171" i="5"/>
  <c r="Z170" i="6" l="1"/>
  <c r="V170" i="6"/>
  <c r="F170" i="6"/>
  <c r="Y170" i="6"/>
  <c r="U170" i="6"/>
  <c r="AB170" i="6"/>
  <c r="X170" i="6"/>
  <c r="AA170" i="6"/>
  <c r="W170" i="6"/>
  <c r="AA171" i="5"/>
  <c r="AB171" i="5"/>
  <c r="Y171" i="5"/>
  <c r="Z171" i="5"/>
  <c r="W171" i="5"/>
  <c r="X171" i="5"/>
  <c r="U171" i="5"/>
  <c r="V171" i="5"/>
  <c r="F171" i="5"/>
  <c r="O172" i="5" s="1"/>
  <c r="AK170" i="6" l="1"/>
  <c r="AL170" i="6" s="1"/>
  <c r="O171" i="6"/>
  <c r="P171" i="6" s="1"/>
  <c r="T171" i="6"/>
  <c r="N171" i="6" s="1"/>
  <c r="P172" i="5"/>
  <c r="AK171" i="5"/>
  <c r="AL171" i="5" s="1"/>
  <c r="T172" i="5"/>
  <c r="N172" i="5" s="1"/>
  <c r="E171" i="6" l="1"/>
  <c r="E172" i="5"/>
  <c r="Y171" i="6" l="1"/>
  <c r="U171" i="6"/>
  <c r="AB171" i="6"/>
  <c r="X171" i="6"/>
  <c r="AA171" i="6"/>
  <c r="W171" i="6"/>
  <c r="Z171" i="6"/>
  <c r="V171" i="6"/>
  <c r="F171" i="6"/>
  <c r="AA172" i="5"/>
  <c r="AB172" i="5"/>
  <c r="Y172" i="5"/>
  <c r="Z172" i="5"/>
  <c r="W172" i="5"/>
  <c r="X172" i="5"/>
  <c r="U172" i="5"/>
  <c r="V172" i="5"/>
  <c r="F172" i="5"/>
  <c r="O173" i="5" s="1"/>
  <c r="T172" i="6" l="1"/>
  <c r="N172" i="6" s="1"/>
  <c r="AK171" i="6"/>
  <c r="AL171" i="6" s="1"/>
  <c r="O172" i="6"/>
  <c r="P172" i="6" s="1"/>
  <c r="P173" i="5"/>
  <c r="AK172" i="5"/>
  <c r="AL172" i="5" s="1"/>
  <c r="T173" i="5"/>
  <c r="N173" i="5" s="1"/>
  <c r="E172" i="6" l="1"/>
  <c r="E173" i="5"/>
  <c r="AB172" i="6" l="1"/>
  <c r="X172" i="6"/>
  <c r="AA172" i="6"/>
  <c r="W172" i="6"/>
  <c r="Z172" i="6"/>
  <c r="V172" i="6"/>
  <c r="F172" i="6"/>
  <c r="Y172" i="6"/>
  <c r="U172" i="6"/>
  <c r="AA173" i="5"/>
  <c r="AB173" i="5"/>
  <c r="Y173" i="5"/>
  <c r="Z173" i="5"/>
  <c r="W173" i="5"/>
  <c r="X173" i="5"/>
  <c r="U173" i="5"/>
  <c r="V173" i="5"/>
  <c r="F173" i="5"/>
  <c r="O174" i="5" s="1"/>
  <c r="O173" i="6" l="1"/>
  <c r="P173" i="6" s="1"/>
  <c r="AK172" i="6"/>
  <c r="AL172" i="6" s="1"/>
  <c r="T173" i="6"/>
  <c r="N173" i="6" s="1"/>
  <c r="P174" i="5"/>
  <c r="AK173" i="5"/>
  <c r="AL173" i="5" s="1"/>
  <c r="T174" i="5"/>
  <c r="N174" i="5" s="1"/>
  <c r="E173" i="6" l="1"/>
  <c r="E174" i="5"/>
  <c r="R175" i="5"/>
  <c r="AA173" i="6" l="1"/>
  <c r="W173" i="6"/>
  <c r="Z173" i="6"/>
  <c r="V173" i="6"/>
  <c r="F173" i="6"/>
  <c r="Y173" i="6"/>
  <c r="U173" i="6"/>
  <c r="AB173" i="6"/>
  <c r="X173" i="6"/>
  <c r="AA174" i="5"/>
  <c r="AI175" i="5" s="1"/>
  <c r="M175" i="5" s="1"/>
  <c r="M176" i="5" s="1"/>
  <c r="M177" i="5" s="1"/>
  <c r="M178" i="5" s="1"/>
  <c r="M179" i="5" s="1"/>
  <c r="M180" i="5" s="1"/>
  <c r="M181" i="5" s="1"/>
  <c r="M182" i="5" s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AB174" i="5"/>
  <c r="Y174" i="5"/>
  <c r="Z174" i="5"/>
  <c r="W174" i="5"/>
  <c r="AE175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X174" i="5"/>
  <c r="AF175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U174" i="5"/>
  <c r="AC175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V174" i="5"/>
  <c r="AD175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AH175" i="5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F174" i="5"/>
  <c r="O175" i="5" s="1"/>
  <c r="AG175" i="5"/>
  <c r="K175" i="5" s="1"/>
  <c r="K176" i="5" s="1"/>
  <c r="K177" i="5" s="1"/>
  <c r="K178" i="5" s="1"/>
  <c r="K179" i="5" s="1"/>
  <c r="K180" i="5" s="1"/>
  <c r="K181" i="5" s="1"/>
  <c r="K182" i="5" s="1"/>
  <c r="K183" i="5" s="1"/>
  <c r="K184" i="5" s="1"/>
  <c r="K185" i="5" s="1"/>
  <c r="K186" i="5" s="1"/>
  <c r="K187" i="5" s="1"/>
  <c r="K188" i="5" s="1"/>
  <c r="K189" i="5" s="1"/>
  <c r="K190" i="5" s="1"/>
  <c r="K191" i="5" s="1"/>
  <c r="K192" i="5" s="1"/>
  <c r="K193" i="5" s="1"/>
  <c r="K194" i="5" s="1"/>
  <c r="AK173" i="6" l="1"/>
  <c r="AL173" i="6" s="1"/>
  <c r="O174" i="6"/>
  <c r="P174" i="6" s="1"/>
  <c r="T174" i="6"/>
  <c r="N174" i="6" s="1"/>
  <c r="AJ175" i="5"/>
  <c r="P175" i="5"/>
  <c r="AK174" i="5"/>
  <c r="AL174" i="5" s="1"/>
  <c r="T175" i="5"/>
  <c r="R175" i="6" l="1"/>
  <c r="E174" i="6"/>
  <c r="N175" i="5"/>
  <c r="E175" i="5" s="1"/>
  <c r="Z174" i="6" l="1"/>
  <c r="AH175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V174" i="6"/>
  <c r="AD175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F174" i="6"/>
  <c r="Y174" i="6"/>
  <c r="AG175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U174" i="6"/>
  <c r="AC175" i="6" s="1"/>
  <c r="AB174" i="6"/>
  <c r="X174" i="6"/>
  <c r="AF175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AA174" i="6"/>
  <c r="AI175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W174" i="6"/>
  <c r="AE175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AA175" i="5"/>
  <c r="AB175" i="5"/>
  <c r="Y175" i="5"/>
  <c r="Z175" i="5"/>
  <c r="W175" i="5"/>
  <c r="X175" i="5"/>
  <c r="U175" i="5"/>
  <c r="V175" i="5"/>
  <c r="F175" i="5"/>
  <c r="O176" i="5" s="1"/>
  <c r="AK174" i="6" l="1"/>
  <c r="AL174" i="6" s="1"/>
  <c r="O175" i="6"/>
  <c r="P175" i="6" s="1"/>
  <c r="T175" i="6"/>
  <c r="AJ175" i="6"/>
  <c r="G175" i="6"/>
  <c r="AK175" i="5"/>
  <c r="AL175" i="5" s="1"/>
  <c r="P176" i="5"/>
  <c r="T176" i="5"/>
  <c r="N176" i="5" s="1"/>
  <c r="N175" i="6" l="1"/>
  <c r="E175" i="6" s="1"/>
  <c r="G176" i="6"/>
  <c r="E176" i="5"/>
  <c r="G177" i="6" l="1"/>
  <c r="Y175" i="6"/>
  <c r="U175" i="6"/>
  <c r="AB175" i="6"/>
  <c r="X175" i="6"/>
  <c r="AA175" i="6"/>
  <c r="W175" i="6"/>
  <c r="Z175" i="6"/>
  <c r="V175" i="6"/>
  <c r="F175" i="6"/>
  <c r="AA176" i="5"/>
  <c r="AB176" i="5"/>
  <c r="Y176" i="5"/>
  <c r="Z176" i="5"/>
  <c r="W176" i="5"/>
  <c r="X176" i="5"/>
  <c r="U176" i="5"/>
  <c r="V176" i="5"/>
  <c r="F176" i="5"/>
  <c r="O177" i="5" s="1"/>
  <c r="T176" i="6" l="1"/>
  <c r="N176" i="6" s="1"/>
  <c r="AK175" i="6"/>
  <c r="AL175" i="6" s="1"/>
  <c r="O176" i="6"/>
  <c r="P176" i="6" s="1"/>
  <c r="G178" i="6"/>
  <c r="AK176" i="5"/>
  <c r="AL176" i="5" s="1"/>
  <c r="P177" i="5"/>
  <c r="T177" i="5"/>
  <c r="N177" i="5" s="1"/>
  <c r="G179" i="6" l="1"/>
  <c r="E176" i="6"/>
  <c r="E177" i="5"/>
  <c r="G180" i="6" l="1"/>
  <c r="AB176" i="6"/>
  <c r="X176" i="6"/>
  <c r="AA176" i="6"/>
  <c r="W176" i="6"/>
  <c r="Z176" i="6"/>
  <c r="V176" i="6"/>
  <c r="F176" i="6"/>
  <c r="Y176" i="6"/>
  <c r="U176" i="6"/>
  <c r="AA177" i="5"/>
  <c r="AB177" i="5"/>
  <c r="Y177" i="5"/>
  <c r="Z177" i="5"/>
  <c r="W177" i="5"/>
  <c r="X177" i="5"/>
  <c r="U177" i="5"/>
  <c r="V177" i="5"/>
  <c r="F177" i="5"/>
  <c r="O178" i="5" s="1"/>
  <c r="G181" i="6" l="1"/>
  <c r="O177" i="6"/>
  <c r="P177" i="6" s="1"/>
  <c r="AK176" i="6"/>
  <c r="AL176" i="6" s="1"/>
  <c r="T177" i="6"/>
  <c r="N177" i="6" s="1"/>
  <c r="AK177" i="5"/>
  <c r="AL177" i="5" s="1"/>
  <c r="P178" i="5"/>
  <c r="T178" i="5"/>
  <c r="N178" i="5" s="1"/>
  <c r="E177" i="6" l="1"/>
  <c r="G182" i="6"/>
  <c r="E178" i="5"/>
  <c r="AA177" i="6" l="1"/>
  <c r="W177" i="6"/>
  <c r="Z177" i="6"/>
  <c r="V177" i="6"/>
  <c r="F177" i="6"/>
  <c r="Y177" i="6"/>
  <c r="U177" i="6"/>
  <c r="AB177" i="6"/>
  <c r="X177" i="6"/>
  <c r="G183" i="6"/>
  <c r="AA178" i="5"/>
  <c r="AB178" i="5"/>
  <c r="Y178" i="5"/>
  <c r="Z178" i="5"/>
  <c r="W178" i="5"/>
  <c r="X178" i="5"/>
  <c r="U178" i="5"/>
  <c r="V178" i="5"/>
  <c r="F178" i="5"/>
  <c r="O179" i="5" s="1"/>
  <c r="G184" i="6" l="1"/>
  <c r="AK177" i="6"/>
  <c r="AL177" i="6" s="1"/>
  <c r="O178" i="6"/>
  <c r="P178" i="6" s="1"/>
  <c r="T178" i="6"/>
  <c r="N178" i="6" s="1"/>
  <c r="AK178" i="5"/>
  <c r="AL178" i="5" s="1"/>
  <c r="P179" i="5"/>
  <c r="T179" i="5"/>
  <c r="N179" i="5" s="1"/>
  <c r="G185" i="6" l="1"/>
  <c r="E178" i="6"/>
  <c r="E179" i="5"/>
  <c r="G186" i="6" l="1"/>
  <c r="Z178" i="6"/>
  <c r="V178" i="6"/>
  <c r="F178" i="6"/>
  <c r="Y178" i="6"/>
  <c r="U178" i="6"/>
  <c r="AB178" i="6"/>
  <c r="X178" i="6"/>
  <c r="AA178" i="6"/>
  <c r="W178" i="6"/>
  <c r="AA179" i="5"/>
  <c r="AB179" i="5"/>
  <c r="Y179" i="5"/>
  <c r="Z179" i="5"/>
  <c r="W179" i="5"/>
  <c r="X179" i="5"/>
  <c r="U179" i="5"/>
  <c r="V179" i="5"/>
  <c r="F179" i="5"/>
  <c r="O180" i="5" s="1"/>
  <c r="AK178" i="6" l="1"/>
  <c r="AL178" i="6" s="1"/>
  <c r="O179" i="6"/>
  <c r="P179" i="6" s="1"/>
  <c r="T179" i="6"/>
  <c r="N179" i="6" s="1"/>
  <c r="G187" i="6"/>
  <c r="AK179" i="5"/>
  <c r="AL179" i="5" s="1"/>
  <c r="P180" i="5"/>
  <c r="T180" i="5"/>
  <c r="N180" i="5" s="1"/>
  <c r="E179" i="6" l="1"/>
  <c r="G188" i="6"/>
  <c r="E180" i="5"/>
  <c r="Y179" i="6" l="1"/>
  <c r="U179" i="6"/>
  <c r="AB179" i="6"/>
  <c r="X179" i="6"/>
  <c r="AA179" i="6"/>
  <c r="W179" i="6"/>
  <c r="Z179" i="6"/>
  <c r="V179" i="6"/>
  <c r="F179" i="6"/>
  <c r="G189" i="6"/>
  <c r="AA180" i="5"/>
  <c r="AB180" i="5"/>
  <c r="Y180" i="5"/>
  <c r="Z180" i="5"/>
  <c r="W180" i="5"/>
  <c r="X180" i="5"/>
  <c r="U180" i="5"/>
  <c r="V180" i="5"/>
  <c r="F180" i="5"/>
  <c r="O181" i="5" s="1"/>
  <c r="G190" i="6" l="1"/>
  <c r="T180" i="6"/>
  <c r="N180" i="6" s="1"/>
  <c r="AK179" i="6"/>
  <c r="AL179" i="6" s="1"/>
  <c r="O180" i="6"/>
  <c r="P180" i="6" s="1"/>
  <c r="AK180" i="5"/>
  <c r="AL180" i="5" s="1"/>
  <c r="P181" i="5"/>
  <c r="T181" i="5"/>
  <c r="N181" i="5" s="1"/>
  <c r="E180" i="6" l="1"/>
  <c r="G191" i="6"/>
  <c r="E181" i="5"/>
  <c r="AB180" i="6" l="1"/>
  <c r="X180" i="6"/>
  <c r="AA180" i="6"/>
  <c r="W180" i="6"/>
  <c r="Z180" i="6"/>
  <c r="V180" i="6"/>
  <c r="F180" i="6"/>
  <c r="Y180" i="6"/>
  <c r="U180" i="6"/>
  <c r="G192" i="6"/>
  <c r="AA181" i="5"/>
  <c r="AB181" i="5"/>
  <c r="Y181" i="5"/>
  <c r="Z181" i="5"/>
  <c r="W181" i="5"/>
  <c r="X181" i="5"/>
  <c r="U181" i="5"/>
  <c r="V181" i="5"/>
  <c r="F181" i="5"/>
  <c r="O182" i="5" s="1"/>
  <c r="O181" i="6" l="1"/>
  <c r="P181" i="6" s="1"/>
  <c r="AK180" i="6"/>
  <c r="AL180" i="6" s="1"/>
  <c r="T181" i="6"/>
  <c r="N181" i="6" s="1"/>
  <c r="G193" i="6"/>
  <c r="AK181" i="5"/>
  <c r="AL181" i="5" s="1"/>
  <c r="P182" i="5"/>
  <c r="T182" i="5"/>
  <c r="N182" i="5" s="1"/>
  <c r="G194" i="6" l="1"/>
  <c r="E181" i="6"/>
  <c r="E182" i="5"/>
  <c r="AA181" i="6" l="1"/>
  <c r="W181" i="6"/>
  <c r="Z181" i="6"/>
  <c r="V181" i="6"/>
  <c r="F181" i="6"/>
  <c r="Y181" i="6"/>
  <c r="U181" i="6"/>
  <c r="AB181" i="6"/>
  <c r="X181" i="6"/>
  <c r="AA182" i="5"/>
  <c r="AB182" i="5"/>
  <c r="Y182" i="5"/>
  <c r="Z182" i="5"/>
  <c r="W182" i="5"/>
  <c r="X182" i="5"/>
  <c r="U182" i="5"/>
  <c r="V182" i="5"/>
  <c r="F182" i="5"/>
  <c r="O183" i="5" s="1"/>
  <c r="T182" i="6" l="1"/>
  <c r="N182" i="6" s="1"/>
  <c r="O182" i="6"/>
  <c r="P182" i="6" s="1"/>
  <c r="AK181" i="6"/>
  <c r="AL181" i="6" s="1"/>
  <c r="AK182" i="5"/>
  <c r="AL182" i="5" s="1"/>
  <c r="P183" i="5"/>
  <c r="T183" i="5"/>
  <c r="N183" i="5" s="1"/>
  <c r="E182" i="6" l="1"/>
  <c r="E183" i="5"/>
  <c r="Z182" i="6" l="1"/>
  <c r="V182" i="6"/>
  <c r="Y182" i="6"/>
  <c r="U182" i="6"/>
  <c r="AA182" i="6"/>
  <c r="W182" i="6"/>
  <c r="AB182" i="6"/>
  <c r="F182" i="6"/>
  <c r="X182" i="6"/>
  <c r="AA183" i="5"/>
  <c r="AB183" i="5"/>
  <c r="Y183" i="5"/>
  <c r="Z183" i="5"/>
  <c r="W183" i="5"/>
  <c r="X183" i="5"/>
  <c r="U183" i="5"/>
  <c r="V183" i="5"/>
  <c r="F183" i="5"/>
  <c r="O184" i="5" s="1"/>
  <c r="AK182" i="6" l="1"/>
  <c r="AL182" i="6" s="1"/>
  <c r="O183" i="6"/>
  <c r="P183" i="6" s="1"/>
  <c r="T183" i="6"/>
  <c r="N183" i="6" s="1"/>
  <c r="AK183" i="5"/>
  <c r="AL183" i="5" s="1"/>
  <c r="P184" i="5"/>
  <c r="T184" i="5"/>
  <c r="N184" i="5" s="1"/>
  <c r="E183" i="6" l="1"/>
  <c r="E184" i="5"/>
  <c r="Y183" i="6" l="1"/>
  <c r="U183" i="6"/>
  <c r="AB183" i="6"/>
  <c r="X183" i="6"/>
  <c r="Z183" i="6"/>
  <c r="V183" i="6"/>
  <c r="F183" i="6"/>
  <c r="AA183" i="6"/>
  <c r="W183" i="6"/>
  <c r="AA184" i="5"/>
  <c r="AB184" i="5"/>
  <c r="Y184" i="5"/>
  <c r="Z184" i="5"/>
  <c r="W184" i="5"/>
  <c r="X184" i="5"/>
  <c r="U184" i="5"/>
  <c r="V184" i="5"/>
  <c r="F184" i="5"/>
  <c r="O185" i="5" s="1"/>
  <c r="AK183" i="6" l="1"/>
  <c r="AL183" i="6" s="1"/>
  <c r="O184" i="6"/>
  <c r="P184" i="6" s="1"/>
  <c r="T184" i="6"/>
  <c r="N184" i="6" s="1"/>
  <c r="AK184" i="5"/>
  <c r="AL184" i="5" s="1"/>
  <c r="P185" i="5"/>
  <c r="T185" i="5"/>
  <c r="N185" i="5" s="1"/>
  <c r="E184" i="6" l="1"/>
  <c r="E185" i="5"/>
  <c r="AB184" i="6" l="1"/>
  <c r="X184" i="6"/>
  <c r="AA184" i="6"/>
  <c r="W184" i="6"/>
  <c r="Y184" i="6"/>
  <c r="U184" i="6"/>
  <c r="F184" i="6"/>
  <c r="Z184" i="6"/>
  <c r="V184" i="6"/>
  <c r="AA185" i="5"/>
  <c r="AB185" i="5"/>
  <c r="Y185" i="5"/>
  <c r="Z185" i="5"/>
  <c r="W185" i="5"/>
  <c r="X185" i="5"/>
  <c r="U185" i="5"/>
  <c r="V185" i="5"/>
  <c r="F185" i="5"/>
  <c r="O186" i="5" s="1"/>
  <c r="O185" i="6" l="1"/>
  <c r="P185" i="6" s="1"/>
  <c r="AK184" i="6"/>
  <c r="AL184" i="6" s="1"/>
  <c r="T185" i="6"/>
  <c r="N185" i="6" s="1"/>
  <c r="AK185" i="5"/>
  <c r="AL185" i="5" s="1"/>
  <c r="P186" i="5"/>
  <c r="T186" i="5"/>
  <c r="N186" i="5" s="1"/>
  <c r="E185" i="6" l="1"/>
  <c r="E186" i="5"/>
  <c r="AA185" i="6" l="1"/>
  <c r="W185" i="6"/>
  <c r="Z185" i="6"/>
  <c r="V185" i="6"/>
  <c r="F185" i="6"/>
  <c r="AB185" i="6"/>
  <c r="X185" i="6"/>
  <c r="Y185" i="6"/>
  <c r="U185" i="6"/>
  <c r="AA186" i="5"/>
  <c r="AB186" i="5"/>
  <c r="Y186" i="5"/>
  <c r="Z186" i="5"/>
  <c r="W186" i="5"/>
  <c r="X186" i="5"/>
  <c r="U186" i="5"/>
  <c r="V186" i="5"/>
  <c r="F186" i="5"/>
  <c r="O187" i="5" s="1"/>
  <c r="O186" i="6" l="1"/>
  <c r="P186" i="6" s="1"/>
  <c r="T186" i="6"/>
  <c r="N186" i="6" s="1"/>
  <c r="AK185" i="6"/>
  <c r="AL185" i="6" s="1"/>
  <c r="AK186" i="5"/>
  <c r="AL186" i="5" s="1"/>
  <c r="P187" i="5"/>
  <c r="T187" i="5"/>
  <c r="N187" i="5" s="1"/>
  <c r="E186" i="6" l="1"/>
  <c r="E187" i="5"/>
  <c r="Z186" i="6" l="1"/>
  <c r="V186" i="6"/>
  <c r="F186" i="6"/>
  <c r="Y186" i="6"/>
  <c r="U186" i="6"/>
  <c r="AA186" i="6"/>
  <c r="W186" i="6"/>
  <c r="X186" i="6"/>
  <c r="AB186" i="6"/>
  <c r="AA187" i="5"/>
  <c r="AB187" i="5"/>
  <c r="Y187" i="5"/>
  <c r="Z187" i="5"/>
  <c r="W187" i="5"/>
  <c r="X187" i="5"/>
  <c r="U187" i="5"/>
  <c r="V187" i="5"/>
  <c r="F187" i="5"/>
  <c r="O188" i="5" s="1"/>
  <c r="AK186" i="6" l="1"/>
  <c r="AL186" i="6" s="1"/>
  <c r="O187" i="6"/>
  <c r="P187" i="6" s="1"/>
  <c r="T187" i="6"/>
  <c r="N187" i="6" s="1"/>
  <c r="AK187" i="5"/>
  <c r="AL187" i="5" s="1"/>
  <c r="P188" i="5"/>
  <c r="T188" i="5"/>
  <c r="N188" i="5" s="1"/>
  <c r="E187" i="6" l="1"/>
  <c r="E188" i="5"/>
  <c r="Y187" i="6" l="1"/>
  <c r="U187" i="6"/>
  <c r="AB187" i="6"/>
  <c r="X187" i="6"/>
  <c r="Z187" i="6"/>
  <c r="V187" i="6"/>
  <c r="F187" i="6"/>
  <c r="W187" i="6"/>
  <c r="AA187" i="6"/>
  <c r="AA188" i="5"/>
  <c r="AB188" i="5"/>
  <c r="Y188" i="5"/>
  <c r="Z188" i="5"/>
  <c r="W188" i="5"/>
  <c r="X188" i="5"/>
  <c r="U188" i="5"/>
  <c r="V188" i="5"/>
  <c r="F188" i="5"/>
  <c r="O189" i="5" s="1"/>
  <c r="AK187" i="6" l="1"/>
  <c r="AL187" i="6" s="1"/>
  <c r="O188" i="6"/>
  <c r="P188" i="6" s="1"/>
  <c r="T188" i="6"/>
  <c r="N188" i="6" s="1"/>
  <c r="AK188" i="5"/>
  <c r="AL188" i="5" s="1"/>
  <c r="P189" i="5"/>
  <c r="T189" i="5"/>
  <c r="N189" i="5" s="1"/>
  <c r="E188" i="6" l="1"/>
  <c r="E189" i="5"/>
  <c r="AB188" i="6" l="1"/>
  <c r="X188" i="6"/>
  <c r="AA188" i="6"/>
  <c r="W188" i="6"/>
  <c r="Y188" i="6"/>
  <c r="U188" i="6"/>
  <c r="V188" i="6"/>
  <c r="F188" i="6"/>
  <c r="Z188" i="6"/>
  <c r="AA189" i="5"/>
  <c r="AB189" i="5"/>
  <c r="Y189" i="5"/>
  <c r="Z189" i="5"/>
  <c r="W189" i="5"/>
  <c r="X189" i="5"/>
  <c r="U189" i="5"/>
  <c r="V189" i="5"/>
  <c r="F189" i="5"/>
  <c r="O190" i="5" s="1"/>
  <c r="O189" i="6" l="1"/>
  <c r="P189" i="6" s="1"/>
  <c r="AK188" i="6"/>
  <c r="AL188" i="6" s="1"/>
  <c r="T189" i="6"/>
  <c r="N189" i="6" s="1"/>
  <c r="AK189" i="5"/>
  <c r="AL189" i="5" s="1"/>
  <c r="P190" i="5"/>
  <c r="T190" i="5"/>
  <c r="N190" i="5" s="1"/>
  <c r="E189" i="6" l="1"/>
  <c r="E190" i="5"/>
  <c r="AA189" i="6" l="1"/>
  <c r="W189" i="6"/>
  <c r="Z189" i="6"/>
  <c r="V189" i="6"/>
  <c r="F189" i="6"/>
  <c r="AB189" i="6"/>
  <c r="X189" i="6"/>
  <c r="U189" i="6"/>
  <c r="Y189" i="6"/>
  <c r="AA190" i="5"/>
  <c r="AB190" i="5"/>
  <c r="Y190" i="5"/>
  <c r="Z190" i="5"/>
  <c r="W190" i="5"/>
  <c r="X190" i="5"/>
  <c r="U190" i="5"/>
  <c r="V190" i="5"/>
  <c r="F190" i="5"/>
  <c r="O191" i="5" s="1"/>
  <c r="O190" i="6" l="1"/>
  <c r="P190" i="6" s="1"/>
  <c r="AK189" i="6"/>
  <c r="AL189" i="6" s="1"/>
  <c r="T190" i="6"/>
  <c r="N190" i="6" s="1"/>
  <c r="AK190" i="5"/>
  <c r="AL190" i="5" s="1"/>
  <c r="P191" i="5"/>
  <c r="T191" i="5"/>
  <c r="N191" i="5" s="1"/>
  <c r="E190" i="6" l="1"/>
  <c r="E191" i="5"/>
  <c r="Z190" i="6" l="1"/>
  <c r="V190" i="6"/>
  <c r="F190" i="6"/>
  <c r="Y190" i="6"/>
  <c r="U190" i="6"/>
  <c r="AA190" i="6"/>
  <c r="W190" i="6"/>
  <c r="AB190" i="6"/>
  <c r="X190" i="6"/>
  <c r="AA191" i="5"/>
  <c r="AB191" i="5"/>
  <c r="Y191" i="5"/>
  <c r="Z191" i="5"/>
  <c r="W191" i="5"/>
  <c r="X191" i="5"/>
  <c r="U191" i="5"/>
  <c r="V191" i="5"/>
  <c r="F191" i="5"/>
  <c r="O192" i="5" s="1"/>
  <c r="AK190" i="6" l="1"/>
  <c r="AL190" i="6" s="1"/>
  <c r="O191" i="6"/>
  <c r="P191" i="6" s="1"/>
  <c r="T191" i="6"/>
  <c r="N191" i="6" s="1"/>
  <c r="AK191" i="5"/>
  <c r="AL191" i="5" s="1"/>
  <c r="P192" i="5"/>
  <c r="T192" i="5"/>
  <c r="N192" i="5" s="1"/>
  <c r="E191" i="6" l="1"/>
  <c r="E192" i="5"/>
  <c r="Y191" i="6" l="1"/>
  <c r="U191" i="6"/>
  <c r="AB191" i="6"/>
  <c r="X191" i="6"/>
  <c r="Z191" i="6"/>
  <c r="V191" i="6"/>
  <c r="F191" i="6"/>
  <c r="AA191" i="6"/>
  <c r="W191" i="6"/>
  <c r="AA192" i="5"/>
  <c r="AB192" i="5"/>
  <c r="Y192" i="5"/>
  <c r="Z192" i="5"/>
  <c r="W192" i="5"/>
  <c r="X192" i="5"/>
  <c r="U192" i="5"/>
  <c r="V192" i="5"/>
  <c r="F192" i="5"/>
  <c r="O193" i="5" s="1"/>
  <c r="AK191" i="6" l="1"/>
  <c r="AL191" i="6" s="1"/>
  <c r="O192" i="6"/>
  <c r="P192" i="6" s="1"/>
  <c r="T192" i="6"/>
  <c r="N192" i="6" s="1"/>
  <c r="AK192" i="5"/>
  <c r="AL192" i="5" s="1"/>
  <c r="P193" i="5"/>
  <c r="T193" i="5"/>
  <c r="N193" i="5" s="1"/>
  <c r="E192" i="6" l="1"/>
  <c r="E193" i="5"/>
  <c r="AB192" i="6" l="1"/>
  <c r="X192" i="6"/>
  <c r="AA192" i="6"/>
  <c r="W192" i="6"/>
  <c r="Y192" i="6"/>
  <c r="U192" i="6"/>
  <c r="F192" i="6"/>
  <c r="Z192" i="6"/>
  <c r="V192" i="6"/>
  <c r="AA193" i="5"/>
  <c r="AB193" i="5"/>
  <c r="Y193" i="5"/>
  <c r="Z193" i="5"/>
  <c r="W193" i="5"/>
  <c r="X193" i="5"/>
  <c r="U193" i="5"/>
  <c r="V193" i="5"/>
  <c r="F193" i="5"/>
  <c r="O194" i="5" s="1"/>
  <c r="O193" i="6" l="1"/>
  <c r="P193" i="6" s="1"/>
  <c r="AK192" i="6"/>
  <c r="AL192" i="6" s="1"/>
  <c r="T193" i="6"/>
  <c r="N193" i="6" s="1"/>
  <c r="AK193" i="5"/>
  <c r="AL193" i="5" s="1"/>
  <c r="P194" i="5"/>
  <c r="T194" i="5"/>
  <c r="N194" i="5" s="1"/>
  <c r="E193" i="6" l="1"/>
  <c r="R195" i="5"/>
  <c r="E194" i="5"/>
  <c r="AA193" i="6" l="1"/>
  <c r="W193" i="6"/>
  <c r="Z193" i="6"/>
  <c r="V193" i="6"/>
  <c r="F193" i="6"/>
  <c r="AB193" i="6"/>
  <c r="X193" i="6"/>
  <c r="Y193" i="6"/>
  <c r="U193" i="6"/>
  <c r="AA194" i="5"/>
  <c r="AI195" i="5" s="1"/>
  <c r="M195" i="5" s="1"/>
  <c r="M196" i="5" s="1"/>
  <c r="M197" i="5" s="1"/>
  <c r="M198" i="5" s="1"/>
  <c r="M199" i="5" s="1"/>
  <c r="M200" i="5" s="1"/>
  <c r="M201" i="5" s="1"/>
  <c r="M202" i="5" s="1"/>
  <c r="M203" i="5" s="1"/>
  <c r="M204" i="5" s="1"/>
  <c r="M205" i="5" s="1"/>
  <c r="M206" i="5" s="1"/>
  <c r="M207" i="5" s="1"/>
  <c r="M208" i="5" s="1"/>
  <c r="M209" i="5" s="1"/>
  <c r="M210" i="5" s="1"/>
  <c r="M211" i="5" s="1"/>
  <c r="M212" i="5" s="1"/>
  <c r="M213" i="5" s="1"/>
  <c r="M214" i="5" s="1"/>
  <c r="AB194" i="5"/>
  <c r="Y194" i="5"/>
  <c r="AG195" i="5" s="1"/>
  <c r="K195" i="5" s="1"/>
  <c r="K196" i="5" s="1"/>
  <c r="K197" i="5" s="1"/>
  <c r="K198" i="5" s="1"/>
  <c r="K199" i="5" s="1"/>
  <c r="K200" i="5" s="1"/>
  <c r="K201" i="5" s="1"/>
  <c r="K202" i="5" s="1"/>
  <c r="K203" i="5" s="1"/>
  <c r="K204" i="5" s="1"/>
  <c r="K205" i="5" s="1"/>
  <c r="K206" i="5" s="1"/>
  <c r="K207" i="5" s="1"/>
  <c r="K208" i="5" s="1"/>
  <c r="K209" i="5" s="1"/>
  <c r="K210" i="5" s="1"/>
  <c r="K211" i="5" s="1"/>
  <c r="K212" i="5" s="1"/>
  <c r="K213" i="5" s="1"/>
  <c r="K214" i="5" s="1"/>
  <c r="Z194" i="5"/>
  <c r="AH195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W194" i="5"/>
  <c r="AE195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X194" i="5"/>
  <c r="AF195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U194" i="5"/>
  <c r="AC195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V194" i="5"/>
  <c r="AD195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F194" i="5"/>
  <c r="O195" i="5" s="1"/>
  <c r="O194" i="6" l="1"/>
  <c r="P194" i="6" s="1"/>
  <c r="T194" i="6"/>
  <c r="N194" i="6" s="1"/>
  <c r="AK193" i="6"/>
  <c r="AL193" i="6" s="1"/>
  <c r="AJ195" i="5"/>
  <c r="AK194" i="5"/>
  <c r="AL194" i="5" s="1"/>
  <c r="P195" i="5"/>
  <c r="T195" i="5"/>
  <c r="E194" i="6" l="1"/>
  <c r="R195" i="6"/>
  <c r="N195" i="5"/>
  <c r="E195" i="5" s="1"/>
  <c r="Z194" i="6" l="1"/>
  <c r="AH195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V194" i="6"/>
  <c r="AD195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F194" i="6"/>
  <c r="Y194" i="6"/>
  <c r="AG195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U194" i="6"/>
  <c r="AC195" i="6" s="1"/>
  <c r="AA194" i="6"/>
  <c r="AI195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W194" i="6"/>
  <c r="AE195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AB194" i="6"/>
  <c r="X194" i="6"/>
  <c r="AF195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AA195" i="5"/>
  <c r="AB195" i="5"/>
  <c r="Y195" i="5"/>
  <c r="Z195" i="5"/>
  <c r="W195" i="5"/>
  <c r="X195" i="5"/>
  <c r="U195" i="5"/>
  <c r="V195" i="5"/>
  <c r="F195" i="5"/>
  <c r="O196" i="5" s="1"/>
  <c r="AK194" i="6" l="1"/>
  <c r="AL194" i="6" s="1"/>
  <c r="O195" i="6"/>
  <c r="P195" i="6" s="1"/>
  <c r="T195" i="6"/>
  <c r="AJ195" i="6"/>
  <c r="G195" i="6"/>
  <c r="AK195" i="5"/>
  <c r="AL195" i="5" s="1"/>
  <c r="P196" i="5"/>
  <c r="T196" i="5"/>
  <c r="N196" i="5" s="1"/>
  <c r="G196" i="6" l="1"/>
  <c r="N195" i="6"/>
  <c r="E196" i="5"/>
  <c r="G197" i="6" l="1"/>
  <c r="E195" i="6"/>
  <c r="AA196" i="5"/>
  <c r="AB196" i="5"/>
  <c r="Y196" i="5"/>
  <c r="Z196" i="5"/>
  <c r="W196" i="5"/>
  <c r="X196" i="5"/>
  <c r="U196" i="5"/>
  <c r="V196" i="5"/>
  <c r="F196" i="5"/>
  <c r="O197" i="5" s="1"/>
  <c r="Y195" i="6" l="1"/>
  <c r="U195" i="6"/>
  <c r="AB195" i="6"/>
  <c r="X195" i="6"/>
  <c r="Z195" i="6"/>
  <c r="V195" i="6"/>
  <c r="F195" i="6"/>
  <c r="AA195" i="6"/>
  <c r="W195" i="6"/>
  <c r="G198" i="6"/>
  <c r="AK196" i="5"/>
  <c r="AL196" i="5" s="1"/>
  <c r="P197" i="5"/>
  <c r="T197" i="5"/>
  <c r="N197" i="5" s="1"/>
  <c r="AK195" i="6" l="1"/>
  <c r="AL195" i="6" s="1"/>
  <c r="O196" i="6"/>
  <c r="P196" i="6" s="1"/>
  <c r="T196" i="6"/>
  <c r="N196" i="6" s="1"/>
  <c r="G199" i="6"/>
  <c r="E197" i="5"/>
  <c r="E196" i="6" l="1"/>
  <c r="G200" i="6"/>
  <c r="AA197" i="5"/>
  <c r="AB197" i="5"/>
  <c r="Y197" i="5"/>
  <c r="Z197" i="5"/>
  <c r="W197" i="5"/>
  <c r="X197" i="5"/>
  <c r="U197" i="5"/>
  <c r="V197" i="5"/>
  <c r="F197" i="5"/>
  <c r="O198" i="5" s="1"/>
  <c r="AB196" i="6" l="1"/>
  <c r="X196" i="6"/>
  <c r="AA196" i="6"/>
  <c r="W196" i="6"/>
  <c r="Y196" i="6"/>
  <c r="U196" i="6"/>
  <c r="F196" i="6"/>
  <c r="Z196" i="6"/>
  <c r="V196" i="6"/>
  <c r="G201" i="6"/>
  <c r="AK197" i="5"/>
  <c r="AL197" i="5" s="1"/>
  <c r="P198" i="5"/>
  <c r="T198" i="5"/>
  <c r="N198" i="5" s="1"/>
  <c r="O197" i="6" l="1"/>
  <c r="P197" i="6" s="1"/>
  <c r="AK196" i="6"/>
  <c r="AL196" i="6" s="1"/>
  <c r="T197" i="6"/>
  <c r="N197" i="6" s="1"/>
  <c r="G202" i="6"/>
  <c r="E198" i="5"/>
  <c r="G203" i="6" l="1"/>
  <c r="E197" i="6"/>
  <c r="AA198" i="5"/>
  <c r="AB198" i="5"/>
  <c r="Y198" i="5"/>
  <c r="Z198" i="5"/>
  <c r="W198" i="5"/>
  <c r="X198" i="5"/>
  <c r="U198" i="5"/>
  <c r="V198" i="5"/>
  <c r="F198" i="5"/>
  <c r="O199" i="5" s="1"/>
  <c r="AA197" i="6" l="1"/>
  <c r="W197" i="6"/>
  <c r="Z197" i="6"/>
  <c r="V197" i="6"/>
  <c r="F197" i="6"/>
  <c r="AB197" i="6"/>
  <c r="X197" i="6"/>
  <c r="Y197" i="6"/>
  <c r="U197" i="6"/>
  <c r="G204" i="6"/>
  <c r="AK198" i="5"/>
  <c r="AL198" i="5" s="1"/>
  <c r="P199" i="5"/>
  <c r="T199" i="5"/>
  <c r="N199" i="5" s="1"/>
  <c r="G205" i="6" l="1"/>
  <c r="O198" i="6"/>
  <c r="P198" i="6" s="1"/>
  <c r="T198" i="6"/>
  <c r="N198" i="6" s="1"/>
  <c r="AK197" i="6"/>
  <c r="AL197" i="6" s="1"/>
  <c r="E199" i="5"/>
  <c r="E198" i="6" l="1"/>
  <c r="G206" i="6"/>
  <c r="AA199" i="5"/>
  <c r="AB199" i="5"/>
  <c r="Y199" i="5"/>
  <c r="Z199" i="5"/>
  <c r="W199" i="5"/>
  <c r="X199" i="5"/>
  <c r="U199" i="5"/>
  <c r="V199" i="5"/>
  <c r="F199" i="5"/>
  <c r="O200" i="5" s="1"/>
  <c r="Z198" i="6" l="1"/>
  <c r="V198" i="6"/>
  <c r="F198" i="6"/>
  <c r="Y198" i="6"/>
  <c r="U198" i="6"/>
  <c r="AA198" i="6"/>
  <c r="W198" i="6"/>
  <c r="X198" i="6"/>
  <c r="AB198" i="6"/>
  <c r="G207" i="6"/>
  <c r="AK199" i="5"/>
  <c r="AL199" i="5" s="1"/>
  <c r="P200" i="5"/>
  <c r="T200" i="5"/>
  <c r="N200" i="5" s="1"/>
  <c r="G208" i="6" l="1"/>
  <c r="AK198" i="6"/>
  <c r="AL198" i="6" s="1"/>
  <c r="O199" i="6"/>
  <c r="P199" i="6" s="1"/>
  <c r="T199" i="6"/>
  <c r="N199" i="6" s="1"/>
  <c r="E200" i="5"/>
  <c r="G209" i="6" l="1"/>
  <c r="E199" i="6"/>
  <c r="AA200" i="5"/>
  <c r="AB200" i="5"/>
  <c r="Y200" i="5"/>
  <c r="Z200" i="5"/>
  <c r="W200" i="5"/>
  <c r="X200" i="5"/>
  <c r="U200" i="5"/>
  <c r="V200" i="5"/>
  <c r="F200" i="5"/>
  <c r="O201" i="5" s="1"/>
  <c r="G210" i="6" l="1"/>
  <c r="Y199" i="6"/>
  <c r="U199" i="6"/>
  <c r="AB199" i="6"/>
  <c r="X199" i="6"/>
  <c r="Z199" i="6"/>
  <c r="V199" i="6"/>
  <c r="F199" i="6"/>
  <c r="AA199" i="6"/>
  <c r="W199" i="6"/>
  <c r="AK200" i="5"/>
  <c r="AL200" i="5" s="1"/>
  <c r="P201" i="5"/>
  <c r="T201" i="5"/>
  <c r="N201" i="5" s="1"/>
  <c r="G211" i="6" l="1"/>
  <c r="AK199" i="6"/>
  <c r="AL199" i="6" s="1"/>
  <c r="O200" i="6"/>
  <c r="P200" i="6" s="1"/>
  <c r="T200" i="6"/>
  <c r="N200" i="6" s="1"/>
  <c r="E201" i="5"/>
  <c r="G212" i="6" l="1"/>
  <c r="E200" i="6"/>
  <c r="AA201" i="5"/>
  <c r="AB201" i="5"/>
  <c r="Y201" i="5"/>
  <c r="Z201" i="5"/>
  <c r="W201" i="5"/>
  <c r="X201" i="5"/>
  <c r="U201" i="5"/>
  <c r="V201" i="5"/>
  <c r="F201" i="5"/>
  <c r="O202" i="5" s="1"/>
  <c r="G213" i="6" l="1"/>
  <c r="AB200" i="6"/>
  <c r="X200" i="6"/>
  <c r="AA200" i="6"/>
  <c r="W200" i="6"/>
  <c r="Y200" i="6"/>
  <c r="U200" i="6"/>
  <c r="Z200" i="6"/>
  <c r="V200" i="6"/>
  <c r="F200" i="6"/>
  <c r="AK201" i="5"/>
  <c r="AL201" i="5" s="1"/>
  <c r="P202" i="5"/>
  <c r="T202" i="5"/>
  <c r="N202" i="5" s="1"/>
  <c r="O201" i="6" l="1"/>
  <c r="P201" i="6" s="1"/>
  <c r="AK200" i="6"/>
  <c r="AL200" i="6" s="1"/>
  <c r="T201" i="6"/>
  <c r="N201" i="6" s="1"/>
  <c r="G214" i="6"/>
  <c r="E202" i="5"/>
  <c r="E201" i="6" l="1"/>
  <c r="AA202" i="5"/>
  <c r="AB202" i="5"/>
  <c r="Y202" i="5"/>
  <c r="Z202" i="5"/>
  <c r="W202" i="5"/>
  <c r="X202" i="5"/>
  <c r="U202" i="5"/>
  <c r="V202" i="5"/>
  <c r="F202" i="5"/>
  <c r="O203" i="5" s="1"/>
  <c r="AA201" i="6" l="1"/>
  <c r="W201" i="6"/>
  <c r="Z201" i="6"/>
  <c r="V201" i="6"/>
  <c r="F201" i="6"/>
  <c r="AB201" i="6"/>
  <c r="X201" i="6"/>
  <c r="Y201" i="6"/>
  <c r="U201" i="6"/>
  <c r="AK202" i="5"/>
  <c r="AL202" i="5" s="1"/>
  <c r="P203" i="5"/>
  <c r="T203" i="5"/>
  <c r="N203" i="5" s="1"/>
  <c r="T202" i="6" l="1"/>
  <c r="N202" i="6" s="1"/>
  <c r="O202" i="6"/>
  <c r="P202" i="6" s="1"/>
  <c r="AK201" i="6"/>
  <c r="AL201" i="6" s="1"/>
  <c r="E203" i="5"/>
  <c r="E202" i="6" l="1"/>
  <c r="AA203" i="5"/>
  <c r="AB203" i="5"/>
  <c r="Y203" i="5"/>
  <c r="Z203" i="5"/>
  <c r="W203" i="5"/>
  <c r="X203" i="5"/>
  <c r="U203" i="5"/>
  <c r="V203" i="5"/>
  <c r="F203" i="5"/>
  <c r="O204" i="5" s="1"/>
  <c r="Z202" i="6" l="1"/>
  <c r="V202" i="6"/>
  <c r="F202" i="6"/>
  <c r="Y202" i="6"/>
  <c r="U202" i="6"/>
  <c r="AB202" i="6"/>
  <c r="X202" i="6"/>
  <c r="AA202" i="6"/>
  <c r="W202" i="6"/>
  <c r="AK203" i="5"/>
  <c r="AL203" i="5" s="1"/>
  <c r="P204" i="5"/>
  <c r="T204" i="5"/>
  <c r="N204" i="5" s="1"/>
  <c r="AK202" i="6" l="1"/>
  <c r="AL202" i="6" s="1"/>
  <c r="O203" i="6"/>
  <c r="P203" i="6" s="1"/>
  <c r="T203" i="6"/>
  <c r="N203" i="6" s="1"/>
  <c r="E204" i="5"/>
  <c r="E203" i="6" l="1"/>
  <c r="AA204" i="5"/>
  <c r="AB204" i="5"/>
  <c r="Y204" i="5"/>
  <c r="Z204" i="5"/>
  <c r="W204" i="5"/>
  <c r="X204" i="5"/>
  <c r="U204" i="5"/>
  <c r="V204" i="5"/>
  <c r="F204" i="5"/>
  <c r="O205" i="5" s="1"/>
  <c r="Y203" i="6" l="1"/>
  <c r="U203" i="6"/>
  <c r="AB203" i="6"/>
  <c r="X203" i="6"/>
  <c r="AA203" i="6"/>
  <c r="W203" i="6"/>
  <c r="Z203" i="6"/>
  <c r="V203" i="6"/>
  <c r="F203" i="6"/>
  <c r="AK204" i="5"/>
  <c r="AL204" i="5" s="1"/>
  <c r="P205" i="5"/>
  <c r="T205" i="5"/>
  <c r="N205" i="5" s="1"/>
  <c r="AK203" i="6" l="1"/>
  <c r="AL203" i="6" s="1"/>
  <c r="O204" i="6"/>
  <c r="P204" i="6" s="1"/>
  <c r="T204" i="6"/>
  <c r="N204" i="6" s="1"/>
  <c r="E205" i="5"/>
  <c r="E204" i="6" l="1"/>
  <c r="AA205" i="5"/>
  <c r="AB205" i="5"/>
  <c r="Y205" i="5"/>
  <c r="Z205" i="5"/>
  <c r="W205" i="5"/>
  <c r="X205" i="5"/>
  <c r="U205" i="5"/>
  <c r="V205" i="5"/>
  <c r="F205" i="5"/>
  <c r="O206" i="5" s="1"/>
  <c r="AB204" i="6" l="1"/>
  <c r="X204" i="6"/>
  <c r="AA204" i="6"/>
  <c r="W204" i="6"/>
  <c r="Z204" i="6"/>
  <c r="V204" i="6"/>
  <c r="F204" i="6"/>
  <c r="Y204" i="6"/>
  <c r="U204" i="6"/>
  <c r="AK205" i="5"/>
  <c r="AL205" i="5" s="1"/>
  <c r="P206" i="5"/>
  <c r="T206" i="5"/>
  <c r="N206" i="5" s="1"/>
  <c r="O205" i="6" l="1"/>
  <c r="P205" i="6" s="1"/>
  <c r="AK204" i="6"/>
  <c r="AL204" i="6" s="1"/>
  <c r="T205" i="6"/>
  <c r="N205" i="6" s="1"/>
  <c r="E206" i="5"/>
  <c r="E205" i="6" l="1"/>
  <c r="AA206" i="5"/>
  <c r="AB206" i="5"/>
  <c r="Y206" i="5"/>
  <c r="Z206" i="5"/>
  <c r="W206" i="5"/>
  <c r="X206" i="5"/>
  <c r="U206" i="5"/>
  <c r="V206" i="5"/>
  <c r="F206" i="5"/>
  <c r="O207" i="5" s="1"/>
  <c r="AA205" i="6" l="1"/>
  <c r="W205" i="6"/>
  <c r="Z205" i="6"/>
  <c r="V205" i="6"/>
  <c r="F205" i="6"/>
  <c r="Y205" i="6"/>
  <c r="U205" i="6"/>
  <c r="AB205" i="6"/>
  <c r="X205" i="6"/>
  <c r="AK206" i="5"/>
  <c r="AL206" i="5" s="1"/>
  <c r="P207" i="5"/>
  <c r="T207" i="5"/>
  <c r="N207" i="5" s="1"/>
  <c r="T206" i="6" l="1"/>
  <c r="N206" i="6" s="1"/>
  <c r="AK205" i="6"/>
  <c r="AL205" i="6" s="1"/>
  <c r="O206" i="6"/>
  <c r="P206" i="6" s="1"/>
  <c r="E207" i="5"/>
  <c r="E206" i="6" l="1"/>
  <c r="AA207" i="5"/>
  <c r="AB207" i="5"/>
  <c r="Y207" i="5"/>
  <c r="Z207" i="5"/>
  <c r="W207" i="5"/>
  <c r="X207" i="5"/>
  <c r="U207" i="5"/>
  <c r="V207" i="5"/>
  <c r="F207" i="5"/>
  <c r="O208" i="5" s="1"/>
  <c r="Z206" i="6" l="1"/>
  <c r="V206" i="6"/>
  <c r="F206" i="6"/>
  <c r="Y206" i="6"/>
  <c r="U206" i="6"/>
  <c r="AB206" i="6"/>
  <c r="X206" i="6"/>
  <c r="AA206" i="6"/>
  <c r="W206" i="6"/>
  <c r="AK207" i="5"/>
  <c r="AL207" i="5" s="1"/>
  <c r="P208" i="5"/>
  <c r="T208" i="5"/>
  <c r="N208" i="5" s="1"/>
  <c r="AK206" i="6" l="1"/>
  <c r="AL206" i="6" s="1"/>
  <c r="O207" i="6"/>
  <c r="P207" i="6" s="1"/>
  <c r="T207" i="6"/>
  <c r="N207" i="6" s="1"/>
  <c r="E208" i="5"/>
  <c r="E207" i="6" l="1"/>
  <c r="AA208" i="5"/>
  <c r="AB208" i="5"/>
  <c r="Y208" i="5"/>
  <c r="Z208" i="5"/>
  <c r="W208" i="5"/>
  <c r="X208" i="5"/>
  <c r="U208" i="5"/>
  <c r="V208" i="5"/>
  <c r="F208" i="5"/>
  <c r="O209" i="5" s="1"/>
  <c r="Y207" i="6" l="1"/>
  <c r="U207" i="6"/>
  <c r="AB207" i="6"/>
  <c r="X207" i="6"/>
  <c r="AA207" i="6"/>
  <c r="W207" i="6"/>
  <c r="Z207" i="6"/>
  <c r="V207" i="6"/>
  <c r="F207" i="6"/>
  <c r="AK208" i="5"/>
  <c r="AL208" i="5" s="1"/>
  <c r="P209" i="5"/>
  <c r="T209" i="5"/>
  <c r="N209" i="5" s="1"/>
  <c r="AK207" i="6" l="1"/>
  <c r="AL207" i="6" s="1"/>
  <c r="O208" i="6"/>
  <c r="P208" i="6" s="1"/>
  <c r="T208" i="6"/>
  <c r="N208" i="6" s="1"/>
  <c r="E209" i="5"/>
  <c r="E208" i="6" l="1"/>
  <c r="AA209" i="5"/>
  <c r="AB209" i="5"/>
  <c r="Y209" i="5"/>
  <c r="Z209" i="5"/>
  <c r="W209" i="5"/>
  <c r="X209" i="5"/>
  <c r="U209" i="5"/>
  <c r="V209" i="5"/>
  <c r="F209" i="5"/>
  <c r="O210" i="5" s="1"/>
  <c r="AB208" i="6" l="1"/>
  <c r="X208" i="6"/>
  <c r="AA208" i="6"/>
  <c r="W208" i="6"/>
  <c r="Z208" i="6"/>
  <c r="V208" i="6"/>
  <c r="F208" i="6"/>
  <c r="Y208" i="6"/>
  <c r="U208" i="6"/>
  <c r="AK209" i="5"/>
  <c r="AL209" i="5" s="1"/>
  <c r="P210" i="5"/>
  <c r="T210" i="5"/>
  <c r="N210" i="5" s="1"/>
  <c r="O209" i="6" l="1"/>
  <c r="P209" i="6" s="1"/>
  <c r="AK208" i="6"/>
  <c r="AL208" i="6" s="1"/>
  <c r="T209" i="6"/>
  <c r="N209" i="6" s="1"/>
  <c r="E210" i="5"/>
  <c r="E209" i="6" l="1"/>
  <c r="AA210" i="5"/>
  <c r="AB210" i="5"/>
  <c r="Y210" i="5"/>
  <c r="Z210" i="5"/>
  <c r="W210" i="5"/>
  <c r="X210" i="5"/>
  <c r="U210" i="5"/>
  <c r="V210" i="5"/>
  <c r="F210" i="5"/>
  <c r="O211" i="5" s="1"/>
  <c r="AA209" i="6" l="1"/>
  <c r="W209" i="6"/>
  <c r="Z209" i="6"/>
  <c r="V209" i="6"/>
  <c r="F209" i="6"/>
  <c r="Y209" i="6"/>
  <c r="U209" i="6"/>
  <c r="AB209" i="6"/>
  <c r="X209" i="6"/>
  <c r="AK210" i="5"/>
  <c r="AL210" i="5" s="1"/>
  <c r="P211" i="5"/>
  <c r="T211" i="5"/>
  <c r="N211" i="5" s="1"/>
  <c r="T210" i="6" l="1"/>
  <c r="N210" i="6" s="1"/>
  <c r="AK209" i="6"/>
  <c r="AL209" i="6" s="1"/>
  <c r="O210" i="6"/>
  <c r="P210" i="6" s="1"/>
  <c r="E211" i="5"/>
  <c r="E210" i="6" l="1"/>
  <c r="AA211" i="5"/>
  <c r="AB211" i="5"/>
  <c r="Y211" i="5"/>
  <c r="Z211" i="5"/>
  <c r="W211" i="5"/>
  <c r="X211" i="5"/>
  <c r="U211" i="5"/>
  <c r="V211" i="5"/>
  <c r="F211" i="5"/>
  <c r="O212" i="5" s="1"/>
  <c r="Z210" i="6" l="1"/>
  <c r="V210" i="6"/>
  <c r="F210" i="6"/>
  <c r="Y210" i="6"/>
  <c r="U210" i="6"/>
  <c r="AB210" i="6"/>
  <c r="X210" i="6"/>
  <c r="AA210" i="6"/>
  <c r="W210" i="6"/>
  <c r="AK211" i="5"/>
  <c r="AL211" i="5" s="1"/>
  <c r="P212" i="5"/>
  <c r="T212" i="5"/>
  <c r="N212" i="5" s="1"/>
  <c r="AK210" i="6" l="1"/>
  <c r="AL210" i="6" s="1"/>
  <c r="O211" i="6"/>
  <c r="P211" i="6" s="1"/>
  <c r="T211" i="6"/>
  <c r="N211" i="6" s="1"/>
  <c r="E212" i="5"/>
  <c r="E211" i="6" l="1"/>
  <c r="AA212" i="5"/>
  <c r="AB212" i="5"/>
  <c r="Y212" i="5"/>
  <c r="Z212" i="5"/>
  <c r="W212" i="5"/>
  <c r="X212" i="5"/>
  <c r="U212" i="5"/>
  <c r="V212" i="5"/>
  <c r="F212" i="5"/>
  <c r="O213" i="5" s="1"/>
  <c r="Y211" i="6" l="1"/>
  <c r="U211" i="6"/>
  <c r="AB211" i="6"/>
  <c r="X211" i="6"/>
  <c r="AA211" i="6"/>
  <c r="W211" i="6"/>
  <c r="Z211" i="6"/>
  <c r="V211" i="6"/>
  <c r="F211" i="6"/>
  <c r="AK212" i="5"/>
  <c r="AL212" i="5" s="1"/>
  <c r="P213" i="5"/>
  <c r="T213" i="5"/>
  <c r="N213" i="5" s="1"/>
  <c r="T212" i="6" l="1"/>
  <c r="N212" i="6" s="1"/>
  <c r="AK211" i="6"/>
  <c r="AL211" i="6" s="1"/>
  <c r="O212" i="6"/>
  <c r="P212" i="6" s="1"/>
  <c r="E213" i="5"/>
  <c r="E212" i="6" l="1"/>
  <c r="AA213" i="5"/>
  <c r="AB213" i="5"/>
  <c r="Y213" i="5"/>
  <c r="Z213" i="5"/>
  <c r="W213" i="5"/>
  <c r="X213" i="5"/>
  <c r="U213" i="5"/>
  <c r="V213" i="5"/>
  <c r="F213" i="5"/>
  <c r="O214" i="5" s="1"/>
  <c r="AB212" i="6" l="1"/>
  <c r="X212" i="6"/>
  <c r="AA212" i="6"/>
  <c r="W212" i="6"/>
  <c r="Z212" i="6"/>
  <c r="V212" i="6"/>
  <c r="F212" i="6"/>
  <c r="Y212" i="6"/>
  <c r="U212" i="6"/>
  <c r="AK213" i="5"/>
  <c r="AL213" i="5" s="1"/>
  <c r="P214" i="5"/>
  <c r="T214" i="5"/>
  <c r="N214" i="5" s="1"/>
  <c r="O213" i="6" l="1"/>
  <c r="P213" i="6" s="1"/>
  <c r="AK212" i="6"/>
  <c r="AL212" i="6" s="1"/>
  <c r="T213" i="6"/>
  <c r="N213" i="6" s="1"/>
  <c r="E214" i="5"/>
  <c r="R215" i="5"/>
  <c r="E213" i="6" l="1"/>
  <c r="AA214" i="5"/>
  <c r="AI215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AB214" i="5"/>
  <c r="Y214" i="5"/>
  <c r="AG215" i="5" s="1"/>
  <c r="K215" i="5" s="1"/>
  <c r="K216" i="5" s="1"/>
  <c r="K217" i="5" s="1"/>
  <c r="K218" i="5" s="1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Z214" i="5"/>
  <c r="AH215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W214" i="5"/>
  <c r="AE215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X214" i="5"/>
  <c r="AF215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U214" i="5"/>
  <c r="AC215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V214" i="5"/>
  <c r="AD215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F214" i="5"/>
  <c r="O215" i="5" s="1"/>
  <c r="AA213" i="6" l="1"/>
  <c r="W213" i="6"/>
  <c r="Z213" i="6"/>
  <c r="V213" i="6"/>
  <c r="F213" i="6"/>
  <c r="Y213" i="6"/>
  <c r="U213" i="6"/>
  <c r="AB213" i="6"/>
  <c r="X213" i="6"/>
  <c r="AK214" i="5"/>
  <c r="AL214" i="5" s="1"/>
  <c r="P215" i="5"/>
  <c r="T215" i="5"/>
  <c r="AJ215" i="5"/>
  <c r="T214" i="6" l="1"/>
  <c r="N214" i="6" s="1"/>
  <c r="AK213" i="6"/>
  <c r="AL213" i="6" s="1"/>
  <c r="O214" i="6"/>
  <c r="P214" i="6" s="1"/>
  <c r="N215" i="5"/>
  <c r="E215" i="5" s="1"/>
  <c r="R215" i="6" l="1"/>
  <c r="E214" i="6"/>
  <c r="AA215" i="5"/>
  <c r="AB215" i="5"/>
  <c r="Y215" i="5"/>
  <c r="Z215" i="5"/>
  <c r="W215" i="5"/>
  <c r="X215" i="5"/>
  <c r="U215" i="5"/>
  <c r="V215" i="5"/>
  <c r="F215" i="5"/>
  <c r="O216" i="5" s="1"/>
  <c r="Z214" i="6" l="1"/>
  <c r="AH215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V214" i="6"/>
  <c r="AD215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F214" i="6"/>
  <c r="Y214" i="6"/>
  <c r="AG215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U214" i="6"/>
  <c r="AC215" i="6" s="1"/>
  <c r="AB214" i="6"/>
  <c r="X214" i="6"/>
  <c r="AF215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AA214" i="6"/>
  <c r="AI215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W214" i="6"/>
  <c r="AE215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AK215" i="5"/>
  <c r="AL215" i="5" s="1"/>
  <c r="P216" i="5"/>
  <c r="T216" i="5"/>
  <c r="N216" i="5" s="1"/>
  <c r="AK214" i="6" l="1"/>
  <c r="AL214" i="6" s="1"/>
  <c r="O215" i="6"/>
  <c r="P215" i="6" s="1"/>
  <c r="T215" i="6"/>
  <c r="AJ215" i="6"/>
  <c r="G215" i="6"/>
  <c r="E216" i="5"/>
  <c r="N215" i="6" l="1"/>
  <c r="E215" i="6" s="1"/>
  <c r="G216" i="6"/>
  <c r="AA216" i="5"/>
  <c r="AB216" i="5"/>
  <c r="Y216" i="5"/>
  <c r="Z216" i="5"/>
  <c r="W216" i="5"/>
  <c r="X216" i="5"/>
  <c r="U216" i="5"/>
  <c r="V216" i="5"/>
  <c r="F216" i="5"/>
  <c r="O217" i="5" s="1"/>
  <c r="G217" i="6" l="1"/>
  <c r="Y215" i="6"/>
  <c r="U215" i="6"/>
  <c r="AB215" i="6"/>
  <c r="X215" i="6"/>
  <c r="AA215" i="6"/>
  <c r="W215" i="6"/>
  <c r="Z215" i="6"/>
  <c r="V215" i="6"/>
  <c r="F215" i="6"/>
  <c r="AK216" i="5"/>
  <c r="AL216" i="5" s="1"/>
  <c r="P217" i="5"/>
  <c r="T217" i="5"/>
  <c r="N217" i="5" s="1"/>
  <c r="T216" i="6" l="1"/>
  <c r="N216" i="6" s="1"/>
  <c r="AK215" i="6"/>
  <c r="AL215" i="6" s="1"/>
  <c r="O216" i="6"/>
  <c r="P216" i="6" s="1"/>
  <c r="G218" i="6"/>
  <c r="E217" i="5"/>
  <c r="G219" i="6" l="1"/>
  <c r="E216" i="6"/>
  <c r="AA217" i="5"/>
  <c r="AB217" i="5"/>
  <c r="Y217" i="5"/>
  <c r="Z217" i="5"/>
  <c r="W217" i="5"/>
  <c r="X217" i="5"/>
  <c r="U217" i="5"/>
  <c r="V217" i="5"/>
  <c r="F217" i="5"/>
  <c r="O218" i="5" s="1"/>
  <c r="G220" i="6" l="1"/>
  <c r="AB216" i="6"/>
  <c r="X216" i="6"/>
  <c r="AA216" i="6"/>
  <c r="W216" i="6"/>
  <c r="Z216" i="6"/>
  <c r="V216" i="6"/>
  <c r="F216" i="6"/>
  <c r="Y216" i="6"/>
  <c r="U216" i="6"/>
  <c r="AK217" i="5"/>
  <c r="AL217" i="5" s="1"/>
  <c r="P218" i="5"/>
  <c r="T218" i="5"/>
  <c r="N218" i="5" s="1"/>
  <c r="G221" i="6" l="1"/>
  <c r="O217" i="6"/>
  <c r="P217" i="6" s="1"/>
  <c r="AK216" i="6"/>
  <c r="AL216" i="6" s="1"/>
  <c r="T217" i="6"/>
  <c r="N217" i="6" s="1"/>
  <c r="E218" i="5"/>
  <c r="E217" i="6" l="1"/>
  <c r="G222" i="6"/>
  <c r="AA218" i="5"/>
  <c r="AB218" i="5"/>
  <c r="Y218" i="5"/>
  <c r="Z218" i="5"/>
  <c r="W218" i="5"/>
  <c r="X218" i="5"/>
  <c r="U218" i="5"/>
  <c r="V218" i="5"/>
  <c r="F218" i="5"/>
  <c r="O219" i="5" s="1"/>
  <c r="AA217" i="6" l="1"/>
  <c r="W217" i="6"/>
  <c r="Z217" i="6"/>
  <c r="V217" i="6"/>
  <c r="F217" i="6"/>
  <c r="Y217" i="6"/>
  <c r="U217" i="6"/>
  <c r="AB217" i="6"/>
  <c r="X217" i="6"/>
  <c r="G223" i="6"/>
  <c r="AK218" i="5"/>
  <c r="AL218" i="5" s="1"/>
  <c r="P219" i="5"/>
  <c r="T219" i="5"/>
  <c r="N219" i="5" s="1"/>
  <c r="G224" i="6" l="1"/>
  <c r="T218" i="6"/>
  <c r="N218" i="6" s="1"/>
  <c r="AK217" i="6"/>
  <c r="AL217" i="6" s="1"/>
  <c r="O218" i="6"/>
  <c r="P218" i="6" s="1"/>
  <c r="E219" i="5"/>
  <c r="E218" i="6" l="1"/>
  <c r="G225" i="6"/>
  <c r="AA219" i="5"/>
  <c r="AB219" i="5"/>
  <c r="Y219" i="5"/>
  <c r="Z219" i="5"/>
  <c r="W219" i="5"/>
  <c r="X219" i="5"/>
  <c r="U219" i="5"/>
  <c r="V219" i="5"/>
  <c r="F219" i="5"/>
  <c r="O220" i="5" s="1"/>
  <c r="G226" i="6" l="1"/>
  <c r="Z218" i="6"/>
  <c r="V218" i="6"/>
  <c r="F218" i="6"/>
  <c r="Y218" i="6"/>
  <c r="U218" i="6"/>
  <c r="AB218" i="6"/>
  <c r="X218" i="6"/>
  <c r="AA218" i="6"/>
  <c r="W218" i="6"/>
  <c r="AK219" i="5"/>
  <c r="AL219" i="5" s="1"/>
  <c r="P220" i="5"/>
  <c r="T220" i="5"/>
  <c r="N220" i="5" s="1"/>
  <c r="G227" i="6" l="1"/>
  <c r="AK218" i="6"/>
  <c r="AL218" i="6" s="1"/>
  <c r="O219" i="6"/>
  <c r="P219" i="6" s="1"/>
  <c r="T219" i="6"/>
  <c r="N219" i="6" s="1"/>
  <c r="E220" i="5"/>
  <c r="G228" i="6" l="1"/>
  <c r="E219" i="6"/>
  <c r="AA220" i="5"/>
  <c r="AB220" i="5"/>
  <c r="Y220" i="5"/>
  <c r="Z220" i="5"/>
  <c r="W220" i="5"/>
  <c r="X220" i="5"/>
  <c r="U220" i="5"/>
  <c r="V220" i="5"/>
  <c r="F220" i="5"/>
  <c r="O221" i="5" s="1"/>
  <c r="G229" i="6" l="1"/>
  <c r="Y219" i="6"/>
  <c r="U219" i="6"/>
  <c r="AB219" i="6"/>
  <c r="X219" i="6"/>
  <c r="AA219" i="6"/>
  <c r="W219" i="6"/>
  <c r="Z219" i="6"/>
  <c r="V219" i="6"/>
  <c r="F219" i="6"/>
  <c r="AK220" i="5"/>
  <c r="AL220" i="5" s="1"/>
  <c r="P221" i="5"/>
  <c r="T221" i="5"/>
  <c r="N221" i="5" s="1"/>
  <c r="T220" i="6" l="1"/>
  <c r="N220" i="6" s="1"/>
  <c r="AK219" i="6"/>
  <c r="AL219" i="6" s="1"/>
  <c r="O220" i="6"/>
  <c r="P220" i="6" s="1"/>
  <c r="G230" i="6"/>
  <c r="E221" i="5"/>
  <c r="G231" i="6" l="1"/>
  <c r="E220" i="6"/>
  <c r="AA221" i="5"/>
  <c r="AB221" i="5"/>
  <c r="Y221" i="5"/>
  <c r="Z221" i="5"/>
  <c r="W221" i="5"/>
  <c r="X221" i="5"/>
  <c r="U221" i="5"/>
  <c r="V221" i="5"/>
  <c r="F221" i="5"/>
  <c r="O222" i="5" s="1"/>
  <c r="G232" i="6" l="1"/>
  <c r="AB220" i="6"/>
  <c r="X220" i="6"/>
  <c r="AA220" i="6"/>
  <c r="W220" i="6"/>
  <c r="Z220" i="6"/>
  <c r="V220" i="6"/>
  <c r="F220" i="6"/>
  <c r="Y220" i="6"/>
  <c r="U220" i="6"/>
  <c r="AK221" i="5"/>
  <c r="AL221" i="5" s="1"/>
  <c r="P222" i="5"/>
  <c r="T222" i="5"/>
  <c r="N222" i="5" s="1"/>
  <c r="G233" i="6" l="1"/>
  <c r="O221" i="6"/>
  <c r="P221" i="6" s="1"/>
  <c r="AK220" i="6"/>
  <c r="AL220" i="6" s="1"/>
  <c r="T221" i="6"/>
  <c r="N221" i="6" s="1"/>
  <c r="E222" i="5"/>
  <c r="E221" i="6" l="1"/>
  <c r="G234" i="6"/>
  <c r="AA222" i="5"/>
  <c r="AB222" i="5"/>
  <c r="Y222" i="5"/>
  <c r="Z222" i="5"/>
  <c r="W222" i="5"/>
  <c r="X222" i="5"/>
  <c r="U222" i="5"/>
  <c r="V222" i="5"/>
  <c r="F222" i="5"/>
  <c r="O223" i="5" s="1"/>
  <c r="AA221" i="6" l="1"/>
  <c r="W221" i="6"/>
  <c r="Z221" i="6"/>
  <c r="V221" i="6"/>
  <c r="F221" i="6"/>
  <c r="Y221" i="6"/>
  <c r="U221" i="6"/>
  <c r="AB221" i="6"/>
  <c r="X221" i="6"/>
  <c r="G235" i="6"/>
  <c r="AK222" i="5"/>
  <c r="AL222" i="5" s="1"/>
  <c r="P223" i="5"/>
  <c r="T223" i="5"/>
  <c r="N223" i="5" s="1"/>
  <c r="G236" i="6" l="1"/>
  <c r="T222" i="6"/>
  <c r="N222" i="6" s="1"/>
  <c r="AK221" i="6"/>
  <c r="AL221" i="6" s="1"/>
  <c r="O222" i="6"/>
  <c r="P222" i="6" s="1"/>
  <c r="E223" i="5"/>
  <c r="E222" i="6" l="1"/>
  <c r="AA223" i="5"/>
  <c r="AB223" i="5"/>
  <c r="Y223" i="5"/>
  <c r="Z223" i="5"/>
  <c r="W223" i="5"/>
  <c r="X223" i="5"/>
  <c r="U223" i="5"/>
  <c r="V223" i="5"/>
  <c r="F223" i="5"/>
  <c r="O224" i="5" s="1"/>
  <c r="Z222" i="6" l="1"/>
  <c r="V222" i="6"/>
  <c r="F222" i="6"/>
  <c r="Y222" i="6"/>
  <c r="U222" i="6"/>
  <c r="AB222" i="6"/>
  <c r="X222" i="6"/>
  <c r="AA222" i="6"/>
  <c r="W222" i="6"/>
  <c r="AK223" i="5"/>
  <c r="AL223" i="5" s="1"/>
  <c r="P224" i="5"/>
  <c r="T224" i="5"/>
  <c r="N224" i="5" s="1"/>
  <c r="AK222" i="6" l="1"/>
  <c r="AL222" i="6" s="1"/>
  <c r="O223" i="6"/>
  <c r="P223" i="6" s="1"/>
  <c r="T223" i="6"/>
  <c r="N223" i="6" s="1"/>
  <c r="E224" i="5"/>
  <c r="E223" i="6" l="1"/>
  <c r="AA224" i="5"/>
  <c r="AB224" i="5"/>
  <c r="Y224" i="5"/>
  <c r="Z224" i="5"/>
  <c r="W224" i="5"/>
  <c r="X224" i="5"/>
  <c r="U224" i="5"/>
  <c r="V224" i="5"/>
  <c r="F224" i="5"/>
  <c r="O225" i="5" s="1"/>
  <c r="Y223" i="6" l="1"/>
  <c r="U223" i="6"/>
  <c r="AB223" i="6"/>
  <c r="X223" i="6"/>
  <c r="AA223" i="6"/>
  <c r="W223" i="6"/>
  <c r="Z223" i="6"/>
  <c r="V223" i="6"/>
  <c r="F223" i="6"/>
  <c r="AK224" i="5"/>
  <c r="AL224" i="5" s="1"/>
  <c r="P225" i="5"/>
  <c r="T225" i="5"/>
  <c r="N225" i="5" s="1"/>
  <c r="T224" i="6" l="1"/>
  <c r="N224" i="6" s="1"/>
  <c r="AK223" i="6"/>
  <c r="AL223" i="6" s="1"/>
  <c r="O224" i="6"/>
  <c r="P224" i="6" s="1"/>
  <c r="E225" i="5"/>
  <c r="E224" i="6" l="1"/>
  <c r="AA225" i="5"/>
  <c r="AB225" i="5"/>
  <c r="Y225" i="5"/>
  <c r="Z225" i="5"/>
  <c r="W225" i="5"/>
  <c r="X225" i="5"/>
  <c r="U225" i="5"/>
  <c r="V225" i="5"/>
  <c r="F225" i="5"/>
  <c r="O226" i="5" s="1"/>
  <c r="AB224" i="6" l="1"/>
  <c r="X224" i="6"/>
  <c r="AA224" i="6"/>
  <c r="W224" i="6"/>
  <c r="Z224" i="6"/>
  <c r="V224" i="6"/>
  <c r="F224" i="6"/>
  <c r="Y224" i="6"/>
  <c r="U224" i="6"/>
  <c r="AK225" i="5"/>
  <c r="AL225" i="5" s="1"/>
  <c r="P226" i="5"/>
  <c r="T226" i="5"/>
  <c r="N226" i="5" s="1"/>
  <c r="O225" i="6" l="1"/>
  <c r="P225" i="6" s="1"/>
  <c r="AK224" i="6"/>
  <c r="AL224" i="6" s="1"/>
  <c r="T225" i="6"/>
  <c r="N225" i="6" s="1"/>
  <c r="E226" i="5"/>
  <c r="E225" i="6" l="1"/>
  <c r="AA226" i="5"/>
  <c r="AB226" i="5"/>
  <c r="Y226" i="5"/>
  <c r="Z226" i="5"/>
  <c r="W226" i="5"/>
  <c r="X226" i="5"/>
  <c r="U226" i="5"/>
  <c r="V226" i="5"/>
  <c r="F226" i="5"/>
  <c r="O227" i="5" s="1"/>
  <c r="AA225" i="6" l="1"/>
  <c r="W225" i="6"/>
  <c r="Z225" i="6"/>
  <c r="V225" i="6"/>
  <c r="F225" i="6"/>
  <c r="Y225" i="6"/>
  <c r="U225" i="6"/>
  <c r="AB225" i="6"/>
  <c r="X225" i="6"/>
  <c r="AK226" i="5"/>
  <c r="AL226" i="5" s="1"/>
  <c r="P227" i="5"/>
  <c r="T227" i="5"/>
  <c r="N227" i="5" s="1"/>
  <c r="T226" i="6" l="1"/>
  <c r="N226" i="6" s="1"/>
  <c r="AK225" i="6"/>
  <c r="AL225" i="6" s="1"/>
  <c r="O226" i="6"/>
  <c r="P226" i="6" s="1"/>
  <c r="E227" i="5"/>
  <c r="E226" i="6" l="1"/>
  <c r="AA227" i="5"/>
  <c r="AB227" i="5"/>
  <c r="Y227" i="5"/>
  <c r="Z227" i="5"/>
  <c r="W227" i="5"/>
  <c r="X227" i="5"/>
  <c r="U227" i="5"/>
  <c r="V227" i="5"/>
  <c r="F227" i="5"/>
  <c r="O228" i="5" s="1"/>
  <c r="Z226" i="6" l="1"/>
  <c r="V226" i="6"/>
  <c r="F226" i="6"/>
  <c r="Y226" i="6"/>
  <c r="U226" i="6"/>
  <c r="AB226" i="6"/>
  <c r="X226" i="6"/>
  <c r="AA226" i="6"/>
  <c r="W226" i="6"/>
  <c r="AK227" i="5"/>
  <c r="AL227" i="5" s="1"/>
  <c r="P228" i="5"/>
  <c r="T228" i="5"/>
  <c r="N228" i="5" s="1"/>
  <c r="AK226" i="6" l="1"/>
  <c r="AL226" i="6" s="1"/>
  <c r="O227" i="6"/>
  <c r="P227" i="6" s="1"/>
  <c r="T227" i="6"/>
  <c r="N227" i="6" s="1"/>
  <c r="E228" i="5"/>
  <c r="E227" i="6" l="1"/>
  <c r="AA228" i="5"/>
  <c r="AB228" i="5"/>
  <c r="Y228" i="5"/>
  <c r="Z228" i="5"/>
  <c r="W228" i="5"/>
  <c r="X228" i="5"/>
  <c r="U228" i="5"/>
  <c r="V228" i="5"/>
  <c r="F228" i="5"/>
  <c r="O229" i="5" s="1"/>
  <c r="Y227" i="6" l="1"/>
  <c r="U227" i="6"/>
  <c r="AB227" i="6"/>
  <c r="X227" i="6"/>
  <c r="AA227" i="6"/>
  <c r="W227" i="6"/>
  <c r="Z227" i="6"/>
  <c r="V227" i="6"/>
  <c r="F227" i="6"/>
  <c r="AK228" i="5"/>
  <c r="AL228" i="5" s="1"/>
  <c r="P229" i="5"/>
  <c r="T229" i="5"/>
  <c r="N229" i="5" s="1"/>
  <c r="T228" i="6" l="1"/>
  <c r="N228" i="6" s="1"/>
  <c r="AK227" i="6"/>
  <c r="AL227" i="6" s="1"/>
  <c r="O228" i="6"/>
  <c r="P228" i="6" s="1"/>
  <c r="E229" i="5"/>
  <c r="E228" i="6" l="1"/>
  <c r="AA229" i="5"/>
  <c r="AB229" i="5"/>
  <c r="Y229" i="5"/>
  <c r="Z229" i="5"/>
  <c r="W229" i="5"/>
  <c r="X229" i="5"/>
  <c r="U229" i="5"/>
  <c r="V229" i="5"/>
  <c r="F229" i="5"/>
  <c r="O230" i="5" s="1"/>
  <c r="AB228" i="6" l="1"/>
  <c r="X228" i="6"/>
  <c r="AA228" i="6"/>
  <c r="W228" i="6"/>
  <c r="Z228" i="6"/>
  <c r="V228" i="6"/>
  <c r="F228" i="6"/>
  <c r="Y228" i="6"/>
  <c r="U228" i="6"/>
  <c r="AK229" i="5"/>
  <c r="AL229" i="5" s="1"/>
  <c r="P230" i="5"/>
  <c r="T230" i="5"/>
  <c r="N230" i="5" s="1"/>
  <c r="O229" i="6" l="1"/>
  <c r="P229" i="6" s="1"/>
  <c r="AK228" i="6"/>
  <c r="AL228" i="6" s="1"/>
  <c r="T229" i="6"/>
  <c r="N229" i="6" s="1"/>
  <c r="E230" i="5"/>
  <c r="E229" i="6" l="1"/>
  <c r="AA230" i="5"/>
  <c r="AB230" i="5"/>
  <c r="Y230" i="5"/>
  <c r="Z230" i="5"/>
  <c r="W230" i="5"/>
  <c r="X230" i="5"/>
  <c r="U230" i="5"/>
  <c r="V230" i="5"/>
  <c r="F230" i="5"/>
  <c r="O231" i="5" s="1"/>
  <c r="AA229" i="6" l="1"/>
  <c r="W229" i="6"/>
  <c r="Z229" i="6"/>
  <c r="V229" i="6"/>
  <c r="F229" i="6"/>
  <c r="Y229" i="6"/>
  <c r="U229" i="6"/>
  <c r="AB229" i="6"/>
  <c r="X229" i="6"/>
  <c r="AK230" i="5"/>
  <c r="AL230" i="5" s="1"/>
  <c r="P231" i="5"/>
  <c r="T231" i="5"/>
  <c r="N231" i="5" s="1"/>
  <c r="T230" i="6" l="1"/>
  <c r="N230" i="6" s="1"/>
  <c r="AK229" i="6"/>
  <c r="AL229" i="6" s="1"/>
  <c r="O230" i="6"/>
  <c r="P230" i="6" s="1"/>
  <c r="E231" i="5"/>
  <c r="E230" i="6" l="1"/>
  <c r="AA231" i="5"/>
  <c r="AB231" i="5"/>
  <c r="Y231" i="5"/>
  <c r="Z231" i="5"/>
  <c r="W231" i="5"/>
  <c r="X231" i="5"/>
  <c r="U231" i="5"/>
  <c r="V231" i="5"/>
  <c r="F231" i="5"/>
  <c r="O232" i="5" s="1"/>
  <c r="Z230" i="6" l="1"/>
  <c r="V230" i="6"/>
  <c r="F230" i="6"/>
  <c r="Y230" i="6"/>
  <c r="U230" i="6"/>
  <c r="AB230" i="6"/>
  <c r="X230" i="6"/>
  <c r="AA230" i="6"/>
  <c r="W230" i="6"/>
  <c r="AK231" i="5"/>
  <c r="AL231" i="5" s="1"/>
  <c r="P232" i="5"/>
  <c r="T232" i="5"/>
  <c r="N232" i="5" s="1"/>
  <c r="AK230" i="6" l="1"/>
  <c r="AL230" i="6" s="1"/>
  <c r="O231" i="6"/>
  <c r="P231" i="6" s="1"/>
  <c r="T231" i="6"/>
  <c r="N231" i="6" s="1"/>
  <c r="E232" i="5"/>
  <c r="E231" i="6" l="1"/>
  <c r="AA232" i="5"/>
  <c r="AB232" i="5"/>
  <c r="Y232" i="5"/>
  <c r="Z232" i="5"/>
  <c r="W232" i="5"/>
  <c r="X232" i="5"/>
  <c r="U232" i="5"/>
  <c r="V232" i="5"/>
  <c r="F232" i="5"/>
  <c r="O233" i="5" s="1"/>
  <c r="Y231" i="6" l="1"/>
  <c r="U231" i="6"/>
  <c r="AB231" i="6"/>
  <c r="X231" i="6"/>
  <c r="AA231" i="6"/>
  <c r="W231" i="6"/>
  <c r="Z231" i="6"/>
  <c r="V231" i="6"/>
  <c r="F231" i="6"/>
  <c r="AK232" i="5"/>
  <c r="AL232" i="5" s="1"/>
  <c r="P233" i="5"/>
  <c r="T233" i="5"/>
  <c r="N233" i="5" s="1"/>
  <c r="T232" i="6" l="1"/>
  <c r="N232" i="6" s="1"/>
  <c r="AK231" i="6"/>
  <c r="AL231" i="6" s="1"/>
  <c r="O232" i="6"/>
  <c r="P232" i="6" s="1"/>
  <c r="E233" i="5"/>
  <c r="E232" i="6" l="1"/>
  <c r="AA233" i="5"/>
  <c r="AB233" i="5"/>
  <c r="Y233" i="5"/>
  <c r="Z233" i="5"/>
  <c r="W233" i="5"/>
  <c r="X233" i="5"/>
  <c r="U233" i="5"/>
  <c r="V233" i="5"/>
  <c r="F233" i="5"/>
  <c r="O234" i="5" s="1"/>
  <c r="AB232" i="6" l="1"/>
  <c r="X232" i="6"/>
  <c r="AA232" i="6"/>
  <c r="W232" i="6"/>
  <c r="Z232" i="6"/>
  <c r="V232" i="6"/>
  <c r="F232" i="6"/>
  <c r="Y232" i="6"/>
  <c r="U232" i="6"/>
  <c r="AK233" i="5"/>
  <c r="AL233" i="5" s="1"/>
  <c r="P234" i="5"/>
  <c r="T234" i="5"/>
  <c r="N234" i="5" s="1"/>
  <c r="O233" i="6" l="1"/>
  <c r="P233" i="6" s="1"/>
  <c r="AK232" i="6"/>
  <c r="AL232" i="6" s="1"/>
  <c r="T233" i="6"/>
  <c r="N233" i="6" s="1"/>
  <c r="E234" i="5"/>
  <c r="E233" i="6" l="1"/>
  <c r="AA234" i="5"/>
  <c r="AB234" i="5"/>
  <c r="Y234" i="5"/>
  <c r="Z234" i="5"/>
  <c r="W234" i="5"/>
  <c r="X234" i="5"/>
  <c r="U234" i="5"/>
  <c r="V234" i="5"/>
  <c r="F234" i="5"/>
  <c r="O235" i="5" s="1"/>
  <c r="AA233" i="6" l="1"/>
  <c r="W233" i="6"/>
  <c r="Z233" i="6"/>
  <c r="V233" i="6"/>
  <c r="F233" i="6"/>
  <c r="Y233" i="6"/>
  <c r="U233" i="6"/>
  <c r="AB233" i="6"/>
  <c r="X233" i="6"/>
  <c r="AK234" i="5"/>
  <c r="AL234" i="5" s="1"/>
  <c r="P235" i="5"/>
  <c r="T235" i="5"/>
  <c r="N235" i="5" s="1"/>
  <c r="T234" i="6" l="1"/>
  <c r="N234" i="6" s="1"/>
  <c r="AK233" i="6"/>
  <c r="AL233" i="6" s="1"/>
  <c r="O234" i="6"/>
  <c r="P234" i="6" s="1"/>
  <c r="E235" i="5"/>
  <c r="E234" i="6" l="1"/>
  <c r="AA235" i="5"/>
  <c r="AB235" i="5"/>
  <c r="Y235" i="5"/>
  <c r="Z235" i="5"/>
  <c r="W235" i="5"/>
  <c r="X235" i="5"/>
  <c r="U235" i="5"/>
  <c r="V235" i="5"/>
  <c r="F235" i="5"/>
  <c r="O236" i="5" s="1"/>
  <c r="Z234" i="6" l="1"/>
  <c r="V234" i="6"/>
  <c r="F234" i="6"/>
  <c r="Y234" i="6"/>
  <c r="U234" i="6"/>
  <c r="AB234" i="6"/>
  <c r="X234" i="6"/>
  <c r="AA234" i="6"/>
  <c r="W234" i="6"/>
  <c r="AK235" i="5"/>
  <c r="AL235" i="5" s="1"/>
  <c r="P236" i="5"/>
  <c r="T236" i="5"/>
  <c r="N236" i="5" s="1"/>
  <c r="AK234" i="6" l="1"/>
  <c r="AL234" i="6" s="1"/>
  <c r="O235" i="6"/>
  <c r="P235" i="6" s="1"/>
  <c r="T235" i="6"/>
  <c r="N235" i="6" s="1"/>
  <c r="E236" i="5"/>
  <c r="R237" i="5"/>
  <c r="E235" i="6" l="1"/>
  <c r="AA236" i="5"/>
  <c r="AB236" i="5"/>
  <c r="Y236" i="5"/>
  <c r="AG237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Z236" i="5"/>
  <c r="AH237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W236" i="5"/>
  <c r="AE237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X236" i="5"/>
  <c r="AF237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U236" i="5"/>
  <c r="AC237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V236" i="5"/>
  <c r="AD237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AI237" i="5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F236" i="5"/>
  <c r="O237" i="5" s="1"/>
  <c r="Y235" i="6" l="1"/>
  <c r="U235" i="6"/>
  <c r="AB235" i="6"/>
  <c r="X235" i="6"/>
  <c r="AA235" i="6"/>
  <c r="W235" i="6"/>
  <c r="Z235" i="6"/>
  <c r="V235" i="6"/>
  <c r="F235" i="6"/>
  <c r="AK236" i="5"/>
  <c r="AL236" i="5" s="1"/>
  <c r="P237" i="5"/>
  <c r="T237" i="5"/>
  <c r="AJ237" i="5"/>
  <c r="T236" i="6" l="1"/>
  <c r="N236" i="6" s="1"/>
  <c r="AK235" i="6"/>
  <c r="AL235" i="6" s="1"/>
  <c r="O236" i="6"/>
  <c r="P236" i="6" s="1"/>
  <c r="N237" i="5"/>
  <c r="E237" i="5" s="1"/>
  <c r="R237" i="6" l="1"/>
  <c r="E236" i="6"/>
  <c r="AA237" i="5"/>
  <c r="AB237" i="5"/>
  <c r="Y237" i="5"/>
  <c r="Z237" i="5"/>
  <c r="W237" i="5"/>
  <c r="X237" i="5"/>
  <c r="U237" i="5"/>
  <c r="V237" i="5"/>
  <c r="F237" i="5"/>
  <c r="O238" i="5" s="1"/>
  <c r="AB236" i="6" l="1"/>
  <c r="X236" i="6"/>
  <c r="AF237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AA236" i="6"/>
  <c r="AI237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W236" i="6"/>
  <c r="AE237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Z236" i="6"/>
  <c r="AH237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V236" i="6"/>
  <c r="AD237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F236" i="6"/>
  <c r="Y236" i="6"/>
  <c r="AG237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U236" i="6"/>
  <c r="AC237" i="6" s="1"/>
  <c r="AK237" i="5"/>
  <c r="AL237" i="5" s="1"/>
  <c r="P238" i="5"/>
  <c r="T238" i="5"/>
  <c r="N238" i="5" s="1"/>
  <c r="O237" i="6" l="1"/>
  <c r="P237" i="6" s="1"/>
  <c r="AK236" i="6"/>
  <c r="AL236" i="6" s="1"/>
  <c r="T237" i="6"/>
  <c r="AJ237" i="6"/>
  <c r="G237" i="6"/>
  <c r="E238" i="5"/>
  <c r="N237" i="6" l="1"/>
  <c r="E237" i="6" s="1"/>
  <c r="G238" i="6"/>
  <c r="AA238" i="5"/>
  <c r="AB238" i="5"/>
  <c r="Y238" i="5"/>
  <c r="Z238" i="5"/>
  <c r="W238" i="5"/>
  <c r="X238" i="5"/>
  <c r="U238" i="5"/>
  <c r="V238" i="5"/>
  <c r="F238" i="5"/>
  <c r="O239" i="5" s="1"/>
  <c r="G239" i="6" l="1"/>
  <c r="AA237" i="6"/>
  <c r="W237" i="6"/>
  <c r="Z237" i="6"/>
  <c r="V237" i="6"/>
  <c r="F237" i="6"/>
  <c r="Y237" i="6"/>
  <c r="U237" i="6"/>
  <c r="AB237" i="6"/>
  <c r="X237" i="6"/>
  <c r="AK238" i="5"/>
  <c r="AL238" i="5" s="1"/>
  <c r="P239" i="5"/>
  <c r="T239" i="5"/>
  <c r="N239" i="5" s="1"/>
  <c r="T238" i="6" l="1"/>
  <c r="N238" i="6" s="1"/>
  <c r="AK237" i="6"/>
  <c r="AL237" i="6" s="1"/>
  <c r="O238" i="6"/>
  <c r="P238" i="6" s="1"/>
  <c r="G240" i="6"/>
  <c r="E239" i="5"/>
  <c r="G241" i="6" l="1"/>
  <c r="E238" i="6"/>
  <c r="AA239" i="5"/>
  <c r="AB239" i="5"/>
  <c r="Y239" i="5"/>
  <c r="Z239" i="5"/>
  <c r="W239" i="5"/>
  <c r="X239" i="5"/>
  <c r="U239" i="5"/>
  <c r="V239" i="5"/>
  <c r="F239" i="5"/>
  <c r="O240" i="5" s="1"/>
  <c r="G242" i="6" l="1"/>
  <c r="Z238" i="6"/>
  <c r="V238" i="6"/>
  <c r="F238" i="6"/>
  <c r="Y238" i="6"/>
  <c r="U238" i="6"/>
  <c r="AB238" i="6"/>
  <c r="X238" i="6"/>
  <c r="AA238" i="6"/>
  <c r="W238" i="6"/>
  <c r="AK239" i="5"/>
  <c r="AL239" i="5" s="1"/>
  <c r="P240" i="5"/>
  <c r="T240" i="5"/>
  <c r="N240" i="5" s="1"/>
  <c r="G243" i="6" l="1"/>
  <c r="AK238" i="6"/>
  <c r="AL238" i="6" s="1"/>
  <c r="O239" i="6"/>
  <c r="P239" i="6" s="1"/>
  <c r="T239" i="6"/>
  <c r="N239" i="6" s="1"/>
  <c r="E240" i="5"/>
  <c r="G244" i="6" l="1"/>
  <c r="E239" i="6"/>
  <c r="AA240" i="5"/>
  <c r="AB240" i="5"/>
  <c r="Y240" i="5"/>
  <c r="Z240" i="5"/>
  <c r="W240" i="5"/>
  <c r="X240" i="5"/>
  <c r="U240" i="5"/>
  <c r="V240" i="5"/>
  <c r="F240" i="5"/>
  <c r="O241" i="5" s="1"/>
  <c r="G245" i="6" l="1"/>
  <c r="Y239" i="6"/>
  <c r="U239" i="6"/>
  <c r="AB239" i="6"/>
  <c r="X239" i="6"/>
  <c r="AA239" i="6"/>
  <c r="W239" i="6"/>
  <c r="Z239" i="6"/>
  <c r="V239" i="6"/>
  <c r="F239" i="6"/>
  <c r="AK240" i="5"/>
  <c r="AL240" i="5" s="1"/>
  <c r="P241" i="5"/>
  <c r="T241" i="5"/>
  <c r="N241" i="5" s="1"/>
  <c r="T240" i="6" l="1"/>
  <c r="N240" i="6" s="1"/>
  <c r="AK239" i="6"/>
  <c r="AL239" i="6" s="1"/>
  <c r="O240" i="6"/>
  <c r="P240" i="6" s="1"/>
  <c r="G246" i="6"/>
  <c r="E241" i="5"/>
  <c r="G247" i="6" l="1"/>
  <c r="E240" i="6"/>
  <c r="AA241" i="5"/>
  <c r="AB241" i="5"/>
  <c r="Y241" i="5"/>
  <c r="Z241" i="5"/>
  <c r="W241" i="5"/>
  <c r="X241" i="5"/>
  <c r="U241" i="5"/>
  <c r="V241" i="5"/>
  <c r="F241" i="5"/>
  <c r="O242" i="5" s="1"/>
  <c r="G248" i="6" l="1"/>
  <c r="AB240" i="6"/>
  <c r="X240" i="6"/>
  <c r="AA240" i="6"/>
  <c r="W240" i="6"/>
  <c r="Z240" i="6"/>
  <c r="V240" i="6"/>
  <c r="F240" i="6"/>
  <c r="Y240" i="6"/>
  <c r="U240" i="6"/>
  <c r="AK241" i="5"/>
  <c r="AL241" i="5" s="1"/>
  <c r="P242" i="5"/>
  <c r="T242" i="5"/>
  <c r="N242" i="5" s="1"/>
  <c r="G249" i="6" l="1"/>
  <c r="O241" i="6"/>
  <c r="P241" i="6" s="1"/>
  <c r="AK240" i="6"/>
  <c r="AL240" i="6" s="1"/>
  <c r="T241" i="6"/>
  <c r="N241" i="6" s="1"/>
  <c r="E242" i="5"/>
  <c r="E241" i="6" l="1"/>
  <c r="G250" i="6"/>
  <c r="AA242" i="5"/>
  <c r="AB242" i="5"/>
  <c r="Y242" i="5"/>
  <c r="Z242" i="5"/>
  <c r="W242" i="5"/>
  <c r="X242" i="5"/>
  <c r="U242" i="5"/>
  <c r="V242" i="5"/>
  <c r="F242" i="5"/>
  <c r="O243" i="5" s="1"/>
  <c r="AA241" i="6" l="1"/>
  <c r="W241" i="6"/>
  <c r="Z241" i="6"/>
  <c r="V241" i="6"/>
  <c r="F241" i="6"/>
  <c r="Y241" i="6"/>
  <c r="U241" i="6"/>
  <c r="AB241" i="6"/>
  <c r="X241" i="6"/>
  <c r="G251" i="6"/>
  <c r="AK242" i="5"/>
  <c r="AL242" i="5" s="1"/>
  <c r="P243" i="5"/>
  <c r="T243" i="5"/>
  <c r="N243" i="5" s="1"/>
  <c r="G252" i="6" l="1"/>
  <c r="T242" i="6"/>
  <c r="N242" i="6" s="1"/>
  <c r="AK241" i="6"/>
  <c r="AL241" i="6" s="1"/>
  <c r="O242" i="6"/>
  <c r="P242" i="6" s="1"/>
  <c r="E243" i="5"/>
  <c r="E242" i="6" l="1"/>
  <c r="G253" i="6"/>
  <c r="AA243" i="5"/>
  <c r="AB243" i="5"/>
  <c r="Y243" i="5"/>
  <c r="Z243" i="5"/>
  <c r="W243" i="5"/>
  <c r="X243" i="5"/>
  <c r="U243" i="5"/>
  <c r="V243" i="5"/>
  <c r="F243" i="5"/>
  <c r="O244" i="5" s="1"/>
  <c r="G254" i="6" l="1"/>
  <c r="Z242" i="6"/>
  <c r="V242" i="6"/>
  <c r="F242" i="6"/>
  <c r="Y242" i="6"/>
  <c r="U242" i="6"/>
  <c r="AB242" i="6"/>
  <c r="X242" i="6"/>
  <c r="AA242" i="6"/>
  <c r="W242" i="6"/>
  <c r="AK243" i="5"/>
  <c r="AL243" i="5" s="1"/>
  <c r="P244" i="5"/>
  <c r="T244" i="5"/>
  <c r="N244" i="5" s="1"/>
  <c r="AK242" i="6" l="1"/>
  <c r="AL242" i="6" s="1"/>
  <c r="O243" i="6"/>
  <c r="P243" i="6" s="1"/>
  <c r="T243" i="6"/>
  <c r="N243" i="6" s="1"/>
  <c r="E244" i="5"/>
  <c r="E243" i="6" l="1"/>
  <c r="AA244" i="5"/>
  <c r="AB244" i="5"/>
  <c r="Y244" i="5"/>
  <c r="Z244" i="5"/>
  <c r="W244" i="5"/>
  <c r="X244" i="5"/>
  <c r="U244" i="5"/>
  <c r="V244" i="5"/>
  <c r="F244" i="5"/>
  <c r="O245" i="5" s="1"/>
  <c r="Y243" i="6" l="1"/>
  <c r="U243" i="6"/>
  <c r="AB243" i="6"/>
  <c r="X243" i="6"/>
  <c r="AA243" i="6"/>
  <c r="W243" i="6"/>
  <c r="Z243" i="6"/>
  <c r="V243" i="6"/>
  <c r="F243" i="6"/>
  <c r="AK244" i="5"/>
  <c r="AL244" i="5" s="1"/>
  <c r="P245" i="5"/>
  <c r="T245" i="5"/>
  <c r="N245" i="5" s="1"/>
  <c r="T244" i="6" l="1"/>
  <c r="N244" i="6" s="1"/>
  <c r="AK243" i="6"/>
  <c r="AL243" i="6" s="1"/>
  <c r="O244" i="6"/>
  <c r="P244" i="6" s="1"/>
  <c r="E245" i="5"/>
  <c r="E244" i="6" l="1"/>
  <c r="AA245" i="5"/>
  <c r="AB245" i="5"/>
  <c r="Y245" i="5"/>
  <c r="Z245" i="5"/>
  <c r="W245" i="5"/>
  <c r="X245" i="5"/>
  <c r="U245" i="5"/>
  <c r="V245" i="5"/>
  <c r="F245" i="5"/>
  <c r="O246" i="5" s="1"/>
  <c r="AB244" i="6" l="1"/>
  <c r="X244" i="6"/>
  <c r="AA244" i="6"/>
  <c r="W244" i="6"/>
  <c r="Z244" i="6"/>
  <c r="V244" i="6"/>
  <c r="F244" i="6"/>
  <c r="Y244" i="6"/>
  <c r="U244" i="6"/>
  <c r="AK245" i="5"/>
  <c r="AL245" i="5" s="1"/>
  <c r="P246" i="5"/>
  <c r="T246" i="5"/>
  <c r="N246" i="5" s="1"/>
  <c r="O245" i="6" l="1"/>
  <c r="P245" i="6" s="1"/>
  <c r="AK244" i="6"/>
  <c r="AL244" i="6" s="1"/>
  <c r="T245" i="6"/>
  <c r="N245" i="6" s="1"/>
  <c r="E246" i="5"/>
  <c r="E245" i="6" l="1"/>
  <c r="AA246" i="5"/>
  <c r="AB246" i="5"/>
  <c r="Y246" i="5"/>
  <c r="Z246" i="5"/>
  <c r="W246" i="5"/>
  <c r="X246" i="5"/>
  <c r="U246" i="5"/>
  <c r="V246" i="5"/>
  <c r="F246" i="5"/>
  <c r="O247" i="5" s="1"/>
  <c r="AA245" i="6" l="1"/>
  <c r="W245" i="6"/>
  <c r="Z245" i="6"/>
  <c r="V245" i="6"/>
  <c r="F245" i="6"/>
  <c r="Y245" i="6"/>
  <c r="U245" i="6"/>
  <c r="AB245" i="6"/>
  <c r="X245" i="6"/>
  <c r="AK246" i="5"/>
  <c r="AL246" i="5" s="1"/>
  <c r="P247" i="5"/>
  <c r="T247" i="5"/>
  <c r="N247" i="5" s="1"/>
  <c r="T246" i="6" l="1"/>
  <c r="N246" i="6" s="1"/>
  <c r="AK245" i="6"/>
  <c r="AL245" i="6" s="1"/>
  <c r="O246" i="6"/>
  <c r="P246" i="6" s="1"/>
  <c r="E247" i="5"/>
  <c r="E246" i="6" l="1"/>
  <c r="AA247" i="5"/>
  <c r="AB247" i="5"/>
  <c r="Y247" i="5"/>
  <c r="Z247" i="5"/>
  <c r="W247" i="5"/>
  <c r="X247" i="5"/>
  <c r="U247" i="5"/>
  <c r="V247" i="5"/>
  <c r="F247" i="5"/>
  <c r="O248" i="5" s="1"/>
  <c r="Z246" i="6" l="1"/>
  <c r="V246" i="6"/>
  <c r="F246" i="6"/>
  <c r="Y246" i="6"/>
  <c r="U246" i="6"/>
  <c r="AB246" i="6"/>
  <c r="X246" i="6"/>
  <c r="AA246" i="6"/>
  <c r="W246" i="6"/>
  <c r="AK247" i="5"/>
  <c r="AL247" i="5" s="1"/>
  <c r="P248" i="5"/>
  <c r="T248" i="5"/>
  <c r="N248" i="5" s="1"/>
  <c r="AK246" i="6" l="1"/>
  <c r="AL246" i="6" s="1"/>
  <c r="O247" i="6"/>
  <c r="P247" i="6" s="1"/>
  <c r="T247" i="6"/>
  <c r="N247" i="6" s="1"/>
  <c r="E248" i="5"/>
  <c r="E247" i="6" l="1"/>
  <c r="AA248" i="5"/>
  <c r="AB248" i="5"/>
  <c r="Y248" i="5"/>
  <c r="Z248" i="5"/>
  <c r="W248" i="5"/>
  <c r="X248" i="5"/>
  <c r="U248" i="5"/>
  <c r="V248" i="5"/>
  <c r="F248" i="5"/>
  <c r="O249" i="5" s="1"/>
  <c r="Y247" i="6" l="1"/>
  <c r="U247" i="6"/>
  <c r="AB247" i="6"/>
  <c r="X247" i="6"/>
  <c r="AA247" i="6"/>
  <c r="W247" i="6"/>
  <c r="Z247" i="6"/>
  <c r="V247" i="6"/>
  <c r="F247" i="6"/>
  <c r="AK248" i="5"/>
  <c r="AL248" i="5" s="1"/>
  <c r="P249" i="5"/>
  <c r="T249" i="5"/>
  <c r="N249" i="5" s="1"/>
  <c r="T248" i="6" l="1"/>
  <c r="N248" i="6" s="1"/>
  <c r="AK247" i="6"/>
  <c r="AL247" i="6" s="1"/>
  <c r="O248" i="6"/>
  <c r="P248" i="6" s="1"/>
  <c r="E249" i="5"/>
  <c r="E248" i="6" l="1"/>
  <c r="AA249" i="5"/>
  <c r="AB249" i="5"/>
  <c r="Y249" i="5"/>
  <c r="Z249" i="5"/>
  <c r="W249" i="5"/>
  <c r="X249" i="5"/>
  <c r="U249" i="5"/>
  <c r="V249" i="5"/>
  <c r="F249" i="5"/>
  <c r="O250" i="5" s="1"/>
  <c r="AB248" i="6" l="1"/>
  <c r="X248" i="6"/>
  <c r="AA248" i="6"/>
  <c r="W248" i="6"/>
  <c r="Z248" i="6"/>
  <c r="V248" i="6"/>
  <c r="F248" i="6"/>
  <c r="Y248" i="6"/>
  <c r="U248" i="6"/>
  <c r="AK249" i="5"/>
  <c r="AL249" i="5" s="1"/>
  <c r="P250" i="5"/>
  <c r="T250" i="5"/>
  <c r="N250" i="5" s="1"/>
  <c r="O249" i="6" l="1"/>
  <c r="P249" i="6" s="1"/>
  <c r="AK248" i="6"/>
  <c r="AL248" i="6" s="1"/>
  <c r="T249" i="6"/>
  <c r="N249" i="6" s="1"/>
  <c r="E250" i="5"/>
  <c r="E249" i="6" l="1"/>
  <c r="AA250" i="5"/>
  <c r="AB250" i="5"/>
  <c r="Y250" i="5"/>
  <c r="Z250" i="5"/>
  <c r="W250" i="5"/>
  <c r="X250" i="5"/>
  <c r="U250" i="5"/>
  <c r="V250" i="5"/>
  <c r="F250" i="5"/>
  <c r="O251" i="5" s="1"/>
  <c r="AA249" i="6" l="1"/>
  <c r="W249" i="6"/>
  <c r="Z249" i="6"/>
  <c r="V249" i="6"/>
  <c r="F249" i="6"/>
  <c r="Y249" i="6"/>
  <c r="U249" i="6"/>
  <c r="AB249" i="6"/>
  <c r="X249" i="6"/>
  <c r="AK250" i="5"/>
  <c r="AL250" i="5" s="1"/>
  <c r="P251" i="5"/>
  <c r="T251" i="5"/>
  <c r="N251" i="5" s="1"/>
  <c r="T250" i="6" l="1"/>
  <c r="N250" i="6" s="1"/>
  <c r="AK249" i="6"/>
  <c r="AL249" i="6" s="1"/>
  <c r="O250" i="6"/>
  <c r="P250" i="6" s="1"/>
  <c r="E251" i="5"/>
  <c r="E250" i="6" l="1"/>
  <c r="AA251" i="5"/>
  <c r="AB251" i="5"/>
  <c r="Y251" i="5"/>
  <c r="Z251" i="5"/>
  <c r="W251" i="5"/>
  <c r="X251" i="5"/>
  <c r="U251" i="5"/>
  <c r="V251" i="5"/>
  <c r="F251" i="5"/>
  <c r="O252" i="5" s="1"/>
  <c r="Z250" i="6" l="1"/>
  <c r="V250" i="6"/>
  <c r="F250" i="6"/>
  <c r="Y250" i="6"/>
  <c r="U250" i="6"/>
  <c r="AB250" i="6"/>
  <c r="X250" i="6"/>
  <c r="AA250" i="6"/>
  <c r="W250" i="6"/>
  <c r="AK251" i="5"/>
  <c r="AL251" i="5" s="1"/>
  <c r="P252" i="5"/>
  <c r="T252" i="5"/>
  <c r="N252" i="5" s="1"/>
  <c r="O251" i="6" l="1"/>
  <c r="P251" i="6" s="1"/>
  <c r="AK250" i="6"/>
  <c r="AL250" i="6" s="1"/>
  <c r="T251" i="6"/>
  <c r="N251" i="6" s="1"/>
  <c r="E252" i="5"/>
  <c r="E251" i="6" l="1"/>
  <c r="AA252" i="5"/>
  <c r="AB252" i="5"/>
  <c r="Y252" i="5"/>
  <c r="Z252" i="5"/>
  <c r="W252" i="5"/>
  <c r="X252" i="5"/>
  <c r="U252" i="5"/>
  <c r="V252" i="5"/>
  <c r="F252" i="5"/>
  <c r="O253" i="5" s="1"/>
  <c r="Z251" i="6" l="1"/>
  <c r="V251" i="6"/>
  <c r="F251" i="6"/>
  <c r="Y251" i="6"/>
  <c r="U251" i="6"/>
  <c r="AA251" i="6"/>
  <c r="X251" i="6"/>
  <c r="W251" i="6"/>
  <c r="AB251" i="6"/>
  <c r="AK252" i="5"/>
  <c r="AL252" i="5" s="1"/>
  <c r="P253" i="5"/>
  <c r="T253" i="5"/>
  <c r="N253" i="5" s="1"/>
  <c r="AK251" i="6" l="1"/>
  <c r="AL251" i="6" s="1"/>
  <c r="O252" i="6"/>
  <c r="P252" i="6" s="1"/>
  <c r="T252" i="6"/>
  <c r="N252" i="6" s="1"/>
  <c r="E253" i="5"/>
  <c r="E252" i="6" l="1"/>
  <c r="AA253" i="5"/>
  <c r="AB253" i="5"/>
  <c r="Y253" i="5"/>
  <c r="Z253" i="5"/>
  <c r="W253" i="5"/>
  <c r="X253" i="5"/>
  <c r="U253" i="5"/>
  <c r="V253" i="5"/>
  <c r="F253" i="5"/>
  <c r="O254" i="5" s="1"/>
  <c r="Y252" i="6" l="1"/>
  <c r="U252" i="6"/>
  <c r="AB252" i="6"/>
  <c r="X252" i="6"/>
  <c r="AA252" i="6"/>
  <c r="F252" i="6"/>
  <c r="Z252" i="6"/>
  <c r="W252" i="6"/>
  <c r="V252" i="6"/>
  <c r="AK253" i="5"/>
  <c r="AL253" i="5" s="1"/>
  <c r="P254" i="5"/>
  <c r="T254" i="5"/>
  <c r="N254" i="5" s="1"/>
  <c r="AK252" i="6" l="1"/>
  <c r="AL252" i="6" s="1"/>
  <c r="O253" i="6"/>
  <c r="P253" i="6" s="1"/>
  <c r="T253" i="6"/>
  <c r="N253" i="6" s="1"/>
  <c r="E254" i="5"/>
  <c r="R255" i="5"/>
  <c r="E253" i="6" l="1"/>
  <c r="AA254" i="5"/>
  <c r="AI255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AB254" i="5"/>
  <c r="Y254" i="5"/>
  <c r="AG255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Z254" i="5"/>
  <c r="AH255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W254" i="5"/>
  <c r="AE255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X254" i="5"/>
  <c r="AF255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U254" i="5"/>
  <c r="AC255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V254" i="5"/>
  <c r="AD255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F254" i="5"/>
  <c r="O255" i="5" s="1"/>
  <c r="AB253" i="6" l="1"/>
  <c r="X253" i="6"/>
  <c r="AA253" i="6"/>
  <c r="W253" i="6"/>
  <c r="Z253" i="6"/>
  <c r="Y253" i="6"/>
  <c r="V253" i="6"/>
  <c r="U253" i="6"/>
  <c r="F253" i="6"/>
  <c r="AK254" i="5"/>
  <c r="AL254" i="5" s="1"/>
  <c r="P255" i="5"/>
  <c r="T255" i="5"/>
  <c r="AJ255" i="5"/>
  <c r="O254" i="6" l="1"/>
  <c r="P254" i="6" s="1"/>
  <c r="T254" i="6"/>
  <c r="N254" i="6" s="1"/>
  <c r="AK253" i="6"/>
  <c r="AL253" i="6" s="1"/>
  <c r="N255" i="5"/>
  <c r="E255" i="5" s="1"/>
  <c r="E254" i="6" l="1"/>
  <c r="R255" i="6"/>
  <c r="AA255" i="5"/>
  <c r="AB255" i="5"/>
  <c r="Y255" i="5"/>
  <c r="Z255" i="5"/>
  <c r="W255" i="5"/>
  <c r="X255" i="5"/>
  <c r="U255" i="5"/>
  <c r="V255" i="5"/>
  <c r="F255" i="5"/>
  <c r="O256" i="5" s="1"/>
  <c r="AA254" i="6" l="1"/>
  <c r="AI255" i="6" s="1"/>
  <c r="M255" i="6" s="1"/>
  <c r="M256" i="6" s="1"/>
  <c r="M257" i="6" s="1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W254" i="6"/>
  <c r="AE255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Z254" i="6"/>
  <c r="AH255" i="6" s="1"/>
  <c r="L255" i="6" s="1"/>
  <c r="L256" i="6" s="1"/>
  <c r="L257" i="6" s="1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V254" i="6"/>
  <c r="AD255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F254" i="6"/>
  <c r="X254" i="6"/>
  <c r="AF255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U254" i="6"/>
  <c r="AC255" i="6" s="1"/>
  <c r="AB254" i="6"/>
  <c r="Y254" i="6"/>
  <c r="AG255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AK255" i="5"/>
  <c r="AL255" i="5" s="1"/>
  <c r="P256" i="5"/>
  <c r="T256" i="5"/>
  <c r="N256" i="5" s="1"/>
  <c r="AJ255" i="6" l="1"/>
  <c r="G255" i="6"/>
  <c r="O255" i="6"/>
  <c r="P255" i="6" s="1"/>
  <c r="AK254" i="6"/>
  <c r="AL254" i="6" s="1"/>
  <c r="T255" i="6"/>
  <c r="E256" i="5"/>
  <c r="G256" i="6" l="1"/>
  <c r="N255" i="6"/>
  <c r="AA256" i="5"/>
  <c r="AB256" i="5"/>
  <c r="Y256" i="5"/>
  <c r="Z256" i="5"/>
  <c r="W256" i="5"/>
  <c r="X256" i="5"/>
  <c r="U256" i="5"/>
  <c r="V256" i="5"/>
  <c r="F256" i="5"/>
  <c r="O257" i="5" s="1"/>
  <c r="E255" i="6" l="1"/>
  <c r="G257" i="6"/>
  <c r="AK256" i="5"/>
  <c r="AL256" i="5" s="1"/>
  <c r="P257" i="5"/>
  <c r="T257" i="5"/>
  <c r="N257" i="5" s="1"/>
  <c r="G258" i="6" l="1"/>
  <c r="Z255" i="6"/>
  <c r="V255" i="6"/>
  <c r="F255" i="6"/>
  <c r="Y255" i="6"/>
  <c r="U255" i="6"/>
  <c r="W255" i="6"/>
  <c r="AB255" i="6"/>
  <c r="AA255" i="6"/>
  <c r="X255" i="6"/>
  <c r="E257" i="5"/>
  <c r="AK255" i="6" l="1"/>
  <c r="AL255" i="6" s="1"/>
  <c r="O256" i="6"/>
  <c r="P256" i="6" s="1"/>
  <c r="T256" i="6"/>
  <c r="N256" i="6" s="1"/>
  <c r="G259" i="6"/>
  <c r="AA257" i="5"/>
  <c r="AB257" i="5"/>
  <c r="Y257" i="5"/>
  <c r="Z257" i="5"/>
  <c r="W257" i="5"/>
  <c r="X257" i="5"/>
  <c r="U257" i="5"/>
  <c r="V257" i="5"/>
  <c r="F257" i="5"/>
  <c r="O258" i="5" s="1"/>
  <c r="E256" i="6" l="1"/>
  <c r="G260" i="6"/>
  <c r="AK257" i="5"/>
  <c r="AL257" i="5" s="1"/>
  <c r="P258" i="5"/>
  <c r="T258" i="5"/>
  <c r="N258" i="5" s="1"/>
  <c r="Y256" i="6" l="1"/>
  <c r="U256" i="6"/>
  <c r="AB256" i="6"/>
  <c r="X256" i="6"/>
  <c r="W256" i="6"/>
  <c r="V256" i="6"/>
  <c r="AA256" i="6"/>
  <c r="F256" i="6"/>
  <c r="Z256" i="6"/>
  <c r="G261" i="6"/>
  <c r="E258" i="5"/>
  <c r="G262" i="6" l="1"/>
  <c r="AK256" i="6"/>
  <c r="AL256" i="6" s="1"/>
  <c r="O257" i="6"/>
  <c r="P257" i="6" s="1"/>
  <c r="T257" i="6"/>
  <c r="N257" i="6" s="1"/>
  <c r="AA258" i="5"/>
  <c r="AB258" i="5"/>
  <c r="Y258" i="5"/>
  <c r="Z258" i="5"/>
  <c r="W258" i="5"/>
  <c r="X258" i="5"/>
  <c r="U258" i="5"/>
  <c r="V258" i="5"/>
  <c r="F258" i="5"/>
  <c r="O259" i="5" s="1"/>
  <c r="E257" i="6" l="1"/>
  <c r="G263" i="6"/>
  <c r="AK258" i="5"/>
  <c r="AL258" i="5" s="1"/>
  <c r="P259" i="5"/>
  <c r="T259" i="5"/>
  <c r="N259" i="5" s="1"/>
  <c r="G264" i="6" l="1"/>
  <c r="AB257" i="6"/>
  <c r="X257" i="6"/>
  <c r="AA257" i="6"/>
  <c r="W257" i="6"/>
  <c r="V257" i="6"/>
  <c r="U257" i="6"/>
  <c r="F257" i="6"/>
  <c r="Z257" i="6"/>
  <c r="Y257" i="6"/>
  <c r="E259" i="5"/>
  <c r="G265" i="6" l="1"/>
  <c r="O258" i="6"/>
  <c r="P258" i="6" s="1"/>
  <c r="T258" i="6"/>
  <c r="N258" i="6" s="1"/>
  <c r="AK257" i="6"/>
  <c r="AL257" i="6" s="1"/>
  <c r="AA259" i="5"/>
  <c r="AB259" i="5"/>
  <c r="Y259" i="5"/>
  <c r="Z259" i="5"/>
  <c r="W259" i="5"/>
  <c r="X259" i="5"/>
  <c r="U259" i="5"/>
  <c r="V259" i="5"/>
  <c r="F259" i="5"/>
  <c r="O260" i="5" s="1"/>
  <c r="E258" i="6" l="1"/>
  <c r="G266" i="6"/>
  <c r="AK259" i="5"/>
  <c r="AL259" i="5" s="1"/>
  <c r="P260" i="5"/>
  <c r="T260" i="5"/>
  <c r="N260" i="5" s="1"/>
  <c r="G267" i="6" l="1"/>
  <c r="AA258" i="6"/>
  <c r="W258" i="6"/>
  <c r="Z258" i="6"/>
  <c r="V258" i="6"/>
  <c r="F258" i="6"/>
  <c r="AB258" i="6"/>
  <c r="Y258" i="6"/>
  <c r="X258" i="6"/>
  <c r="U258" i="6"/>
  <c r="E260" i="5"/>
  <c r="O259" i="6" l="1"/>
  <c r="P259" i="6" s="1"/>
  <c r="AK258" i="6"/>
  <c r="AL258" i="6" s="1"/>
  <c r="T259" i="6"/>
  <c r="N259" i="6" s="1"/>
  <c r="G268" i="6"/>
  <c r="AA260" i="5"/>
  <c r="AB260" i="5"/>
  <c r="Y260" i="5"/>
  <c r="Z260" i="5"/>
  <c r="W260" i="5"/>
  <c r="X260" i="5"/>
  <c r="U260" i="5"/>
  <c r="V260" i="5"/>
  <c r="F260" i="5"/>
  <c r="O261" i="5" s="1"/>
  <c r="E259" i="6" l="1"/>
  <c r="G269" i="6"/>
  <c r="AK260" i="5"/>
  <c r="AL260" i="5" s="1"/>
  <c r="P261" i="5"/>
  <c r="T261" i="5"/>
  <c r="N261" i="5" s="1"/>
  <c r="G270" i="6" l="1"/>
  <c r="Z259" i="6"/>
  <c r="V259" i="6"/>
  <c r="F259" i="6"/>
  <c r="Y259" i="6"/>
  <c r="U259" i="6"/>
  <c r="AA259" i="6"/>
  <c r="X259" i="6"/>
  <c r="W259" i="6"/>
  <c r="AB259" i="6"/>
  <c r="E261" i="5"/>
  <c r="AK259" i="6" l="1"/>
  <c r="AL259" i="6" s="1"/>
  <c r="O260" i="6"/>
  <c r="P260" i="6" s="1"/>
  <c r="T260" i="6"/>
  <c r="N260" i="6" s="1"/>
  <c r="G271" i="6"/>
  <c r="AA261" i="5"/>
  <c r="AB261" i="5"/>
  <c r="Y261" i="5"/>
  <c r="Z261" i="5"/>
  <c r="W261" i="5"/>
  <c r="X261" i="5"/>
  <c r="U261" i="5"/>
  <c r="V261" i="5"/>
  <c r="F261" i="5"/>
  <c r="O262" i="5" s="1"/>
  <c r="E260" i="6" l="1"/>
  <c r="G272" i="6"/>
  <c r="AK261" i="5"/>
  <c r="AL261" i="5" s="1"/>
  <c r="P262" i="5"/>
  <c r="T262" i="5"/>
  <c r="N262" i="5" s="1"/>
  <c r="Y260" i="6" l="1"/>
  <c r="U260" i="6"/>
  <c r="AB260" i="6"/>
  <c r="X260" i="6"/>
  <c r="AA260" i="6"/>
  <c r="F260" i="6"/>
  <c r="Z260" i="6"/>
  <c r="W260" i="6"/>
  <c r="V260" i="6"/>
  <c r="G273" i="6"/>
  <c r="E262" i="5"/>
  <c r="G274" i="6" l="1"/>
  <c r="AK260" i="6"/>
  <c r="AL260" i="6" s="1"/>
  <c r="O261" i="6"/>
  <c r="P261" i="6" s="1"/>
  <c r="T261" i="6"/>
  <c r="N261" i="6" s="1"/>
  <c r="AA262" i="5"/>
  <c r="AB262" i="5"/>
  <c r="Y262" i="5"/>
  <c r="Z262" i="5"/>
  <c r="W262" i="5"/>
  <c r="X262" i="5"/>
  <c r="U262" i="5"/>
  <c r="V262" i="5"/>
  <c r="F262" i="5"/>
  <c r="O263" i="5" s="1"/>
  <c r="E261" i="6" l="1"/>
  <c r="AK262" i="5"/>
  <c r="AL262" i="5" s="1"/>
  <c r="P263" i="5"/>
  <c r="T263" i="5"/>
  <c r="N263" i="5" s="1"/>
  <c r="AB261" i="6" l="1"/>
  <c r="X261" i="6"/>
  <c r="AA261" i="6"/>
  <c r="W261" i="6"/>
  <c r="Z261" i="6"/>
  <c r="Y261" i="6"/>
  <c r="V261" i="6"/>
  <c r="U261" i="6"/>
  <c r="F261" i="6"/>
  <c r="E263" i="5"/>
  <c r="O262" i="6" l="1"/>
  <c r="P262" i="6" s="1"/>
  <c r="T262" i="6"/>
  <c r="N262" i="6" s="1"/>
  <c r="AK261" i="6"/>
  <c r="AL261" i="6" s="1"/>
  <c r="AA263" i="5"/>
  <c r="AB263" i="5"/>
  <c r="Y263" i="5"/>
  <c r="Z263" i="5"/>
  <c r="W263" i="5"/>
  <c r="X263" i="5"/>
  <c r="U263" i="5"/>
  <c r="V263" i="5"/>
  <c r="F263" i="5"/>
  <c r="O264" i="5" s="1"/>
  <c r="E262" i="6" l="1"/>
  <c r="AK263" i="5"/>
  <c r="AL263" i="5" s="1"/>
  <c r="P264" i="5"/>
  <c r="T264" i="5"/>
  <c r="N264" i="5" s="1"/>
  <c r="AA262" i="6" l="1"/>
  <c r="W262" i="6"/>
  <c r="Z262" i="6"/>
  <c r="V262" i="6"/>
  <c r="F262" i="6"/>
  <c r="X262" i="6"/>
  <c r="U262" i="6"/>
  <c r="AB262" i="6"/>
  <c r="Y262" i="6"/>
  <c r="E264" i="5"/>
  <c r="T263" i="6" l="1"/>
  <c r="N263" i="6" s="1"/>
  <c r="O263" i="6"/>
  <c r="P263" i="6" s="1"/>
  <c r="AK262" i="6"/>
  <c r="AL262" i="6" s="1"/>
  <c r="AA264" i="5"/>
  <c r="AB264" i="5"/>
  <c r="Y264" i="5"/>
  <c r="Z264" i="5"/>
  <c r="W264" i="5"/>
  <c r="X264" i="5"/>
  <c r="U264" i="5"/>
  <c r="V264" i="5"/>
  <c r="F264" i="5"/>
  <c r="O265" i="5" s="1"/>
  <c r="E263" i="6" l="1"/>
  <c r="AK264" i="5"/>
  <c r="AL264" i="5" s="1"/>
  <c r="P265" i="5"/>
  <c r="T265" i="5"/>
  <c r="N265" i="5" s="1"/>
  <c r="Z263" i="6" l="1"/>
  <c r="V263" i="6"/>
  <c r="F263" i="6"/>
  <c r="Y263" i="6"/>
  <c r="U263" i="6"/>
  <c r="AB263" i="6"/>
  <c r="AA263" i="6"/>
  <c r="X263" i="6"/>
  <c r="W263" i="6"/>
  <c r="E265" i="5"/>
  <c r="AK263" i="6" l="1"/>
  <c r="AL263" i="6" s="1"/>
  <c r="O264" i="6"/>
  <c r="P264" i="6" s="1"/>
  <c r="T264" i="6"/>
  <c r="N264" i="6" s="1"/>
  <c r="AA265" i="5"/>
  <c r="AB265" i="5"/>
  <c r="Y265" i="5"/>
  <c r="Z265" i="5"/>
  <c r="W265" i="5"/>
  <c r="X265" i="5"/>
  <c r="U265" i="5"/>
  <c r="V265" i="5"/>
  <c r="F265" i="5"/>
  <c r="O266" i="5" s="1"/>
  <c r="E264" i="6" l="1"/>
  <c r="AK265" i="5"/>
  <c r="AL265" i="5" s="1"/>
  <c r="P266" i="5"/>
  <c r="T266" i="5"/>
  <c r="N266" i="5" s="1"/>
  <c r="Y264" i="6" l="1"/>
  <c r="U264" i="6"/>
  <c r="AB264" i="6"/>
  <c r="X264" i="6"/>
  <c r="V264" i="6"/>
  <c r="AA264" i="6"/>
  <c r="F264" i="6"/>
  <c r="Z264" i="6"/>
  <c r="W264" i="6"/>
  <c r="E266" i="5"/>
  <c r="T265" i="6" l="1"/>
  <c r="N265" i="6" s="1"/>
  <c r="AK264" i="6"/>
  <c r="AL264" i="6" s="1"/>
  <c r="O265" i="6"/>
  <c r="P265" i="6" s="1"/>
  <c r="AA266" i="5"/>
  <c r="AB266" i="5"/>
  <c r="Y266" i="5"/>
  <c r="Z266" i="5"/>
  <c r="W266" i="5"/>
  <c r="X266" i="5"/>
  <c r="U266" i="5"/>
  <c r="V266" i="5"/>
  <c r="F266" i="5"/>
  <c r="O267" i="5" s="1"/>
  <c r="E265" i="6" l="1"/>
  <c r="AK266" i="5"/>
  <c r="AL266" i="5" s="1"/>
  <c r="P267" i="5"/>
  <c r="T267" i="5"/>
  <c r="N267" i="5" s="1"/>
  <c r="AB265" i="6" l="1"/>
  <c r="X265" i="6"/>
  <c r="AA265" i="6"/>
  <c r="W265" i="6"/>
  <c r="U265" i="6"/>
  <c r="F265" i="6"/>
  <c r="Z265" i="6"/>
  <c r="Y265" i="6"/>
  <c r="V265" i="6"/>
  <c r="E267" i="5"/>
  <c r="O266" i="6" l="1"/>
  <c r="P266" i="6" s="1"/>
  <c r="AK265" i="6"/>
  <c r="AL265" i="6" s="1"/>
  <c r="T266" i="6"/>
  <c r="N266" i="6" s="1"/>
  <c r="AA267" i="5"/>
  <c r="AB267" i="5"/>
  <c r="Y267" i="5"/>
  <c r="Z267" i="5"/>
  <c r="W267" i="5"/>
  <c r="X267" i="5"/>
  <c r="U267" i="5"/>
  <c r="V267" i="5"/>
  <c r="F267" i="5"/>
  <c r="O268" i="5" s="1"/>
  <c r="E266" i="6" l="1"/>
  <c r="AK267" i="5"/>
  <c r="AL267" i="5" s="1"/>
  <c r="P268" i="5"/>
  <c r="T268" i="5"/>
  <c r="N268" i="5" s="1"/>
  <c r="AA266" i="6" l="1"/>
  <c r="W266" i="6"/>
  <c r="Z266" i="6"/>
  <c r="V266" i="6"/>
  <c r="F266" i="6"/>
  <c r="Y266" i="6"/>
  <c r="X266" i="6"/>
  <c r="U266" i="6"/>
  <c r="AB266" i="6"/>
  <c r="E268" i="5"/>
  <c r="T267" i="6" l="1"/>
  <c r="N267" i="6" s="1"/>
  <c r="O267" i="6"/>
  <c r="P267" i="6" s="1"/>
  <c r="AK266" i="6"/>
  <c r="AL266" i="6" s="1"/>
  <c r="AA268" i="5"/>
  <c r="AB268" i="5"/>
  <c r="Y268" i="5"/>
  <c r="Z268" i="5"/>
  <c r="W268" i="5"/>
  <c r="X268" i="5"/>
  <c r="U268" i="5"/>
  <c r="V268" i="5"/>
  <c r="F268" i="5"/>
  <c r="O269" i="5" s="1"/>
  <c r="E267" i="6" l="1"/>
  <c r="AK268" i="5"/>
  <c r="AL268" i="5" s="1"/>
  <c r="P269" i="5"/>
  <c r="T269" i="5"/>
  <c r="N269" i="5" s="1"/>
  <c r="Z267" i="6" l="1"/>
  <c r="V267" i="6"/>
  <c r="F267" i="6"/>
  <c r="Y267" i="6"/>
  <c r="U267" i="6"/>
  <c r="X267" i="6"/>
  <c r="W267" i="6"/>
  <c r="AB267" i="6"/>
  <c r="AA267" i="6"/>
  <c r="E269" i="5"/>
  <c r="AK267" i="6" l="1"/>
  <c r="AL267" i="6" s="1"/>
  <c r="O268" i="6"/>
  <c r="P268" i="6" s="1"/>
  <c r="T268" i="6"/>
  <c r="N268" i="6" s="1"/>
  <c r="AA269" i="5"/>
  <c r="AB269" i="5"/>
  <c r="Y269" i="5"/>
  <c r="Z269" i="5"/>
  <c r="W269" i="5"/>
  <c r="X269" i="5"/>
  <c r="U269" i="5"/>
  <c r="V269" i="5"/>
  <c r="F269" i="5"/>
  <c r="O270" i="5" s="1"/>
  <c r="E268" i="6" l="1"/>
  <c r="AK269" i="5"/>
  <c r="AL269" i="5" s="1"/>
  <c r="P270" i="5"/>
  <c r="T270" i="5"/>
  <c r="N270" i="5" s="1"/>
  <c r="Y268" i="6" l="1"/>
  <c r="U268" i="6"/>
  <c r="AB268" i="6"/>
  <c r="X268" i="6"/>
  <c r="Z268" i="6"/>
  <c r="W268" i="6"/>
  <c r="V268" i="6"/>
  <c r="AA268" i="6"/>
  <c r="F268" i="6"/>
  <c r="E270" i="5"/>
  <c r="AK268" i="6" l="1"/>
  <c r="AL268" i="6" s="1"/>
  <c r="O269" i="6"/>
  <c r="P269" i="6" s="1"/>
  <c r="T269" i="6"/>
  <c r="N269" i="6" s="1"/>
  <c r="AA270" i="5"/>
  <c r="AB270" i="5"/>
  <c r="Y270" i="5"/>
  <c r="Z270" i="5"/>
  <c r="W270" i="5"/>
  <c r="X270" i="5"/>
  <c r="U270" i="5"/>
  <c r="V270" i="5"/>
  <c r="F270" i="5"/>
  <c r="O271" i="5" s="1"/>
  <c r="E269" i="6" l="1"/>
  <c r="AK270" i="5"/>
  <c r="AL270" i="5" s="1"/>
  <c r="P271" i="5"/>
  <c r="T271" i="5"/>
  <c r="N271" i="5" s="1"/>
  <c r="AB269" i="6" l="1"/>
  <c r="X269" i="6"/>
  <c r="AA269" i="6"/>
  <c r="W269" i="6"/>
  <c r="Y269" i="6"/>
  <c r="V269" i="6"/>
  <c r="U269" i="6"/>
  <c r="F269" i="6"/>
  <c r="Z269" i="6"/>
  <c r="E271" i="5"/>
  <c r="O270" i="6" l="1"/>
  <c r="P270" i="6" s="1"/>
  <c r="T270" i="6"/>
  <c r="N270" i="6" s="1"/>
  <c r="AK269" i="6"/>
  <c r="AL269" i="6" s="1"/>
  <c r="AA271" i="5"/>
  <c r="AB271" i="5"/>
  <c r="Y271" i="5"/>
  <c r="Z271" i="5"/>
  <c r="W271" i="5"/>
  <c r="X271" i="5"/>
  <c r="U271" i="5"/>
  <c r="V271" i="5"/>
  <c r="F271" i="5"/>
  <c r="O272" i="5" s="1"/>
  <c r="E270" i="6" l="1"/>
  <c r="AK271" i="5"/>
  <c r="AL271" i="5" s="1"/>
  <c r="P272" i="5"/>
  <c r="T272" i="5"/>
  <c r="N272" i="5" s="1"/>
  <c r="AA270" i="6" l="1"/>
  <c r="W270" i="6"/>
  <c r="Z270" i="6"/>
  <c r="V270" i="6"/>
  <c r="F270" i="6"/>
  <c r="U270" i="6"/>
  <c r="AB270" i="6"/>
  <c r="Y270" i="6"/>
  <c r="X270" i="6"/>
  <c r="E272" i="5"/>
  <c r="T271" i="6" l="1"/>
  <c r="N271" i="6" s="1"/>
  <c r="O271" i="6"/>
  <c r="P271" i="6" s="1"/>
  <c r="AK270" i="6"/>
  <c r="AL270" i="6" s="1"/>
  <c r="AA272" i="5"/>
  <c r="AB272" i="5"/>
  <c r="Y272" i="5"/>
  <c r="Z272" i="5"/>
  <c r="W272" i="5"/>
  <c r="X272" i="5"/>
  <c r="U272" i="5"/>
  <c r="V272" i="5"/>
  <c r="F272" i="5"/>
  <c r="O273" i="5" s="1"/>
  <c r="E271" i="6" l="1"/>
  <c r="AK272" i="5"/>
  <c r="AL272" i="5" s="1"/>
  <c r="P273" i="5"/>
  <c r="T273" i="5"/>
  <c r="N273" i="5" s="1"/>
  <c r="Z271" i="6" l="1"/>
  <c r="V271" i="6"/>
  <c r="F271" i="6"/>
  <c r="Y271" i="6"/>
  <c r="U271" i="6"/>
  <c r="AB271" i="6"/>
  <c r="AA271" i="6"/>
  <c r="X271" i="6"/>
  <c r="W271" i="6"/>
  <c r="E273" i="5"/>
  <c r="AK271" i="6" l="1"/>
  <c r="AL271" i="6" s="1"/>
  <c r="O272" i="6"/>
  <c r="P272" i="6" s="1"/>
  <c r="T272" i="6"/>
  <c r="N272" i="6" s="1"/>
  <c r="AA273" i="5"/>
  <c r="AB273" i="5"/>
  <c r="Y273" i="5"/>
  <c r="Z273" i="5"/>
  <c r="W273" i="5"/>
  <c r="X273" i="5"/>
  <c r="U273" i="5"/>
  <c r="V273" i="5"/>
  <c r="F273" i="5"/>
  <c r="O274" i="5" s="1"/>
  <c r="E272" i="6" l="1"/>
  <c r="AK273" i="5"/>
  <c r="AL273" i="5" s="1"/>
  <c r="P274" i="5"/>
  <c r="T274" i="5"/>
  <c r="N274" i="5" s="1"/>
  <c r="Y272" i="6" l="1"/>
  <c r="U272" i="6"/>
  <c r="AB272" i="6"/>
  <c r="X272" i="6"/>
  <c r="V272" i="6"/>
  <c r="AA272" i="6"/>
  <c r="F272" i="6"/>
  <c r="Z272" i="6"/>
  <c r="W272" i="6"/>
  <c r="E274" i="5"/>
  <c r="R275" i="5"/>
  <c r="T273" i="6" l="1"/>
  <c r="N273" i="6" s="1"/>
  <c r="AK272" i="6"/>
  <c r="AL272" i="6" s="1"/>
  <c r="O273" i="6"/>
  <c r="P273" i="6" s="1"/>
  <c r="AA274" i="5"/>
  <c r="AB274" i="5"/>
  <c r="Y274" i="5"/>
  <c r="AG275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Z274" i="5"/>
  <c r="AH275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W274" i="5"/>
  <c r="AE275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X274" i="5"/>
  <c r="AF275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U274" i="5"/>
  <c r="AC275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V274" i="5"/>
  <c r="AD275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AI275" i="5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F274" i="5"/>
  <c r="O275" i="5" s="1"/>
  <c r="E273" i="6" l="1"/>
  <c r="AK274" i="5"/>
  <c r="AL274" i="5" s="1"/>
  <c r="P275" i="5"/>
  <c r="T275" i="5"/>
  <c r="AJ275" i="5"/>
  <c r="AB273" i="6" l="1"/>
  <c r="X273" i="6"/>
  <c r="AA273" i="6"/>
  <c r="W273" i="6"/>
  <c r="U273" i="6"/>
  <c r="F273" i="6"/>
  <c r="Z273" i="6"/>
  <c r="Y273" i="6"/>
  <c r="V273" i="6"/>
  <c r="N275" i="5"/>
  <c r="E275" i="5" s="1"/>
  <c r="O274" i="6" l="1"/>
  <c r="P274" i="6" s="1"/>
  <c r="AK273" i="6"/>
  <c r="AL273" i="6" s="1"/>
  <c r="T274" i="6"/>
  <c r="N274" i="6" s="1"/>
  <c r="AA275" i="5"/>
  <c r="AB275" i="5"/>
  <c r="Y275" i="5"/>
  <c r="Z275" i="5"/>
  <c r="W275" i="5"/>
  <c r="X275" i="5"/>
  <c r="U275" i="5"/>
  <c r="V275" i="5"/>
  <c r="F275" i="5"/>
  <c r="O276" i="5" s="1"/>
  <c r="E274" i="6" l="1"/>
  <c r="R275" i="6"/>
  <c r="AK275" i="5"/>
  <c r="AL275" i="5" s="1"/>
  <c r="P276" i="5"/>
  <c r="T276" i="5"/>
  <c r="N276" i="5" s="1"/>
  <c r="AA274" i="6" l="1"/>
  <c r="AI275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W274" i="6"/>
  <c r="AE275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Z274" i="6"/>
  <c r="AH275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V274" i="6"/>
  <c r="AD275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F274" i="6"/>
  <c r="Y274" i="6"/>
  <c r="AG275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X274" i="6"/>
  <c r="AF275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U274" i="6"/>
  <c r="AC275" i="6" s="1"/>
  <c r="AB274" i="6"/>
  <c r="E276" i="5"/>
  <c r="AJ275" i="6" l="1"/>
  <c r="G275" i="6"/>
  <c r="T275" i="6"/>
  <c r="O275" i="6"/>
  <c r="P275" i="6" s="1"/>
  <c r="AK274" i="6"/>
  <c r="AL274" i="6" s="1"/>
  <c r="AA276" i="5"/>
  <c r="AB276" i="5"/>
  <c r="Y276" i="5"/>
  <c r="Z276" i="5"/>
  <c r="W276" i="5"/>
  <c r="X276" i="5"/>
  <c r="U276" i="5"/>
  <c r="V276" i="5"/>
  <c r="F276" i="5"/>
  <c r="O277" i="5" s="1"/>
  <c r="G276" i="6" l="1"/>
  <c r="N275" i="6"/>
  <c r="AK276" i="5"/>
  <c r="AL276" i="5" s="1"/>
  <c r="P277" i="5"/>
  <c r="T277" i="5"/>
  <c r="N277" i="5" s="1"/>
  <c r="G277" i="6" l="1"/>
  <c r="E275" i="6"/>
  <c r="E277" i="5"/>
  <c r="Z275" i="6" l="1"/>
  <c r="V275" i="6"/>
  <c r="F275" i="6"/>
  <c r="Y275" i="6"/>
  <c r="U275" i="6"/>
  <c r="AA275" i="6"/>
  <c r="W275" i="6"/>
  <c r="AB275" i="6"/>
  <c r="X275" i="6"/>
  <c r="G278" i="6"/>
  <c r="AA277" i="5"/>
  <c r="AB277" i="5"/>
  <c r="Y277" i="5"/>
  <c r="Z277" i="5"/>
  <c r="W277" i="5"/>
  <c r="X277" i="5"/>
  <c r="U277" i="5"/>
  <c r="V277" i="5"/>
  <c r="F277" i="5"/>
  <c r="O278" i="5" s="1"/>
  <c r="AK275" i="6" l="1"/>
  <c r="AL275" i="6" s="1"/>
  <c r="O276" i="6"/>
  <c r="P276" i="6" s="1"/>
  <c r="T276" i="6"/>
  <c r="N276" i="6" s="1"/>
  <c r="G279" i="6"/>
  <c r="AK277" i="5"/>
  <c r="AL277" i="5" s="1"/>
  <c r="P278" i="5"/>
  <c r="T278" i="5"/>
  <c r="N278" i="5" s="1"/>
  <c r="E276" i="6" l="1"/>
  <c r="G280" i="6"/>
  <c r="E278" i="5"/>
  <c r="G281" i="6" l="1"/>
  <c r="Y276" i="6"/>
  <c r="U276" i="6"/>
  <c r="AB276" i="6"/>
  <c r="X276" i="6"/>
  <c r="Z276" i="6"/>
  <c r="V276" i="6"/>
  <c r="F276" i="6"/>
  <c r="AA276" i="6"/>
  <c r="W276" i="6"/>
  <c r="AA278" i="5"/>
  <c r="AB278" i="5"/>
  <c r="Y278" i="5"/>
  <c r="Z278" i="5"/>
  <c r="W278" i="5"/>
  <c r="X278" i="5"/>
  <c r="U278" i="5"/>
  <c r="V278" i="5"/>
  <c r="F278" i="5"/>
  <c r="O279" i="5" s="1"/>
  <c r="G282" i="6" l="1"/>
  <c r="AK276" i="6"/>
  <c r="AL276" i="6" s="1"/>
  <c r="O277" i="6"/>
  <c r="P277" i="6" s="1"/>
  <c r="T277" i="6"/>
  <c r="N277" i="6" s="1"/>
  <c r="AK278" i="5"/>
  <c r="AL278" i="5" s="1"/>
  <c r="P279" i="5"/>
  <c r="T279" i="5"/>
  <c r="N279" i="5" s="1"/>
  <c r="E277" i="6" l="1"/>
  <c r="G283" i="6"/>
  <c r="E279" i="5"/>
  <c r="G284" i="6" l="1"/>
  <c r="AB277" i="6"/>
  <c r="X277" i="6"/>
  <c r="AA277" i="6"/>
  <c r="W277" i="6"/>
  <c r="Y277" i="6"/>
  <c r="U277" i="6"/>
  <c r="F277" i="6"/>
  <c r="Z277" i="6"/>
  <c r="V277" i="6"/>
  <c r="AA279" i="5"/>
  <c r="AB279" i="5"/>
  <c r="Y279" i="5"/>
  <c r="Z279" i="5"/>
  <c r="W279" i="5"/>
  <c r="X279" i="5"/>
  <c r="U279" i="5"/>
  <c r="V279" i="5"/>
  <c r="F279" i="5"/>
  <c r="O280" i="5" s="1"/>
  <c r="G285" i="6" l="1"/>
  <c r="O278" i="6"/>
  <c r="P278" i="6" s="1"/>
  <c r="T278" i="6"/>
  <c r="N278" i="6" s="1"/>
  <c r="AK277" i="6"/>
  <c r="AL277" i="6" s="1"/>
  <c r="AK279" i="5"/>
  <c r="AL279" i="5" s="1"/>
  <c r="P280" i="5"/>
  <c r="T280" i="5"/>
  <c r="N280" i="5" s="1"/>
  <c r="E278" i="6" l="1"/>
  <c r="G286" i="6"/>
  <c r="E280" i="5"/>
  <c r="G287" i="6" l="1"/>
  <c r="AA278" i="6"/>
  <c r="W278" i="6"/>
  <c r="Z278" i="6"/>
  <c r="V278" i="6"/>
  <c r="F278" i="6"/>
  <c r="AB278" i="6"/>
  <c r="X278" i="6"/>
  <c r="Y278" i="6"/>
  <c r="U278" i="6"/>
  <c r="AA280" i="5"/>
  <c r="AB280" i="5"/>
  <c r="Y280" i="5"/>
  <c r="Z280" i="5"/>
  <c r="W280" i="5"/>
  <c r="X280" i="5"/>
  <c r="U280" i="5"/>
  <c r="V280" i="5"/>
  <c r="F280" i="5"/>
  <c r="O281" i="5" s="1"/>
  <c r="O279" i="6" l="1"/>
  <c r="P279" i="6" s="1"/>
  <c r="T279" i="6"/>
  <c r="N279" i="6" s="1"/>
  <c r="AK278" i="6"/>
  <c r="AL278" i="6" s="1"/>
  <c r="G288" i="6"/>
  <c r="AK280" i="5"/>
  <c r="AL280" i="5" s="1"/>
  <c r="P281" i="5"/>
  <c r="T281" i="5"/>
  <c r="N281" i="5" s="1"/>
  <c r="E279" i="6" l="1"/>
  <c r="G289" i="6"/>
  <c r="E281" i="5"/>
  <c r="G290" i="6" l="1"/>
  <c r="Z279" i="6"/>
  <c r="V279" i="6"/>
  <c r="F279" i="6"/>
  <c r="Y279" i="6"/>
  <c r="U279" i="6"/>
  <c r="AA279" i="6"/>
  <c r="W279" i="6"/>
  <c r="AB279" i="6"/>
  <c r="X279" i="6"/>
  <c r="AA281" i="5"/>
  <c r="AB281" i="5"/>
  <c r="Y281" i="5"/>
  <c r="Z281" i="5"/>
  <c r="W281" i="5"/>
  <c r="X281" i="5"/>
  <c r="U281" i="5"/>
  <c r="V281" i="5"/>
  <c r="F281" i="5"/>
  <c r="O282" i="5" s="1"/>
  <c r="AK279" i="6" l="1"/>
  <c r="AL279" i="6" s="1"/>
  <c r="O280" i="6"/>
  <c r="P280" i="6" s="1"/>
  <c r="T280" i="6"/>
  <c r="N280" i="6" s="1"/>
  <c r="G291" i="6"/>
  <c r="AK281" i="5"/>
  <c r="AL281" i="5" s="1"/>
  <c r="P282" i="5"/>
  <c r="T282" i="5"/>
  <c r="N282" i="5" s="1"/>
  <c r="G292" i="6" l="1"/>
  <c r="E280" i="6"/>
  <c r="E282" i="5"/>
  <c r="G293" i="6" l="1"/>
  <c r="Y280" i="6"/>
  <c r="U280" i="6"/>
  <c r="AB280" i="6"/>
  <c r="X280" i="6"/>
  <c r="Z280" i="6"/>
  <c r="V280" i="6"/>
  <c r="F280" i="6"/>
  <c r="AA280" i="6"/>
  <c r="W280" i="6"/>
  <c r="AA282" i="5"/>
  <c r="AB282" i="5"/>
  <c r="Y282" i="5"/>
  <c r="Z282" i="5"/>
  <c r="W282" i="5"/>
  <c r="X282" i="5"/>
  <c r="U282" i="5"/>
  <c r="V282" i="5"/>
  <c r="F282" i="5"/>
  <c r="O283" i="5" s="1"/>
  <c r="G294" i="6" l="1"/>
  <c r="AK280" i="6"/>
  <c r="AL280" i="6" s="1"/>
  <c r="O281" i="6"/>
  <c r="P281" i="6" s="1"/>
  <c r="T281" i="6"/>
  <c r="N281" i="6" s="1"/>
  <c r="AK282" i="5"/>
  <c r="AL282" i="5" s="1"/>
  <c r="P283" i="5"/>
  <c r="T283" i="5"/>
  <c r="N283" i="5" s="1"/>
  <c r="E281" i="6" l="1"/>
  <c r="G295" i="6"/>
  <c r="E283" i="5"/>
  <c r="G296" i="6" l="1"/>
  <c r="AB281" i="6"/>
  <c r="X281" i="6"/>
  <c r="AA281" i="6"/>
  <c r="W281" i="6"/>
  <c r="Y281" i="6"/>
  <c r="U281" i="6"/>
  <c r="Z281" i="6"/>
  <c r="V281" i="6"/>
  <c r="F281" i="6"/>
  <c r="AA283" i="5"/>
  <c r="AB283" i="5"/>
  <c r="Y283" i="5"/>
  <c r="Z283" i="5"/>
  <c r="W283" i="5"/>
  <c r="X283" i="5"/>
  <c r="U283" i="5"/>
  <c r="V283" i="5"/>
  <c r="F283" i="5"/>
  <c r="O284" i="5" s="1"/>
  <c r="O282" i="6" l="1"/>
  <c r="P282" i="6" s="1"/>
  <c r="T282" i="6"/>
  <c r="N282" i="6" s="1"/>
  <c r="AK281" i="6"/>
  <c r="AL281" i="6" s="1"/>
  <c r="AK283" i="5"/>
  <c r="AL283" i="5" s="1"/>
  <c r="P284" i="5"/>
  <c r="T284" i="5"/>
  <c r="N284" i="5" s="1"/>
  <c r="E282" i="6" l="1"/>
  <c r="E284" i="5"/>
  <c r="AA282" i="6" l="1"/>
  <c r="W282" i="6"/>
  <c r="Z282" i="6"/>
  <c r="V282" i="6"/>
  <c r="F282" i="6"/>
  <c r="AB282" i="6"/>
  <c r="X282" i="6"/>
  <c r="Y282" i="6"/>
  <c r="U282" i="6"/>
  <c r="AA284" i="5"/>
  <c r="AB284" i="5"/>
  <c r="Y284" i="5"/>
  <c r="Z284" i="5"/>
  <c r="W284" i="5"/>
  <c r="X284" i="5"/>
  <c r="U284" i="5"/>
  <c r="V284" i="5"/>
  <c r="F284" i="5"/>
  <c r="O285" i="5" s="1"/>
  <c r="O283" i="6" l="1"/>
  <c r="P283" i="6" s="1"/>
  <c r="T283" i="6"/>
  <c r="N283" i="6" s="1"/>
  <c r="AK282" i="6"/>
  <c r="AL282" i="6" s="1"/>
  <c r="AK284" i="5"/>
  <c r="AL284" i="5" s="1"/>
  <c r="P285" i="5"/>
  <c r="T285" i="5"/>
  <c r="N285" i="5" s="1"/>
  <c r="E283" i="6" l="1"/>
  <c r="E285" i="5"/>
  <c r="Z283" i="6" l="1"/>
  <c r="V283" i="6"/>
  <c r="F283" i="6"/>
  <c r="Y283" i="6"/>
  <c r="U283" i="6"/>
  <c r="AA283" i="6"/>
  <c r="W283" i="6"/>
  <c r="AB283" i="6"/>
  <c r="X283" i="6"/>
  <c r="AA285" i="5"/>
  <c r="AB285" i="5"/>
  <c r="Y285" i="5"/>
  <c r="Z285" i="5"/>
  <c r="W285" i="5"/>
  <c r="X285" i="5"/>
  <c r="U285" i="5"/>
  <c r="V285" i="5"/>
  <c r="F285" i="5"/>
  <c r="O286" i="5" s="1"/>
  <c r="AK283" i="6" l="1"/>
  <c r="AL283" i="6" s="1"/>
  <c r="O284" i="6"/>
  <c r="P284" i="6" s="1"/>
  <c r="T284" i="6"/>
  <c r="N284" i="6" s="1"/>
  <c r="AK285" i="5"/>
  <c r="AL285" i="5" s="1"/>
  <c r="P286" i="5"/>
  <c r="T286" i="5"/>
  <c r="N286" i="5" s="1"/>
  <c r="E284" i="6" l="1"/>
  <c r="E286" i="5"/>
  <c r="Y284" i="6" l="1"/>
  <c r="U284" i="6"/>
  <c r="AB284" i="6"/>
  <c r="X284" i="6"/>
  <c r="Z284" i="6"/>
  <c r="V284" i="6"/>
  <c r="F284" i="6"/>
  <c r="AA284" i="6"/>
  <c r="W284" i="6"/>
  <c r="AA286" i="5"/>
  <c r="AB286" i="5"/>
  <c r="Y286" i="5"/>
  <c r="Z286" i="5"/>
  <c r="W286" i="5"/>
  <c r="X286" i="5"/>
  <c r="U286" i="5"/>
  <c r="V286" i="5"/>
  <c r="F286" i="5"/>
  <c r="O287" i="5" s="1"/>
  <c r="AK284" i="6" l="1"/>
  <c r="AL284" i="6" s="1"/>
  <c r="O285" i="6"/>
  <c r="P285" i="6" s="1"/>
  <c r="T285" i="6"/>
  <c r="N285" i="6" s="1"/>
  <c r="AK286" i="5"/>
  <c r="AL286" i="5" s="1"/>
  <c r="P287" i="5"/>
  <c r="T287" i="5"/>
  <c r="N287" i="5" s="1"/>
  <c r="E285" i="6" l="1"/>
  <c r="E287" i="5"/>
  <c r="AB285" i="6" l="1"/>
  <c r="X285" i="6"/>
  <c r="AA285" i="6"/>
  <c r="W285" i="6"/>
  <c r="Y285" i="6"/>
  <c r="U285" i="6"/>
  <c r="F285" i="6"/>
  <c r="Z285" i="6"/>
  <c r="V285" i="6"/>
  <c r="AA287" i="5"/>
  <c r="AB287" i="5"/>
  <c r="Y287" i="5"/>
  <c r="Z287" i="5"/>
  <c r="W287" i="5"/>
  <c r="X287" i="5"/>
  <c r="U287" i="5"/>
  <c r="V287" i="5"/>
  <c r="F287" i="5"/>
  <c r="O288" i="5" s="1"/>
  <c r="O286" i="6" l="1"/>
  <c r="P286" i="6" s="1"/>
  <c r="T286" i="6"/>
  <c r="N286" i="6" s="1"/>
  <c r="AK285" i="6"/>
  <c r="AL285" i="6" s="1"/>
  <c r="AK287" i="5"/>
  <c r="AL287" i="5" s="1"/>
  <c r="P288" i="5"/>
  <c r="T288" i="5"/>
  <c r="N288" i="5" s="1"/>
  <c r="E286" i="6" l="1"/>
  <c r="E288" i="5"/>
  <c r="AA286" i="6" l="1"/>
  <c r="W286" i="6"/>
  <c r="Z286" i="6"/>
  <c r="V286" i="6"/>
  <c r="F286" i="6"/>
  <c r="AB286" i="6"/>
  <c r="X286" i="6"/>
  <c r="Y286" i="6"/>
  <c r="U286" i="6"/>
  <c r="AA288" i="5"/>
  <c r="AB288" i="5"/>
  <c r="Y288" i="5"/>
  <c r="Z288" i="5"/>
  <c r="W288" i="5"/>
  <c r="X288" i="5"/>
  <c r="U288" i="5"/>
  <c r="V288" i="5"/>
  <c r="F288" i="5"/>
  <c r="O289" i="5" s="1"/>
  <c r="O287" i="6" l="1"/>
  <c r="P287" i="6" s="1"/>
  <c r="T287" i="6"/>
  <c r="N287" i="6" s="1"/>
  <c r="AK286" i="6"/>
  <c r="AL286" i="6" s="1"/>
  <c r="AK288" i="5"/>
  <c r="AL288" i="5" s="1"/>
  <c r="P289" i="5"/>
  <c r="T289" i="5"/>
  <c r="N289" i="5" s="1"/>
  <c r="E287" i="6" l="1"/>
  <c r="E289" i="5"/>
  <c r="Z287" i="6" l="1"/>
  <c r="V287" i="6"/>
  <c r="F287" i="6"/>
  <c r="Y287" i="6"/>
  <c r="U287" i="6"/>
  <c r="AA287" i="6"/>
  <c r="W287" i="6"/>
  <c r="AB287" i="6"/>
  <c r="X287" i="6"/>
  <c r="AA289" i="5"/>
  <c r="AB289" i="5"/>
  <c r="Y289" i="5"/>
  <c r="Z289" i="5"/>
  <c r="W289" i="5"/>
  <c r="X289" i="5"/>
  <c r="U289" i="5"/>
  <c r="V289" i="5"/>
  <c r="F289" i="5"/>
  <c r="O290" i="5" s="1"/>
  <c r="AK287" i="6" l="1"/>
  <c r="AL287" i="6" s="1"/>
  <c r="O288" i="6"/>
  <c r="P288" i="6" s="1"/>
  <c r="T288" i="6"/>
  <c r="N288" i="6" s="1"/>
  <c r="AK289" i="5"/>
  <c r="AL289" i="5" s="1"/>
  <c r="P290" i="5"/>
  <c r="T290" i="5"/>
  <c r="N290" i="5" s="1"/>
  <c r="E288" i="6" l="1"/>
  <c r="E290" i="5"/>
  <c r="Y288" i="6" l="1"/>
  <c r="U288" i="6"/>
  <c r="AB288" i="6"/>
  <c r="X288" i="6"/>
  <c r="Z288" i="6"/>
  <c r="V288" i="6"/>
  <c r="F288" i="6"/>
  <c r="AA288" i="6"/>
  <c r="W288" i="6"/>
  <c r="AA290" i="5"/>
  <c r="AB290" i="5"/>
  <c r="Y290" i="5"/>
  <c r="Z290" i="5"/>
  <c r="W290" i="5"/>
  <c r="X290" i="5"/>
  <c r="U290" i="5"/>
  <c r="V290" i="5"/>
  <c r="F290" i="5"/>
  <c r="O291" i="5" s="1"/>
  <c r="AK288" i="6" l="1"/>
  <c r="AL288" i="6" s="1"/>
  <c r="O289" i="6"/>
  <c r="P289" i="6" s="1"/>
  <c r="T289" i="6"/>
  <c r="N289" i="6" s="1"/>
  <c r="AK290" i="5"/>
  <c r="AL290" i="5" s="1"/>
  <c r="P291" i="5"/>
  <c r="T291" i="5"/>
  <c r="N291" i="5" s="1"/>
  <c r="E289" i="6" l="1"/>
  <c r="E291" i="5"/>
  <c r="AB289" i="6" l="1"/>
  <c r="X289" i="6"/>
  <c r="AA289" i="6"/>
  <c r="W289" i="6"/>
  <c r="Y289" i="6"/>
  <c r="U289" i="6"/>
  <c r="Z289" i="6"/>
  <c r="V289" i="6"/>
  <c r="F289" i="6"/>
  <c r="AA291" i="5"/>
  <c r="AB291" i="5"/>
  <c r="Y291" i="5"/>
  <c r="Z291" i="5"/>
  <c r="W291" i="5"/>
  <c r="X291" i="5"/>
  <c r="U291" i="5"/>
  <c r="V291" i="5"/>
  <c r="F291" i="5"/>
  <c r="O292" i="5" s="1"/>
  <c r="O290" i="6" l="1"/>
  <c r="P290" i="6" s="1"/>
  <c r="T290" i="6"/>
  <c r="N290" i="6" s="1"/>
  <c r="AK289" i="6"/>
  <c r="AL289" i="6" s="1"/>
  <c r="AK291" i="5"/>
  <c r="AL291" i="5" s="1"/>
  <c r="P292" i="5"/>
  <c r="T292" i="5"/>
  <c r="N292" i="5" s="1"/>
  <c r="E290" i="6" l="1"/>
  <c r="E292" i="5"/>
  <c r="AA290" i="6" l="1"/>
  <c r="W290" i="6"/>
  <c r="Z290" i="6"/>
  <c r="V290" i="6"/>
  <c r="F290" i="6"/>
  <c r="AB290" i="6"/>
  <c r="X290" i="6"/>
  <c r="Y290" i="6"/>
  <c r="U290" i="6"/>
  <c r="AA292" i="5"/>
  <c r="AB292" i="5"/>
  <c r="Y292" i="5"/>
  <c r="Z292" i="5"/>
  <c r="W292" i="5"/>
  <c r="X292" i="5"/>
  <c r="U292" i="5"/>
  <c r="V292" i="5"/>
  <c r="F292" i="5"/>
  <c r="O293" i="5" s="1"/>
  <c r="O291" i="6" l="1"/>
  <c r="P291" i="6" s="1"/>
  <c r="T291" i="6"/>
  <c r="N291" i="6" s="1"/>
  <c r="AK290" i="6"/>
  <c r="AL290" i="6" s="1"/>
  <c r="AK292" i="5"/>
  <c r="AL292" i="5" s="1"/>
  <c r="P293" i="5"/>
  <c r="T293" i="5"/>
  <c r="N293" i="5" s="1"/>
  <c r="E291" i="6" l="1"/>
  <c r="E293" i="5"/>
  <c r="Z291" i="6" l="1"/>
  <c r="V291" i="6"/>
  <c r="F291" i="6"/>
  <c r="Y291" i="6"/>
  <c r="U291" i="6"/>
  <c r="AA291" i="6"/>
  <c r="W291" i="6"/>
  <c r="AB291" i="6"/>
  <c r="X291" i="6"/>
  <c r="AA293" i="5"/>
  <c r="AB293" i="5"/>
  <c r="Y293" i="5"/>
  <c r="Z293" i="5"/>
  <c r="W293" i="5"/>
  <c r="X293" i="5"/>
  <c r="U293" i="5"/>
  <c r="V293" i="5"/>
  <c r="F293" i="5"/>
  <c r="O294" i="5" s="1"/>
  <c r="AK291" i="6" l="1"/>
  <c r="AL291" i="6" s="1"/>
  <c r="O292" i="6"/>
  <c r="P292" i="6" s="1"/>
  <c r="T292" i="6"/>
  <c r="N292" i="6" s="1"/>
  <c r="AK293" i="5"/>
  <c r="AL293" i="5" s="1"/>
  <c r="P294" i="5"/>
  <c r="T294" i="5"/>
  <c r="N294" i="5" s="1"/>
  <c r="E292" i="6" l="1"/>
  <c r="E294" i="5"/>
  <c r="Y292" i="6" l="1"/>
  <c r="U292" i="6"/>
  <c r="AB292" i="6"/>
  <c r="X292" i="6"/>
  <c r="Z292" i="6"/>
  <c r="V292" i="6"/>
  <c r="F292" i="6"/>
  <c r="AA292" i="6"/>
  <c r="W292" i="6"/>
  <c r="AA294" i="5"/>
  <c r="AB294" i="5"/>
  <c r="Y294" i="5"/>
  <c r="Z294" i="5"/>
  <c r="W294" i="5"/>
  <c r="X294" i="5"/>
  <c r="U294" i="5"/>
  <c r="V294" i="5"/>
  <c r="F294" i="5"/>
  <c r="O295" i="5" s="1"/>
  <c r="AK292" i="6" l="1"/>
  <c r="AL292" i="6" s="1"/>
  <c r="O293" i="6"/>
  <c r="P293" i="6" s="1"/>
  <c r="T293" i="6"/>
  <c r="N293" i="6" s="1"/>
  <c r="AK294" i="5"/>
  <c r="AL294" i="5" s="1"/>
  <c r="P295" i="5"/>
  <c r="T295" i="5"/>
  <c r="N295" i="5" s="1"/>
  <c r="E293" i="6" l="1"/>
  <c r="E295" i="5"/>
  <c r="AB293" i="6" l="1"/>
  <c r="X293" i="6"/>
  <c r="AA293" i="6"/>
  <c r="W293" i="6"/>
  <c r="Y293" i="6"/>
  <c r="U293" i="6"/>
  <c r="F293" i="6"/>
  <c r="Z293" i="6"/>
  <c r="V293" i="6"/>
  <c r="AA295" i="5"/>
  <c r="AB295" i="5"/>
  <c r="Y295" i="5"/>
  <c r="Z295" i="5"/>
  <c r="W295" i="5"/>
  <c r="X295" i="5"/>
  <c r="U295" i="5"/>
  <c r="V295" i="5"/>
  <c r="F295" i="5"/>
  <c r="O296" i="5" s="1"/>
  <c r="O294" i="6" l="1"/>
  <c r="P294" i="6" s="1"/>
  <c r="T294" i="6"/>
  <c r="N294" i="6" s="1"/>
  <c r="AK293" i="6"/>
  <c r="AL293" i="6" s="1"/>
  <c r="AK295" i="5"/>
  <c r="AL295" i="5" s="1"/>
  <c r="P296" i="5"/>
  <c r="T296" i="5"/>
  <c r="N296" i="5" s="1"/>
  <c r="E294" i="6" l="1"/>
  <c r="E296" i="5"/>
  <c r="R297" i="5"/>
  <c r="AA294" i="6" l="1"/>
  <c r="W294" i="6"/>
  <c r="Z294" i="6"/>
  <c r="V294" i="6"/>
  <c r="F294" i="6"/>
  <c r="AB294" i="6"/>
  <c r="X294" i="6"/>
  <c r="Y294" i="6"/>
  <c r="U294" i="6"/>
  <c r="AA296" i="5"/>
  <c r="AB296" i="5"/>
  <c r="Y296" i="5"/>
  <c r="AG297" i="5" s="1"/>
  <c r="K297" i="5" s="1"/>
  <c r="K298" i="5" s="1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Z296" i="5"/>
  <c r="AH297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W296" i="5"/>
  <c r="AE297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X296" i="5"/>
  <c r="AF297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U296" i="5"/>
  <c r="AC297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V296" i="5"/>
  <c r="AD297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AI297" i="5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F296" i="5"/>
  <c r="O297" i="5" s="1"/>
  <c r="O295" i="6" l="1"/>
  <c r="P295" i="6" s="1"/>
  <c r="T295" i="6"/>
  <c r="N295" i="6" s="1"/>
  <c r="AK294" i="6"/>
  <c r="AL294" i="6" s="1"/>
  <c r="AK296" i="5"/>
  <c r="AL296" i="5" s="1"/>
  <c r="P297" i="5"/>
  <c r="T297" i="5"/>
  <c r="AJ297" i="5"/>
  <c r="E295" i="6" l="1"/>
  <c r="N297" i="5"/>
  <c r="E297" i="5" s="1"/>
  <c r="Z295" i="6" l="1"/>
  <c r="V295" i="6"/>
  <c r="F295" i="6"/>
  <c r="Y295" i="6"/>
  <c r="U295" i="6"/>
  <c r="AA295" i="6"/>
  <c r="W295" i="6"/>
  <c r="AB295" i="6"/>
  <c r="X295" i="6"/>
  <c r="AA297" i="5"/>
  <c r="AB297" i="5"/>
  <c r="Y297" i="5"/>
  <c r="Z297" i="5"/>
  <c r="W297" i="5"/>
  <c r="X297" i="5"/>
  <c r="U297" i="5"/>
  <c r="V297" i="5"/>
  <c r="F297" i="5"/>
  <c r="O298" i="5" s="1"/>
  <c r="AK295" i="6" l="1"/>
  <c r="AL295" i="6" s="1"/>
  <c r="O296" i="6"/>
  <c r="P296" i="6" s="1"/>
  <c r="T296" i="6"/>
  <c r="N296" i="6" s="1"/>
  <c r="AK297" i="5"/>
  <c r="AL297" i="5" s="1"/>
  <c r="P298" i="5"/>
  <c r="T298" i="5"/>
  <c r="N298" i="5" s="1"/>
  <c r="E296" i="6" l="1"/>
  <c r="R297" i="6"/>
  <c r="E298" i="5"/>
  <c r="Y296" i="6" l="1"/>
  <c r="AG297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U296" i="6"/>
  <c r="AC297" i="6" s="1"/>
  <c r="AB296" i="6"/>
  <c r="X296" i="6"/>
  <c r="AF297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Z296" i="6"/>
  <c r="AH297" i="6" s="1"/>
  <c r="L297" i="6" s="1"/>
  <c r="L298" i="6" s="1"/>
  <c r="L299" i="6" s="1"/>
  <c r="L300" i="6" s="1"/>
  <c r="L301" i="6" s="1"/>
  <c r="L302" i="6" s="1"/>
  <c r="L303" i="6" s="1"/>
  <c r="L304" i="6" s="1"/>
  <c r="L305" i="6" s="1"/>
  <c r="L306" i="6" s="1"/>
  <c r="L307" i="6" s="1"/>
  <c r="L308" i="6" s="1"/>
  <c r="L309" i="6" s="1"/>
  <c r="L310" i="6" s="1"/>
  <c r="L311" i="6" s="1"/>
  <c r="L312" i="6" s="1"/>
  <c r="L313" i="6" s="1"/>
  <c r="L314" i="6" s="1"/>
  <c r="L315" i="6" s="1"/>
  <c r="L316" i="6" s="1"/>
  <c r="L317" i="6" s="1"/>
  <c r="V296" i="6"/>
  <c r="AD297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F296" i="6"/>
  <c r="AA296" i="6"/>
  <c r="AI297" i="6" s="1"/>
  <c r="M297" i="6" s="1"/>
  <c r="M298" i="6" s="1"/>
  <c r="M299" i="6" s="1"/>
  <c r="M300" i="6" s="1"/>
  <c r="M301" i="6" s="1"/>
  <c r="M302" i="6" s="1"/>
  <c r="M303" i="6" s="1"/>
  <c r="M304" i="6" s="1"/>
  <c r="M305" i="6" s="1"/>
  <c r="M306" i="6" s="1"/>
  <c r="M307" i="6" s="1"/>
  <c r="M308" i="6" s="1"/>
  <c r="M309" i="6" s="1"/>
  <c r="M310" i="6" s="1"/>
  <c r="M311" i="6" s="1"/>
  <c r="M312" i="6" s="1"/>
  <c r="M313" i="6" s="1"/>
  <c r="M314" i="6" s="1"/>
  <c r="M315" i="6" s="1"/>
  <c r="M316" i="6" s="1"/>
  <c r="M317" i="6" s="1"/>
  <c r="W296" i="6"/>
  <c r="AE297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AA298" i="5"/>
  <c r="AB298" i="5"/>
  <c r="Y298" i="5"/>
  <c r="Z298" i="5"/>
  <c r="W298" i="5"/>
  <c r="X298" i="5"/>
  <c r="U298" i="5"/>
  <c r="V298" i="5"/>
  <c r="F298" i="5"/>
  <c r="O299" i="5" s="1"/>
  <c r="AJ297" i="6" l="1"/>
  <c r="G297" i="6"/>
  <c r="AK296" i="6"/>
  <c r="AL296" i="6" s="1"/>
  <c r="O297" i="6"/>
  <c r="P297" i="6" s="1"/>
  <c r="T297" i="6"/>
  <c r="AK298" i="5"/>
  <c r="AL298" i="5" s="1"/>
  <c r="P299" i="5"/>
  <c r="T299" i="5"/>
  <c r="N299" i="5" s="1"/>
  <c r="N297" i="6" l="1"/>
  <c r="E297" i="6" s="1"/>
  <c r="G298" i="6"/>
  <c r="E299" i="5"/>
  <c r="AB297" i="6" l="1"/>
  <c r="X297" i="6"/>
  <c r="AA297" i="6"/>
  <c r="W297" i="6"/>
  <c r="Y297" i="6"/>
  <c r="U297" i="6"/>
  <c r="Z297" i="6"/>
  <c r="V297" i="6"/>
  <c r="F297" i="6"/>
  <c r="G299" i="6"/>
  <c r="AA299" i="5"/>
  <c r="AB299" i="5"/>
  <c r="Y299" i="5"/>
  <c r="Z299" i="5"/>
  <c r="W299" i="5"/>
  <c r="X299" i="5"/>
  <c r="U299" i="5"/>
  <c r="V299" i="5"/>
  <c r="F299" i="5"/>
  <c r="O300" i="5" s="1"/>
  <c r="G300" i="6" l="1"/>
  <c r="O298" i="6"/>
  <c r="P298" i="6" s="1"/>
  <c r="T298" i="6"/>
  <c r="N298" i="6" s="1"/>
  <c r="AK297" i="6"/>
  <c r="AL297" i="6" s="1"/>
  <c r="AK299" i="5"/>
  <c r="AL299" i="5" s="1"/>
  <c r="P300" i="5"/>
  <c r="T300" i="5"/>
  <c r="N300" i="5" s="1"/>
  <c r="E298" i="6" l="1"/>
  <c r="G301" i="6"/>
  <c r="E300" i="5"/>
  <c r="AA298" i="6" l="1"/>
  <c r="W298" i="6"/>
  <c r="Z298" i="6"/>
  <c r="V298" i="6"/>
  <c r="F298" i="6"/>
  <c r="AB298" i="6"/>
  <c r="X298" i="6"/>
  <c r="Y298" i="6"/>
  <c r="U298" i="6"/>
  <c r="G302" i="6"/>
  <c r="AA300" i="5"/>
  <c r="AB300" i="5"/>
  <c r="Y300" i="5"/>
  <c r="Z300" i="5"/>
  <c r="W300" i="5"/>
  <c r="X300" i="5"/>
  <c r="U300" i="5"/>
  <c r="V300" i="5"/>
  <c r="F300" i="5"/>
  <c r="O301" i="5" s="1"/>
  <c r="G303" i="6" l="1"/>
  <c r="O299" i="6"/>
  <c r="P299" i="6" s="1"/>
  <c r="T299" i="6"/>
  <c r="N299" i="6" s="1"/>
  <c r="AK298" i="6"/>
  <c r="AL298" i="6" s="1"/>
  <c r="AK300" i="5"/>
  <c r="AL300" i="5" s="1"/>
  <c r="P301" i="5"/>
  <c r="T301" i="5"/>
  <c r="N301" i="5" s="1"/>
  <c r="E299" i="6" l="1"/>
  <c r="G304" i="6"/>
  <c r="E301" i="5"/>
  <c r="Z299" i="6" l="1"/>
  <c r="V299" i="6"/>
  <c r="F299" i="6"/>
  <c r="Y299" i="6"/>
  <c r="U299" i="6"/>
  <c r="AA299" i="6"/>
  <c r="W299" i="6"/>
  <c r="AB299" i="6"/>
  <c r="X299" i="6"/>
  <c r="G305" i="6"/>
  <c r="AA301" i="5"/>
  <c r="AB301" i="5"/>
  <c r="Y301" i="5"/>
  <c r="Z301" i="5"/>
  <c r="W301" i="5"/>
  <c r="X301" i="5"/>
  <c r="U301" i="5"/>
  <c r="V301" i="5"/>
  <c r="F301" i="5"/>
  <c r="O302" i="5" s="1"/>
  <c r="G306" i="6" l="1"/>
  <c r="AK299" i="6"/>
  <c r="AL299" i="6" s="1"/>
  <c r="O300" i="6"/>
  <c r="P300" i="6" s="1"/>
  <c r="T300" i="6"/>
  <c r="N300" i="6" s="1"/>
  <c r="AK301" i="5"/>
  <c r="AL301" i="5" s="1"/>
  <c r="P302" i="5"/>
  <c r="T302" i="5"/>
  <c r="N302" i="5" s="1"/>
  <c r="E300" i="6" l="1"/>
  <c r="G307" i="6"/>
  <c r="E302" i="5"/>
  <c r="G308" i="6" l="1"/>
  <c r="Y300" i="6"/>
  <c r="U300" i="6"/>
  <c r="AB300" i="6"/>
  <c r="X300" i="6"/>
  <c r="Z300" i="6"/>
  <c r="V300" i="6"/>
  <c r="F300" i="6"/>
  <c r="AA300" i="6"/>
  <c r="W300" i="6"/>
  <c r="AA302" i="5"/>
  <c r="AB302" i="5"/>
  <c r="Y302" i="5"/>
  <c r="Z302" i="5"/>
  <c r="W302" i="5"/>
  <c r="X302" i="5"/>
  <c r="U302" i="5"/>
  <c r="V302" i="5"/>
  <c r="F302" i="5"/>
  <c r="O303" i="5" s="1"/>
  <c r="G309" i="6" l="1"/>
  <c r="T301" i="6"/>
  <c r="N301" i="6" s="1"/>
  <c r="AK300" i="6"/>
  <c r="AL300" i="6" s="1"/>
  <c r="O301" i="6"/>
  <c r="P301" i="6" s="1"/>
  <c r="AK302" i="5"/>
  <c r="AL302" i="5" s="1"/>
  <c r="P303" i="5"/>
  <c r="T303" i="5"/>
  <c r="N303" i="5" s="1"/>
  <c r="E301" i="6" l="1"/>
  <c r="G310" i="6"/>
  <c r="E303" i="5"/>
  <c r="G311" i="6" l="1"/>
  <c r="AB301" i="6"/>
  <c r="X301" i="6"/>
  <c r="AA301" i="6"/>
  <c r="W301" i="6"/>
  <c r="Y301" i="6"/>
  <c r="U301" i="6"/>
  <c r="F301" i="6"/>
  <c r="Z301" i="6"/>
  <c r="V301" i="6"/>
  <c r="AA303" i="5"/>
  <c r="AB303" i="5"/>
  <c r="Y303" i="5"/>
  <c r="Z303" i="5"/>
  <c r="W303" i="5"/>
  <c r="X303" i="5"/>
  <c r="U303" i="5"/>
  <c r="V303" i="5"/>
  <c r="F303" i="5"/>
  <c r="O304" i="5" s="1"/>
  <c r="O302" i="6" l="1"/>
  <c r="P302" i="6" s="1"/>
  <c r="T302" i="6"/>
  <c r="N302" i="6" s="1"/>
  <c r="AK301" i="6"/>
  <c r="AL301" i="6" s="1"/>
  <c r="G312" i="6"/>
  <c r="AK303" i="5"/>
  <c r="AL303" i="5" s="1"/>
  <c r="P304" i="5"/>
  <c r="T304" i="5"/>
  <c r="N304" i="5" s="1"/>
  <c r="E302" i="6" l="1"/>
  <c r="G313" i="6"/>
  <c r="E304" i="5"/>
  <c r="G314" i="6" l="1"/>
  <c r="AA302" i="6"/>
  <c r="W302" i="6"/>
  <c r="Z302" i="6"/>
  <c r="V302" i="6"/>
  <c r="F302" i="6"/>
  <c r="AB302" i="6"/>
  <c r="X302" i="6"/>
  <c r="Y302" i="6"/>
  <c r="U302" i="6"/>
  <c r="AA304" i="5"/>
  <c r="AB304" i="5"/>
  <c r="Y304" i="5"/>
  <c r="Z304" i="5"/>
  <c r="W304" i="5"/>
  <c r="X304" i="5"/>
  <c r="U304" i="5"/>
  <c r="V304" i="5"/>
  <c r="F304" i="5"/>
  <c r="O305" i="5" s="1"/>
  <c r="O303" i="6" l="1"/>
  <c r="P303" i="6" s="1"/>
  <c r="T303" i="6"/>
  <c r="N303" i="6" s="1"/>
  <c r="AK302" i="6"/>
  <c r="AL302" i="6" s="1"/>
  <c r="G315" i="6"/>
  <c r="AK304" i="5"/>
  <c r="AL304" i="5" s="1"/>
  <c r="P305" i="5"/>
  <c r="T305" i="5"/>
  <c r="N305" i="5" s="1"/>
  <c r="G316" i="6" l="1"/>
  <c r="E303" i="6"/>
  <c r="E305" i="5"/>
  <c r="Z303" i="6" l="1"/>
  <c r="V303" i="6"/>
  <c r="F303" i="6"/>
  <c r="Y303" i="6"/>
  <c r="U303" i="6"/>
  <c r="AA303" i="6"/>
  <c r="W303" i="6"/>
  <c r="AB303" i="6"/>
  <c r="X303" i="6"/>
  <c r="G317" i="6"/>
  <c r="AA305" i="5"/>
  <c r="AB305" i="5"/>
  <c r="Y305" i="5"/>
  <c r="Z305" i="5"/>
  <c r="W305" i="5"/>
  <c r="X305" i="5"/>
  <c r="U305" i="5"/>
  <c r="V305" i="5"/>
  <c r="F305" i="5"/>
  <c r="O306" i="5" s="1"/>
  <c r="AK303" i="6" l="1"/>
  <c r="AL303" i="6" s="1"/>
  <c r="O304" i="6"/>
  <c r="P304" i="6" s="1"/>
  <c r="T304" i="6"/>
  <c r="N304" i="6" s="1"/>
  <c r="AK305" i="5"/>
  <c r="AL305" i="5" s="1"/>
  <c r="P306" i="5"/>
  <c r="T306" i="5"/>
  <c r="N306" i="5" s="1"/>
  <c r="E304" i="6" l="1"/>
  <c r="E306" i="5"/>
  <c r="Y304" i="6" l="1"/>
  <c r="U304" i="6"/>
  <c r="AB304" i="6"/>
  <c r="X304" i="6"/>
  <c r="Z304" i="6"/>
  <c r="V304" i="6"/>
  <c r="F304" i="6"/>
  <c r="AA304" i="6"/>
  <c r="W304" i="6"/>
  <c r="AA306" i="5"/>
  <c r="AB306" i="5"/>
  <c r="Y306" i="5"/>
  <c r="Z306" i="5"/>
  <c r="W306" i="5"/>
  <c r="X306" i="5"/>
  <c r="U306" i="5"/>
  <c r="V306" i="5"/>
  <c r="F306" i="5"/>
  <c r="O307" i="5" s="1"/>
  <c r="AK304" i="6" l="1"/>
  <c r="AL304" i="6" s="1"/>
  <c r="O305" i="6"/>
  <c r="P305" i="6" s="1"/>
  <c r="T305" i="6"/>
  <c r="N305" i="6" s="1"/>
  <c r="AK306" i="5"/>
  <c r="AL306" i="5" s="1"/>
  <c r="P307" i="5"/>
  <c r="T307" i="5"/>
  <c r="N307" i="5" s="1"/>
  <c r="E305" i="6" l="1"/>
  <c r="E307" i="5"/>
  <c r="AB305" i="6" l="1"/>
  <c r="X305" i="6"/>
  <c r="AA305" i="6"/>
  <c r="W305" i="6"/>
  <c r="Y305" i="6"/>
  <c r="U305" i="6"/>
  <c r="Z305" i="6"/>
  <c r="V305" i="6"/>
  <c r="F305" i="6"/>
  <c r="AA307" i="5"/>
  <c r="AB307" i="5"/>
  <c r="Y307" i="5"/>
  <c r="Z307" i="5"/>
  <c r="W307" i="5"/>
  <c r="X307" i="5"/>
  <c r="U307" i="5"/>
  <c r="V307" i="5"/>
  <c r="F307" i="5"/>
  <c r="O308" i="5" s="1"/>
  <c r="O306" i="6" l="1"/>
  <c r="P306" i="6" s="1"/>
  <c r="T306" i="6"/>
  <c r="N306" i="6" s="1"/>
  <c r="AK305" i="6"/>
  <c r="AL305" i="6" s="1"/>
  <c r="AK307" i="5"/>
  <c r="AL307" i="5" s="1"/>
  <c r="T308" i="5"/>
  <c r="N308" i="5" s="1"/>
  <c r="P308" i="5"/>
  <c r="E306" i="6" l="1"/>
  <c r="E308" i="5"/>
  <c r="AA306" i="6" l="1"/>
  <c r="W306" i="6"/>
  <c r="Z306" i="6"/>
  <c r="V306" i="6"/>
  <c r="F306" i="6"/>
  <c r="AB306" i="6"/>
  <c r="X306" i="6"/>
  <c r="Y306" i="6"/>
  <c r="U306" i="6"/>
  <c r="AA308" i="5"/>
  <c r="AB308" i="5"/>
  <c r="Y308" i="5"/>
  <c r="Z308" i="5"/>
  <c r="W308" i="5"/>
  <c r="X308" i="5"/>
  <c r="U308" i="5"/>
  <c r="V308" i="5"/>
  <c r="F308" i="5"/>
  <c r="O309" i="5" s="1"/>
  <c r="O307" i="6" l="1"/>
  <c r="P307" i="6" s="1"/>
  <c r="T307" i="6"/>
  <c r="N307" i="6" s="1"/>
  <c r="AK306" i="6"/>
  <c r="AL306" i="6" s="1"/>
  <c r="AK308" i="5"/>
  <c r="AL308" i="5" s="1"/>
  <c r="T309" i="5"/>
  <c r="N309" i="5" s="1"/>
  <c r="P309" i="5"/>
  <c r="E307" i="6" l="1"/>
  <c r="E309" i="5"/>
  <c r="Z307" i="6" l="1"/>
  <c r="V307" i="6"/>
  <c r="F307" i="6"/>
  <c r="Y307" i="6"/>
  <c r="U307" i="6"/>
  <c r="AA307" i="6"/>
  <c r="W307" i="6"/>
  <c r="AB307" i="6"/>
  <c r="X307" i="6"/>
  <c r="AA309" i="5"/>
  <c r="AB309" i="5"/>
  <c r="Y309" i="5"/>
  <c r="Z309" i="5"/>
  <c r="W309" i="5"/>
  <c r="X309" i="5"/>
  <c r="U309" i="5"/>
  <c r="V309" i="5"/>
  <c r="F309" i="5"/>
  <c r="O310" i="5" s="1"/>
  <c r="AK307" i="6" l="1"/>
  <c r="AL307" i="6" s="1"/>
  <c r="O308" i="6"/>
  <c r="P308" i="6" s="1"/>
  <c r="T308" i="6"/>
  <c r="N308" i="6" s="1"/>
  <c r="AK309" i="5"/>
  <c r="AL309" i="5" s="1"/>
  <c r="T310" i="5"/>
  <c r="N310" i="5" s="1"/>
  <c r="P310" i="5"/>
  <c r="E308" i="6" l="1"/>
  <c r="E310" i="5"/>
  <c r="Y308" i="6" l="1"/>
  <c r="U308" i="6"/>
  <c r="AB308" i="6"/>
  <c r="X308" i="6"/>
  <c r="Z308" i="6"/>
  <c r="V308" i="6"/>
  <c r="F308" i="6"/>
  <c r="AA308" i="6"/>
  <c r="W308" i="6"/>
  <c r="AA310" i="5"/>
  <c r="AB310" i="5"/>
  <c r="Y310" i="5"/>
  <c r="Z310" i="5"/>
  <c r="W310" i="5"/>
  <c r="X310" i="5"/>
  <c r="U310" i="5"/>
  <c r="V310" i="5"/>
  <c r="F310" i="5"/>
  <c r="O311" i="5" s="1"/>
  <c r="AK308" i="6" l="1"/>
  <c r="AL308" i="6" s="1"/>
  <c r="O309" i="6"/>
  <c r="P309" i="6" s="1"/>
  <c r="T309" i="6"/>
  <c r="N309" i="6" s="1"/>
  <c r="AK310" i="5"/>
  <c r="AL310" i="5" s="1"/>
  <c r="T311" i="5"/>
  <c r="N311" i="5" s="1"/>
  <c r="P311" i="5"/>
  <c r="E309" i="6" l="1"/>
  <c r="E311" i="5"/>
  <c r="AB309" i="6" l="1"/>
  <c r="X309" i="6"/>
  <c r="AA309" i="6"/>
  <c r="W309" i="6"/>
  <c r="Y309" i="6"/>
  <c r="U309" i="6"/>
  <c r="F309" i="6"/>
  <c r="Z309" i="6"/>
  <c r="V309" i="6"/>
  <c r="AA311" i="5"/>
  <c r="AB311" i="5"/>
  <c r="Y311" i="5"/>
  <c r="Z311" i="5"/>
  <c r="W311" i="5"/>
  <c r="X311" i="5"/>
  <c r="U311" i="5"/>
  <c r="V311" i="5"/>
  <c r="F311" i="5"/>
  <c r="O312" i="5" s="1"/>
  <c r="O310" i="6" l="1"/>
  <c r="P310" i="6" s="1"/>
  <c r="T310" i="6"/>
  <c r="N310" i="6" s="1"/>
  <c r="AK309" i="6"/>
  <c r="AL309" i="6" s="1"/>
  <c r="AK311" i="5"/>
  <c r="AL311" i="5" s="1"/>
  <c r="T312" i="5"/>
  <c r="N312" i="5" s="1"/>
  <c r="P312" i="5"/>
  <c r="E310" i="6" l="1"/>
  <c r="E312" i="5"/>
  <c r="AA310" i="6" l="1"/>
  <c r="W310" i="6"/>
  <c r="Z310" i="6"/>
  <c r="V310" i="6"/>
  <c r="F310" i="6"/>
  <c r="AB310" i="6"/>
  <c r="X310" i="6"/>
  <c r="Y310" i="6"/>
  <c r="U310" i="6"/>
  <c r="AA312" i="5"/>
  <c r="AB312" i="5"/>
  <c r="Y312" i="5"/>
  <c r="Z312" i="5"/>
  <c r="W312" i="5"/>
  <c r="X312" i="5"/>
  <c r="U312" i="5"/>
  <c r="V312" i="5"/>
  <c r="F312" i="5"/>
  <c r="O313" i="5" s="1"/>
  <c r="O311" i="6" l="1"/>
  <c r="P311" i="6" s="1"/>
  <c r="T311" i="6"/>
  <c r="N311" i="6" s="1"/>
  <c r="AK310" i="6"/>
  <c r="AL310" i="6" s="1"/>
  <c r="AK312" i="5"/>
  <c r="AL312" i="5" s="1"/>
  <c r="T313" i="5"/>
  <c r="N313" i="5" s="1"/>
  <c r="P313" i="5"/>
  <c r="E311" i="6" l="1"/>
  <c r="E313" i="5"/>
  <c r="Z311" i="6" l="1"/>
  <c r="V311" i="6"/>
  <c r="F311" i="6"/>
  <c r="Y311" i="6"/>
  <c r="U311" i="6"/>
  <c r="AA311" i="6"/>
  <c r="W311" i="6"/>
  <c r="AB311" i="6"/>
  <c r="X311" i="6"/>
  <c r="AA313" i="5"/>
  <c r="AB313" i="5"/>
  <c r="Y313" i="5"/>
  <c r="Z313" i="5"/>
  <c r="W313" i="5"/>
  <c r="X313" i="5"/>
  <c r="U313" i="5"/>
  <c r="V313" i="5"/>
  <c r="F313" i="5"/>
  <c r="O314" i="5" s="1"/>
  <c r="AK311" i="6" l="1"/>
  <c r="AL311" i="6" s="1"/>
  <c r="O312" i="6"/>
  <c r="P312" i="6" s="1"/>
  <c r="T312" i="6"/>
  <c r="N312" i="6" s="1"/>
  <c r="AK313" i="5"/>
  <c r="AL313" i="5" s="1"/>
  <c r="T314" i="5"/>
  <c r="N314" i="5" s="1"/>
  <c r="P314" i="5"/>
  <c r="E312" i="6" l="1"/>
  <c r="E314" i="5"/>
  <c r="Y312" i="6" l="1"/>
  <c r="U312" i="6"/>
  <c r="AB312" i="6"/>
  <c r="X312" i="6"/>
  <c r="Z312" i="6"/>
  <c r="V312" i="6"/>
  <c r="F312" i="6"/>
  <c r="AA312" i="6"/>
  <c r="W312" i="6"/>
  <c r="AA314" i="5"/>
  <c r="AB314" i="5"/>
  <c r="Y314" i="5"/>
  <c r="Z314" i="5"/>
  <c r="W314" i="5"/>
  <c r="X314" i="5"/>
  <c r="U314" i="5"/>
  <c r="V314" i="5"/>
  <c r="F314" i="5"/>
  <c r="O315" i="5" s="1"/>
  <c r="AK312" i="6" l="1"/>
  <c r="AL312" i="6" s="1"/>
  <c r="O313" i="6"/>
  <c r="P313" i="6" s="1"/>
  <c r="T313" i="6"/>
  <c r="N313" i="6" s="1"/>
  <c r="AK314" i="5"/>
  <c r="AL314" i="5" s="1"/>
  <c r="T315" i="5"/>
  <c r="N315" i="5" s="1"/>
  <c r="P315" i="5"/>
  <c r="E313" i="6" l="1"/>
  <c r="E315" i="5"/>
  <c r="AB313" i="6" l="1"/>
  <c r="X313" i="6"/>
  <c r="AA313" i="6"/>
  <c r="W313" i="6"/>
  <c r="Y313" i="6"/>
  <c r="U313" i="6"/>
  <c r="Z313" i="6"/>
  <c r="V313" i="6"/>
  <c r="F313" i="6"/>
  <c r="AA315" i="5"/>
  <c r="AB315" i="5"/>
  <c r="Y315" i="5"/>
  <c r="Z315" i="5"/>
  <c r="W315" i="5"/>
  <c r="X315" i="5"/>
  <c r="U315" i="5"/>
  <c r="V315" i="5"/>
  <c r="F315" i="5"/>
  <c r="O316" i="5" s="1"/>
  <c r="O314" i="6" l="1"/>
  <c r="P314" i="6" s="1"/>
  <c r="T314" i="6"/>
  <c r="N314" i="6" s="1"/>
  <c r="AK313" i="6"/>
  <c r="AL313" i="6" s="1"/>
  <c r="AK315" i="5"/>
  <c r="AL315" i="5" s="1"/>
  <c r="T316" i="5"/>
  <c r="N316" i="5" s="1"/>
  <c r="P316" i="5"/>
  <c r="E314" i="6" l="1"/>
  <c r="E316" i="5"/>
  <c r="AA314" i="6" l="1"/>
  <c r="W314" i="6"/>
  <c r="Z314" i="6"/>
  <c r="V314" i="6"/>
  <c r="F314" i="6"/>
  <c r="AB314" i="6"/>
  <c r="X314" i="6"/>
  <c r="Y314" i="6"/>
  <c r="U314" i="6"/>
  <c r="AA316" i="5"/>
  <c r="AB316" i="5"/>
  <c r="Y316" i="5"/>
  <c r="Z316" i="5"/>
  <c r="W316" i="5"/>
  <c r="X316" i="5"/>
  <c r="U316" i="5"/>
  <c r="V316" i="5"/>
  <c r="F316" i="5"/>
  <c r="O317" i="5" s="1"/>
  <c r="O315" i="6" l="1"/>
  <c r="P315" i="6" s="1"/>
  <c r="T315" i="6"/>
  <c r="N315" i="6" s="1"/>
  <c r="AK314" i="6"/>
  <c r="AL314" i="6" s="1"/>
  <c r="AK316" i="5"/>
  <c r="AL316" i="5" s="1"/>
  <c r="T317" i="5"/>
  <c r="N317" i="5" s="1"/>
  <c r="P317" i="5"/>
  <c r="E315" i="6" l="1"/>
  <c r="R318" i="5"/>
  <c r="E317" i="5"/>
  <c r="Z315" i="6" l="1"/>
  <c r="V315" i="6"/>
  <c r="F315" i="6"/>
  <c r="Y315" i="6"/>
  <c r="U315" i="6"/>
  <c r="AA315" i="6"/>
  <c r="W315" i="6"/>
  <c r="AB315" i="6"/>
  <c r="X315" i="6"/>
  <c r="AA317" i="5"/>
  <c r="AI318" i="5" s="1"/>
  <c r="M318" i="5" s="1"/>
  <c r="M319" i="5" s="1"/>
  <c r="M320" i="5" s="1"/>
  <c r="M321" i="5" s="1"/>
  <c r="M322" i="5" s="1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AB317" i="5"/>
  <c r="Y317" i="5"/>
  <c r="AG318" i="5" s="1"/>
  <c r="K318" i="5" s="1"/>
  <c r="K319" i="5" s="1"/>
  <c r="K320" i="5" s="1"/>
  <c r="K321" i="5" s="1"/>
  <c r="K322" i="5" s="1"/>
  <c r="K323" i="5" s="1"/>
  <c r="K324" i="5" s="1"/>
  <c r="K325" i="5" s="1"/>
  <c r="K326" i="5" s="1"/>
  <c r="K327" i="5" s="1"/>
  <c r="K328" i="5" s="1"/>
  <c r="K329" i="5" s="1"/>
  <c r="K330" i="5" s="1"/>
  <c r="K331" i="5" s="1"/>
  <c r="K332" i="5" s="1"/>
  <c r="K333" i="5" s="1"/>
  <c r="K334" i="5" s="1"/>
  <c r="K335" i="5" s="1"/>
  <c r="K336" i="5" s="1"/>
  <c r="K337" i="5" s="1"/>
  <c r="Z317" i="5"/>
  <c r="AH318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W317" i="5"/>
  <c r="AE318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X317" i="5"/>
  <c r="AF318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U317" i="5"/>
  <c r="AC318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V317" i="5"/>
  <c r="AD318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F317" i="5"/>
  <c r="O318" i="5" s="1"/>
  <c r="AK315" i="6" l="1"/>
  <c r="AL315" i="6" s="1"/>
  <c r="O316" i="6"/>
  <c r="P316" i="6" s="1"/>
  <c r="T316" i="6"/>
  <c r="N316" i="6" s="1"/>
  <c r="AK317" i="5"/>
  <c r="AL317" i="5" s="1"/>
  <c r="T318" i="5"/>
  <c r="P318" i="5"/>
  <c r="AJ318" i="5"/>
  <c r="E316" i="6" l="1"/>
  <c r="N318" i="5"/>
  <c r="E318" i="5" s="1"/>
  <c r="Y316" i="6" l="1"/>
  <c r="U316" i="6"/>
  <c r="AB316" i="6"/>
  <c r="X316" i="6"/>
  <c r="Z316" i="6"/>
  <c r="V316" i="6"/>
  <c r="F316" i="6"/>
  <c r="AA316" i="6"/>
  <c r="W316" i="6"/>
  <c r="AA318" i="5"/>
  <c r="AB318" i="5"/>
  <c r="Y318" i="5"/>
  <c r="Z318" i="5"/>
  <c r="W318" i="5"/>
  <c r="X318" i="5"/>
  <c r="U318" i="5"/>
  <c r="V318" i="5"/>
  <c r="F318" i="5"/>
  <c r="O319" i="5" s="1"/>
  <c r="AK316" i="6" l="1"/>
  <c r="AL316" i="6" s="1"/>
  <c r="O317" i="6"/>
  <c r="P317" i="6" s="1"/>
  <c r="T317" i="6"/>
  <c r="N317" i="6" s="1"/>
  <c r="AK318" i="5"/>
  <c r="AL318" i="5" s="1"/>
  <c r="T319" i="5"/>
  <c r="N319" i="5" s="1"/>
  <c r="P319" i="5"/>
  <c r="E317" i="6" l="1"/>
  <c r="R318" i="6"/>
  <c r="E319" i="5"/>
  <c r="AB317" i="6" l="1"/>
  <c r="X317" i="6"/>
  <c r="AF318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AA317" i="6"/>
  <c r="AI318" i="6" s="1"/>
  <c r="M318" i="6" s="1"/>
  <c r="M319" i="6" s="1"/>
  <c r="M320" i="6" s="1"/>
  <c r="M321" i="6" s="1"/>
  <c r="M322" i="6" s="1"/>
  <c r="M323" i="6" s="1"/>
  <c r="M324" i="6" s="1"/>
  <c r="M325" i="6" s="1"/>
  <c r="M326" i="6" s="1"/>
  <c r="M327" i="6" s="1"/>
  <c r="M328" i="6" s="1"/>
  <c r="M329" i="6" s="1"/>
  <c r="M330" i="6" s="1"/>
  <c r="M331" i="6" s="1"/>
  <c r="M332" i="6" s="1"/>
  <c r="M333" i="6" s="1"/>
  <c r="M334" i="6" s="1"/>
  <c r="M335" i="6" s="1"/>
  <c r="M336" i="6" s="1"/>
  <c r="M337" i="6" s="1"/>
  <c r="W317" i="6"/>
  <c r="AE318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Y317" i="6"/>
  <c r="AG318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U317" i="6"/>
  <c r="AC318" i="6" s="1"/>
  <c r="F317" i="6"/>
  <c r="Z317" i="6"/>
  <c r="AH318" i="6" s="1"/>
  <c r="L318" i="6" s="1"/>
  <c r="L319" i="6" s="1"/>
  <c r="L320" i="6" s="1"/>
  <c r="L321" i="6" s="1"/>
  <c r="L322" i="6" s="1"/>
  <c r="L323" i="6" s="1"/>
  <c r="L324" i="6" s="1"/>
  <c r="L325" i="6" s="1"/>
  <c r="L326" i="6" s="1"/>
  <c r="L327" i="6" s="1"/>
  <c r="L328" i="6" s="1"/>
  <c r="L329" i="6" s="1"/>
  <c r="L330" i="6" s="1"/>
  <c r="L331" i="6" s="1"/>
  <c r="L332" i="6" s="1"/>
  <c r="L333" i="6" s="1"/>
  <c r="L334" i="6" s="1"/>
  <c r="L335" i="6" s="1"/>
  <c r="L336" i="6" s="1"/>
  <c r="L337" i="6" s="1"/>
  <c r="V317" i="6"/>
  <c r="AD318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AA319" i="5"/>
  <c r="AB319" i="5"/>
  <c r="Y319" i="5"/>
  <c r="Z319" i="5"/>
  <c r="W319" i="5"/>
  <c r="X319" i="5"/>
  <c r="U319" i="5"/>
  <c r="V319" i="5"/>
  <c r="F319" i="5"/>
  <c r="O320" i="5" s="1"/>
  <c r="O318" i="6" l="1"/>
  <c r="P318" i="6" s="1"/>
  <c r="T318" i="6"/>
  <c r="AK317" i="6"/>
  <c r="AL317" i="6" s="1"/>
  <c r="AJ318" i="6"/>
  <c r="G318" i="6"/>
  <c r="AK319" i="5"/>
  <c r="AL319" i="5" s="1"/>
  <c r="T320" i="5"/>
  <c r="N320" i="5" s="1"/>
  <c r="P320" i="5"/>
  <c r="N318" i="6" l="1"/>
  <c r="E318" i="6" s="1"/>
  <c r="G319" i="6"/>
  <c r="E320" i="5"/>
  <c r="AA318" i="6" l="1"/>
  <c r="W318" i="6"/>
  <c r="Z318" i="6"/>
  <c r="V318" i="6"/>
  <c r="F318" i="6"/>
  <c r="AB318" i="6"/>
  <c r="X318" i="6"/>
  <c r="Y318" i="6"/>
  <c r="U318" i="6"/>
  <c r="G320" i="6"/>
  <c r="AA320" i="5"/>
  <c r="AB320" i="5"/>
  <c r="Y320" i="5"/>
  <c r="Z320" i="5"/>
  <c r="W320" i="5"/>
  <c r="X320" i="5"/>
  <c r="U320" i="5"/>
  <c r="V320" i="5"/>
  <c r="F320" i="5"/>
  <c r="O321" i="5" s="1"/>
  <c r="G321" i="6" l="1"/>
  <c r="O319" i="6"/>
  <c r="P319" i="6" s="1"/>
  <c r="T319" i="6"/>
  <c r="N319" i="6" s="1"/>
  <c r="AK318" i="6"/>
  <c r="AL318" i="6" s="1"/>
  <c r="AK320" i="5"/>
  <c r="AL320" i="5" s="1"/>
  <c r="T321" i="5"/>
  <c r="N321" i="5" s="1"/>
  <c r="P321" i="5"/>
  <c r="E319" i="6" l="1"/>
  <c r="G322" i="6"/>
  <c r="E321" i="5"/>
  <c r="G323" i="6" l="1"/>
  <c r="Z319" i="6"/>
  <c r="V319" i="6"/>
  <c r="F319" i="6"/>
  <c r="Y319" i="6"/>
  <c r="U319" i="6"/>
  <c r="AA319" i="6"/>
  <c r="W319" i="6"/>
  <c r="AB319" i="6"/>
  <c r="X319" i="6"/>
  <c r="AA321" i="5"/>
  <c r="AB321" i="5"/>
  <c r="Y321" i="5"/>
  <c r="Z321" i="5"/>
  <c r="W321" i="5"/>
  <c r="X321" i="5"/>
  <c r="U321" i="5"/>
  <c r="V321" i="5"/>
  <c r="F321" i="5"/>
  <c r="O322" i="5" s="1"/>
  <c r="AK319" i="6" l="1"/>
  <c r="AL319" i="6" s="1"/>
  <c r="O320" i="6"/>
  <c r="P320" i="6" s="1"/>
  <c r="T320" i="6"/>
  <c r="N320" i="6" s="1"/>
  <c r="G324" i="6"/>
  <c r="AK321" i="5"/>
  <c r="AL321" i="5" s="1"/>
  <c r="T322" i="5"/>
  <c r="N322" i="5" s="1"/>
  <c r="P322" i="5"/>
  <c r="E320" i="6" l="1"/>
  <c r="G325" i="6"/>
  <c r="E322" i="5"/>
  <c r="G326" i="6" l="1"/>
  <c r="Y320" i="6"/>
  <c r="U320" i="6"/>
  <c r="AB320" i="6"/>
  <c r="X320" i="6"/>
  <c r="Z320" i="6"/>
  <c r="V320" i="6"/>
  <c r="F320" i="6"/>
  <c r="AA320" i="6"/>
  <c r="W320" i="6"/>
  <c r="AA322" i="5"/>
  <c r="AB322" i="5"/>
  <c r="Y322" i="5"/>
  <c r="Z322" i="5"/>
  <c r="W322" i="5"/>
  <c r="X322" i="5"/>
  <c r="U322" i="5"/>
  <c r="V322" i="5"/>
  <c r="F322" i="5"/>
  <c r="O323" i="5" s="1"/>
  <c r="AK320" i="6" l="1"/>
  <c r="AL320" i="6" s="1"/>
  <c r="O321" i="6"/>
  <c r="P321" i="6" s="1"/>
  <c r="T321" i="6"/>
  <c r="N321" i="6" s="1"/>
  <c r="G327" i="6"/>
  <c r="AK322" i="5"/>
  <c r="AL322" i="5" s="1"/>
  <c r="T323" i="5"/>
  <c r="N323" i="5" s="1"/>
  <c r="P323" i="5"/>
  <c r="G328" i="6" l="1"/>
  <c r="E321" i="6"/>
  <c r="E323" i="5"/>
  <c r="AB321" i="6" l="1"/>
  <c r="X321" i="6"/>
  <c r="AA321" i="6"/>
  <c r="W321" i="6"/>
  <c r="Y321" i="6"/>
  <c r="U321" i="6"/>
  <c r="Z321" i="6"/>
  <c r="V321" i="6"/>
  <c r="F321" i="6"/>
  <c r="G329" i="6"/>
  <c r="AA323" i="5"/>
  <c r="AB323" i="5"/>
  <c r="Y323" i="5"/>
  <c r="Z323" i="5"/>
  <c r="W323" i="5"/>
  <c r="X323" i="5"/>
  <c r="U323" i="5"/>
  <c r="V323" i="5"/>
  <c r="F323" i="5"/>
  <c r="O324" i="5" s="1"/>
  <c r="G330" i="6" l="1"/>
  <c r="O322" i="6"/>
  <c r="P322" i="6" s="1"/>
  <c r="T322" i="6"/>
  <c r="N322" i="6" s="1"/>
  <c r="AK321" i="6"/>
  <c r="AL321" i="6" s="1"/>
  <c r="AK323" i="5"/>
  <c r="AL323" i="5" s="1"/>
  <c r="T324" i="5"/>
  <c r="N324" i="5" s="1"/>
  <c r="P324" i="5"/>
  <c r="E322" i="6" l="1"/>
  <c r="G331" i="6"/>
  <c r="E324" i="5"/>
  <c r="G332" i="6" l="1"/>
  <c r="AA322" i="6"/>
  <c r="W322" i="6"/>
  <c r="Z322" i="6"/>
  <c r="V322" i="6"/>
  <c r="F322" i="6"/>
  <c r="AB322" i="6"/>
  <c r="X322" i="6"/>
  <c r="Y322" i="6"/>
  <c r="U322" i="6"/>
  <c r="AA324" i="5"/>
  <c r="AB324" i="5"/>
  <c r="Y324" i="5"/>
  <c r="Z324" i="5"/>
  <c r="W324" i="5"/>
  <c r="X324" i="5"/>
  <c r="U324" i="5"/>
  <c r="V324" i="5"/>
  <c r="F324" i="5"/>
  <c r="O325" i="5" s="1"/>
  <c r="O323" i="6" l="1"/>
  <c r="P323" i="6" s="1"/>
  <c r="T323" i="6"/>
  <c r="N323" i="6" s="1"/>
  <c r="AK322" i="6"/>
  <c r="AL322" i="6" s="1"/>
  <c r="G333" i="6"/>
  <c r="AK324" i="5"/>
  <c r="AL324" i="5" s="1"/>
  <c r="T325" i="5"/>
  <c r="N325" i="5" s="1"/>
  <c r="P325" i="5"/>
  <c r="E323" i="6" l="1"/>
  <c r="G334" i="6"/>
  <c r="E325" i="5"/>
  <c r="G335" i="6" l="1"/>
  <c r="Z323" i="6"/>
  <c r="V323" i="6"/>
  <c r="F323" i="6"/>
  <c r="Y323" i="6"/>
  <c r="U323" i="6"/>
  <c r="AA323" i="6"/>
  <c r="W323" i="6"/>
  <c r="AB323" i="6"/>
  <c r="X323" i="6"/>
  <c r="AA325" i="5"/>
  <c r="AB325" i="5"/>
  <c r="Y325" i="5"/>
  <c r="Z325" i="5"/>
  <c r="W325" i="5"/>
  <c r="X325" i="5"/>
  <c r="U325" i="5"/>
  <c r="V325" i="5"/>
  <c r="F325" i="5"/>
  <c r="O326" i="5" s="1"/>
  <c r="AK323" i="6" l="1"/>
  <c r="AL323" i="6" s="1"/>
  <c r="O324" i="6"/>
  <c r="P324" i="6" s="1"/>
  <c r="T324" i="6"/>
  <c r="N324" i="6" s="1"/>
  <c r="G336" i="6"/>
  <c r="AK325" i="5"/>
  <c r="AL325" i="5" s="1"/>
  <c r="T326" i="5"/>
  <c r="N326" i="5" s="1"/>
  <c r="P326" i="5"/>
  <c r="E324" i="6" l="1"/>
  <c r="G337" i="6"/>
  <c r="E326" i="5"/>
  <c r="Y324" i="6" l="1"/>
  <c r="U324" i="6"/>
  <c r="AB324" i="6"/>
  <c r="X324" i="6"/>
  <c r="Z324" i="6"/>
  <c r="V324" i="6"/>
  <c r="F324" i="6"/>
  <c r="AA324" i="6"/>
  <c r="W324" i="6"/>
  <c r="AA326" i="5"/>
  <c r="AB326" i="5"/>
  <c r="Y326" i="5"/>
  <c r="Z326" i="5"/>
  <c r="W326" i="5"/>
  <c r="X326" i="5"/>
  <c r="U326" i="5"/>
  <c r="V326" i="5"/>
  <c r="F326" i="5"/>
  <c r="O327" i="5" s="1"/>
  <c r="AK324" i="6" l="1"/>
  <c r="AL324" i="6" s="1"/>
  <c r="O325" i="6"/>
  <c r="P325" i="6" s="1"/>
  <c r="T325" i="6"/>
  <c r="N325" i="6" s="1"/>
  <c r="AK326" i="5"/>
  <c r="AL326" i="5" s="1"/>
  <c r="P327" i="5"/>
  <c r="T327" i="5"/>
  <c r="N327" i="5" s="1"/>
  <c r="E325" i="6" l="1"/>
  <c r="E327" i="5"/>
  <c r="AB325" i="6" l="1"/>
  <c r="X325" i="6"/>
  <c r="AA325" i="6"/>
  <c r="W325" i="6"/>
  <c r="Y325" i="6"/>
  <c r="U325" i="6"/>
  <c r="F325" i="6"/>
  <c r="Z325" i="6"/>
  <c r="V325" i="6"/>
  <c r="AA327" i="5"/>
  <c r="AB327" i="5"/>
  <c r="Y327" i="5"/>
  <c r="Z327" i="5"/>
  <c r="W327" i="5"/>
  <c r="X327" i="5"/>
  <c r="U327" i="5"/>
  <c r="V327" i="5"/>
  <c r="F327" i="5"/>
  <c r="O328" i="5" s="1"/>
  <c r="O326" i="6" l="1"/>
  <c r="P326" i="6" s="1"/>
  <c r="T326" i="6"/>
  <c r="N326" i="6" s="1"/>
  <c r="AK325" i="6"/>
  <c r="AL325" i="6" s="1"/>
  <c r="AK327" i="5"/>
  <c r="AL327" i="5" s="1"/>
  <c r="P328" i="5"/>
  <c r="T328" i="5"/>
  <c r="N328" i="5" s="1"/>
  <c r="E326" i="6" l="1"/>
  <c r="E328" i="5"/>
  <c r="AA326" i="6" l="1"/>
  <c r="W326" i="6"/>
  <c r="Z326" i="6"/>
  <c r="V326" i="6"/>
  <c r="F326" i="6"/>
  <c r="AB326" i="6"/>
  <c r="X326" i="6"/>
  <c r="Y326" i="6"/>
  <c r="U326" i="6"/>
  <c r="AA328" i="5"/>
  <c r="AB328" i="5"/>
  <c r="Y328" i="5"/>
  <c r="Z328" i="5"/>
  <c r="W328" i="5"/>
  <c r="X328" i="5"/>
  <c r="U328" i="5"/>
  <c r="V328" i="5"/>
  <c r="F328" i="5"/>
  <c r="O329" i="5" s="1"/>
  <c r="O327" i="6" l="1"/>
  <c r="P327" i="6" s="1"/>
  <c r="T327" i="6"/>
  <c r="N327" i="6" s="1"/>
  <c r="AK326" i="6"/>
  <c r="AL326" i="6" s="1"/>
  <c r="P329" i="5"/>
  <c r="AK328" i="5"/>
  <c r="AL328" i="5" s="1"/>
  <c r="T329" i="5"/>
  <c r="N329" i="5" s="1"/>
  <c r="E327" i="6" l="1"/>
  <c r="E329" i="5"/>
  <c r="Z327" i="6" l="1"/>
  <c r="V327" i="6"/>
  <c r="F327" i="6"/>
  <c r="Y327" i="6"/>
  <c r="U327" i="6"/>
  <c r="AA327" i="6"/>
  <c r="W327" i="6"/>
  <c r="AB327" i="6"/>
  <c r="X327" i="6"/>
  <c r="AA329" i="5"/>
  <c r="AB329" i="5"/>
  <c r="Y329" i="5"/>
  <c r="Z329" i="5"/>
  <c r="W329" i="5"/>
  <c r="X329" i="5"/>
  <c r="U329" i="5"/>
  <c r="V329" i="5"/>
  <c r="F329" i="5"/>
  <c r="O330" i="5" s="1"/>
  <c r="AK327" i="6" l="1"/>
  <c r="AL327" i="6" s="1"/>
  <c r="O328" i="6"/>
  <c r="P328" i="6" s="1"/>
  <c r="T328" i="6"/>
  <c r="N328" i="6" s="1"/>
  <c r="AK329" i="5"/>
  <c r="AL329" i="5" s="1"/>
  <c r="P330" i="5"/>
  <c r="T330" i="5"/>
  <c r="N330" i="5" s="1"/>
  <c r="E328" i="6" l="1"/>
  <c r="E330" i="5"/>
  <c r="Y328" i="6" l="1"/>
  <c r="U328" i="6"/>
  <c r="AB328" i="6"/>
  <c r="X328" i="6"/>
  <c r="Z328" i="6"/>
  <c r="V328" i="6"/>
  <c r="F328" i="6"/>
  <c r="AA328" i="6"/>
  <c r="W328" i="6"/>
  <c r="AA330" i="5"/>
  <c r="AB330" i="5"/>
  <c r="Y330" i="5"/>
  <c r="Z330" i="5"/>
  <c r="W330" i="5"/>
  <c r="X330" i="5"/>
  <c r="U330" i="5"/>
  <c r="V330" i="5"/>
  <c r="F330" i="5"/>
  <c r="O331" i="5" s="1"/>
  <c r="AK328" i="6" l="1"/>
  <c r="AL328" i="6" s="1"/>
  <c r="O329" i="6"/>
  <c r="P329" i="6" s="1"/>
  <c r="T329" i="6"/>
  <c r="N329" i="6" s="1"/>
  <c r="AK330" i="5"/>
  <c r="AL330" i="5" s="1"/>
  <c r="P331" i="5"/>
  <c r="T331" i="5"/>
  <c r="N331" i="5" s="1"/>
  <c r="E329" i="6" l="1"/>
  <c r="E331" i="5"/>
  <c r="AB329" i="6" l="1"/>
  <c r="X329" i="6"/>
  <c r="AA329" i="6"/>
  <c r="W329" i="6"/>
  <c r="Y329" i="6"/>
  <c r="U329" i="6"/>
  <c r="V329" i="6"/>
  <c r="F329" i="6"/>
  <c r="Z329" i="6"/>
  <c r="AA331" i="5"/>
  <c r="AB331" i="5"/>
  <c r="Y331" i="5"/>
  <c r="Z331" i="5"/>
  <c r="W331" i="5"/>
  <c r="X331" i="5"/>
  <c r="U331" i="5"/>
  <c r="V331" i="5"/>
  <c r="F331" i="5"/>
  <c r="O332" i="5" s="1"/>
  <c r="O330" i="6" l="1"/>
  <c r="P330" i="6" s="1"/>
  <c r="T330" i="6"/>
  <c r="N330" i="6" s="1"/>
  <c r="AK329" i="6"/>
  <c r="AL329" i="6" s="1"/>
  <c r="AK331" i="5"/>
  <c r="AL331" i="5" s="1"/>
  <c r="P332" i="5"/>
  <c r="T332" i="5"/>
  <c r="N332" i="5" s="1"/>
  <c r="E330" i="6" l="1"/>
  <c r="E332" i="5"/>
  <c r="AA330" i="6" l="1"/>
  <c r="W330" i="6"/>
  <c r="Z330" i="6"/>
  <c r="V330" i="6"/>
  <c r="F330" i="6"/>
  <c r="AB330" i="6"/>
  <c r="X330" i="6"/>
  <c r="U330" i="6"/>
  <c r="Y330" i="6"/>
  <c r="AA332" i="5"/>
  <c r="AB332" i="5"/>
  <c r="Y332" i="5"/>
  <c r="Z332" i="5"/>
  <c r="W332" i="5"/>
  <c r="X332" i="5"/>
  <c r="U332" i="5"/>
  <c r="V332" i="5"/>
  <c r="F332" i="5"/>
  <c r="O333" i="5" s="1"/>
  <c r="O331" i="6" l="1"/>
  <c r="P331" i="6" s="1"/>
  <c r="AK330" i="6"/>
  <c r="AL330" i="6" s="1"/>
  <c r="T331" i="6"/>
  <c r="N331" i="6" s="1"/>
  <c r="P333" i="5"/>
  <c r="AK332" i="5"/>
  <c r="AL332" i="5" s="1"/>
  <c r="T333" i="5"/>
  <c r="N333" i="5" s="1"/>
  <c r="E331" i="6" l="1"/>
  <c r="E333" i="5"/>
  <c r="Z331" i="6" l="1"/>
  <c r="V331" i="6"/>
  <c r="F331" i="6"/>
  <c r="Y331" i="6"/>
  <c r="U331" i="6"/>
  <c r="AA331" i="6"/>
  <c r="W331" i="6"/>
  <c r="AB331" i="6"/>
  <c r="X331" i="6"/>
  <c r="AA333" i="5"/>
  <c r="AB333" i="5"/>
  <c r="Y333" i="5"/>
  <c r="Z333" i="5"/>
  <c r="W333" i="5"/>
  <c r="X333" i="5"/>
  <c r="U333" i="5"/>
  <c r="V333" i="5"/>
  <c r="F333" i="5"/>
  <c r="O334" i="5" s="1"/>
  <c r="AK331" i="6" l="1"/>
  <c r="AL331" i="6" s="1"/>
  <c r="O332" i="6"/>
  <c r="P332" i="6" s="1"/>
  <c r="T332" i="6"/>
  <c r="N332" i="6" s="1"/>
  <c r="AK333" i="5"/>
  <c r="AL333" i="5" s="1"/>
  <c r="P334" i="5"/>
  <c r="T334" i="5"/>
  <c r="N334" i="5" s="1"/>
  <c r="E332" i="6" l="1"/>
  <c r="E334" i="5"/>
  <c r="Y332" i="6" l="1"/>
  <c r="U332" i="6"/>
  <c r="AB332" i="6"/>
  <c r="X332" i="6"/>
  <c r="Z332" i="6"/>
  <c r="V332" i="6"/>
  <c r="F332" i="6"/>
  <c r="W332" i="6"/>
  <c r="AA332" i="6"/>
  <c r="AA334" i="5"/>
  <c r="AB334" i="5"/>
  <c r="Y334" i="5"/>
  <c r="Z334" i="5"/>
  <c r="W334" i="5"/>
  <c r="X334" i="5"/>
  <c r="U334" i="5"/>
  <c r="V334" i="5"/>
  <c r="F334" i="5"/>
  <c r="O335" i="5" s="1"/>
  <c r="AK332" i="6" l="1"/>
  <c r="AL332" i="6" s="1"/>
  <c r="O333" i="6"/>
  <c r="P333" i="6" s="1"/>
  <c r="T333" i="6"/>
  <c r="N333" i="6" s="1"/>
  <c r="AK334" i="5"/>
  <c r="AL334" i="5" s="1"/>
  <c r="P335" i="5"/>
  <c r="T335" i="5"/>
  <c r="N335" i="5" s="1"/>
  <c r="E333" i="6" l="1"/>
  <c r="E335" i="5"/>
  <c r="AB333" i="6" l="1"/>
  <c r="X333" i="6"/>
  <c r="AA333" i="6"/>
  <c r="W333" i="6"/>
  <c r="Y333" i="6"/>
  <c r="U333" i="6"/>
  <c r="Z333" i="6"/>
  <c r="V333" i="6"/>
  <c r="F333" i="6"/>
  <c r="AA335" i="5"/>
  <c r="AB335" i="5"/>
  <c r="Y335" i="5"/>
  <c r="Z335" i="5"/>
  <c r="W335" i="5"/>
  <c r="X335" i="5"/>
  <c r="U335" i="5"/>
  <c r="V335" i="5"/>
  <c r="F335" i="5"/>
  <c r="O336" i="5" s="1"/>
  <c r="O334" i="6" l="1"/>
  <c r="P334" i="6" s="1"/>
  <c r="T334" i="6"/>
  <c r="N334" i="6" s="1"/>
  <c r="AK333" i="6"/>
  <c r="AL333" i="6" s="1"/>
  <c r="AK335" i="5"/>
  <c r="AL335" i="5" s="1"/>
  <c r="P336" i="5"/>
  <c r="T336" i="5"/>
  <c r="N336" i="5" s="1"/>
  <c r="E334" i="6" l="1"/>
  <c r="E336" i="5"/>
  <c r="AA334" i="6" l="1"/>
  <c r="W334" i="6"/>
  <c r="Z334" i="6"/>
  <c r="V334" i="6"/>
  <c r="F334" i="6"/>
  <c r="AB334" i="6"/>
  <c r="X334" i="6"/>
  <c r="Y334" i="6"/>
  <c r="U334" i="6"/>
  <c r="AA336" i="5"/>
  <c r="AB336" i="5"/>
  <c r="Y336" i="5"/>
  <c r="Z336" i="5"/>
  <c r="W336" i="5"/>
  <c r="X336" i="5"/>
  <c r="U336" i="5"/>
  <c r="V336" i="5"/>
  <c r="F336" i="5"/>
  <c r="O337" i="5" s="1"/>
  <c r="O335" i="6" l="1"/>
  <c r="P335" i="6" s="1"/>
  <c r="T335" i="6"/>
  <c r="N335" i="6" s="1"/>
  <c r="AK334" i="6"/>
  <c r="AL334" i="6" s="1"/>
  <c r="AK336" i="5"/>
  <c r="AL336" i="5" s="1"/>
  <c r="P337" i="5"/>
  <c r="T337" i="5"/>
  <c r="N337" i="5" s="1"/>
  <c r="E335" i="6" l="1"/>
  <c r="E337" i="5"/>
  <c r="R338" i="5"/>
  <c r="Z335" i="6" l="1"/>
  <c r="V335" i="6"/>
  <c r="F335" i="6"/>
  <c r="Y335" i="6"/>
  <c r="U335" i="6"/>
  <c r="AA335" i="6"/>
  <c r="W335" i="6"/>
  <c r="AB335" i="6"/>
  <c r="X335" i="6"/>
  <c r="AA337" i="5"/>
  <c r="AI338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AB337" i="5"/>
  <c r="Y337" i="5"/>
  <c r="AG338" i="5" s="1"/>
  <c r="K338" i="5" s="1"/>
  <c r="K339" i="5" s="1"/>
  <c r="K340" i="5" s="1"/>
  <c r="K341" i="5" s="1"/>
  <c r="K342" i="5" s="1"/>
  <c r="K343" i="5" s="1"/>
  <c r="K344" i="5" s="1"/>
  <c r="K345" i="5" s="1"/>
  <c r="K346" i="5" s="1"/>
  <c r="K347" i="5" s="1"/>
  <c r="K348" i="5" s="1"/>
  <c r="K349" i="5" s="1"/>
  <c r="K350" i="5" s="1"/>
  <c r="K351" i="5" s="1"/>
  <c r="K352" i="5" s="1"/>
  <c r="K353" i="5" s="1"/>
  <c r="K354" i="5" s="1"/>
  <c r="K355" i="5" s="1"/>
  <c r="K356" i="5" s="1"/>
  <c r="K357" i="5" s="1"/>
  <c r="K358" i="5" s="1"/>
  <c r="K359" i="5" s="1"/>
  <c r="K360" i="5" s="1"/>
  <c r="Z337" i="5"/>
  <c r="AH338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W337" i="5"/>
  <c r="AE338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X337" i="5"/>
  <c r="AF338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U337" i="5"/>
  <c r="AC338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V337" i="5"/>
  <c r="AD338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F337" i="5"/>
  <c r="O338" i="5" s="1"/>
  <c r="AK335" i="6" l="1"/>
  <c r="AL335" i="6" s="1"/>
  <c r="O336" i="6"/>
  <c r="P336" i="6" s="1"/>
  <c r="T336" i="6"/>
  <c r="N336" i="6" s="1"/>
  <c r="AK337" i="5"/>
  <c r="AL337" i="5" s="1"/>
  <c r="P338" i="5"/>
  <c r="T338" i="5"/>
  <c r="AJ338" i="5"/>
  <c r="E336" i="6" l="1"/>
  <c r="N338" i="5"/>
  <c r="E338" i="5" s="1"/>
  <c r="Y336" i="6" l="1"/>
  <c r="U336" i="6"/>
  <c r="AB336" i="6"/>
  <c r="X336" i="6"/>
  <c r="Z336" i="6"/>
  <c r="V336" i="6"/>
  <c r="F336" i="6"/>
  <c r="AA336" i="6"/>
  <c r="W336" i="6"/>
  <c r="AA338" i="5"/>
  <c r="AB338" i="5"/>
  <c r="Y338" i="5"/>
  <c r="Z338" i="5"/>
  <c r="W338" i="5"/>
  <c r="X338" i="5"/>
  <c r="U338" i="5"/>
  <c r="V338" i="5"/>
  <c r="F338" i="5"/>
  <c r="O339" i="5" s="1"/>
  <c r="AK336" i="6" l="1"/>
  <c r="AL336" i="6" s="1"/>
  <c r="O337" i="6"/>
  <c r="P337" i="6" s="1"/>
  <c r="T337" i="6"/>
  <c r="N337" i="6" s="1"/>
  <c r="AK338" i="5"/>
  <c r="AL338" i="5" s="1"/>
  <c r="P339" i="5"/>
  <c r="T339" i="5"/>
  <c r="N339" i="5" s="1"/>
  <c r="R338" i="6" l="1"/>
  <c r="E337" i="6"/>
  <c r="E339" i="5"/>
  <c r="AB337" i="6" l="1"/>
  <c r="X337" i="6"/>
  <c r="AF338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AA337" i="6"/>
  <c r="AI338" i="6" s="1"/>
  <c r="M338" i="6" s="1"/>
  <c r="M339" i="6" s="1"/>
  <c r="M340" i="6" s="1"/>
  <c r="M341" i="6" s="1"/>
  <c r="M342" i="6" s="1"/>
  <c r="M343" i="6" s="1"/>
  <c r="M344" i="6" s="1"/>
  <c r="M345" i="6" s="1"/>
  <c r="M346" i="6" s="1"/>
  <c r="M347" i="6" s="1"/>
  <c r="M348" i="6" s="1"/>
  <c r="M349" i="6" s="1"/>
  <c r="M350" i="6" s="1"/>
  <c r="M351" i="6" s="1"/>
  <c r="M352" i="6" s="1"/>
  <c r="M353" i="6" s="1"/>
  <c r="M354" i="6" s="1"/>
  <c r="M355" i="6" s="1"/>
  <c r="M356" i="6" s="1"/>
  <c r="M357" i="6" s="1"/>
  <c r="M358" i="6" s="1"/>
  <c r="M359" i="6" s="1"/>
  <c r="M360" i="6" s="1"/>
  <c r="W337" i="6"/>
  <c r="AE338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Y337" i="6"/>
  <c r="AG338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U337" i="6"/>
  <c r="AC338" i="6" s="1"/>
  <c r="F337" i="6"/>
  <c r="Z337" i="6"/>
  <c r="AH338" i="6" s="1"/>
  <c r="L338" i="6" s="1"/>
  <c r="L339" i="6" s="1"/>
  <c r="L340" i="6" s="1"/>
  <c r="L341" i="6" s="1"/>
  <c r="L342" i="6" s="1"/>
  <c r="L343" i="6" s="1"/>
  <c r="L344" i="6" s="1"/>
  <c r="L345" i="6" s="1"/>
  <c r="L346" i="6" s="1"/>
  <c r="L347" i="6" s="1"/>
  <c r="L348" i="6" s="1"/>
  <c r="L349" i="6" s="1"/>
  <c r="L350" i="6" s="1"/>
  <c r="L351" i="6" s="1"/>
  <c r="L352" i="6" s="1"/>
  <c r="L353" i="6" s="1"/>
  <c r="L354" i="6" s="1"/>
  <c r="L355" i="6" s="1"/>
  <c r="L356" i="6" s="1"/>
  <c r="L357" i="6" s="1"/>
  <c r="L358" i="6" s="1"/>
  <c r="L359" i="6" s="1"/>
  <c r="L360" i="6" s="1"/>
  <c r="V337" i="6"/>
  <c r="AD338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AA339" i="5"/>
  <c r="AB339" i="5"/>
  <c r="Y339" i="5"/>
  <c r="Z339" i="5"/>
  <c r="W339" i="5"/>
  <c r="X339" i="5"/>
  <c r="U339" i="5"/>
  <c r="V339" i="5"/>
  <c r="F339" i="5"/>
  <c r="O340" i="5" s="1"/>
  <c r="AJ338" i="6" l="1"/>
  <c r="G338" i="6"/>
  <c r="O338" i="6"/>
  <c r="P338" i="6" s="1"/>
  <c r="T338" i="6"/>
  <c r="AK337" i="6"/>
  <c r="AL337" i="6" s="1"/>
  <c r="AK339" i="5"/>
  <c r="AL339" i="5" s="1"/>
  <c r="P340" i="5"/>
  <c r="T340" i="5"/>
  <c r="N340" i="5" s="1"/>
  <c r="N338" i="6" l="1"/>
  <c r="E338" i="6" s="1"/>
  <c r="G339" i="6"/>
  <c r="E340" i="5"/>
  <c r="AA338" i="6" l="1"/>
  <c r="W338" i="6"/>
  <c r="Z338" i="6"/>
  <c r="V338" i="6"/>
  <c r="F338" i="6"/>
  <c r="AB338" i="6"/>
  <c r="X338" i="6"/>
  <c r="Y338" i="6"/>
  <c r="U338" i="6"/>
  <c r="G340" i="6"/>
  <c r="AA340" i="5"/>
  <c r="AB340" i="5"/>
  <c r="Y340" i="5"/>
  <c r="Z340" i="5"/>
  <c r="W340" i="5"/>
  <c r="X340" i="5"/>
  <c r="U340" i="5"/>
  <c r="V340" i="5"/>
  <c r="F340" i="5"/>
  <c r="O341" i="5" s="1"/>
  <c r="G341" i="6" l="1"/>
  <c r="O339" i="6"/>
  <c r="P339" i="6" s="1"/>
  <c r="T339" i="6"/>
  <c r="N339" i="6" s="1"/>
  <c r="AK338" i="6"/>
  <c r="AL338" i="6" s="1"/>
  <c r="AK340" i="5"/>
  <c r="AL340" i="5" s="1"/>
  <c r="P341" i="5"/>
  <c r="T341" i="5"/>
  <c r="N341" i="5" s="1"/>
  <c r="E339" i="6" l="1"/>
  <c r="G342" i="6"/>
  <c r="E341" i="5"/>
  <c r="G343" i="6" l="1"/>
  <c r="Z339" i="6"/>
  <c r="V339" i="6"/>
  <c r="F339" i="6"/>
  <c r="Y339" i="6"/>
  <c r="U339" i="6"/>
  <c r="AA339" i="6"/>
  <c r="W339" i="6"/>
  <c r="X339" i="6"/>
  <c r="AB339" i="6"/>
  <c r="AA341" i="5"/>
  <c r="AB341" i="5"/>
  <c r="Y341" i="5"/>
  <c r="Z341" i="5"/>
  <c r="W341" i="5"/>
  <c r="X341" i="5"/>
  <c r="U341" i="5"/>
  <c r="V341" i="5"/>
  <c r="F341" i="5"/>
  <c r="O342" i="5" s="1"/>
  <c r="AK339" i="6" l="1"/>
  <c r="AL339" i="6" s="1"/>
  <c r="O340" i="6"/>
  <c r="P340" i="6" s="1"/>
  <c r="T340" i="6"/>
  <c r="N340" i="6" s="1"/>
  <c r="G344" i="6"/>
  <c r="AK341" i="5"/>
  <c r="AL341" i="5" s="1"/>
  <c r="P342" i="5"/>
  <c r="T342" i="5"/>
  <c r="N342" i="5" s="1"/>
  <c r="E340" i="6" l="1"/>
  <c r="G345" i="6"/>
  <c r="E342" i="5"/>
  <c r="Y340" i="6" l="1"/>
  <c r="U340" i="6"/>
  <c r="AB340" i="6"/>
  <c r="X340" i="6"/>
  <c r="Z340" i="6"/>
  <c r="V340" i="6"/>
  <c r="F340" i="6"/>
  <c r="AA340" i="6"/>
  <c r="W340" i="6"/>
  <c r="G346" i="6"/>
  <c r="AA342" i="5"/>
  <c r="AB342" i="5"/>
  <c r="Y342" i="5"/>
  <c r="Z342" i="5"/>
  <c r="W342" i="5"/>
  <c r="X342" i="5"/>
  <c r="U342" i="5"/>
  <c r="V342" i="5"/>
  <c r="F342" i="5"/>
  <c r="O343" i="5" s="1"/>
  <c r="AK340" i="6" l="1"/>
  <c r="AL340" i="6" s="1"/>
  <c r="O341" i="6"/>
  <c r="P341" i="6" s="1"/>
  <c r="T341" i="6"/>
  <c r="N341" i="6" s="1"/>
  <c r="G347" i="6"/>
  <c r="AK342" i="5"/>
  <c r="AL342" i="5" s="1"/>
  <c r="P343" i="5"/>
  <c r="T343" i="5"/>
  <c r="N343" i="5" s="1"/>
  <c r="G348" i="6" l="1"/>
  <c r="E341" i="6"/>
  <c r="E343" i="5"/>
  <c r="AB341" i="6" l="1"/>
  <c r="X341" i="6"/>
  <c r="AA341" i="6"/>
  <c r="W341" i="6"/>
  <c r="Y341" i="6"/>
  <c r="U341" i="6"/>
  <c r="F341" i="6"/>
  <c r="Z341" i="6"/>
  <c r="V341" i="6"/>
  <c r="G349" i="6"/>
  <c r="AA343" i="5"/>
  <c r="AB343" i="5"/>
  <c r="Y343" i="5"/>
  <c r="Z343" i="5"/>
  <c r="W343" i="5"/>
  <c r="X343" i="5"/>
  <c r="U343" i="5"/>
  <c r="V343" i="5"/>
  <c r="F343" i="5"/>
  <c r="O344" i="5" s="1"/>
  <c r="G350" i="6" l="1"/>
  <c r="O342" i="6"/>
  <c r="P342" i="6" s="1"/>
  <c r="T342" i="6"/>
  <c r="N342" i="6" s="1"/>
  <c r="AK341" i="6"/>
  <c r="AL341" i="6" s="1"/>
  <c r="AK343" i="5"/>
  <c r="AL343" i="5" s="1"/>
  <c r="P344" i="5"/>
  <c r="T344" i="5"/>
  <c r="N344" i="5" s="1"/>
  <c r="E342" i="6" l="1"/>
  <c r="G351" i="6"/>
  <c r="E344" i="5"/>
  <c r="G352" i="6" l="1"/>
  <c r="AA342" i="6"/>
  <c r="W342" i="6"/>
  <c r="Z342" i="6"/>
  <c r="V342" i="6"/>
  <c r="F342" i="6"/>
  <c r="AB342" i="6"/>
  <c r="X342" i="6"/>
  <c r="Y342" i="6"/>
  <c r="U342" i="6"/>
  <c r="AA344" i="5"/>
  <c r="AB344" i="5"/>
  <c r="Y344" i="5"/>
  <c r="Z344" i="5"/>
  <c r="W344" i="5"/>
  <c r="X344" i="5"/>
  <c r="U344" i="5"/>
  <c r="V344" i="5"/>
  <c r="F344" i="5"/>
  <c r="O345" i="5" s="1"/>
  <c r="O343" i="6" l="1"/>
  <c r="P343" i="6" s="1"/>
  <c r="T343" i="6"/>
  <c r="N343" i="6" s="1"/>
  <c r="AK342" i="6"/>
  <c r="AL342" i="6" s="1"/>
  <c r="G353" i="6"/>
  <c r="AK344" i="5"/>
  <c r="AL344" i="5" s="1"/>
  <c r="P345" i="5"/>
  <c r="T345" i="5"/>
  <c r="N345" i="5" s="1"/>
  <c r="E343" i="6" l="1"/>
  <c r="G354" i="6"/>
  <c r="E345" i="5"/>
  <c r="G355" i="6" l="1"/>
  <c r="Z343" i="6"/>
  <c r="V343" i="6"/>
  <c r="F343" i="6"/>
  <c r="Y343" i="6"/>
  <c r="U343" i="6"/>
  <c r="AA343" i="6"/>
  <c r="W343" i="6"/>
  <c r="AB343" i="6"/>
  <c r="X343" i="6"/>
  <c r="AA345" i="5"/>
  <c r="AB345" i="5"/>
  <c r="Y345" i="5"/>
  <c r="Z345" i="5"/>
  <c r="W345" i="5"/>
  <c r="X345" i="5"/>
  <c r="U345" i="5"/>
  <c r="V345" i="5"/>
  <c r="F345" i="5"/>
  <c r="O346" i="5" s="1"/>
  <c r="AK343" i="6" l="1"/>
  <c r="AL343" i="6" s="1"/>
  <c r="O344" i="6"/>
  <c r="P344" i="6" s="1"/>
  <c r="T344" i="6"/>
  <c r="N344" i="6" s="1"/>
  <c r="G356" i="6"/>
  <c r="AK345" i="5"/>
  <c r="AL345" i="5" s="1"/>
  <c r="P346" i="5"/>
  <c r="T346" i="5"/>
  <c r="N346" i="5" s="1"/>
  <c r="E344" i="6" l="1"/>
  <c r="G357" i="6"/>
  <c r="E346" i="5"/>
  <c r="Y344" i="6" l="1"/>
  <c r="U344" i="6"/>
  <c r="AB344" i="6"/>
  <c r="X344" i="6"/>
  <c r="Z344" i="6"/>
  <c r="V344" i="6"/>
  <c r="F344" i="6"/>
  <c r="AA344" i="6"/>
  <c r="W344" i="6"/>
  <c r="G358" i="6"/>
  <c r="AA346" i="5"/>
  <c r="AB346" i="5"/>
  <c r="Y346" i="5"/>
  <c r="Z346" i="5"/>
  <c r="W346" i="5"/>
  <c r="X346" i="5"/>
  <c r="U346" i="5"/>
  <c r="V346" i="5"/>
  <c r="F346" i="5"/>
  <c r="O347" i="5" s="1"/>
  <c r="AK344" i="6" l="1"/>
  <c r="AL344" i="6" s="1"/>
  <c r="O345" i="6"/>
  <c r="P345" i="6" s="1"/>
  <c r="T345" i="6"/>
  <c r="N345" i="6" s="1"/>
  <c r="G359" i="6"/>
  <c r="AK346" i="5"/>
  <c r="AL346" i="5" s="1"/>
  <c r="P347" i="5"/>
  <c r="T347" i="5"/>
  <c r="N347" i="5" s="1"/>
  <c r="E345" i="6" l="1"/>
  <c r="G360" i="6"/>
  <c r="E347" i="5"/>
  <c r="AB345" i="6" l="1"/>
  <c r="X345" i="6"/>
  <c r="AA345" i="6"/>
  <c r="W345" i="6"/>
  <c r="Y345" i="6"/>
  <c r="U345" i="6"/>
  <c r="V345" i="6"/>
  <c r="F345" i="6"/>
  <c r="Z345" i="6"/>
  <c r="AA347" i="5"/>
  <c r="AB347" i="5"/>
  <c r="Y347" i="5"/>
  <c r="Z347" i="5"/>
  <c r="W347" i="5"/>
  <c r="X347" i="5"/>
  <c r="U347" i="5"/>
  <c r="V347" i="5"/>
  <c r="F347" i="5"/>
  <c r="O348" i="5" s="1"/>
  <c r="O346" i="6" l="1"/>
  <c r="P346" i="6" s="1"/>
  <c r="T346" i="6"/>
  <c r="N346" i="6" s="1"/>
  <c r="AK345" i="6"/>
  <c r="AL345" i="6" s="1"/>
  <c r="AK347" i="5"/>
  <c r="AL347" i="5" s="1"/>
  <c r="P348" i="5"/>
  <c r="T348" i="5"/>
  <c r="N348" i="5" s="1"/>
  <c r="E346" i="6" l="1"/>
  <c r="E348" i="5"/>
  <c r="AA346" i="6" l="1"/>
  <c r="W346" i="6"/>
  <c r="Z346" i="6"/>
  <c r="V346" i="6"/>
  <c r="F346" i="6"/>
  <c r="AB346" i="6"/>
  <c r="X346" i="6"/>
  <c r="U346" i="6"/>
  <c r="Y346" i="6"/>
  <c r="AA348" i="5"/>
  <c r="AB348" i="5"/>
  <c r="Y348" i="5"/>
  <c r="Z348" i="5"/>
  <c r="W348" i="5"/>
  <c r="X348" i="5"/>
  <c r="U348" i="5"/>
  <c r="V348" i="5"/>
  <c r="F348" i="5"/>
  <c r="O349" i="5" s="1"/>
  <c r="O347" i="6" l="1"/>
  <c r="P347" i="6" s="1"/>
  <c r="AK346" i="6"/>
  <c r="AL346" i="6" s="1"/>
  <c r="T347" i="6"/>
  <c r="N347" i="6" s="1"/>
  <c r="AK348" i="5"/>
  <c r="AL348" i="5" s="1"/>
  <c r="P349" i="5"/>
  <c r="T349" i="5"/>
  <c r="N349" i="5" s="1"/>
  <c r="E347" i="6" l="1"/>
  <c r="E349" i="5"/>
  <c r="Z347" i="6" l="1"/>
  <c r="V347" i="6"/>
  <c r="F347" i="6"/>
  <c r="Y347" i="6"/>
  <c r="U347" i="6"/>
  <c r="AA347" i="6"/>
  <c r="W347" i="6"/>
  <c r="AB347" i="6"/>
  <c r="X347" i="6"/>
  <c r="AA349" i="5"/>
  <c r="AB349" i="5"/>
  <c r="Y349" i="5"/>
  <c r="Z349" i="5"/>
  <c r="W349" i="5"/>
  <c r="X349" i="5"/>
  <c r="U349" i="5"/>
  <c r="V349" i="5"/>
  <c r="F349" i="5"/>
  <c r="O350" i="5" s="1"/>
  <c r="AK347" i="6" l="1"/>
  <c r="AL347" i="6" s="1"/>
  <c r="O348" i="6"/>
  <c r="P348" i="6" s="1"/>
  <c r="T348" i="6"/>
  <c r="N348" i="6" s="1"/>
  <c r="AK349" i="5"/>
  <c r="AL349" i="5" s="1"/>
  <c r="P350" i="5"/>
  <c r="T350" i="5"/>
  <c r="N350" i="5" s="1"/>
  <c r="E348" i="6" l="1"/>
  <c r="E350" i="5"/>
  <c r="Y348" i="6" l="1"/>
  <c r="U348" i="6"/>
  <c r="AB348" i="6"/>
  <c r="X348" i="6"/>
  <c r="Z348" i="6"/>
  <c r="V348" i="6"/>
  <c r="F348" i="6"/>
  <c r="W348" i="6"/>
  <c r="AA348" i="6"/>
  <c r="AA350" i="5"/>
  <c r="AB350" i="5"/>
  <c r="Y350" i="5"/>
  <c r="Z350" i="5"/>
  <c r="W350" i="5"/>
  <c r="X350" i="5"/>
  <c r="U350" i="5"/>
  <c r="V350" i="5"/>
  <c r="F350" i="5"/>
  <c r="O351" i="5" s="1"/>
  <c r="AK348" i="6" l="1"/>
  <c r="AL348" i="6" s="1"/>
  <c r="O349" i="6"/>
  <c r="P349" i="6" s="1"/>
  <c r="T349" i="6"/>
  <c r="N349" i="6" s="1"/>
  <c r="AK350" i="5"/>
  <c r="AL350" i="5" s="1"/>
  <c r="P351" i="5"/>
  <c r="T351" i="5"/>
  <c r="N351" i="5" s="1"/>
  <c r="E349" i="6" l="1"/>
  <c r="E351" i="5"/>
  <c r="AB349" i="6" l="1"/>
  <c r="X349" i="6"/>
  <c r="AA349" i="6"/>
  <c r="W349" i="6"/>
  <c r="Y349" i="6"/>
  <c r="U349" i="6"/>
  <c r="Z349" i="6"/>
  <c r="V349" i="6"/>
  <c r="F349" i="6"/>
  <c r="AA351" i="5"/>
  <c r="AB351" i="5"/>
  <c r="Y351" i="5"/>
  <c r="Z351" i="5"/>
  <c r="W351" i="5"/>
  <c r="X351" i="5"/>
  <c r="U351" i="5"/>
  <c r="V351" i="5"/>
  <c r="F351" i="5"/>
  <c r="O352" i="5" s="1"/>
  <c r="O350" i="6" l="1"/>
  <c r="P350" i="6" s="1"/>
  <c r="T350" i="6"/>
  <c r="N350" i="6" s="1"/>
  <c r="AK349" i="6"/>
  <c r="AL349" i="6" s="1"/>
  <c r="AK351" i="5"/>
  <c r="AL351" i="5" s="1"/>
  <c r="P352" i="5"/>
  <c r="T352" i="5"/>
  <c r="N352" i="5" s="1"/>
  <c r="E350" i="6" l="1"/>
  <c r="E352" i="5"/>
  <c r="AA350" i="6" l="1"/>
  <c r="W350" i="6"/>
  <c r="Z350" i="6"/>
  <c r="V350" i="6"/>
  <c r="F350" i="6"/>
  <c r="AB350" i="6"/>
  <c r="X350" i="6"/>
  <c r="Y350" i="6"/>
  <c r="U350" i="6"/>
  <c r="AA352" i="5"/>
  <c r="AB352" i="5"/>
  <c r="Y352" i="5"/>
  <c r="Z352" i="5"/>
  <c r="W352" i="5"/>
  <c r="X352" i="5"/>
  <c r="U352" i="5"/>
  <c r="V352" i="5"/>
  <c r="F352" i="5"/>
  <c r="O353" i="5" s="1"/>
  <c r="O351" i="6" l="1"/>
  <c r="P351" i="6" s="1"/>
  <c r="T351" i="6"/>
  <c r="N351" i="6" s="1"/>
  <c r="AK350" i="6"/>
  <c r="AL350" i="6" s="1"/>
  <c r="AK352" i="5"/>
  <c r="AL352" i="5" s="1"/>
  <c r="P353" i="5"/>
  <c r="T353" i="5"/>
  <c r="N353" i="5" s="1"/>
  <c r="E351" i="6" l="1"/>
  <c r="E353" i="5"/>
  <c r="Z351" i="6" l="1"/>
  <c r="V351" i="6"/>
  <c r="F351" i="6"/>
  <c r="Y351" i="6"/>
  <c r="U351" i="6"/>
  <c r="AA351" i="6"/>
  <c r="W351" i="6"/>
  <c r="AB351" i="6"/>
  <c r="X351" i="6"/>
  <c r="AA353" i="5"/>
  <c r="AB353" i="5"/>
  <c r="Y353" i="5"/>
  <c r="Z353" i="5"/>
  <c r="W353" i="5"/>
  <c r="X353" i="5"/>
  <c r="U353" i="5"/>
  <c r="V353" i="5"/>
  <c r="F353" i="5"/>
  <c r="O354" i="5" s="1"/>
  <c r="AK351" i="6" l="1"/>
  <c r="AL351" i="6" s="1"/>
  <c r="O352" i="6"/>
  <c r="P352" i="6" s="1"/>
  <c r="T352" i="6"/>
  <c r="N352" i="6" s="1"/>
  <c r="AK353" i="5"/>
  <c r="AL353" i="5" s="1"/>
  <c r="P354" i="5"/>
  <c r="T354" i="5"/>
  <c r="N354" i="5" s="1"/>
  <c r="E352" i="6" l="1"/>
  <c r="E354" i="5"/>
  <c r="Y352" i="6" l="1"/>
  <c r="U352" i="6"/>
  <c r="AB352" i="6"/>
  <c r="X352" i="6"/>
  <c r="Z352" i="6"/>
  <c r="V352" i="6"/>
  <c r="F352" i="6"/>
  <c r="AA352" i="6"/>
  <c r="W352" i="6"/>
  <c r="AA354" i="5"/>
  <c r="AB354" i="5"/>
  <c r="Y354" i="5"/>
  <c r="Z354" i="5"/>
  <c r="W354" i="5"/>
  <c r="X354" i="5"/>
  <c r="U354" i="5"/>
  <c r="V354" i="5"/>
  <c r="F354" i="5"/>
  <c r="O355" i="5" s="1"/>
  <c r="AK352" i="6" l="1"/>
  <c r="AL352" i="6" s="1"/>
  <c r="O353" i="6"/>
  <c r="P353" i="6" s="1"/>
  <c r="T353" i="6"/>
  <c r="N353" i="6" s="1"/>
  <c r="AK354" i="5"/>
  <c r="AL354" i="5" s="1"/>
  <c r="P355" i="5"/>
  <c r="T355" i="5"/>
  <c r="N355" i="5" s="1"/>
  <c r="E353" i="6" l="1"/>
  <c r="E355" i="5"/>
  <c r="AB353" i="6" l="1"/>
  <c r="X353" i="6"/>
  <c r="AA353" i="6"/>
  <c r="W353" i="6"/>
  <c r="Y353" i="6"/>
  <c r="U353" i="6"/>
  <c r="F353" i="6"/>
  <c r="Z353" i="6"/>
  <c r="V353" i="6"/>
  <c r="AA355" i="5"/>
  <c r="AB355" i="5"/>
  <c r="Y355" i="5"/>
  <c r="Z355" i="5"/>
  <c r="W355" i="5"/>
  <c r="X355" i="5"/>
  <c r="U355" i="5"/>
  <c r="V355" i="5"/>
  <c r="F355" i="5"/>
  <c r="O356" i="5" s="1"/>
  <c r="O354" i="6" l="1"/>
  <c r="P354" i="6" s="1"/>
  <c r="T354" i="6"/>
  <c r="N354" i="6" s="1"/>
  <c r="AK353" i="6"/>
  <c r="AL353" i="6" s="1"/>
  <c r="AK355" i="5"/>
  <c r="AL355" i="5" s="1"/>
  <c r="P356" i="5"/>
  <c r="T356" i="5"/>
  <c r="N356" i="5" s="1"/>
  <c r="E354" i="6" l="1"/>
  <c r="E356" i="5"/>
  <c r="AA354" i="6" l="1"/>
  <c r="W354" i="6"/>
  <c r="Z354" i="6"/>
  <c r="V354" i="6"/>
  <c r="F354" i="6"/>
  <c r="AB354" i="6"/>
  <c r="X354" i="6"/>
  <c r="Y354" i="6"/>
  <c r="U354" i="6"/>
  <c r="AA356" i="5"/>
  <c r="AB356" i="5"/>
  <c r="Y356" i="5"/>
  <c r="Z356" i="5"/>
  <c r="W356" i="5"/>
  <c r="X356" i="5"/>
  <c r="U356" i="5"/>
  <c r="V356" i="5"/>
  <c r="F356" i="5"/>
  <c r="O357" i="5" s="1"/>
  <c r="O355" i="6" l="1"/>
  <c r="P355" i="6" s="1"/>
  <c r="T355" i="6"/>
  <c r="N355" i="6" s="1"/>
  <c r="AK354" i="6"/>
  <c r="AL354" i="6" s="1"/>
  <c r="AK356" i="5"/>
  <c r="AL356" i="5" s="1"/>
  <c r="P357" i="5"/>
  <c r="T357" i="5"/>
  <c r="N357" i="5" s="1"/>
  <c r="E355" i="6" l="1"/>
  <c r="E357" i="5"/>
  <c r="Z355" i="6" l="1"/>
  <c r="V355" i="6"/>
  <c r="F355" i="6"/>
  <c r="Y355" i="6"/>
  <c r="U355" i="6"/>
  <c r="AA355" i="6"/>
  <c r="W355" i="6"/>
  <c r="X355" i="6"/>
  <c r="AB355" i="6"/>
  <c r="AA357" i="5"/>
  <c r="AB357" i="5"/>
  <c r="Y357" i="5"/>
  <c r="Z357" i="5"/>
  <c r="W357" i="5"/>
  <c r="X357" i="5"/>
  <c r="U357" i="5"/>
  <c r="V357" i="5"/>
  <c r="F357" i="5"/>
  <c r="O358" i="5" s="1"/>
  <c r="AK355" i="6" l="1"/>
  <c r="AL355" i="6" s="1"/>
  <c r="O356" i="6"/>
  <c r="P356" i="6" s="1"/>
  <c r="T356" i="6"/>
  <c r="N356" i="6" s="1"/>
  <c r="AK357" i="5"/>
  <c r="AL357" i="5" s="1"/>
  <c r="P358" i="5"/>
  <c r="T358" i="5"/>
  <c r="N358" i="5" s="1"/>
  <c r="E356" i="6" l="1"/>
  <c r="E358" i="5"/>
  <c r="Y356" i="6" l="1"/>
  <c r="U356" i="6"/>
  <c r="AB356" i="6"/>
  <c r="X356" i="6"/>
  <c r="Z356" i="6"/>
  <c r="V356" i="6"/>
  <c r="F356" i="6"/>
  <c r="AA356" i="6"/>
  <c r="W356" i="6"/>
  <c r="AA358" i="5"/>
  <c r="AB358" i="5"/>
  <c r="Y358" i="5"/>
  <c r="Z358" i="5"/>
  <c r="W358" i="5"/>
  <c r="X358" i="5"/>
  <c r="U358" i="5"/>
  <c r="V358" i="5"/>
  <c r="F358" i="5"/>
  <c r="O359" i="5" s="1"/>
  <c r="AK356" i="6" l="1"/>
  <c r="AL356" i="6" s="1"/>
  <c r="O357" i="6"/>
  <c r="P357" i="6" s="1"/>
  <c r="T357" i="6"/>
  <c r="N357" i="6" s="1"/>
  <c r="AK358" i="5"/>
  <c r="AL358" i="5" s="1"/>
  <c r="P359" i="5"/>
  <c r="T359" i="5"/>
  <c r="N359" i="5" s="1"/>
  <c r="E357" i="6" l="1"/>
  <c r="E359" i="5"/>
  <c r="AB357" i="6" l="1"/>
  <c r="X357" i="6"/>
  <c r="AA357" i="6"/>
  <c r="W357" i="6"/>
  <c r="Y357" i="6"/>
  <c r="U357" i="6"/>
  <c r="F357" i="6"/>
  <c r="Z357" i="6"/>
  <c r="V357" i="6"/>
  <c r="AA359" i="5"/>
  <c r="AB359" i="5"/>
  <c r="Y359" i="5"/>
  <c r="Z359" i="5"/>
  <c r="W359" i="5"/>
  <c r="X359" i="5"/>
  <c r="U359" i="5"/>
  <c r="V359" i="5"/>
  <c r="F359" i="5"/>
  <c r="O360" i="5" s="1"/>
  <c r="O358" i="6" l="1"/>
  <c r="P358" i="6" s="1"/>
  <c r="T358" i="6"/>
  <c r="N358" i="6" s="1"/>
  <c r="AK357" i="6"/>
  <c r="AL357" i="6" s="1"/>
  <c r="P360" i="5"/>
  <c r="AK359" i="5"/>
  <c r="AL359" i="5" s="1"/>
  <c r="T360" i="5"/>
  <c r="N360" i="5" s="1"/>
  <c r="E358" i="6" l="1"/>
  <c r="E360" i="5"/>
  <c r="R361" i="5"/>
  <c r="AA358" i="6" l="1"/>
  <c r="W358" i="6"/>
  <c r="Z358" i="6"/>
  <c r="V358" i="6"/>
  <c r="F358" i="6"/>
  <c r="AB358" i="6"/>
  <c r="X358" i="6"/>
  <c r="Y358" i="6"/>
  <c r="U358" i="6"/>
  <c r="AA360" i="5"/>
  <c r="AI361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AB360" i="5"/>
  <c r="Y360" i="5"/>
  <c r="AG361" i="5" s="1"/>
  <c r="K361" i="5" s="1"/>
  <c r="K362" i="5" s="1"/>
  <c r="K363" i="5" s="1"/>
  <c r="K364" i="5" s="1"/>
  <c r="K365" i="5" s="1"/>
  <c r="K366" i="5" s="1"/>
  <c r="K367" i="5" s="1"/>
  <c r="K368" i="5" s="1"/>
  <c r="K369" i="5" s="1"/>
  <c r="K370" i="5" s="1"/>
  <c r="K371" i="5" s="1"/>
  <c r="K372" i="5" s="1"/>
  <c r="K373" i="5" s="1"/>
  <c r="K374" i="5" s="1"/>
  <c r="K375" i="5" s="1"/>
  <c r="K376" i="5" s="1"/>
  <c r="K377" i="5" s="1"/>
  <c r="K378" i="5" s="1"/>
  <c r="K379" i="5" s="1"/>
  <c r="K380" i="5" s="1"/>
  <c r="K381" i="5" s="1"/>
  <c r="K382" i="5" s="1"/>
  <c r="Z360" i="5"/>
  <c r="AH361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W360" i="5"/>
  <c r="AE361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X360" i="5"/>
  <c r="AF361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U360" i="5"/>
  <c r="AC361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V360" i="5"/>
  <c r="AD361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F360" i="5"/>
  <c r="O361" i="5" s="1"/>
  <c r="O359" i="6" l="1"/>
  <c r="P359" i="6" s="1"/>
  <c r="T359" i="6"/>
  <c r="N359" i="6" s="1"/>
  <c r="AK358" i="6"/>
  <c r="AL358" i="6" s="1"/>
  <c r="AJ361" i="5"/>
  <c r="P361" i="5"/>
  <c r="AK360" i="5"/>
  <c r="AL360" i="5" s="1"/>
  <c r="T361" i="5"/>
  <c r="E359" i="6" l="1"/>
  <c r="N361" i="5"/>
  <c r="Z359" i="6" l="1"/>
  <c r="V359" i="6"/>
  <c r="F359" i="6"/>
  <c r="Y359" i="6"/>
  <c r="U359" i="6"/>
  <c r="AA359" i="6"/>
  <c r="W359" i="6"/>
  <c r="AB359" i="6"/>
  <c r="X359" i="6"/>
  <c r="E361" i="5"/>
  <c r="AK359" i="6" l="1"/>
  <c r="AL359" i="6" s="1"/>
  <c r="O360" i="6"/>
  <c r="P360" i="6" s="1"/>
  <c r="T360" i="6"/>
  <c r="N360" i="6" s="1"/>
  <c r="AA361" i="5"/>
  <c r="AB361" i="5"/>
  <c r="Y361" i="5"/>
  <c r="Z361" i="5"/>
  <c r="W361" i="5"/>
  <c r="X361" i="5"/>
  <c r="U361" i="5"/>
  <c r="V361" i="5"/>
  <c r="F361" i="5"/>
  <c r="O362" i="5" s="1"/>
  <c r="R361" i="6" l="1"/>
  <c r="E360" i="6"/>
  <c r="P362" i="5"/>
  <c r="AK361" i="5"/>
  <c r="AL361" i="5" s="1"/>
  <c r="T362" i="5"/>
  <c r="N362" i="5" s="1"/>
  <c r="Y360" i="6" l="1"/>
  <c r="AG361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U360" i="6"/>
  <c r="AC361" i="6" s="1"/>
  <c r="AB360" i="6"/>
  <c r="X360" i="6"/>
  <c r="AF361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Z360" i="6"/>
  <c r="AH361" i="6" s="1"/>
  <c r="L361" i="6" s="1"/>
  <c r="L362" i="6" s="1"/>
  <c r="L363" i="6" s="1"/>
  <c r="L364" i="6" s="1"/>
  <c r="L365" i="6" s="1"/>
  <c r="L366" i="6" s="1"/>
  <c r="L367" i="6" s="1"/>
  <c r="L368" i="6" s="1"/>
  <c r="L369" i="6" s="1"/>
  <c r="L370" i="6" s="1"/>
  <c r="L371" i="6" s="1"/>
  <c r="L372" i="6" s="1"/>
  <c r="L373" i="6" s="1"/>
  <c r="L374" i="6" s="1"/>
  <c r="L375" i="6" s="1"/>
  <c r="L376" i="6" s="1"/>
  <c r="L377" i="6" s="1"/>
  <c r="L378" i="6" s="1"/>
  <c r="L379" i="6" s="1"/>
  <c r="L380" i="6" s="1"/>
  <c r="L381" i="6" s="1"/>
  <c r="L382" i="6" s="1"/>
  <c r="V360" i="6"/>
  <c r="AD361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F360" i="6"/>
  <c r="AA360" i="6"/>
  <c r="AI361" i="6" s="1"/>
  <c r="M361" i="6" s="1"/>
  <c r="M362" i="6" s="1"/>
  <c r="M363" i="6" s="1"/>
  <c r="M364" i="6" s="1"/>
  <c r="M365" i="6" s="1"/>
  <c r="M366" i="6" s="1"/>
  <c r="M367" i="6" s="1"/>
  <c r="M368" i="6" s="1"/>
  <c r="M369" i="6" s="1"/>
  <c r="M370" i="6" s="1"/>
  <c r="M371" i="6" s="1"/>
  <c r="M372" i="6" s="1"/>
  <c r="M373" i="6" s="1"/>
  <c r="M374" i="6" s="1"/>
  <c r="M375" i="6" s="1"/>
  <c r="M376" i="6" s="1"/>
  <c r="M377" i="6" s="1"/>
  <c r="M378" i="6" s="1"/>
  <c r="M379" i="6" s="1"/>
  <c r="M380" i="6" s="1"/>
  <c r="M381" i="6" s="1"/>
  <c r="M382" i="6" s="1"/>
  <c r="W360" i="6"/>
  <c r="AE361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E362" i="5"/>
  <c r="AK360" i="6" l="1"/>
  <c r="AL360" i="6" s="1"/>
  <c r="O361" i="6"/>
  <c r="P361" i="6" s="1"/>
  <c r="T361" i="6"/>
  <c r="AJ361" i="6"/>
  <c r="G361" i="6"/>
  <c r="AA362" i="5"/>
  <c r="AB362" i="5"/>
  <c r="Y362" i="5"/>
  <c r="Z362" i="5"/>
  <c r="W362" i="5"/>
  <c r="X362" i="5"/>
  <c r="U362" i="5"/>
  <c r="V362" i="5"/>
  <c r="F362" i="5"/>
  <c r="O363" i="5" s="1"/>
  <c r="N361" i="6" l="1"/>
  <c r="E361" i="6" s="1"/>
  <c r="G362" i="6"/>
  <c r="P363" i="5"/>
  <c r="AK362" i="5"/>
  <c r="AL362" i="5" s="1"/>
  <c r="T363" i="5"/>
  <c r="N363" i="5" s="1"/>
  <c r="G363" i="6" l="1"/>
  <c r="AB361" i="6"/>
  <c r="X361" i="6"/>
  <c r="AA361" i="6"/>
  <c r="W361" i="6"/>
  <c r="Y361" i="6"/>
  <c r="U361" i="6"/>
  <c r="V361" i="6"/>
  <c r="F361" i="6"/>
  <c r="Z361" i="6"/>
  <c r="E363" i="5"/>
  <c r="O362" i="6" l="1"/>
  <c r="P362" i="6" s="1"/>
  <c r="T362" i="6"/>
  <c r="N362" i="6" s="1"/>
  <c r="AK361" i="6"/>
  <c r="AL361" i="6" s="1"/>
  <c r="G364" i="6"/>
  <c r="AA363" i="5"/>
  <c r="AB363" i="5"/>
  <c r="Y363" i="5"/>
  <c r="Z363" i="5"/>
  <c r="W363" i="5"/>
  <c r="X363" i="5"/>
  <c r="U363" i="5"/>
  <c r="V363" i="5"/>
  <c r="F363" i="5"/>
  <c r="O364" i="5" s="1"/>
  <c r="E362" i="6" l="1"/>
  <c r="G365" i="6"/>
  <c r="P364" i="5"/>
  <c r="AK363" i="5"/>
  <c r="AL363" i="5" s="1"/>
  <c r="T364" i="5"/>
  <c r="N364" i="5" s="1"/>
  <c r="G366" i="6" l="1"/>
  <c r="AA362" i="6"/>
  <c r="W362" i="6"/>
  <c r="Z362" i="6"/>
  <c r="V362" i="6"/>
  <c r="F362" i="6"/>
  <c r="AB362" i="6"/>
  <c r="X362" i="6"/>
  <c r="U362" i="6"/>
  <c r="Y362" i="6"/>
  <c r="E364" i="5"/>
  <c r="O363" i="6" l="1"/>
  <c r="P363" i="6" s="1"/>
  <c r="AK362" i="6"/>
  <c r="AL362" i="6" s="1"/>
  <c r="T363" i="6"/>
  <c r="N363" i="6" s="1"/>
  <c r="G367" i="6"/>
  <c r="AA364" i="5"/>
  <c r="AB364" i="5"/>
  <c r="Y364" i="5"/>
  <c r="Z364" i="5"/>
  <c r="W364" i="5"/>
  <c r="X364" i="5"/>
  <c r="U364" i="5"/>
  <c r="V364" i="5"/>
  <c r="F364" i="5"/>
  <c r="O365" i="5" s="1"/>
  <c r="G368" i="6" l="1"/>
  <c r="E363" i="6"/>
  <c r="P365" i="5"/>
  <c r="AK364" i="5"/>
  <c r="AL364" i="5" s="1"/>
  <c r="T365" i="5"/>
  <c r="N365" i="5" s="1"/>
  <c r="Z363" i="6" l="1"/>
  <c r="V363" i="6"/>
  <c r="F363" i="6"/>
  <c r="Y363" i="6"/>
  <c r="U363" i="6"/>
  <c r="AA363" i="6"/>
  <c r="W363" i="6"/>
  <c r="AB363" i="6"/>
  <c r="X363" i="6"/>
  <c r="G369" i="6"/>
  <c r="E365" i="5"/>
  <c r="AK363" i="6" l="1"/>
  <c r="AL363" i="6" s="1"/>
  <c r="O364" i="6"/>
  <c r="P364" i="6" s="1"/>
  <c r="T364" i="6"/>
  <c r="N364" i="6" s="1"/>
  <c r="G370" i="6"/>
  <c r="AA365" i="5"/>
  <c r="AB365" i="5"/>
  <c r="Y365" i="5"/>
  <c r="Z365" i="5"/>
  <c r="W365" i="5"/>
  <c r="X365" i="5"/>
  <c r="U365" i="5"/>
  <c r="V365" i="5"/>
  <c r="F365" i="5"/>
  <c r="O366" i="5" s="1"/>
  <c r="G371" i="6" l="1"/>
  <c r="E364" i="6"/>
  <c r="P366" i="5"/>
  <c r="AK365" i="5"/>
  <c r="AL365" i="5" s="1"/>
  <c r="T366" i="5"/>
  <c r="N366" i="5" s="1"/>
  <c r="Y364" i="6" l="1"/>
  <c r="U364" i="6"/>
  <c r="AB364" i="6"/>
  <c r="X364" i="6"/>
  <c r="Z364" i="6"/>
  <c r="V364" i="6"/>
  <c r="F364" i="6"/>
  <c r="W364" i="6"/>
  <c r="AA364" i="6"/>
  <c r="G372" i="6"/>
  <c r="E366" i="5"/>
  <c r="G373" i="6" l="1"/>
  <c r="AK364" i="6"/>
  <c r="AL364" i="6" s="1"/>
  <c r="O365" i="6"/>
  <c r="P365" i="6" s="1"/>
  <c r="T365" i="6"/>
  <c r="N365" i="6" s="1"/>
  <c r="AA366" i="5"/>
  <c r="AB366" i="5"/>
  <c r="Y366" i="5"/>
  <c r="Z366" i="5"/>
  <c r="W366" i="5"/>
  <c r="X366" i="5"/>
  <c r="U366" i="5"/>
  <c r="V366" i="5"/>
  <c r="F366" i="5"/>
  <c r="O367" i="5" s="1"/>
  <c r="G374" i="6" l="1"/>
  <c r="E365" i="6"/>
  <c r="P367" i="5"/>
  <c r="AK366" i="5"/>
  <c r="AL366" i="5" s="1"/>
  <c r="T367" i="5"/>
  <c r="N367" i="5" s="1"/>
  <c r="G375" i="6" l="1"/>
  <c r="AB365" i="6"/>
  <c r="X365" i="6"/>
  <c r="AA365" i="6"/>
  <c r="W365" i="6"/>
  <c r="Y365" i="6"/>
  <c r="U365" i="6"/>
  <c r="Z365" i="6"/>
  <c r="V365" i="6"/>
  <c r="F365" i="6"/>
  <c r="E367" i="5"/>
  <c r="O366" i="6" l="1"/>
  <c r="P366" i="6" s="1"/>
  <c r="T366" i="6"/>
  <c r="N366" i="6" s="1"/>
  <c r="AK365" i="6"/>
  <c r="AL365" i="6" s="1"/>
  <c r="G376" i="6"/>
  <c r="AA367" i="5"/>
  <c r="AB367" i="5"/>
  <c r="Y367" i="5"/>
  <c r="Z367" i="5"/>
  <c r="W367" i="5"/>
  <c r="X367" i="5"/>
  <c r="U367" i="5"/>
  <c r="V367" i="5"/>
  <c r="F367" i="5"/>
  <c r="O368" i="5" s="1"/>
  <c r="G377" i="6" l="1"/>
  <c r="E366" i="6"/>
  <c r="P368" i="5"/>
  <c r="AK367" i="5"/>
  <c r="AL367" i="5" s="1"/>
  <c r="T368" i="5"/>
  <c r="N368" i="5" s="1"/>
  <c r="AA366" i="6" l="1"/>
  <c r="W366" i="6"/>
  <c r="Z366" i="6"/>
  <c r="V366" i="6"/>
  <c r="F366" i="6"/>
  <c r="AB366" i="6"/>
  <c r="X366" i="6"/>
  <c r="Y366" i="6"/>
  <c r="U366" i="6"/>
  <c r="G378" i="6"/>
  <c r="E368" i="5"/>
  <c r="G379" i="6" l="1"/>
  <c r="O367" i="6"/>
  <c r="P367" i="6" s="1"/>
  <c r="T367" i="6"/>
  <c r="N367" i="6" s="1"/>
  <c r="AK366" i="6"/>
  <c r="AL366" i="6" s="1"/>
  <c r="AA368" i="5"/>
  <c r="AB368" i="5"/>
  <c r="Y368" i="5"/>
  <c r="Z368" i="5"/>
  <c r="W368" i="5"/>
  <c r="X368" i="5"/>
  <c r="U368" i="5"/>
  <c r="V368" i="5"/>
  <c r="F368" i="5"/>
  <c r="O369" i="5" s="1"/>
  <c r="E367" i="6" l="1"/>
  <c r="G380" i="6"/>
  <c r="P369" i="5"/>
  <c r="AK368" i="5"/>
  <c r="AL368" i="5" s="1"/>
  <c r="T369" i="5"/>
  <c r="N369" i="5" s="1"/>
  <c r="G381" i="6" l="1"/>
  <c r="Z367" i="6"/>
  <c r="V367" i="6"/>
  <c r="F367" i="6"/>
  <c r="Y367" i="6"/>
  <c r="U367" i="6"/>
  <c r="AA367" i="6"/>
  <c r="W367" i="6"/>
  <c r="AB367" i="6"/>
  <c r="X367" i="6"/>
  <c r="E369" i="5"/>
  <c r="G382" i="6" l="1"/>
  <c r="AK367" i="6"/>
  <c r="AL367" i="6" s="1"/>
  <c r="O368" i="6"/>
  <c r="P368" i="6" s="1"/>
  <c r="T368" i="6"/>
  <c r="N368" i="6" s="1"/>
  <c r="AA369" i="5"/>
  <c r="AB369" i="5"/>
  <c r="Y369" i="5"/>
  <c r="Z369" i="5"/>
  <c r="W369" i="5"/>
  <c r="X369" i="5"/>
  <c r="U369" i="5"/>
  <c r="V369" i="5"/>
  <c r="F369" i="5"/>
  <c r="O370" i="5" s="1"/>
  <c r="E368" i="6" l="1"/>
  <c r="P370" i="5"/>
  <c r="AK369" i="5"/>
  <c r="AL369" i="5" s="1"/>
  <c r="T370" i="5"/>
  <c r="N370" i="5" s="1"/>
  <c r="Y368" i="6" l="1"/>
  <c r="U368" i="6"/>
  <c r="AB368" i="6"/>
  <c r="X368" i="6"/>
  <c r="Z368" i="6"/>
  <c r="V368" i="6"/>
  <c r="F368" i="6"/>
  <c r="AA368" i="6"/>
  <c r="W368" i="6"/>
  <c r="E370" i="5"/>
  <c r="AK368" i="6" l="1"/>
  <c r="AL368" i="6" s="1"/>
  <c r="O369" i="6"/>
  <c r="P369" i="6" s="1"/>
  <c r="T369" i="6"/>
  <c r="N369" i="6" s="1"/>
  <c r="AA370" i="5"/>
  <c r="AB370" i="5"/>
  <c r="Y370" i="5"/>
  <c r="Z370" i="5"/>
  <c r="W370" i="5"/>
  <c r="X370" i="5"/>
  <c r="U370" i="5"/>
  <c r="V370" i="5"/>
  <c r="F370" i="5"/>
  <c r="O371" i="5" s="1"/>
  <c r="E369" i="6" l="1"/>
  <c r="P371" i="5"/>
  <c r="AK370" i="5"/>
  <c r="AL370" i="5" s="1"/>
  <c r="T371" i="5"/>
  <c r="N371" i="5" s="1"/>
  <c r="AB369" i="6" l="1"/>
  <c r="X369" i="6"/>
  <c r="AA369" i="6"/>
  <c r="W369" i="6"/>
  <c r="Y369" i="6"/>
  <c r="U369" i="6"/>
  <c r="F369" i="6"/>
  <c r="Z369" i="6"/>
  <c r="V369" i="6"/>
  <c r="E371" i="5"/>
  <c r="O370" i="6" l="1"/>
  <c r="P370" i="6" s="1"/>
  <c r="T370" i="6"/>
  <c r="N370" i="6" s="1"/>
  <c r="AK369" i="6"/>
  <c r="AL369" i="6" s="1"/>
  <c r="AA371" i="5"/>
  <c r="AB371" i="5"/>
  <c r="Y371" i="5"/>
  <c r="Z371" i="5"/>
  <c r="W371" i="5"/>
  <c r="X371" i="5"/>
  <c r="U371" i="5"/>
  <c r="V371" i="5"/>
  <c r="F371" i="5"/>
  <c r="O372" i="5" s="1"/>
  <c r="E370" i="6" l="1"/>
  <c r="P372" i="5"/>
  <c r="AK371" i="5"/>
  <c r="AL371" i="5" s="1"/>
  <c r="T372" i="5"/>
  <c r="N372" i="5" s="1"/>
  <c r="AA370" i="6" l="1"/>
  <c r="W370" i="6"/>
  <c r="Z370" i="6"/>
  <c r="V370" i="6"/>
  <c r="F370" i="6"/>
  <c r="AB370" i="6"/>
  <c r="X370" i="6"/>
  <c r="Y370" i="6"/>
  <c r="U370" i="6"/>
  <c r="E372" i="5"/>
  <c r="O371" i="6" l="1"/>
  <c r="P371" i="6" s="1"/>
  <c r="AK370" i="6"/>
  <c r="AL370" i="6" s="1"/>
  <c r="T371" i="6"/>
  <c r="N371" i="6" s="1"/>
  <c r="AA372" i="5"/>
  <c r="AB372" i="5"/>
  <c r="Y372" i="5"/>
  <c r="Z372" i="5"/>
  <c r="W372" i="5"/>
  <c r="X372" i="5"/>
  <c r="U372" i="5"/>
  <c r="V372" i="5"/>
  <c r="F372" i="5"/>
  <c r="O373" i="5" s="1"/>
  <c r="E371" i="6" l="1"/>
  <c r="P373" i="5"/>
  <c r="AK372" i="5"/>
  <c r="AL372" i="5" s="1"/>
  <c r="T373" i="5"/>
  <c r="N373" i="5" s="1"/>
  <c r="Z371" i="6" l="1"/>
  <c r="V371" i="6"/>
  <c r="AA371" i="6"/>
  <c r="U371" i="6"/>
  <c r="F371" i="6"/>
  <c r="Y371" i="6"/>
  <c r="AB371" i="6"/>
  <c r="W371" i="6"/>
  <c r="X371" i="6"/>
  <c r="E373" i="5"/>
  <c r="AK371" i="6" l="1"/>
  <c r="AL371" i="6" s="1"/>
  <c r="O372" i="6"/>
  <c r="P372" i="6" s="1"/>
  <c r="T372" i="6"/>
  <c r="N372" i="6" s="1"/>
  <c r="AA373" i="5"/>
  <c r="AB373" i="5"/>
  <c r="Y373" i="5"/>
  <c r="Z373" i="5"/>
  <c r="W373" i="5"/>
  <c r="X373" i="5"/>
  <c r="U373" i="5"/>
  <c r="V373" i="5"/>
  <c r="F373" i="5"/>
  <c r="O374" i="5" s="1"/>
  <c r="E372" i="6" l="1"/>
  <c r="P374" i="5"/>
  <c r="AK373" i="5"/>
  <c r="AL373" i="5" s="1"/>
  <c r="T374" i="5"/>
  <c r="N374" i="5" s="1"/>
  <c r="Y372" i="6" l="1"/>
  <c r="U372" i="6"/>
  <c r="Z372" i="6"/>
  <c r="F372" i="6"/>
  <c r="X372" i="6"/>
  <c r="AA372" i="6"/>
  <c r="V372" i="6"/>
  <c r="W372" i="6"/>
  <c r="AB372" i="6"/>
  <c r="E374" i="5"/>
  <c r="AK372" i="6" l="1"/>
  <c r="AL372" i="6" s="1"/>
  <c r="O373" i="6"/>
  <c r="P373" i="6" s="1"/>
  <c r="T373" i="6"/>
  <c r="N373" i="6" s="1"/>
  <c r="AA374" i="5"/>
  <c r="AB374" i="5"/>
  <c r="Y374" i="5"/>
  <c r="Z374" i="5"/>
  <c r="W374" i="5"/>
  <c r="X374" i="5"/>
  <c r="U374" i="5"/>
  <c r="V374" i="5"/>
  <c r="F374" i="5"/>
  <c r="O375" i="5" s="1"/>
  <c r="E373" i="6" l="1"/>
  <c r="P375" i="5"/>
  <c r="AK374" i="5"/>
  <c r="AL374" i="5" s="1"/>
  <c r="T375" i="5"/>
  <c r="N375" i="5" s="1"/>
  <c r="AB373" i="6" l="1"/>
  <c r="X373" i="6"/>
  <c r="Z373" i="6"/>
  <c r="U373" i="6"/>
  <c r="Y373" i="6"/>
  <c r="AA373" i="6"/>
  <c r="V373" i="6"/>
  <c r="F373" i="6"/>
  <c r="W373" i="6"/>
  <c r="E375" i="5"/>
  <c r="O374" i="6" l="1"/>
  <c r="P374" i="6" s="1"/>
  <c r="AK373" i="6"/>
  <c r="AL373" i="6" s="1"/>
  <c r="T374" i="6"/>
  <c r="N374" i="6" s="1"/>
  <c r="AA375" i="5"/>
  <c r="AB375" i="5"/>
  <c r="Y375" i="5"/>
  <c r="Z375" i="5"/>
  <c r="W375" i="5"/>
  <c r="X375" i="5"/>
  <c r="U375" i="5"/>
  <c r="V375" i="5"/>
  <c r="F375" i="5"/>
  <c r="O376" i="5" s="1"/>
  <c r="E374" i="6" l="1"/>
  <c r="P376" i="5"/>
  <c r="AK375" i="5"/>
  <c r="AL375" i="5" s="1"/>
  <c r="T376" i="5"/>
  <c r="N376" i="5" s="1"/>
  <c r="AA374" i="6" l="1"/>
  <c r="W374" i="6"/>
  <c r="X374" i="6"/>
  <c r="AB374" i="6"/>
  <c r="V374" i="6"/>
  <c r="Y374" i="6"/>
  <c r="Z374" i="6"/>
  <c r="U374" i="6"/>
  <c r="F374" i="6"/>
  <c r="E376" i="5"/>
  <c r="O375" i="6" l="1"/>
  <c r="P375" i="6" s="1"/>
  <c r="T375" i="6"/>
  <c r="N375" i="6" s="1"/>
  <c r="AK374" i="6"/>
  <c r="AL374" i="6" s="1"/>
  <c r="AA376" i="5"/>
  <c r="AB376" i="5"/>
  <c r="Y376" i="5"/>
  <c r="Z376" i="5"/>
  <c r="W376" i="5"/>
  <c r="X376" i="5"/>
  <c r="U376" i="5"/>
  <c r="V376" i="5"/>
  <c r="F376" i="5"/>
  <c r="O377" i="5" s="1"/>
  <c r="E375" i="6" l="1"/>
  <c r="P377" i="5"/>
  <c r="AK376" i="5"/>
  <c r="AL376" i="5" s="1"/>
  <c r="T377" i="5"/>
  <c r="N377" i="5" s="1"/>
  <c r="Z375" i="6" l="1"/>
  <c r="V375" i="6"/>
  <c r="F375" i="6"/>
  <c r="AB375" i="6"/>
  <c r="W375" i="6"/>
  <c r="AA375" i="6"/>
  <c r="U375" i="6"/>
  <c r="X375" i="6"/>
  <c r="Y375" i="6"/>
  <c r="E377" i="5"/>
  <c r="AK375" i="6" l="1"/>
  <c r="AL375" i="6" s="1"/>
  <c r="O376" i="6"/>
  <c r="P376" i="6" s="1"/>
  <c r="T376" i="6"/>
  <c r="N376" i="6" s="1"/>
  <c r="AA377" i="5"/>
  <c r="AB377" i="5"/>
  <c r="Y377" i="5"/>
  <c r="Z377" i="5"/>
  <c r="W377" i="5"/>
  <c r="X377" i="5"/>
  <c r="U377" i="5"/>
  <c r="V377" i="5"/>
  <c r="F377" i="5"/>
  <c r="O378" i="5" s="1"/>
  <c r="E376" i="6" l="1"/>
  <c r="P378" i="5"/>
  <c r="AK377" i="5"/>
  <c r="AL377" i="5" s="1"/>
  <c r="T378" i="5"/>
  <c r="N378" i="5" s="1"/>
  <c r="Y376" i="6" l="1"/>
  <c r="U376" i="6"/>
  <c r="AA376" i="6"/>
  <c r="V376" i="6"/>
  <c r="Z376" i="6"/>
  <c r="F376" i="6"/>
  <c r="AB376" i="6"/>
  <c r="W376" i="6"/>
  <c r="X376" i="6"/>
  <c r="E378" i="5"/>
  <c r="AK376" i="6" l="1"/>
  <c r="AL376" i="6" s="1"/>
  <c r="O377" i="6"/>
  <c r="P377" i="6" s="1"/>
  <c r="T377" i="6"/>
  <c r="N377" i="6" s="1"/>
  <c r="AA378" i="5"/>
  <c r="AB378" i="5"/>
  <c r="Y378" i="5"/>
  <c r="Z378" i="5"/>
  <c r="W378" i="5"/>
  <c r="X378" i="5"/>
  <c r="U378" i="5"/>
  <c r="V378" i="5"/>
  <c r="F378" i="5"/>
  <c r="O379" i="5" s="1"/>
  <c r="E377" i="6" l="1"/>
  <c r="P379" i="5"/>
  <c r="AK378" i="5"/>
  <c r="AL378" i="5" s="1"/>
  <c r="T379" i="5"/>
  <c r="N379" i="5" s="1"/>
  <c r="AB377" i="6" l="1"/>
  <c r="X377" i="6"/>
  <c r="AA377" i="6"/>
  <c r="V377" i="6"/>
  <c r="F377" i="6"/>
  <c r="Z377" i="6"/>
  <c r="U377" i="6"/>
  <c r="W377" i="6"/>
  <c r="Y377" i="6"/>
  <c r="E379" i="5"/>
  <c r="O378" i="6" l="1"/>
  <c r="P378" i="6" s="1"/>
  <c r="T378" i="6"/>
  <c r="N378" i="6" s="1"/>
  <c r="AK377" i="6"/>
  <c r="AL377" i="6" s="1"/>
  <c r="AA379" i="5"/>
  <c r="AB379" i="5"/>
  <c r="Y379" i="5"/>
  <c r="Z379" i="5"/>
  <c r="W379" i="5"/>
  <c r="X379" i="5"/>
  <c r="U379" i="5"/>
  <c r="V379" i="5"/>
  <c r="F379" i="5"/>
  <c r="O380" i="5" s="1"/>
  <c r="E378" i="6" l="1"/>
  <c r="P380" i="5"/>
  <c r="AK379" i="5"/>
  <c r="AL379" i="5" s="1"/>
  <c r="T380" i="5"/>
  <c r="N380" i="5" s="1"/>
  <c r="AA378" i="6" l="1"/>
  <c r="W378" i="6"/>
  <c r="Y378" i="6"/>
  <c r="X378" i="6"/>
  <c r="Z378" i="6"/>
  <c r="U378" i="6"/>
  <c r="F378" i="6"/>
  <c r="AB378" i="6"/>
  <c r="V378" i="6"/>
  <c r="E380" i="5"/>
  <c r="T379" i="6" l="1"/>
  <c r="N379" i="6" s="1"/>
  <c r="O379" i="6"/>
  <c r="P379" i="6" s="1"/>
  <c r="AK378" i="6"/>
  <c r="AL378" i="6" s="1"/>
  <c r="AA380" i="5"/>
  <c r="AB380" i="5"/>
  <c r="Y380" i="5"/>
  <c r="Z380" i="5"/>
  <c r="W380" i="5"/>
  <c r="X380" i="5"/>
  <c r="U380" i="5"/>
  <c r="V380" i="5"/>
  <c r="F380" i="5"/>
  <c r="O381" i="5" s="1"/>
  <c r="E379" i="6" l="1"/>
  <c r="P381" i="5"/>
  <c r="AK380" i="5"/>
  <c r="AL380" i="5" s="1"/>
  <c r="T381" i="5"/>
  <c r="N381" i="5" s="1"/>
  <c r="Z379" i="6" l="1"/>
  <c r="V379" i="6"/>
  <c r="F379" i="6"/>
  <c r="X379" i="6"/>
  <c r="AB379" i="6"/>
  <c r="W379" i="6"/>
  <c r="Y379" i="6"/>
  <c r="AA379" i="6"/>
  <c r="U379" i="6"/>
  <c r="E381" i="5"/>
  <c r="O380" i="6" l="1"/>
  <c r="P380" i="6" s="1"/>
  <c r="T380" i="6"/>
  <c r="N380" i="6" s="1"/>
  <c r="AK379" i="6"/>
  <c r="AL379" i="6" s="1"/>
  <c r="AA381" i="5"/>
  <c r="AB381" i="5"/>
  <c r="Y381" i="5"/>
  <c r="Z381" i="5"/>
  <c r="W381" i="5"/>
  <c r="X381" i="5"/>
  <c r="U381" i="5"/>
  <c r="V381" i="5"/>
  <c r="F381" i="5"/>
  <c r="O382" i="5" s="1"/>
  <c r="E380" i="6" l="1"/>
  <c r="P382" i="5"/>
  <c r="AK381" i="5"/>
  <c r="AL381" i="5" s="1"/>
  <c r="T382" i="5"/>
  <c r="N382" i="5" s="1"/>
  <c r="Y380" i="6" l="1"/>
  <c r="U380" i="6"/>
  <c r="AB380" i="6"/>
  <c r="W380" i="6"/>
  <c r="AA380" i="6"/>
  <c r="V380" i="6"/>
  <c r="X380" i="6"/>
  <c r="Z380" i="6"/>
  <c r="F380" i="6"/>
  <c r="E382" i="5"/>
  <c r="R383" i="5"/>
  <c r="AK380" i="6" l="1"/>
  <c r="AL380" i="6" s="1"/>
  <c r="O381" i="6"/>
  <c r="P381" i="6" s="1"/>
  <c r="T381" i="6"/>
  <c r="N381" i="6" s="1"/>
  <c r="AA382" i="5"/>
  <c r="AI383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AB382" i="5"/>
  <c r="Y382" i="5"/>
  <c r="AG383" i="5" s="1"/>
  <c r="K383" i="5" s="1"/>
  <c r="K384" i="5" s="1"/>
  <c r="K385" i="5" s="1"/>
  <c r="K386" i="5" s="1"/>
  <c r="K387" i="5" s="1"/>
  <c r="K388" i="5" s="1"/>
  <c r="K389" i="5" s="1"/>
  <c r="K390" i="5" s="1"/>
  <c r="K391" i="5" s="1"/>
  <c r="K392" i="5" s="1"/>
  <c r="K393" i="5" s="1"/>
  <c r="K394" i="5" s="1"/>
  <c r="K395" i="5" s="1"/>
  <c r="K396" i="5" s="1"/>
  <c r="K397" i="5" s="1"/>
  <c r="K398" i="5" s="1"/>
  <c r="K399" i="5" s="1"/>
  <c r="K400" i="5" s="1"/>
  <c r="K401" i="5" s="1"/>
  <c r="K402" i="5" s="1"/>
  <c r="K403" i="5" s="1"/>
  <c r="Z382" i="5"/>
  <c r="AH383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W382" i="5"/>
  <c r="AE383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X382" i="5"/>
  <c r="AF383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U382" i="5"/>
  <c r="AC383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V382" i="5"/>
  <c r="AD383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F382" i="5"/>
  <c r="O383" i="5" s="1"/>
  <c r="E381" i="6" l="1"/>
  <c r="P383" i="5"/>
  <c r="AK382" i="5"/>
  <c r="AL382" i="5" s="1"/>
  <c r="T383" i="5"/>
  <c r="AJ383" i="5"/>
  <c r="AB381" i="6" l="1"/>
  <c r="X381" i="6"/>
  <c r="W381" i="6"/>
  <c r="AA381" i="6"/>
  <c r="V381" i="6"/>
  <c r="F381" i="6"/>
  <c r="Y381" i="6"/>
  <c r="Z381" i="6"/>
  <c r="U381" i="6"/>
  <c r="N383" i="5"/>
  <c r="E383" i="5" s="1"/>
  <c r="O382" i="6" l="1"/>
  <c r="P382" i="6" s="1"/>
  <c r="T382" i="6"/>
  <c r="N382" i="6" s="1"/>
  <c r="AK381" i="6"/>
  <c r="AL381" i="6" s="1"/>
  <c r="AA383" i="5"/>
  <c r="AB383" i="5"/>
  <c r="Y383" i="5"/>
  <c r="Z383" i="5"/>
  <c r="W383" i="5"/>
  <c r="X383" i="5"/>
  <c r="U383" i="5"/>
  <c r="V383" i="5"/>
  <c r="F383" i="5"/>
  <c r="O384" i="5" s="1"/>
  <c r="E382" i="6" l="1"/>
  <c r="R383" i="6"/>
  <c r="P384" i="5"/>
  <c r="AK383" i="5"/>
  <c r="AL383" i="5" s="1"/>
  <c r="T384" i="5"/>
  <c r="N384" i="5" s="1"/>
  <c r="AA382" i="6" l="1"/>
  <c r="AI383" i="6" s="1"/>
  <c r="M383" i="6" s="1"/>
  <c r="M384" i="6" s="1"/>
  <c r="M385" i="6" s="1"/>
  <c r="M386" i="6" s="1"/>
  <c r="M387" i="6" s="1"/>
  <c r="M388" i="6" s="1"/>
  <c r="M389" i="6" s="1"/>
  <c r="M390" i="6" s="1"/>
  <c r="M391" i="6" s="1"/>
  <c r="M392" i="6" s="1"/>
  <c r="M393" i="6" s="1"/>
  <c r="M394" i="6" s="1"/>
  <c r="M395" i="6" s="1"/>
  <c r="M396" i="6" s="1"/>
  <c r="M397" i="6" s="1"/>
  <c r="M398" i="6" s="1"/>
  <c r="M399" i="6" s="1"/>
  <c r="M400" i="6" s="1"/>
  <c r="M401" i="6" s="1"/>
  <c r="M402" i="6" s="1"/>
  <c r="M403" i="6" s="1"/>
  <c r="W382" i="6"/>
  <c r="AE383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Z382" i="6"/>
  <c r="AH383" i="6" s="1"/>
  <c r="L383" i="6" s="1"/>
  <c r="L384" i="6" s="1"/>
  <c r="L385" i="6" s="1"/>
  <c r="L386" i="6" s="1"/>
  <c r="L387" i="6" s="1"/>
  <c r="L388" i="6" s="1"/>
  <c r="L389" i="6" s="1"/>
  <c r="L390" i="6" s="1"/>
  <c r="L391" i="6" s="1"/>
  <c r="L392" i="6" s="1"/>
  <c r="L393" i="6" s="1"/>
  <c r="L394" i="6" s="1"/>
  <c r="L395" i="6" s="1"/>
  <c r="L396" i="6" s="1"/>
  <c r="L397" i="6" s="1"/>
  <c r="L398" i="6" s="1"/>
  <c r="L399" i="6" s="1"/>
  <c r="L400" i="6" s="1"/>
  <c r="L401" i="6" s="1"/>
  <c r="L402" i="6" s="1"/>
  <c r="L403" i="6" s="1"/>
  <c r="U382" i="6"/>
  <c r="AC383" i="6" s="1"/>
  <c r="F382" i="6"/>
  <c r="Y382" i="6"/>
  <c r="AG383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AB382" i="6"/>
  <c r="V382" i="6"/>
  <c r="AD383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X382" i="6"/>
  <c r="AF383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E384" i="5"/>
  <c r="AJ383" i="6" l="1"/>
  <c r="G383" i="6"/>
  <c r="O383" i="6"/>
  <c r="P383" i="6" s="1"/>
  <c r="AK382" i="6"/>
  <c r="AL382" i="6" s="1"/>
  <c r="T383" i="6"/>
  <c r="AA384" i="5"/>
  <c r="AB384" i="5"/>
  <c r="Y384" i="5"/>
  <c r="Z384" i="5"/>
  <c r="W384" i="5"/>
  <c r="X384" i="5"/>
  <c r="U384" i="5"/>
  <c r="V384" i="5"/>
  <c r="F384" i="5"/>
  <c r="O385" i="5" s="1"/>
  <c r="N383" i="6" l="1"/>
  <c r="E383" i="6" s="1"/>
  <c r="G384" i="6"/>
  <c r="P385" i="5"/>
  <c r="AK384" i="5"/>
  <c r="AL384" i="5" s="1"/>
  <c r="T385" i="5"/>
  <c r="N385" i="5" s="1"/>
  <c r="Z383" i="6" l="1"/>
  <c r="V383" i="6"/>
  <c r="F383" i="6"/>
  <c r="Y383" i="6"/>
  <c r="X383" i="6"/>
  <c r="AA383" i="6"/>
  <c r="U383" i="6"/>
  <c r="AB383" i="6"/>
  <c r="W383" i="6"/>
  <c r="G385" i="6"/>
  <c r="E385" i="5"/>
  <c r="G386" i="6" l="1"/>
  <c r="O384" i="6"/>
  <c r="P384" i="6" s="1"/>
  <c r="T384" i="6"/>
  <c r="N384" i="6" s="1"/>
  <c r="AK383" i="6"/>
  <c r="AL383" i="6" s="1"/>
  <c r="AA385" i="5"/>
  <c r="AB385" i="5"/>
  <c r="Y385" i="5"/>
  <c r="Z385" i="5"/>
  <c r="W385" i="5"/>
  <c r="X385" i="5"/>
  <c r="U385" i="5"/>
  <c r="V385" i="5"/>
  <c r="F385" i="5"/>
  <c r="O386" i="5" s="1"/>
  <c r="E384" i="6" l="1"/>
  <c r="G387" i="6"/>
  <c r="P386" i="5"/>
  <c r="AK385" i="5"/>
  <c r="AL385" i="5" s="1"/>
  <c r="T386" i="5"/>
  <c r="N386" i="5" s="1"/>
  <c r="G388" i="6" l="1"/>
  <c r="Y384" i="6"/>
  <c r="U384" i="6"/>
  <c r="X384" i="6"/>
  <c r="AB384" i="6"/>
  <c r="W384" i="6"/>
  <c r="Z384" i="6"/>
  <c r="F384" i="6"/>
  <c r="AA384" i="6"/>
  <c r="V384" i="6"/>
  <c r="E386" i="5"/>
  <c r="AK384" i="6" l="1"/>
  <c r="AL384" i="6" s="1"/>
  <c r="O385" i="6"/>
  <c r="P385" i="6" s="1"/>
  <c r="T385" i="6"/>
  <c r="N385" i="6" s="1"/>
  <c r="G389" i="6"/>
  <c r="AA386" i="5"/>
  <c r="AB386" i="5"/>
  <c r="Y386" i="5"/>
  <c r="Z386" i="5"/>
  <c r="W386" i="5"/>
  <c r="X386" i="5"/>
  <c r="U386" i="5"/>
  <c r="V386" i="5"/>
  <c r="F386" i="5"/>
  <c r="O387" i="5" s="1"/>
  <c r="E385" i="6" l="1"/>
  <c r="G390" i="6"/>
  <c r="P387" i="5"/>
  <c r="AK386" i="5"/>
  <c r="AL386" i="5" s="1"/>
  <c r="T387" i="5"/>
  <c r="N387" i="5" s="1"/>
  <c r="AB385" i="6" l="1"/>
  <c r="X385" i="6"/>
  <c r="Y385" i="6"/>
  <c r="W385" i="6"/>
  <c r="Z385" i="6"/>
  <c r="U385" i="6"/>
  <c r="AA385" i="6"/>
  <c r="V385" i="6"/>
  <c r="F385" i="6"/>
  <c r="G391" i="6"/>
  <c r="E387" i="5"/>
  <c r="G392" i="6" l="1"/>
  <c r="O386" i="6"/>
  <c r="P386" i="6" s="1"/>
  <c r="AK385" i="6"/>
  <c r="AL385" i="6" s="1"/>
  <c r="T386" i="6"/>
  <c r="N386" i="6" s="1"/>
  <c r="AA387" i="5"/>
  <c r="AB387" i="5"/>
  <c r="Y387" i="5"/>
  <c r="Z387" i="5"/>
  <c r="W387" i="5"/>
  <c r="X387" i="5"/>
  <c r="U387" i="5"/>
  <c r="V387" i="5"/>
  <c r="F387" i="5"/>
  <c r="O388" i="5" s="1"/>
  <c r="E386" i="6" l="1"/>
  <c r="G393" i="6"/>
  <c r="P388" i="5"/>
  <c r="AK387" i="5"/>
  <c r="AL387" i="5" s="1"/>
  <c r="T388" i="5"/>
  <c r="N388" i="5" s="1"/>
  <c r="AA386" i="6" l="1"/>
  <c r="W386" i="6"/>
  <c r="AB386" i="6"/>
  <c r="V386" i="6"/>
  <c r="Z386" i="6"/>
  <c r="U386" i="6"/>
  <c r="F386" i="6"/>
  <c r="X386" i="6"/>
  <c r="Y386" i="6"/>
  <c r="G394" i="6"/>
  <c r="E388" i="5"/>
  <c r="T387" i="6" l="1"/>
  <c r="N387" i="6" s="1"/>
  <c r="O387" i="6"/>
  <c r="P387" i="6" s="1"/>
  <c r="AK386" i="6"/>
  <c r="AL386" i="6" s="1"/>
  <c r="G395" i="6"/>
  <c r="AA388" i="5"/>
  <c r="AB388" i="5"/>
  <c r="Y388" i="5"/>
  <c r="Z388" i="5"/>
  <c r="W388" i="5"/>
  <c r="X388" i="5"/>
  <c r="U388" i="5"/>
  <c r="V388" i="5"/>
  <c r="F388" i="5"/>
  <c r="O389" i="5" s="1"/>
  <c r="G396" i="6" l="1"/>
  <c r="E387" i="6"/>
  <c r="P389" i="5"/>
  <c r="AK388" i="5"/>
  <c r="AL388" i="5" s="1"/>
  <c r="T389" i="5"/>
  <c r="N389" i="5" s="1"/>
  <c r="AA387" i="6" l="1"/>
  <c r="W387" i="6"/>
  <c r="Z387" i="6"/>
  <c r="V387" i="6"/>
  <c r="F387" i="6"/>
  <c r="U387" i="6"/>
  <c r="AB387" i="6"/>
  <c r="X387" i="6"/>
  <c r="Y387" i="6"/>
  <c r="G397" i="6"/>
  <c r="E389" i="5"/>
  <c r="G398" i="6" l="1"/>
  <c r="O388" i="6"/>
  <c r="P388" i="6" s="1"/>
  <c r="AK387" i="6"/>
  <c r="AL387" i="6" s="1"/>
  <c r="T388" i="6"/>
  <c r="N388" i="6" s="1"/>
  <c r="AA389" i="5"/>
  <c r="AB389" i="5"/>
  <c r="Y389" i="5"/>
  <c r="Z389" i="5"/>
  <c r="W389" i="5"/>
  <c r="X389" i="5"/>
  <c r="U389" i="5"/>
  <c r="V389" i="5"/>
  <c r="F389" i="5"/>
  <c r="O390" i="5" s="1"/>
  <c r="G399" i="6" l="1"/>
  <c r="E388" i="6"/>
  <c r="P390" i="5"/>
  <c r="AK389" i="5"/>
  <c r="AL389" i="5" s="1"/>
  <c r="T390" i="5"/>
  <c r="N390" i="5" s="1"/>
  <c r="G400" i="6" l="1"/>
  <c r="Z388" i="6"/>
  <c r="V388" i="6"/>
  <c r="F388" i="6"/>
  <c r="Y388" i="6"/>
  <c r="U388" i="6"/>
  <c r="AA388" i="6"/>
  <c r="W388" i="6"/>
  <c r="AB388" i="6"/>
  <c r="X388" i="6"/>
  <c r="E390" i="5"/>
  <c r="AK388" i="6" l="1"/>
  <c r="AL388" i="6" s="1"/>
  <c r="O389" i="6"/>
  <c r="P389" i="6" s="1"/>
  <c r="T389" i="6"/>
  <c r="N389" i="6" s="1"/>
  <c r="G401" i="6"/>
  <c r="AA390" i="5"/>
  <c r="AB390" i="5"/>
  <c r="Y390" i="5"/>
  <c r="Z390" i="5"/>
  <c r="W390" i="5"/>
  <c r="X390" i="5"/>
  <c r="U390" i="5"/>
  <c r="V390" i="5"/>
  <c r="F390" i="5"/>
  <c r="O391" i="5" s="1"/>
  <c r="E389" i="6" l="1"/>
  <c r="G402" i="6"/>
  <c r="P391" i="5"/>
  <c r="AK390" i="5"/>
  <c r="AL390" i="5" s="1"/>
  <c r="T391" i="5"/>
  <c r="N391" i="5" s="1"/>
  <c r="Y389" i="6" l="1"/>
  <c r="U389" i="6"/>
  <c r="AB389" i="6"/>
  <c r="X389" i="6"/>
  <c r="Z389" i="6"/>
  <c r="V389" i="6"/>
  <c r="F389" i="6"/>
  <c r="W389" i="6"/>
  <c r="AA389" i="6"/>
  <c r="G403" i="6"/>
  <c r="E391" i="5"/>
  <c r="T390" i="6" l="1"/>
  <c r="N390" i="6" s="1"/>
  <c r="AK389" i="6"/>
  <c r="AL389" i="6" s="1"/>
  <c r="O390" i="6"/>
  <c r="P390" i="6" s="1"/>
  <c r="AA391" i="5"/>
  <c r="AB391" i="5"/>
  <c r="Y391" i="5"/>
  <c r="Z391" i="5"/>
  <c r="W391" i="5"/>
  <c r="X391" i="5"/>
  <c r="U391" i="5"/>
  <c r="V391" i="5"/>
  <c r="F391" i="5"/>
  <c r="O392" i="5" s="1"/>
  <c r="E390" i="6" l="1"/>
  <c r="P392" i="5"/>
  <c r="AK391" i="5"/>
  <c r="AL391" i="5" s="1"/>
  <c r="T392" i="5"/>
  <c r="N392" i="5" s="1"/>
  <c r="AB390" i="6" l="1"/>
  <c r="X390" i="6"/>
  <c r="AA390" i="6"/>
  <c r="W390" i="6"/>
  <c r="Y390" i="6"/>
  <c r="U390" i="6"/>
  <c r="F390" i="6"/>
  <c r="V390" i="6"/>
  <c r="Z390" i="6"/>
  <c r="E392" i="5"/>
  <c r="O391" i="6" l="1"/>
  <c r="P391" i="6" s="1"/>
  <c r="T391" i="6"/>
  <c r="N391" i="6" s="1"/>
  <c r="AK390" i="6"/>
  <c r="AL390" i="6" s="1"/>
  <c r="AA392" i="5"/>
  <c r="AB392" i="5"/>
  <c r="Y392" i="5"/>
  <c r="Z392" i="5"/>
  <c r="W392" i="5"/>
  <c r="X392" i="5"/>
  <c r="U392" i="5"/>
  <c r="V392" i="5"/>
  <c r="F392" i="5"/>
  <c r="O393" i="5" s="1"/>
  <c r="E391" i="6" l="1"/>
  <c r="P393" i="5"/>
  <c r="AK392" i="5"/>
  <c r="AL392" i="5" s="1"/>
  <c r="T393" i="5"/>
  <c r="N393" i="5" s="1"/>
  <c r="AA391" i="6" l="1"/>
  <c r="W391" i="6"/>
  <c r="Z391" i="6"/>
  <c r="V391" i="6"/>
  <c r="F391" i="6"/>
  <c r="AB391" i="6"/>
  <c r="X391" i="6"/>
  <c r="U391" i="6"/>
  <c r="Y391" i="6"/>
  <c r="E393" i="5"/>
  <c r="O392" i="6" l="1"/>
  <c r="P392" i="6" s="1"/>
  <c r="T392" i="6"/>
  <c r="N392" i="6" s="1"/>
  <c r="AK391" i="6"/>
  <c r="AL391" i="6" s="1"/>
  <c r="AA393" i="5"/>
  <c r="AB393" i="5"/>
  <c r="Y393" i="5"/>
  <c r="Z393" i="5"/>
  <c r="W393" i="5"/>
  <c r="X393" i="5"/>
  <c r="U393" i="5"/>
  <c r="V393" i="5"/>
  <c r="F393" i="5"/>
  <c r="O394" i="5" s="1"/>
  <c r="E392" i="6" l="1"/>
  <c r="P394" i="5"/>
  <c r="AK393" i="5"/>
  <c r="AL393" i="5" s="1"/>
  <c r="T394" i="5"/>
  <c r="N394" i="5" s="1"/>
  <c r="Z392" i="6" l="1"/>
  <c r="V392" i="6"/>
  <c r="F392" i="6"/>
  <c r="Y392" i="6"/>
  <c r="U392" i="6"/>
  <c r="AA392" i="6"/>
  <c r="W392" i="6"/>
  <c r="X392" i="6"/>
  <c r="AB392" i="6"/>
  <c r="E394" i="5"/>
  <c r="AK392" i="6" l="1"/>
  <c r="AL392" i="6" s="1"/>
  <c r="O393" i="6"/>
  <c r="P393" i="6" s="1"/>
  <c r="T393" i="6"/>
  <c r="N393" i="6" s="1"/>
  <c r="AA394" i="5"/>
  <c r="AB394" i="5"/>
  <c r="Y394" i="5"/>
  <c r="Z394" i="5"/>
  <c r="W394" i="5"/>
  <c r="X394" i="5"/>
  <c r="U394" i="5"/>
  <c r="V394" i="5"/>
  <c r="F394" i="5"/>
  <c r="O395" i="5" s="1"/>
  <c r="E393" i="6" l="1"/>
  <c r="P395" i="5"/>
  <c r="AK394" i="5"/>
  <c r="AL394" i="5" s="1"/>
  <c r="T395" i="5"/>
  <c r="N395" i="5" s="1"/>
  <c r="Y393" i="6" l="1"/>
  <c r="U393" i="6"/>
  <c r="AB393" i="6"/>
  <c r="X393" i="6"/>
  <c r="Z393" i="6"/>
  <c r="V393" i="6"/>
  <c r="F393" i="6"/>
  <c r="W393" i="6"/>
  <c r="AA393" i="6"/>
  <c r="E395" i="5"/>
  <c r="T394" i="6" l="1"/>
  <c r="N394" i="6" s="1"/>
  <c r="AK393" i="6"/>
  <c r="AL393" i="6" s="1"/>
  <c r="O394" i="6"/>
  <c r="P394" i="6" s="1"/>
  <c r="AA395" i="5"/>
  <c r="AB395" i="5"/>
  <c r="Y395" i="5"/>
  <c r="Z395" i="5"/>
  <c r="W395" i="5"/>
  <c r="X395" i="5"/>
  <c r="U395" i="5"/>
  <c r="V395" i="5"/>
  <c r="F395" i="5"/>
  <c r="O396" i="5" s="1"/>
  <c r="E394" i="6" l="1"/>
  <c r="P396" i="5"/>
  <c r="AK395" i="5"/>
  <c r="AL395" i="5" s="1"/>
  <c r="T396" i="5"/>
  <c r="N396" i="5" s="1"/>
  <c r="AB394" i="6" l="1"/>
  <c r="X394" i="6"/>
  <c r="AA394" i="6"/>
  <c r="W394" i="6"/>
  <c r="Y394" i="6"/>
  <c r="U394" i="6"/>
  <c r="V394" i="6"/>
  <c r="Z394" i="6"/>
  <c r="F394" i="6"/>
  <c r="E396" i="5"/>
  <c r="O395" i="6" l="1"/>
  <c r="P395" i="6" s="1"/>
  <c r="T395" i="6"/>
  <c r="N395" i="6" s="1"/>
  <c r="AK394" i="6"/>
  <c r="AL394" i="6" s="1"/>
  <c r="AA396" i="5"/>
  <c r="AB396" i="5"/>
  <c r="Y396" i="5"/>
  <c r="Z396" i="5"/>
  <c r="W396" i="5"/>
  <c r="X396" i="5"/>
  <c r="U396" i="5"/>
  <c r="V396" i="5"/>
  <c r="F396" i="5"/>
  <c r="O397" i="5" s="1"/>
  <c r="E395" i="6" l="1"/>
  <c r="P397" i="5"/>
  <c r="AK396" i="5"/>
  <c r="AL396" i="5" s="1"/>
  <c r="T397" i="5"/>
  <c r="N397" i="5" s="1"/>
  <c r="AA395" i="6" l="1"/>
  <c r="W395" i="6"/>
  <c r="Z395" i="6"/>
  <c r="V395" i="6"/>
  <c r="F395" i="6"/>
  <c r="AB395" i="6"/>
  <c r="X395" i="6"/>
  <c r="U395" i="6"/>
  <c r="Y395" i="6"/>
  <c r="E397" i="5"/>
  <c r="O396" i="6" l="1"/>
  <c r="P396" i="6" s="1"/>
  <c r="AK395" i="6"/>
  <c r="AL395" i="6" s="1"/>
  <c r="T396" i="6"/>
  <c r="N396" i="6" s="1"/>
  <c r="AA397" i="5"/>
  <c r="AB397" i="5"/>
  <c r="Y397" i="5"/>
  <c r="Z397" i="5"/>
  <c r="W397" i="5"/>
  <c r="X397" i="5"/>
  <c r="U397" i="5"/>
  <c r="V397" i="5"/>
  <c r="F397" i="5"/>
  <c r="O398" i="5" s="1"/>
  <c r="E396" i="6" l="1"/>
  <c r="P398" i="5"/>
  <c r="AK397" i="5"/>
  <c r="AL397" i="5" s="1"/>
  <c r="T398" i="5"/>
  <c r="N398" i="5" s="1"/>
  <c r="Z396" i="6" l="1"/>
  <c r="V396" i="6"/>
  <c r="F396" i="6"/>
  <c r="Y396" i="6"/>
  <c r="U396" i="6"/>
  <c r="AA396" i="6"/>
  <c r="W396" i="6"/>
  <c r="AB396" i="6"/>
  <c r="X396" i="6"/>
  <c r="E398" i="5"/>
  <c r="AK396" i="6" l="1"/>
  <c r="AL396" i="6" s="1"/>
  <c r="O397" i="6"/>
  <c r="P397" i="6" s="1"/>
  <c r="T397" i="6"/>
  <c r="N397" i="6" s="1"/>
  <c r="AA398" i="5"/>
  <c r="AB398" i="5"/>
  <c r="Y398" i="5"/>
  <c r="Z398" i="5"/>
  <c r="W398" i="5"/>
  <c r="X398" i="5"/>
  <c r="U398" i="5"/>
  <c r="V398" i="5"/>
  <c r="F398" i="5"/>
  <c r="O399" i="5" s="1"/>
  <c r="E397" i="6" l="1"/>
  <c r="P399" i="5"/>
  <c r="AK398" i="5"/>
  <c r="AL398" i="5" s="1"/>
  <c r="T399" i="5"/>
  <c r="N399" i="5" s="1"/>
  <c r="Y397" i="6" l="1"/>
  <c r="U397" i="6"/>
  <c r="AB397" i="6"/>
  <c r="X397" i="6"/>
  <c r="Z397" i="6"/>
  <c r="V397" i="6"/>
  <c r="F397" i="6"/>
  <c r="AA397" i="6"/>
  <c r="W397" i="6"/>
  <c r="E399" i="5"/>
  <c r="T398" i="6" l="1"/>
  <c r="N398" i="6" s="1"/>
  <c r="AK397" i="6"/>
  <c r="AL397" i="6" s="1"/>
  <c r="O398" i="6"/>
  <c r="P398" i="6" s="1"/>
  <c r="AA399" i="5"/>
  <c r="AB399" i="5"/>
  <c r="Y399" i="5"/>
  <c r="Z399" i="5"/>
  <c r="W399" i="5"/>
  <c r="X399" i="5"/>
  <c r="U399" i="5"/>
  <c r="V399" i="5"/>
  <c r="F399" i="5"/>
  <c r="O400" i="5" s="1"/>
  <c r="E398" i="6" l="1"/>
  <c r="P400" i="5"/>
  <c r="AK399" i="5"/>
  <c r="AL399" i="5" s="1"/>
  <c r="T400" i="5"/>
  <c r="N400" i="5" s="1"/>
  <c r="AB398" i="6" l="1"/>
  <c r="X398" i="6"/>
  <c r="AA398" i="6"/>
  <c r="W398" i="6"/>
  <c r="Y398" i="6"/>
  <c r="U398" i="6"/>
  <c r="Z398" i="6"/>
  <c r="V398" i="6"/>
  <c r="F398" i="6"/>
  <c r="E400" i="5"/>
  <c r="O399" i="6" l="1"/>
  <c r="P399" i="6" s="1"/>
  <c r="T399" i="6"/>
  <c r="N399" i="6" s="1"/>
  <c r="AK398" i="6"/>
  <c r="AL398" i="6" s="1"/>
  <c r="AA400" i="5"/>
  <c r="AB400" i="5"/>
  <c r="Y400" i="5"/>
  <c r="Z400" i="5"/>
  <c r="W400" i="5"/>
  <c r="X400" i="5"/>
  <c r="U400" i="5"/>
  <c r="V400" i="5"/>
  <c r="F400" i="5"/>
  <c r="O401" i="5" s="1"/>
  <c r="E399" i="6" l="1"/>
  <c r="P401" i="5"/>
  <c r="AK400" i="5"/>
  <c r="AL400" i="5" s="1"/>
  <c r="T401" i="5"/>
  <c r="N401" i="5" s="1"/>
  <c r="AA399" i="6" l="1"/>
  <c r="W399" i="6"/>
  <c r="Z399" i="6"/>
  <c r="V399" i="6"/>
  <c r="F399" i="6"/>
  <c r="AB399" i="6"/>
  <c r="X399" i="6"/>
  <c r="Y399" i="6"/>
  <c r="U399" i="6"/>
  <c r="E401" i="5"/>
  <c r="O400" i="6" l="1"/>
  <c r="P400" i="6" s="1"/>
  <c r="AK399" i="6"/>
  <c r="AL399" i="6" s="1"/>
  <c r="T400" i="6"/>
  <c r="N400" i="6" s="1"/>
  <c r="AA401" i="5"/>
  <c r="AB401" i="5"/>
  <c r="Y401" i="5"/>
  <c r="Z401" i="5"/>
  <c r="W401" i="5"/>
  <c r="X401" i="5"/>
  <c r="U401" i="5"/>
  <c r="V401" i="5"/>
  <c r="F401" i="5"/>
  <c r="O402" i="5" s="1"/>
  <c r="E400" i="6" l="1"/>
  <c r="P402" i="5"/>
  <c r="AK401" i="5"/>
  <c r="AL401" i="5" s="1"/>
  <c r="T402" i="5"/>
  <c r="N402" i="5" s="1"/>
  <c r="Z400" i="6" l="1"/>
  <c r="V400" i="6"/>
  <c r="F400" i="6"/>
  <c r="Y400" i="6"/>
  <c r="U400" i="6"/>
  <c r="AA400" i="6"/>
  <c r="W400" i="6"/>
  <c r="AB400" i="6"/>
  <c r="X400" i="6"/>
  <c r="E402" i="5"/>
  <c r="AK400" i="6" l="1"/>
  <c r="AL400" i="6" s="1"/>
  <c r="O401" i="6"/>
  <c r="P401" i="6" s="1"/>
  <c r="T401" i="6"/>
  <c r="N401" i="6" s="1"/>
  <c r="AA402" i="5"/>
  <c r="AB402" i="5"/>
  <c r="Y402" i="5"/>
  <c r="Z402" i="5"/>
  <c r="W402" i="5"/>
  <c r="X402" i="5"/>
  <c r="U402" i="5"/>
  <c r="V402" i="5"/>
  <c r="F402" i="5"/>
  <c r="O403" i="5" s="1"/>
  <c r="E401" i="6" l="1"/>
  <c r="P403" i="5"/>
  <c r="AK402" i="5"/>
  <c r="AL402" i="5" s="1"/>
  <c r="T403" i="5"/>
  <c r="N403" i="5" s="1"/>
  <c r="Y401" i="6" l="1"/>
  <c r="U401" i="6"/>
  <c r="AB401" i="6"/>
  <c r="X401" i="6"/>
  <c r="Z401" i="6"/>
  <c r="V401" i="6"/>
  <c r="F401" i="6"/>
  <c r="AA401" i="6"/>
  <c r="W401" i="6"/>
  <c r="E403" i="5"/>
  <c r="R404" i="5"/>
  <c r="T402" i="6" l="1"/>
  <c r="N402" i="6" s="1"/>
  <c r="AK401" i="6"/>
  <c r="AL401" i="6" s="1"/>
  <c r="O402" i="6"/>
  <c r="P402" i="6" s="1"/>
  <c r="AA403" i="5"/>
  <c r="AI404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M424" i="5" s="1"/>
  <c r="M425" i="5" s="1"/>
  <c r="M426" i="5" s="1"/>
  <c r="AB403" i="5"/>
  <c r="Y403" i="5"/>
  <c r="AG404" i="5" s="1"/>
  <c r="K404" i="5" s="1"/>
  <c r="K405" i="5" s="1"/>
  <c r="K406" i="5" s="1"/>
  <c r="K407" i="5" s="1"/>
  <c r="K408" i="5" s="1"/>
  <c r="K409" i="5" s="1"/>
  <c r="K410" i="5" s="1"/>
  <c r="K411" i="5" s="1"/>
  <c r="K412" i="5" s="1"/>
  <c r="K413" i="5" s="1"/>
  <c r="K414" i="5" s="1"/>
  <c r="K415" i="5" s="1"/>
  <c r="K416" i="5" s="1"/>
  <c r="K417" i="5" s="1"/>
  <c r="K418" i="5" s="1"/>
  <c r="K419" i="5" s="1"/>
  <c r="K420" i="5" s="1"/>
  <c r="K421" i="5" s="1"/>
  <c r="K422" i="5" s="1"/>
  <c r="K423" i="5" s="1"/>
  <c r="K424" i="5" s="1"/>
  <c r="K425" i="5" s="1"/>
  <c r="K426" i="5" s="1"/>
  <c r="Z403" i="5"/>
  <c r="AH404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W403" i="5"/>
  <c r="AE404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X403" i="5"/>
  <c r="AF404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U403" i="5"/>
  <c r="AC404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V403" i="5"/>
  <c r="AD404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F403" i="5"/>
  <c r="O404" i="5" s="1"/>
  <c r="E402" i="6" l="1"/>
  <c r="AJ404" i="5"/>
  <c r="P404" i="5"/>
  <c r="AK403" i="5"/>
  <c r="AL403" i="5" s="1"/>
  <c r="T404" i="5"/>
  <c r="AB402" i="6" l="1"/>
  <c r="X402" i="6"/>
  <c r="AA402" i="6"/>
  <c r="W402" i="6"/>
  <c r="Y402" i="6"/>
  <c r="U402" i="6"/>
  <c r="V402" i="6"/>
  <c r="Z402" i="6"/>
  <c r="F402" i="6"/>
  <c r="N404" i="5"/>
  <c r="O403" i="6" l="1"/>
  <c r="P403" i="6" s="1"/>
  <c r="T403" i="6"/>
  <c r="N403" i="6" s="1"/>
  <c r="AK402" i="6"/>
  <c r="AL402" i="6" s="1"/>
  <c r="E404" i="5"/>
  <c r="E403" i="6" l="1"/>
  <c r="R404" i="6"/>
  <c r="AA404" i="5"/>
  <c r="AB404" i="5"/>
  <c r="Y404" i="5"/>
  <c r="Z404" i="5"/>
  <c r="W404" i="5"/>
  <c r="X404" i="5"/>
  <c r="U404" i="5"/>
  <c r="V404" i="5"/>
  <c r="F404" i="5"/>
  <c r="O405" i="5" s="1"/>
  <c r="AA403" i="6" l="1"/>
  <c r="AI404" i="6" s="1"/>
  <c r="M404" i="6" s="1"/>
  <c r="M405" i="6" s="1"/>
  <c r="M406" i="6" s="1"/>
  <c r="M407" i="6" s="1"/>
  <c r="M408" i="6" s="1"/>
  <c r="M409" i="6" s="1"/>
  <c r="M410" i="6" s="1"/>
  <c r="M411" i="6" s="1"/>
  <c r="M412" i="6" s="1"/>
  <c r="M413" i="6" s="1"/>
  <c r="M414" i="6" s="1"/>
  <c r="M415" i="6" s="1"/>
  <c r="M416" i="6" s="1"/>
  <c r="M417" i="6" s="1"/>
  <c r="M418" i="6" s="1"/>
  <c r="M419" i="6" s="1"/>
  <c r="M420" i="6" s="1"/>
  <c r="M421" i="6" s="1"/>
  <c r="M422" i="6" s="1"/>
  <c r="M423" i="6" s="1"/>
  <c r="M424" i="6" s="1"/>
  <c r="M425" i="6" s="1"/>
  <c r="M426" i="6" s="1"/>
  <c r="W403" i="6"/>
  <c r="AE404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Z403" i="6"/>
  <c r="AH404" i="6" s="1"/>
  <c r="L404" i="6" s="1"/>
  <c r="L405" i="6" s="1"/>
  <c r="L406" i="6" s="1"/>
  <c r="L407" i="6" s="1"/>
  <c r="L408" i="6" s="1"/>
  <c r="L409" i="6" s="1"/>
  <c r="L410" i="6" s="1"/>
  <c r="L411" i="6" s="1"/>
  <c r="L412" i="6" s="1"/>
  <c r="L413" i="6" s="1"/>
  <c r="L414" i="6" s="1"/>
  <c r="L415" i="6" s="1"/>
  <c r="L416" i="6" s="1"/>
  <c r="L417" i="6" s="1"/>
  <c r="L418" i="6" s="1"/>
  <c r="L419" i="6" s="1"/>
  <c r="L420" i="6" s="1"/>
  <c r="L421" i="6" s="1"/>
  <c r="L422" i="6" s="1"/>
  <c r="L423" i="6" s="1"/>
  <c r="L424" i="6" s="1"/>
  <c r="L425" i="6" s="1"/>
  <c r="L426" i="6" s="1"/>
  <c r="V403" i="6"/>
  <c r="AD404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F403" i="6"/>
  <c r="AB403" i="6"/>
  <c r="X403" i="6"/>
  <c r="AF404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U403" i="6"/>
  <c r="AC404" i="6" s="1"/>
  <c r="Y403" i="6"/>
  <c r="AG404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K424" i="6" s="1"/>
  <c r="K425" i="6" s="1"/>
  <c r="K426" i="6" s="1"/>
  <c r="P405" i="5"/>
  <c r="AK404" i="5"/>
  <c r="AL404" i="5" s="1"/>
  <c r="T405" i="5"/>
  <c r="N405" i="5" s="1"/>
  <c r="AJ404" i="6" l="1"/>
  <c r="G404" i="6"/>
  <c r="O404" i="6"/>
  <c r="P404" i="6" s="1"/>
  <c r="AK403" i="6"/>
  <c r="AL403" i="6" s="1"/>
  <c r="T404" i="6"/>
  <c r="E405" i="5"/>
  <c r="G405" i="6" l="1"/>
  <c r="N404" i="6"/>
  <c r="AA405" i="5"/>
  <c r="AB405" i="5"/>
  <c r="Y405" i="5"/>
  <c r="Z405" i="5"/>
  <c r="W405" i="5"/>
  <c r="X405" i="5"/>
  <c r="U405" i="5"/>
  <c r="V405" i="5"/>
  <c r="F405" i="5"/>
  <c r="O406" i="5" s="1"/>
  <c r="E404" i="6" l="1"/>
  <c r="G406" i="6"/>
  <c r="P406" i="5"/>
  <c r="AK405" i="5"/>
  <c r="AL405" i="5" s="1"/>
  <c r="T406" i="5"/>
  <c r="N406" i="5" s="1"/>
  <c r="G407" i="6" l="1"/>
  <c r="Z404" i="6"/>
  <c r="V404" i="6"/>
  <c r="F404" i="6"/>
  <c r="Y404" i="6"/>
  <c r="U404" i="6"/>
  <c r="AA404" i="6"/>
  <c r="W404" i="6"/>
  <c r="AB404" i="6"/>
  <c r="X404" i="6"/>
  <c r="E406" i="5"/>
  <c r="AK404" i="6" l="1"/>
  <c r="AL404" i="6" s="1"/>
  <c r="O405" i="6"/>
  <c r="P405" i="6" s="1"/>
  <c r="T405" i="6"/>
  <c r="N405" i="6" s="1"/>
  <c r="G408" i="6"/>
  <c r="AA406" i="5"/>
  <c r="AB406" i="5"/>
  <c r="Y406" i="5"/>
  <c r="Z406" i="5"/>
  <c r="W406" i="5"/>
  <c r="X406" i="5"/>
  <c r="U406" i="5"/>
  <c r="V406" i="5"/>
  <c r="F406" i="5"/>
  <c r="O407" i="5" s="1"/>
  <c r="G409" i="6" l="1"/>
  <c r="E405" i="6"/>
  <c r="P407" i="5"/>
  <c r="AK406" i="5"/>
  <c r="AL406" i="5" s="1"/>
  <c r="T407" i="5"/>
  <c r="N407" i="5" s="1"/>
  <c r="Y405" i="6" l="1"/>
  <c r="U405" i="6"/>
  <c r="AB405" i="6"/>
  <c r="X405" i="6"/>
  <c r="Z405" i="6"/>
  <c r="V405" i="6"/>
  <c r="F405" i="6"/>
  <c r="AA405" i="6"/>
  <c r="W405" i="6"/>
  <c r="G410" i="6"/>
  <c r="E407" i="5"/>
  <c r="G411" i="6" l="1"/>
  <c r="T406" i="6"/>
  <c r="N406" i="6" s="1"/>
  <c r="AK405" i="6"/>
  <c r="AL405" i="6" s="1"/>
  <c r="O406" i="6"/>
  <c r="P406" i="6" s="1"/>
  <c r="AA407" i="5"/>
  <c r="AB407" i="5"/>
  <c r="Y407" i="5"/>
  <c r="Z407" i="5"/>
  <c r="W407" i="5"/>
  <c r="X407" i="5"/>
  <c r="U407" i="5"/>
  <c r="V407" i="5"/>
  <c r="F407" i="5"/>
  <c r="O408" i="5" s="1"/>
  <c r="E406" i="6" l="1"/>
  <c r="G412" i="6"/>
  <c r="P408" i="5"/>
  <c r="AK407" i="5"/>
  <c r="AL407" i="5" s="1"/>
  <c r="T408" i="5"/>
  <c r="N408" i="5" s="1"/>
  <c r="G413" i="6" l="1"/>
  <c r="AB406" i="6"/>
  <c r="X406" i="6"/>
  <c r="AA406" i="6"/>
  <c r="W406" i="6"/>
  <c r="Y406" i="6"/>
  <c r="U406" i="6"/>
  <c r="V406" i="6"/>
  <c r="Z406" i="6"/>
  <c r="F406" i="6"/>
  <c r="E408" i="5"/>
  <c r="O407" i="6" l="1"/>
  <c r="P407" i="6" s="1"/>
  <c r="T407" i="6"/>
  <c r="N407" i="6" s="1"/>
  <c r="AK406" i="6"/>
  <c r="AL406" i="6" s="1"/>
  <c r="G414" i="6"/>
  <c r="AA408" i="5"/>
  <c r="AB408" i="5"/>
  <c r="Y408" i="5"/>
  <c r="Z408" i="5"/>
  <c r="W408" i="5"/>
  <c r="X408" i="5"/>
  <c r="U408" i="5"/>
  <c r="V408" i="5"/>
  <c r="F408" i="5"/>
  <c r="O409" i="5" s="1"/>
  <c r="E407" i="6" l="1"/>
  <c r="G415" i="6"/>
  <c r="P409" i="5"/>
  <c r="AK408" i="5"/>
  <c r="AL408" i="5" s="1"/>
  <c r="T409" i="5"/>
  <c r="N409" i="5" s="1"/>
  <c r="G416" i="6" l="1"/>
  <c r="AA407" i="6"/>
  <c r="W407" i="6"/>
  <c r="Z407" i="6"/>
  <c r="V407" i="6"/>
  <c r="F407" i="6"/>
  <c r="AB407" i="6"/>
  <c r="X407" i="6"/>
  <c r="U407" i="6"/>
  <c r="Y407" i="6"/>
  <c r="E409" i="5"/>
  <c r="O408" i="6" l="1"/>
  <c r="P408" i="6" s="1"/>
  <c r="AK407" i="6"/>
  <c r="AL407" i="6" s="1"/>
  <c r="T408" i="6"/>
  <c r="N408" i="6" s="1"/>
  <c r="G417" i="6"/>
  <c r="AA409" i="5"/>
  <c r="AB409" i="5"/>
  <c r="Y409" i="5"/>
  <c r="Z409" i="5"/>
  <c r="W409" i="5"/>
  <c r="X409" i="5"/>
  <c r="U409" i="5"/>
  <c r="V409" i="5"/>
  <c r="F409" i="5"/>
  <c r="O410" i="5" s="1"/>
  <c r="E408" i="6" l="1"/>
  <c r="G418" i="6"/>
  <c r="P410" i="5"/>
  <c r="AK409" i="5"/>
  <c r="AL409" i="5" s="1"/>
  <c r="T410" i="5"/>
  <c r="N410" i="5" s="1"/>
  <c r="G419" i="6" l="1"/>
  <c r="Z408" i="6"/>
  <c r="V408" i="6"/>
  <c r="F408" i="6"/>
  <c r="Y408" i="6"/>
  <c r="U408" i="6"/>
  <c r="AA408" i="6"/>
  <c r="W408" i="6"/>
  <c r="AB408" i="6"/>
  <c r="X408" i="6"/>
  <c r="E410" i="5"/>
  <c r="AK408" i="6" l="1"/>
  <c r="AL408" i="6" s="1"/>
  <c r="O409" i="6"/>
  <c r="P409" i="6" s="1"/>
  <c r="T409" i="6"/>
  <c r="N409" i="6" s="1"/>
  <c r="G420" i="6"/>
  <c r="AA410" i="5"/>
  <c r="AB410" i="5"/>
  <c r="Y410" i="5"/>
  <c r="Z410" i="5"/>
  <c r="W410" i="5"/>
  <c r="X410" i="5"/>
  <c r="U410" i="5"/>
  <c r="V410" i="5"/>
  <c r="F410" i="5"/>
  <c r="O411" i="5" s="1"/>
  <c r="G421" i="6" l="1"/>
  <c r="E409" i="6"/>
  <c r="P411" i="5"/>
  <c r="AK410" i="5"/>
  <c r="AL410" i="5" s="1"/>
  <c r="T411" i="5"/>
  <c r="N411" i="5" s="1"/>
  <c r="Y409" i="6" l="1"/>
  <c r="U409" i="6"/>
  <c r="AB409" i="6"/>
  <c r="X409" i="6"/>
  <c r="Z409" i="6"/>
  <c r="V409" i="6"/>
  <c r="F409" i="6"/>
  <c r="AA409" i="6"/>
  <c r="W409" i="6"/>
  <c r="G422" i="6"/>
  <c r="E411" i="5"/>
  <c r="G423" i="6" l="1"/>
  <c r="T410" i="6"/>
  <c r="N410" i="6" s="1"/>
  <c r="AK409" i="6"/>
  <c r="AL409" i="6" s="1"/>
  <c r="O410" i="6"/>
  <c r="P410" i="6" s="1"/>
  <c r="AA411" i="5"/>
  <c r="AB411" i="5"/>
  <c r="Y411" i="5"/>
  <c r="Z411" i="5"/>
  <c r="W411" i="5"/>
  <c r="X411" i="5"/>
  <c r="U411" i="5"/>
  <c r="V411" i="5"/>
  <c r="F411" i="5"/>
  <c r="O412" i="5" s="1"/>
  <c r="E410" i="6" l="1"/>
  <c r="G424" i="6"/>
  <c r="P412" i="5"/>
  <c r="AK411" i="5"/>
  <c r="AL411" i="5" s="1"/>
  <c r="T412" i="5"/>
  <c r="N412" i="5" s="1"/>
  <c r="G425" i="6" l="1"/>
  <c r="AB410" i="6"/>
  <c r="X410" i="6"/>
  <c r="AA410" i="6"/>
  <c r="W410" i="6"/>
  <c r="Y410" i="6"/>
  <c r="U410" i="6"/>
  <c r="F410" i="6"/>
  <c r="V410" i="6"/>
  <c r="Z410" i="6"/>
  <c r="E412" i="5"/>
  <c r="G426" i="6" l="1"/>
  <c r="O411" i="6"/>
  <c r="P411" i="6" s="1"/>
  <c r="T411" i="6"/>
  <c r="N411" i="6" s="1"/>
  <c r="AK410" i="6"/>
  <c r="AL410" i="6" s="1"/>
  <c r="AA412" i="5"/>
  <c r="AB412" i="5"/>
  <c r="Y412" i="5"/>
  <c r="Z412" i="5"/>
  <c r="W412" i="5"/>
  <c r="X412" i="5"/>
  <c r="U412" i="5"/>
  <c r="V412" i="5"/>
  <c r="F412" i="5"/>
  <c r="O413" i="5" s="1"/>
  <c r="E411" i="6" l="1"/>
  <c r="P413" i="5"/>
  <c r="AK412" i="5"/>
  <c r="AL412" i="5" s="1"/>
  <c r="T413" i="5"/>
  <c r="N413" i="5" s="1"/>
  <c r="AA411" i="6" l="1"/>
  <c r="W411" i="6"/>
  <c r="Z411" i="6"/>
  <c r="V411" i="6"/>
  <c r="F411" i="6"/>
  <c r="AB411" i="6"/>
  <c r="X411" i="6"/>
  <c r="U411" i="6"/>
  <c r="Y411" i="6"/>
  <c r="E413" i="5"/>
  <c r="O412" i="6" l="1"/>
  <c r="P412" i="6" s="1"/>
  <c r="T412" i="6"/>
  <c r="N412" i="6" s="1"/>
  <c r="AK411" i="6"/>
  <c r="AL411" i="6" s="1"/>
  <c r="AA413" i="5"/>
  <c r="AB413" i="5"/>
  <c r="Y413" i="5"/>
  <c r="Z413" i="5"/>
  <c r="W413" i="5"/>
  <c r="X413" i="5"/>
  <c r="U413" i="5"/>
  <c r="V413" i="5"/>
  <c r="F413" i="5"/>
  <c r="O414" i="5" s="1"/>
  <c r="E412" i="6" l="1"/>
  <c r="P414" i="5"/>
  <c r="AK413" i="5"/>
  <c r="AL413" i="5" s="1"/>
  <c r="T414" i="5"/>
  <c r="N414" i="5" s="1"/>
  <c r="Z412" i="6" l="1"/>
  <c r="V412" i="6"/>
  <c r="F412" i="6"/>
  <c r="Y412" i="6"/>
  <c r="U412" i="6"/>
  <c r="AA412" i="6"/>
  <c r="W412" i="6"/>
  <c r="X412" i="6"/>
  <c r="AB412" i="6"/>
  <c r="E414" i="5"/>
  <c r="AK412" i="6" l="1"/>
  <c r="AL412" i="6" s="1"/>
  <c r="O413" i="6"/>
  <c r="P413" i="6" s="1"/>
  <c r="T413" i="6"/>
  <c r="N413" i="6" s="1"/>
  <c r="AA414" i="5"/>
  <c r="AB414" i="5"/>
  <c r="Y414" i="5"/>
  <c r="Z414" i="5"/>
  <c r="W414" i="5"/>
  <c r="X414" i="5"/>
  <c r="U414" i="5"/>
  <c r="V414" i="5"/>
  <c r="F414" i="5"/>
  <c r="O415" i="5" s="1"/>
  <c r="E413" i="6" l="1"/>
  <c r="P415" i="5"/>
  <c r="AK414" i="5"/>
  <c r="AL414" i="5" s="1"/>
  <c r="T415" i="5"/>
  <c r="N415" i="5" s="1"/>
  <c r="Y413" i="6" l="1"/>
  <c r="U413" i="6"/>
  <c r="AB413" i="6"/>
  <c r="X413" i="6"/>
  <c r="Z413" i="6"/>
  <c r="V413" i="6"/>
  <c r="F413" i="6"/>
  <c r="W413" i="6"/>
  <c r="AA413" i="6"/>
  <c r="E415" i="5"/>
  <c r="T414" i="6" l="1"/>
  <c r="N414" i="6" s="1"/>
  <c r="AK413" i="6"/>
  <c r="AL413" i="6" s="1"/>
  <c r="O414" i="6"/>
  <c r="P414" i="6" s="1"/>
  <c r="AA415" i="5"/>
  <c r="AB415" i="5"/>
  <c r="Y415" i="5"/>
  <c r="Z415" i="5"/>
  <c r="W415" i="5"/>
  <c r="X415" i="5"/>
  <c r="U415" i="5"/>
  <c r="V415" i="5"/>
  <c r="F415" i="5"/>
  <c r="O416" i="5" s="1"/>
  <c r="E414" i="6" l="1"/>
  <c r="P416" i="5"/>
  <c r="AK415" i="5"/>
  <c r="AL415" i="5" s="1"/>
  <c r="T416" i="5"/>
  <c r="N416" i="5" s="1"/>
  <c r="AB414" i="6" l="1"/>
  <c r="X414" i="6"/>
  <c r="AA414" i="6"/>
  <c r="W414" i="6"/>
  <c r="Y414" i="6"/>
  <c r="U414" i="6"/>
  <c r="F414" i="6"/>
  <c r="Z414" i="6"/>
  <c r="V414" i="6"/>
  <c r="E416" i="5"/>
  <c r="O415" i="6" l="1"/>
  <c r="P415" i="6" s="1"/>
  <c r="T415" i="6"/>
  <c r="N415" i="6" s="1"/>
  <c r="AK414" i="6"/>
  <c r="AL414" i="6" s="1"/>
  <c r="AA416" i="5"/>
  <c r="AB416" i="5"/>
  <c r="Y416" i="5"/>
  <c r="Z416" i="5"/>
  <c r="W416" i="5"/>
  <c r="X416" i="5"/>
  <c r="U416" i="5"/>
  <c r="V416" i="5"/>
  <c r="F416" i="5"/>
  <c r="O417" i="5" s="1"/>
  <c r="E415" i="6" l="1"/>
  <c r="P417" i="5"/>
  <c r="AK416" i="5"/>
  <c r="AL416" i="5" s="1"/>
  <c r="T417" i="5"/>
  <c r="N417" i="5" s="1"/>
  <c r="AA415" i="6" l="1"/>
  <c r="W415" i="6"/>
  <c r="Z415" i="6"/>
  <c r="V415" i="6"/>
  <c r="F415" i="6"/>
  <c r="AB415" i="6"/>
  <c r="X415" i="6"/>
  <c r="Y415" i="6"/>
  <c r="U415" i="6"/>
  <c r="E417" i="5"/>
  <c r="O416" i="6" l="1"/>
  <c r="P416" i="6" s="1"/>
  <c r="T416" i="6"/>
  <c r="N416" i="6" s="1"/>
  <c r="AK415" i="6"/>
  <c r="AL415" i="6" s="1"/>
  <c r="AA417" i="5"/>
  <c r="AB417" i="5"/>
  <c r="Y417" i="5"/>
  <c r="Z417" i="5"/>
  <c r="W417" i="5"/>
  <c r="X417" i="5"/>
  <c r="U417" i="5"/>
  <c r="V417" i="5"/>
  <c r="F417" i="5"/>
  <c r="O418" i="5" s="1"/>
  <c r="E416" i="6" l="1"/>
  <c r="P418" i="5"/>
  <c r="AK417" i="5"/>
  <c r="AL417" i="5" s="1"/>
  <c r="T418" i="5"/>
  <c r="N418" i="5" s="1"/>
  <c r="Z416" i="6" l="1"/>
  <c r="V416" i="6"/>
  <c r="F416" i="6"/>
  <c r="Y416" i="6"/>
  <c r="U416" i="6"/>
  <c r="AA416" i="6"/>
  <c r="W416" i="6"/>
  <c r="X416" i="6"/>
  <c r="AB416" i="6"/>
  <c r="E418" i="5"/>
  <c r="AK416" i="6" l="1"/>
  <c r="AL416" i="6" s="1"/>
  <c r="O417" i="6"/>
  <c r="P417" i="6" s="1"/>
  <c r="T417" i="6"/>
  <c r="N417" i="6" s="1"/>
  <c r="AA418" i="5"/>
  <c r="AB418" i="5"/>
  <c r="Y418" i="5"/>
  <c r="Z418" i="5"/>
  <c r="W418" i="5"/>
  <c r="X418" i="5"/>
  <c r="U418" i="5"/>
  <c r="V418" i="5"/>
  <c r="F418" i="5"/>
  <c r="O419" i="5" s="1"/>
  <c r="E417" i="6" l="1"/>
  <c r="P419" i="5"/>
  <c r="AK418" i="5"/>
  <c r="AL418" i="5" s="1"/>
  <c r="T419" i="5"/>
  <c r="N419" i="5" s="1"/>
  <c r="Y417" i="6" l="1"/>
  <c r="U417" i="6"/>
  <c r="AB417" i="6"/>
  <c r="X417" i="6"/>
  <c r="Z417" i="6"/>
  <c r="V417" i="6"/>
  <c r="F417" i="6"/>
  <c r="W417" i="6"/>
  <c r="AA417" i="6"/>
  <c r="E419" i="5"/>
  <c r="T418" i="6" l="1"/>
  <c r="N418" i="6" s="1"/>
  <c r="AK417" i="6"/>
  <c r="AL417" i="6" s="1"/>
  <c r="O418" i="6"/>
  <c r="P418" i="6" s="1"/>
  <c r="AA419" i="5"/>
  <c r="AB419" i="5"/>
  <c r="Y419" i="5"/>
  <c r="Z419" i="5"/>
  <c r="W419" i="5"/>
  <c r="X419" i="5"/>
  <c r="U419" i="5"/>
  <c r="V419" i="5"/>
  <c r="F419" i="5"/>
  <c r="O420" i="5" s="1"/>
  <c r="E418" i="6" l="1"/>
  <c r="P420" i="5"/>
  <c r="AK419" i="5"/>
  <c r="AL419" i="5" s="1"/>
  <c r="T420" i="5"/>
  <c r="N420" i="5" s="1"/>
  <c r="AB418" i="6" l="1"/>
  <c r="X418" i="6"/>
  <c r="AA418" i="6"/>
  <c r="W418" i="6"/>
  <c r="Y418" i="6"/>
  <c r="U418" i="6"/>
  <c r="Z418" i="6"/>
  <c r="V418" i="6"/>
  <c r="F418" i="6"/>
  <c r="E420" i="5"/>
  <c r="O419" i="6" l="1"/>
  <c r="P419" i="6" s="1"/>
  <c r="T419" i="6"/>
  <c r="N419" i="6" s="1"/>
  <c r="AK418" i="6"/>
  <c r="AL418" i="6" s="1"/>
  <c r="AA420" i="5"/>
  <c r="AB420" i="5"/>
  <c r="Y420" i="5"/>
  <c r="Z420" i="5"/>
  <c r="W420" i="5"/>
  <c r="X420" i="5"/>
  <c r="U420" i="5"/>
  <c r="V420" i="5"/>
  <c r="F420" i="5"/>
  <c r="O421" i="5" s="1"/>
  <c r="E419" i="6" l="1"/>
  <c r="P421" i="5"/>
  <c r="AK420" i="5"/>
  <c r="AL420" i="5" s="1"/>
  <c r="T421" i="5"/>
  <c r="N421" i="5" s="1"/>
  <c r="AA419" i="6" l="1"/>
  <c r="W419" i="6"/>
  <c r="Z419" i="6"/>
  <c r="V419" i="6"/>
  <c r="F419" i="6"/>
  <c r="AB419" i="6"/>
  <c r="X419" i="6"/>
  <c r="Y419" i="6"/>
  <c r="U419" i="6"/>
  <c r="E421" i="5"/>
  <c r="O420" i="6" l="1"/>
  <c r="P420" i="6" s="1"/>
  <c r="AK419" i="6"/>
  <c r="AL419" i="6" s="1"/>
  <c r="T420" i="6"/>
  <c r="N420" i="6" s="1"/>
  <c r="AA421" i="5"/>
  <c r="AB421" i="5"/>
  <c r="Y421" i="5"/>
  <c r="Z421" i="5"/>
  <c r="W421" i="5"/>
  <c r="X421" i="5"/>
  <c r="U421" i="5"/>
  <c r="V421" i="5"/>
  <c r="F421" i="5"/>
  <c r="O422" i="5" s="1"/>
  <c r="E420" i="6" l="1"/>
  <c r="P422" i="5"/>
  <c r="AK421" i="5"/>
  <c r="AL421" i="5" s="1"/>
  <c r="T422" i="5"/>
  <c r="N422" i="5" s="1"/>
  <c r="Z420" i="6" l="1"/>
  <c r="V420" i="6"/>
  <c r="F420" i="6"/>
  <c r="Y420" i="6"/>
  <c r="U420" i="6"/>
  <c r="AA420" i="6"/>
  <c r="W420" i="6"/>
  <c r="AB420" i="6"/>
  <c r="X420" i="6"/>
  <c r="E422" i="5"/>
  <c r="AK420" i="6" l="1"/>
  <c r="AL420" i="6" s="1"/>
  <c r="O421" i="6"/>
  <c r="P421" i="6" s="1"/>
  <c r="T421" i="6"/>
  <c r="N421" i="6" s="1"/>
  <c r="AA422" i="5"/>
  <c r="AB422" i="5"/>
  <c r="Y422" i="5"/>
  <c r="Z422" i="5"/>
  <c r="W422" i="5"/>
  <c r="X422" i="5"/>
  <c r="U422" i="5"/>
  <c r="V422" i="5"/>
  <c r="F422" i="5"/>
  <c r="O423" i="5" s="1"/>
  <c r="E421" i="6" l="1"/>
  <c r="P423" i="5"/>
  <c r="AK422" i="5"/>
  <c r="AL422" i="5" s="1"/>
  <c r="T423" i="5"/>
  <c r="N423" i="5" s="1"/>
  <c r="Y421" i="6" l="1"/>
  <c r="U421" i="6"/>
  <c r="AB421" i="6"/>
  <c r="X421" i="6"/>
  <c r="Z421" i="6"/>
  <c r="V421" i="6"/>
  <c r="F421" i="6"/>
  <c r="AA421" i="6"/>
  <c r="W421" i="6"/>
  <c r="E423" i="5"/>
  <c r="T422" i="6" l="1"/>
  <c r="N422" i="6" s="1"/>
  <c r="AK421" i="6"/>
  <c r="AL421" i="6" s="1"/>
  <c r="O422" i="6"/>
  <c r="P422" i="6" s="1"/>
  <c r="AA423" i="5"/>
  <c r="AB423" i="5"/>
  <c r="Y423" i="5"/>
  <c r="Z423" i="5"/>
  <c r="W423" i="5"/>
  <c r="X423" i="5"/>
  <c r="U423" i="5"/>
  <c r="V423" i="5"/>
  <c r="F423" i="5"/>
  <c r="O424" i="5" s="1"/>
  <c r="E422" i="6" l="1"/>
  <c r="P424" i="5"/>
  <c r="AK423" i="5"/>
  <c r="AL423" i="5" s="1"/>
  <c r="T424" i="5"/>
  <c r="N424" i="5" s="1"/>
  <c r="AB422" i="6" l="1"/>
  <c r="X422" i="6"/>
  <c r="AA422" i="6"/>
  <c r="W422" i="6"/>
  <c r="Y422" i="6"/>
  <c r="U422" i="6"/>
  <c r="V422" i="6"/>
  <c r="Z422" i="6"/>
  <c r="F422" i="6"/>
  <c r="E424" i="5"/>
  <c r="O423" i="6" l="1"/>
  <c r="P423" i="6" s="1"/>
  <c r="T423" i="6"/>
  <c r="N423" i="6" s="1"/>
  <c r="AK422" i="6"/>
  <c r="AL422" i="6" s="1"/>
  <c r="AA424" i="5"/>
  <c r="AB424" i="5"/>
  <c r="Y424" i="5"/>
  <c r="Z424" i="5"/>
  <c r="W424" i="5"/>
  <c r="X424" i="5"/>
  <c r="U424" i="5"/>
  <c r="V424" i="5"/>
  <c r="F424" i="5"/>
  <c r="O425" i="5" s="1"/>
  <c r="E423" i="6" l="1"/>
  <c r="P425" i="5"/>
  <c r="AK424" i="5"/>
  <c r="AL424" i="5" s="1"/>
  <c r="T425" i="5"/>
  <c r="N425" i="5" s="1"/>
  <c r="AA423" i="6" l="1"/>
  <c r="W423" i="6"/>
  <c r="Z423" i="6"/>
  <c r="V423" i="6"/>
  <c r="F423" i="6"/>
  <c r="AB423" i="6"/>
  <c r="X423" i="6"/>
  <c r="U423" i="6"/>
  <c r="Y423" i="6"/>
  <c r="E425" i="5"/>
  <c r="O424" i="6" l="1"/>
  <c r="P424" i="6" s="1"/>
  <c r="AK423" i="6"/>
  <c r="AL423" i="6" s="1"/>
  <c r="T424" i="6"/>
  <c r="N424" i="6" s="1"/>
  <c r="AA425" i="5"/>
  <c r="AB425" i="5"/>
  <c r="Y425" i="5"/>
  <c r="Z425" i="5"/>
  <c r="W425" i="5"/>
  <c r="X425" i="5"/>
  <c r="U425" i="5"/>
  <c r="V425" i="5"/>
  <c r="F425" i="5"/>
  <c r="O426" i="5" s="1"/>
  <c r="E424" i="6" l="1"/>
  <c r="P426" i="5"/>
  <c r="AK425" i="5"/>
  <c r="AL425" i="5" s="1"/>
  <c r="T426" i="5"/>
  <c r="N426" i="5" s="1"/>
  <c r="Z424" i="6" l="1"/>
  <c r="V424" i="6"/>
  <c r="F424" i="6"/>
  <c r="Y424" i="6"/>
  <c r="U424" i="6"/>
  <c r="AA424" i="6"/>
  <c r="W424" i="6"/>
  <c r="AB424" i="6"/>
  <c r="X424" i="6"/>
  <c r="E426" i="5"/>
  <c r="R427" i="5"/>
  <c r="AK424" i="6" l="1"/>
  <c r="AL424" i="6" s="1"/>
  <c r="O425" i="6"/>
  <c r="P425" i="6" s="1"/>
  <c r="T425" i="6"/>
  <c r="N425" i="6" s="1"/>
  <c r="AA426" i="5"/>
  <c r="AI427" i="5" s="1"/>
  <c r="M427" i="5" s="1"/>
  <c r="M428" i="5" s="1"/>
  <c r="M429" i="5" s="1"/>
  <c r="M430" i="5" s="1"/>
  <c r="M431" i="5" s="1"/>
  <c r="M432" i="5" s="1"/>
  <c r="M433" i="5" s="1"/>
  <c r="M434" i="5" s="1"/>
  <c r="M435" i="5" s="1"/>
  <c r="M436" i="5" s="1"/>
  <c r="M437" i="5" s="1"/>
  <c r="M438" i="5" s="1"/>
  <c r="M439" i="5" s="1"/>
  <c r="M440" i="5" s="1"/>
  <c r="M441" i="5" s="1"/>
  <c r="M442" i="5" s="1"/>
  <c r="M443" i="5" s="1"/>
  <c r="M444" i="5" s="1"/>
  <c r="M445" i="5" s="1"/>
  <c r="M446" i="5" s="1"/>
  <c r="AB426" i="5"/>
  <c r="Y426" i="5"/>
  <c r="AG427" i="5" s="1"/>
  <c r="K427" i="5" s="1"/>
  <c r="K428" i="5" s="1"/>
  <c r="K429" i="5" s="1"/>
  <c r="K430" i="5" s="1"/>
  <c r="K431" i="5" s="1"/>
  <c r="K432" i="5" s="1"/>
  <c r="K433" i="5" s="1"/>
  <c r="K434" i="5" s="1"/>
  <c r="K435" i="5" s="1"/>
  <c r="K436" i="5" s="1"/>
  <c r="K437" i="5" s="1"/>
  <c r="K438" i="5" s="1"/>
  <c r="K439" i="5" s="1"/>
  <c r="K440" i="5" s="1"/>
  <c r="K441" i="5" s="1"/>
  <c r="K442" i="5" s="1"/>
  <c r="K443" i="5" s="1"/>
  <c r="K444" i="5" s="1"/>
  <c r="K445" i="5" s="1"/>
  <c r="K446" i="5" s="1"/>
  <c r="Z426" i="5"/>
  <c r="AH427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W426" i="5"/>
  <c r="AE427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X426" i="5"/>
  <c r="AF427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U426" i="5"/>
  <c r="AC427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V426" i="5"/>
  <c r="AD427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F426" i="5"/>
  <c r="O427" i="5" s="1"/>
  <c r="E425" i="6" l="1"/>
  <c r="AJ427" i="5"/>
  <c r="P427" i="5"/>
  <c r="AK426" i="5"/>
  <c r="AL426" i="5" s="1"/>
  <c r="T427" i="5"/>
  <c r="Y425" i="6" l="1"/>
  <c r="U425" i="6"/>
  <c r="AB425" i="6"/>
  <c r="X425" i="6"/>
  <c r="Z425" i="6"/>
  <c r="V425" i="6"/>
  <c r="F425" i="6"/>
  <c r="AA425" i="6"/>
  <c r="W425" i="6"/>
  <c r="N427" i="5"/>
  <c r="T426" i="6" l="1"/>
  <c r="N426" i="6" s="1"/>
  <c r="AK425" i="6"/>
  <c r="AL425" i="6" s="1"/>
  <c r="O426" i="6"/>
  <c r="P426" i="6" s="1"/>
  <c r="E427" i="5"/>
  <c r="R427" i="6" l="1"/>
  <c r="E426" i="6"/>
  <c r="AA427" i="5"/>
  <c r="AB427" i="5"/>
  <c r="Y427" i="5"/>
  <c r="Z427" i="5"/>
  <c r="W427" i="5"/>
  <c r="X427" i="5"/>
  <c r="U427" i="5"/>
  <c r="V427" i="5"/>
  <c r="F427" i="5"/>
  <c r="O428" i="5" s="1"/>
  <c r="AB426" i="6" l="1"/>
  <c r="X426" i="6"/>
  <c r="AF427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AA426" i="6"/>
  <c r="AI427" i="6" s="1"/>
  <c r="M427" i="6" s="1"/>
  <c r="M428" i="6" s="1"/>
  <c r="M429" i="6" s="1"/>
  <c r="M430" i="6" s="1"/>
  <c r="M431" i="6" s="1"/>
  <c r="M432" i="6" s="1"/>
  <c r="M433" i="6" s="1"/>
  <c r="M434" i="6" s="1"/>
  <c r="M435" i="6" s="1"/>
  <c r="M436" i="6" s="1"/>
  <c r="M437" i="6" s="1"/>
  <c r="M438" i="6" s="1"/>
  <c r="M439" i="6" s="1"/>
  <c r="M440" i="6" s="1"/>
  <c r="M441" i="6" s="1"/>
  <c r="M442" i="6" s="1"/>
  <c r="M443" i="6" s="1"/>
  <c r="M444" i="6" s="1"/>
  <c r="M445" i="6" s="1"/>
  <c r="M446" i="6" s="1"/>
  <c r="W426" i="6"/>
  <c r="AE427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Y426" i="6"/>
  <c r="AG427" i="6" s="1"/>
  <c r="K427" i="6" s="1"/>
  <c r="K428" i="6" s="1"/>
  <c r="K429" i="6" s="1"/>
  <c r="K430" i="6" s="1"/>
  <c r="K431" i="6" s="1"/>
  <c r="K432" i="6" s="1"/>
  <c r="K433" i="6" s="1"/>
  <c r="K434" i="6" s="1"/>
  <c r="K435" i="6" s="1"/>
  <c r="K436" i="6" s="1"/>
  <c r="K437" i="6" s="1"/>
  <c r="K438" i="6" s="1"/>
  <c r="K439" i="6" s="1"/>
  <c r="K440" i="6" s="1"/>
  <c r="K441" i="6" s="1"/>
  <c r="K442" i="6" s="1"/>
  <c r="K443" i="6" s="1"/>
  <c r="K444" i="6" s="1"/>
  <c r="K445" i="6" s="1"/>
  <c r="K446" i="6" s="1"/>
  <c r="U426" i="6"/>
  <c r="AC427" i="6" s="1"/>
  <c r="F426" i="6"/>
  <c r="V426" i="6"/>
  <c r="AD427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Z426" i="6"/>
  <c r="AH427" i="6" s="1"/>
  <c r="L427" i="6" s="1"/>
  <c r="L428" i="6" s="1"/>
  <c r="L429" i="6" s="1"/>
  <c r="L430" i="6" s="1"/>
  <c r="L431" i="6" s="1"/>
  <c r="L432" i="6" s="1"/>
  <c r="L433" i="6" s="1"/>
  <c r="L434" i="6" s="1"/>
  <c r="L435" i="6" s="1"/>
  <c r="L436" i="6" s="1"/>
  <c r="L437" i="6" s="1"/>
  <c r="L438" i="6" s="1"/>
  <c r="L439" i="6" s="1"/>
  <c r="L440" i="6" s="1"/>
  <c r="L441" i="6" s="1"/>
  <c r="L442" i="6" s="1"/>
  <c r="L443" i="6" s="1"/>
  <c r="L444" i="6" s="1"/>
  <c r="L445" i="6" s="1"/>
  <c r="L446" i="6" s="1"/>
  <c r="P428" i="5"/>
  <c r="AK427" i="5"/>
  <c r="AL427" i="5" s="1"/>
  <c r="T428" i="5"/>
  <c r="N428" i="5" s="1"/>
  <c r="O427" i="6" l="1"/>
  <c r="P427" i="6" s="1"/>
  <c r="T427" i="6"/>
  <c r="AK426" i="6"/>
  <c r="AL426" i="6" s="1"/>
  <c r="AJ427" i="6"/>
  <c r="G427" i="6"/>
  <c r="E428" i="5"/>
  <c r="N427" i="6" l="1"/>
  <c r="E427" i="6" s="1"/>
  <c r="G428" i="6"/>
  <c r="AA428" i="5"/>
  <c r="AB428" i="5"/>
  <c r="Y428" i="5"/>
  <c r="Z428" i="5"/>
  <c r="W428" i="5"/>
  <c r="X428" i="5"/>
  <c r="U428" i="5"/>
  <c r="V428" i="5"/>
  <c r="F428" i="5"/>
  <c r="O429" i="5" s="1"/>
  <c r="AA427" i="6" l="1"/>
  <c r="W427" i="6"/>
  <c r="Z427" i="6"/>
  <c r="V427" i="6"/>
  <c r="F427" i="6"/>
  <c r="AB427" i="6"/>
  <c r="X427" i="6"/>
  <c r="U427" i="6"/>
  <c r="Y427" i="6"/>
  <c r="G429" i="6"/>
  <c r="P429" i="5"/>
  <c r="AK428" i="5"/>
  <c r="AL428" i="5" s="1"/>
  <c r="T429" i="5"/>
  <c r="N429" i="5" s="1"/>
  <c r="G430" i="6" l="1"/>
  <c r="O428" i="6"/>
  <c r="P428" i="6" s="1"/>
  <c r="AK427" i="6"/>
  <c r="AL427" i="6" s="1"/>
  <c r="T428" i="6"/>
  <c r="N428" i="6" s="1"/>
  <c r="E429" i="5"/>
  <c r="G431" i="6" l="1"/>
  <c r="E428" i="6"/>
  <c r="AA429" i="5"/>
  <c r="AB429" i="5"/>
  <c r="Y429" i="5"/>
  <c r="Z429" i="5"/>
  <c r="W429" i="5"/>
  <c r="X429" i="5"/>
  <c r="U429" i="5"/>
  <c r="V429" i="5"/>
  <c r="F429" i="5"/>
  <c r="O430" i="5" s="1"/>
  <c r="G432" i="6" l="1"/>
  <c r="Z428" i="6"/>
  <c r="V428" i="6"/>
  <c r="F428" i="6"/>
  <c r="Y428" i="6"/>
  <c r="U428" i="6"/>
  <c r="AA428" i="6"/>
  <c r="W428" i="6"/>
  <c r="AB428" i="6"/>
  <c r="X428" i="6"/>
  <c r="P430" i="5"/>
  <c r="AK429" i="5"/>
  <c r="AL429" i="5" s="1"/>
  <c r="T430" i="5"/>
  <c r="N430" i="5" s="1"/>
  <c r="AK428" i="6" l="1"/>
  <c r="AL428" i="6" s="1"/>
  <c r="O429" i="6"/>
  <c r="P429" i="6" s="1"/>
  <c r="T429" i="6"/>
  <c r="N429" i="6" s="1"/>
  <c r="G433" i="6"/>
  <c r="E430" i="5"/>
  <c r="E429" i="6" l="1"/>
  <c r="G434" i="6"/>
  <c r="AA430" i="5"/>
  <c r="AB430" i="5"/>
  <c r="Y430" i="5"/>
  <c r="Z430" i="5"/>
  <c r="W430" i="5"/>
  <c r="X430" i="5"/>
  <c r="U430" i="5"/>
  <c r="V430" i="5"/>
  <c r="F430" i="5"/>
  <c r="O431" i="5" s="1"/>
  <c r="Y429" i="6" l="1"/>
  <c r="U429" i="6"/>
  <c r="AB429" i="6"/>
  <c r="X429" i="6"/>
  <c r="Z429" i="6"/>
  <c r="V429" i="6"/>
  <c r="F429" i="6"/>
  <c r="W429" i="6"/>
  <c r="AA429" i="6"/>
  <c r="G435" i="6"/>
  <c r="P431" i="5"/>
  <c r="AK430" i="5"/>
  <c r="AL430" i="5" s="1"/>
  <c r="T431" i="5"/>
  <c r="N431" i="5" s="1"/>
  <c r="G436" i="6" l="1"/>
  <c r="AK429" i="6"/>
  <c r="AL429" i="6" s="1"/>
  <c r="O430" i="6"/>
  <c r="P430" i="6" s="1"/>
  <c r="T430" i="6"/>
  <c r="N430" i="6" s="1"/>
  <c r="E431" i="5"/>
  <c r="E430" i="6" l="1"/>
  <c r="G437" i="6"/>
  <c r="AA431" i="5"/>
  <c r="AB431" i="5"/>
  <c r="Y431" i="5"/>
  <c r="Z431" i="5"/>
  <c r="W431" i="5"/>
  <c r="X431" i="5"/>
  <c r="U431" i="5"/>
  <c r="V431" i="5"/>
  <c r="F431" i="5"/>
  <c r="O432" i="5" s="1"/>
  <c r="AB430" i="6" l="1"/>
  <c r="X430" i="6"/>
  <c r="AA430" i="6"/>
  <c r="W430" i="6"/>
  <c r="Y430" i="6"/>
  <c r="U430" i="6"/>
  <c r="Z430" i="6"/>
  <c r="V430" i="6"/>
  <c r="F430" i="6"/>
  <c r="G438" i="6"/>
  <c r="P432" i="5"/>
  <c r="AK431" i="5"/>
  <c r="AL431" i="5" s="1"/>
  <c r="T432" i="5"/>
  <c r="N432" i="5" s="1"/>
  <c r="G439" i="6" l="1"/>
  <c r="O431" i="6"/>
  <c r="P431" i="6" s="1"/>
  <c r="T431" i="6"/>
  <c r="N431" i="6" s="1"/>
  <c r="AK430" i="6"/>
  <c r="AL430" i="6" s="1"/>
  <c r="E432" i="5"/>
  <c r="E431" i="6" l="1"/>
  <c r="G440" i="6"/>
  <c r="AA432" i="5"/>
  <c r="AB432" i="5"/>
  <c r="Y432" i="5"/>
  <c r="Z432" i="5"/>
  <c r="W432" i="5"/>
  <c r="X432" i="5"/>
  <c r="U432" i="5"/>
  <c r="V432" i="5"/>
  <c r="F432" i="5"/>
  <c r="O433" i="5" s="1"/>
  <c r="AA431" i="6" l="1"/>
  <c r="W431" i="6"/>
  <c r="Z431" i="6"/>
  <c r="V431" i="6"/>
  <c r="F431" i="6"/>
  <c r="AB431" i="6"/>
  <c r="X431" i="6"/>
  <c r="Y431" i="6"/>
  <c r="U431" i="6"/>
  <c r="G441" i="6"/>
  <c r="P433" i="5"/>
  <c r="AK432" i="5"/>
  <c r="AL432" i="5" s="1"/>
  <c r="T433" i="5"/>
  <c r="N433" i="5" s="1"/>
  <c r="G442" i="6" l="1"/>
  <c r="O432" i="6"/>
  <c r="P432" i="6" s="1"/>
  <c r="T432" i="6"/>
  <c r="N432" i="6" s="1"/>
  <c r="AK431" i="6"/>
  <c r="AL431" i="6" s="1"/>
  <c r="E433" i="5"/>
  <c r="E432" i="6" l="1"/>
  <c r="G443" i="6"/>
  <c r="AA433" i="5"/>
  <c r="AB433" i="5"/>
  <c r="Y433" i="5"/>
  <c r="Z433" i="5"/>
  <c r="W433" i="5"/>
  <c r="X433" i="5"/>
  <c r="U433" i="5"/>
  <c r="V433" i="5"/>
  <c r="F433" i="5"/>
  <c r="O434" i="5" s="1"/>
  <c r="Z432" i="6" l="1"/>
  <c r="V432" i="6"/>
  <c r="F432" i="6"/>
  <c r="Y432" i="6"/>
  <c r="U432" i="6"/>
  <c r="AA432" i="6"/>
  <c r="W432" i="6"/>
  <c r="X432" i="6"/>
  <c r="AB432" i="6"/>
  <c r="G444" i="6"/>
  <c r="AK433" i="5"/>
  <c r="AL433" i="5" s="1"/>
  <c r="P434" i="5"/>
  <c r="T434" i="5"/>
  <c r="N434" i="5" s="1"/>
  <c r="G445" i="6" l="1"/>
  <c r="AK432" i="6"/>
  <c r="AL432" i="6" s="1"/>
  <c r="O433" i="6"/>
  <c r="P433" i="6" s="1"/>
  <c r="T433" i="6"/>
  <c r="N433" i="6" s="1"/>
  <c r="E434" i="5"/>
  <c r="G446" i="6" l="1"/>
  <c r="E433" i="6"/>
  <c r="AA434" i="5"/>
  <c r="AB434" i="5"/>
  <c r="Y434" i="5"/>
  <c r="Z434" i="5"/>
  <c r="W434" i="5"/>
  <c r="X434" i="5"/>
  <c r="U434" i="5"/>
  <c r="V434" i="5"/>
  <c r="F434" i="5"/>
  <c r="O435" i="5" s="1"/>
  <c r="Y433" i="6" l="1"/>
  <c r="U433" i="6"/>
  <c r="AB433" i="6"/>
  <c r="X433" i="6"/>
  <c r="Z433" i="6"/>
  <c r="V433" i="6"/>
  <c r="F433" i="6"/>
  <c r="AA433" i="6"/>
  <c r="W433" i="6"/>
  <c r="AK434" i="5"/>
  <c r="AL434" i="5" s="1"/>
  <c r="P435" i="5"/>
  <c r="T435" i="5"/>
  <c r="N435" i="5" s="1"/>
  <c r="AK433" i="6" l="1"/>
  <c r="AL433" i="6" s="1"/>
  <c r="O434" i="6"/>
  <c r="P434" i="6" s="1"/>
  <c r="T434" i="6"/>
  <c r="N434" i="6" s="1"/>
  <c r="E435" i="5"/>
  <c r="E434" i="6" l="1"/>
  <c r="AA435" i="5"/>
  <c r="AB435" i="5"/>
  <c r="Y435" i="5"/>
  <c r="Z435" i="5"/>
  <c r="W435" i="5"/>
  <c r="X435" i="5"/>
  <c r="U435" i="5"/>
  <c r="V435" i="5"/>
  <c r="F435" i="5"/>
  <c r="O436" i="5" s="1"/>
  <c r="AB434" i="6" l="1"/>
  <c r="X434" i="6"/>
  <c r="AA434" i="6"/>
  <c r="W434" i="6"/>
  <c r="Y434" i="6"/>
  <c r="U434" i="6"/>
  <c r="F434" i="6"/>
  <c r="V434" i="6"/>
  <c r="Z434" i="6"/>
  <c r="AK435" i="5"/>
  <c r="AL435" i="5" s="1"/>
  <c r="P436" i="5"/>
  <c r="T436" i="5"/>
  <c r="N436" i="5" s="1"/>
  <c r="O435" i="6" l="1"/>
  <c r="P435" i="6" s="1"/>
  <c r="T435" i="6"/>
  <c r="N435" i="6" s="1"/>
  <c r="AK434" i="6"/>
  <c r="AL434" i="6" s="1"/>
  <c r="E436" i="5"/>
  <c r="E435" i="6" l="1"/>
  <c r="AA436" i="5"/>
  <c r="AB436" i="5"/>
  <c r="Y436" i="5"/>
  <c r="Z436" i="5"/>
  <c r="W436" i="5"/>
  <c r="X436" i="5"/>
  <c r="U436" i="5"/>
  <c r="V436" i="5"/>
  <c r="F436" i="5"/>
  <c r="O437" i="5" s="1"/>
  <c r="AA435" i="6" l="1"/>
  <c r="W435" i="6"/>
  <c r="Z435" i="6"/>
  <c r="V435" i="6"/>
  <c r="F435" i="6"/>
  <c r="AB435" i="6"/>
  <c r="X435" i="6"/>
  <c r="U435" i="6"/>
  <c r="Y435" i="6"/>
  <c r="AK436" i="5"/>
  <c r="AL436" i="5" s="1"/>
  <c r="P437" i="5"/>
  <c r="T437" i="5"/>
  <c r="N437" i="5" s="1"/>
  <c r="O436" i="6" l="1"/>
  <c r="P436" i="6" s="1"/>
  <c r="AK435" i="6"/>
  <c r="AL435" i="6" s="1"/>
  <c r="T436" i="6"/>
  <c r="N436" i="6" s="1"/>
  <c r="E437" i="5"/>
  <c r="E436" i="6" l="1"/>
  <c r="AA437" i="5"/>
  <c r="AB437" i="5"/>
  <c r="Y437" i="5"/>
  <c r="Z437" i="5"/>
  <c r="W437" i="5"/>
  <c r="X437" i="5"/>
  <c r="U437" i="5"/>
  <c r="V437" i="5"/>
  <c r="F437" i="5"/>
  <c r="O438" i="5" s="1"/>
  <c r="Z436" i="6" l="1"/>
  <c r="V436" i="6"/>
  <c r="F436" i="6"/>
  <c r="Y436" i="6"/>
  <c r="U436" i="6"/>
  <c r="AA436" i="6"/>
  <c r="W436" i="6"/>
  <c r="AB436" i="6"/>
  <c r="X436" i="6"/>
  <c r="AK437" i="5"/>
  <c r="AL437" i="5" s="1"/>
  <c r="P438" i="5"/>
  <c r="T438" i="5"/>
  <c r="N438" i="5" s="1"/>
  <c r="AK436" i="6" l="1"/>
  <c r="AL436" i="6" s="1"/>
  <c r="O437" i="6"/>
  <c r="P437" i="6" s="1"/>
  <c r="T437" i="6"/>
  <c r="N437" i="6" s="1"/>
  <c r="E438" i="5"/>
  <c r="E437" i="6" l="1"/>
  <c r="AA438" i="5"/>
  <c r="AB438" i="5"/>
  <c r="Y438" i="5"/>
  <c r="Z438" i="5"/>
  <c r="W438" i="5"/>
  <c r="X438" i="5"/>
  <c r="U438" i="5"/>
  <c r="V438" i="5"/>
  <c r="F438" i="5"/>
  <c r="O439" i="5" s="1"/>
  <c r="Y437" i="6" l="1"/>
  <c r="U437" i="6"/>
  <c r="AB437" i="6"/>
  <c r="X437" i="6"/>
  <c r="Z437" i="6"/>
  <c r="V437" i="6"/>
  <c r="F437" i="6"/>
  <c r="W437" i="6"/>
  <c r="AA437" i="6"/>
  <c r="AK438" i="5"/>
  <c r="AL438" i="5" s="1"/>
  <c r="P439" i="5"/>
  <c r="T439" i="5"/>
  <c r="N439" i="5" s="1"/>
  <c r="AK437" i="6" l="1"/>
  <c r="AL437" i="6" s="1"/>
  <c r="O438" i="6"/>
  <c r="P438" i="6" s="1"/>
  <c r="T438" i="6"/>
  <c r="N438" i="6" s="1"/>
  <c r="E439" i="5"/>
  <c r="E438" i="6" l="1"/>
  <c r="AA439" i="5"/>
  <c r="AB439" i="5"/>
  <c r="Y439" i="5"/>
  <c r="Z439" i="5"/>
  <c r="W439" i="5"/>
  <c r="X439" i="5"/>
  <c r="U439" i="5"/>
  <c r="V439" i="5"/>
  <c r="F439" i="5"/>
  <c r="O440" i="5" s="1"/>
  <c r="AB438" i="6" l="1"/>
  <c r="X438" i="6"/>
  <c r="AA438" i="6"/>
  <c r="W438" i="6"/>
  <c r="Y438" i="6"/>
  <c r="U438" i="6"/>
  <c r="Z438" i="6"/>
  <c r="V438" i="6"/>
  <c r="F438" i="6"/>
  <c r="AK439" i="5"/>
  <c r="AL439" i="5" s="1"/>
  <c r="P440" i="5"/>
  <c r="T440" i="5"/>
  <c r="N440" i="5" s="1"/>
  <c r="O439" i="6" l="1"/>
  <c r="P439" i="6" s="1"/>
  <c r="T439" i="6"/>
  <c r="N439" i="6" s="1"/>
  <c r="AK438" i="6"/>
  <c r="AL438" i="6" s="1"/>
  <c r="E440" i="5"/>
  <c r="E439" i="6" l="1"/>
  <c r="AA440" i="5"/>
  <c r="AB440" i="5"/>
  <c r="Y440" i="5"/>
  <c r="Z440" i="5"/>
  <c r="W440" i="5"/>
  <c r="X440" i="5"/>
  <c r="U440" i="5"/>
  <c r="V440" i="5"/>
  <c r="F440" i="5"/>
  <c r="O441" i="5" s="1"/>
  <c r="AA439" i="6" l="1"/>
  <c r="W439" i="6"/>
  <c r="Z439" i="6"/>
  <c r="V439" i="6"/>
  <c r="F439" i="6"/>
  <c r="AB439" i="6"/>
  <c r="X439" i="6"/>
  <c r="Y439" i="6"/>
  <c r="U439" i="6"/>
  <c r="AK440" i="5"/>
  <c r="AL440" i="5" s="1"/>
  <c r="P441" i="5"/>
  <c r="T441" i="5"/>
  <c r="N441" i="5" s="1"/>
  <c r="O440" i="6" l="1"/>
  <c r="P440" i="6" s="1"/>
  <c r="T440" i="6"/>
  <c r="N440" i="6" s="1"/>
  <c r="AK439" i="6"/>
  <c r="AL439" i="6" s="1"/>
  <c r="E441" i="5"/>
  <c r="E440" i="6" l="1"/>
  <c r="AA441" i="5"/>
  <c r="AB441" i="5"/>
  <c r="Y441" i="5"/>
  <c r="Z441" i="5"/>
  <c r="W441" i="5"/>
  <c r="X441" i="5"/>
  <c r="U441" i="5"/>
  <c r="V441" i="5"/>
  <c r="F441" i="5"/>
  <c r="O442" i="5" s="1"/>
  <c r="Z440" i="6" l="1"/>
  <c r="V440" i="6"/>
  <c r="F440" i="6"/>
  <c r="Y440" i="6"/>
  <c r="U440" i="6"/>
  <c r="AA440" i="6"/>
  <c r="W440" i="6"/>
  <c r="X440" i="6"/>
  <c r="AB440" i="6"/>
  <c r="AK441" i="5"/>
  <c r="AL441" i="5" s="1"/>
  <c r="P442" i="5"/>
  <c r="T442" i="5"/>
  <c r="N442" i="5" s="1"/>
  <c r="AK440" i="6" l="1"/>
  <c r="AL440" i="6" s="1"/>
  <c r="O441" i="6"/>
  <c r="P441" i="6" s="1"/>
  <c r="T441" i="6"/>
  <c r="N441" i="6" s="1"/>
  <c r="E442" i="5"/>
  <c r="E441" i="6" l="1"/>
  <c r="AA442" i="5"/>
  <c r="AB442" i="5"/>
  <c r="Y442" i="5"/>
  <c r="Z442" i="5"/>
  <c r="W442" i="5"/>
  <c r="X442" i="5"/>
  <c r="U442" i="5"/>
  <c r="V442" i="5"/>
  <c r="F442" i="5"/>
  <c r="O443" i="5" s="1"/>
  <c r="Y441" i="6" l="1"/>
  <c r="U441" i="6"/>
  <c r="AB441" i="6"/>
  <c r="X441" i="6"/>
  <c r="Z441" i="6"/>
  <c r="V441" i="6"/>
  <c r="F441" i="6"/>
  <c r="AA441" i="6"/>
  <c r="W441" i="6"/>
  <c r="AK442" i="5"/>
  <c r="AL442" i="5" s="1"/>
  <c r="P443" i="5"/>
  <c r="T443" i="5"/>
  <c r="N443" i="5" s="1"/>
  <c r="T442" i="6" l="1"/>
  <c r="N442" i="6" s="1"/>
  <c r="AK441" i="6"/>
  <c r="AL441" i="6" s="1"/>
  <c r="O442" i="6"/>
  <c r="P442" i="6" s="1"/>
  <c r="E443" i="5"/>
  <c r="E442" i="6" l="1"/>
  <c r="AA443" i="5"/>
  <c r="AB443" i="5"/>
  <c r="Y443" i="5"/>
  <c r="Z443" i="5"/>
  <c r="W443" i="5"/>
  <c r="X443" i="5"/>
  <c r="U443" i="5"/>
  <c r="V443" i="5"/>
  <c r="F443" i="5"/>
  <c r="O444" i="5" s="1"/>
  <c r="AB442" i="6" l="1"/>
  <c r="X442" i="6"/>
  <c r="AA442" i="6"/>
  <c r="W442" i="6"/>
  <c r="Y442" i="6"/>
  <c r="U442" i="6"/>
  <c r="F442" i="6"/>
  <c r="V442" i="6"/>
  <c r="Z442" i="6"/>
  <c r="AK443" i="5"/>
  <c r="AL443" i="5" s="1"/>
  <c r="P444" i="5"/>
  <c r="T444" i="5"/>
  <c r="N444" i="5" s="1"/>
  <c r="O443" i="6" l="1"/>
  <c r="P443" i="6" s="1"/>
  <c r="T443" i="6"/>
  <c r="N443" i="6" s="1"/>
  <c r="AK442" i="6"/>
  <c r="AL442" i="6" s="1"/>
  <c r="E444" i="5"/>
  <c r="E443" i="6" l="1"/>
  <c r="AA444" i="5"/>
  <c r="AB444" i="5"/>
  <c r="Y444" i="5"/>
  <c r="Z444" i="5"/>
  <c r="W444" i="5"/>
  <c r="X444" i="5"/>
  <c r="U444" i="5"/>
  <c r="V444" i="5"/>
  <c r="F444" i="5"/>
  <c r="O445" i="5" s="1"/>
  <c r="AA443" i="6" l="1"/>
  <c r="W443" i="6"/>
  <c r="Z443" i="6"/>
  <c r="V443" i="6"/>
  <c r="F443" i="6"/>
  <c r="AB443" i="6"/>
  <c r="X443" i="6"/>
  <c r="U443" i="6"/>
  <c r="Y443" i="6"/>
  <c r="AK444" i="5"/>
  <c r="AL444" i="5" s="1"/>
  <c r="P445" i="5"/>
  <c r="T445" i="5"/>
  <c r="N445" i="5" s="1"/>
  <c r="O444" i="6" l="1"/>
  <c r="P444" i="6" s="1"/>
  <c r="AK443" i="6"/>
  <c r="AL443" i="6" s="1"/>
  <c r="T444" i="6"/>
  <c r="N444" i="6" s="1"/>
  <c r="E445" i="5"/>
  <c r="E444" i="6" l="1"/>
  <c r="AA445" i="5"/>
  <c r="AB445" i="5"/>
  <c r="Y445" i="5"/>
  <c r="Z445" i="5"/>
  <c r="W445" i="5"/>
  <c r="X445" i="5"/>
  <c r="U445" i="5"/>
  <c r="V445" i="5"/>
  <c r="F445" i="5"/>
  <c r="O446" i="5" s="1"/>
  <c r="Z444" i="6" l="1"/>
  <c r="V444" i="6"/>
  <c r="F444" i="6"/>
  <c r="Y444" i="6"/>
  <c r="U444" i="6"/>
  <c r="AA444" i="6"/>
  <c r="W444" i="6"/>
  <c r="AB444" i="6"/>
  <c r="X444" i="6"/>
  <c r="AK445" i="5"/>
  <c r="AL445" i="5" s="1"/>
  <c r="P446" i="5"/>
  <c r="T446" i="5"/>
  <c r="N446" i="5" s="1"/>
  <c r="AK444" i="6" l="1"/>
  <c r="AL444" i="6" s="1"/>
  <c r="O445" i="6"/>
  <c r="P445" i="6" s="1"/>
  <c r="T445" i="6"/>
  <c r="N445" i="6" s="1"/>
  <c r="E446" i="5"/>
  <c r="R447" i="5"/>
  <c r="E445" i="6" l="1"/>
  <c r="AA446" i="5"/>
  <c r="AI447" i="5" s="1"/>
  <c r="M447" i="5" s="1"/>
  <c r="M448" i="5" s="1"/>
  <c r="M449" i="5" s="1"/>
  <c r="M450" i="5" s="1"/>
  <c r="M451" i="5" s="1"/>
  <c r="M452" i="5" s="1"/>
  <c r="M453" i="5" s="1"/>
  <c r="M454" i="5" s="1"/>
  <c r="M455" i="5" s="1"/>
  <c r="M456" i="5" s="1"/>
  <c r="M457" i="5" s="1"/>
  <c r="M458" i="5" s="1"/>
  <c r="M459" i="5" s="1"/>
  <c r="M460" i="5" s="1"/>
  <c r="M461" i="5" s="1"/>
  <c r="M462" i="5" s="1"/>
  <c r="M463" i="5" s="1"/>
  <c r="M464" i="5" s="1"/>
  <c r="M465" i="5" s="1"/>
  <c r="M466" i="5" s="1"/>
  <c r="M467" i="5" s="1"/>
  <c r="AB446" i="5"/>
  <c r="Y446" i="5"/>
  <c r="AG447" i="5" s="1"/>
  <c r="K447" i="5" s="1"/>
  <c r="K448" i="5" s="1"/>
  <c r="K449" i="5" s="1"/>
  <c r="K450" i="5" s="1"/>
  <c r="K451" i="5" s="1"/>
  <c r="K452" i="5" s="1"/>
  <c r="K453" i="5" s="1"/>
  <c r="K454" i="5" s="1"/>
  <c r="K455" i="5" s="1"/>
  <c r="K456" i="5" s="1"/>
  <c r="K457" i="5" s="1"/>
  <c r="K458" i="5" s="1"/>
  <c r="K459" i="5" s="1"/>
  <c r="K460" i="5" s="1"/>
  <c r="K461" i="5" s="1"/>
  <c r="K462" i="5" s="1"/>
  <c r="K463" i="5" s="1"/>
  <c r="K464" i="5" s="1"/>
  <c r="K465" i="5" s="1"/>
  <c r="K466" i="5" s="1"/>
  <c r="K467" i="5" s="1"/>
  <c r="Z446" i="5"/>
  <c r="AH447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W446" i="5"/>
  <c r="AE447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X446" i="5"/>
  <c r="AF447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U446" i="5"/>
  <c r="AC447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V446" i="5"/>
  <c r="AD447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F446" i="5"/>
  <c r="O447" i="5" s="1"/>
  <c r="Y445" i="6" l="1"/>
  <c r="U445" i="6"/>
  <c r="AB445" i="6"/>
  <c r="X445" i="6"/>
  <c r="Z445" i="6"/>
  <c r="V445" i="6"/>
  <c r="F445" i="6"/>
  <c r="W445" i="6"/>
  <c r="AA445" i="6"/>
  <c r="AK446" i="5"/>
  <c r="AL446" i="5" s="1"/>
  <c r="P447" i="5"/>
  <c r="T447" i="5"/>
  <c r="AJ447" i="5"/>
  <c r="T446" i="6" l="1"/>
  <c r="N446" i="6" s="1"/>
  <c r="AK445" i="6"/>
  <c r="AL445" i="6" s="1"/>
  <c r="O446" i="6"/>
  <c r="P446" i="6" s="1"/>
  <c r="N447" i="5"/>
  <c r="E447" i="5" s="1"/>
  <c r="R447" i="6" l="1"/>
  <c r="E446" i="6"/>
  <c r="AA447" i="5"/>
  <c r="AB447" i="5"/>
  <c r="Y447" i="5"/>
  <c r="Z447" i="5"/>
  <c r="W447" i="5"/>
  <c r="X447" i="5"/>
  <c r="U447" i="5"/>
  <c r="V447" i="5"/>
  <c r="F447" i="5"/>
  <c r="O448" i="5" s="1"/>
  <c r="AB446" i="6" l="1"/>
  <c r="X446" i="6"/>
  <c r="AF447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AA446" i="6"/>
  <c r="AI447" i="6" s="1"/>
  <c r="M447" i="6" s="1"/>
  <c r="M448" i="6" s="1"/>
  <c r="M449" i="6" s="1"/>
  <c r="M450" i="6" s="1"/>
  <c r="M451" i="6" s="1"/>
  <c r="M452" i="6" s="1"/>
  <c r="M453" i="6" s="1"/>
  <c r="M454" i="6" s="1"/>
  <c r="M455" i="6" s="1"/>
  <c r="M456" i="6" s="1"/>
  <c r="M457" i="6" s="1"/>
  <c r="M458" i="6" s="1"/>
  <c r="M459" i="6" s="1"/>
  <c r="M460" i="6" s="1"/>
  <c r="M461" i="6" s="1"/>
  <c r="M462" i="6" s="1"/>
  <c r="M463" i="6" s="1"/>
  <c r="M464" i="6" s="1"/>
  <c r="M465" i="6" s="1"/>
  <c r="M466" i="6" s="1"/>
  <c r="M467" i="6" s="1"/>
  <c r="W446" i="6"/>
  <c r="AE447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Y446" i="6"/>
  <c r="AG447" i="6" s="1"/>
  <c r="K447" i="6" s="1"/>
  <c r="K448" i="6" s="1"/>
  <c r="K449" i="6" s="1"/>
  <c r="K450" i="6" s="1"/>
  <c r="K451" i="6" s="1"/>
  <c r="K452" i="6" s="1"/>
  <c r="K453" i="6" s="1"/>
  <c r="K454" i="6" s="1"/>
  <c r="K455" i="6" s="1"/>
  <c r="K456" i="6" s="1"/>
  <c r="K457" i="6" s="1"/>
  <c r="K458" i="6" s="1"/>
  <c r="K459" i="6" s="1"/>
  <c r="K460" i="6" s="1"/>
  <c r="K461" i="6" s="1"/>
  <c r="K462" i="6" s="1"/>
  <c r="K463" i="6" s="1"/>
  <c r="K464" i="6" s="1"/>
  <c r="K465" i="6" s="1"/>
  <c r="K466" i="6" s="1"/>
  <c r="K467" i="6" s="1"/>
  <c r="U446" i="6"/>
  <c r="AC447" i="6" s="1"/>
  <c r="Z446" i="6"/>
  <c r="AH447" i="6" s="1"/>
  <c r="L447" i="6" s="1"/>
  <c r="L448" i="6" s="1"/>
  <c r="L449" i="6" s="1"/>
  <c r="L450" i="6" s="1"/>
  <c r="L451" i="6" s="1"/>
  <c r="L452" i="6" s="1"/>
  <c r="L453" i="6" s="1"/>
  <c r="L454" i="6" s="1"/>
  <c r="L455" i="6" s="1"/>
  <c r="L456" i="6" s="1"/>
  <c r="L457" i="6" s="1"/>
  <c r="L458" i="6" s="1"/>
  <c r="L459" i="6" s="1"/>
  <c r="L460" i="6" s="1"/>
  <c r="L461" i="6" s="1"/>
  <c r="L462" i="6" s="1"/>
  <c r="L463" i="6" s="1"/>
  <c r="L464" i="6" s="1"/>
  <c r="L465" i="6" s="1"/>
  <c r="L466" i="6" s="1"/>
  <c r="L467" i="6" s="1"/>
  <c r="V446" i="6"/>
  <c r="AD447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F446" i="6"/>
  <c r="AK447" i="5"/>
  <c r="AL447" i="5" s="1"/>
  <c r="P448" i="5"/>
  <c r="T448" i="5"/>
  <c r="N448" i="5" s="1"/>
  <c r="AJ447" i="6" l="1"/>
  <c r="G447" i="6"/>
  <c r="O447" i="6"/>
  <c r="P447" i="6" s="1"/>
  <c r="T447" i="6"/>
  <c r="AK446" i="6"/>
  <c r="AL446" i="6" s="1"/>
  <c r="E448" i="5"/>
  <c r="G448" i="6" l="1"/>
  <c r="N447" i="6"/>
  <c r="AA448" i="5"/>
  <c r="AB448" i="5"/>
  <c r="Y448" i="5"/>
  <c r="Z448" i="5"/>
  <c r="W448" i="5"/>
  <c r="X448" i="5"/>
  <c r="U448" i="5"/>
  <c r="V448" i="5"/>
  <c r="F448" i="5"/>
  <c r="O449" i="5" s="1"/>
  <c r="E447" i="6" l="1"/>
  <c r="G449" i="6"/>
  <c r="AK448" i="5"/>
  <c r="AL448" i="5" s="1"/>
  <c r="P449" i="5"/>
  <c r="T449" i="5"/>
  <c r="N449" i="5" s="1"/>
  <c r="G450" i="6" l="1"/>
  <c r="AA447" i="6"/>
  <c r="W447" i="6"/>
  <c r="Z447" i="6"/>
  <c r="V447" i="6"/>
  <c r="F447" i="6"/>
  <c r="AB447" i="6"/>
  <c r="X447" i="6"/>
  <c r="Y447" i="6"/>
  <c r="U447" i="6"/>
  <c r="E449" i="5"/>
  <c r="O448" i="6" l="1"/>
  <c r="P448" i="6" s="1"/>
  <c r="T448" i="6"/>
  <c r="N448" i="6" s="1"/>
  <c r="AK447" i="6"/>
  <c r="AL447" i="6" s="1"/>
  <c r="G451" i="6"/>
  <c r="AA449" i="5"/>
  <c r="AB449" i="5"/>
  <c r="Y449" i="5"/>
  <c r="Z449" i="5"/>
  <c r="W449" i="5"/>
  <c r="X449" i="5"/>
  <c r="U449" i="5"/>
  <c r="V449" i="5"/>
  <c r="F449" i="5"/>
  <c r="O450" i="5" s="1"/>
  <c r="G452" i="6" l="1"/>
  <c r="E448" i="6"/>
  <c r="AK449" i="5"/>
  <c r="AL449" i="5" s="1"/>
  <c r="P450" i="5"/>
  <c r="T450" i="5"/>
  <c r="N450" i="5" s="1"/>
  <c r="Z448" i="6" l="1"/>
  <c r="V448" i="6"/>
  <c r="F448" i="6"/>
  <c r="Y448" i="6"/>
  <c r="U448" i="6"/>
  <c r="AA448" i="6"/>
  <c r="W448" i="6"/>
  <c r="X448" i="6"/>
  <c r="AB448" i="6"/>
  <c r="G453" i="6"/>
  <c r="E450" i="5"/>
  <c r="G454" i="6" l="1"/>
  <c r="AK448" i="6"/>
  <c r="AL448" i="6" s="1"/>
  <c r="O449" i="6"/>
  <c r="P449" i="6" s="1"/>
  <c r="T449" i="6"/>
  <c r="N449" i="6" s="1"/>
  <c r="AA450" i="5"/>
  <c r="AB450" i="5"/>
  <c r="Y450" i="5"/>
  <c r="Z450" i="5"/>
  <c r="W450" i="5"/>
  <c r="X450" i="5"/>
  <c r="U450" i="5"/>
  <c r="V450" i="5"/>
  <c r="F450" i="5"/>
  <c r="O451" i="5" s="1"/>
  <c r="G455" i="6" l="1"/>
  <c r="E449" i="6"/>
  <c r="AK450" i="5"/>
  <c r="AL450" i="5" s="1"/>
  <c r="P451" i="5"/>
  <c r="T451" i="5"/>
  <c r="N451" i="5" s="1"/>
  <c r="G456" i="6" l="1"/>
  <c r="Y449" i="6"/>
  <c r="U449" i="6"/>
  <c r="AB449" i="6"/>
  <c r="X449" i="6"/>
  <c r="Z449" i="6"/>
  <c r="V449" i="6"/>
  <c r="F449" i="6"/>
  <c r="AA449" i="6"/>
  <c r="W449" i="6"/>
  <c r="E451" i="5"/>
  <c r="AK449" i="6" l="1"/>
  <c r="AL449" i="6" s="1"/>
  <c r="O450" i="6"/>
  <c r="P450" i="6" s="1"/>
  <c r="T450" i="6"/>
  <c r="N450" i="6" s="1"/>
  <c r="G457" i="6"/>
  <c r="AA451" i="5"/>
  <c r="AB451" i="5"/>
  <c r="Y451" i="5"/>
  <c r="Z451" i="5"/>
  <c r="W451" i="5"/>
  <c r="X451" i="5"/>
  <c r="U451" i="5"/>
  <c r="V451" i="5"/>
  <c r="F451" i="5"/>
  <c r="O452" i="5" s="1"/>
  <c r="E450" i="6" l="1"/>
  <c r="G458" i="6"/>
  <c r="AK451" i="5"/>
  <c r="AL451" i="5" s="1"/>
  <c r="P452" i="5"/>
  <c r="T452" i="5"/>
  <c r="N452" i="5" s="1"/>
  <c r="AB450" i="6" l="1"/>
  <c r="X450" i="6"/>
  <c r="AA450" i="6"/>
  <c r="W450" i="6"/>
  <c r="Y450" i="6"/>
  <c r="U450" i="6"/>
  <c r="F450" i="6"/>
  <c r="V450" i="6"/>
  <c r="Z450" i="6"/>
  <c r="G459" i="6"/>
  <c r="E452" i="5"/>
  <c r="O451" i="6" l="1"/>
  <c r="P451" i="6" s="1"/>
  <c r="T451" i="6"/>
  <c r="N451" i="6" s="1"/>
  <c r="AK450" i="6"/>
  <c r="AL450" i="6" s="1"/>
  <c r="G460" i="6"/>
  <c r="AA452" i="5"/>
  <c r="AB452" i="5"/>
  <c r="Y452" i="5"/>
  <c r="Z452" i="5"/>
  <c r="W452" i="5"/>
  <c r="X452" i="5"/>
  <c r="U452" i="5"/>
  <c r="V452" i="5"/>
  <c r="F452" i="5"/>
  <c r="O453" i="5" s="1"/>
  <c r="G461" i="6" l="1"/>
  <c r="E451" i="6"/>
  <c r="AK452" i="5"/>
  <c r="AL452" i="5" s="1"/>
  <c r="P453" i="5"/>
  <c r="T453" i="5"/>
  <c r="N453" i="5" s="1"/>
  <c r="AA451" i="6" l="1"/>
  <c r="W451" i="6"/>
  <c r="Z451" i="6"/>
  <c r="V451" i="6"/>
  <c r="F451" i="6"/>
  <c r="AB451" i="6"/>
  <c r="X451" i="6"/>
  <c r="U451" i="6"/>
  <c r="Y451" i="6"/>
  <c r="G462" i="6"/>
  <c r="E453" i="5"/>
  <c r="G463" i="6" l="1"/>
  <c r="O452" i="6"/>
  <c r="P452" i="6" s="1"/>
  <c r="T452" i="6"/>
  <c r="N452" i="6" s="1"/>
  <c r="AK451" i="6"/>
  <c r="AL451" i="6" s="1"/>
  <c r="AA453" i="5"/>
  <c r="AB453" i="5"/>
  <c r="Y453" i="5"/>
  <c r="Z453" i="5"/>
  <c r="W453" i="5"/>
  <c r="X453" i="5"/>
  <c r="U453" i="5"/>
  <c r="V453" i="5"/>
  <c r="F453" i="5"/>
  <c r="O454" i="5" s="1"/>
  <c r="E452" i="6" l="1"/>
  <c r="G464" i="6"/>
  <c r="AK453" i="5"/>
  <c r="AL453" i="5" s="1"/>
  <c r="P454" i="5"/>
  <c r="T454" i="5"/>
  <c r="N454" i="5" s="1"/>
  <c r="G465" i="6" l="1"/>
  <c r="Z452" i="6"/>
  <c r="V452" i="6"/>
  <c r="F452" i="6"/>
  <c r="Y452" i="6"/>
  <c r="U452" i="6"/>
  <c r="AA452" i="6"/>
  <c r="W452" i="6"/>
  <c r="X452" i="6"/>
  <c r="AB452" i="6"/>
  <c r="E454" i="5"/>
  <c r="G466" i="6" l="1"/>
  <c r="AK452" i="6"/>
  <c r="AL452" i="6" s="1"/>
  <c r="O453" i="6"/>
  <c r="P453" i="6" s="1"/>
  <c r="T453" i="6"/>
  <c r="N453" i="6" s="1"/>
  <c r="AA454" i="5"/>
  <c r="AB454" i="5"/>
  <c r="Y454" i="5"/>
  <c r="Z454" i="5"/>
  <c r="W454" i="5"/>
  <c r="X454" i="5"/>
  <c r="U454" i="5"/>
  <c r="V454" i="5"/>
  <c r="F454" i="5"/>
  <c r="O455" i="5" s="1"/>
  <c r="G467" i="6" l="1"/>
  <c r="E453" i="6"/>
  <c r="AK454" i="5"/>
  <c r="AL454" i="5" s="1"/>
  <c r="P455" i="5"/>
  <c r="T455" i="5"/>
  <c r="N455" i="5" s="1"/>
  <c r="Y453" i="6" l="1"/>
  <c r="U453" i="6"/>
  <c r="AB453" i="6"/>
  <c r="X453" i="6"/>
  <c r="Z453" i="6"/>
  <c r="V453" i="6"/>
  <c r="F453" i="6"/>
  <c r="AA453" i="6"/>
  <c r="W453" i="6"/>
  <c r="E455" i="5"/>
  <c r="T454" i="6" l="1"/>
  <c r="N454" i="6" s="1"/>
  <c r="AK453" i="6"/>
  <c r="AL453" i="6" s="1"/>
  <c r="O454" i="6"/>
  <c r="P454" i="6" s="1"/>
  <c r="AA455" i="5"/>
  <c r="AB455" i="5"/>
  <c r="Y455" i="5"/>
  <c r="Z455" i="5"/>
  <c r="W455" i="5"/>
  <c r="X455" i="5"/>
  <c r="U455" i="5"/>
  <c r="V455" i="5"/>
  <c r="F455" i="5"/>
  <c r="O456" i="5" s="1"/>
  <c r="E454" i="6" l="1"/>
  <c r="AK455" i="5"/>
  <c r="AL455" i="5" s="1"/>
  <c r="P456" i="5"/>
  <c r="T456" i="5"/>
  <c r="N456" i="5" s="1"/>
  <c r="AB454" i="6" l="1"/>
  <c r="X454" i="6"/>
  <c r="AA454" i="6"/>
  <c r="W454" i="6"/>
  <c r="Y454" i="6"/>
  <c r="U454" i="6"/>
  <c r="V454" i="6"/>
  <c r="Z454" i="6"/>
  <c r="F454" i="6"/>
  <c r="E456" i="5"/>
  <c r="O455" i="6" l="1"/>
  <c r="P455" i="6" s="1"/>
  <c r="T455" i="6"/>
  <c r="N455" i="6" s="1"/>
  <c r="AK454" i="6"/>
  <c r="AL454" i="6" s="1"/>
  <c r="AA456" i="5"/>
  <c r="AB456" i="5"/>
  <c r="Y456" i="5"/>
  <c r="Z456" i="5"/>
  <c r="W456" i="5"/>
  <c r="X456" i="5"/>
  <c r="U456" i="5"/>
  <c r="V456" i="5"/>
  <c r="F456" i="5"/>
  <c r="O457" i="5" s="1"/>
  <c r="E455" i="6" l="1"/>
  <c r="AK456" i="5"/>
  <c r="AL456" i="5" s="1"/>
  <c r="P457" i="5"/>
  <c r="T457" i="5"/>
  <c r="N457" i="5" s="1"/>
  <c r="AA455" i="6" l="1"/>
  <c r="W455" i="6"/>
  <c r="Z455" i="6"/>
  <c r="V455" i="6"/>
  <c r="F455" i="6"/>
  <c r="AB455" i="6"/>
  <c r="X455" i="6"/>
  <c r="U455" i="6"/>
  <c r="Y455" i="6"/>
  <c r="E457" i="5"/>
  <c r="O456" i="6" l="1"/>
  <c r="P456" i="6" s="1"/>
  <c r="AK455" i="6"/>
  <c r="AL455" i="6" s="1"/>
  <c r="T456" i="6"/>
  <c r="N456" i="6" s="1"/>
  <c r="AA457" i="5"/>
  <c r="AB457" i="5"/>
  <c r="Y457" i="5"/>
  <c r="Z457" i="5"/>
  <c r="W457" i="5"/>
  <c r="X457" i="5"/>
  <c r="U457" i="5"/>
  <c r="V457" i="5"/>
  <c r="F457" i="5"/>
  <c r="O458" i="5" s="1"/>
  <c r="E456" i="6" l="1"/>
  <c r="AK457" i="5"/>
  <c r="AL457" i="5" s="1"/>
  <c r="P458" i="5"/>
  <c r="T458" i="5"/>
  <c r="N458" i="5" s="1"/>
  <c r="Z456" i="6" l="1"/>
  <c r="V456" i="6"/>
  <c r="F456" i="6"/>
  <c r="Y456" i="6"/>
  <c r="U456" i="6"/>
  <c r="AA456" i="6"/>
  <c r="W456" i="6"/>
  <c r="AB456" i="6"/>
  <c r="X456" i="6"/>
  <c r="E458" i="5"/>
  <c r="AK456" i="6" l="1"/>
  <c r="AL456" i="6" s="1"/>
  <c r="O457" i="6"/>
  <c r="P457" i="6" s="1"/>
  <c r="T457" i="6"/>
  <c r="N457" i="6" s="1"/>
  <c r="AA458" i="5"/>
  <c r="AB458" i="5"/>
  <c r="Y458" i="5"/>
  <c r="Z458" i="5"/>
  <c r="W458" i="5"/>
  <c r="X458" i="5"/>
  <c r="U458" i="5"/>
  <c r="V458" i="5"/>
  <c r="F458" i="5"/>
  <c r="O459" i="5" s="1"/>
  <c r="E457" i="6" l="1"/>
  <c r="AK458" i="5"/>
  <c r="AL458" i="5" s="1"/>
  <c r="P459" i="5"/>
  <c r="T459" i="5"/>
  <c r="N459" i="5" s="1"/>
  <c r="Y457" i="6" l="1"/>
  <c r="U457" i="6"/>
  <c r="AB457" i="6"/>
  <c r="X457" i="6"/>
  <c r="Z457" i="6"/>
  <c r="V457" i="6"/>
  <c r="F457" i="6"/>
  <c r="W457" i="6"/>
  <c r="AA457" i="6"/>
  <c r="E459" i="5"/>
  <c r="AK457" i="6" l="1"/>
  <c r="AL457" i="6" s="1"/>
  <c r="O458" i="6"/>
  <c r="P458" i="6" s="1"/>
  <c r="T458" i="6"/>
  <c r="N458" i="6" s="1"/>
  <c r="AA459" i="5"/>
  <c r="AB459" i="5"/>
  <c r="Y459" i="5"/>
  <c r="Z459" i="5"/>
  <c r="W459" i="5"/>
  <c r="X459" i="5"/>
  <c r="U459" i="5"/>
  <c r="V459" i="5"/>
  <c r="F459" i="5"/>
  <c r="O460" i="5" s="1"/>
  <c r="E458" i="6" l="1"/>
  <c r="AK459" i="5"/>
  <c r="AL459" i="5" s="1"/>
  <c r="P460" i="5"/>
  <c r="T460" i="5"/>
  <c r="N460" i="5" s="1"/>
  <c r="AB458" i="6" l="1"/>
  <c r="X458" i="6"/>
  <c r="AA458" i="6"/>
  <c r="W458" i="6"/>
  <c r="Y458" i="6"/>
  <c r="U458" i="6"/>
  <c r="F458" i="6"/>
  <c r="Z458" i="6"/>
  <c r="V458" i="6"/>
  <c r="E460" i="5"/>
  <c r="O459" i="6" l="1"/>
  <c r="P459" i="6" s="1"/>
  <c r="T459" i="6"/>
  <c r="N459" i="6" s="1"/>
  <c r="AK458" i="6"/>
  <c r="AL458" i="6" s="1"/>
  <c r="AA460" i="5"/>
  <c r="AB460" i="5"/>
  <c r="Y460" i="5"/>
  <c r="Z460" i="5"/>
  <c r="W460" i="5"/>
  <c r="X460" i="5"/>
  <c r="U460" i="5"/>
  <c r="V460" i="5"/>
  <c r="F460" i="5"/>
  <c r="O461" i="5" s="1"/>
  <c r="E459" i="6" l="1"/>
  <c r="AK460" i="5"/>
  <c r="AL460" i="5" s="1"/>
  <c r="P461" i="5"/>
  <c r="T461" i="5"/>
  <c r="N461" i="5" s="1"/>
  <c r="AA459" i="6" l="1"/>
  <c r="W459" i="6"/>
  <c r="Z459" i="6"/>
  <c r="V459" i="6"/>
  <c r="F459" i="6"/>
  <c r="AB459" i="6"/>
  <c r="X459" i="6"/>
  <c r="Y459" i="6"/>
  <c r="U459" i="6"/>
  <c r="E461" i="5"/>
  <c r="O460" i="6" l="1"/>
  <c r="P460" i="6" s="1"/>
  <c r="T460" i="6"/>
  <c r="N460" i="6" s="1"/>
  <c r="AK459" i="6"/>
  <c r="AL459" i="6" s="1"/>
  <c r="AA461" i="5"/>
  <c r="AB461" i="5"/>
  <c r="Y461" i="5"/>
  <c r="Z461" i="5"/>
  <c r="W461" i="5"/>
  <c r="X461" i="5"/>
  <c r="U461" i="5"/>
  <c r="V461" i="5"/>
  <c r="F461" i="5"/>
  <c r="O462" i="5" s="1"/>
  <c r="E460" i="6" l="1"/>
  <c r="AK461" i="5"/>
  <c r="AL461" i="5" s="1"/>
  <c r="P462" i="5"/>
  <c r="T462" i="5"/>
  <c r="N462" i="5" s="1"/>
  <c r="Z460" i="6" l="1"/>
  <c r="V460" i="6"/>
  <c r="F460" i="6"/>
  <c r="Y460" i="6"/>
  <c r="U460" i="6"/>
  <c r="AA460" i="6"/>
  <c r="W460" i="6"/>
  <c r="X460" i="6"/>
  <c r="AB460" i="6"/>
  <c r="E462" i="5"/>
  <c r="AK460" i="6" l="1"/>
  <c r="AL460" i="6" s="1"/>
  <c r="O461" i="6"/>
  <c r="P461" i="6" s="1"/>
  <c r="T461" i="6"/>
  <c r="N461" i="6" s="1"/>
  <c r="AA462" i="5"/>
  <c r="AB462" i="5"/>
  <c r="Y462" i="5"/>
  <c r="Z462" i="5"/>
  <c r="W462" i="5"/>
  <c r="X462" i="5"/>
  <c r="U462" i="5"/>
  <c r="V462" i="5"/>
  <c r="F462" i="5"/>
  <c r="O463" i="5" s="1"/>
  <c r="E461" i="6" l="1"/>
  <c r="AK462" i="5"/>
  <c r="AL462" i="5" s="1"/>
  <c r="P463" i="5"/>
  <c r="T463" i="5"/>
  <c r="N463" i="5" s="1"/>
  <c r="Y461" i="6" l="1"/>
  <c r="U461" i="6"/>
  <c r="AB461" i="6"/>
  <c r="X461" i="6"/>
  <c r="Z461" i="6"/>
  <c r="V461" i="6"/>
  <c r="F461" i="6"/>
  <c r="AA461" i="6"/>
  <c r="W461" i="6"/>
  <c r="E463" i="5"/>
  <c r="AK461" i="6" l="1"/>
  <c r="AL461" i="6" s="1"/>
  <c r="O462" i="6"/>
  <c r="P462" i="6" s="1"/>
  <c r="T462" i="6"/>
  <c r="N462" i="6" s="1"/>
  <c r="AA463" i="5"/>
  <c r="AB463" i="5"/>
  <c r="Y463" i="5"/>
  <c r="Z463" i="5"/>
  <c r="W463" i="5"/>
  <c r="X463" i="5"/>
  <c r="U463" i="5"/>
  <c r="V463" i="5"/>
  <c r="F463" i="5"/>
  <c r="O464" i="5" s="1"/>
  <c r="E462" i="6" l="1"/>
  <c r="AK463" i="5"/>
  <c r="AL463" i="5" s="1"/>
  <c r="P464" i="5"/>
  <c r="T464" i="5"/>
  <c r="N464" i="5" s="1"/>
  <c r="AB462" i="6" l="1"/>
  <c r="X462" i="6"/>
  <c r="AA462" i="6"/>
  <c r="W462" i="6"/>
  <c r="Y462" i="6"/>
  <c r="U462" i="6"/>
  <c r="V462" i="6"/>
  <c r="Z462" i="6"/>
  <c r="F462" i="6"/>
  <c r="E464" i="5"/>
  <c r="O463" i="6" l="1"/>
  <c r="P463" i="6" s="1"/>
  <c r="T463" i="6"/>
  <c r="N463" i="6" s="1"/>
  <c r="AK462" i="6"/>
  <c r="AL462" i="6" s="1"/>
  <c r="AA464" i="5"/>
  <c r="AB464" i="5"/>
  <c r="Y464" i="5"/>
  <c r="Z464" i="5"/>
  <c r="W464" i="5"/>
  <c r="X464" i="5"/>
  <c r="U464" i="5"/>
  <c r="V464" i="5"/>
  <c r="F464" i="5"/>
  <c r="O465" i="5" s="1"/>
  <c r="E463" i="6" l="1"/>
  <c r="AK464" i="5"/>
  <c r="AL464" i="5" s="1"/>
  <c r="P465" i="5"/>
  <c r="T465" i="5"/>
  <c r="N465" i="5" s="1"/>
  <c r="AA463" i="6" l="1"/>
  <c r="W463" i="6"/>
  <c r="Z463" i="6"/>
  <c r="V463" i="6"/>
  <c r="F463" i="6"/>
  <c r="AB463" i="6"/>
  <c r="X463" i="6"/>
  <c r="U463" i="6"/>
  <c r="Y463" i="6"/>
  <c r="E465" i="5"/>
  <c r="O464" i="6" l="1"/>
  <c r="P464" i="6" s="1"/>
  <c r="AK463" i="6"/>
  <c r="AL463" i="6" s="1"/>
  <c r="T464" i="6"/>
  <c r="N464" i="6" s="1"/>
  <c r="AA465" i="5"/>
  <c r="AB465" i="5"/>
  <c r="Y465" i="5"/>
  <c r="Z465" i="5"/>
  <c r="W465" i="5"/>
  <c r="X465" i="5"/>
  <c r="U465" i="5"/>
  <c r="V465" i="5"/>
  <c r="F465" i="5"/>
  <c r="O466" i="5" s="1"/>
  <c r="E464" i="6" l="1"/>
  <c r="AK465" i="5"/>
  <c r="AL465" i="5" s="1"/>
  <c r="P466" i="5"/>
  <c r="T466" i="5"/>
  <c r="N466" i="5" s="1"/>
  <c r="Z464" i="6" l="1"/>
  <c r="V464" i="6"/>
  <c r="F464" i="6"/>
  <c r="Y464" i="6"/>
  <c r="U464" i="6"/>
  <c r="AA464" i="6"/>
  <c r="W464" i="6"/>
  <c r="AB464" i="6"/>
  <c r="X464" i="6"/>
  <c r="E466" i="5"/>
  <c r="AK464" i="6" l="1"/>
  <c r="AL464" i="6" s="1"/>
  <c r="O465" i="6"/>
  <c r="P465" i="6" s="1"/>
  <c r="T465" i="6"/>
  <c r="N465" i="6" s="1"/>
  <c r="AA466" i="5"/>
  <c r="AB466" i="5"/>
  <c r="Y466" i="5"/>
  <c r="Z466" i="5"/>
  <c r="W466" i="5"/>
  <c r="X466" i="5"/>
  <c r="U466" i="5"/>
  <c r="V466" i="5"/>
  <c r="F466" i="5"/>
  <c r="O467" i="5" s="1"/>
  <c r="E465" i="6" l="1"/>
  <c r="AK466" i="5"/>
  <c r="AL466" i="5" s="1"/>
  <c r="P467" i="5"/>
  <c r="T467" i="5"/>
  <c r="N467" i="5" s="1"/>
  <c r="Y465" i="6" l="1"/>
  <c r="U465" i="6"/>
  <c r="AB465" i="6"/>
  <c r="X465" i="6"/>
  <c r="Z465" i="6"/>
  <c r="V465" i="6"/>
  <c r="F465" i="6"/>
  <c r="W465" i="6"/>
  <c r="AA465" i="6"/>
  <c r="E467" i="5"/>
  <c r="R468" i="5"/>
  <c r="AK465" i="6" l="1"/>
  <c r="AL465" i="6" s="1"/>
  <c r="O466" i="6"/>
  <c r="P466" i="6" s="1"/>
  <c r="T466" i="6"/>
  <c r="N466" i="6" s="1"/>
  <c r="AA467" i="5"/>
  <c r="AI468" i="5" s="1"/>
  <c r="M468" i="5" s="1"/>
  <c r="M469" i="5" s="1"/>
  <c r="M470" i="5" s="1"/>
  <c r="M471" i="5" s="1"/>
  <c r="M472" i="5" s="1"/>
  <c r="M473" i="5" s="1"/>
  <c r="M474" i="5" s="1"/>
  <c r="M475" i="5" s="1"/>
  <c r="M476" i="5" s="1"/>
  <c r="M477" i="5" s="1"/>
  <c r="M478" i="5" s="1"/>
  <c r="M479" i="5" s="1"/>
  <c r="M480" i="5" s="1"/>
  <c r="M481" i="5" s="1"/>
  <c r="M482" i="5" s="1"/>
  <c r="M483" i="5" s="1"/>
  <c r="M484" i="5" s="1"/>
  <c r="M485" i="5" s="1"/>
  <c r="M486" i="5" s="1"/>
  <c r="M487" i="5" s="1"/>
  <c r="M488" i="5" s="1"/>
  <c r="M489" i="5" s="1"/>
  <c r="AB467" i="5"/>
  <c r="Y467" i="5"/>
  <c r="AG468" i="5" s="1"/>
  <c r="K468" i="5" s="1"/>
  <c r="K469" i="5" s="1"/>
  <c r="K470" i="5" s="1"/>
  <c r="K471" i="5" s="1"/>
  <c r="K472" i="5" s="1"/>
  <c r="K473" i="5" s="1"/>
  <c r="K474" i="5" s="1"/>
  <c r="K475" i="5" s="1"/>
  <c r="K476" i="5" s="1"/>
  <c r="K477" i="5" s="1"/>
  <c r="K478" i="5" s="1"/>
  <c r="K479" i="5" s="1"/>
  <c r="K480" i="5" s="1"/>
  <c r="K481" i="5" s="1"/>
  <c r="K482" i="5" s="1"/>
  <c r="K483" i="5" s="1"/>
  <c r="K484" i="5" s="1"/>
  <c r="K485" i="5" s="1"/>
  <c r="K486" i="5" s="1"/>
  <c r="K487" i="5" s="1"/>
  <c r="K488" i="5" s="1"/>
  <c r="K489" i="5" s="1"/>
  <c r="Z467" i="5"/>
  <c r="AH468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W467" i="5"/>
  <c r="AE468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X467" i="5"/>
  <c r="AF468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U467" i="5"/>
  <c r="AC468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V467" i="5"/>
  <c r="AD468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F467" i="5"/>
  <c r="O468" i="5" s="1"/>
  <c r="E466" i="6" l="1"/>
  <c r="AK467" i="5"/>
  <c r="AL467" i="5" s="1"/>
  <c r="P468" i="5"/>
  <c r="T468" i="5"/>
  <c r="AJ468" i="5"/>
  <c r="AB466" i="6" l="1"/>
  <c r="X466" i="6"/>
  <c r="AA466" i="6"/>
  <c r="W466" i="6"/>
  <c r="Y466" i="6"/>
  <c r="U466" i="6"/>
  <c r="F466" i="6"/>
  <c r="Z466" i="6"/>
  <c r="V466" i="6"/>
  <c r="N468" i="5"/>
  <c r="E468" i="5" s="1"/>
  <c r="O467" i="6" l="1"/>
  <c r="P467" i="6" s="1"/>
  <c r="T467" i="6"/>
  <c r="N467" i="6" s="1"/>
  <c r="AK466" i="6"/>
  <c r="AL466" i="6" s="1"/>
  <c r="AA468" i="5"/>
  <c r="AB468" i="5"/>
  <c r="Y468" i="5"/>
  <c r="Z468" i="5"/>
  <c r="W468" i="5"/>
  <c r="X468" i="5"/>
  <c r="U468" i="5"/>
  <c r="V468" i="5"/>
  <c r="F468" i="5"/>
  <c r="O469" i="5" s="1"/>
  <c r="E467" i="6" l="1"/>
  <c r="R468" i="6"/>
  <c r="AK468" i="5"/>
  <c r="AL468" i="5" s="1"/>
  <c r="P469" i="5"/>
  <c r="T469" i="5"/>
  <c r="N469" i="5" s="1"/>
  <c r="AA467" i="6" l="1"/>
  <c r="AI468" i="6" s="1"/>
  <c r="M468" i="6" s="1"/>
  <c r="M469" i="6" s="1"/>
  <c r="M470" i="6" s="1"/>
  <c r="M471" i="6" s="1"/>
  <c r="M472" i="6" s="1"/>
  <c r="M473" i="6" s="1"/>
  <c r="M474" i="6" s="1"/>
  <c r="M475" i="6" s="1"/>
  <c r="M476" i="6" s="1"/>
  <c r="M477" i="6" s="1"/>
  <c r="M478" i="6" s="1"/>
  <c r="M479" i="6" s="1"/>
  <c r="M480" i="6" s="1"/>
  <c r="M481" i="6" s="1"/>
  <c r="M482" i="6" s="1"/>
  <c r="M483" i="6" s="1"/>
  <c r="M484" i="6" s="1"/>
  <c r="M485" i="6" s="1"/>
  <c r="M486" i="6" s="1"/>
  <c r="M487" i="6" s="1"/>
  <c r="M488" i="6" s="1"/>
  <c r="M489" i="6" s="1"/>
  <c r="W467" i="6"/>
  <c r="AE468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Z467" i="6"/>
  <c r="AH468" i="6" s="1"/>
  <c r="L468" i="6" s="1"/>
  <c r="L469" i="6" s="1"/>
  <c r="L470" i="6" s="1"/>
  <c r="L471" i="6" s="1"/>
  <c r="L472" i="6" s="1"/>
  <c r="L473" i="6" s="1"/>
  <c r="L474" i="6" s="1"/>
  <c r="L475" i="6" s="1"/>
  <c r="L476" i="6" s="1"/>
  <c r="L477" i="6" s="1"/>
  <c r="L478" i="6" s="1"/>
  <c r="L479" i="6" s="1"/>
  <c r="L480" i="6" s="1"/>
  <c r="L481" i="6" s="1"/>
  <c r="L482" i="6" s="1"/>
  <c r="L483" i="6" s="1"/>
  <c r="L484" i="6" s="1"/>
  <c r="L485" i="6" s="1"/>
  <c r="L486" i="6" s="1"/>
  <c r="L487" i="6" s="1"/>
  <c r="L488" i="6" s="1"/>
  <c r="L489" i="6" s="1"/>
  <c r="V467" i="6"/>
  <c r="AD468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F467" i="6"/>
  <c r="AB467" i="6"/>
  <c r="X467" i="6"/>
  <c r="AF468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Y467" i="6"/>
  <c r="AG468" i="6" s="1"/>
  <c r="K468" i="6" s="1"/>
  <c r="K469" i="6" s="1"/>
  <c r="K470" i="6" s="1"/>
  <c r="K471" i="6" s="1"/>
  <c r="K472" i="6" s="1"/>
  <c r="K473" i="6" s="1"/>
  <c r="K474" i="6" s="1"/>
  <c r="K475" i="6" s="1"/>
  <c r="K476" i="6" s="1"/>
  <c r="K477" i="6" s="1"/>
  <c r="K478" i="6" s="1"/>
  <c r="K479" i="6" s="1"/>
  <c r="K480" i="6" s="1"/>
  <c r="K481" i="6" s="1"/>
  <c r="K482" i="6" s="1"/>
  <c r="K483" i="6" s="1"/>
  <c r="K484" i="6" s="1"/>
  <c r="K485" i="6" s="1"/>
  <c r="K486" i="6" s="1"/>
  <c r="K487" i="6" s="1"/>
  <c r="K488" i="6" s="1"/>
  <c r="K489" i="6" s="1"/>
  <c r="U467" i="6"/>
  <c r="AC468" i="6" s="1"/>
  <c r="E469" i="5"/>
  <c r="AJ468" i="6" l="1"/>
  <c r="G468" i="6"/>
  <c r="O468" i="6"/>
  <c r="P468" i="6" s="1"/>
  <c r="T468" i="6"/>
  <c r="AK467" i="6"/>
  <c r="AL467" i="6" s="1"/>
  <c r="AA469" i="5"/>
  <c r="AB469" i="5"/>
  <c r="Y469" i="5"/>
  <c r="Z469" i="5"/>
  <c r="W469" i="5"/>
  <c r="X469" i="5"/>
  <c r="U469" i="5"/>
  <c r="V469" i="5"/>
  <c r="F469" i="5"/>
  <c r="O470" i="5" s="1"/>
  <c r="G469" i="6" l="1"/>
  <c r="N468" i="6"/>
  <c r="AK469" i="5"/>
  <c r="AL469" i="5" s="1"/>
  <c r="P470" i="5"/>
  <c r="T470" i="5"/>
  <c r="N470" i="5" s="1"/>
  <c r="G470" i="6" l="1"/>
  <c r="E468" i="6"/>
  <c r="E470" i="5"/>
  <c r="Z468" i="6" l="1"/>
  <c r="V468" i="6"/>
  <c r="F468" i="6"/>
  <c r="Y468" i="6"/>
  <c r="U468" i="6"/>
  <c r="AA468" i="6"/>
  <c r="W468" i="6"/>
  <c r="X468" i="6"/>
  <c r="AB468" i="6"/>
  <c r="G471" i="6"/>
  <c r="AA470" i="5"/>
  <c r="AB470" i="5"/>
  <c r="Y470" i="5"/>
  <c r="Z470" i="5"/>
  <c r="W470" i="5"/>
  <c r="X470" i="5"/>
  <c r="U470" i="5"/>
  <c r="V470" i="5"/>
  <c r="F470" i="5"/>
  <c r="O471" i="5" s="1"/>
  <c r="AK468" i="6" l="1"/>
  <c r="AL468" i="6" s="1"/>
  <c r="O469" i="6"/>
  <c r="P469" i="6" s="1"/>
  <c r="T469" i="6"/>
  <c r="N469" i="6" s="1"/>
  <c r="G472" i="6"/>
  <c r="AK470" i="5"/>
  <c r="AL470" i="5" s="1"/>
  <c r="P471" i="5"/>
  <c r="T471" i="5"/>
  <c r="N471" i="5" s="1"/>
  <c r="G473" i="6" l="1"/>
  <c r="E469" i="6"/>
  <c r="E471" i="5"/>
  <c r="G474" i="6" l="1"/>
  <c r="Y469" i="6"/>
  <c r="U469" i="6"/>
  <c r="AB469" i="6"/>
  <c r="X469" i="6"/>
  <c r="Z469" i="6"/>
  <c r="V469" i="6"/>
  <c r="F469" i="6"/>
  <c r="W469" i="6"/>
  <c r="AA469" i="6"/>
  <c r="AA471" i="5"/>
  <c r="AB471" i="5"/>
  <c r="Y471" i="5"/>
  <c r="Z471" i="5"/>
  <c r="W471" i="5"/>
  <c r="X471" i="5"/>
  <c r="U471" i="5"/>
  <c r="V471" i="5"/>
  <c r="F471" i="5"/>
  <c r="O472" i="5" s="1"/>
  <c r="G475" i="6" l="1"/>
  <c r="AK469" i="6"/>
  <c r="AL469" i="6" s="1"/>
  <c r="O470" i="6"/>
  <c r="P470" i="6" s="1"/>
  <c r="T470" i="6"/>
  <c r="N470" i="6" s="1"/>
  <c r="AK471" i="5"/>
  <c r="AL471" i="5" s="1"/>
  <c r="P472" i="5"/>
  <c r="T472" i="5"/>
  <c r="N472" i="5" s="1"/>
  <c r="E470" i="6" l="1"/>
  <c r="G476" i="6"/>
  <c r="E472" i="5"/>
  <c r="G477" i="6" l="1"/>
  <c r="AB470" i="6"/>
  <c r="X470" i="6"/>
  <c r="AA470" i="6"/>
  <c r="W470" i="6"/>
  <c r="Y470" i="6"/>
  <c r="U470" i="6"/>
  <c r="F470" i="6"/>
  <c r="Z470" i="6"/>
  <c r="V470" i="6"/>
  <c r="AA472" i="5"/>
  <c r="AB472" i="5"/>
  <c r="Y472" i="5"/>
  <c r="Z472" i="5"/>
  <c r="W472" i="5"/>
  <c r="X472" i="5"/>
  <c r="U472" i="5"/>
  <c r="V472" i="5"/>
  <c r="F472" i="5"/>
  <c r="O473" i="5" s="1"/>
  <c r="G478" i="6" l="1"/>
  <c r="O471" i="6"/>
  <c r="P471" i="6" s="1"/>
  <c r="T471" i="6"/>
  <c r="N471" i="6" s="1"/>
  <c r="AK470" i="6"/>
  <c r="AL470" i="6" s="1"/>
  <c r="AK472" i="5"/>
  <c r="AL472" i="5" s="1"/>
  <c r="P473" i="5"/>
  <c r="T473" i="5"/>
  <c r="N473" i="5" s="1"/>
  <c r="E471" i="6" l="1"/>
  <c r="G479" i="6"/>
  <c r="E473" i="5"/>
  <c r="G480" i="6" l="1"/>
  <c r="AA471" i="6"/>
  <c r="W471" i="6"/>
  <c r="Z471" i="6"/>
  <c r="V471" i="6"/>
  <c r="F471" i="6"/>
  <c r="AB471" i="6"/>
  <c r="X471" i="6"/>
  <c r="Y471" i="6"/>
  <c r="U471" i="6"/>
  <c r="AA473" i="5"/>
  <c r="AB473" i="5"/>
  <c r="Y473" i="5"/>
  <c r="Z473" i="5"/>
  <c r="W473" i="5"/>
  <c r="X473" i="5"/>
  <c r="U473" i="5"/>
  <c r="V473" i="5"/>
  <c r="F473" i="5"/>
  <c r="O474" i="5" s="1"/>
  <c r="O472" i="6" l="1"/>
  <c r="P472" i="6" s="1"/>
  <c r="T472" i="6"/>
  <c r="N472" i="6" s="1"/>
  <c r="AK471" i="6"/>
  <c r="AL471" i="6" s="1"/>
  <c r="G481" i="6"/>
  <c r="AK473" i="5"/>
  <c r="AL473" i="5" s="1"/>
  <c r="P474" i="5"/>
  <c r="T474" i="5"/>
  <c r="N474" i="5" s="1"/>
  <c r="E472" i="6" l="1"/>
  <c r="G482" i="6"/>
  <c r="E474" i="5"/>
  <c r="G483" i="6" l="1"/>
  <c r="Z472" i="6"/>
  <c r="V472" i="6"/>
  <c r="F472" i="6"/>
  <c r="Y472" i="6"/>
  <c r="U472" i="6"/>
  <c r="AA472" i="6"/>
  <c r="W472" i="6"/>
  <c r="X472" i="6"/>
  <c r="AB472" i="6"/>
  <c r="AA474" i="5"/>
  <c r="AB474" i="5"/>
  <c r="Y474" i="5"/>
  <c r="Z474" i="5"/>
  <c r="W474" i="5"/>
  <c r="X474" i="5"/>
  <c r="U474" i="5"/>
  <c r="V474" i="5"/>
  <c r="F474" i="5"/>
  <c r="O475" i="5" s="1"/>
  <c r="AK472" i="6" l="1"/>
  <c r="AL472" i="6" s="1"/>
  <c r="O473" i="6"/>
  <c r="P473" i="6" s="1"/>
  <c r="T473" i="6"/>
  <c r="N473" i="6" s="1"/>
  <c r="G484" i="6"/>
  <c r="AK474" i="5"/>
  <c r="AL474" i="5" s="1"/>
  <c r="P475" i="5"/>
  <c r="T475" i="5"/>
  <c r="N475" i="5" s="1"/>
  <c r="G485" i="6" l="1"/>
  <c r="E473" i="6"/>
  <c r="E475" i="5"/>
  <c r="G486" i="6" l="1"/>
  <c r="Y473" i="6"/>
  <c r="U473" i="6"/>
  <c r="AB473" i="6"/>
  <c r="X473" i="6"/>
  <c r="Z473" i="6"/>
  <c r="V473" i="6"/>
  <c r="F473" i="6"/>
  <c r="AA473" i="6"/>
  <c r="W473" i="6"/>
  <c r="AA475" i="5"/>
  <c r="AB475" i="5"/>
  <c r="Y475" i="5"/>
  <c r="Z475" i="5"/>
  <c r="W475" i="5"/>
  <c r="X475" i="5"/>
  <c r="U475" i="5"/>
  <c r="V475" i="5"/>
  <c r="F475" i="5"/>
  <c r="O476" i="5" s="1"/>
  <c r="G487" i="6" l="1"/>
  <c r="AK473" i="6"/>
  <c r="AL473" i="6" s="1"/>
  <c r="O474" i="6"/>
  <c r="P474" i="6" s="1"/>
  <c r="T474" i="6"/>
  <c r="N474" i="6" s="1"/>
  <c r="AK475" i="5"/>
  <c r="AL475" i="5" s="1"/>
  <c r="P476" i="5"/>
  <c r="T476" i="5"/>
  <c r="N476" i="5" s="1"/>
  <c r="E474" i="6" l="1"/>
  <c r="G488" i="6"/>
  <c r="E476" i="5"/>
  <c r="AB474" i="6" l="1"/>
  <c r="X474" i="6"/>
  <c r="AA474" i="6"/>
  <c r="W474" i="6"/>
  <c r="Y474" i="6"/>
  <c r="U474" i="6"/>
  <c r="V474" i="6"/>
  <c r="Z474" i="6"/>
  <c r="F474" i="6"/>
  <c r="G489" i="6"/>
  <c r="AA476" i="5"/>
  <c r="AB476" i="5"/>
  <c r="Y476" i="5"/>
  <c r="Z476" i="5"/>
  <c r="W476" i="5"/>
  <c r="X476" i="5"/>
  <c r="U476" i="5"/>
  <c r="V476" i="5"/>
  <c r="F476" i="5"/>
  <c r="O477" i="5" s="1"/>
  <c r="O475" i="6" l="1"/>
  <c r="P475" i="6" s="1"/>
  <c r="T475" i="6"/>
  <c r="N475" i="6" s="1"/>
  <c r="AK474" i="6"/>
  <c r="AL474" i="6" s="1"/>
  <c r="AK476" i="5"/>
  <c r="AL476" i="5" s="1"/>
  <c r="P477" i="5"/>
  <c r="T477" i="5"/>
  <c r="N477" i="5" s="1"/>
  <c r="E475" i="6" l="1"/>
  <c r="E477" i="5"/>
  <c r="AA475" i="6" l="1"/>
  <c r="W475" i="6"/>
  <c r="Z475" i="6"/>
  <c r="V475" i="6"/>
  <c r="F475" i="6"/>
  <c r="AB475" i="6"/>
  <c r="X475" i="6"/>
  <c r="U475" i="6"/>
  <c r="Y475" i="6"/>
  <c r="AA477" i="5"/>
  <c r="AB477" i="5"/>
  <c r="Y477" i="5"/>
  <c r="Z477" i="5"/>
  <c r="W477" i="5"/>
  <c r="X477" i="5"/>
  <c r="U477" i="5"/>
  <c r="V477" i="5"/>
  <c r="F477" i="5"/>
  <c r="O478" i="5" s="1"/>
  <c r="O476" i="6" l="1"/>
  <c r="P476" i="6" s="1"/>
  <c r="AK475" i="6"/>
  <c r="AL475" i="6" s="1"/>
  <c r="T476" i="6"/>
  <c r="N476" i="6" s="1"/>
  <c r="AK477" i="5"/>
  <c r="AL477" i="5" s="1"/>
  <c r="P478" i="5"/>
  <c r="T478" i="5"/>
  <c r="N478" i="5" s="1"/>
  <c r="E476" i="6" l="1"/>
  <c r="E478" i="5"/>
  <c r="Z476" i="6" l="1"/>
  <c r="V476" i="6"/>
  <c r="F476" i="6"/>
  <c r="Y476" i="6"/>
  <c r="U476" i="6"/>
  <c r="AA476" i="6"/>
  <c r="W476" i="6"/>
  <c r="AB476" i="6"/>
  <c r="X476" i="6"/>
  <c r="AA478" i="5"/>
  <c r="AB478" i="5"/>
  <c r="Y478" i="5"/>
  <c r="Z478" i="5"/>
  <c r="W478" i="5"/>
  <c r="X478" i="5"/>
  <c r="U478" i="5"/>
  <c r="V478" i="5"/>
  <c r="F478" i="5"/>
  <c r="O479" i="5" s="1"/>
  <c r="AK476" i="6" l="1"/>
  <c r="AL476" i="6" s="1"/>
  <c r="O477" i="6"/>
  <c r="P477" i="6" s="1"/>
  <c r="T477" i="6"/>
  <c r="N477" i="6" s="1"/>
  <c r="AK478" i="5"/>
  <c r="AL478" i="5" s="1"/>
  <c r="P479" i="5"/>
  <c r="T479" i="5"/>
  <c r="N479" i="5" s="1"/>
  <c r="E477" i="6" l="1"/>
  <c r="E479" i="5"/>
  <c r="Y477" i="6" l="1"/>
  <c r="U477" i="6"/>
  <c r="AB477" i="6"/>
  <c r="X477" i="6"/>
  <c r="Z477" i="6"/>
  <c r="V477" i="6"/>
  <c r="F477" i="6"/>
  <c r="W477" i="6"/>
  <c r="AA477" i="6"/>
  <c r="AA479" i="5"/>
  <c r="AB479" i="5"/>
  <c r="Y479" i="5"/>
  <c r="Z479" i="5"/>
  <c r="W479" i="5"/>
  <c r="X479" i="5"/>
  <c r="U479" i="5"/>
  <c r="V479" i="5"/>
  <c r="F479" i="5"/>
  <c r="O480" i="5" s="1"/>
  <c r="AK477" i="6" l="1"/>
  <c r="AL477" i="6" s="1"/>
  <c r="O478" i="6"/>
  <c r="P478" i="6" s="1"/>
  <c r="T478" i="6"/>
  <c r="N478" i="6" s="1"/>
  <c r="AK479" i="5"/>
  <c r="AL479" i="5" s="1"/>
  <c r="P480" i="5"/>
  <c r="T480" i="5"/>
  <c r="N480" i="5" s="1"/>
  <c r="E478" i="6" l="1"/>
  <c r="E480" i="5"/>
  <c r="AB478" i="6" l="1"/>
  <c r="X478" i="6"/>
  <c r="AA478" i="6"/>
  <c r="W478" i="6"/>
  <c r="Y478" i="6"/>
  <c r="U478" i="6"/>
  <c r="F478" i="6"/>
  <c r="Z478" i="6"/>
  <c r="V478" i="6"/>
  <c r="AA480" i="5"/>
  <c r="AB480" i="5"/>
  <c r="Y480" i="5"/>
  <c r="Z480" i="5"/>
  <c r="W480" i="5"/>
  <c r="X480" i="5"/>
  <c r="U480" i="5"/>
  <c r="V480" i="5"/>
  <c r="F480" i="5"/>
  <c r="O481" i="5" s="1"/>
  <c r="O479" i="6" l="1"/>
  <c r="P479" i="6" s="1"/>
  <c r="T479" i="6"/>
  <c r="N479" i="6" s="1"/>
  <c r="AK478" i="6"/>
  <c r="AL478" i="6" s="1"/>
  <c r="AK480" i="5"/>
  <c r="AL480" i="5" s="1"/>
  <c r="P481" i="5"/>
  <c r="T481" i="5"/>
  <c r="N481" i="5" s="1"/>
  <c r="E479" i="6" l="1"/>
  <c r="E481" i="5"/>
  <c r="AA479" i="6" l="1"/>
  <c r="W479" i="6"/>
  <c r="Z479" i="6"/>
  <c r="V479" i="6"/>
  <c r="F479" i="6"/>
  <c r="AB479" i="6"/>
  <c r="X479" i="6"/>
  <c r="Y479" i="6"/>
  <c r="U479" i="6"/>
  <c r="AA481" i="5"/>
  <c r="AB481" i="5"/>
  <c r="Y481" i="5"/>
  <c r="Z481" i="5"/>
  <c r="W481" i="5"/>
  <c r="X481" i="5"/>
  <c r="U481" i="5"/>
  <c r="V481" i="5"/>
  <c r="F481" i="5"/>
  <c r="O482" i="5" s="1"/>
  <c r="O480" i="6" l="1"/>
  <c r="P480" i="6" s="1"/>
  <c r="T480" i="6"/>
  <c r="N480" i="6" s="1"/>
  <c r="AK479" i="6"/>
  <c r="AL479" i="6" s="1"/>
  <c r="AK481" i="5"/>
  <c r="AL481" i="5" s="1"/>
  <c r="P482" i="5"/>
  <c r="T482" i="5"/>
  <c r="N482" i="5" s="1"/>
  <c r="E480" i="6" l="1"/>
  <c r="E482" i="5"/>
  <c r="Z480" i="6" l="1"/>
  <c r="V480" i="6"/>
  <c r="F480" i="6"/>
  <c r="Y480" i="6"/>
  <c r="U480" i="6"/>
  <c r="AA480" i="6"/>
  <c r="W480" i="6"/>
  <c r="X480" i="6"/>
  <c r="AB480" i="6"/>
  <c r="AA482" i="5"/>
  <c r="AB482" i="5"/>
  <c r="Y482" i="5"/>
  <c r="Z482" i="5"/>
  <c r="W482" i="5"/>
  <c r="X482" i="5"/>
  <c r="U482" i="5"/>
  <c r="V482" i="5"/>
  <c r="F482" i="5"/>
  <c r="O483" i="5" s="1"/>
  <c r="AK480" i="6" l="1"/>
  <c r="AL480" i="6" s="1"/>
  <c r="O481" i="6"/>
  <c r="P481" i="6" s="1"/>
  <c r="T481" i="6"/>
  <c r="N481" i="6" s="1"/>
  <c r="AK482" i="5"/>
  <c r="AL482" i="5" s="1"/>
  <c r="P483" i="5"/>
  <c r="T483" i="5"/>
  <c r="N483" i="5" s="1"/>
  <c r="E481" i="6" l="1"/>
  <c r="E483" i="5"/>
  <c r="Y481" i="6" l="1"/>
  <c r="U481" i="6"/>
  <c r="AB481" i="6"/>
  <c r="X481" i="6"/>
  <c r="Z481" i="6"/>
  <c r="V481" i="6"/>
  <c r="F481" i="6"/>
  <c r="AA481" i="6"/>
  <c r="W481" i="6"/>
  <c r="AA483" i="5"/>
  <c r="AB483" i="5"/>
  <c r="Y483" i="5"/>
  <c r="Z483" i="5"/>
  <c r="W483" i="5"/>
  <c r="X483" i="5"/>
  <c r="U483" i="5"/>
  <c r="V483" i="5"/>
  <c r="F483" i="5"/>
  <c r="O484" i="5" s="1"/>
  <c r="AK481" i="6" l="1"/>
  <c r="AL481" i="6" s="1"/>
  <c r="O482" i="6"/>
  <c r="P482" i="6" s="1"/>
  <c r="T482" i="6"/>
  <c r="N482" i="6" s="1"/>
  <c r="AK483" i="5"/>
  <c r="AL483" i="5" s="1"/>
  <c r="P484" i="5"/>
  <c r="T484" i="5"/>
  <c r="N484" i="5" s="1"/>
  <c r="E482" i="6" l="1"/>
  <c r="E484" i="5"/>
  <c r="AB482" i="6" l="1"/>
  <c r="X482" i="6"/>
  <c r="AA482" i="6"/>
  <c r="W482" i="6"/>
  <c r="Y482" i="6"/>
  <c r="U482" i="6"/>
  <c r="V482" i="6"/>
  <c r="Z482" i="6"/>
  <c r="F482" i="6"/>
  <c r="AA484" i="5"/>
  <c r="AB484" i="5"/>
  <c r="Y484" i="5"/>
  <c r="Z484" i="5"/>
  <c r="W484" i="5"/>
  <c r="X484" i="5"/>
  <c r="U484" i="5"/>
  <c r="V484" i="5"/>
  <c r="F484" i="5"/>
  <c r="O485" i="5" s="1"/>
  <c r="O483" i="6" l="1"/>
  <c r="P483" i="6" s="1"/>
  <c r="T483" i="6"/>
  <c r="N483" i="6" s="1"/>
  <c r="AK482" i="6"/>
  <c r="AL482" i="6" s="1"/>
  <c r="AK484" i="5"/>
  <c r="AL484" i="5" s="1"/>
  <c r="P485" i="5"/>
  <c r="T485" i="5"/>
  <c r="N485" i="5" s="1"/>
  <c r="E483" i="6" l="1"/>
  <c r="E485" i="5"/>
  <c r="AA483" i="6" l="1"/>
  <c r="W483" i="6"/>
  <c r="Z483" i="6"/>
  <c r="V483" i="6"/>
  <c r="F483" i="6"/>
  <c r="AB483" i="6"/>
  <c r="X483" i="6"/>
  <c r="U483" i="6"/>
  <c r="Y483" i="6"/>
  <c r="AA485" i="5"/>
  <c r="AB485" i="5"/>
  <c r="Y485" i="5"/>
  <c r="Z485" i="5"/>
  <c r="W485" i="5"/>
  <c r="X485" i="5"/>
  <c r="U485" i="5"/>
  <c r="V485" i="5"/>
  <c r="F485" i="5"/>
  <c r="O486" i="5" s="1"/>
  <c r="O484" i="6" l="1"/>
  <c r="P484" i="6" s="1"/>
  <c r="AK483" i="6"/>
  <c r="AL483" i="6" s="1"/>
  <c r="T484" i="6"/>
  <c r="N484" i="6" s="1"/>
  <c r="AK485" i="5"/>
  <c r="AL485" i="5" s="1"/>
  <c r="P486" i="5"/>
  <c r="T486" i="5"/>
  <c r="N486" i="5" s="1"/>
  <c r="E484" i="6" l="1"/>
  <c r="E486" i="5"/>
  <c r="Z484" i="6" l="1"/>
  <c r="V484" i="6"/>
  <c r="F484" i="6"/>
  <c r="Y484" i="6"/>
  <c r="U484" i="6"/>
  <c r="AA484" i="6"/>
  <c r="W484" i="6"/>
  <c r="AB484" i="6"/>
  <c r="X484" i="6"/>
  <c r="AA486" i="5"/>
  <c r="AB486" i="5"/>
  <c r="Y486" i="5"/>
  <c r="Z486" i="5"/>
  <c r="W486" i="5"/>
  <c r="X486" i="5"/>
  <c r="U486" i="5"/>
  <c r="V486" i="5"/>
  <c r="F486" i="5"/>
  <c r="O487" i="5" s="1"/>
  <c r="AK484" i="6" l="1"/>
  <c r="AL484" i="6" s="1"/>
  <c r="O485" i="6"/>
  <c r="P485" i="6" s="1"/>
  <c r="T485" i="6"/>
  <c r="N485" i="6" s="1"/>
  <c r="AK486" i="5"/>
  <c r="AL486" i="5" s="1"/>
  <c r="P487" i="5"/>
  <c r="T487" i="5"/>
  <c r="N487" i="5" s="1"/>
  <c r="E485" i="6" l="1"/>
  <c r="E487" i="5"/>
  <c r="Y485" i="6" l="1"/>
  <c r="U485" i="6"/>
  <c r="AB485" i="6"/>
  <c r="X485" i="6"/>
  <c r="Z485" i="6"/>
  <c r="V485" i="6"/>
  <c r="F485" i="6"/>
  <c r="W485" i="6"/>
  <c r="AA485" i="6"/>
  <c r="AA487" i="5"/>
  <c r="AB487" i="5"/>
  <c r="Y487" i="5"/>
  <c r="Z487" i="5"/>
  <c r="W487" i="5"/>
  <c r="X487" i="5"/>
  <c r="U487" i="5"/>
  <c r="V487" i="5"/>
  <c r="F487" i="5"/>
  <c r="O488" i="5" s="1"/>
  <c r="AK485" i="6" l="1"/>
  <c r="AL485" i="6" s="1"/>
  <c r="O486" i="6"/>
  <c r="P486" i="6" s="1"/>
  <c r="T486" i="6"/>
  <c r="N486" i="6" s="1"/>
  <c r="AK487" i="5"/>
  <c r="AL487" i="5" s="1"/>
  <c r="P488" i="5"/>
  <c r="T488" i="5"/>
  <c r="N488" i="5" s="1"/>
  <c r="E486" i="6" l="1"/>
  <c r="E488" i="5"/>
  <c r="AB486" i="6" l="1"/>
  <c r="X486" i="6"/>
  <c r="AA486" i="6"/>
  <c r="W486" i="6"/>
  <c r="Y486" i="6"/>
  <c r="U486" i="6"/>
  <c r="F486" i="6"/>
  <c r="Z486" i="6"/>
  <c r="V486" i="6"/>
  <c r="AA488" i="5"/>
  <c r="AB488" i="5"/>
  <c r="Y488" i="5"/>
  <c r="Z488" i="5"/>
  <c r="W488" i="5"/>
  <c r="X488" i="5"/>
  <c r="U488" i="5"/>
  <c r="V488" i="5"/>
  <c r="F488" i="5"/>
  <c r="O489" i="5" s="1"/>
  <c r="O487" i="6" l="1"/>
  <c r="P487" i="6" s="1"/>
  <c r="T487" i="6"/>
  <c r="N487" i="6" s="1"/>
  <c r="AK486" i="6"/>
  <c r="AL486" i="6" s="1"/>
  <c r="AK488" i="5"/>
  <c r="AL488" i="5" s="1"/>
  <c r="P489" i="5"/>
  <c r="T489" i="5"/>
  <c r="N489" i="5" s="1"/>
  <c r="E487" i="6" l="1"/>
  <c r="E489" i="5"/>
  <c r="R490" i="5"/>
  <c r="AA487" i="6" l="1"/>
  <c r="W487" i="6"/>
  <c r="Z487" i="6"/>
  <c r="V487" i="6"/>
  <c r="F487" i="6"/>
  <c r="AB487" i="6"/>
  <c r="X487" i="6"/>
  <c r="Y487" i="6"/>
  <c r="U487" i="6"/>
  <c r="AA489" i="5"/>
  <c r="AB489" i="5"/>
  <c r="Y489" i="5"/>
  <c r="AG490" i="5" s="1"/>
  <c r="K490" i="5" s="1"/>
  <c r="K491" i="5" s="1"/>
  <c r="K492" i="5" s="1"/>
  <c r="K493" i="5" s="1"/>
  <c r="K494" i="5" s="1"/>
  <c r="K495" i="5" s="1"/>
  <c r="K496" i="5" s="1"/>
  <c r="K497" i="5" s="1"/>
  <c r="K498" i="5" s="1"/>
  <c r="K499" i="5" s="1"/>
  <c r="K500" i="5" s="1"/>
  <c r="K501" i="5" s="1"/>
  <c r="K502" i="5" s="1"/>
  <c r="K503" i="5" s="1"/>
  <c r="K504" i="5" s="1"/>
  <c r="K505" i="5" s="1"/>
  <c r="K506" i="5" s="1"/>
  <c r="K507" i="5" s="1"/>
  <c r="K508" i="5" s="1"/>
  <c r="K509" i="5" s="1"/>
  <c r="Z489" i="5"/>
  <c r="AH490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W489" i="5"/>
  <c r="AE490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X489" i="5"/>
  <c r="AF490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U489" i="5"/>
  <c r="AC490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V489" i="5"/>
  <c r="AD490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AI490" i="5"/>
  <c r="M490" i="5" s="1"/>
  <c r="M491" i="5" s="1"/>
  <c r="M492" i="5" s="1"/>
  <c r="M493" i="5" s="1"/>
  <c r="M494" i="5" s="1"/>
  <c r="M495" i="5" s="1"/>
  <c r="M496" i="5" s="1"/>
  <c r="M497" i="5" s="1"/>
  <c r="M498" i="5" s="1"/>
  <c r="M499" i="5" s="1"/>
  <c r="M500" i="5" s="1"/>
  <c r="M501" i="5" s="1"/>
  <c r="M502" i="5" s="1"/>
  <c r="M503" i="5" s="1"/>
  <c r="M504" i="5" s="1"/>
  <c r="M505" i="5" s="1"/>
  <c r="M506" i="5" s="1"/>
  <c r="M507" i="5" s="1"/>
  <c r="M508" i="5" s="1"/>
  <c r="M509" i="5" s="1"/>
  <c r="F489" i="5"/>
  <c r="O490" i="5" s="1"/>
  <c r="O488" i="6" l="1"/>
  <c r="P488" i="6" s="1"/>
  <c r="T488" i="6"/>
  <c r="N488" i="6" s="1"/>
  <c r="AK487" i="6"/>
  <c r="AL487" i="6" s="1"/>
  <c r="AK489" i="5"/>
  <c r="AL489" i="5" s="1"/>
  <c r="P490" i="5"/>
  <c r="T490" i="5"/>
  <c r="AJ490" i="5"/>
  <c r="E488" i="6" l="1"/>
  <c r="N490" i="5"/>
  <c r="E490" i="5" s="1"/>
  <c r="Z488" i="6" l="1"/>
  <c r="V488" i="6"/>
  <c r="F488" i="6"/>
  <c r="Y488" i="6"/>
  <c r="U488" i="6"/>
  <c r="AA488" i="6"/>
  <c r="W488" i="6"/>
  <c r="X488" i="6"/>
  <c r="AB488" i="6"/>
  <c r="AA490" i="5"/>
  <c r="AB490" i="5"/>
  <c r="Y490" i="5"/>
  <c r="Z490" i="5"/>
  <c r="W490" i="5"/>
  <c r="X490" i="5"/>
  <c r="U490" i="5"/>
  <c r="V490" i="5"/>
  <c r="F490" i="5"/>
  <c r="O491" i="5" s="1"/>
  <c r="AK488" i="6" l="1"/>
  <c r="AL488" i="6" s="1"/>
  <c r="O489" i="6"/>
  <c r="P489" i="6" s="1"/>
  <c r="T489" i="6"/>
  <c r="N489" i="6" s="1"/>
  <c r="AK490" i="5"/>
  <c r="AL490" i="5" s="1"/>
  <c r="P491" i="5"/>
  <c r="T491" i="5"/>
  <c r="N491" i="5" s="1"/>
  <c r="E489" i="6" l="1"/>
  <c r="R490" i="6"/>
  <c r="E491" i="5"/>
  <c r="Y489" i="6" l="1"/>
  <c r="AG490" i="6" s="1"/>
  <c r="K490" i="6" s="1"/>
  <c r="K491" i="6" s="1"/>
  <c r="K492" i="6" s="1"/>
  <c r="K493" i="6" s="1"/>
  <c r="K494" i="6" s="1"/>
  <c r="K495" i="6" s="1"/>
  <c r="K496" i="6" s="1"/>
  <c r="K497" i="6" s="1"/>
  <c r="K498" i="6" s="1"/>
  <c r="K499" i="6" s="1"/>
  <c r="K500" i="6" s="1"/>
  <c r="K501" i="6" s="1"/>
  <c r="K502" i="6" s="1"/>
  <c r="K503" i="6" s="1"/>
  <c r="K504" i="6" s="1"/>
  <c r="K505" i="6" s="1"/>
  <c r="K506" i="6" s="1"/>
  <c r="K507" i="6" s="1"/>
  <c r="K508" i="6" s="1"/>
  <c r="K509" i="6" s="1"/>
  <c r="U489" i="6"/>
  <c r="AC490" i="6" s="1"/>
  <c r="AB489" i="6"/>
  <c r="X489" i="6"/>
  <c r="AF490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Z489" i="6"/>
  <c r="AH490" i="6" s="1"/>
  <c r="L490" i="6" s="1"/>
  <c r="L491" i="6" s="1"/>
  <c r="L492" i="6" s="1"/>
  <c r="L493" i="6" s="1"/>
  <c r="L494" i="6" s="1"/>
  <c r="L495" i="6" s="1"/>
  <c r="L496" i="6" s="1"/>
  <c r="L497" i="6" s="1"/>
  <c r="L498" i="6" s="1"/>
  <c r="L499" i="6" s="1"/>
  <c r="L500" i="6" s="1"/>
  <c r="L501" i="6" s="1"/>
  <c r="L502" i="6" s="1"/>
  <c r="L503" i="6" s="1"/>
  <c r="L504" i="6" s="1"/>
  <c r="L505" i="6" s="1"/>
  <c r="L506" i="6" s="1"/>
  <c r="L507" i="6" s="1"/>
  <c r="L508" i="6" s="1"/>
  <c r="L509" i="6" s="1"/>
  <c r="V489" i="6"/>
  <c r="AD490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F489" i="6"/>
  <c r="AA489" i="6"/>
  <c r="AI490" i="6" s="1"/>
  <c r="M490" i="6" s="1"/>
  <c r="M491" i="6" s="1"/>
  <c r="M492" i="6" s="1"/>
  <c r="M493" i="6" s="1"/>
  <c r="M494" i="6" s="1"/>
  <c r="M495" i="6" s="1"/>
  <c r="M496" i="6" s="1"/>
  <c r="M497" i="6" s="1"/>
  <c r="M498" i="6" s="1"/>
  <c r="M499" i="6" s="1"/>
  <c r="M500" i="6" s="1"/>
  <c r="M501" i="6" s="1"/>
  <c r="M502" i="6" s="1"/>
  <c r="M503" i="6" s="1"/>
  <c r="M504" i="6" s="1"/>
  <c r="M505" i="6" s="1"/>
  <c r="M506" i="6" s="1"/>
  <c r="M507" i="6" s="1"/>
  <c r="M508" i="6" s="1"/>
  <c r="M509" i="6" s="1"/>
  <c r="W489" i="6"/>
  <c r="AE490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AA491" i="5"/>
  <c r="AB491" i="5"/>
  <c r="Y491" i="5"/>
  <c r="Z491" i="5"/>
  <c r="W491" i="5"/>
  <c r="X491" i="5"/>
  <c r="U491" i="5"/>
  <c r="V491" i="5"/>
  <c r="F491" i="5"/>
  <c r="O492" i="5" s="1"/>
  <c r="AK489" i="6" l="1"/>
  <c r="AL489" i="6" s="1"/>
  <c r="O490" i="6"/>
  <c r="P490" i="6" s="1"/>
  <c r="T490" i="6"/>
  <c r="AJ490" i="6"/>
  <c r="G490" i="6"/>
  <c r="AK491" i="5"/>
  <c r="AL491" i="5" s="1"/>
  <c r="P492" i="5"/>
  <c r="T492" i="5"/>
  <c r="N492" i="5" s="1"/>
  <c r="N490" i="6" l="1"/>
  <c r="E490" i="6" s="1"/>
  <c r="G491" i="6"/>
  <c r="E492" i="5"/>
  <c r="G492" i="6" l="1"/>
  <c r="AB490" i="6"/>
  <c r="X490" i="6"/>
  <c r="AA490" i="6"/>
  <c r="W490" i="6"/>
  <c r="Y490" i="6"/>
  <c r="U490" i="6"/>
  <c r="V490" i="6"/>
  <c r="Z490" i="6"/>
  <c r="F490" i="6"/>
  <c r="AA492" i="5"/>
  <c r="AB492" i="5"/>
  <c r="Y492" i="5"/>
  <c r="Z492" i="5"/>
  <c r="W492" i="5"/>
  <c r="X492" i="5"/>
  <c r="U492" i="5"/>
  <c r="V492" i="5"/>
  <c r="F492" i="5"/>
  <c r="O493" i="5" s="1"/>
  <c r="O491" i="6" l="1"/>
  <c r="P491" i="6" s="1"/>
  <c r="T491" i="6"/>
  <c r="N491" i="6" s="1"/>
  <c r="AK490" i="6"/>
  <c r="AL490" i="6" s="1"/>
  <c r="G493" i="6"/>
  <c r="AK492" i="5"/>
  <c r="AL492" i="5" s="1"/>
  <c r="P493" i="5"/>
  <c r="T493" i="5"/>
  <c r="N493" i="5" s="1"/>
  <c r="E491" i="6" l="1"/>
  <c r="G494" i="6"/>
  <c r="E493" i="5"/>
  <c r="G495" i="6" l="1"/>
  <c r="AA491" i="6"/>
  <c r="W491" i="6"/>
  <c r="Z491" i="6"/>
  <c r="V491" i="6"/>
  <c r="F491" i="6"/>
  <c r="AB491" i="6"/>
  <c r="X491" i="6"/>
  <c r="U491" i="6"/>
  <c r="Y491" i="6"/>
  <c r="AA493" i="5"/>
  <c r="AB493" i="5"/>
  <c r="Y493" i="5"/>
  <c r="Z493" i="5"/>
  <c r="W493" i="5"/>
  <c r="X493" i="5"/>
  <c r="U493" i="5"/>
  <c r="V493" i="5"/>
  <c r="F493" i="5"/>
  <c r="O494" i="5" s="1"/>
  <c r="O492" i="6" l="1"/>
  <c r="P492" i="6" s="1"/>
  <c r="AK491" i="6"/>
  <c r="AL491" i="6" s="1"/>
  <c r="T492" i="6"/>
  <c r="N492" i="6" s="1"/>
  <c r="G496" i="6"/>
  <c r="AK493" i="5"/>
  <c r="AL493" i="5" s="1"/>
  <c r="P494" i="5"/>
  <c r="T494" i="5"/>
  <c r="N494" i="5" s="1"/>
  <c r="G497" i="6" l="1"/>
  <c r="E492" i="6"/>
  <c r="E494" i="5"/>
  <c r="Z492" i="6" l="1"/>
  <c r="V492" i="6"/>
  <c r="F492" i="6"/>
  <c r="Y492" i="6"/>
  <c r="U492" i="6"/>
  <c r="AA492" i="6"/>
  <c r="W492" i="6"/>
  <c r="AB492" i="6"/>
  <c r="X492" i="6"/>
  <c r="G498" i="6"/>
  <c r="AA494" i="5"/>
  <c r="AB494" i="5"/>
  <c r="Y494" i="5"/>
  <c r="Z494" i="5"/>
  <c r="W494" i="5"/>
  <c r="X494" i="5"/>
  <c r="U494" i="5"/>
  <c r="V494" i="5"/>
  <c r="F494" i="5"/>
  <c r="O495" i="5" s="1"/>
  <c r="AK492" i="6" l="1"/>
  <c r="AL492" i="6" s="1"/>
  <c r="O493" i="6"/>
  <c r="P493" i="6" s="1"/>
  <c r="T493" i="6"/>
  <c r="N493" i="6" s="1"/>
  <c r="G499" i="6"/>
  <c r="AK494" i="5"/>
  <c r="AL494" i="5" s="1"/>
  <c r="P495" i="5"/>
  <c r="T495" i="5"/>
  <c r="N495" i="5" s="1"/>
  <c r="E493" i="6" l="1"/>
  <c r="G500" i="6"/>
  <c r="E495" i="5"/>
  <c r="Y493" i="6" l="1"/>
  <c r="U493" i="6"/>
  <c r="AB493" i="6"/>
  <c r="X493" i="6"/>
  <c r="Z493" i="6"/>
  <c r="V493" i="6"/>
  <c r="F493" i="6"/>
  <c r="W493" i="6"/>
  <c r="AA493" i="6"/>
  <c r="G501" i="6"/>
  <c r="AA495" i="5"/>
  <c r="AB495" i="5"/>
  <c r="Y495" i="5"/>
  <c r="Z495" i="5"/>
  <c r="W495" i="5"/>
  <c r="X495" i="5"/>
  <c r="U495" i="5"/>
  <c r="V495" i="5"/>
  <c r="F495" i="5"/>
  <c r="O496" i="5" s="1"/>
  <c r="T494" i="6" l="1"/>
  <c r="N494" i="6" s="1"/>
  <c r="AK493" i="6"/>
  <c r="AL493" i="6" s="1"/>
  <c r="O494" i="6"/>
  <c r="P494" i="6" s="1"/>
  <c r="G502" i="6"/>
  <c r="AK495" i="5"/>
  <c r="AL495" i="5" s="1"/>
  <c r="T496" i="5"/>
  <c r="N496" i="5" s="1"/>
  <c r="P496" i="5"/>
  <c r="G503" i="6" l="1"/>
  <c r="E494" i="6"/>
  <c r="E496" i="5"/>
  <c r="G504" i="6" l="1"/>
  <c r="AB494" i="6"/>
  <c r="X494" i="6"/>
  <c r="AA494" i="6"/>
  <c r="W494" i="6"/>
  <c r="Y494" i="6"/>
  <c r="U494" i="6"/>
  <c r="F494" i="6"/>
  <c r="Z494" i="6"/>
  <c r="V494" i="6"/>
  <c r="AA496" i="5"/>
  <c r="AB496" i="5"/>
  <c r="Y496" i="5"/>
  <c r="Z496" i="5"/>
  <c r="W496" i="5"/>
  <c r="X496" i="5"/>
  <c r="U496" i="5"/>
  <c r="V496" i="5"/>
  <c r="F496" i="5"/>
  <c r="O497" i="5" s="1"/>
  <c r="O495" i="6" l="1"/>
  <c r="P495" i="6" s="1"/>
  <c r="T495" i="6"/>
  <c r="N495" i="6" s="1"/>
  <c r="AK494" i="6"/>
  <c r="AL494" i="6" s="1"/>
  <c r="G505" i="6"/>
  <c r="AK496" i="5"/>
  <c r="AL496" i="5" s="1"/>
  <c r="T497" i="5"/>
  <c r="N497" i="5" s="1"/>
  <c r="P497" i="5"/>
  <c r="E495" i="6" l="1"/>
  <c r="G506" i="6"/>
  <c r="E497" i="5"/>
  <c r="G507" i="6" l="1"/>
  <c r="AA495" i="6"/>
  <c r="W495" i="6"/>
  <c r="Z495" i="6"/>
  <c r="V495" i="6"/>
  <c r="F495" i="6"/>
  <c r="AB495" i="6"/>
  <c r="X495" i="6"/>
  <c r="Y495" i="6"/>
  <c r="U495" i="6"/>
  <c r="AA497" i="5"/>
  <c r="AB497" i="5"/>
  <c r="Y497" i="5"/>
  <c r="Z497" i="5"/>
  <c r="W497" i="5"/>
  <c r="X497" i="5"/>
  <c r="U497" i="5"/>
  <c r="V497" i="5"/>
  <c r="F497" i="5"/>
  <c r="O498" i="5" s="1"/>
  <c r="O496" i="6" l="1"/>
  <c r="P496" i="6" s="1"/>
  <c r="T496" i="6"/>
  <c r="N496" i="6" s="1"/>
  <c r="AK495" i="6"/>
  <c r="AL495" i="6" s="1"/>
  <c r="G508" i="6"/>
  <c r="AK497" i="5"/>
  <c r="AL497" i="5" s="1"/>
  <c r="T498" i="5"/>
  <c r="N498" i="5" s="1"/>
  <c r="P498" i="5"/>
  <c r="G509" i="6" l="1"/>
  <c r="E496" i="6"/>
  <c r="E498" i="5"/>
  <c r="Z496" i="6" l="1"/>
  <c r="V496" i="6"/>
  <c r="F496" i="6"/>
  <c r="Y496" i="6"/>
  <c r="U496" i="6"/>
  <c r="AA496" i="6"/>
  <c r="W496" i="6"/>
  <c r="X496" i="6"/>
  <c r="AB496" i="6"/>
  <c r="AA498" i="5"/>
  <c r="AB498" i="5"/>
  <c r="Y498" i="5"/>
  <c r="Z498" i="5"/>
  <c r="W498" i="5"/>
  <c r="X498" i="5"/>
  <c r="U498" i="5"/>
  <c r="V498" i="5"/>
  <c r="F498" i="5"/>
  <c r="O499" i="5" s="1"/>
  <c r="AK496" i="6" l="1"/>
  <c r="AL496" i="6" s="1"/>
  <c r="O497" i="6"/>
  <c r="P497" i="6" s="1"/>
  <c r="T497" i="6"/>
  <c r="N497" i="6" s="1"/>
  <c r="AK498" i="5"/>
  <c r="AL498" i="5" s="1"/>
  <c r="T499" i="5"/>
  <c r="N499" i="5" s="1"/>
  <c r="P499" i="5"/>
  <c r="E497" i="6" l="1"/>
  <c r="E499" i="5"/>
  <c r="Y497" i="6" l="1"/>
  <c r="U497" i="6"/>
  <c r="AB497" i="6"/>
  <c r="X497" i="6"/>
  <c r="Z497" i="6"/>
  <c r="V497" i="6"/>
  <c r="F497" i="6"/>
  <c r="AA497" i="6"/>
  <c r="W497" i="6"/>
  <c r="AA499" i="5"/>
  <c r="AB499" i="5"/>
  <c r="Y499" i="5"/>
  <c r="Z499" i="5"/>
  <c r="W499" i="5"/>
  <c r="X499" i="5"/>
  <c r="U499" i="5"/>
  <c r="V499" i="5"/>
  <c r="F499" i="5"/>
  <c r="O500" i="5" s="1"/>
  <c r="AK497" i="6" l="1"/>
  <c r="AL497" i="6" s="1"/>
  <c r="O498" i="6"/>
  <c r="P498" i="6" s="1"/>
  <c r="T498" i="6"/>
  <c r="N498" i="6" s="1"/>
  <c r="AK499" i="5"/>
  <c r="AL499" i="5" s="1"/>
  <c r="T500" i="5"/>
  <c r="N500" i="5" s="1"/>
  <c r="P500" i="5"/>
  <c r="E498" i="6" l="1"/>
  <c r="E500" i="5"/>
  <c r="AB498" i="6" l="1"/>
  <c r="X498" i="6"/>
  <c r="AA498" i="6"/>
  <c r="W498" i="6"/>
  <c r="Y498" i="6"/>
  <c r="U498" i="6"/>
  <c r="V498" i="6"/>
  <c r="Z498" i="6"/>
  <c r="F498" i="6"/>
  <c r="AA500" i="5"/>
  <c r="AB500" i="5"/>
  <c r="Y500" i="5"/>
  <c r="Z500" i="5"/>
  <c r="W500" i="5"/>
  <c r="X500" i="5"/>
  <c r="U500" i="5"/>
  <c r="V500" i="5"/>
  <c r="F500" i="5"/>
  <c r="O501" i="5" s="1"/>
  <c r="O499" i="6" l="1"/>
  <c r="P499" i="6" s="1"/>
  <c r="T499" i="6"/>
  <c r="N499" i="6" s="1"/>
  <c r="AK498" i="6"/>
  <c r="AL498" i="6" s="1"/>
  <c r="AK500" i="5"/>
  <c r="AL500" i="5" s="1"/>
  <c r="T501" i="5"/>
  <c r="N501" i="5" s="1"/>
  <c r="P501" i="5"/>
  <c r="E499" i="6" l="1"/>
  <c r="E501" i="5"/>
  <c r="AA499" i="6" l="1"/>
  <c r="W499" i="6"/>
  <c r="Z499" i="6"/>
  <c r="V499" i="6"/>
  <c r="F499" i="6"/>
  <c r="AB499" i="6"/>
  <c r="X499" i="6"/>
  <c r="U499" i="6"/>
  <c r="Y499" i="6"/>
  <c r="AA501" i="5"/>
  <c r="AB501" i="5"/>
  <c r="Y501" i="5"/>
  <c r="Z501" i="5"/>
  <c r="W501" i="5"/>
  <c r="X501" i="5"/>
  <c r="U501" i="5"/>
  <c r="V501" i="5"/>
  <c r="F501" i="5"/>
  <c r="O502" i="5" s="1"/>
  <c r="O500" i="6" l="1"/>
  <c r="P500" i="6" s="1"/>
  <c r="AK499" i="6"/>
  <c r="AL499" i="6" s="1"/>
  <c r="T500" i="6"/>
  <c r="N500" i="6" s="1"/>
  <c r="AK501" i="5"/>
  <c r="AL501" i="5" s="1"/>
  <c r="T502" i="5"/>
  <c r="N502" i="5" s="1"/>
  <c r="P502" i="5"/>
  <c r="E500" i="6" l="1"/>
  <c r="E502" i="5"/>
  <c r="Z500" i="6" l="1"/>
  <c r="V500" i="6"/>
  <c r="F500" i="6"/>
  <c r="Y500" i="6"/>
  <c r="U500" i="6"/>
  <c r="AA500" i="6"/>
  <c r="W500" i="6"/>
  <c r="AB500" i="6"/>
  <c r="X500" i="6"/>
  <c r="AA502" i="5"/>
  <c r="AB502" i="5"/>
  <c r="Y502" i="5"/>
  <c r="Z502" i="5"/>
  <c r="W502" i="5"/>
  <c r="X502" i="5"/>
  <c r="U502" i="5"/>
  <c r="V502" i="5"/>
  <c r="F502" i="5"/>
  <c r="O503" i="5" s="1"/>
  <c r="AK500" i="6" l="1"/>
  <c r="AL500" i="6" s="1"/>
  <c r="O501" i="6"/>
  <c r="P501" i="6" s="1"/>
  <c r="T501" i="6"/>
  <c r="N501" i="6" s="1"/>
  <c r="AK502" i="5"/>
  <c r="AL502" i="5" s="1"/>
  <c r="T503" i="5"/>
  <c r="N503" i="5" s="1"/>
  <c r="P503" i="5"/>
  <c r="E501" i="6" l="1"/>
  <c r="E503" i="5"/>
  <c r="Y501" i="6" l="1"/>
  <c r="U501" i="6"/>
  <c r="AB501" i="6"/>
  <c r="X501" i="6"/>
  <c r="Z501" i="6"/>
  <c r="V501" i="6"/>
  <c r="F501" i="6"/>
  <c r="W501" i="6"/>
  <c r="AA501" i="6"/>
  <c r="AA503" i="5"/>
  <c r="AB503" i="5"/>
  <c r="Y503" i="5"/>
  <c r="Z503" i="5"/>
  <c r="W503" i="5"/>
  <c r="X503" i="5"/>
  <c r="U503" i="5"/>
  <c r="V503" i="5"/>
  <c r="F503" i="5"/>
  <c r="O504" i="5" s="1"/>
  <c r="AK501" i="6" l="1"/>
  <c r="AL501" i="6" s="1"/>
  <c r="O502" i="6"/>
  <c r="P502" i="6" s="1"/>
  <c r="T502" i="6"/>
  <c r="N502" i="6" s="1"/>
  <c r="AK503" i="5"/>
  <c r="AL503" i="5" s="1"/>
  <c r="T504" i="5"/>
  <c r="N504" i="5" s="1"/>
  <c r="P504" i="5"/>
  <c r="E502" i="6" l="1"/>
  <c r="E504" i="5"/>
  <c r="AB502" i="6" l="1"/>
  <c r="X502" i="6"/>
  <c r="AA502" i="6"/>
  <c r="W502" i="6"/>
  <c r="Y502" i="6"/>
  <c r="U502" i="6"/>
  <c r="F502" i="6"/>
  <c r="Z502" i="6"/>
  <c r="V502" i="6"/>
  <c r="AA504" i="5"/>
  <c r="AB504" i="5"/>
  <c r="Y504" i="5"/>
  <c r="Z504" i="5"/>
  <c r="W504" i="5"/>
  <c r="X504" i="5"/>
  <c r="U504" i="5"/>
  <c r="V504" i="5"/>
  <c r="F504" i="5"/>
  <c r="O505" i="5" s="1"/>
  <c r="O503" i="6" l="1"/>
  <c r="P503" i="6" s="1"/>
  <c r="T503" i="6"/>
  <c r="N503" i="6" s="1"/>
  <c r="AK502" i="6"/>
  <c r="AL502" i="6" s="1"/>
  <c r="AK504" i="5"/>
  <c r="AL504" i="5" s="1"/>
  <c r="T505" i="5"/>
  <c r="N505" i="5" s="1"/>
  <c r="P505" i="5"/>
  <c r="E503" i="6" l="1"/>
  <c r="E505" i="5"/>
  <c r="AA503" i="6" l="1"/>
  <c r="W503" i="6"/>
  <c r="Z503" i="6"/>
  <c r="V503" i="6"/>
  <c r="F503" i="6"/>
  <c r="AB503" i="6"/>
  <c r="X503" i="6"/>
  <c r="Y503" i="6"/>
  <c r="U503" i="6"/>
  <c r="AA505" i="5"/>
  <c r="AB505" i="5"/>
  <c r="Y505" i="5"/>
  <c r="Z505" i="5"/>
  <c r="W505" i="5"/>
  <c r="X505" i="5"/>
  <c r="U505" i="5"/>
  <c r="V505" i="5"/>
  <c r="F505" i="5"/>
  <c r="O506" i="5" s="1"/>
  <c r="O504" i="6" l="1"/>
  <c r="P504" i="6" s="1"/>
  <c r="T504" i="6"/>
  <c r="N504" i="6" s="1"/>
  <c r="AK503" i="6"/>
  <c r="AL503" i="6" s="1"/>
  <c r="AK505" i="5"/>
  <c r="AL505" i="5" s="1"/>
  <c r="T506" i="5"/>
  <c r="N506" i="5" s="1"/>
  <c r="P506" i="5"/>
  <c r="E504" i="6" l="1"/>
  <c r="E506" i="5"/>
  <c r="Z504" i="6" l="1"/>
  <c r="V504" i="6"/>
  <c r="F504" i="6"/>
  <c r="Y504" i="6"/>
  <c r="U504" i="6"/>
  <c r="AA504" i="6"/>
  <c r="W504" i="6"/>
  <c r="X504" i="6"/>
  <c r="AB504" i="6"/>
  <c r="AA506" i="5"/>
  <c r="AB506" i="5"/>
  <c r="Y506" i="5"/>
  <c r="Z506" i="5"/>
  <c r="W506" i="5"/>
  <c r="X506" i="5"/>
  <c r="U506" i="5"/>
  <c r="V506" i="5"/>
  <c r="F506" i="5"/>
  <c r="O507" i="5" s="1"/>
  <c r="AK504" i="6" l="1"/>
  <c r="AL504" i="6" s="1"/>
  <c r="O505" i="6"/>
  <c r="P505" i="6" s="1"/>
  <c r="T505" i="6"/>
  <c r="N505" i="6" s="1"/>
  <c r="AK506" i="5"/>
  <c r="AL506" i="5" s="1"/>
  <c r="T507" i="5"/>
  <c r="N507" i="5" s="1"/>
  <c r="P507" i="5"/>
  <c r="E505" i="6" l="1"/>
  <c r="E507" i="5"/>
  <c r="Y505" i="6" l="1"/>
  <c r="U505" i="6"/>
  <c r="AB505" i="6"/>
  <c r="X505" i="6"/>
  <c r="Z505" i="6"/>
  <c r="V505" i="6"/>
  <c r="F505" i="6"/>
  <c r="AA505" i="6"/>
  <c r="W505" i="6"/>
  <c r="AA507" i="5"/>
  <c r="AB507" i="5"/>
  <c r="Y507" i="5"/>
  <c r="Z507" i="5"/>
  <c r="W507" i="5"/>
  <c r="X507" i="5"/>
  <c r="U507" i="5"/>
  <c r="V507" i="5"/>
  <c r="F507" i="5"/>
  <c r="O508" i="5" s="1"/>
  <c r="AK505" i="6" l="1"/>
  <c r="AL505" i="6" s="1"/>
  <c r="O506" i="6"/>
  <c r="P506" i="6" s="1"/>
  <c r="T506" i="6"/>
  <c r="N506" i="6" s="1"/>
  <c r="AK507" i="5"/>
  <c r="AL507" i="5" s="1"/>
  <c r="T508" i="5"/>
  <c r="N508" i="5" s="1"/>
  <c r="P508" i="5"/>
  <c r="E506" i="6" l="1"/>
  <c r="E508" i="5"/>
  <c r="AB506" i="6" l="1"/>
  <c r="X506" i="6"/>
  <c r="AA506" i="6"/>
  <c r="W506" i="6"/>
  <c r="Y506" i="6"/>
  <c r="U506" i="6"/>
  <c r="V506" i="6"/>
  <c r="Z506" i="6"/>
  <c r="F506" i="6"/>
  <c r="AA508" i="5"/>
  <c r="AB508" i="5"/>
  <c r="Y508" i="5"/>
  <c r="Z508" i="5"/>
  <c r="W508" i="5"/>
  <c r="X508" i="5"/>
  <c r="U508" i="5"/>
  <c r="V508" i="5"/>
  <c r="F508" i="5"/>
  <c r="O509" i="5" s="1"/>
  <c r="O507" i="6" l="1"/>
  <c r="P507" i="6" s="1"/>
  <c r="T507" i="6"/>
  <c r="N507" i="6" s="1"/>
  <c r="AK506" i="6"/>
  <c r="AL506" i="6" s="1"/>
  <c r="AK508" i="5"/>
  <c r="AL508" i="5" s="1"/>
  <c r="T509" i="5"/>
  <c r="N509" i="5" s="1"/>
  <c r="P509" i="5"/>
  <c r="E507" i="6" l="1"/>
  <c r="R510" i="5"/>
  <c r="E509" i="5"/>
  <c r="AA507" i="6" l="1"/>
  <c r="W507" i="6"/>
  <c r="Z507" i="6"/>
  <c r="V507" i="6"/>
  <c r="F507" i="6"/>
  <c r="AB507" i="6"/>
  <c r="X507" i="6"/>
  <c r="U507" i="6"/>
  <c r="Y507" i="6"/>
  <c r="AA509" i="5"/>
  <c r="AB509" i="5"/>
  <c r="Y509" i="5"/>
  <c r="AG510" i="5" s="1"/>
  <c r="K510" i="5" s="1"/>
  <c r="K511" i="5" s="1"/>
  <c r="K512" i="5" s="1"/>
  <c r="K513" i="5" s="1"/>
  <c r="K514" i="5" s="1"/>
  <c r="K515" i="5" s="1"/>
  <c r="K516" i="5" s="1"/>
  <c r="K517" i="5" s="1"/>
  <c r="K518" i="5" s="1"/>
  <c r="K519" i="5" s="1"/>
  <c r="K520" i="5" s="1"/>
  <c r="K521" i="5" s="1"/>
  <c r="K522" i="5" s="1"/>
  <c r="K523" i="5" s="1"/>
  <c r="K524" i="5" s="1"/>
  <c r="K525" i="5" s="1"/>
  <c r="K526" i="5" s="1"/>
  <c r="K527" i="5" s="1"/>
  <c r="K528" i="5" s="1"/>
  <c r="Z509" i="5"/>
  <c r="AH510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W509" i="5"/>
  <c r="AE510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I527" i="5" s="1"/>
  <c r="I528" i="5" s="1"/>
  <c r="X509" i="5"/>
  <c r="AF510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U509" i="5"/>
  <c r="AC510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V509" i="5"/>
  <c r="AD510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AI510" i="5"/>
  <c r="M510" i="5" s="1"/>
  <c r="M511" i="5" s="1"/>
  <c r="M512" i="5" s="1"/>
  <c r="M513" i="5" s="1"/>
  <c r="M514" i="5" s="1"/>
  <c r="M515" i="5" s="1"/>
  <c r="M516" i="5" s="1"/>
  <c r="M517" i="5" s="1"/>
  <c r="M518" i="5" s="1"/>
  <c r="M519" i="5" s="1"/>
  <c r="M520" i="5" s="1"/>
  <c r="M521" i="5" s="1"/>
  <c r="M522" i="5" s="1"/>
  <c r="M523" i="5" s="1"/>
  <c r="M524" i="5" s="1"/>
  <c r="M525" i="5" s="1"/>
  <c r="M526" i="5" s="1"/>
  <c r="M527" i="5" s="1"/>
  <c r="M528" i="5" s="1"/>
  <c r="F509" i="5"/>
  <c r="O510" i="5" s="1"/>
  <c r="O508" i="6" l="1"/>
  <c r="P508" i="6" s="1"/>
  <c r="AK507" i="6"/>
  <c r="AL507" i="6" s="1"/>
  <c r="T508" i="6"/>
  <c r="N508" i="6" s="1"/>
  <c r="AK509" i="5"/>
  <c r="AL509" i="5" s="1"/>
  <c r="T510" i="5"/>
  <c r="P510" i="5"/>
  <c r="AJ510" i="5"/>
  <c r="E508" i="6" l="1"/>
  <c r="N510" i="5"/>
  <c r="E510" i="5" s="1"/>
  <c r="Z508" i="6" l="1"/>
  <c r="V508" i="6"/>
  <c r="F508" i="6"/>
  <c r="Y508" i="6"/>
  <c r="U508" i="6"/>
  <c r="AA508" i="6"/>
  <c r="W508" i="6"/>
  <c r="AB508" i="6"/>
  <c r="X508" i="6"/>
  <c r="AA510" i="5"/>
  <c r="AB510" i="5"/>
  <c r="Y510" i="5"/>
  <c r="Z510" i="5"/>
  <c r="W510" i="5"/>
  <c r="X510" i="5"/>
  <c r="U510" i="5"/>
  <c r="V510" i="5"/>
  <c r="F510" i="5"/>
  <c r="O511" i="5" s="1"/>
  <c r="AK508" i="6" l="1"/>
  <c r="AL508" i="6" s="1"/>
  <c r="O509" i="6"/>
  <c r="P509" i="6" s="1"/>
  <c r="T509" i="6"/>
  <c r="N509" i="6" s="1"/>
  <c r="AK510" i="5"/>
  <c r="AL510" i="5" s="1"/>
  <c r="P511" i="5"/>
  <c r="T511" i="5"/>
  <c r="N511" i="5" s="1"/>
  <c r="E509" i="6" l="1"/>
  <c r="R510" i="6"/>
  <c r="E511" i="5"/>
  <c r="Y509" i="6" l="1"/>
  <c r="AG510" i="6" s="1"/>
  <c r="K510" i="6" s="1"/>
  <c r="K511" i="6" s="1"/>
  <c r="K512" i="6" s="1"/>
  <c r="K513" i="6" s="1"/>
  <c r="K514" i="6" s="1"/>
  <c r="K515" i="6" s="1"/>
  <c r="K516" i="6" s="1"/>
  <c r="K517" i="6" s="1"/>
  <c r="K518" i="6" s="1"/>
  <c r="K519" i="6" s="1"/>
  <c r="K520" i="6" s="1"/>
  <c r="K521" i="6" s="1"/>
  <c r="K522" i="6" s="1"/>
  <c r="K523" i="6" s="1"/>
  <c r="K524" i="6" s="1"/>
  <c r="K525" i="6" s="1"/>
  <c r="K526" i="6" s="1"/>
  <c r="K527" i="6" s="1"/>
  <c r="K528" i="6" s="1"/>
  <c r="U509" i="6"/>
  <c r="AC510" i="6" s="1"/>
  <c r="AB509" i="6"/>
  <c r="X509" i="6"/>
  <c r="AF510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Z509" i="6"/>
  <c r="AH510" i="6" s="1"/>
  <c r="L510" i="6" s="1"/>
  <c r="L511" i="6" s="1"/>
  <c r="L512" i="6" s="1"/>
  <c r="L513" i="6" s="1"/>
  <c r="L514" i="6" s="1"/>
  <c r="L515" i="6" s="1"/>
  <c r="L516" i="6" s="1"/>
  <c r="L517" i="6" s="1"/>
  <c r="L518" i="6" s="1"/>
  <c r="L519" i="6" s="1"/>
  <c r="L520" i="6" s="1"/>
  <c r="L521" i="6" s="1"/>
  <c r="L522" i="6" s="1"/>
  <c r="L523" i="6" s="1"/>
  <c r="L524" i="6" s="1"/>
  <c r="L525" i="6" s="1"/>
  <c r="L526" i="6" s="1"/>
  <c r="L527" i="6" s="1"/>
  <c r="L528" i="6" s="1"/>
  <c r="V509" i="6"/>
  <c r="AD510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F509" i="6"/>
  <c r="W509" i="6"/>
  <c r="AE510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AA509" i="6"/>
  <c r="AI510" i="6" s="1"/>
  <c r="M510" i="6" s="1"/>
  <c r="M511" i="6" s="1"/>
  <c r="M512" i="6" s="1"/>
  <c r="M513" i="6" s="1"/>
  <c r="M514" i="6" s="1"/>
  <c r="M515" i="6" s="1"/>
  <c r="M516" i="6" s="1"/>
  <c r="M517" i="6" s="1"/>
  <c r="M518" i="6" s="1"/>
  <c r="M519" i="6" s="1"/>
  <c r="M520" i="6" s="1"/>
  <c r="M521" i="6" s="1"/>
  <c r="M522" i="6" s="1"/>
  <c r="M523" i="6" s="1"/>
  <c r="M524" i="6" s="1"/>
  <c r="M525" i="6" s="1"/>
  <c r="M526" i="6" s="1"/>
  <c r="M527" i="6" s="1"/>
  <c r="M528" i="6" s="1"/>
  <c r="AA511" i="5"/>
  <c r="AB511" i="5"/>
  <c r="Y511" i="5"/>
  <c r="Z511" i="5"/>
  <c r="W511" i="5"/>
  <c r="X511" i="5"/>
  <c r="U511" i="5"/>
  <c r="V511" i="5"/>
  <c r="F511" i="5"/>
  <c r="O512" i="5" s="1"/>
  <c r="AK509" i="6" l="1"/>
  <c r="AL509" i="6" s="1"/>
  <c r="O510" i="6"/>
  <c r="P510" i="6" s="1"/>
  <c r="T510" i="6"/>
  <c r="AJ510" i="6"/>
  <c r="G510" i="6"/>
  <c r="P512" i="5"/>
  <c r="AK511" i="5"/>
  <c r="AL511" i="5" s="1"/>
  <c r="T512" i="5"/>
  <c r="N512" i="5" s="1"/>
  <c r="N510" i="6" l="1"/>
  <c r="E510" i="6" s="1"/>
  <c r="G511" i="6"/>
  <c r="E512" i="5"/>
  <c r="G512" i="6" l="1"/>
  <c r="AB510" i="6"/>
  <c r="X510" i="6"/>
  <c r="AA510" i="6"/>
  <c r="W510" i="6"/>
  <c r="Y510" i="6"/>
  <c r="U510" i="6"/>
  <c r="F510" i="6"/>
  <c r="Z510" i="6"/>
  <c r="V510" i="6"/>
  <c r="AA512" i="5"/>
  <c r="AB512" i="5"/>
  <c r="Y512" i="5"/>
  <c r="Z512" i="5"/>
  <c r="W512" i="5"/>
  <c r="X512" i="5"/>
  <c r="U512" i="5"/>
  <c r="V512" i="5"/>
  <c r="F512" i="5"/>
  <c r="O513" i="5" s="1"/>
  <c r="O511" i="6" l="1"/>
  <c r="P511" i="6" s="1"/>
  <c r="T511" i="6"/>
  <c r="N511" i="6" s="1"/>
  <c r="AK510" i="6"/>
  <c r="AL510" i="6" s="1"/>
  <c r="G513" i="6"/>
  <c r="P513" i="5"/>
  <c r="AK512" i="5"/>
  <c r="AL512" i="5" s="1"/>
  <c r="T513" i="5"/>
  <c r="N513" i="5" s="1"/>
  <c r="E511" i="6" l="1"/>
  <c r="G514" i="6"/>
  <c r="E513" i="5"/>
  <c r="G515" i="6" l="1"/>
  <c r="AA511" i="6"/>
  <c r="W511" i="6"/>
  <c r="Z511" i="6"/>
  <c r="V511" i="6"/>
  <c r="F511" i="6"/>
  <c r="AB511" i="6"/>
  <c r="X511" i="6"/>
  <c r="Y511" i="6"/>
  <c r="U511" i="6"/>
  <c r="AA513" i="5"/>
  <c r="AB513" i="5"/>
  <c r="Y513" i="5"/>
  <c r="Z513" i="5"/>
  <c r="W513" i="5"/>
  <c r="X513" i="5"/>
  <c r="U513" i="5"/>
  <c r="V513" i="5"/>
  <c r="F513" i="5"/>
  <c r="O514" i="5" s="1"/>
  <c r="O512" i="6" l="1"/>
  <c r="P512" i="6" s="1"/>
  <c r="T512" i="6"/>
  <c r="N512" i="6" s="1"/>
  <c r="AK511" i="6"/>
  <c r="AL511" i="6" s="1"/>
  <c r="G516" i="6"/>
  <c r="P514" i="5"/>
  <c r="AK513" i="5"/>
  <c r="AL513" i="5" s="1"/>
  <c r="T514" i="5"/>
  <c r="N514" i="5" s="1"/>
  <c r="G517" i="6" l="1"/>
  <c r="E512" i="6"/>
  <c r="E514" i="5"/>
  <c r="Z512" i="6" l="1"/>
  <c r="V512" i="6"/>
  <c r="F512" i="6"/>
  <c r="Y512" i="6"/>
  <c r="U512" i="6"/>
  <c r="AA512" i="6"/>
  <c r="W512" i="6"/>
  <c r="X512" i="6"/>
  <c r="AB512" i="6"/>
  <c r="G518" i="6"/>
  <c r="AA514" i="5"/>
  <c r="AB514" i="5"/>
  <c r="Y514" i="5"/>
  <c r="Z514" i="5"/>
  <c r="W514" i="5"/>
  <c r="X514" i="5"/>
  <c r="U514" i="5"/>
  <c r="V514" i="5"/>
  <c r="F514" i="5"/>
  <c r="O515" i="5" s="1"/>
  <c r="G519" i="6" l="1"/>
  <c r="AK512" i="6"/>
  <c r="AL512" i="6" s="1"/>
  <c r="O513" i="6"/>
  <c r="P513" i="6" s="1"/>
  <c r="T513" i="6"/>
  <c r="N513" i="6" s="1"/>
  <c r="P515" i="5"/>
  <c r="AK514" i="5"/>
  <c r="AL514" i="5" s="1"/>
  <c r="T515" i="5"/>
  <c r="N515" i="5" s="1"/>
  <c r="E513" i="6" l="1"/>
  <c r="G520" i="6"/>
  <c r="E515" i="5"/>
  <c r="G521" i="6" l="1"/>
  <c r="Y513" i="6"/>
  <c r="U513" i="6"/>
  <c r="AB513" i="6"/>
  <c r="X513" i="6"/>
  <c r="Z513" i="6"/>
  <c r="V513" i="6"/>
  <c r="F513" i="6"/>
  <c r="AA513" i="6"/>
  <c r="W513" i="6"/>
  <c r="AA515" i="5"/>
  <c r="AB515" i="5"/>
  <c r="Y515" i="5"/>
  <c r="Z515" i="5"/>
  <c r="W515" i="5"/>
  <c r="X515" i="5"/>
  <c r="U515" i="5"/>
  <c r="V515" i="5"/>
  <c r="F515" i="5"/>
  <c r="O516" i="5" s="1"/>
  <c r="G522" i="6" l="1"/>
  <c r="AK513" i="6"/>
  <c r="AL513" i="6" s="1"/>
  <c r="O514" i="6"/>
  <c r="P514" i="6" s="1"/>
  <c r="T514" i="6"/>
  <c r="N514" i="6" s="1"/>
  <c r="P516" i="5"/>
  <c r="AK515" i="5"/>
  <c r="AL515" i="5" s="1"/>
  <c r="T516" i="5"/>
  <c r="N516" i="5" s="1"/>
  <c r="G523" i="6" l="1"/>
  <c r="E514" i="6"/>
  <c r="E516" i="5"/>
  <c r="G524" i="6" l="1"/>
  <c r="AB514" i="6"/>
  <c r="X514" i="6"/>
  <c r="AA514" i="6"/>
  <c r="W514" i="6"/>
  <c r="Y514" i="6"/>
  <c r="U514" i="6"/>
  <c r="V514" i="6"/>
  <c r="Z514" i="6"/>
  <c r="F514" i="6"/>
  <c r="AA516" i="5"/>
  <c r="AB516" i="5"/>
  <c r="Y516" i="5"/>
  <c r="Z516" i="5"/>
  <c r="W516" i="5"/>
  <c r="X516" i="5"/>
  <c r="U516" i="5"/>
  <c r="V516" i="5"/>
  <c r="F516" i="5"/>
  <c r="O517" i="5" s="1"/>
  <c r="O515" i="6" l="1"/>
  <c r="P515" i="6" s="1"/>
  <c r="T515" i="6"/>
  <c r="N515" i="6" s="1"/>
  <c r="AK514" i="6"/>
  <c r="AL514" i="6" s="1"/>
  <c r="G525" i="6"/>
  <c r="P517" i="5"/>
  <c r="AK516" i="5"/>
  <c r="AL516" i="5" s="1"/>
  <c r="T517" i="5"/>
  <c r="N517" i="5" s="1"/>
  <c r="E515" i="6" l="1"/>
  <c r="G526" i="6"/>
  <c r="E517" i="5"/>
  <c r="G527" i="6" l="1"/>
  <c r="AA515" i="6"/>
  <c r="W515" i="6"/>
  <c r="Z515" i="6"/>
  <c r="V515" i="6"/>
  <c r="F515" i="6"/>
  <c r="AB515" i="6"/>
  <c r="X515" i="6"/>
  <c r="U515" i="6"/>
  <c r="Y515" i="6"/>
  <c r="AA517" i="5"/>
  <c r="AB517" i="5"/>
  <c r="Y517" i="5"/>
  <c r="Z517" i="5"/>
  <c r="W517" i="5"/>
  <c r="X517" i="5"/>
  <c r="U517" i="5"/>
  <c r="V517" i="5"/>
  <c r="F517" i="5"/>
  <c r="O518" i="5" s="1"/>
  <c r="O516" i="6" l="1"/>
  <c r="P516" i="6" s="1"/>
  <c r="AK515" i="6"/>
  <c r="AL515" i="6" s="1"/>
  <c r="T516" i="6"/>
  <c r="N516" i="6" s="1"/>
  <c r="G528" i="6"/>
  <c r="P518" i="5"/>
  <c r="AK517" i="5"/>
  <c r="AL517" i="5" s="1"/>
  <c r="T518" i="5"/>
  <c r="N518" i="5" s="1"/>
  <c r="E516" i="6" l="1"/>
  <c r="E518" i="5"/>
  <c r="Z516" i="6" l="1"/>
  <c r="V516" i="6"/>
  <c r="F516" i="6"/>
  <c r="Y516" i="6"/>
  <c r="U516" i="6"/>
  <c r="AA516" i="6"/>
  <c r="W516" i="6"/>
  <c r="AB516" i="6"/>
  <c r="X516" i="6"/>
  <c r="AA518" i="5"/>
  <c r="AB518" i="5"/>
  <c r="Y518" i="5"/>
  <c r="Z518" i="5"/>
  <c r="W518" i="5"/>
  <c r="X518" i="5"/>
  <c r="U518" i="5"/>
  <c r="V518" i="5"/>
  <c r="F518" i="5"/>
  <c r="O519" i="5" s="1"/>
  <c r="AK516" i="6" l="1"/>
  <c r="AL516" i="6" s="1"/>
  <c r="O517" i="6"/>
  <c r="P517" i="6" s="1"/>
  <c r="T517" i="6"/>
  <c r="N517" i="6" s="1"/>
  <c r="P519" i="5"/>
  <c r="AK518" i="5"/>
  <c r="AL518" i="5" s="1"/>
  <c r="T519" i="5"/>
  <c r="N519" i="5" s="1"/>
  <c r="E517" i="6" l="1"/>
  <c r="E519" i="5"/>
  <c r="Y517" i="6" l="1"/>
  <c r="U517" i="6"/>
  <c r="AB517" i="6"/>
  <c r="X517" i="6"/>
  <c r="Z517" i="6"/>
  <c r="V517" i="6"/>
  <c r="F517" i="6"/>
  <c r="W517" i="6"/>
  <c r="AA517" i="6"/>
  <c r="AA519" i="5"/>
  <c r="AB519" i="5"/>
  <c r="Y519" i="5"/>
  <c r="Z519" i="5"/>
  <c r="W519" i="5"/>
  <c r="X519" i="5"/>
  <c r="U519" i="5"/>
  <c r="V519" i="5"/>
  <c r="F519" i="5"/>
  <c r="O520" i="5" s="1"/>
  <c r="T518" i="6" l="1"/>
  <c r="N518" i="6" s="1"/>
  <c r="AK517" i="6"/>
  <c r="AL517" i="6" s="1"/>
  <c r="O518" i="6"/>
  <c r="P518" i="6" s="1"/>
  <c r="P520" i="5"/>
  <c r="AK519" i="5"/>
  <c r="AL519" i="5" s="1"/>
  <c r="T520" i="5"/>
  <c r="N520" i="5" s="1"/>
  <c r="E518" i="6" l="1"/>
  <c r="E520" i="5"/>
  <c r="AB518" i="6" l="1"/>
  <c r="X518" i="6"/>
  <c r="AA518" i="6"/>
  <c r="W518" i="6"/>
  <c r="Y518" i="6"/>
  <c r="U518" i="6"/>
  <c r="F518" i="6"/>
  <c r="Z518" i="6"/>
  <c r="V518" i="6"/>
  <c r="AA520" i="5"/>
  <c r="AB520" i="5"/>
  <c r="Y520" i="5"/>
  <c r="Z520" i="5"/>
  <c r="W520" i="5"/>
  <c r="X520" i="5"/>
  <c r="U520" i="5"/>
  <c r="V520" i="5"/>
  <c r="F520" i="5"/>
  <c r="O521" i="5" s="1"/>
  <c r="O519" i="6" l="1"/>
  <c r="P519" i="6" s="1"/>
  <c r="T519" i="6"/>
  <c r="N519" i="6" s="1"/>
  <c r="AK518" i="6"/>
  <c r="AL518" i="6" s="1"/>
  <c r="P521" i="5"/>
  <c r="AK520" i="5"/>
  <c r="AL520" i="5" s="1"/>
  <c r="T521" i="5"/>
  <c r="N521" i="5" s="1"/>
  <c r="E519" i="6" l="1"/>
  <c r="E521" i="5"/>
  <c r="AA519" i="6" l="1"/>
  <c r="W519" i="6"/>
  <c r="Z519" i="6"/>
  <c r="V519" i="6"/>
  <c r="F519" i="6"/>
  <c r="AB519" i="6"/>
  <c r="X519" i="6"/>
  <c r="Y519" i="6"/>
  <c r="U519" i="6"/>
  <c r="AA521" i="5"/>
  <c r="AB521" i="5"/>
  <c r="Y521" i="5"/>
  <c r="Z521" i="5"/>
  <c r="W521" i="5"/>
  <c r="X521" i="5"/>
  <c r="U521" i="5"/>
  <c r="V521" i="5"/>
  <c r="F521" i="5"/>
  <c r="O522" i="5" s="1"/>
  <c r="O520" i="6" l="1"/>
  <c r="P520" i="6" s="1"/>
  <c r="T520" i="6"/>
  <c r="N520" i="6" s="1"/>
  <c r="AK519" i="6"/>
  <c r="AL519" i="6" s="1"/>
  <c r="P522" i="5"/>
  <c r="AK521" i="5"/>
  <c r="AL521" i="5" s="1"/>
  <c r="T522" i="5"/>
  <c r="N522" i="5" s="1"/>
  <c r="E520" i="6" l="1"/>
  <c r="E522" i="5"/>
  <c r="Z520" i="6" l="1"/>
  <c r="V520" i="6"/>
  <c r="F520" i="6"/>
  <c r="Y520" i="6"/>
  <c r="U520" i="6"/>
  <c r="AA520" i="6"/>
  <c r="W520" i="6"/>
  <c r="X520" i="6"/>
  <c r="AB520" i="6"/>
  <c r="AA522" i="5"/>
  <c r="AB522" i="5"/>
  <c r="Y522" i="5"/>
  <c r="Z522" i="5"/>
  <c r="W522" i="5"/>
  <c r="X522" i="5"/>
  <c r="U522" i="5"/>
  <c r="V522" i="5"/>
  <c r="F522" i="5"/>
  <c r="O523" i="5" s="1"/>
  <c r="AK520" i="6" l="1"/>
  <c r="AL520" i="6" s="1"/>
  <c r="O521" i="6"/>
  <c r="P521" i="6" s="1"/>
  <c r="T521" i="6"/>
  <c r="N521" i="6" s="1"/>
  <c r="P523" i="5"/>
  <c r="AK522" i="5"/>
  <c r="AL522" i="5" s="1"/>
  <c r="T523" i="5"/>
  <c r="N523" i="5" s="1"/>
  <c r="E521" i="6" l="1"/>
  <c r="E523" i="5"/>
  <c r="Y521" i="6" l="1"/>
  <c r="U521" i="6"/>
  <c r="AB521" i="6"/>
  <c r="X521" i="6"/>
  <c r="Z521" i="6"/>
  <c r="V521" i="6"/>
  <c r="F521" i="6"/>
  <c r="AA521" i="6"/>
  <c r="W521" i="6"/>
  <c r="AA523" i="5"/>
  <c r="AB523" i="5"/>
  <c r="Y523" i="5"/>
  <c r="Z523" i="5"/>
  <c r="W523" i="5"/>
  <c r="X523" i="5"/>
  <c r="U523" i="5"/>
  <c r="V523" i="5"/>
  <c r="F523" i="5"/>
  <c r="O524" i="5" s="1"/>
  <c r="T522" i="6" l="1"/>
  <c r="N522" i="6" s="1"/>
  <c r="AK521" i="6"/>
  <c r="AL521" i="6" s="1"/>
  <c r="O522" i="6"/>
  <c r="P522" i="6" s="1"/>
  <c r="P524" i="5"/>
  <c r="AK523" i="5"/>
  <c r="AL523" i="5" s="1"/>
  <c r="T524" i="5"/>
  <c r="N524" i="5" s="1"/>
  <c r="E522" i="6" l="1"/>
  <c r="E524" i="5"/>
  <c r="AB522" i="6" l="1"/>
  <c r="X522" i="6"/>
  <c r="AA522" i="6"/>
  <c r="W522" i="6"/>
  <c r="Y522" i="6"/>
  <c r="U522" i="6"/>
  <c r="V522" i="6"/>
  <c r="Z522" i="6"/>
  <c r="F522" i="6"/>
  <c r="AA524" i="5"/>
  <c r="AB524" i="5"/>
  <c r="Y524" i="5"/>
  <c r="Z524" i="5"/>
  <c r="W524" i="5"/>
  <c r="X524" i="5"/>
  <c r="U524" i="5"/>
  <c r="V524" i="5"/>
  <c r="F524" i="5"/>
  <c r="O525" i="5" s="1"/>
  <c r="O523" i="6" l="1"/>
  <c r="P523" i="6" s="1"/>
  <c r="T523" i="6"/>
  <c r="N523" i="6" s="1"/>
  <c r="AK522" i="6"/>
  <c r="AL522" i="6" s="1"/>
  <c r="P525" i="5"/>
  <c r="AK524" i="5"/>
  <c r="AL524" i="5" s="1"/>
  <c r="T525" i="5"/>
  <c r="N525" i="5" s="1"/>
  <c r="E523" i="6" l="1"/>
  <c r="E525" i="5"/>
  <c r="AA523" i="6" l="1"/>
  <c r="W523" i="6"/>
  <c r="Z523" i="6"/>
  <c r="V523" i="6"/>
  <c r="F523" i="6"/>
  <c r="AB523" i="6"/>
  <c r="X523" i="6"/>
  <c r="U523" i="6"/>
  <c r="Y523" i="6"/>
  <c r="AA525" i="5"/>
  <c r="AB525" i="5"/>
  <c r="Y525" i="5"/>
  <c r="Z525" i="5"/>
  <c r="W525" i="5"/>
  <c r="X525" i="5"/>
  <c r="U525" i="5"/>
  <c r="V525" i="5"/>
  <c r="F525" i="5"/>
  <c r="O526" i="5" s="1"/>
  <c r="O524" i="6" l="1"/>
  <c r="P524" i="6" s="1"/>
  <c r="AK523" i="6"/>
  <c r="AL523" i="6" s="1"/>
  <c r="T524" i="6"/>
  <c r="N524" i="6" s="1"/>
  <c r="P526" i="5"/>
  <c r="AK525" i="5"/>
  <c r="AL525" i="5" s="1"/>
  <c r="T526" i="5"/>
  <c r="N526" i="5" s="1"/>
  <c r="E524" i="6" l="1"/>
  <c r="E526" i="5"/>
  <c r="Z524" i="6" l="1"/>
  <c r="V524" i="6"/>
  <c r="F524" i="6"/>
  <c r="Y524" i="6"/>
  <c r="U524" i="6"/>
  <c r="AA524" i="6"/>
  <c r="W524" i="6"/>
  <c r="AB524" i="6"/>
  <c r="X524" i="6"/>
  <c r="AA526" i="5"/>
  <c r="AB526" i="5"/>
  <c r="Y526" i="5"/>
  <c r="Z526" i="5"/>
  <c r="W526" i="5"/>
  <c r="X526" i="5"/>
  <c r="U526" i="5"/>
  <c r="V526" i="5"/>
  <c r="F526" i="5"/>
  <c r="O527" i="5" s="1"/>
  <c r="AK524" i="6" l="1"/>
  <c r="AL524" i="6" s="1"/>
  <c r="O525" i="6"/>
  <c r="P525" i="6" s="1"/>
  <c r="T525" i="6"/>
  <c r="N525" i="6" s="1"/>
  <c r="P527" i="5"/>
  <c r="AK526" i="5"/>
  <c r="AL526" i="5" s="1"/>
  <c r="T527" i="5"/>
  <c r="N527" i="5" s="1"/>
  <c r="E525" i="6" l="1"/>
  <c r="E527" i="5"/>
  <c r="Y525" i="6" l="1"/>
  <c r="U525" i="6"/>
  <c r="AB525" i="6"/>
  <c r="X525" i="6"/>
  <c r="Z525" i="6"/>
  <c r="V525" i="6"/>
  <c r="F525" i="6"/>
  <c r="AA525" i="6"/>
  <c r="W525" i="6"/>
  <c r="AA527" i="5"/>
  <c r="AB527" i="5"/>
  <c r="Y527" i="5"/>
  <c r="Z527" i="5"/>
  <c r="W527" i="5"/>
  <c r="X527" i="5"/>
  <c r="U527" i="5"/>
  <c r="V527" i="5"/>
  <c r="F527" i="5"/>
  <c r="O528" i="5" s="1"/>
  <c r="T526" i="6" l="1"/>
  <c r="N526" i="6" s="1"/>
  <c r="AK525" i="6"/>
  <c r="AL525" i="6" s="1"/>
  <c r="O526" i="6"/>
  <c r="P526" i="6" s="1"/>
  <c r="P528" i="5"/>
  <c r="AK527" i="5"/>
  <c r="AL527" i="5" s="1"/>
  <c r="T528" i="5"/>
  <c r="N528" i="5" s="1"/>
  <c r="E526" i="6" l="1"/>
  <c r="E528" i="5"/>
  <c r="R529" i="5"/>
  <c r="AB526" i="6" l="1"/>
  <c r="X526" i="6"/>
  <c r="AA526" i="6"/>
  <c r="W526" i="6"/>
  <c r="Y526" i="6"/>
  <c r="U526" i="6"/>
  <c r="V526" i="6"/>
  <c r="Z526" i="6"/>
  <c r="F526" i="6"/>
  <c r="AA528" i="5"/>
  <c r="AI529" i="5" s="1"/>
  <c r="M529" i="5" s="1"/>
  <c r="M530" i="5" s="1"/>
  <c r="M531" i="5" s="1"/>
  <c r="M532" i="5" s="1"/>
  <c r="M533" i="5" s="1"/>
  <c r="M534" i="5" s="1"/>
  <c r="M535" i="5" s="1"/>
  <c r="M536" i="5" s="1"/>
  <c r="M537" i="5" s="1"/>
  <c r="M538" i="5" s="1"/>
  <c r="M539" i="5" s="1"/>
  <c r="M540" i="5" s="1"/>
  <c r="M541" i="5" s="1"/>
  <c r="M542" i="5" s="1"/>
  <c r="M543" i="5" s="1"/>
  <c r="M544" i="5" s="1"/>
  <c r="M545" i="5" s="1"/>
  <c r="M546" i="5" s="1"/>
  <c r="M547" i="5" s="1"/>
  <c r="M548" i="5" s="1"/>
  <c r="AB528" i="5"/>
  <c r="Y528" i="5"/>
  <c r="AG529" i="5" s="1"/>
  <c r="K529" i="5" s="1"/>
  <c r="K530" i="5" s="1"/>
  <c r="K531" i="5" s="1"/>
  <c r="K532" i="5" s="1"/>
  <c r="K533" i="5" s="1"/>
  <c r="K534" i="5" s="1"/>
  <c r="K535" i="5" s="1"/>
  <c r="K536" i="5" s="1"/>
  <c r="K537" i="5" s="1"/>
  <c r="K538" i="5" s="1"/>
  <c r="K539" i="5" s="1"/>
  <c r="K540" i="5" s="1"/>
  <c r="K541" i="5" s="1"/>
  <c r="K542" i="5" s="1"/>
  <c r="K543" i="5" s="1"/>
  <c r="K544" i="5" s="1"/>
  <c r="K545" i="5" s="1"/>
  <c r="K546" i="5" s="1"/>
  <c r="K547" i="5" s="1"/>
  <c r="K548" i="5" s="1"/>
  <c r="Z528" i="5"/>
  <c r="W528" i="5"/>
  <c r="AE529" i="5" s="1"/>
  <c r="I529" i="5" s="1"/>
  <c r="I530" i="5" s="1"/>
  <c r="I531" i="5" s="1"/>
  <c r="I532" i="5" s="1"/>
  <c r="I533" i="5" s="1"/>
  <c r="I534" i="5" s="1"/>
  <c r="I535" i="5" s="1"/>
  <c r="I536" i="5" s="1"/>
  <c r="I537" i="5" s="1"/>
  <c r="I538" i="5" s="1"/>
  <c r="I539" i="5" s="1"/>
  <c r="I540" i="5" s="1"/>
  <c r="I541" i="5" s="1"/>
  <c r="I542" i="5" s="1"/>
  <c r="I543" i="5" s="1"/>
  <c r="I544" i="5" s="1"/>
  <c r="I545" i="5" s="1"/>
  <c r="I546" i="5" s="1"/>
  <c r="I547" i="5" s="1"/>
  <c r="I548" i="5" s="1"/>
  <c r="X528" i="5"/>
  <c r="AF529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U528" i="5"/>
  <c r="AC529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V528" i="5"/>
  <c r="AD529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AH529" i="5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F528" i="5"/>
  <c r="O529" i="5" s="1"/>
  <c r="O527" i="6" l="1"/>
  <c r="P527" i="6" s="1"/>
  <c r="T527" i="6"/>
  <c r="N527" i="6" s="1"/>
  <c r="AK526" i="6"/>
  <c r="AL526" i="6" s="1"/>
  <c r="AJ529" i="5"/>
  <c r="P529" i="5"/>
  <c r="AK528" i="5"/>
  <c r="AL528" i="5" s="1"/>
  <c r="T529" i="5"/>
  <c r="E527" i="6" l="1"/>
  <c r="N529" i="5"/>
  <c r="AA527" i="6" l="1"/>
  <c r="W527" i="6"/>
  <c r="Z527" i="6"/>
  <c r="V527" i="6"/>
  <c r="F527" i="6"/>
  <c r="AB527" i="6"/>
  <c r="X527" i="6"/>
  <c r="U527" i="6"/>
  <c r="Y527" i="6"/>
  <c r="E529" i="5"/>
  <c r="O528" i="6" l="1"/>
  <c r="P528" i="6" s="1"/>
  <c r="AK527" i="6"/>
  <c r="AL527" i="6" s="1"/>
  <c r="T528" i="6"/>
  <c r="N528" i="6" s="1"/>
  <c r="AA529" i="5"/>
  <c r="AB529" i="5"/>
  <c r="Y529" i="5"/>
  <c r="Z529" i="5"/>
  <c r="W529" i="5"/>
  <c r="X529" i="5"/>
  <c r="U529" i="5"/>
  <c r="V529" i="5"/>
  <c r="F529" i="5"/>
  <c r="O530" i="5" s="1"/>
  <c r="E528" i="6" l="1"/>
  <c r="R529" i="6"/>
  <c r="P530" i="5"/>
  <c r="AK529" i="5"/>
  <c r="AL529" i="5" s="1"/>
  <c r="T530" i="5"/>
  <c r="N530" i="5" s="1"/>
  <c r="Z528" i="6" l="1"/>
  <c r="AH529" i="6" s="1"/>
  <c r="L529" i="6" s="1"/>
  <c r="L530" i="6" s="1"/>
  <c r="L531" i="6" s="1"/>
  <c r="L532" i="6" s="1"/>
  <c r="L533" i="6" s="1"/>
  <c r="L534" i="6" s="1"/>
  <c r="L535" i="6" s="1"/>
  <c r="L536" i="6" s="1"/>
  <c r="L537" i="6" s="1"/>
  <c r="L538" i="6" s="1"/>
  <c r="L539" i="6" s="1"/>
  <c r="L540" i="6" s="1"/>
  <c r="L541" i="6" s="1"/>
  <c r="L542" i="6" s="1"/>
  <c r="L543" i="6" s="1"/>
  <c r="L544" i="6" s="1"/>
  <c r="L545" i="6" s="1"/>
  <c r="L546" i="6" s="1"/>
  <c r="L547" i="6" s="1"/>
  <c r="L548" i="6" s="1"/>
  <c r="V528" i="6"/>
  <c r="AD529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F528" i="6"/>
  <c r="Y528" i="6"/>
  <c r="AG529" i="6" s="1"/>
  <c r="K529" i="6" s="1"/>
  <c r="K530" i="6" s="1"/>
  <c r="K531" i="6" s="1"/>
  <c r="K532" i="6" s="1"/>
  <c r="K533" i="6" s="1"/>
  <c r="K534" i="6" s="1"/>
  <c r="K535" i="6" s="1"/>
  <c r="K536" i="6" s="1"/>
  <c r="K537" i="6" s="1"/>
  <c r="K538" i="6" s="1"/>
  <c r="K539" i="6" s="1"/>
  <c r="K540" i="6" s="1"/>
  <c r="K541" i="6" s="1"/>
  <c r="K542" i="6" s="1"/>
  <c r="K543" i="6" s="1"/>
  <c r="K544" i="6" s="1"/>
  <c r="K545" i="6" s="1"/>
  <c r="K546" i="6" s="1"/>
  <c r="K547" i="6" s="1"/>
  <c r="K548" i="6" s="1"/>
  <c r="U528" i="6"/>
  <c r="AC529" i="6" s="1"/>
  <c r="AA528" i="6"/>
  <c r="AI529" i="6" s="1"/>
  <c r="M529" i="6" s="1"/>
  <c r="M530" i="6" s="1"/>
  <c r="M531" i="6" s="1"/>
  <c r="M532" i="6" s="1"/>
  <c r="M533" i="6" s="1"/>
  <c r="M534" i="6" s="1"/>
  <c r="M535" i="6" s="1"/>
  <c r="M536" i="6" s="1"/>
  <c r="M537" i="6" s="1"/>
  <c r="M538" i="6" s="1"/>
  <c r="M539" i="6" s="1"/>
  <c r="M540" i="6" s="1"/>
  <c r="M541" i="6" s="1"/>
  <c r="M542" i="6" s="1"/>
  <c r="M543" i="6" s="1"/>
  <c r="M544" i="6" s="1"/>
  <c r="M545" i="6" s="1"/>
  <c r="M546" i="6" s="1"/>
  <c r="M547" i="6" s="1"/>
  <c r="M548" i="6" s="1"/>
  <c r="W528" i="6"/>
  <c r="AE529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AB528" i="6"/>
  <c r="X528" i="6"/>
  <c r="AF529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E530" i="5"/>
  <c r="AK528" i="6" l="1"/>
  <c r="AL528" i="6" s="1"/>
  <c r="O529" i="6"/>
  <c r="P529" i="6" s="1"/>
  <c r="T529" i="6"/>
  <c r="AJ529" i="6"/>
  <c r="G529" i="6"/>
  <c r="AA530" i="5"/>
  <c r="AB530" i="5"/>
  <c r="Y530" i="5"/>
  <c r="Z530" i="5"/>
  <c r="W530" i="5"/>
  <c r="X530" i="5"/>
  <c r="U530" i="5"/>
  <c r="V530" i="5"/>
  <c r="F530" i="5"/>
  <c r="O531" i="5" s="1"/>
  <c r="G530" i="6" l="1"/>
  <c r="N529" i="6"/>
  <c r="P531" i="5"/>
  <c r="AK530" i="5"/>
  <c r="AL530" i="5" s="1"/>
  <c r="T531" i="5"/>
  <c r="N531" i="5" s="1"/>
  <c r="E529" i="6" l="1"/>
  <c r="G531" i="6"/>
  <c r="E531" i="5"/>
  <c r="G532" i="6" l="1"/>
  <c r="Y529" i="6"/>
  <c r="U529" i="6"/>
  <c r="AB529" i="6"/>
  <c r="X529" i="6"/>
  <c r="Z529" i="6"/>
  <c r="V529" i="6"/>
  <c r="F529" i="6"/>
  <c r="AA529" i="6"/>
  <c r="W529" i="6"/>
  <c r="AA531" i="5"/>
  <c r="AB531" i="5"/>
  <c r="Y531" i="5"/>
  <c r="Z531" i="5"/>
  <c r="W531" i="5"/>
  <c r="X531" i="5"/>
  <c r="U531" i="5"/>
  <c r="V531" i="5"/>
  <c r="F531" i="5"/>
  <c r="O532" i="5" s="1"/>
  <c r="T530" i="6" l="1"/>
  <c r="N530" i="6" s="1"/>
  <c r="AK529" i="6"/>
  <c r="AL529" i="6" s="1"/>
  <c r="O530" i="6"/>
  <c r="P530" i="6" s="1"/>
  <c r="G533" i="6"/>
  <c r="P532" i="5"/>
  <c r="AK531" i="5"/>
  <c r="AL531" i="5" s="1"/>
  <c r="T532" i="5"/>
  <c r="N532" i="5" s="1"/>
  <c r="G534" i="6" l="1"/>
  <c r="E530" i="6"/>
  <c r="E532" i="5"/>
  <c r="AB530" i="6" l="1"/>
  <c r="X530" i="6"/>
  <c r="AA530" i="6"/>
  <c r="W530" i="6"/>
  <c r="Y530" i="6"/>
  <c r="U530" i="6"/>
  <c r="F530" i="6"/>
  <c r="Z530" i="6"/>
  <c r="V530" i="6"/>
  <c r="G535" i="6"/>
  <c r="AA532" i="5"/>
  <c r="AB532" i="5"/>
  <c r="Y532" i="5"/>
  <c r="Z532" i="5"/>
  <c r="W532" i="5"/>
  <c r="X532" i="5"/>
  <c r="U532" i="5"/>
  <c r="V532" i="5"/>
  <c r="F532" i="5"/>
  <c r="O533" i="5" s="1"/>
  <c r="O531" i="6" l="1"/>
  <c r="P531" i="6" s="1"/>
  <c r="T531" i="6"/>
  <c r="N531" i="6" s="1"/>
  <c r="AK530" i="6"/>
  <c r="AL530" i="6" s="1"/>
  <c r="G536" i="6"/>
  <c r="P533" i="5"/>
  <c r="AK532" i="5"/>
  <c r="AL532" i="5" s="1"/>
  <c r="T533" i="5"/>
  <c r="N533" i="5" s="1"/>
  <c r="E531" i="6" l="1"/>
  <c r="G537" i="6"/>
  <c r="E533" i="5"/>
  <c r="G538" i="6" l="1"/>
  <c r="AA531" i="6"/>
  <c r="AB531" i="6"/>
  <c r="W531" i="6"/>
  <c r="Z531" i="6"/>
  <c r="V531" i="6"/>
  <c r="F531" i="6"/>
  <c r="X531" i="6"/>
  <c r="Y531" i="6"/>
  <c r="U531" i="6"/>
  <c r="AA533" i="5"/>
  <c r="AB533" i="5"/>
  <c r="Y533" i="5"/>
  <c r="Z533" i="5"/>
  <c r="W533" i="5"/>
  <c r="X533" i="5"/>
  <c r="U533" i="5"/>
  <c r="V533" i="5"/>
  <c r="F533" i="5"/>
  <c r="O534" i="5" s="1"/>
  <c r="O532" i="6" l="1"/>
  <c r="P532" i="6" s="1"/>
  <c r="AK531" i="6"/>
  <c r="AL531" i="6" s="1"/>
  <c r="T532" i="6"/>
  <c r="N532" i="6" s="1"/>
  <c r="G539" i="6"/>
  <c r="P534" i="5"/>
  <c r="AK533" i="5"/>
  <c r="AL533" i="5" s="1"/>
  <c r="T534" i="5"/>
  <c r="N534" i="5" s="1"/>
  <c r="G540" i="6" l="1"/>
  <c r="E532" i="6"/>
  <c r="E534" i="5"/>
  <c r="Y532" i="6" l="1"/>
  <c r="U532" i="6"/>
  <c r="AB532" i="6"/>
  <c r="X532" i="6"/>
  <c r="Z532" i="6"/>
  <c r="V532" i="6"/>
  <c r="F532" i="6"/>
  <c r="AA532" i="6"/>
  <c r="W532" i="6"/>
  <c r="G541" i="6"/>
  <c r="AA534" i="5"/>
  <c r="AB534" i="5"/>
  <c r="Y534" i="5"/>
  <c r="Z534" i="5"/>
  <c r="W534" i="5"/>
  <c r="X534" i="5"/>
  <c r="U534" i="5"/>
  <c r="V534" i="5"/>
  <c r="F534" i="5"/>
  <c r="O535" i="5" s="1"/>
  <c r="G542" i="6" l="1"/>
  <c r="T533" i="6"/>
  <c r="N533" i="6" s="1"/>
  <c r="AK532" i="6"/>
  <c r="AL532" i="6" s="1"/>
  <c r="O533" i="6"/>
  <c r="P533" i="6" s="1"/>
  <c r="P535" i="5"/>
  <c r="AK534" i="5"/>
  <c r="AL534" i="5" s="1"/>
  <c r="T535" i="5"/>
  <c r="N535" i="5" s="1"/>
  <c r="E533" i="6" l="1"/>
  <c r="G543" i="6"/>
  <c r="E535" i="5"/>
  <c r="G544" i="6" l="1"/>
  <c r="AB533" i="6"/>
  <c r="X533" i="6"/>
  <c r="AA533" i="6"/>
  <c r="W533" i="6"/>
  <c r="Y533" i="6"/>
  <c r="U533" i="6"/>
  <c r="Z533" i="6"/>
  <c r="V533" i="6"/>
  <c r="F533" i="6"/>
  <c r="AA535" i="5"/>
  <c r="AB535" i="5"/>
  <c r="Y535" i="5"/>
  <c r="Z535" i="5"/>
  <c r="W535" i="5"/>
  <c r="X535" i="5"/>
  <c r="U535" i="5"/>
  <c r="V535" i="5"/>
  <c r="F535" i="5"/>
  <c r="O536" i="5" s="1"/>
  <c r="O534" i="6" l="1"/>
  <c r="P534" i="6" s="1"/>
  <c r="AK533" i="6"/>
  <c r="AL533" i="6" s="1"/>
  <c r="T534" i="6"/>
  <c r="N534" i="6" s="1"/>
  <c r="G545" i="6"/>
  <c r="P536" i="5"/>
  <c r="AK535" i="5"/>
  <c r="AL535" i="5" s="1"/>
  <c r="T536" i="5"/>
  <c r="N536" i="5" s="1"/>
  <c r="E534" i="6" l="1"/>
  <c r="G546" i="6"/>
  <c r="E536" i="5"/>
  <c r="G547" i="6" l="1"/>
  <c r="AA534" i="6"/>
  <c r="W534" i="6"/>
  <c r="Z534" i="6"/>
  <c r="V534" i="6"/>
  <c r="F534" i="6"/>
  <c r="AB534" i="6"/>
  <c r="X534" i="6"/>
  <c r="U534" i="6"/>
  <c r="Y534" i="6"/>
  <c r="AA536" i="5"/>
  <c r="AB536" i="5"/>
  <c r="Y536" i="5"/>
  <c r="Z536" i="5"/>
  <c r="W536" i="5"/>
  <c r="X536" i="5"/>
  <c r="U536" i="5"/>
  <c r="V536" i="5"/>
  <c r="F536" i="5"/>
  <c r="O537" i="5" s="1"/>
  <c r="O535" i="6" l="1"/>
  <c r="P535" i="6" s="1"/>
  <c r="AK534" i="6"/>
  <c r="AL534" i="6" s="1"/>
  <c r="T535" i="6"/>
  <c r="N535" i="6" s="1"/>
  <c r="G548" i="6"/>
  <c r="P537" i="5"/>
  <c r="AK536" i="5"/>
  <c r="AL536" i="5" s="1"/>
  <c r="T537" i="5"/>
  <c r="N537" i="5" s="1"/>
  <c r="E535" i="6" l="1"/>
  <c r="E537" i="5"/>
  <c r="Z535" i="6" l="1"/>
  <c r="V535" i="6"/>
  <c r="F535" i="6"/>
  <c r="Y535" i="6"/>
  <c r="U535" i="6"/>
  <c r="AA535" i="6"/>
  <c r="W535" i="6"/>
  <c r="AB535" i="6"/>
  <c r="X535" i="6"/>
  <c r="AA537" i="5"/>
  <c r="AB537" i="5"/>
  <c r="Y537" i="5"/>
  <c r="Z537" i="5"/>
  <c r="W537" i="5"/>
  <c r="X537" i="5"/>
  <c r="U537" i="5"/>
  <c r="V537" i="5"/>
  <c r="F537" i="5"/>
  <c r="O538" i="5" s="1"/>
  <c r="AK535" i="6" l="1"/>
  <c r="AL535" i="6" s="1"/>
  <c r="O536" i="6"/>
  <c r="P536" i="6" s="1"/>
  <c r="T536" i="6"/>
  <c r="N536" i="6" s="1"/>
  <c r="AK537" i="5"/>
  <c r="AL537" i="5" s="1"/>
  <c r="P538" i="5"/>
  <c r="T538" i="5"/>
  <c r="N538" i="5" s="1"/>
  <c r="E536" i="6" l="1"/>
  <c r="E538" i="5"/>
  <c r="Y536" i="6" l="1"/>
  <c r="U536" i="6"/>
  <c r="AB536" i="6"/>
  <c r="X536" i="6"/>
  <c r="Z536" i="6"/>
  <c r="V536" i="6"/>
  <c r="F536" i="6"/>
  <c r="W536" i="6"/>
  <c r="AA536" i="6"/>
  <c r="AA538" i="5"/>
  <c r="AB538" i="5"/>
  <c r="Y538" i="5"/>
  <c r="Z538" i="5"/>
  <c r="W538" i="5"/>
  <c r="X538" i="5"/>
  <c r="U538" i="5"/>
  <c r="V538" i="5"/>
  <c r="F538" i="5"/>
  <c r="O539" i="5" s="1"/>
  <c r="AK536" i="6" l="1"/>
  <c r="AL536" i="6" s="1"/>
  <c r="O537" i="6"/>
  <c r="P537" i="6" s="1"/>
  <c r="T537" i="6"/>
  <c r="N537" i="6" s="1"/>
  <c r="AK538" i="5"/>
  <c r="AL538" i="5" s="1"/>
  <c r="P539" i="5"/>
  <c r="T539" i="5"/>
  <c r="N539" i="5" s="1"/>
  <c r="E537" i="6" l="1"/>
  <c r="E539" i="5"/>
  <c r="AB537" i="6" l="1"/>
  <c r="X537" i="6"/>
  <c r="AA537" i="6"/>
  <c r="W537" i="6"/>
  <c r="Y537" i="6"/>
  <c r="U537" i="6"/>
  <c r="F537" i="6"/>
  <c r="V537" i="6"/>
  <c r="Z537" i="6"/>
  <c r="AA539" i="5"/>
  <c r="AB539" i="5"/>
  <c r="Y539" i="5"/>
  <c r="Z539" i="5"/>
  <c r="W539" i="5"/>
  <c r="X539" i="5"/>
  <c r="U539" i="5"/>
  <c r="V539" i="5"/>
  <c r="F539" i="5"/>
  <c r="O540" i="5" s="1"/>
  <c r="O538" i="6" l="1"/>
  <c r="P538" i="6" s="1"/>
  <c r="AK537" i="6"/>
  <c r="AL537" i="6" s="1"/>
  <c r="T538" i="6"/>
  <c r="N538" i="6" s="1"/>
  <c r="AK539" i="5"/>
  <c r="AL539" i="5" s="1"/>
  <c r="P540" i="5"/>
  <c r="T540" i="5"/>
  <c r="N540" i="5" s="1"/>
  <c r="E538" i="6" l="1"/>
  <c r="E540" i="5"/>
  <c r="AA538" i="6" l="1"/>
  <c r="W538" i="6"/>
  <c r="Z538" i="6"/>
  <c r="V538" i="6"/>
  <c r="F538" i="6"/>
  <c r="AB538" i="6"/>
  <c r="X538" i="6"/>
  <c r="U538" i="6"/>
  <c r="Y538" i="6"/>
  <c r="AA540" i="5"/>
  <c r="AB540" i="5"/>
  <c r="Y540" i="5"/>
  <c r="Z540" i="5"/>
  <c r="W540" i="5"/>
  <c r="X540" i="5"/>
  <c r="U540" i="5"/>
  <c r="V540" i="5"/>
  <c r="F540" i="5"/>
  <c r="O541" i="5" s="1"/>
  <c r="O539" i="6" l="1"/>
  <c r="P539" i="6" s="1"/>
  <c r="AK538" i="6"/>
  <c r="AL538" i="6" s="1"/>
  <c r="T539" i="6"/>
  <c r="N539" i="6" s="1"/>
  <c r="AK540" i="5"/>
  <c r="AL540" i="5" s="1"/>
  <c r="P541" i="5"/>
  <c r="T541" i="5"/>
  <c r="N541" i="5" s="1"/>
  <c r="E539" i="6" l="1"/>
  <c r="E541" i="5"/>
  <c r="Z539" i="6" l="1"/>
  <c r="V539" i="6"/>
  <c r="F539" i="6"/>
  <c r="Y539" i="6"/>
  <c r="U539" i="6"/>
  <c r="AA539" i="6"/>
  <c r="W539" i="6"/>
  <c r="AB539" i="6"/>
  <c r="X539" i="6"/>
  <c r="AA541" i="5"/>
  <c r="AB541" i="5"/>
  <c r="Y541" i="5"/>
  <c r="Z541" i="5"/>
  <c r="W541" i="5"/>
  <c r="X541" i="5"/>
  <c r="U541" i="5"/>
  <c r="V541" i="5"/>
  <c r="F541" i="5"/>
  <c r="O542" i="5" s="1"/>
  <c r="AK539" i="6" l="1"/>
  <c r="AL539" i="6" s="1"/>
  <c r="O540" i="6"/>
  <c r="P540" i="6" s="1"/>
  <c r="T540" i="6"/>
  <c r="N540" i="6" s="1"/>
  <c r="AK541" i="5"/>
  <c r="AL541" i="5" s="1"/>
  <c r="P542" i="5"/>
  <c r="T542" i="5"/>
  <c r="N542" i="5" s="1"/>
  <c r="E540" i="6" l="1"/>
  <c r="E542" i="5"/>
  <c r="Y540" i="6" l="1"/>
  <c r="U540" i="6"/>
  <c r="AB540" i="6"/>
  <c r="X540" i="6"/>
  <c r="Z540" i="6"/>
  <c r="V540" i="6"/>
  <c r="F540" i="6"/>
  <c r="AA540" i="6"/>
  <c r="W540" i="6"/>
  <c r="AA542" i="5"/>
  <c r="AB542" i="5"/>
  <c r="Y542" i="5"/>
  <c r="Z542" i="5"/>
  <c r="W542" i="5"/>
  <c r="X542" i="5"/>
  <c r="U542" i="5"/>
  <c r="V542" i="5"/>
  <c r="F542" i="5"/>
  <c r="O543" i="5" s="1"/>
  <c r="AK540" i="6" l="1"/>
  <c r="AL540" i="6" s="1"/>
  <c r="O541" i="6"/>
  <c r="P541" i="6" s="1"/>
  <c r="T541" i="6"/>
  <c r="N541" i="6" s="1"/>
  <c r="AK542" i="5"/>
  <c r="AL542" i="5" s="1"/>
  <c r="P543" i="5"/>
  <c r="T543" i="5"/>
  <c r="N543" i="5" s="1"/>
  <c r="E541" i="6" l="1"/>
  <c r="E543" i="5"/>
  <c r="AB541" i="6" l="1"/>
  <c r="X541" i="6"/>
  <c r="AA541" i="6"/>
  <c r="W541" i="6"/>
  <c r="Y541" i="6"/>
  <c r="U541" i="6"/>
  <c r="F541" i="6"/>
  <c r="Z541" i="6"/>
  <c r="V541" i="6"/>
  <c r="AA543" i="5"/>
  <c r="AB543" i="5"/>
  <c r="Y543" i="5"/>
  <c r="Z543" i="5"/>
  <c r="W543" i="5"/>
  <c r="X543" i="5"/>
  <c r="U543" i="5"/>
  <c r="V543" i="5"/>
  <c r="F543" i="5"/>
  <c r="O544" i="5" s="1"/>
  <c r="O542" i="6" l="1"/>
  <c r="P542" i="6" s="1"/>
  <c r="AK541" i="6"/>
  <c r="AL541" i="6" s="1"/>
  <c r="T542" i="6"/>
  <c r="N542" i="6" s="1"/>
  <c r="AK543" i="5"/>
  <c r="AL543" i="5" s="1"/>
  <c r="P544" i="5"/>
  <c r="T544" i="5"/>
  <c r="N544" i="5" s="1"/>
  <c r="E542" i="6" l="1"/>
  <c r="E544" i="5"/>
  <c r="AA542" i="6" l="1"/>
  <c r="W542" i="6"/>
  <c r="Z542" i="6"/>
  <c r="V542" i="6"/>
  <c r="F542" i="6"/>
  <c r="AB542" i="6"/>
  <c r="X542" i="6"/>
  <c r="Y542" i="6"/>
  <c r="U542" i="6"/>
  <c r="AA544" i="5"/>
  <c r="AB544" i="5"/>
  <c r="Y544" i="5"/>
  <c r="Z544" i="5"/>
  <c r="W544" i="5"/>
  <c r="X544" i="5"/>
  <c r="U544" i="5"/>
  <c r="V544" i="5"/>
  <c r="F544" i="5"/>
  <c r="O545" i="5" s="1"/>
  <c r="O543" i="6" l="1"/>
  <c r="P543" i="6" s="1"/>
  <c r="T543" i="6"/>
  <c r="N543" i="6" s="1"/>
  <c r="AK542" i="6"/>
  <c r="AL542" i="6" s="1"/>
  <c r="AK544" i="5"/>
  <c r="AL544" i="5" s="1"/>
  <c r="P545" i="5"/>
  <c r="T545" i="5"/>
  <c r="N545" i="5" s="1"/>
  <c r="E543" i="6" l="1"/>
  <c r="E545" i="5"/>
  <c r="Z543" i="6" l="1"/>
  <c r="V543" i="6"/>
  <c r="F543" i="6"/>
  <c r="Y543" i="6"/>
  <c r="U543" i="6"/>
  <c r="AA543" i="6"/>
  <c r="W543" i="6"/>
  <c r="X543" i="6"/>
  <c r="AB543" i="6"/>
  <c r="AA545" i="5"/>
  <c r="AB545" i="5"/>
  <c r="Y545" i="5"/>
  <c r="Z545" i="5"/>
  <c r="W545" i="5"/>
  <c r="X545" i="5"/>
  <c r="U545" i="5"/>
  <c r="V545" i="5"/>
  <c r="F545" i="5"/>
  <c r="O546" i="5" s="1"/>
  <c r="AK543" i="6" l="1"/>
  <c r="AL543" i="6" s="1"/>
  <c r="O544" i="6"/>
  <c r="P544" i="6" s="1"/>
  <c r="T544" i="6"/>
  <c r="N544" i="6" s="1"/>
  <c r="AK545" i="5"/>
  <c r="AL545" i="5" s="1"/>
  <c r="P546" i="5"/>
  <c r="T546" i="5"/>
  <c r="N546" i="5" s="1"/>
  <c r="E544" i="6" l="1"/>
  <c r="E546" i="5"/>
  <c r="Y544" i="6" l="1"/>
  <c r="U544" i="6"/>
  <c r="AB544" i="6"/>
  <c r="X544" i="6"/>
  <c r="Z544" i="6"/>
  <c r="V544" i="6"/>
  <c r="F544" i="6"/>
  <c r="W544" i="6"/>
  <c r="AA544" i="6"/>
  <c r="AA546" i="5"/>
  <c r="AB546" i="5"/>
  <c r="Y546" i="5"/>
  <c r="Z546" i="5"/>
  <c r="W546" i="5"/>
  <c r="X546" i="5"/>
  <c r="U546" i="5"/>
  <c r="V546" i="5"/>
  <c r="F546" i="5"/>
  <c r="O547" i="5" s="1"/>
  <c r="AK544" i="6" l="1"/>
  <c r="AL544" i="6" s="1"/>
  <c r="O545" i="6"/>
  <c r="P545" i="6" s="1"/>
  <c r="T545" i="6"/>
  <c r="N545" i="6" s="1"/>
  <c r="AK546" i="5"/>
  <c r="AL546" i="5" s="1"/>
  <c r="P547" i="5"/>
  <c r="T547" i="5"/>
  <c r="N547" i="5" s="1"/>
  <c r="E545" i="6" l="1"/>
  <c r="E547" i="5"/>
  <c r="AB545" i="6" l="1"/>
  <c r="X545" i="6"/>
  <c r="AA545" i="6"/>
  <c r="W545" i="6"/>
  <c r="Y545" i="6"/>
  <c r="U545" i="6"/>
  <c r="V545" i="6"/>
  <c r="Z545" i="6"/>
  <c r="F545" i="6"/>
  <c r="AA547" i="5"/>
  <c r="AB547" i="5"/>
  <c r="Y547" i="5"/>
  <c r="Z547" i="5"/>
  <c r="W547" i="5"/>
  <c r="X547" i="5"/>
  <c r="U547" i="5"/>
  <c r="V547" i="5"/>
  <c r="F547" i="5"/>
  <c r="O548" i="5" s="1"/>
  <c r="O546" i="6" l="1"/>
  <c r="P546" i="6" s="1"/>
  <c r="AK545" i="6"/>
  <c r="AL545" i="6" s="1"/>
  <c r="T546" i="6"/>
  <c r="N546" i="6" s="1"/>
  <c r="AK547" i="5"/>
  <c r="AL547" i="5" s="1"/>
  <c r="P548" i="5"/>
  <c r="T548" i="5"/>
  <c r="N548" i="5" s="1"/>
  <c r="E546" i="6" l="1"/>
  <c r="E548" i="5"/>
  <c r="R549" i="5"/>
  <c r="AA546" i="6" l="1"/>
  <c r="W546" i="6"/>
  <c r="Z546" i="6"/>
  <c r="V546" i="6"/>
  <c r="F546" i="6"/>
  <c r="Y546" i="6"/>
  <c r="U546" i="6"/>
  <c r="AB546" i="6"/>
  <c r="X546" i="6"/>
  <c r="AA548" i="5"/>
  <c r="AI549" i="5" s="1"/>
  <c r="M549" i="5" s="1"/>
  <c r="M550" i="5" s="1"/>
  <c r="M551" i="5" s="1"/>
  <c r="M552" i="5" s="1"/>
  <c r="M553" i="5" s="1"/>
  <c r="M554" i="5" s="1"/>
  <c r="M555" i="5" s="1"/>
  <c r="M556" i="5" s="1"/>
  <c r="M557" i="5" s="1"/>
  <c r="M558" i="5" s="1"/>
  <c r="M559" i="5" s="1"/>
  <c r="M560" i="5" s="1"/>
  <c r="M561" i="5" s="1"/>
  <c r="M562" i="5" s="1"/>
  <c r="M563" i="5" s="1"/>
  <c r="M564" i="5" s="1"/>
  <c r="M565" i="5" s="1"/>
  <c r="M566" i="5" s="1"/>
  <c r="M567" i="5" s="1"/>
  <c r="M568" i="5" s="1"/>
  <c r="M569" i="5" s="1"/>
  <c r="AB548" i="5"/>
  <c r="Y548" i="5"/>
  <c r="AG549" i="5" s="1"/>
  <c r="K549" i="5" s="1"/>
  <c r="K550" i="5" s="1"/>
  <c r="K551" i="5" s="1"/>
  <c r="K552" i="5" s="1"/>
  <c r="K553" i="5" s="1"/>
  <c r="K554" i="5" s="1"/>
  <c r="K555" i="5" s="1"/>
  <c r="K556" i="5" s="1"/>
  <c r="K557" i="5" s="1"/>
  <c r="K558" i="5" s="1"/>
  <c r="K559" i="5" s="1"/>
  <c r="K560" i="5" s="1"/>
  <c r="K561" i="5" s="1"/>
  <c r="K562" i="5" s="1"/>
  <c r="K563" i="5" s="1"/>
  <c r="K564" i="5" s="1"/>
  <c r="K565" i="5" s="1"/>
  <c r="K566" i="5" s="1"/>
  <c r="K567" i="5" s="1"/>
  <c r="K568" i="5" s="1"/>
  <c r="K569" i="5" s="1"/>
  <c r="Z548" i="5"/>
  <c r="AH549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W548" i="5"/>
  <c r="AE549" i="5" s="1"/>
  <c r="I549" i="5" s="1"/>
  <c r="I550" i="5" s="1"/>
  <c r="I551" i="5" s="1"/>
  <c r="I552" i="5" s="1"/>
  <c r="I553" i="5" s="1"/>
  <c r="I554" i="5" s="1"/>
  <c r="I555" i="5" s="1"/>
  <c r="I556" i="5" s="1"/>
  <c r="I557" i="5" s="1"/>
  <c r="I558" i="5" s="1"/>
  <c r="I559" i="5" s="1"/>
  <c r="I560" i="5" s="1"/>
  <c r="I561" i="5" s="1"/>
  <c r="I562" i="5" s="1"/>
  <c r="I563" i="5" s="1"/>
  <c r="I564" i="5" s="1"/>
  <c r="I565" i="5" s="1"/>
  <c r="I566" i="5" s="1"/>
  <c r="I567" i="5" s="1"/>
  <c r="I568" i="5" s="1"/>
  <c r="I569" i="5" s="1"/>
  <c r="X548" i="5"/>
  <c r="AF549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U548" i="5"/>
  <c r="AC549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V548" i="5"/>
  <c r="AD549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F548" i="5"/>
  <c r="O549" i="5" s="1"/>
  <c r="T547" i="6" l="1"/>
  <c r="N547" i="6" s="1"/>
  <c r="AK546" i="6"/>
  <c r="AL546" i="6" s="1"/>
  <c r="O547" i="6"/>
  <c r="P547" i="6" s="1"/>
  <c r="AK548" i="5"/>
  <c r="AL548" i="5" s="1"/>
  <c r="P549" i="5"/>
  <c r="T549" i="5"/>
  <c r="AJ549" i="5"/>
  <c r="E547" i="6" l="1"/>
  <c r="N549" i="5"/>
  <c r="E549" i="5" s="1"/>
  <c r="Z547" i="6" l="1"/>
  <c r="V547" i="6"/>
  <c r="F547" i="6"/>
  <c r="Y547" i="6"/>
  <c r="U547" i="6"/>
  <c r="AB547" i="6"/>
  <c r="X547" i="6"/>
  <c r="AA547" i="6"/>
  <c r="W547" i="6"/>
  <c r="AA549" i="5"/>
  <c r="AB549" i="5"/>
  <c r="Y549" i="5"/>
  <c r="Z549" i="5"/>
  <c r="W549" i="5"/>
  <c r="X549" i="5"/>
  <c r="U549" i="5"/>
  <c r="V549" i="5"/>
  <c r="F549" i="5"/>
  <c r="O550" i="5" s="1"/>
  <c r="AK547" i="6" l="1"/>
  <c r="AL547" i="6" s="1"/>
  <c r="O548" i="6"/>
  <c r="P548" i="6" s="1"/>
  <c r="T548" i="6"/>
  <c r="N548" i="6" s="1"/>
  <c r="AK549" i="5"/>
  <c r="AL549" i="5" s="1"/>
  <c r="P550" i="5"/>
  <c r="T550" i="5"/>
  <c r="N550" i="5" s="1"/>
  <c r="R549" i="6" l="1"/>
  <c r="E548" i="6"/>
  <c r="E550" i="5"/>
  <c r="Y548" i="6" l="1"/>
  <c r="AG549" i="6" s="1"/>
  <c r="K549" i="6" s="1"/>
  <c r="K550" i="6" s="1"/>
  <c r="K551" i="6" s="1"/>
  <c r="K552" i="6" s="1"/>
  <c r="K553" i="6" s="1"/>
  <c r="K554" i="6" s="1"/>
  <c r="K555" i="6" s="1"/>
  <c r="K556" i="6" s="1"/>
  <c r="K557" i="6" s="1"/>
  <c r="K558" i="6" s="1"/>
  <c r="K559" i="6" s="1"/>
  <c r="K560" i="6" s="1"/>
  <c r="K561" i="6" s="1"/>
  <c r="K562" i="6" s="1"/>
  <c r="K563" i="6" s="1"/>
  <c r="K564" i="6" s="1"/>
  <c r="K565" i="6" s="1"/>
  <c r="K566" i="6" s="1"/>
  <c r="K567" i="6" s="1"/>
  <c r="K568" i="6" s="1"/>
  <c r="K569" i="6" s="1"/>
  <c r="U548" i="6"/>
  <c r="AC549" i="6" s="1"/>
  <c r="AB548" i="6"/>
  <c r="X548" i="6"/>
  <c r="AF549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AA548" i="6"/>
  <c r="AI549" i="6" s="1"/>
  <c r="M549" i="6" s="1"/>
  <c r="M550" i="6" s="1"/>
  <c r="M551" i="6" s="1"/>
  <c r="M552" i="6" s="1"/>
  <c r="M553" i="6" s="1"/>
  <c r="M554" i="6" s="1"/>
  <c r="M555" i="6" s="1"/>
  <c r="M556" i="6" s="1"/>
  <c r="M557" i="6" s="1"/>
  <c r="M558" i="6" s="1"/>
  <c r="M559" i="6" s="1"/>
  <c r="M560" i="6" s="1"/>
  <c r="M561" i="6" s="1"/>
  <c r="M562" i="6" s="1"/>
  <c r="M563" i="6" s="1"/>
  <c r="M564" i="6" s="1"/>
  <c r="M565" i="6" s="1"/>
  <c r="M566" i="6" s="1"/>
  <c r="M567" i="6" s="1"/>
  <c r="M568" i="6" s="1"/>
  <c r="M569" i="6" s="1"/>
  <c r="W548" i="6"/>
  <c r="AE549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Z548" i="6"/>
  <c r="AH549" i="6" s="1"/>
  <c r="L549" i="6" s="1"/>
  <c r="L550" i="6" s="1"/>
  <c r="L551" i="6" s="1"/>
  <c r="L552" i="6" s="1"/>
  <c r="L553" i="6" s="1"/>
  <c r="L554" i="6" s="1"/>
  <c r="L555" i="6" s="1"/>
  <c r="L556" i="6" s="1"/>
  <c r="L557" i="6" s="1"/>
  <c r="L558" i="6" s="1"/>
  <c r="L559" i="6" s="1"/>
  <c r="L560" i="6" s="1"/>
  <c r="L561" i="6" s="1"/>
  <c r="L562" i="6" s="1"/>
  <c r="L563" i="6" s="1"/>
  <c r="L564" i="6" s="1"/>
  <c r="L565" i="6" s="1"/>
  <c r="L566" i="6" s="1"/>
  <c r="L567" i="6" s="1"/>
  <c r="L568" i="6" s="1"/>
  <c r="L569" i="6" s="1"/>
  <c r="V548" i="6"/>
  <c r="AD549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F548" i="6"/>
  <c r="AA550" i="5"/>
  <c r="AB550" i="5"/>
  <c r="Y550" i="5"/>
  <c r="Z550" i="5"/>
  <c r="W550" i="5"/>
  <c r="X550" i="5"/>
  <c r="U550" i="5"/>
  <c r="V550" i="5"/>
  <c r="F550" i="5"/>
  <c r="O551" i="5" s="1"/>
  <c r="T549" i="6" l="1"/>
  <c r="AK548" i="6"/>
  <c r="AL548" i="6" s="1"/>
  <c r="O549" i="6"/>
  <c r="P549" i="6" s="1"/>
  <c r="AJ549" i="6"/>
  <c r="G549" i="6"/>
  <c r="AK550" i="5"/>
  <c r="AL550" i="5" s="1"/>
  <c r="P551" i="5"/>
  <c r="T551" i="5"/>
  <c r="N551" i="5" s="1"/>
  <c r="N549" i="6" l="1"/>
  <c r="E549" i="6" s="1"/>
  <c r="G550" i="6"/>
  <c r="E551" i="5"/>
  <c r="AB549" i="6" l="1"/>
  <c r="X549" i="6"/>
  <c r="AA549" i="6"/>
  <c r="W549" i="6"/>
  <c r="Z549" i="6"/>
  <c r="V549" i="6"/>
  <c r="F549" i="6"/>
  <c r="Y549" i="6"/>
  <c r="U549" i="6"/>
  <c r="G551" i="6"/>
  <c r="AA551" i="5"/>
  <c r="AB551" i="5"/>
  <c r="Y551" i="5"/>
  <c r="Z551" i="5"/>
  <c r="W551" i="5"/>
  <c r="X551" i="5"/>
  <c r="U551" i="5"/>
  <c r="V551" i="5"/>
  <c r="F551" i="5"/>
  <c r="O552" i="5" s="1"/>
  <c r="G552" i="6" l="1"/>
  <c r="O550" i="6"/>
  <c r="P550" i="6" s="1"/>
  <c r="AK549" i="6"/>
  <c r="AL549" i="6" s="1"/>
  <c r="T550" i="6"/>
  <c r="N550" i="6" s="1"/>
  <c r="AK551" i="5"/>
  <c r="AL551" i="5" s="1"/>
  <c r="P552" i="5"/>
  <c r="T552" i="5"/>
  <c r="N552" i="5" s="1"/>
  <c r="G553" i="6" l="1"/>
  <c r="E550" i="6"/>
  <c r="E552" i="5"/>
  <c r="G554" i="6" l="1"/>
  <c r="AA550" i="6"/>
  <c r="W550" i="6"/>
  <c r="Z550" i="6"/>
  <c r="V550" i="6"/>
  <c r="F550" i="6"/>
  <c r="Y550" i="6"/>
  <c r="U550" i="6"/>
  <c r="AB550" i="6"/>
  <c r="X550" i="6"/>
  <c r="AA552" i="5"/>
  <c r="AB552" i="5"/>
  <c r="Y552" i="5"/>
  <c r="Z552" i="5"/>
  <c r="W552" i="5"/>
  <c r="X552" i="5"/>
  <c r="U552" i="5"/>
  <c r="V552" i="5"/>
  <c r="F552" i="5"/>
  <c r="O553" i="5" s="1"/>
  <c r="T551" i="6" l="1"/>
  <c r="N551" i="6" s="1"/>
  <c r="AK550" i="6"/>
  <c r="AL550" i="6" s="1"/>
  <c r="O551" i="6"/>
  <c r="P551" i="6" s="1"/>
  <c r="G555" i="6"/>
  <c r="AK552" i="5"/>
  <c r="AL552" i="5" s="1"/>
  <c r="P553" i="5"/>
  <c r="T553" i="5"/>
  <c r="N553" i="5" s="1"/>
  <c r="G556" i="6" l="1"/>
  <c r="E551" i="6"/>
  <c r="E553" i="5"/>
  <c r="G557" i="6" l="1"/>
  <c r="Z551" i="6"/>
  <c r="V551" i="6"/>
  <c r="F551" i="6"/>
  <c r="Y551" i="6"/>
  <c r="U551" i="6"/>
  <c r="AB551" i="6"/>
  <c r="X551" i="6"/>
  <c r="AA551" i="6"/>
  <c r="W551" i="6"/>
  <c r="AA553" i="5"/>
  <c r="AB553" i="5"/>
  <c r="Y553" i="5"/>
  <c r="Z553" i="5"/>
  <c r="W553" i="5"/>
  <c r="X553" i="5"/>
  <c r="U553" i="5"/>
  <c r="V553" i="5"/>
  <c r="F553" i="5"/>
  <c r="O554" i="5" s="1"/>
  <c r="G558" i="6" l="1"/>
  <c r="AK551" i="6"/>
  <c r="AL551" i="6" s="1"/>
  <c r="O552" i="6"/>
  <c r="P552" i="6" s="1"/>
  <c r="T552" i="6"/>
  <c r="N552" i="6" s="1"/>
  <c r="AK553" i="5"/>
  <c r="AL553" i="5" s="1"/>
  <c r="P554" i="5"/>
  <c r="T554" i="5"/>
  <c r="N554" i="5" s="1"/>
  <c r="E552" i="6" l="1"/>
  <c r="G559" i="6"/>
  <c r="E554" i="5"/>
  <c r="Y552" i="6" l="1"/>
  <c r="U552" i="6"/>
  <c r="AB552" i="6"/>
  <c r="X552" i="6"/>
  <c r="AA552" i="6"/>
  <c r="W552" i="6"/>
  <c r="Z552" i="6"/>
  <c r="V552" i="6"/>
  <c r="F552" i="6"/>
  <c r="G560" i="6"/>
  <c r="AA554" i="5"/>
  <c r="AB554" i="5"/>
  <c r="Y554" i="5"/>
  <c r="Z554" i="5"/>
  <c r="W554" i="5"/>
  <c r="X554" i="5"/>
  <c r="U554" i="5"/>
  <c r="V554" i="5"/>
  <c r="F554" i="5"/>
  <c r="O555" i="5" s="1"/>
  <c r="G561" i="6" l="1"/>
  <c r="AK552" i="6"/>
  <c r="AL552" i="6" s="1"/>
  <c r="O553" i="6"/>
  <c r="P553" i="6" s="1"/>
  <c r="T553" i="6"/>
  <c r="N553" i="6" s="1"/>
  <c r="AK554" i="5"/>
  <c r="AL554" i="5" s="1"/>
  <c r="P555" i="5"/>
  <c r="T555" i="5"/>
  <c r="N555" i="5" s="1"/>
  <c r="G562" i="6" l="1"/>
  <c r="E553" i="6"/>
  <c r="E555" i="5"/>
  <c r="G563" i="6" l="1"/>
  <c r="AB553" i="6"/>
  <c r="X553" i="6"/>
  <c r="AA553" i="6"/>
  <c r="W553" i="6"/>
  <c r="Z553" i="6"/>
  <c r="V553" i="6"/>
  <c r="F553" i="6"/>
  <c r="Y553" i="6"/>
  <c r="U553" i="6"/>
  <c r="AA555" i="5"/>
  <c r="AB555" i="5"/>
  <c r="Y555" i="5"/>
  <c r="Z555" i="5"/>
  <c r="W555" i="5"/>
  <c r="X555" i="5"/>
  <c r="U555" i="5"/>
  <c r="V555" i="5"/>
  <c r="F555" i="5"/>
  <c r="O556" i="5" s="1"/>
  <c r="G564" i="6" l="1"/>
  <c r="O554" i="6"/>
  <c r="P554" i="6" s="1"/>
  <c r="AK553" i="6"/>
  <c r="AL553" i="6" s="1"/>
  <c r="T554" i="6"/>
  <c r="N554" i="6" s="1"/>
  <c r="AK555" i="5"/>
  <c r="AL555" i="5" s="1"/>
  <c r="P556" i="5"/>
  <c r="T556" i="5"/>
  <c r="N556" i="5" s="1"/>
  <c r="G565" i="6" l="1"/>
  <c r="E554" i="6"/>
  <c r="E556" i="5"/>
  <c r="G566" i="6" l="1"/>
  <c r="AA554" i="6"/>
  <c r="W554" i="6"/>
  <c r="Z554" i="6"/>
  <c r="V554" i="6"/>
  <c r="F554" i="6"/>
  <c r="Y554" i="6"/>
  <c r="U554" i="6"/>
  <c r="AB554" i="6"/>
  <c r="X554" i="6"/>
  <c r="AA556" i="5"/>
  <c r="AB556" i="5"/>
  <c r="Y556" i="5"/>
  <c r="Z556" i="5"/>
  <c r="W556" i="5"/>
  <c r="X556" i="5"/>
  <c r="U556" i="5"/>
  <c r="V556" i="5"/>
  <c r="F556" i="5"/>
  <c r="O557" i="5" s="1"/>
  <c r="T555" i="6" l="1"/>
  <c r="N555" i="6" s="1"/>
  <c r="AK554" i="6"/>
  <c r="AL554" i="6" s="1"/>
  <c r="O555" i="6"/>
  <c r="P555" i="6" s="1"/>
  <c r="G567" i="6"/>
  <c r="AK556" i="5"/>
  <c r="AL556" i="5" s="1"/>
  <c r="P557" i="5"/>
  <c r="T557" i="5"/>
  <c r="N557" i="5" s="1"/>
  <c r="G568" i="6" l="1"/>
  <c r="E555" i="6"/>
  <c r="E557" i="5"/>
  <c r="G569" i="6" l="1"/>
  <c r="Z555" i="6"/>
  <c r="V555" i="6"/>
  <c r="F555" i="6"/>
  <c r="Y555" i="6"/>
  <c r="U555" i="6"/>
  <c r="AB555" i="6"/>
  <c r="X555" i="6"/>
  <c r="AA555" i="6"/>
  <c r="W555" i="6"/>
  <c r="AA557" i="5"/>
  <c r="AB557" i="5"/>
  <c r="Y557" i="5"/>
  <c r="Z557" i="5"/>
  <c r="W557" i="5"/>
  <c r="X557" i="5"/>
  <c r="U557" i="5"/>
  <c r="V557" i="5"/>
  <c r="F557" i="5"/>
  <c r="O558" i="5" s="1"/>
  <c r="AK555" i="6" l="1"/>
  <c r="AL555" i="6" s="1"/>
  <c r="O556" i="6"/>
  <c r="P556" i="6" s="1"/>
  <c r="T556" i="6"/>
  <c r="N556" i="6" s="1"/>
  <c r="AK557" i="5"/>
  <c r="AL557" i="5" s="1"/>
  <c r="P558" i="5"/>
  <c r="T558" i="5"/>
  <c r="N558" i="5" s="1"/>
  <c r="E556" i="6" l="1"/>
  <c r="E558" i="5"/>
  <c r="Y556" i="6" l="1"/>
  <c r="U556" i="6"/>
  <c r="AB556" i="6"/>
  <c r="X556" i="6"/>
  <c r="AA556" i="6"/>
  <c r="W556" i="6"/>
  <c r="Z556" i="6"/>
  <c r="V556" i="6"/>
  <c r="F556" i="6"/>
  <c r="AA558" i="5"/>
  <c r="AB558" i="5"/>
  <c r="Y558" i="5"/>
  <c r="Z558" i="5"/>
  <c r="W558" i="5"/>
  <c r="X558" i="5"/>
  <c r="U558" i="5"/>
  <c r="V558" i="5"/>
  <c r="F558" i="5"/>
  <c r="O559" i="5" s="1"/>
  <c r="AK556" i="6" l="1"/>
  <c r="AL556" i="6" s="1"/>
  <c r="O557" i="6"/>
  <c r="P557" i="6" s="1"/>
  <c r="T557" i="6"/>
  <c r="N557" i="6" s="1"/>
  <c r="AK558" i="5"/>
  <c r="AL558" i="5" s="1"/>
  <c r="P559" i="5"/>
  <c r="T559" i="5"/>
  <c r="N559" i="5" s="1"/>
  <c r="E557" i="6" l="1"/>
  <c r="E559" i="5"/>
  <c r="AB557" i="6" l="1"/>
  <c r="X557" i="6"/>
  <c r="AA557" i="6"/>
  <c r="W557" i="6"/>
  <c r="Z557" i="6"/>
  <c r="V557" i="6"/>
  <c r="F557" i="6"/>
  <c r="Y557" i="6"/>
  <c r="U557" i="6"/>
  <c r="AA559" i="5"/>
  <c r="AB559" i="5"/>
  <c r="Y559" i="5"/>
  <c r="Z559" i="5"/>
  <c r="W559" i="5"/>
  <c r="X559" i="5"/>
  <c r="U559" i="5"/>
  <c r="V559" i="5"/>
  <c r="F559" i="5"/>
  <c r="O560" i="5" s="1"/>
  <c r="O558" i="6" l="1"/>
  <c r="P558" i="6" s="1"/>
  <c r="AK557" i="6"/>
  <c r="AL557" i="6" s="1"/>
  <c r="T558" i="6"/>
  <c r="N558" i="6" s="1"/>
  <c r="AK559" i="5"/>
  <c r="AL559" i="5" s="1"/>
  <c r="P560" i="5"/>
  <c r="T560" i="5"/>
  <c r="N560" i="5" s="1"/>
  <c r="E558" i="6" l="1"/>
  <c r="E560" i="5"/>
  <c r="AA558" i="6" l="1"/>
  <c r="W558" i="6"/>
  <c r="Z558" i="6"/>
  <c r="V558" i="6"/>
  <c r="F558" i="6"/>
  <c r="Y558" i="6"/>
  <c r="U558" i="6"/>
  <c r="AB558" i="6"/>
  <c r="X558" i="6"/>
  <c r="AA560" i="5"/>
  <c r="AB560" i="5"/>
  <c r="Y560" i="5"/>
  <c r="Z560" i="5"/>
  <c r="W560" i="5"/>
  <c r="X560" i="5"/>
  <c r="U560" i="5"/>
  <c r="V560" i="5"/>
  <c r="F560" i="5"/>
  <c r="O561" i="5" s="1"/>
  <c r="T559" i="6" l="1"/>
  <c r="N559" i="6" s="1"/>
  <c r="AK558" i="6"/>
  <c r="AL558" i="6" s="1"/>
  <c r="O559" i="6"/>
  <c r="P559" i="6" s="1"/>
  <c r="AK560" i="5"/>
  <c r="AL560" i="5" s="1"/>
  <c r="P561" i="5"/>
  <c r="T561" i="5"/>
  <c r="N561" i="5" s="1"/>
  <c r="E559" i="6" l="1"/>
  <c r="E561" i="5"/>
  <c r="Z559" i="6" l="1"/>
  <c r="V559" i="6"/>
  <c r="F559" i="6"/>
  <c r="Y559" i="6"/>
  <c r="U559" i="6"/>
  <c r="AB559" i="6"/>
  <c r="X559" i="6"/>
  <c r="AA559" i="6"/>
  <c r="W559" i="6"/>
  <c r="AA561" i="5"/>
  <c r="AB561" i="5"/>
  <c r="Y561" i="5"/>
  <c r="Z561" i="5"/>
  <c r="W561" i="5"/>
  <c r="X561" i="5"/>
  <c r="U561" i="5"/>
  <c r="V561" i="5"/>
  <c r="F561" i="5"/>
  <c r="O562" i="5" s="1"/>
  <c r="AK559" i="6" l="1"/>
  <c r="AL559" i="6" s="1"/>
  <c r="O560" i="6"/>
  <c r="P560" i="6" s="1"/>
  <c r="T560" i="6"/>
  <c r="N560" i="6" s="1"/>
  <c r="AK561" i="5"/>
  <c r="AL561" i="5" s="1"/>
  <c r="P562" i="5"/>
  <c r="T562" i="5"/>
  <c r="N562" i="5" s="1"/>
  <c r="E560" i="6" l="1"/>
  <c r="E562" i="5"/>
  <c r="Y560" i="6" l="1"/>
  <c r="U560" i="6"/>
  <c r="AB560" i="6"/>
  <c r="X560" i="6"/>
  <c r="AA560" i="6"/>
  <c r="W560" i="6"/>
  <c r="Z560" i="6"/>
  <c r="V560" i="6"/>
  <c r="F560" i="6"/>
  <c r="AA562" i="5"/>
  <c r="AB562" i="5"/>
  <c r="Y562" i="5"/>
  <c r="Z562" i="5"/>
  <c r="W562" i="5"/>
  <c r="X562" i="5"/>
  <c r="U562" i="5"/>
  <c r="V562" i="5"/>
  <c r="F562" i="5"/>
  <c r="O563" i="5" s="1"/>
  <c r="AK560" i="6" l="1"/>
  <c r="AL560" i="6" s="1"/>
  <c r="O561" i="6"/>
  <c r="P561" i="6" s="1"/>
  <c r="T561" i="6"/>
  <c r="N561" i="6" s="1"/>
  <c r="AK562" i="5"/>
  <c r="AL562" i="5" s="1"/>
  <c r="P563" i="5"/>
  <c r="T563" i="5"/>
  <c r="N563" i="5" s="1"/>
  <c r="E561" i="6" l="1"/>
  <c r="E563" i="5"/>
  <c r="AB561" i="6" l="1"/>
  <c r="X561" i="6"/>
  <c r="AA561" i="6"/>
  <c r="W561" i="6"/>
  <c r="Z561" i="6"/>
  <c r="V561" i="6"/>
  <c r="F561" i="6"/>
  <c r="Y561" i="6"/>
  <c r="U561" i="6"/>
  <c r="AA563" i="5"/>
  <c r="AB563" i="5"/>
  <c r="Y563" i="5"/>
  <c r="Z563" i="5"/>
  <c r="W563" i="5"/>
  <c r="X563" i="5"/>
  <c r="U563" i="5"/>
  <c r="V563" i="5"/>
  <c r="F563" i="5"/>
  <c r="O564" i="5" s="1"/>
  <c r="O562" i="6" l="1"/>
  <c r="P562" i="6" s="1"/>
  <c r="AK561" i="6"/>
  <c r="AL561" i="6" s="1"/>
  <c r="T562" i="6"/>
  <c r="N562" i="6" s="1"/>
  <c r="AK563" i="5"/>
  <c r="AL563" i="5" s="1"/>
  <c r="P564" i="5"/>
  <c r="T564" i="5"/>
  <c r="N564" i="5" s="1"/>
  <c r="E562" i="6" l="1"/>
  <c r="E564" i="5"/>
  <c r="AA562" i="6" l="1"/>
  <c r="W562" i="6"/>
  <c r="Z562" i="6"/>
  <c r="V562" i="6"/>
  <c r="F562" i="6"/>
  <c r="Y562" i="6"/>
  <c r="U562" i="6"/>
  <c r="AB562" i="6"/>
  <c r="X562" i="6"/>
  <c r="AA564" i="5"/>
  <c r="AB564" i="5"/>
  <c r="Y564" i="5"/>
  <c r="Z564" i="5"/>
  <c r="W564" i="5"/>
  <c r="X564" i="5"/>
  <c r="U564" i="5"/>
  <c r="V564" i="5"/>
  <c r="F564" i="5"/>
  <c r="O565" i="5" s="1"/>
  <c r="T563" i="6" l="1"/>
  <c r="N563" i="6" s="1"/>
  <c r="AK562" i="6"/>
  <c r="AL562" i="6" s="1"/>
  <c r="O563" i="6"/>
  <c r="P563" i="6" s="1"/>
  <c r="AK564" i="5"/>
  <c r="AL564" i="5" s="1"/>
  <c r="P565" i="5"/>
  <c r="T565" i="5"/>
  <c r="N565" i="5" s="1"/>
  <c r="E563" i="6" l="1"/>
  <c r="E565" i="5"/>
  <c r="Z563" i="6" l="1"/>
  <c r="V563" i="6"/>
  <c r="F563" i="6"/>
  <c r="Y563" i="6"/>
  <c r="U563" i="6"/>
  <c r="AB563" i="6"/>
  <c r="X563" i="6"/>
  <c r="AA563" i="6"/>
  <c r="W563" i="6"/>
  <c r="AA565" i="5"/>
  <c r="AB565" i="5"/>
  <c r="Y565" i="5"/>
  <c r="Z565" i="5"/>
  <c r="W565" i="5"/>
  <c r="X565" i="5"/>
  <c r="U565" i="5"/>
  <c r="V565" i="5"/>
  <c r="F565" i="5"/>
  <c r="O566" i="5" s="1"/>
  <c r="AK563" i="6" l="1"/>
  <c r="AL563" i="6" s="1"/>
  <c r="O564" i="6"/>
  <c r="P564" i="6" s="1"/>
  <c r="T564" i="6"/>
  <c r="N564" i="6" s="1"/>
  <c r="AK565" i="5"/>
  <c r="AL565" i="5" s="1"/>
  <c r="P566" i="5"/>
  <c r="T566" i="5"/>
  <c r="N566" i="5" s="1"/>
  <c r="E564" i="6" l="1"/>
  <c r="E566" i="5"/>
  <c r="Y564" i="6" l="1"/>
  <c r="U564" i="6"/>
  <c r="AB564" i="6"/>
  <c r="X564" i="6"/>
  <c r="AA564" i="6"/>
  <c r="W564" i="6"/>
  <c r="Z564" i="6"/>
  <c r="V564" i="6"/>
  <c r="F564" i="6"/>
  <c r="AA566" i="5"/>
  <c r="AB566" i="5"/>
  <c r="Y566" i="5"/>
  <c r="Z566" i="5"/>
  <c r="W566" i="5"/>
  <c r="X566" i="5"/>
  <c r="U566" i="5"/>
  <c r="V566" i="5"/>
  <c r="F566" i="5"/>
  <c r="O567" i="5" s="1"/>
  <c r="AK564" i="6" l="1"/>
  <c r="AL564" i="6" s="1"/>
  <c r="O565" i="6"/>
  <c r="P565" i="6" s="1"/>
  <c r="T565" i="6"/>
  <c r="N565" i="6" s="1"/>
  <c r="AK566" i="5"/>
  <c r="AL566" i="5" s="1"/>
  <c r="P567" i="5"/>
  <c r="T567" i="5"/>
  <c r="N567" i="5" s="1"/>
  <c r="E565" i="6" l="1"/>
  <c r="E567" i="5"/>
  <c r="AB565" i="6" l="1"/>
  <c r="X565" i="6"/>
  <c r="AA565" i="6"/>
  <c r="W565" i="6"/>
  <c r="Z565" i="6"/>
  <c r="V565" i="6"/>
  <c r="F565" i="6"/>
  <c r="Y565" i="6"/>
  <c r="U565" i="6"/>
  <c r="AA567" i="5"/>
  <c r="AB567" i="5"/>
  <c r="Y567" i="5"/>
  <c r="Z567" i="5"/>
  <c r="W567" i="5"/>
  <c r="X567" i="5"/>
  <c r="U567" i="5"/>
  <c r="V567" i="5"/>
  <c r="F567" i="5"/>
  <c r="O568" i="5" s="1"/>
  <c r="O566" i="6" l="1"/>
  <c r="P566" i="6" s="1"/>
  <c r="AK565" i="6"/>
  <c r="AL565" i="6" s="1"/>
  <c r="T566" i="6"/>
  <c r="N566" i="6" s="1"/>
  <c r="AK567" i="5"/>
  <c r="AL567" i="5" s="1"/>
  <c r="P568" i="5"/>
  <c r="T568" i="5"/>
  <c r="N568" i="5" s="1"/>
  <c r="E566" i="6" l="1"/>
  <c r="E568" i="5"/>
  <c r="AA566" i="6" l="1"/>
  <c r="W566" i="6"/>
  <c r="Z566" i="6"/>
  <c r="V566" i="6"/>
  <c r="F566" i="6"/>
  <c r="Y566" i="6"/>
  <c r="U566" i="6"/>
  <c r="AB566" i="6"/>
  <c r="X566" i="6"/>
  <c r="AA568" i="5"/>
  <c r="AB568" i="5"/>
  <c r="Y568" i="5"/>
  <c r="Z568" i="5"/>
  <c r="W568" i="5"/>
  <c r="X568" i="5"/>
  <c r="U568" i="5"/>
  <c r="V568" i="5"/>
  <c r="F568" i="5"/>
  <c r="O569" i="5" s="1"/>
  <c r="T567" i="6" l="1"/>
  <c r="N567" i="6" s="1"/>
  <c r="AK566" i="6"/>
  <c r="AL566" i="6" s="1"/>
  <c r="O567" i="6"/>
  <c r="P567" i="6" s="1"/>
  <c r="AK568" i="5"/>
  <c r="AL568" i="5" s="1"/>
  <c r="P569" i="5"/>
  <c r="T569" i="5"/>
  <c r="N569" i="5" s="1"/>
  <c r="E567" i="6" l="1"/>
  <c r="E569" i="5"/>
  <c r="R570" i="5"/>
  <c r="Z567" i="6" l="1"/>
  <c r="V567" i="6"/>
  <c r="F567" i="6"/>
  <c r="Y567" i="6"/>
  <c r="U567" i="6"/>
  <c r="AB567" i="6"/>
  <c r="X567" i="6"/>
  <c r="AA567" i="6"/>
  <c r="W567" i="6"/>
  <c r="AA569" i="5"/>
  <c r="AI570" i="5" s="1"/>
  <c r="M570" i="5" s="1"/>
  <c r="M571" i="5" s="1"/>
  <c r="M572" i="5" s="1"/>
  <c r="M573" i="5" s="1"/>
  <c r="M574" i="5" s="1"/>
  <c r="M575" i="5" s="1"/>
  <c r="M576" i="5" s="1"/>
  <c r="M577" i="5" s="1"/>
  <c r="M578" i="5" s="1"/>
  <c r="M579" i="5" s="1"/>
  <c r="M580" i="5" s="1"/>
  <c r="M581" i="5" s="1"/>
  <c r="M582" i="5" s="1"/>
  <c r="M583" i="5" s="1"/>
  <c r="M584" i="5" s="1"/>
  <c r="M585" i="5" s="1"/>
  <c r="M586" i="5" s="1"/>
  <c r="M587" i="5" s="1"/>
  <c r="M588" i="5" s="1"/>
  <c r="M589" i="5" s="1"/>
  <c r="AB569" i="5"/>
  <c r="Y569" i="5"/>
  <c r="AG570" i="5" s="1"/>
  <c r="K570" i="5" s="1"/>
  <c r="K571" i="5" s="1"/>
  <c r="K572" i="5" s="1"/>
  <c r="K573" i="5" s="1"/>
  <c r="K574" i="5" s="1"/>
  <c r="K575" i="5" s="1"/>
  <c r="K576" i="5" s="1"/>
  <c r="K577" i="5" s="1"/>
  <c r="K578" i="5" s="1"/>
  <c r="K579" i="5" s="1"/>
  <c r="K580" i="5" s="1"/>
  <c r="K581" i="5" s="1"/>
  <c r="K582" i="5" s="1"/>
  <c r="K583" i="5" s="1"/>
  <c r="K584" i="5" s="1"/>
  <c r="K585" i="5" s="1"/>
  <c r="K586" i="5" s="1"/>
  <c r="K587" i="5" s="1"/>
  <c r="K588" i="5" s="1"/>
  <c r="K589" i="5" s="1"/>
  <c r="Z569" i="5"/>
  <c r="AH570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W569" i="5"/>
  <c r="AE570" i="5" s="1"/>
  <c r="I570" i="5" s="1"/>
  <c r="I571" i="5" s="1"/>
  <c r="I572" i="5" s="1"/>
  <c r="I573" i="5" s="1"/>
  <c r="I574" i="5" s="1"/>
  <c r="I575" i="5" s="1"/>
  <c r="I576" i="5" s="1"/>
  <c r="I577" i="5" s="1"/>
  <c r="I578" i="5" s="1"/>
  <c r="I579" i="5" s="1"/>
  <c r="I580" i="5" s="1"/>
  <c r="I581" i="5" s="1"/>
  <c r="I582" i="5" s="1"/>
  <c r="I583" i="5" s="1"/>
  <c r="I584" i="5" s="1"/>
  <c r="I585" i="5" s="1"/>
  <c r="I586" i="5" s="1"/>
  <c r="I587" i="5" s="1"/>
  <c r="I588" i="5" s="1"/>
  <c r="I589" i="5" s="1"/>
  <c r="X569" i="5"/>
  <c r="AF570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U569" i="5"/>
  <c r="AC570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V569" i="5"/>
  <c r="AD570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F569" i="5"/>
  <c r="O570" i="5" s="1"/>
  <c r="AK567" i="6" l="1"/>
  <c r="AL567" i="6" s="1"/>
  <c r="O568" i="6"/>
  <c r="P568" i="6" s="1"/>
  <c r="T568" i="6"/>
  <c r="N568" i="6" s="1"/>
  <c r="AK569" i="5"/>
  <c r="AL569" i="5" s="1"/>
  <c r="P570" i="5"/>
  <c r="T570" i="5"/>
  <c r="AJ570" i="5"/>
  <c r="E568" i="6" l="1"/>
  <c r="N570" i="5"/>
  <c r="E570" i="5" s="1"/>
  <c r="Y568" i="6" l="1"/>
  <c r="U568" i="6"/>
  <c r="AB568" i="6"/>
  <c r="X568" i="6"/>
  <c r="AA568" i="6"/>
  <c r="W568" i="6"/>
  <c r="Z568" i="6"/>
  <c r="V568" i="6"/>
  <c r="F568" i="6"/>
  <c r="AA570" i="5"/>
  <c r="AB570" i="5"/>
  <c r="Y570" i="5"/>
  <c r="Z570" i="5"/>
  <c r="W570" i="5"/>
  <c r="X570" i="5"/>
  <c r="U570" i="5"/>
  <c r="V570" i="5"/>
  <c r="F570" i="5"/>
  <c r="O571" i="5" s="1"/>
  <c r="AK568" i="6" l="1"/>
  <c r="AL568" i="6" s="1"/>
  <c r="O569" i="6"/>
  <c r="P569" i="6" s="1"/>
  <c r="T569" i="6"/>
  <c r="N569" i="6" s="1"/>
  <c r="AK570" i="5"/>
  <c r="AL570" i="5" s="1"/>
  <c r="P571" i="5"/>
  <c r="T571" i="5"/>
  <c r="N571" i="5" s="1"/>
  <c r="E569" i="6" l="1"/>
  <c r="R570" i="6"/>
  <c r="E571" i="5"/>
  <c r="AB569" i="6" l="1"/>
  <c r="X569" i="6"/>
  <c r="AF570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AA569" i="6"/>
  <c r="AI570" i="6" s="1"/>
  <c r="M570" i="6" s="1"/>
  <c r="M571" i="6" s="1"/>
  <c r="M572" i="6" s="1"/>
  <c r="M573" i="6" s="1"/>
  <c r="M574" i="6" s="1"/>
  <c r="M575" i="6" s="1"/>
  <c r="M576" i="6" s="1"/>
  <c r="M577" i="6" s="1"/>
  <c r="M578" i="6" s="1"/>
  <c r="M579" i="6" s="1"/>
  <c r="M580" i="6" s="1"/>
  <c r="M581" i="6" s="1"/>
  <c r="M582" i="6" s="1"/>
  <c r="M583" i="6" s="1"/>
  <c r="M584" i="6" s="1"/>
  <c r="M585" i="6" s="1"/>
  <c r="M586" i="6" s="1"/>
  <c r="M587" i="6" s="1"/>
  <c r="M588" i="6" s="1"/>
  <c r="M589" i="6" s="1"/>
  <c r="W569" i="6"/>
  <c r="AE570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Z569" i="6"/>
  <c r="AH570" i="6" s="1"/>
  <c r="L570" i="6" s="1"/>
  <c r="L571" i="6" s="1"/>
  <c r="L572" i="6" s="1"/>
  <c r="L573" i="6" s="1"/>
  <c r="L574" i="6" s="1"/>
  <c r="L575" i="6" s="1"/>
  <c r="L576" i="6" s="1"/>
  <c r="L577" i="6" s="1"/>
  <c r="L578" i="6" s="1"/>
  <c r="L579" i="6" s="1"/>
  <c r="L580" i="6" s="1"/>
  <c r="L581" i="6" s="1"/>
  <c r="L582" i="6" s="1"/>
  <c r="L583" i="6" s="1"/>
  <c r="L584" i="6" s="1"/>
  <c r="L585" i="6" s="1"/>
  <c r="L586" i="6" s="1"/>
  <c r="L587" i="6" s="1"/>
  <c r="L588" i="6" s="1"/>
  <c r="L589" i="6" s="1"/>
  <c r="V569" i="6"/>
  <c r="AD570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F569" i="6"/>
  <c r="Y569" i="6"/>
  <c r="AG570" i="6" s="1"/>
  <c r="K570" i="6" s="1"/>
  <c r="K571" i="6" s="1"/>
  <c r="K572" i="6" s="1"/>
  <c r="K573" i="6" s="1"/>
  <c r="K574" i="6" s="1"/>
  <c r="K575" i="6" s="1"/>
  <c r="K576" i="6" s="1"/>
  <c r="K577" i="6" s="1"/>
  <c r="K578" i="6" s="1"/>
  <c r="K579" i="6" s="1"/>
  <c r="K580" i="6" s="1"/>
  <c r="K581" i="6" s="1"/>
  <c r="K582" i="6" s="1"/>
  <c r="K583" i="6" s="1"/>
  <c r="K584" i="6" s="1"/>
  <c r="K585" i="6" s="1"/>
  <c r="K586" i="6" s="1"/>
  <c r="K587" i="6" s="1"/>
  <c r="K588" i="6" s="1"/>
  <c r="K589" i="6" s="1"/>
  <c r="U569" i="6"/>
  <c r="AC570" i="6" s="1"/>
  <c r="AA571" i="5"/>
  <c r="AB571" i="5"/>
  <c r="Y571" i="5"/>
  <c r="Z571" i="5"/>
  <c r="W571" i="5"/>
  <c r="X571" i="5"/>
  <c r="U571" i="5"/>
  <c r="V571" i="5"/>
  <c r="F571" i="5"/>
  <c r="O572" i="5" s="1"/>
  <c r="O570" i="6" l="1"/>
  <c r="P570" i="6" s="1"/>
  <c r="AK569" i="6"/>
  <c r="AL569" i="6" s="1"/>
  <c r="T570" i="6"/>
  <c r="AJ570" i="6"/>
  <c r="G570" i="6"/>
  <c r="AK571" i="5"/>
  <c r="AL571" i="5" s="1"/>
  <c r="P572" i="5"/>
  <c r="T572" i="5"/>
  <c r="N572" i="5" s="1"/>
  <c r="G571" i="6" l="1"/>
  <c r="N570" i="6"/>
  <c r="E572" i="5"/>
  <c r="G572" i="6" l="1"/>
  <c r="E570" i="6"/>
  <c r="AA572" i="5"/>
  <c r="AB572" i="5"/>
  <c r="Y572" i="5"/>
  <c r="Z572" i="5"/>
  <c r="W572" i="5"/>
  <c r="X572" i="5"/>
  <c r="U572" i="5"/>
  <c r="V572" i="5"/>
  <c r="F572" i="5"/>
  <c r="O573" i="5" s="1"/>
  <c r="AA570" i="6" l="1"/>
  <c r="W570" i="6"/>
  <c r="Z570" i="6"/>
  <c r="V570" i="6"/>
  <c r="F570" i="6"/>
  <c r="Y570" i="6"/>
  <c r="U570" i="6"/>
  <c r="AB570" i="6"/>
  <c r="X570" i="6"/>
  <c r="G573" i="6"/>
  <c r="AK572" i="5"/>
  <c r="AL572" i="5" s="1"/>
  <c r="P573" i="5"/>
  <c r="T573" i="5"/>
  <c r="N573" i="5" s="1"/>
  <c r="G574" i="6" l="1"/>
  <c r="T571" i="6"/>
  <c r="N571" i="6" s="1"/>
  <c r="AK570" i="6"/>
  <c r="AL570" i="6" s="1"/>
  <c r="O571" i="6"/>
  <c r="P571" i="6" s="1"/>
  <c r="E573" i="5"/>
  <c r="E571" i="6" l="1"/>
  <c r="G575" i="6"/>
  <c r="AA573" i="5"/>
  <c r="AB573" i="5"/>
  <c r="Y573" i="5"/>
  <c r="Z573" i="5"/>
  <c r="W573" i="5"/>
  <c r="X573" i="5"/>
  <c r="U573" i="5"/>
  <c r="V573" i="5"/>
  <c r="F573" i="5"/>
  <c r="O574" i="5" s="1"/>
  <c r="Z571" i="6" l="1"/>
  <c r="V571" i="6"/>
  <c r="F571" i="6"/>
  <c r="Y571" i="6"/>
  <c r="U571" i="6"/>
  <c r="AB571" i="6"/>
  <c r="X571" i="6"/>
  <c r="AA571" i="6"/>
  <c r="W571" i="6"/>
  <c r="G576" i="6"/>
  <c r="AK573" i="5"/>
  <c r="AL573" i="5" s="1"/>
  <c r="P574" i="5"/>
  <c r="T574" i="5"/>
  <c r="N574" i="5" s="1"/>
  <c r="G577" i="6" l="1"/>
  <c r="AK571" i="6"/>
  <c r="AL571" i="6" s="1"/>
  <c r="O572" i="6"/>
  <c r="P572" i="6" s="1"/>
  <c r="T572" i="6"/>
  <c r="N572" i="6" s="1"/>
  <c r="E574" i="5"/>
  <c r="G578" i="6" l="1"/>
  <c r="E572" i="6"/>
  <c r="AA574" i="5"/>
  <c r="AB574" i="5"/>
  <c r="Y574" i="5"/>
  <c r="Z574" i="5"/>
  <c r="W574" i="5"/>
  <c r="X574" i="5"/>
  <c r="U574" i="5"/>
  <c r="V574" i="5"/>
  <c r="F574" i="5"/>
  <c r="O575" i="5" s="1"/>
  <c r="G579" i="6" l="1"/>
  <c r="Y572" i="6"/>
  <c r="U572" i="6"/>
  <c r="AB572" i="6"/>
  <c r="X572" i="6"/>
  <c r="AA572" i="6"/>
  <c r="W572" i="6"/>
  <c r="Z572" i="6"/>
  <c r="V572" i="6"/>
  <c r="F572" i="6"/>
  <c r="AK574" i="5"/>
  <c r="AL574" i="5" s="1"/>
  <c r="P575" i="5"/>
  <c r="T575" i="5"/>
  <c r="N575" i="5" s="1"/>
  <c r="AK572" i="6" l="1"/>
  <c r="AL572" i="6" s="1"/>
  <c r="O573" i="6"/>
  <c r="P573" i="6" s="1"/>
  <c r="T573" i="6"/>
  <c r="N573" i="6" s="1"/>
  <c r="G580" i="6"/>
  <c r="E575" i="5"/>
  <c r="E573" i="6" l="1"/>
  <c r="G581" i="6"/>
  <c r="AA575" i="5"/>
  <c r="AB575" i="5"/>
  <c r="Y575" i="5"/>
  <c r="Z575" i="5"/>
  <c r="W575" i="5"/>
  <c r="X575" i="5"/>
  <c r="U575" i="5"/>
  <c r="V575" i="5"/>
  <c r="F575" i="5"/>
  <c r="O576" i="5" s="1"/>
  <c r="AB573" i="6" l="1"/>
  <c r="X573" i="6"/>
  <c r="AA573" i="6"/>
  <c r="W573" i="6"/>
  <c r="Z573" i="6"/>
  <c r="V573" i="6"/>
  <c r="F573" i="6"/>
  <c r="Y573" i="6"/>
  <c r="U573" i="6"/>
  <c r="G582" i="6"/>
  <c r="AK575" i="5"/>
  <c r="AL575" i="5" s="1"/>
  <c r="P576" i="5"/>
  <c r="T576" i="5"/>
  <c r="N576" i="5" s="1"/>
  <c r="O574" i="6" l="1"/>
  <c r="P574" i="6" s="1"/>
  <c r="AK573" i="6"/>
  <c r="AL573" i="6" s="1"/>
  <c r="T574" i="6"/>
  <c r="N574" i="6" s="1"/>
  <c r="G583" i="6"/>
  <c r="E576" i="5"/>
  <c r="E574" i="6" l="1"/>
  <c r="G584" i="6"/>
  <c r="AA576" i="5"/>
  <c r="AB576" i="5"/>
  <c r="Y576" i="5"/>
  <c r="Z576" i="5"/>
  <c r="W576" i="5"/>
  <c r="X576" i="5"/>
  <c r="U576" i="5"/>
  <c r="V576" i="5"/>
  <c r="F576" i="5"/>
  <c r="O577" i="5" s="1"/>
  <c r="G585" i="6" l="1"/>
  <c r="AA574" i="6"/>
  <c r="W574" i="6"/>
  <c r="Z574" i="6"/>
  <c r="V574" i="6"/>
  <c r="F574" i="6"/>
  <c r="Y574" i="6"/>
  <c r="U574" i="6"/>
  <c r="AB574" i="6"/>
  <c r="X574" i="6"/>
  <c r="AK576" i="5"/>
  <c r="AL576" i="5" s="1"/>
  <c r="P577" i="5"/>
  <c r="T577" i="5"/>
  <c r="N577" i="5" s="1"/>
  <c r="T575" i="6" l="1"/>
  <c r="N575" i="6" s="1"/>
  <c r="AK574" i="6"/>
  <c r="AL574" i="6" s="1"/>
  <c r="O575" i="6"/>
  <c r="P575" i="6" s="1"/>
  <c r="G586" i="6"/>
  <c r="E577" i="5"/>
  <c r="G587" i="6" l="1"/>
  <c r="E575" i="6"/>
  <c r="AA577" i="5"/>
  <c r="AB577" i="5"/>
  <c r="Y577" i="5"/>
  <c r="Z577" i="5"/>
  <c r="W577" i="5"/>
  <c r="X577" i="5"/>
  <c r="U577" i="5"/>
  <c r="V577" i="5"/>
  <c r="F577" i="5"/>
  <c r="O578" i="5" s="1"/>
  <c r="G588" i="6" l="1"/>
  <c r="Z575" i="6"/>
  <c r="V575" i="6"/>
  <c r="F575" i="6"/>
  <c r="Y575" i="6"/>
  <c r="U575" i="6"/>
  <c r="AB575" i="6"/>
  <c r="X575" i="6"/>
  <c r="AA575" i="6"/>
  <c r="W575" i="6"/>
  <c r="AK577" i="5"/>
  <c r="AL577" i="5" s="1"/>
  <c r="P578" i="5"/>
  <c r="T578" i="5"/>
  <c r="N578" i="5" s="1"/>
  <c r="G589" i="6" l="1"/>
  <c r="AK575" i="6"/>
  <c r="AL575" i="6" s="1"/>
  <c r="O576" i="6"/>
  <c r="P576" i="6" s="1"/>
  <c r="T576" i="6"/>
  <c r="N576" i="6" s="1"/>
  <c r="E578" i="5"/>
  <c r="E576" i="6" l="1"/>
  <c r="AA578" i="5"/>
  <c r="AB578" i="5"/>
  <c r="Y578" i="5"/>
  <c r="Z578" i="5"/>
  <c r="W578" i="5"/>
  <c r="X578" i="5"/>
  <c r="U578" i="5"/>
  <c r="V578" i="5"/>
  <c r="F578" i="5"/>
  <c r="O579" i="5" s="1"/>
  <c r="Y576" i="6" l="1"/>
  <c r="U576" i="6"/>
  <c r="AB576" i="6"/>
  <c r="X576" i="6"/>
  <c r="AA576" i="6"/>
  <c r="W576" i="6"/>
  <c r="Z576" i="6"/>
  <c r="V576" i="6"/>
  <c r="F576" i="6"/>
  <c r="AK578" i="5"/>
  <c r="AL578" i="5" s="1"/>
  <c r="P579" i="5"/>
  <c r="T579" i="5"/>
  <c r="N579" i="5" s="1"/>
  <c r="AK576" i="6" l="1"/>
  <c r="AL576" i="6" s="1"/>
  <c r="O577" i="6"/>
  <c r="P577" i="6" s="1"/>
  <c r="T577" i="6"/>
  <c r="N577" i="6" s="1"/>
  <c r="E579" i="5"/>
  <c r="E577" i="6" l="1"/>
  <c r="AA579" i="5"/>
  <c r="AB579" i="5"/>
  <c r="Y579" i="5"/>
  <c r="Z579" i="5"/>
  <c r="W579" i="5"/>
  <c r="X579" i="5"/>
  <c r="U579" i="5"/>
  <c r="V579" i="5"/>
  <c r="F579" i="5"/>
  <c r="O580" i="5" s="1"/>
  <c r="AB577" i="6" l="1"/>
  <c r="X577" i="6"/>
  <c r="AA577" i="6"/>
  <c r="W577" i="6"/>
  <c r="Z577" i="6"/>
  <c r="V577" i="6"/>
  <c r="F577" i="6"/>
  <c r="Y577" i="6"/>
  <c r="U577" i="6"/>
  <c r="AK579" i="5"/>
  <c r="AL579" i="5" s="1"/>
  <c r="P580" i="5"/>
  <c r="T580" i="5"/>
  <c r="N580" i="5" s="1"/>
  <c r="O578" i="6" l="1"/>
  <c r="P578" i="6" s="1"/>
  <c r="AK577" i="6"/>
  <c r="AL577" i="6" s="1"/>
  <c r="T578" i="6"/>
  <c r="N578" i="6" s="1"/>
  <c r="E580" i="5"/>
  <c r="E578" i="6" l="1"/>
  <c r="AA580" i="5"/>
  <c r="AB580" i="5"/>
  <c r="Y580" i="5"/>
  <c r="Z580" i="5"/>
  <c r="W580" i="5"/>
  <c r="X580" i="5"/>
  <c r="U580" i="5"/>
  <c r="V580" i="5"/>
  <c r="F580" i="5"/>
  <c r="O581" i="5" s="1"/>
  <c r="AA578" i="6" l="1"/>
  <c r="W578" i="6"/>
  <c r="Z578" i="6"/>
  <c r="V578" i="6"/>
  <c r="F578" i="6"/>
  <c r="Y578" i="6"/>
  <c r="U578" i="6"/>
  <c r="AB578" i="6"/>
  <c r="X578" i="6"/>
  <c r="AK580" i="5"/>
  <c r="AL580" i="5" s="1"/>
  <c r="P581" i="5"/>
  <c r="T581" i="5"/>
  <c r="N581" i="5" s="1"/>
  <c r="T579" i="6" l="1"/>
  <c r="N579" i="6" s="1"/>
  <c r="AK578" i="6"/>
  <c r="AL578" i="6" s="1"/>
  <c r="O579" i="6"/>
  <c r="P579" i="6" s="1"/>
  <c r="E581" i="5"/>
  <c r="E579" i="6" l="1"/>
  <c r="AA581" i="5"/>
  <c r="AB581" i="5"/>
  <c r="Y581" i="5"/>
  <c r="Z581" i="5"/>
  <c r="W581" i="5"/>
  <c r="X581" i="5"/>
  <c r="U581" i="5"/>
  <c r="V581" i="5"/>
  <c r="F581" i="5"/>
  <c r="O582" i="5" s="1"/>
  <c r="Z579" i="6" l="1"/>
  <c r="V579" i="6"/>
  <c r="F579" i="6"/>
  <c r="Y579" i="6"/>
  <c r="U579" i="6"/>
  <c r="AB579" i="6"/>
  <c r="X579" i="6"/>
  <c r="AA579" i="6"/>
  <c r="W579" i="6"/>
  <c r="AK581" i="5"/>
  <c r="AL581" i="5" s="1"/>
  <c r="P582" i="5"/>
  <c r="T582" i="5"/>
  <c r="N582" i="5" s="1"/>
  <c r="AK579" i="6" l="1"/>
  <c r="AL579" i="6" s="1"/>
  <c r="O580" i="6"/>
  <c r="P580" i="6" s="1"/>
  <c r="T580" i="6"/>
  <c r="N580" i="6" s="1"/>
  <c r="E582" i="5"/>
  <c r="E580" i="6" l="1"/>
  <c r="AA582" i="5"/>
  <c r="AB582" i="5"/>
  <c r="Y582" i="5"/>
  <c r="Z582" i="5"/>
  <c r="W582" i="5"/>
  <c r="X582" i="5"/>
  <c r="U582" i="5"/>
  <c r="V582" i="5"/>
  <c r="F582" i="5"/>
  <c r="O583" i="5" s="1"/>
  <c r="Y580" i="6" l="1"/>
  <c r="U580" i="6"/>
  <c r="AB580" i="6"/>
  <c r="X580" i="6"/>
  <c r="AA580" i="6"/>
  <c r="W580" i="6"/>
  <c r="Z580" i="6"/>
  <c r="V580" i="6"/>
  <c r="F580" i="6"/>
  <c r="AK582" i="5"/>
  <c r="AL582" i="5" s="1"/>
  <c r="P583" i="5"/>
  <c r="T583" i="5"/>
  <c r="N583" i="5" s="1"/>
  <c r="T581" i="6" l="1"/>
  <c r="N581" i="6" s="1"/>
  <c r="AK580" i="6"/>
  <c r="AL580" i="6" s="1"/>
  <c r="O581" i="6"/>
  <c r="P581" i="6" s="1"/>
  <c r="E583" i="5"/>
  <c r="E581" i="6" l="1"/>
  <c r="AA583" i="5"/>
  <c r="AB583" i="5"/>
  <c r="Y583" i="5"/>
  <c r="Z583" i="5"/>
  <c r="W583" i="5"/>
  <c r="X583" i="5"/>
  <c r="U583" i="5"/>
  <c r="V583" i="5"/>
  <c r="F583" i="5"/>
  <c r="O584" i="5" s="1"/>
  <c r="AB581" i="6" l="1"/>
  <c r="X581" i="6"/>
  <c r="AA581" i="6"/>
  <c r="W581" i="6"/>
  <c r="Z581" i="6"/>
  <c r="V581" i="6"/>
  <c r="F581" i="6"/>
  <c r="Y581" i="6"/>
  <c r="U581" i="6"/>
  <c r="AK583" i="5"/>
  <c r="AL583" i="5" s="1"/>
  <c r="P584" i="5"/>
  <c r="T584" i="5"/>
  <c r="N584" i="5" s="1"/>
  <c r="O582" i="6" l="1"/>
  <c r="P582" i="6" s="1"/>
  <c r="AK581" i="6"/>
  <c r="AL581" i="6" s="1"/>
  <c r="T582" i="6"/>
  <c r="N582" i="6" s="1"/>
  <c r="E584" i="5"/>
  <c r="E582" i="6" l="1"/>
  <c r="AA584" i="5"/>
  <c r="AB584" i="5"/>
  <c r="Y584" i="5"/>
  <c r="Z584" i="5"/>
  <c r="W584" i="5"/>
  <c r="X584" i="5"/>
  <c r="U584" i="5"/>
  <c r="V584" i="5"/>
  <c r="F584" i="5"/>
  <c r="O585" i="5" s="1"/>
  <c r="AA582" i="6" l="1"/>
  <c r="W582" i="6"/>
  <c r="Z582" i="6"/>
  <c r="V582" i="6"/>
  <c r="F582" i="6"/>
  <c r="Y582" i="6"/>
  <c r="U582" i="6"/>
  <c r="AB582" i="6"/>
  <c r="X582" i="6"/>
  <c r="AK584" i="5"/>
  <c r="AL584" i="5" s="1"/>
  <c r="P585" i="5"/>
  <c r="T585" i="5"/>
  <c r="N585" i="5" s="1"/>
  <c r="T583" i="6" l="1"/>
  <c r="N583" i="6" s="1"/>
  <c r="AK582" i="6"/>
  <c r="AL582" i="6" s="1"/>
  <c r="O583" i="6"/>
  <c r="P583" i="6" s="1"/>
  <c r="E585" i="5"/>
  <c r="E583" i="6" l="1"/>
  <c r="AA585" i="5"/>
  <c r="AB585" i="5"/>
  <c r="Y585" i="5"/>
  <c r="Z585" i="5"/>
  <c r="W585" i="5"/>
  <c r="X585" i="5"/>
  <c r="U585" i="5"/>
  <c r="V585" i="5"/>
  <c r="F585" i="5"/>
  <c r="O586" i="5" s="1"/>
  <c r="Z583" i="6" l="1"/>
  <c r="V583" i="6"/>
  <c r="F583" i="6"/>
  <c r="Y583" i="6"/>
  <c r="U583" i="6"/>
  <c r="AB583" i="6"/>
  <c r="X583" i="6"/>
  <c r="AA583" i="6"/>
  <c r="W583" i="6"/>
  <c r="AK585" i="5"/>
  <c r="AL585" i="5" s="1"/>
  <c r="P586" i="5"/>
  <c r="T586" i="5"/>
  <c r="N586" i="5" s="1"/>
  <c r="AK583" i="6" l="1"/>
  <c r="AL583" i="6" s="1"/>
  <c r="O584" i="6"/>
  <c r="P584" i="6" s="1"/>
  <c r="T584" i="6"/>
  <c r="N584" i="6" s="1"/>
  <c r="E586" i="5"/>
  <c r="E584" i="6" l="1"/>
  <c r="AA586" i="5"/>
  <c r="AB586" i="5"/>
  <c r="Y586" i="5"/>
  <c r="Z586" i="5"/>
  <c r="W586" i="5"/>
  <c r="X586" i="5"/>
  <c r="U586" i="5"/>
  <c r="V586" i="5"/>
  <c r="F586" i="5"/>
  <c r="O587" i="5" s="1"/>
  <c r="Y584" i="6" l="1"/>
  <c r="U584" i="6"/>
  <c r="AB584" i="6"/>
  <c r="X584" i="6"/>
  <c r="AA584" i="6"/>
  <c r="W584" i="6"/>
  <c r="Z584" i="6"/>
  <c r="V584" i="6"/>
  <c r="F584" i="6"/>
  <c r="AK586" i="5"/>
  <c r="AL586" i="5" s="1"/>
  <c r="P587" i="5"/>
  <c r="T587" i="5"/>
  <c r="N587" i="5" s="1"/>
  <c r="T585" i="6" l="1"/>
  <c r="N585" i="6" s="1"/>
  <c r="AK584" i="6"/>
  <c r="AL584" i="6" s="1"/>
  <c r="O585" i="6"/>
  <c r="P585" i="6" s="1"/>
  <c r="E587" i="5"/>
  <c r="E585" i="6" l="1"/>
  <c r="AA587" i="5"/>
  <c r="AB587" i="5"/>
  <c r="Y587" i="5"/>
  <c r="Z587" i="5"/>
  <c r="W587" i="5"/>
  <c r="X587" i="5"/>
  <c r="U587" i="5"/>
  <c r="V587" i="5"/>
  <c r="F587" i="5"/>
  <c r="O588" i="5" s="1"/>
  <c r="AB585" i="6" l="1"/>
  <c r="X585" i="6"/>
  <c r="AA585" i="6"/>
  <c r="W585" i="6"/>
  <c r="Z585" i="6"/>
  <c r="V585" i="6"/>
  <c r="F585" i="6"/>
  <c r="Y585" i="6"/>
  <c r="U585" i="6"/>
  <c r="AK587" i="5"/>
  <c r="AL587" i="5" s="1"/>
  <c r="P588" i="5"/>
  <c r="T588" i="5"/>
  <c r="N588" i="5" s="1"/>
  <c r="O586" i="6" l="1"/>
  <c r="P586" i="6" s="1"/>
  <c r="AK585" i="6"/>
  <c r="AL585" i="6" s="1"/>
  <c r="T586" i="6"/>
  <c r="N586" i="6" s="1"/>
  <c r="E588" i="5"/>
  <c r="E586" i="6" l="1"/>
  <c r="AA588" i="5"/>
  <c r="AB588" i="5"/>
  <c r="Y588" i="5"/>
  <c r="Z588" i="5"/>
  <c r="W588" i="5"/>
  <c r="X588" i="5"/>
  <c r="U588" i="5"/>
  <c r="V588" i="5"/>
  <c r="F588" i="5"/>
  <c r="O589" i="5" s="1"/>
  <c r="AA586" i="6" l="1"/>
  <c r="W586" i="6"/>
  <c r="Z586" i="6"/>
  <c r="V586" i="6"/>
  <c r="F586" i="6"/>
  <c r="Y586" i="6"/>
  <c r="U586" i="6"/>
  <c r="AB586" i="6"/>
  <c r="X586" i="6"/>
  <c r="AK588" i="5"/>
  <c r="AL588" i="5" s="1"/>
  <c r="P589" i="5"/>
  <c r="T589" i="5"/>
  <c r="N589" i="5" s="1"/>
  <c r="T587" i="6" l="1"/>
  <c r="N587" i="6" s="1"/>
  <c r="AK586" i="6"/>
  <c r="AL586" i="6" s="1"/>
  <c r="O587" i="6"/>
  <c r="P587" i="6" s="1"/>
  <c r="R590" i="5"/>
  <c r="E589" i="5"/>
  <c r="E587" i="6" l="1"/>
  <c r="AA589" i="5"/>
  <c r="AI590" i="5" s="1"/>
  <c r="M590" i="5" s="1"/>
  <c r="M591" i="5" s="1"/>
  <c r="M592" i="5" s="1"/>
  <c r="M593" i="5" s="1"/>
  <c r="M594" i="5" s="1"/>
  <c r="M595" i="5" s="1"/>
  <c r="M596" i="5" s="1"/>
  <c r="M597" i="5" s="1"/>
  <c r="M598" i="5" s="1"/>
  <c r="M599" i="5" s="1"/>
  <c r="M600" i="5" s="1"/>
  <c r="M601" i="5" s="1"/>
  <c r="M602" i="5" s="1"/>
  <c r="M603" i="5" s="1"/>
  <c r="M604" i="5" s="1"/>
  <c r="M605" i="5" s="1"/>
  <c r="M606" i="5" s="1"/>
  <c r="M607" i="5" s="1"/>
  <c r="M608" i="5" s="1"/>
  <c r="M609" i="5" s="1"/>
  <c r="M610" i="5" s="1"/>
  <c r="M611" i="5" s="1"/>
  <c r="M612" i="5" s="1"/>
  <c r="AB589" i="5"/>
  <c r="Y589" i="5"/>
  <c r="AG590" i="5" s="1"/>
  <c r="K590" i="5" s="1"/>
  <c r="K591" i="5" s="1"/>
  <c r="K592" i="5" s="1"/>
  <c r="K593" i="5" s="1"/>
  <c r="K594" i="5" s="1"/>
  <c r="K595" i="5" s="1"/>
  <c r="K596" i="5" s="1"/>
  <c r="K597" i="5" s="1"/>
  <c r="K598" i="5" s="1"/>
  <c r="K599" i="5" s="1"/>
  <c r="K600" i="5" s="1"/>
  <c r="K601" i="5" s="1"/>
  <c r="K602" i="5" s="1"/>
  <c r="K603" i="5" s="1"/>
  <c r="K604" i="5" s="1"/>
  <c r="K605" i="5" s="1"/>
  <c r="K606" i="5" s="1"/>
  <c r="K607" i="5" s="1"/>
  <c r="K608" i="5" s="1"/>
  <c r="K609" i="5" s="1"/>
  <c r="K610" i="5" s="1"/>
  <c r="K611" i="5" s="1"/>
  <c r="K612" i="5" s="1"/>
  <c r="Z589" i="5"/>
  <c r="AH590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W589" i="5"/>
  <c r="AE590" i="5" s="1"/>
  <c r="I590" i="5" s="1"/>
  <c r="I591" i="5" s="1"/>
  <c r="I592" i="5" s="1"/>
  <c r="I593" i="5" s="1"/>
  <c r="I594" i="5" s="1"/>
  <c r="I595" i="5" s="1"/>
  <c r="I596" i="5" s="1"/>
  <c r="I597" i="5" s="1"/>
  <c r="I598" i="5" s="1"/>
  <c r="I599" i="5" s="1"/>
  <c r="I600" i="5" s="1"/>
  <c r="I601" i="5" s="1"/>
  <c r="I602" i="5" s="1"/>
  <c r="I603" i="5" s="1"/>
  <c r="I604" i="5" s="1"/>
  <c r="I605" i="5" s="1"/>
  <c r="I606" i="5" s="1"/>
  <c r="I607" i="5" s="1"/>
  <c r="I608" i="5" s="1"/>
  <c r="I609" i="5" s="1"/>
  <c r="I610" i="5" s="1"/>
  <c r="I611" i="5" s="1"/>
  <c r="I612" i="5" s="1"/>
  <c r="X589" i="5"/>
  <c r="AF590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U589" i="5"/>
  <c r="AC590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V589" i="5"/>
  <c r="AD590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F589" i="5"/>
  <c r="O590" i="5" s="1"/>
  <c r="Z587" i="6" l="1"/>
  <c r="V587" i="6"/>
  <c r="F587" i="6"/>
  <c r="Y587" i="6"/>
  <c r="U587" i="6"/>
  <c r="AB587" i="6"/>
  <c r="X587" i="6"/>
  <c r="AA587" i="6"/>
  <c r="W587" i="6"/>
  <c r="AK589" i="5"/>
  <c r="AL589" i="5" s="1"/>
  <c r="P590" i="5"/>
  <c r="T590" i="5"/>
  <c r="AJ590" i="5"/>
  <c r="AK587" i="6" l="1"/>
  <c r="AL587" i="6" s="1"/>
  <c r="O588" i="6"/>
  <c r="P588" i="6" s="1"/>
  <c r="T588" i="6"/>
  <c r="N588" i="6" s="1"/>
  <c r="N590" i="5"/>
  <c r="E590" i="5" s="1"/>
  <c r="E588" i="6" l="1"/>
  <c r="AA590" i="5"/>
  <c r="AB590" i="5"/>
  <c r="Y590" i="5"/>
  <c r="Z590" i="5"/>
  <c r="W590" i="5"/>
  <c r="X590" i="5"/>
  <c r="U590" i="5"/>
  <c r="V590" i="5"/>
  <c r="F590" i="5"/>
  <c r="O591" i="5" s="1"/>
  <c r="Y588" i="6" l="1"/>
  <c r="U588" i="6"/>
  <c r="AB588" i="6"/>
  <c r="X588" i="6"/>
  <c r="AA588" i="6"/>
  <c r="W588" i="6"/>
  <c r="Z588" i="6"/>
  <c r="V588" i="6"/>
  <c r="F588" i="6"/>
  <c r="AK590" i="5"/>
  <c r="AL590" i="5" s="1"/>
  <c r="P591" i="5"/>
  <c r="T591" i="5"/>
  <c r="N591" i="5" s="1"/>
  <c r="T589" i="6" l="1"/>
  <c r="N589" i="6" s="1"/>
  <c r="AK588" i="6"/>
  <c r="AL588" i="6" s="1"/>
  <c r="O589" i="6"/>
  <c r="P589" i="6" s="1"/>
  <c r="E591" i="5"/>
  <c r="R590" i="6" l="1"/>
  <c r="E589" i="6"/>
  <c r="AA591" i="5"/>
  <c r="AB591" i="5"/>
  <c r="Y591" i="5"/>
  <c r="Z591" i="5"/>
  <c r="W591" i="5"/>
  <c r="X591" i="5"/>
  <c r="U591" i="5"/>
  <c r="V591" i="5"/>
  <c r="F591" i="5"/>
  <c r="O592" i="5" s="1"/>
  <c r="AB589" i="6" l="1"/>
  <c r="X589" i="6"/>
  <c r="AF590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AA589" i="6"/>
  <c r="AI590" i="6" s="1"/>
  <c r="M590" i="6" s="1"/>
  <c r="M591" i="6" s="1"/>
  <c r="M592" i="6" s="1"/>
  <c r="M593" i="6" s="1"/>
  <c r="M594" i="6" s="1"/>
  <c r="M595" i="6" s="1"/>
  <c r="M596" i="6" s="1"/>
  <c r="M597" i="6" s="1"/>
  <c r="M598" i="6" s="1"/>
  <c r="M599" i="6" s="1"/>
  <c r="M600" i="6" s="1"/>
  <c r="M601" i="6" s="1"/>
  <c r="M602" i="6" s="1"/>
  <c r="M603" i="6" s="1"/>
  <c r="M604" i="6" s="1"/>
  <c r="M605" i="6" s="1"/>
  <c r="M606" i="6" s="1"/>
  <c r="M607" i="6" s="1"/>
  <c r="M608" i="6" s="1"/>
  <c r="M609" i="6" s="1"/>
  <c r="M610" i="6" s="1"/>
  <c r="M611" i="6" s="1"/>
  <c r="M612" i="6" s="1"/>
  <c r="W589" i="6"/>
  <c r="AE590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Z589" i="6"/>
  <c r="AH590" i="6" s="1"/>
  <c r="L590" i="6" s="1"/>
  <c r="L591" i="6" s="1"/>
  <c r="L592" i="6" s="1"/>
  <c r="L593" i="6" s="1"/>
  <c r="L594" i="6" s="1"/>
  <c r="L595" i="6" s="1"/>
  <c r="L596" i="6" s="1"/>
  <c r="L597" i="6" s="1"/>
  <c r="L598" i="6" s="1"/>
  <c r="L599" i="6" s="1"/>
  <c r="L600" i="6" s="1"/>
  <c r="L601" i="6" s="1"/>
  <c r="L602" i="6" s="1"/>
  <c r="L603" i="6" s="1"/>
  <c r="L604" i="6" s="1"/>
  <c r="L605" i="6" s="1"/>
  <c r="L606" i="6" s="1"/>
  <c r="L607" i="6" s="1"/>
  <c r="L608" i="6" s="1"/>
  <c r="L609" i="6" s="1"/>
  <c r="L610" i="6" s="1"/>
  <c r="L611" i="6" s="1"/>
  <c r="L612" i="6" s="1"/>
  <c r="V589" i="6"/>
  <c r="AD590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F589" i="6"/>
  <c r="Y589" i="6"/>
  <c r="AG590" i="6" s="1"/>
  <c r="K590" i="6" s="1"/>
  <c r="K591" i="6" s="1"/>
  <c r="K592" i="6" s="1"/>
  <c r="K593" i="6" s="1"/>
  <c r="K594" i="6" s="1"/>
  <c r="K595" i="6" s="1"/>
  <c r="K596" i="6" s="1"/>
  <c r="K597" i="6" s="1"/>
  <c r="K598" i="6" s="1"/>
  <c r="K599" i="6" s="1"/>
  <c r="K600" i="6" s="1"/>
  <c r="K601" i="6" s="1"/>
  <c r="K602" i="6" s="1"/>
  <c r="K603" i="6" s="1"/>
  <c r="K604" i="6" s="1"/>
  <c r="K605" i="6" s="1"/>
  <c r="K606" i="6" s="1"/>
  <c r="K607" i="6" s="1"/>
  <c r="K608" i="6" s="1"/>
  <c r="K609" i="6" s="1"/>
  <c r="K610" i="6" s="1"/>
  <c r="K611" i="6" s="1"/>
  <c r="K612" i="6" s="1"/>
  <c r="U589" i="6"/>
  <c r="AC590" i="6" s="1"/>
  <c r="AK591" i="5"/>
  <c r="AL591" i="5" s="1"/>
  <c r="P592" i="5"/>
  <c r="T592" i="5"/>
  <c r="N592" i="5" s="1"/>
  <c r="O590" i="6" l="1"/>
  <c r="P590" i="6" s="1"/>
  <c r="AK589" i="6"/>
  <c r="AL589" i="6" s="1"/>
  <c r="T590" i="6"/>
  <c r="AJ590" i="6"/>
  <c r="G590" i="6"/>
  <c r="E592" i="5"/>
  <c r="N590" i="6" l="1"/>
  <c r="E590" i="6" s="1"/>
  <c r="G591" i="6"/>
  <c r="AA592" i="5"/>
  <c r="AB592" i="5"/>
  <c r="Y592" i="5"/>
  <c r="Z592" i="5"/>
  <c r="W592" i="5"/>
  <c r="X592" i="5"/>
  <c r="U592" i="5"/>
  <c r="V592" i="5"/>
  <c r="F592" i="5"/>
  <c r="O593" i="5" s="1"/>
  <c r="G592" i="6" l="1"/>
  <c r="AA590" i="6"/>
  <c r="W590" i="6"/>
  <c r="Z590" i="6"/>
  <c r="V590" i="6"/>
  <c r="F590" i="6"/>
  <c r="Y590" i="6"/>
  <c r="U590" i="6"/>
  <c r="AB590" i="6"/>
  <c r="X590" i="6"/>
  <c r="AK592" i="5"/>
  <c r="AL592" i="5" s="1"/>
  <c r="P593" i="5"/>
  <c r="T593" i="5"/>
  <c r="N593" i="5" s="1"/>
  <c r="T591" i="6" l="1"/>
  <c r="N591" i="6" s="1"/>
  <c r="AK590" i="6"/>
  <c r="AL590" i="6" s="1"/>
  <c r="O591" i="6"/>
  <c r="P591" i="6" s="1"/>
  <c r="G593" i="6"/>
  <c r="E593" i="5"/>
  <c r="G594" i="6" l="1"/>
  <c r="E591" i="6"/>
  <c r="AA593" i="5"/>
  <c r="AB593" i="5"/>
  <c r="Y593" i="5"/>
  <c r="Z593" i="5"/>
  <c r="W593" i="5"/>
  <c r="X593" i="5"/>
  <c r="U593" i="5"/>
  <c r="V593" i="5"/>
  <c r="F593" i="5"/>
  <c r="O594" i="5" s="1"/>
  <c r="G595" i="6" l="1"/>
  <c r="Z591" i="6"/>
  <c r="V591" i="6"/>
  <c r="F591" i="6"/>
  <c r="Y591" i="6"/>
  <c r="U591" i="6"/>
  <c r="AB591" i="6"/>
  <c r="X591" i="6"/>
  <c r="AA591" i="6"/>
  <c r="W591" i="6"/>
  <c r="AK593" i="5"/>
  <c r="AL593" i="5" s="1"/>
  <c r="P594" i="5"/>
  <c r="T594" i="5"/>
  <c r="N594" i="5" s="1"/>
  <c r="G596" i="6" l="1"/>
  <c r="AK591" i="6"/>
  <c r="AL591" i="6" s="1"/>
  <c r="O592" i="6"/>
  <c r="P592" i="6" s="1"/>
  <c r="T592" i="6"/>
  <c r="N592" i="6" s="1"/>
  <c r="E594" i="5"/>
  <c r="G597" i="6" l="1"/>
  <c r="E592" i="6"/>
  <c r="AA594" i="5"/>
  <c r="AB594" i="5"/>
  <c r="Y594" i="5"/>
  <c r="Z594" i="5"/>
  <c r="W594" i="5"/>
  <c r="X594" i="5"/>
  <c r="U594" i="5"/>
  <c r="V594" i="5"/>
  <c r="F594" i="5"/>
  <c r="O595" i="5" s="1"/>
  <c r="G598" i="6" l="1"/>
  <c r="Y592" i="6"/>
  <c r="U592" i="6"/>
  <c r="AB592" i="6"/>
  <c r="X592" i="6"/>
  <c r="AA592" i="6"/>
  <c r="W592" i="6"/>
  <c r="Z592" i="6"/>
  <c r="V592" i="6"/>
  <c r="F592" i="6"/>
  <c r="AK594" i="5"/>
  <c r="AL594" i="5" s="1"/>
  <c r="P595" i="5"/>
  <c r="T595" i="5"/>
  <c r="N595" i="5" s="1"/>
  <c r="T593" i="6" l="1"/>
  <c r="N593" i="6" s="1"/>
  <c r="AK592" i="6"/>
  <c r="AL592" i="6" s="1"/>
  <c r="O593" i="6"/>
  <c r="P593" i="6" s="1"/>
  <c r="G599" i="6"/>
  <c r="E595" i="5"/>
  <c r="G600" i="6" l="1"/>
  <c r="E593" i="6"/>
  <c r="AA595" i="5"/>
  <c r="AB595" i="5"/>
  <c r="Y595" i="5"/>
  <c r="Z595" i="5"/>
  <c r="W595" i="5"/>
  <c r="X595" i="5"/>
  <c r="U595" i="5"/>
  <c r="V595" i="5"/>
  <c r="F595" i="5"/>
  <c r="O596" i="5" s="1"/>
  <c r="G601" i="6" l="1"/>
  <c r="AB593" i="6"/>
  <c r="X593" i="6"/>
  <c r="AA593" i="6"/>
  <c r="W593" i="6"/>
  <c r="Z593" i="6"/>
  <c r="V593" i="6"/>
  <c r="F593" i="6"/>
  <c r="Y593" i="6"/>
  <c r="U593" i="6"/>
  <c r="AK595" i="5"/>
  <c r="AL595" i="5" s="1"/>
  <c r="P596" i="5"/>
  <c r="T596" i="5"/>
  <c r="N596" i="5" s="1"/>
  <c r="G602" i="6" l="1"/>
  <c r="O594" i="6"/>
  <c r="P594" i="6" s="1"/>
  <c r="AK593" i="6"/>
  <c r="AL593" i="6" s="1"/>
  <c r="T594" i="6"/>
  <c r="N594" i="6" s="1"/>
  <c r="E596" i="5"/>
  <c r="E594" i="6" l="1"/>
  <c r="G603" i="6"/>
  <c r="AA596" i="5"/>
  <c r="AB596" i="5"/>
  <c r="Y596" i="5"/>
  <c r="Z596" i="5"/>
  <c r="W596" i="5"/>
  <c r="X596" i="5"/>
  <c r="U596" i="5"/>
  <c r="V596" i="5"/>
  <c r="F596" i="5"/>
  <c r="O597" i="5" s="1"/>
  <c r="AA594" i="6" l="1"/>
  <c r="W594" i="6"/>
  <c r="Z594" i="6"/>
  <c r="V594" i="6"/>
  <c r="F594" i="6"/>
  <c r="Y594" i="6"/>
  <c r="U594" i="6"/>
  <c r="AB594" i="6"/>
  <c r="X594" i="6"/>
  <c r="G604" i="6"/>
  <c r="AK596" i="5"/>
  <c r="AL596" i="5" s="1"/>
  <c r="P597" i="5"/>
  <c r="T597" i="5"/>
  <c r="N597" i="5" s="1"/>
  <c r="G605" i="6" l="1"/>
  <c r="T595" i="6"/>
  <c r="N595" i="6" s="1"/>
  <c r="AK594" i="6"/>
  <c r="AL594" i="6" s="1"/>
  <c r="O595" i="6"/>
  <c r="P595" i="6" s="1"/>
  <c r="E597" i="5"/>
  <c r="E595" i="6" l="1"/>
  <c r="G606" i="6"/>
  <c r="AA597" i="5"/>
  <c r="AB597" i="5"/>
  <c r="Y597" i="5"/>
  <c r="Z597" i="5"/>
  <c r="W597" i="5"/>
  <c r="X597" i="5"/>
  <c r="U597" i="5"/>
  <c r="V597" i="5"/>
  <c r="F597" i="5"/>
  <c r="O598" i="5" s="1"/>
  <c r="G607" i="6" l="1"/>
  <c r="Z595" i="6"/>
  <c r="V595" i="6"/>
  <c r="F595" i="6"/>
  <c r="Y595" i="6"/>
  <c r="U595" i="6"/>
  <c r="AB595" i="6"/>
  <c r="X595" i="6"/>
  <c r="AA595" i="6"/>
  <c r="W595" i="6"/>
  <c r="AK597" i="5"/>
  <c r="AL597" i="5" s="1"/>
  <c r="P598" i="5"/>
  <c r="T598" i="5"/>
  <c r="N598" i="5" s="1"/>
  <c r="G608" i="6" l="1"/>
  <c r="AK595" i="6"/>
  <c r="AL595" i="6" s="1"/>
  <c r="O596" i="6"/>
  <c r="P596" i="6" s="1"/>
  <c r="T596" i="6"/>
  <c r="N596" i="6" s="1"/>
  <c r="E598" i="5"/>
  <c r="E596" i="6" l="1"/>
  <c r="G609" i="6"/>
  <c r="AA598" i="5"/>
  <c r="AB598" i="5"/>
  <c r="Y598" i="5"/>
  <c r="Z598" i="5"/>
  <c r="W598" i="5"/>
  <c r="X598" i="5"/>
  <c r="U598" i="5"/>
  <c r="V598" i="5"/>
  <c r="F598" i="5"/>
  <c r="O599" i="5" s="1"/>
  <c r="G610" i="6" l="1"/>
  <c r="Y596" i="6"/>
  <c r="U596" i="6"/>
  <c r="AB596" i="6"/>
  <c r="X596" i="6"/>
  <c r="AA596" i="6"/>
  <c r="W596" i="6"/>
  <c r="Z596" i="6"/>
  <c r="V596" i="6"/>
  <c r="F596" i="6"/>
  <c r="AK598" i="5"/>
  <c r="AL598" i="5" s="1"/>
  <c r="P599" i="5"/>
  <c r="T599" i="5"/>
  <c r="N599" i="5" s="1"/>
  <c r="G611" i="6" l="1"/>
  <c r="T597" i="6"/>
  <c r="N597" i="6" s="1"/>
  <c r="AK596" i="6"/>
  <c r="AL596" i="6" s="1"/>
  <c r="O597" i="6"/>
  <c r="P597" i="6" s="1"/>
  <c r="E599" i="5"/>
  <c r="E597" i="6" l="1"/>
  <c r="G612" i="6"/>
  <c r="AA599" i="5"/>
  <c r="AB599" i="5"/>
  <c r="Y599" i="5"/>
  <c r="Z599" i="5"/>
  <c r="W599" i="5"/>
  <c r="X599" i="5"/>
  <c r="U599" i="5"/>
  <c r="V599" i="5"/>
  <c r="F599" i="5"/>
  <c r="O600" i="5" s="1"/>
  <c r="AB597" i="6" l="1"/>
  <c r="X597" i="6"/>
  <c r="AA597" i="6"/>
  <c r="W597" i="6"/>
  <c r="Z597" i="6"/>
  <c r="V597" i="6"/>
  <c r="F597" i="6"/>
  <c r="Y597" i="6"/>
  <c r="U597" i="6"/>
  <c r="AK599" i="5"/>
  <c r="AL599" i="5" s="1"/>
  <c r="P600" i="5"/>
  <c r="T600" i="5"/>
  <c r="N600" i="5" s="1"/>
  <c r="O598" i="6" l="1"/>
  <c r="P598" i="6" s="1"/>
  <c r="AK597" i="6"/>
  <c r="AL597" i="6" s="1"/>
  <c r="T598" i="6"/>
  <c r="N598" i="6" s="1"/>
  <c r="E600" i="5"/>
  <c r="E598" i="6" l="1"/>
  <c r="AA600" i="5"/>
  <c r="AB600" i="5"/>
  <c r="Y600" i="5"/>
  <c r="Z600" i="5"/>
  <c r="W600" i="5"/>
  <c r="X600" i="5"/>
  <c r="U600" i="5"/>
  <c r="V600" i="5"/>
  <c r="F600" i="5"/>
  <c r="O601" i="5" s="1"/>
  <c r="AA598" i="6" l="1"/>
  <c r="W598" i="6"/>
  <c r="Z598" i="6"/>
  <c r="V598" i="6"/>
  <c r="F598" i="6"/>
  <c r="Y598" i="6"/>
  <c r="U598" i="6"/>
  <c r="AB598" i="6"/>
  <c r="X598" i="6"/>
  <c r="AK600" i="5"/>
  <c r="AL600" i="5" s="1"/>
  <c r="P601" i="5"/>
  <c r="T601" i="5"/>
  <c r="N601" i="5" s="1"/>
  <c r="T599" i="6" l="1"/>
  <c r="N599" i="6" s="1"/>
  <c r="AK598" i="6"/>
  <c r="AL598" i="6" s="1"/>
  <c r="O599" i="6"/>
  <c r="P599" i="6" s="1"/>
  <c r="E601" i="5"/>
  <c r="E599" i="6" l="1"/>
  <c r="AA601" i="5"/>
  <c r="AB601" i="5"/>
  <c r="Y601" i="5"/>
  <c r="Z601" i="5"/>
  <c r="W601" i="5"/>
  <c r="X601" i="5"/>
  <c r="U601" i="5"/>
  <c r="V601" i="5"/>
  <c r="F601" i="5"/>
  <c r="O602" i="5" s="1"/>
  <c r="Z599" i="6" l="1"/>
  <c r="V599" i="6"/>
  <c r="F599" i="6"/>
  <c r="Y599" i="6"/>
  <c r="U599" i="6"/>
  <c r="AB599" i="6"/>
  <c r="X599" i="6"/>
  <c r="AA599" i="6"/>
  <c r="W599" i="6"/>
  <c r="AK601" i="5"/>
  <c r="AL601" i="5" s="1"/>
  <c r="P602" i="5"/>
  <c r="T602" i="5"/>
  <c r="N602" i="5" s="1"/>
  <c r="AK599" i="6" l="1"/>
  <c r="AL599" i="6" s="1"/>
  <c r="O600" i="6"/>
  <c r="P600" i="6" s="1"/>
  <c r="T600" i="6"/>
  <c r="N600" i="6" s="1"/>
  <c r="E602" i="5"/>
  <c r="E600" i="6" l="1"/>
  <c r="AA602" i="5"/>
  <c r="AB602" i="5"/>
  <c r="Y602" i="5"/>
  <c r="Z602" i="5"/>
  <c r="W602" i="5"/>
  <c r="X602" i="5"/>
  <c r="U602" i="5"/>
  <c r="V602" i="5"/>
  <c r="F602" i="5"/>
  <c r="O603" i="5" s="1"/>
  <c r="Y600" i="6" l="1"/>
  <c r="U600" i="6"/>
  <c r="AB600" i="6"/>
  <c r="X600" i="6"/>
  <c r="AA600" i="6"/>
  <c r="W600" i="6"/>
  <c r="Z600" i="6"/>
  <c r="V600" i="6"/>
  <c r="F600" i="6"/>
  <c r="AK602" i="5"/>
  <c r="AL602" i="5" s="1"/>
  <c r="P603" i="5"/>
  <c r="T603" i="5"/>
  <c r="N603" i="5" s="1"/>
  <c r="T601" i="6" l="1"/>
  <c r="N601" i="6" s="1"/>
  <c r="AK600" i="6"/>
  <c r="AL600" i="6" s="1"/>
  <c r="O601" i="6"/>
  <c r="P601" i="6" s="1"/>
  <c r="E603" i="5"/>
  <c r="E601" i="6" l="1"/>
  <c r="AA603" i="5"/>
  <c r="AB603" i="5"/>
  <c r="Y603" i="5"/>
  <c r="Z603" i="5"/>
  <c r="W603" i="5"/>
  <c r="X603" i="5"/>
  <c r="U603" i="5"/>
  <c r="V603" i="5"/>
  <c r="F603" i="5"/>
  <c r="O604" i="5" s="1"/>
  <c r="AB601" i="6" l="1"/>
  <c r="X601" i="6"/>
  <c r="AA601" i="6"/>
  <c r="W601" i="6"/>
  <c r="Z601" i="6"/>
  <c r="V601" i="6"/>
  <c r="F601" i="6"/>
  <c r="Y601" i="6"/>
  <c r="U601" i="6"/>
  <c r="AK603" i="5"/>
  <c r="AL603" i="5" s="1"/>
  <c r="P604" i="5"/>
  <c r="T604" i="5"/>
  <c r="N604" i="5" s="1"/>
  <c r="O602" i="6" l="1"/>
  <c r="P602" i="6" s="1"/>
  <c r="AK601" i="6"/>
  <c r="AL601" i="6" s="1"/>
  <c r="T602" i="6"/>
  <c r="N602" i="6" s="1"/>
  <c r="E604" i="5"/>
  <c r="E602" i="6" l="1"/>
  <c r="AA604" i="5"/>
  <c r="AB604" i="5"/>
  <c r="Y604" i="5"/>
  <c r="Z604" i="5"/>
  <c r="W604" i="5"/>
  <c r="X604" i="5"/>
  <c r="U604" i="5"/>
  <c r="V604" i="5"/>
  <c r="F604" i="5"/>
  <c r="O605" i="5" s="1"/>
  <c r="AA602" i="6" l="1"/>
  <c r="W602" i="6"/>
  <c r="Z602" i="6"/>
  <c r="V602" i="6"/>
  <c r="F602" i="6"/>
  <c r="Y602" i="6"/>
  <c r="U602" i="6"/>
  <c r="AB602" i="6"/>
  <c r="X602" i="6"/>
  <c r="AK604" i="5"/>
  <c r="AL604" i="5" s="1"/>
  <c r="P605" i="5"/>
  <c r="T605" i="5"/>
  <c r="N605" i="5" s="1"/>
  <c r="T603" i="6" l="1"/>
  <c r="N603" i="6" s="1"/>
  <c r="AK602" i="6"/>
  <c r="AL602" i="6" s="1"/>
  <c r="O603" i="6"/>
  <c r="P603" i="6" s="1"/>
  <c r="E605" i="5"/>
  <c r="E603" i="6" l="1"/>
  <c r="AA605" i="5"/>
  <c r="AB605" i="5"/>
  <c r="Y605" i="5"/>
  <c r="Z605" i="5"/>
  <c r="W605" i="5"/>
  <c r="X605" i="5"/>
  <c r="U605" i="5"/>
  <c r="V605" i="5"/>
  <c r="F605" i="5"/>
  <c r="O606" i="5" s="1"/>
  <c r="Z603" i="6" l="1"/>
  <c r="V603" i="6"/>
  <c r="F603" i="6"/>
  <c r="Y603" i="6"/>
  <c r="U603" i="6"/>
  <c r="AB603" i="6"/>
  <c r="X603" i="6"/>
  <c r="AA603" i="6"/>
  <c r="W603" i="6"/>
  <c r="AK605" i="5"/>
  <c r="AL605" i="5" s="1"/>
  <c r="P606" i="5"/>
  <c r="T606" i="5"/>
  <c r="N606" i="5" s="1"/>
  <c r="AK603" i="6" l="1"/>
  <c r="AL603" i="6" s="1"/>
  <c r="O604" i="6"/>
  <c r="P604" i="6" s="1"/>
  <c r="T604" i="6"/>
  <c r="N604" i="6" s="1"/>
  <c r="E606" i="5"/>
  <c r="E604" i="6" l="1"/>
  <c r="AA606" i="5"/>
  <c r="AB606" i="5"/>
  <c r="Y606" i="5"/>
  <c r="Z606" i="5"/>
  <c r="W606" i="5"/>
  <c r="X606" i="5"/>
  <c r="U606" i="5"/>
  <c r="V606" i="5"/>
  <c r="F606" i="5"/>
  <c r="O607" i="5" s="1"/>
  <c r="Y604" i="6" l="1"/>
  <c r="U604" i="6"/>
  <c r="AB604" i="6"/>
  <c r="X604" i="6"/>
  <c r="AA604" i="6"/>
  <c r="W604" i="6"/>
  <c r="Z604" i="6"/>
  <c r="V604" i="6"/>
  <c r="F604" i="6"/>
  <c r="AK606" i="5"/>
  <c r="AL606" i="5" s="1"/>
  <c r="P607" i="5"/>
  <c r="T607" i="5"/>
  <c r="N607" i="5" s="1"/>
  <c r="T605" i="6" l="1"/>
  <c r="N605" i="6" s="1"/>
  <c r="AK604" i="6"/>
  <c r="AL604" i="6" s="1"/>
  <c r="O605" i="6"/>
  <c r="P605" i="6" s="1"/>
  <c r="E607" i="5"/>
  <c r="E605" i="6" l="1"/>
  <c r="AA607" i="5"/>
  <c r="AB607" i="5"/>
  <c r="Y607" i="5"/>
  <c r="Z607" i="5"/>
  <c r="W607" i="5"/>
  <c r="X607" i="5"/>
  <c r="U607" i="5"/>
  <c r="V607" i="5"/>
  <c r="F607" i="5"/>
  <c r="O608" i="5" s="1"/>
  <c r="AA605" i="6" l="1"/>
  <c r="W605" i="6"/>
  <c r="Y605" i="6"/>
  <c r="X605" i="6"/>
  <c r="AB605" i="6"/>
  <c r="V605" i="6"/>
  <c r="F605" i="6"/>
  <c r="Z605" i="6"/>
  <c r="U605" i="6"/>
  <c r="AK607" i="5"/>
  <c r="AL607" i="5" s="1"/>
  <c r="P608" i="5"/>
  <c r="T608" i="5"/>
  <c r="N608" i="5" s="1"/>
  <c r="AK605" i="6" l="1"/>
  <c r="AL605" i="6" s="1"/>
  <c r="O606" i="6"/>
  <c r="P606" i="6" s="1"/>
  <c r="T606" i="6"/>
  <c r="N606" i="6" s="1"/>
  <c r="E608" i="5"/>
  <c r="E606" i="6" l="1"/>
  <c r="AA608" i="5"/>
  <c r="AB608" i="5"/>
  <c r="Y608" i="5"/>
  <c r="Z608" i="5"/>
  <c r="W608" i="5"/>
  <c r="X608" i="5"/>
  <c r="U608" i="5"/>
  <c r="V608" i="5"/>
  <c r="F608" i="5"/>
  <c r="O609" i="5" s="1"/>
  <c r="Y606" i="6" l="1"/>
  <c r="U606" i="6"/>
  <c r="AB606" i="6"/>
  <c r="X606" i="6"/>
  <c r="Z606" i="6"/>
  <c r="V606" i="6"/>
  <c r="F606" i="6"/>
  <c r="W606" i="6"/>
  <c r="AA606" i="6"/>
  <c r="AK608" i="5"/>
  <c r="AL608" i="5" s="1"/>
  <c r="P609" i="5"/>
  <c r="T609" i="5"/>
  <c r="N609" i="5" s="1"/>
  <c r="AK606" i="6" l="1"/>
  <c r="AL606" i="6" s="1"/>
  <c r="O607" i="6"/>
  <c r="P607" i="6" s="1"/>
  <c r="T607" i="6"/>
  <c r="N607" i="6" s="1"/>
  <c r="E609" i="5"/>
  <c r="E607" i="6" l="1"/>
  <c r="AA609" i="5"/>
  <c r="AB609" i="5"/>
  <c r="Y609" i="5"/>
  <c r="Z609" i="5"/>
  <c r="W609" i="5"/>
  <c r="X609" i="5"/>
  <c r="U609" i="5"/>
  <c r="V609" i="5"/>
  <c r="F609" i="5"/>
  <c r="O610" i="5" s="1"/>
  <c r="AB607" i="6" l="1"/>
  <c r="X607" i="6"/>
  <c r="AA607" i="6"/>
  <c r="W607" i="6"/>
  <c r="Y607" i="6"/>
  <c r="U607" i="6"/>
  <c r="V607" i="6"/>
  <c r="F607" i="6"/>
  <c r="Z607" i="6"/>
  <c r="AK609" i="5"/>
  <c r="AL609" i="5" s="1"/>
  <c r="P610" i="5"/>
  <c r="T610" i="5"/>
  <c r="N610" i="5" s="1"/>
  <c r="O608" i="6" l="1"/>
  <c r="P608" i="6" s="1"/>
  <c r="AK607" i="6"/>
  <c r="AL607" i="6" s="1"/>
  <c r="T608" i="6"/>
  <c r="N608" i="6" s="1"/>
  <c r="E610" i="5"/>
  <c r="E608" i="6" l="1"/>
  <c r="AA610" i="5"/>
  <c r="AB610" i="5"/>
  <c r="Y610" i="5"/>
  <c r="Z610" i="5"/>
  <c r="W610" i="5"/>
  <c r="X610" i="5"/>
  <c r="U610" i="5"/>
  <c r="V610" i="5"/>
  <c r="F610" i="5"/>
  <c r="O611" i="5" s="1"/>
  <c r="AA608" i="6" l="1"/>
  <c r="W608" i="6"/>
  <c r="Z608" i="6"/>
  <c r="V608" i="6"/>
  <c r="F608" i="6"/>
  <c r="AB608" i="6"/>
  <c r="X608" i="6"/>
  <c r="U608" i="6"/>
  <c r="Y608" i="6"/>
  <c r="AK610" i="5"/>
  <c r="AL610" i="5" s="1"/>
  <c r="P611" i="5"/>
  <c r="T611" i="5"/>
  <c r="N611" i="5" s="1"/>
  <c r="O609" i="6" l="1"/>
  <c r="P609" i="6" s="1"/>
  <c r="AK608" i="6"/>
  <c r="AL608" i="6" s="1"/>
  <c r="T609" i="6"/>
  <c r="N609" i="6" s="1"/>
  <c r="E611" i="5"/>
  <c r="E609" i="6" l="1"/>
  <c r="AA611" i="5"/>
  <c r="AB611" i="5"/>
  <c r="Y611" i="5"/>
  <c r="Z611" i="5"/>
  <c r="W611" i="5"/>
  <c r="X611" i="5"/>
  <c r="U611" i="5"/>
  <c r="V611" i="5"/>
  <c r="F611" i="5"/>
  <c r="O612" i="5" s="1"/>
  <c r="Z609" i="6" l="1"/>
  <c r="V609" i="6"/>
  <c r="F609" i="6"/>
  <c r="Y609" i="6"/>
  <c r="U609" i="6"/>
  <c r="AA609" i="6"/>
  <c r="W609" i="6"/>
  <c r="AB609" i="6"/>
  <c r="X609" i="6"/>
  <c r="AK611" i="5"/>
  <c r="AL611" i="5" s="1"/>
  <c r="P612" i="5"/>
  <c r="T612" i="5"/>
  <c r="N612" i="5" s="1"/>
  <c r="AK609" i="6" l="1"/>
  <c r="AL609" i="6" s="1"/>
  <c r="O610" i="6"/>
  <c r="P610" i="6" s="1"/>
  <c r="T610" i="6"/>
  <c r="N610" i="6" s="1"/>
  <c r="E612" i="5"/>
  <c r="R613" i="5"/>
  <c r="E610" i="6" l="1"/>
  <c r="AA612" i="5"/>
  <c r="AI613" i="5" s="1"/>
  <c r="M613" i="5" s="1"/>
  <c r="M614" i="5" s="1"/>
  <c r="M615" i="5" s="1"/>
  <c r="M616" i="5" s="1"/>
  <c r="M617" i="5" s="1"/>
  <c r="M618" i="5" s="1"/>
  <c r="M619" i="5" s="1"/>
  <c r="M620" i="5" s="1"/>
  <c r="M621" i="5" s="1"/>
  <c r="M622" i="5" s="1"/>
  <c r="M623" i="5" s="1"/>
  <c r="M624" i="5" s="1"/>
  <c r="M625" i="5" s="1"/>
  <c r="M626" i="5" s="1"/>
  <c r="M627" i="5" s="1"/>
  <c r="M628" i="5" s="1"/>
  <c r="M629" i="5" s="1"/>
  <c r="M630" i="5" s="1"/>
  <c r="M631" i="5" s="1"/>
  <c r="M632" i="5" s="1"/>
  <c r="M633" i="5" s="1"/>
  <c r="AB612" i="5"/>
  <c r="Y612" i="5"/>
  <c r="AG613" i="5" s="1"/>
  <c r="K613" i="5" s="1"/>
  <c r="K614" i="5" s="1"/>
  <c r="K615" i="5" s="1"/>
  <c r="K616" i="5" s="1"/>
  <c r="K617" i="5" s="1"/>
  <c r="K618" i="5" s="1"/>
  <c r="K619" i="5" s="1"/>
  <c r="K620" i="5" s="1"/>
  <c r="K621" i="5" s="1"/>
  <c r="K622" i="5" s="1"/>
  <c r="K623" i="5" s="1"/>
  <c r="K624" i="5" s="1"/>
  <c r="K625" i="5" s="1"/>
  <c r="K626" i="5" s="1"/>
  <c r="K627" i="5" s="1"/>
  <c r="K628" i="5" s="1"/>
  <c r="K629" i="5" s="1"/>
  <c r="K630" i="5" s="1"/>
  <c r="K631" i="5" s="1"/>
  <c r="K632" i="5" s="1"/>
  <c r="K633" i="5" s="1"/>
  <c r="Z612" i="5"/>
  <c r="AH613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W612" i="5"/>
  <c r="AE613" i="5" s="1"/>
  <c r="I613" i="5" s="1"/>
  <c r="I614" i="5" s="1"/>
  <c r="I615" i="5" s="1"/>
  <c r="I616" i="5" s="1"/>
  <c r="I617" i="5" s="1"/>
  <c r="I618" i="5" s="1"/>
  <c r="I619" i="5" s="1"/>
  <c r="I620" i="5" s="1"/>
  <c r="I621" i="5" s="1"/>
  <c r="I622" i="5" s="1"/>
  <c r="I623" i="5" s="1"/>
  <c r="I624" i="5" s="1"/>
  <c r="I625" i="5" s="1"/>
  <c r="I626" i="5" s="1"/>
  <c r="I627" i="5" s="1"/>
  <c r="I628" i="5" s="1"/>
  <c r="I629" i="5" s="1"/>
  <c r="I630" i="5" s="1"/>
  <c r="I631" i="5" s="1"/>
  <c r="I632" i="5" s="1"/>
  <c r="I633" i="5" s="1"/>
  <c r="X612" i="5"/>
  <c r="AF613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U612" i="5"/>
  <c r="AC613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V612" i="5"/>
  <c r="AD613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F612" i="5"/>
  <c r="O613" i="5" s="1"/>
  <c r="Y610" i="6" l="1"/>
  <c r="U610" i="6"/>
  <c r="AB610" i="6"/>
  <c r="X610" i="6"/>
  <c r="Z610" i="6"/>
  <c r="V610" i="6"/>
  <c r="F610" i="6"/>
  <c r="AA610" i="6"/>
  <c r="W610" i="6"/>
  <c r="AK612" i="5"/>
  <c r="AL612" i="5" s="1"/>
  <c r="P613" i="5"/>
  <c r="T613" i="5"/>
  <c r="AJ613" i="5"/>
  <c r="AK610" i="6" l="1"/>
  <c r="AL610" i="6" s="1"/>
  <c r="O611" i="6"/>
  <c r="P611" i="6" s="1"/>
  <c r="T611" i="6"/>
  <c r="N611" i="6" s="1"/>
  <c r="N613" i="5"/>
  <c r="E613" i="5" s="1"/>
  <c r="E611" i="6" l="1"/>
  <c r="AA613" i="5"/>
  <c r="AB613" i="5"/>
  <c r="Y613" i="5"/>
  <c r="Z613" i="5"/>
  <c r="W613" i="5"/>
  <c r="X613" i="5"/>
  <c r="U613" i="5"/>
  <c r="V613" i="5"/>
  <c r="F613" i="5"/>
  <c r="O614" i="5" s="1"/>
  <c r="AB611" i="6" l="1"/>
  <c r="X611" i="6"/>
  <c r="AA611" i="6"/>
  <c r="W611" i="6"/>
  <c r="Y611" i="6"/>
  <c r="U611" i="6"/>
  <c r="F611" i="6"/>
  <c r="Z611" i="6"/>
  <c r="V611" i="6"/>
  <c r="AK613" i="5"/>
  <c r="AL613" i="5" s="1"/>
  <c r="P614" i="5"/>
  <c r="T614" i="5"/>
  <c r="N614" i="5" s="1"/>
  <c r="O612" i="6" l="1"/>
  <c r="P612" i="6" s="1"/>
  <c r="AK611" i="6"/>
  <c r="AL611" i="6" s="1"/>
  <c r="T612" i="6"/>
  <c r="N612" i="6" s="1"/>
  <c r="E614" i="5"/>
  <c r="E612" i="6" l="1"/>
  <c r="R613" i="6"/>
  <c r="AA614" i="5"/>
  <c r="AB614" i="5"/>
  <c r="Y614" i="5"/>
  <c r="Z614" i="5"/>
  <c r="W614" i="5"/>
  <c r="X614" i="5"/>
  <c r="U614" i="5"/>
  <c r="V614" i="5"/>
  <c r="F614" i="5"/>
  <c r="O615" i="5" s="1"/>
  <c r="AA612" i="6" l="1"/>
  <c r="AI613" i="6" s="1"/>
  <c r="M613" i="6" s="1"/>
  <c r="M614" i="6" s="1"/>
  <c r="M615" i="6" s="1"/>
  <c r="M616" i="6" s="1"/>
  <c r="M617" i="6" s="1"/>
  <c r="M618" i="6" s="1"/>
  <c r="M619" i="6" s="1"/>
  <c r="M620" i="6" s="1"/>
  <c r="M621" i="6" s="1"/>
  <c r="M622" i="6" s="1"/>
  <c r="M623" i="6" s="1"/>
  <c r="M624" i="6" s="1"/>
  <c r="M625" i="6" s="1"/>
  <c r="M626" i="6" s="1"/>
  <c r="M627" i="6" s="1"/>
  <c r="M628" i="6" s="1"/>
  <c r="M629" i="6" s="1"/>
  <c r="M630" i="6" s="1"/>
  <c r="M631" i="6" s="1"/>
  <c r="M632" i="6" s="1"/>
  <c r="M633" i="6" s="1"/>
  <c r="W612" i="6"/>
  <c r="AE613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Z612" i="6"/>
  <c r="AH613" i="6" s="1"/>
  <c r="L613" i="6" s="1"/>
  <c r="L614" i="6" s="1"/>
  <c r="L615" i="6" s="1"/>
  <c r="L616" i="6" s="1"/>
  <c r="L617" i="6" s="1"/>
  <c r="L618" i="6" s="1"/>
  <c r="L619" i="6" s="1"/>
  <c r="L620" i="6" s="1"/>
  <c r="L621" i="6" s="1"/>
  <c r="L622" i="6" s="1"/>
  <c r="L623" i="6" s="1"/>
  <c r="L624" i="6" s="1"/>
  <c r="L625" i="6" s="1"/>
  <c r="L626" i="6" s="1"/>
  <c r="L627" i="6" s="1"/>
  <c r="L628" i="6" s="1"/>
  <c r="L629" i="6" s="1"/>
  <c r="L630" i="6" s="1"/>
  <c r="L631" i="6" s="1"/>
  <c r="L632" i="6" s="1"/>
  <c r="L633" i="6" s="1"/>
  <c r="V612" i="6"/>
  <c r="AD613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F612" i="6"/>
  <c r="AB612" i="6"/>
  <c r="X612" i="6"/>
  <c r="AF613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Y612" i="6"/>
  <c r="AG613" i="6" s="1"/>
  <c r="K613" i="6" s="1"/>
  <c r="K614" i="6" s="1"/>
  <c r="K615" i="6" s="1"/>
  <c r="K616" i="6" s="1"/>
  <c r="K617" i="6" s="1"/>
  <c r="K618" i="6" s="1"/>
  <c r="K619" i="6" s="1"/>
  <c r="K620" i="6" s="1"/>
  <c r="K621" i="6" s="1"/>
  <c r="K622" i="6" s="1"/>
  <c r="K623" i="6" s="1"/>
  <c r="K624" i="6" s="1"/>
  <c r="K625" i="6" s="1"/>
  <c r="K626" i="6" s="1"/>
  <c r="K627" i="6" s="1"/>
  <c r="K628" i="6" s="1"/>
  <c r="K629" i="6" s="1"/>
  <c r="K630" i="6" s="1"/>
  <c r="K631" i="6" s="1"/>
  <c r="K632" i="6" s="1"/>
  <c r="K633" i="6" s="1"/>
  <c r="U612" i="6"/>
  <c r="AC613" i="6" s="1"/>
  <c r="AK614" i="5"/>
  <c r="AL614" i="5" s="1"/>
  <c r="P615" i="5"/>
  <c r="T615" i="5"/>
  <c r="N615" i="5" s="1"/>
  <c r="AJ613" i="6" l="1"/>
  <c r="G613" i="6"/>
  <c r="O613" i="6"/>
  <c r="P613" i="6" s="1"/>
  <c r="T613" i="6"/>
  <c r="AK612" i="6"/>
  <c r="AL612" i="6" s="1"/>
  <c r="E615" i="5"/>
  <c r="N613" i="6" l="1"/>
  <c r="E613" i="6" s="1"/>
  <c r="G614" i="6"/>
  <c r="AA615" i="5"/>
  <c r="AB615" i="5"/>
  <c r="Y615" i="5"/>
  <c r="Z615" i="5"/>
  <c r="W615" i="5"/>
  <c r="X615" i="5"/>
  <c r="U615" i="5"/>
  <c r="V615" i="5"/>
  <c r="F615" i="5"/>
  <c r="O616" i="5" s="1"/>
  <c r="G615" i="6" l="1"/>
  <c r="Z613" i="6"/>
  <c r="V613" i="6"/>
  <c r="F613" i="6"/>
  <c r="Y613" i="6"/>
  <c r="U613" i="6"/>
  <c r="AA613" i="6"/>
  <c r="W613" i="6"/>
  <c r="AB613" i="6"/>
  <c r="X613" i="6"/>
  <c r="AK615" i="5"/>
  <c r="AL615" i="5" s="1"/>
  <c r="P616" i="5"/>
  <c r="T616" i="5"/>
  <c r="N616" i="5" s="1"/>
  <c r="G616" i="6" l="1"/>
  <c r="AK613" i="6"/>
  <c r="AL613" i="6" s="1"/>
  <c r="O614" i="6"/>
  <c r="P614" i="6" s="1"/>
  <c r="T614" i="6"/>
  <c r="N614" i="6" s="1"/>
  <c r="E616" i="5"/>
  <c r="E614" i="6" l="1"/>
  <c r="G617" i="6"/>
  <c r="AA616" i="5"/>
  <c r="AB616" i="5"/>
  <c r="Y616" i="5"/>
  <c r="Z616" i="5"/>
  <c r="W616" i="5"/>
  <c r="X616" i="5"/>
  <c r="U616" i="5"/>
  <c r="V616" i="5"/>
  <c r="F616" i="5"/>
  <c r="O617" i="5" s="1"/>
  <c r="G618" i="6" l="1"/>
  <c r="Y614" i="6"/>
  <c r="U614" i="6"/>
  <c r="AB614" i="6"/>
  <c r="X614" i="6"/>
  <c r="Z614" i="6"/>
  <c r="V614" i="6"/>
  <c r="F614" i="6"/>
  <c r="AA614" i="6"/>
  <c r="W614" i="6"/>
  <c r="AK616" i="5"/>
  <c r="AL616" i="5" s="1"/>
  <c r="P617" i="5"/>
  <c r="T617" i="5"/>
  <c r="N617" i="5" s="1"/>
  <c r="G619" i="6" l="1"/>
  <c r="AK614" i="6"/>
  <c r="AL614" i="6" s="1"/>
  <c r="O615" i="6"/>
  <c r="P615" i="6" s="1"/>
  <c r="T615" i="6"/>
  <c r="N615" i="6" s="1"/>
  <c r="E617" i="5"/>
  <c r="G620" i="6" l="1"/>
  <c r="E615" i="6"/>
  <c r="AA617" i="5"/>
  <c r="AB617" i="5"/>
  <c r="Y617" i="5"/>
  <c r="Z617" i="5"/>
  <c r="W617" i="5"/>
  <c r="X617" i="5"/>
  <c r="U617" i="5"/>
  <c r="V617" i="5"/>
  <c r="F617" i="5"/>
  <c r="O618" i="5" s="1"/>
  <c r="AB615" i="6" l="1"/>
  <c r="X615" i="6"/>
  <c r="AA615" i="6"/>
  <c r="W615" i="6"/>
  <c r="Y615" i="6"/>
  <c r="U615" i="6"/>
  <c r="Z615" i="6"/>
  <c r="V615" i="6"/>
  <c r="F615" i="6"/>
  <c r="G621" i="6"/>
  <c r="AK617" i="5"/>
  <c r="AL617" i="5" s="1"/>
  <c r="P618" i="5"/>
  <c r="T618" i="5"/>
  <c r="N618" i="5" s="1"/>
  <c r="G622" i="6" l="1"/>
  <c r="O616" i="6"/>
  <c r="P616" i="6" s="1"/>
  <c r="T616" i="6"/>
  <c r="N616" i="6" s="1"/>
  <c r="AK615" i="6"/>
  <c r="AL615" i="6" s="1"/>
  <c r="E618" i="5"/>
  <c r="E616" i="6" l="1"/>
  <c r="G623" i="6"/>
  <c r="AA618" i="5"/>
  <c r="AB618" i="5"/>
  <c r="Y618" i="5"/>
  <c r="Z618" i="5"/>
  <c r="W618" i="5"/>
  <c r="X618" i="5"/>
  <c r="U618" i="5"/>
  <c r="V618" i="5"/>
  <c r="F618" i="5"/>
  <c r="O619" i="5" s="1"/>
  <c r="AA616" i="6" l="1"/>
  <c r="W616" i="6"/>
  <c r="Z616" i="6"/>
  <c r="V616" i="6"/>
  <c r="F616" i="6"/>
  <c r="AB616" i="6"/>
  <c r="X616" i="6"/>
  <c r="Y616" i="6"/>
  <c r="U616" i="6"/>
  <c r="G624" i="6"/>
  <c r="AK618" i="5"/>
  <c r="AL618" i="5" s="1"/>
  <c r="P619" i="5"/>
  <c r="T619" i="5"/>
  <c r="N619" i="5" s="1"/>
  <c r="G625" i="6" l="1"/>
  <c r="O617" i="6"/>
  <c r="P617" i="6" s="1"/>
  <c r="T617" i="6"/>
  <c r="N617" i="6" s="1"/>
  <c r="AK616" i="6"/>
  <c r="AL616" i="6" s="1"/>
  <c r="E619" i="5"/>
  <c r="E617" i="6" l="1"/>
  <c r="G626" i="6"/>
  <c r="AA619" i="5"/>
  <c r="AB619" i="5"/>
  <c r="Y619" i="5"/>
  <c r="Z619" i="5"/>
  <c r="W619" i="5"/>
  <c r="X619" i="5"/>
  <c r="U619" i="5"/>
  <c r="V619" i="5"/>
  <c r="F619" i="5"/>
  <c r="O620" i="5" s="1"/>
  <c r="Z617" i="6" l="1"/>
  <c r="V617" i="6"/>
  <c r="F617" i="6"/>
  <c r="Y617" i="6"/>
  <c r="U617" i="6"/>
  <c r="AA617" i="6"/>
  <c r="W617" i="6"/>
  <c r="AB617" i="6"/>
  <c r="X617" i="6"/>
  <c r="G627" i="6"/>
  <c r="AK619" i="5"/>
  <c r="AL619" i="5" s="1"/>
  <c r="P620" i="5"/>
  <c r="T620" i="5"/>
  <c r="N620" i="5" s="1"/>
  <c r="G628" i="6" l="1"/>
  <c r="AK617" i="6"/>
  <c r="AL617" i="6" s="1"/>
  <c r="O618" i="6"/>
  <c r="P618" i="6" s="1"/>
  <c r="T618" i="6"/>
  <c r="N618" i="6" s="1"/>
  <c r="E620" i="5"/>
  <c r="E618" i="6" l="1"/>
  <c r="G629" i="6"/>
  <c r="AA620" i="5"/>
  <c r="AB620" i="5"/>
  <c r="Y620" i="5"/>
  <c r="Z620" i="5"/>
  <c r="W620" i="5"/>
  <c r="X620" i="5"/>
  <c r="U620" i="5"/>
  <c r="V620" i="5"/>
  <c r="F620" i="5"/>
  <c r="O621" i="5" s="1"/>
  <c r="Y618" i="6" l="1"/>
  <c r="U618" i="6"/>
  <c r="AB618" i="6"/>
  <c r="X618" i="6"/>
  <c r="Z618" i="6"/>
  <c r="V618" i="6"/>
  <c r="F618" i="6"/>
  <c r="AA618" i="6"/>
  <c r="W618" i="6"/>
  <c r="G630" i="6"/>
  <c r="AK620" i="5"/>
  <c r="AL620" i="5" s="1"/>
  <c r="P621" i="5"/>
  <c r="T621" i="5"/>
  <c r="N621" i="5" s="1"/>
  <c r="G631" i="6" l="1"/>
  <c r="AK618" i="6"/>
  <c r="AL618" i="6" s="1"/>
  <c r="O619" i="6"/>
  <c r="P619" i="6" s="1"/>
  <c r="T619" i="6"/>
  <c r="N619" i="6" s="1"/>
  <c r="E621" i="5"/>
  <c r="G632" i="6" l="1"/>
  <c r="E619" i="6"/>
  <c r="AA621" i="5"/>
  <c r="AB621" i="5"/>
  <c r="Y621" i="5"/>
  <c r="Z621" i="5"/>
  <c r="W621" i="5"/>
  <c r="X621" i="5"/>
  <c r="U621" i="5"/>
  <c r="V621" i="5"/>
  <c r="F621" i="5"/>
  <c r="O622" i="5" s="1"/>
  <c r="G633" i="6" l="1"/>
  <c r="AB619" i="6"/>
  <c r="X619" i="6"/>
  <c r="AA619" i="6"/>
  <c r="W619" i="6"/>
  <c r="Y619" i="6"/>
  <c r="U619" i="6"/>
  <c r="F619" i="6"/>
  <c r="Z619" i="6"/>
  <c r="V619" i="6"/>
  <c r="AK621" i="5"/>
  <c r="AL621" i="5" s="1"/>
  <c r="P622" i="5"/>
  <c r="T622" i="5"/>
  <c r="N622" i="5" s="1"/>
  <c r="O620" i="6" l="1"/>
  <c r="P620" i="6" s="1"/>
  <c r="T620" i="6"/>
  <c r="N620" i="6" s="1"/>
  <c r="AK619" i="6"/>
  <c r="AL619" i="6" s="1"/>
  <c r="E622" i="5"/>
  <c r="E620" i="6" l="1"/>
  <c r="AA622" i="5"/>
  <c r="AB622" i="5"/>
  <c r="Y622" i="5"/>
  <c r="Z622" i="5"/>
  <c r="W622" i="5"/>
  <c r="X622" i="5"/>
  <c r="U622" i="5"/>
  <c r="V622" i="5"/>
  <c r="F622" i="5"/>
  <c r="O623" i="5" s="1"/>
  <c r="AA620" i="6" l="1"/>
  <c r="W620" i="6"/>
  <c r="Z620" i="6"/>
  <c r="V620" i="6"/>
  <c r="F620" i="6"/>
  <c r="AB620" i="6"/>
  <c r="X620" i="6"/>
  <c r="Y620" i="6"/>
  <c r="U620" i="6"/>
  <c r="AK622" i="5"/>
  <c r="AL622" i="5" s="1"/>
  <c r="P623" i="5"/>
  <c r="T623" i="5"/>
  <c r="N623" i="5" s="1"/>
  <c r="O621" i="6" l="1"/>
  <c r="P621" i="6" s="1"/>
  <c r="T621" i="6"/>
  <c r="N621" i="6" s="1"/>
  <c r="AK620" i="6"/>
  <c r="AL620" i="6" s="1"/>
  <c r="E623" i="5"/>
  <c r="E621" i="6" l="1"/>
  <c r="AA623" i="5"/>
  <c r="AB623" i="5"/>
  <c r="Y623" i="5"/>
  <c r="Z623" i="5"/>
  <c r="W623" i="5"/>
  <c r="X623" i="5"/>
  <c r="U623" i="5"/>
  <c r="V623" i="5"/>
  <c r="F623" i="5"/>
  <c r="O624" i="5" s="1"/>
  <c r="Z621" i="6" l="1"/>
  <c r="V621" i="6"/>
  <c r="F621" i="6"/>
  <c r="Y621" i="6"/>
  <c r="U621" i="6"/>
  <c r="AA621" i="6"/>
  <c r="W621" i="6"/>
  <c r="AB621" i="6"/>
  <c r="X621" i="6"/>
  <c r="AK623" i="5"/>
  <c r="AL623" i="5" s="1"/>
  <c r="P624" i="5"/>
  <c r="T624" i="5"/>
  <c r="N624" i="5" s="1"/>
  <c r="AK621" i="6" l="1"/>
  <c r="AL621" i="6" s="1"/>
  <c r="O622" i="6"/>
  <c r="P622" i="6" s="1"/>
  <c r="T622" i="6"/>
  <c r="N622" i="6" s="1"/>
  <c r="E624" i="5"/>
  <c r="E622" i="6" l="1"/>
  <c r="AA624" i="5"/>
  <c r="AB624" i="5"/>
  <c r="Y624" i="5"/>
  <c r="Z624" i="5"/>
  <c r="W624" i="5"/>
  <c r="X624" i="5"/>
  <c r="U624" i="5"/>
  <c r="V624" i="5"/>
  <c r="F624" i="5"/>
  <c r="O625" i="5" s="1"/>
  <c r="Y622" i="6" l="1"/>
  <c r="U622" i="6"/>
  <c r="AB622" i="6"/>
  <c r="X622" i="6"/>
  <c r="Z622" i="6"/>
  <c r="V622" i="6"/>
  <c r="F622" i="6"/>
  <c r="AA622" i="6"/>
  <c r="W622" i="6"/>
  <c r="AK624" i="5"/>
  <c r="AL624" i="5" s="1"/>
  <c r="P625" i="5"/>
  <c r="T625" i="5"/>
  <c r="N625" i="5" s="1"/>
  <c r="AK622" i="6" l="1"/>
  <c r="AL622" i="6" s="1"/>
  <c r="O623" i="6"/>
  <c r="P623" i="6" s="1"/>
  <c r="T623" i="6"/>
  <c r="N623" i="6" s="1"/>
  <c r="E625" i="5"/>
  <c r="E623" i="6" l="1"/>
  <c r="AA625" i="5"/>
  <c r="AB625" i="5"/>
  <c r="Y625" i="5"/>
  <c r="Z625" i="5"/>
  <c r="W625" i="5"/>
  <c r="X625" i="5"/>
  <c r="U625" i="5"/>
  <c r="V625" i="5"/>
  <c r="F625" i="5"/>
  <c r="O626" i="5" s="1"/>
  <c r="AB623" i="6" l="1"/>
  <c r="X623" i="6"/>
  <c r="AA623" i="6"/>
  <c r="W623" i="6"/>
  <c r="Y623" i="6"/>
  <c r="U623" i="6"/>
  <c r="Z623" i="6"/>
  <c r="V623" i="6"/>
  <c r="F623" i="6"/>
  <c r="AK625" i="5"/>
  <c r="AL625" i="5" s="1"/>
  <c r="P626" i="5"/>
  <c r="T626" i="5"/>
  <c r="N626" i="5" s="1"/>
  <c r="O624" i="6" l="1"/>
  <c r="P624" i="6" s="1"/>
  <c r="T624" i="6"/>
  <c r="N624" i="6" s="1"/>
  <c r="AK623" i="6"/>
  <c r="AL623" i="6" s="1"/>
  <c r="E626" i="5"/>
  <c r="E624" i="6" l="1"/>
  <c r="AA626" i="5"/>
  <c r="AB626" i="5"/>
  <c r="Y626" i="5"/>
  <c r="Z626" i="5"/>
  <c r="W626" i="5"/>
  <c r="X626" i="5"/>
  <c r="U626" i="5"/>
  <c r="V626" i="5"/>
  <c r="F626" i="5"/>
  <c r="O627" i="5" s="1"/>
  <c r="AA624" i="6" l="1"/>
  <c r="W624" i="6"/>
  <c r="Z624" i="6"/>
  <c r="V624" i="6"/>
  <c r="F624" i="6"/>
  <c r="AB624" i="6"/>
  <c r="X624" i="6"/>
  <c r="Y624" i="6"/>
  <c r="U624" i="6"/>
  <c r="AK626" i="5"/>
  <c r="AL626" i="5" s="1"/>
  <c r="P627" i="5"/>
  <c r="T627" i="5"/>
  <c r="N627" i="5" s="1"/>
  <c r="O625" i="6" l="1"/>
  <c r="P625" i="6" s="1"/>
  <c r="T625" i="6"/>
  <c r="N625" i="6" s="1"/>
  <c r="AK624" i="6"/>
  <c r="AL624" i="6" s="1"/>
  <c r="E627" i="5"/>
  <c r="E625" i="6" l="1"/>
  <c r="AA627" i="5"/>
  <c r="AB627" i="5"/>
  <c r="Y627" i="5"/>
  <c r="Z627" i="5"/>
  <c r="W627" i="5"/>
  <c r="X627" i="5"/>
  <c r="U627" i="5"/>
  <c r="V627" i="5"/>
  <c r="F627" i="5"/>
  <c r="O628" i="5" s="1"/>
  <c r="Z625" i="6" l="1"/>
  <c r="V625" i="6"/>
  <c r="F625" i="6"/>
  <c r="Y625" i="6"/>
  <c r="U625" i="6"/>
  <c r="AA625" i="6"/>
  <c r="W625" i="6"/>
  <c r="AB625" i="6"/>
  <c r="X625" i="6"/>
  <c r="AK627" i="5"/>
  <c r="AL627" i="5" s="1"/>
  <c r="P628" i="5"/>
  <c r="T628" i="5"/>
  <c r="N628" i="5" s="1"/>
  <c r="AK625" i="6" l="1"/>
  <c r="AL625" i="6" s="1"/>
  <c r="O626" i="6"/>
  <c r="P626" i="6" s="1"/>
  <c r="T626" i="6"/>
  <c r="N626" i="6" s="1"/>
  <c r="E628" i="5"/>
  <c r="E626" i="6" l="1"/>
  <c r="AA628" i="5"/>
  <c r="AB628" i="5"/>
  <c r="Y628" i="5"/>
  <c r="Z628" i="5"/>
  <c r="W628" i="5"/>
  <c r="X628" i="5"/>
  <c r="U628" i="5"/>
  <c r="V628" i="5"/>
  <c r="F628" i="5"/>
  <c r="O629" i="5" s="1"/>
  <c r="Y626" i="6" l="1"/>
  <c r="U626" i="6"/>
  <c r="AB626" i="6"/>
  <c r="X626" i="6"/>
  <c r="Z626" i="6"/>
  <c r="V626" i="6"/>
  <c r="F626" i="6"/>
  <c r="AA626" i="6"/>
  <c r="W626" i="6"/>
  <c r="AK628" i="5"/>
  <c r="AL628" i="5" s="1"/>
  <c r="P629" i="5"/>
  <c r="T629" i="5"/>
  <c r="N629" i="5" s="1"/>
  <c r="AK626" i="6" l="1"/>
  <c r="AL626" i="6" s="1"/>
  <c r="O627" i="6"/>
  <c r="P627" i="6" s="1"/>
  <c r="T627" i="6"/>
  <c r="N627" i="6" s="1"/>
  <c r="E629" i="5"/>
  <c r="E627" i="6" l="1"/>
  <c r="AA629" i="5"/>
  <c r="AB629" i="5"/>
  <c r="Y629" i="5"/>
  <c r="Z629" i="5"/>
  <c r="W629" i="5"/>
  <c r="X629" i="5"/>
  <c r="U629" i="5"/>
  <c r="V629" i="5"/>
  <c r="F629" i="5"/>
  <c r="O630" i="5" s="1"/>
  <c r="AB627" i="6" l="1"/>
  <c r="X627" i="6"/>
  <c r="AA627" i="6"/>
  <c r="W627" i="6"/>
  <c r="Y627" i="6"/>
  <c r="U627" i="6"/>
  <c r="F627" i="6"/>
  <c r="Z627" i="6"/>
  <c r="V627" i="6"/>
  <c r="AK629" i="5"/>
  <c r="AL629" i="5" s="1"/>
  <c r="P630" i="5"/>
  <c r="T630" i="5"/>
  <c r="N630" i="5" s="1"/>
  <c r="O628" i="6" l="1"/>
  <c r="P628" i="6" s="1"/>
  <c r="T628" i="6"/>
  <c r="N628" i="6" s="1"/>
  <c r="AK627" i="6"/>
  <c r="AL627" i="6" s="1"/>
  <c r="E630" i="5"/>
  <c r="E628" i="6" l="1"/>
  <c r="AA630" i="5"/>
  <c r="AB630" i="5"/>
  <c r="Y630" i="5"/>
  <c r="Z630" i="5"/>
  <c r="W630" i="5"/>
  <c r="X630" i="5"/>
  <c r="U630" i="5"/>
  <c r="V630" i="5"/>
  <c r="F630" i="5"/>
  <c r="O631" i="5" s="1"/>
  <c r="AA628" i="6" l="1"/>
  <c r="W628" i="6"/>
  <c r="Z628" i="6"/>
  <c r="V628" i="6"/>
  <c r="F628" i="6"/>
  <c r="AB628" i="6"/>
  <c r="X628" i="6"/>
  <c r="Y628" i="6"/>
  <c r="U628" i="6"/>
  <c r="AK630" i="5"/>
  <c r="AL630" i="5" s="1"/>
  <c r="P631" i="5"/>
  <c r="T631" i="5"/>
  <c r="N631" i="5" s="1"/>
  <c r="O629" i="6" l="1"/>
  <c r="P629" i="6" s="1"/>
  <c r="T629" i="6"/>
  <c r="N629" i="6" s="1"/>
  <c r="AK628" i="6"/>
  <c r="AL628" i="6" s="1"/>
  <c r="E631" i="5"/>
  <c r="E629" i="6" l="1"/>
  <c r="AA631" i="5"/>
  <c r="AB631" i="5"/>
  <c r="Y631" i="5"/>
  <c r="Z631" i="5"/>
  <c r="W631" i="5"/>
  <c r="X631" i="5"/>
  <c r="U631" i="5"/>
  <c r="V631" i="5"/>
  <c r="F631" i="5"/>
  <c r="O632" i="5" s="1"/>
  <c r="Z629" i="6" l="1"/>
  <c r="V629" i="6"/>
  <c r="F629" i="6"/>
  <c r="Y629" i="6"/>
  <c r="U629" i="6"/>
  <c r="AA629" i="6"/>
  <c r="W629" i="6"/>
  <c r="AB629" i="6"/>
  <c r="X629" i="6"/>
  <c r="AK631" i="5"/>
  <c r="AL631" i="5" s="1"/>
  <c r="P632" i="5"/>
  <c r="T632" i="5"/>
  <c r="N632" i="5" s="1"/>
  <c r="AK629" i="6" l="1"/>
  <c r="AL629" i="6" s="1"/>
  <c r="O630" i="6"/>
  <c r="P630" i="6" s="1"/>
  <c r="T630" i="6"/>
  <c r="N630" i="6" s="1"/>
  <c r="E632" i="5"/>
  <c r="E630" i="6" l="1"/>
  <c r="AA632" i="5"/>
  <c r="AB632" i="5"/>
  <c r="Y632" i="5"/>
  <c r="Z632" i="5"/>
  <c r="W632" i="5"/>
  <c r="X632" i="5"/>
  <c r="U632" i="5"/>
  <c r="V632" i="5"/>
  <c r="F632" i="5"/>
  <c r="O633" i="5" s="1"/>
  <c r="Y630" i="6" l="1"/>
  <c r="U630" i="6"/>
  <c r="AB630" i="6"/>
  <c r="X630" i="6"/>
  <c r="Z630" i="6"/>
  <c r="V630" i="6"/>
  <c r="F630" i="6"/>
  <c r="AA630" i="6"/>
  <c r="W630" i="6"/>
  <c r="AK632" i="5"/>
  <c r="AL632" i="5" s="1"/>
  <c r="P633" i="5"/>
  <c r="T633" i="5"/>
  <c r="N633" i="5" s="1"/>
  <c r="AK630" i="6" l="1"/>
  <c r="AL630" i="6" s="1"/>
  <c r="O631" i="6"/>
  <c r="P631" i="6" s="1"/>
  <c r="T631" i="6"/>
  <c r="N631" i="6" s="1"/>
  <c r="R634" i="5"/>
  <c r="E633" i="5"/>
  <c r="E631" i="6" l="1"/>
  <c r="AA633" i="5"/>
  <c r="AI634" i="5" s="1"/>
  <c r="M634" i="5" s="1"/>
  <c r="M635" i="5" s="1"/>
  <c r="M636" i="5" s="1"/>
  <c r="M637" i="5" s="1"/>
  <c r="M638" i="5" s="1"/>
  <c r="M639" i="5" s="1"/>
  <c r="M640" i="5" s="1"/>
  <c r="M641" i="5" s="1"/>
  <c r="M642" i="5" s="1"/>
  <c r="M643" i="5" s="1"/>
  <c r="M644" i="5" s="1"/>
  <c r="M645" i="5" s="1"/>
  <c r="M646" i="5" s="1"/>
  <c r="M647" i="5" s="1"/>
  <c r="M648" i="5" s="1"/>
  <c r="M649" i="5" s="1"/>
  <c r="M650" i="5" s="1"/>
  <c r="M651" i="5" s="1"/>
  <c r="M652" i="5" s="1"/>
  <c r="M653" i="5" s="1"/>
  <c r="M654" i="5" s="1"/>
  <c r="M655" i="5" s="1"/>
  <c r="AB633" i="5"/>
  <c r="Y633" i="5"/>
  <c r="AG634" i="5" s="1"/>
  <c r="K634" i="5" s="1"/>
  <c r="K635" i="5" s="1"/>
  <c r="K636" i="5" s="1"/>
  <c r="K637" i="5" s="1"/>
  <c r="K638" i="5" s="1"/>
  <c r="K639" i="5" s="1"/>
  <c r="K640" i="5" s="1"/>
  <c r="K641" i="5" s="1"/>
  <c r="K642" i="5" s="1"/>
  <c r="K643" i="5" s="1"/>
  <c r="K644" i="5" s="1"/>
  <c r="K645" i="5" s="1"/>
  <c r="K646" i="5" s="1"/>
  <c r="K647" i="5" s="1"/>
  <c r="K648" i="5" s="1"/>
  <c r="K649" i="5" s="1"/>
  <c r="K650" i="5" s="1"/>
  <c r="K651" i="5" s="1"/>
  <c r="K652" i="5" s="1"/>
  <c r="K653" i="5" s="1"/>
  <c r="K654" i="5" s="1"/>
  <c r="K655" i="5" s="1"/>
  <c r="Z633" i="5"/>
  <c r="AH634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W633" i="5"/>
  <c r="AE634" i="5" s="1"/>
  <c r="I634" i="5" s="1"/>
  <c r="I635" i="5" s="1"/>
  <c r="I636" i="5" s="1"/>
  <c r="I637" i="5" s="1"/>
  <c r="I638" i="5" s="1"/>
  <c r="I639" i="5" s="1"/>
  <c r="I640" i="5" s="1"/>
  <c r="I641" i="5" s="1"/>
  <c r="I642" i="5" s="1"/>
  <c r="I643" i="5" s="1"/>
  <c r="I644" i="5" s="1"/>
  <c r="I645" i="5" s="1"/>
  <c r="I646" i="5" s="1"/>
  <c r="I647" i="5" s="1"/>
  <c r="I648" i="5" s="1"/>
  <c r="I649" i="5" s="1"/>
  <c r="I650" i="5" s="1"/>
  <c r="I651" i="5" s="1"/>
  <c r="I652" i="5" s="1"/>
  <c r="I653" i="5" s="1"/>
  <c r="I654" i="5" s="1"/>
  <c r="I655" i="5" s="1"/>
  <c r="X633" i="5"/>
  <c r="AF634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U633" i="5"/>
  <c r="AC634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V633" i="5"/>
  <c r="AD634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F633" i="5"/>
  <c r="O634" i="5" s="1"/>
  <c r="AB631" i="6" l="1"/>
  <c r="X631" i="6"/>
  <c r="AA631" i="6"/>
  <c r="W631" i="6"/>
  <c r="Y631" i="6"/>
  <c r="U631" i="6"/>
  <c r="Z631" i="6"/>
  <c r="V631" i="6"/>
  <c r="F631" i="6"/>
  <c r="AK633" i="5"/>
  <c r="AL633" i="5" s="1"/>
  <c r="P634" i="5"/>
  <c r="T634" i="5"/>
  <c r="AJ634" i="5"/>
  <c r="O632" i="6" l="1"/>
  <c r="P632" i="6" s="1"/>
  <c r="AK631" i="6"/>
  <c r="AL631" i="6" s="1"/>
  <c r="T632" i="6"/>
  <c r="N632" i="6" s="1"/>
  <c r="N634" i="5"/>
  <c r="E634" i="5" s="1"/>
  <c r="E632" i="6" l="1"/>
  <c r="AA634" i="5"/>
  <c r="AB634" i="5"/>
  <c r="Y634" i="5"/>
  <c r="Z634" i="5"/>
  <c r="W634" i="5"/>
  <c r="X634" i="5"/>
  <c r="U634" i="5"/>
  <c r="V634" i="5"/>
  <c r="F634" i="5"/>
  <c r="O635" i="5" s="1"/>
  <c r="AA632" i="6" l="1"/>
  <c r="W632" i="6"/>
  <c r="Z632" i="6"/>
  <c r="V632" i="6"/>
  <c r="F632" i="6"/>
  <c r="AB632" i="6"/>
  <c r="X632" i="6"/>
  <c r="Y632" i="6"/>
  <c r="U632" i="6"/>
  <c r="AK634" i="5"/>
  <c r="AL634" i="5" s="1"/>
  <c r="P635" i="5"/>
  <c r="T635" i="5"/>
  <c r="N635" i="5" s="1"/>
  <c r="O633" i="6" l="1"/>
  <c r="P633" i="6" s="1"/>
  <c r="T633" i="6"/>
  <c r="N633" i="6" s="1"/>
  <c r="AK632" i="6"/>
  <c r="AL632" i="6" s="1"/>
  <c r="E635" i="5"/>
  <c r="E633" i="6" l="1"/>
  <c r="R634" i="6"/>
  <c r="AA635" i="5"/>
  <c r="AB635" i="5"/>
  <c r="Y635" i="5"/>
  <c r="Z635" i="5"/>
  <c r="W635" i="5"/>
  <c r="X635" i="5"/>
  <c r="U635" i="5"/>
  <c r="V635" i="5"/>
  <c r="F635" i="5"/>
  <c r="O636" i="5" s="1"/>
  <c r="Z633" i="6" l="1"/>
  <c r="AH634" i="6" s="1"/>
  <c r="L634" i="6" s="1"/>
  <c r="L635" i="6" s="1"/>
  <c r="L636" i="6" s="1"/>
  <c r="L637" i="6" s="1"/>
  <c r="L638" i="6" s="1"/>
  <c r="L639" i="6" s="1"/>
  <c r="L640" i="6" s="1"/>
  <c r="L641" i="6" s="1"/>
  <c r="L642" i="6" s="1"/>
  <c r="L643" i="6" s="1"/>
  <c r="L644" i="6" s="1"/>
  <c r="L645" i="6" s="1"/>
  <c r="L646" i="6" s="1"/>
  <c r="L647" i="6" s="1"/>
  <c r="L648" i="6" s="1"/>
  <c r="L649" i="6" s="1"/>
  <c r="L650" i="6" s="1"/>
  <c r="L651" i="6" s="1"/>
  <c r="L652" i="6" s="1"/>
  <c r="L653" i="6" s="1"/>
  <c r="L654" i="6" s="1"/>
  <c r="L655" i="6" s="1"/>
  <c r="V633" i="6"/>
  <c r="AD634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F633" i="6"/>
  <c r="Y633" i="6"/>
  <c r="AG634" i="6" s="1"/>
  <c r="K634" i="6" s="1"/>
  <c r="K635" i="6" s="1"/>
  <c r="K636" i="6" s="1"/>
  <c r="K637" i="6" s="1"/>
  <c r="K638" i="6" s="1"/>
  <c r="K639" i="6" s="1"/>
  <c r="K640" i="6" s="1"/>
  <c r="K641" i="6" s="1"/>
  <c r="K642" i="6" s="1"/>
  <c r="K643" i="6" s="1"/>
  <c r="K644" i="6" s="1"/>
  <c r="K645" i="6" s="1"/>
  <c r="K646" i="6" s="1"/>
  <c r="K647" i="6" s="1"/>
  <c r="K648" i="6" s="1"/>
  <c r="K649" i="6" s="1"/>
  <c r="K650" i="6" s="1"/>
  <c r="K651" i="6" s="1"/>
  <c r="K652" i="6" s="1"/>
  <c r="K653" i="6" s="1"/>
  <c r="K654" i="6" s="1"/>
  <c r="K655" i="6" s="1"/>
  <c r="U633" i="6"/>
  <c r="AC634" i="6" s="1"/>
  <c r="AA633" i="6"/>
  <c r="AI634" i="6" s="1"/>
  <c r="M634" i="6" s="1"/>
  <c r="M635" i="6" s="1"/>
  <c r="M636" i="6" s="1"/>
  <c r="M637" i="6" s="1"/>
  <c r="M638" i="6" s="1"/>
  <c r="M639" i="6" s="1"/>
  <c r="M640" i="6" s="1"/>
  <c r="M641" i="6" s="1"/>
  <c r="M642" i="6" s="1"/>
  <c r="M643" i="6" s="1"/>
  <c r="M644" i="6" s="1"/>
  <c r="M645" i="6" s="1"/>
  <c r="M646" i="6" s="1"/>
  <c r="M647" i="6" s="1"/>
  <c r="M648" i="6" s="1"/>
  <c r="M649" i="6" s="1"/>
  <c r="M650" i="6" s="1"/>
  <c r="M651" i="6" s="1"/>
  <c r="M652" i="6" s="1"/>
  <c r="M653" i="6" s="1"/>
  <c r="M654" i="6" s="1"/>
  <c r="M655" i="6" s="1"/>
  <c r="W633" i="6"/>
  <c r="AE634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AB633" i="6"/>
  <c r="X633" i="6"/>
  <c r="AF634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AK635" i="5"/>
  <c r="AL635" i="5" s="1"/>
  <c r="P636" i="5"/>
  <c r="T636" i="5"/>
  <c r="N636" i="5" s="1"/>
  <c r="AK633" i="6" l="1"/>
  <c r="AL633" i="6" s="1"/>
  <c r="O634" i="6"/>
  <c r="P634" i="6" s="1"/>
  <c r="T634" i="6"/>
  <c r="AJ634" i="6"/>
  <c r="G634" i="6"/>
  <c r="E636" i="5"/>
  <c r="N634" i="6" l="1"/>
  <c r="E634" i="6" s="1"/>
  <c r="G635" i="6"/>
  <c r="AA636" i="5"/>
  <c r="AB636" i="5"/>
  <c r="Y636" i="5"/>
  <c r="Z636" i="5"/>
  <c r="W636" i="5"/>
  <c r="X636" i="5"/>
  <c r="U636" i="5"/>
  <c r="V636" i="5"/>
  <c r="F636" i="5"/>
  <c r="O637" i="5" s="1"/>
  <c r="G636" i="6" l="1"/>
  <c r="Y634" i="6"/>
  <c r="U634" i="6"/>
  <c r="AB634" i="6"/>
  <c r="X634" i="6"/>
  <c r="Z634" i="6"/>
  <c r="V634" i="6"/>
  <c r="F634" i="6"/>
  <c r="W634" i="6"/>
  <c r="AA634" i="6"/>
  <c r="AK636" i="5"/>
  <c r="AL636" i="5" s="1"/>
  <c r="P637" i="5"/>
  <c r="T637" i="5"/>
  <c r="N637" i="5" s="1"/>
  <c r="AK634" i="6" l="1"/>
  <c r="AL634" i="6" s="1"/>
  <c r="O635" i="6"/>
  <c r="P635" i="6" s="1"/>
  <c r="T635" i="6"/>
  <c r="N635" i="6" s="1"/>
  <c r="G637" i="6"/>
  <c r="E637" i="5"/>
  <c r="G638" i="6" l="1"/>
  <c r="E635" i="6"/>
  <c r="AA637" i="5"/>
  <c r="AB637" i="5"/>
  <c r="Y637" i="5"/>
  <c r="Z637" i="5"/>
  <c r="W637" i="5"/>
  <c r="X637" i="5"/>
  <c r="U637" i="5"/>
  <c r="V637" i="5"/>
  <c r="F637" i="5"/>
  <c r="O638" i="5" s="1"/>
  <c r="AB635" i="6" l="1"/>
  <c r="X635" i="6"/>
  <c r="AA635" i="6"/>
  <c r="W635" i="6"/>
  <c r="Y635" i="6"/>
  <c r="U635" i="6"/>
  <c r="V635" i="6"/>
  <c r="F635" i="6"/>
  <c r="Z635" i="6"/>
  <c r="G639" i="6"/>
  <c r="AK637" i="5"/>
  <c r="AL637" i="5" s="1"/>
  <c r="P638" i="5"/>
  <c r="T638" i="5"/>
  <c r="N638" i="5" s="1"/>
  <c r="G640" i="6" l="1"/>
  <c r="O636" i="6"/>
  <c r="P636" i="6" s="1"/>
  <c r="AK635" i="6"/>
  <c r="AL635" i="6" s="1"/>
  <c r="T636" i="6"/>
  <c r="N636" i="6" s="1"/>
  <c r="E638" i="5"/>
  <c r="E636" i="6" l="1"/>
  <c r="G641" i="6"/>
  <c r="AA638" i="5"/>
  <c r="AB638" i="5"/>
  <c r="Y638" i="5"/>
  <c r="Z638" i="5"/>
  <c r="W638" i="5"/>
  <c r="X638" i="5"/>
  <c r="U638" i="5"/>
  <c r="V638" i="5"/>
  <c r="F638" i="5"/>
  <c r="O639" i="5" s="1"/>
  <c r="G642" i="6" l="1"/>
  <c r="AA636" i="6"/>
  <c r="W636" i="6"/>
  <c r="Z636" i="6"/>
  <c r="V636" i="6"/>
  <c r="F636" i="6"/>
  <c r="AB636" i="6"/>
  <c r="X636" i="6"/>
  <c r="U636" i="6"/>
  <c r="Y636" i="6"/>
  <c r="AK638" i="5"/>
  <c r="AL638" i="5" s="1"/>
  <c r="P639" i="5"/>
  <c r="T639" i="5"/>
  <c r="N639" i="5" s="1"/>
  <c r="O637" i="6" l="1"/>
  <c r="P637" i="6" s="1"/>
  <c r="AK636" i="6"/>
  <c r="AL636" i="6" s="1"/>
  <c r="T637" i="6"/>
  <c r="N637" i="6" s="1"/>
  <c r="G643" i="6"/>
  <c r="E639" i="5"/>
  <c r="E637" i="6" l="1"/>
  <c r="G644" i="6"/>
  <c r="AA639" i="5"/>
  <c r="AB639" i="5"/>
  <c r="Y639" i="5"/>
  <c r="Z639" i="5"/>
  <c r="W639" i="5"/>
  <c r="X639" i="5"/>
  <c r="U639" i="5"/>
  <c r="V639" i="5"/>
  <c r="F639" i="5"/>
  <c r="O640" i="5" s="1"/>
  <c r="Z637" i="6" l="1"/>
  <c r="V637" i="6"/>
  <c r="F637" i="6"/>
  <c r="Y637" i="6"/>
  <c r="U637" i="6"/>
  <c r="AA637" i="6"/>
  <c r="W637" i="6"/>
  <c r="AB637" i="6"/>
  <c r="X637" i="6"/>
  <c r="G645" i="6"/>
  <c r="AK639" i="5"/>
  <c r="AL639" i="5" s="1"/>
  <c r="P640" i="5"/>
  <c r="T640" i="5"/>
  <c r="N640" i="5" s="1"/>
  <c r="AK637" i="6" l="1"/>
  <c r="AL637" i="6" s="1"/>
  <c r="O638" i="6"/>
  <c r="P638" i="6" s="1"/>
  <c r="T638" i="6"/>
  <c r="N638" i="6" s="1"/>
  <c r="G646" i="6"/>
  <c r="E640" i="5"/>
  <c r="E638" i="6" l="1"/>
  <c r="G647" i="6"/>
  <c r="AA640" i="5"/>
  <c r="AB640" i="5"/>
  <c r="Y640" i="5"/>
  <c r="Z640" i="5"/>
  <c r="W640" i="5"/>
  <c r="X640" i="5"/>
  <c r="U640" i="5"/>
  <c r="V640" i="5"/>
  <c r="F640" i="5"/>
  <c r="O641" i="5" s="1"/>
  <c r="Y638" i="6" l="1"/>
  <c r="U638" i="6"/>
  <c r="AB638" i="6"/>
  <c r="X638" i="6"/>
  <c r="Z638" i="6"/>
  <c r="V638" i="6"/>
  <c r="F638" i="6"/>
  <c r="AA638" i="6"/>
  <c r="W638" i="6"/>
  <c r="G648" i="6"/>
  <c r="AK640" i="5"/>
  <c r="AL640" i="5" s="1"/>
  <c r="P641" i="5"/>
  <c r="T641" i="5"/>
  <c r="N641" i="5" s="1"/>
  <c r="AK638" i="6" l="1"/>
  <c r="AL638" i="6" s="1"/>
  <c r="O639" i="6"/>
  <c r="P639" i="6" s="1"/>
  <c r="T639" i="6"/>
  <c r="N639" i="6" s="1"/>
  <c r="G649" i="6"/>
  <c r="E641" i="5"/>
  <c r="E639" i="6" l="1"/>
  <c r="G650" i="6"/>
  <c r="AA641" i="5"/>
  <c r="AB641" i="5"/>
  <c r="Y641" i="5"/>
  <c r="Z641" i="5"/>
  <c r="W641" i="5"/>
  <c r="X641" i="5"/>
  <c r="U641" i="5"/>
  <c r="V641" i="5"/>
  <c r="F641" i="5"/>
  <c r="O642" i="5" s="1"/>
  <c r="AB639" i="6" l="1"/>
  <c r="X639" i="6"/>
  <c r="AA639" i="6"/>
  <c r="W639" i="6"/>
  <c r="Y639" i="6"/>
  <c r="U639" i="6"/>
  <c r="F639" i="6"/>
  <c r="Z639" i="6"/>
  <c r="V639" i="6"/>
  <c r="G651" i="6"/>
  <c r="AK641" i="5"/>
  <c r="AL641" i="5" s="1"/>
  <c r="P642" i="5"/>
  <c r="T642" i="5"/>
  <c r="N642" i="5" s="1"/>
  <c r="G652" i="6" l="1"/>
  <c r="O640" i="6"/>
  <c r="P640" i="6" s="1"/>
  <c r="AK639" i="6"/>
  <c r="AL639" i="6" s="1"/>
  <c r="T640" i="6"/>
  <c r="N640" i="6" s="1"/>
  <c r="E642" i="5"/>
  <c r="E640" i="6" l="1"/>
  <c r="G653" i="6"/>
  <c r="AA642" i="5"/>
  <c r="AB642" i="5"/>
  <c r="Y642" i="5"/>
  <c r="Z642" i="5"/>
  <c r="W642" i="5"/>
  <c r="X642" i="5"/>
  <c r="U642" i="5"/>
  <c r="V642" i="5"/>
  <c r="F642" i="5"/>
  <c r="O643" i="5" s="1"/>
  <c r="AA640" i="6" l="1"/>
  <c r="W640" i="6"/>
  <c r="Z640" i="6"/>
  <c r="V640" i="6"/>
  <c r="F640" i="6"/>
  <c r="AB640" i="6"/>
  <c r="X640" i="6"/>
  <c r="Y640" i="6"/>
  <c r="U640" i="6"/>
  <c r="G654" i="6"/>
  <c r="AK642" i="5"/>
  <c r="AL642" i="5" s="1"/>
  <c r="P643" i="5"/>
  <c r="T643" i="5"/>
  <c r="N643" i="5" s="1"/>
  <c r="G655" i="6" l="1"/>
  <c r="O641" i="6"/>
  <c r="P641" i="6" s="1"/>
  <c r="T641" i="6"/>
  <c r="N641" i="6" s="1"/>
  <c r="AK640" i="6"/>
  <c r="AL640" i="6" s="1"/>
  <c r="E643" i="5"/>
  <c r="E641" i="6" l="1"/>
  <c r="AA643" i="5"/>
  <c r="AB643" i="5"/>
  <c r="Y643" i="5"/>
  <c r="Z643" i="5"/>
  <c r="W643" i="5"/>
  <c r="X643" i="5"/>
  <c r="U643" i="5"/>
  <c r="V643" i="5"/>
  <c r="F643" i="5"/>
  <c r="O644" i="5" s="1"/>
  <c r="Z641" i="6" l="1"/>
  <c r="V641" i="6"/>
  <c r="F641" i="6"/>
  <c r="Y641" i="6"/>
  <c r="U641" i="6"/>
  <c r="AA641" i="6"/>
  <c r="W641" i="6"/>
  <c r="AB641" i="6"/>
  <c r="X641" i="6"/>
  <c r="AK643" i="5"/>
  <c r="AL643" i="5" s="1"/>
  <c r="P644" i="5"/>
  <c r="T644" i="5"/>
  <c r="N644" i="5" s="1"/>
  <c r="AK641" i="6" l="1"/>
  <c r="AL641" i="6" s="1"/>
  <c r="O642" i="6"/>
  <c r="P642" i="6" s="1"/>
  <c r="T642" i="6"/>
  <c r="N642" i="6" s="1"/>
  <c r="E644" i="5"/>
  <c r="E642" i="6" l="1"/>
  <c r="AA644" i="5"/>
  <c r="AB644" i="5"/>
  <c r="Y644" i="5"/>
  <c r="Z644" i="5"/>
  <c r="W644" i="5"/>
  <c r="X644" i="5"/>
  <c r="U644" i="5"/>
  <c r="V644" i="5"/>
  <c r="F644" i="5"/>
  <c r="O645" i="5" s="1"/>
  <c r="Y642" i="6" l="1"/>
  <c r="U642" i="6"/>
  <c r="AB642" i="6"/>
  <c r="X642" i="6"/>
  <c r="Z642" i="6"/>
  <c r="V642" i="6"/>
  <c r="F642" i="6"/>
  <c r="AA642" i="6"/>
  <c r="W642" i="6"/>
  <c r="AK644" i="5"/>
  <c r="AL644" i="5" s="1"/>
  <c r="P645" i="5"/>
  <c r="T645" i="5"/>
  <c r="N645" i="5" s="1"/>
  <c r="AK642" i="6" l="1"/>
  <c r="AL642" i="6" s="1"/>
  <c r="O643" i="6"/>
  <c r="P643" i="6" s="1"/>
  <c r="T643" i="6"/>
  <c r="N643" i="6" s="1"/>
  <c r="E645" i="5"/>
  <c r="E643" i="6" l="1"/>
  <c r="AA645" i="5"/>
  <c r="AB645" i="5"/>
  <c r="Y645" i="5"/>
  <c r="Z645" i="5"/>
  <c r="W645" i="5"/>
  <c r="X645" i="5"/>
  <c r="U645" i="5"/>
  <c r="V645" i="5"/>
  <c r="F645" i="5"/>
  <c r="O646" i="5" s="1"/>
  <c r="AB643" i="6" l="1"/>
  <c r="X643" i="6"/>
  <c r="AA643" i="6"/>
  <c r="W643" i="6"/>
  <c r="Y643" i="6"/>
  <c r="U643" i="6"/>
  <c r="F643" i="6"/>
  <c r="Z643" i="6"/>
  <c r="V643" i="6"/>
  <c r="P646" i="5"/>
  <c r="AK645" i="5"/>
  <c r="AL645" i="5" s="1"/>
  <c r="T646" i="5"/>
  <c r="N646" i="5" s="1"/>
  <c r="O644" i="6" l="1"/>
  <c r="P644" i="6" s="1"/>
  <c r="AK643" i="6"/>
  <c r="AL643" i="6" s="1"/>
  <c r="T644" i="6"/>
  <c r="N644" i="6" s="1"/>
  <c r="E646" i="5"/>
  <c r="E644" i="6" l="1"/>
  <c r="AA646" i="5"/>
  <c r="AB646" i="5"/>
  <c r="Y646" i="5"/>
  <c r="Z646" i="5"/>
  <c r="W646" i="5"/>
  <c r="X646" i="5"/>
  <c r="U646" i="5"/>
  <c r="V646" i="5"/>
  <c r="F646" i="5"/>
  <c r="O647" i="5" s="1"/>
  <c r="AA644" i="6" l="1"/>
  <c r="W644" i="6"/>
  <c r="Z644" i="6"/>
  <c r="V644" i="6"/>
  <c r="F644" i="6"/>
  <c r="AB644" i="6"/>
  <c r="X644" i="6"/>
  <c r="Y644" i="6"/>
  <c r="U644" i="6"/>
  <c r="P647" i="5"/>
  <c r="AK646" i="5"/>
  <c r="AL646" i="5" s="1"/>
  <c r="T647" i="5"/>
  <c r="N647" i="5" s="1"/>
  <c r="O645" i="6" l="1"/>
  <c r="P645" i="6" s="1"/>
  <c r="T645" i="6"/>
  <c r="N645" i="6" s="1"/>
  <c r="AK644" i="6"/>
  <c r="AL644" i="6" s="1"/>
  <c r="E647" i="5"/>
  <c r="E645" i="6" l="1"/>
  <c r="AA647" i="5"/>
  <c r="AB647" i="5"/>
  <c r="Y647" i="5"/>
  <c r="Z647" i="5"/>
  <c r="W647" i="5"/>
  <c r="X647" i="5"/>
  <c r="U647" i="5"/>
  <c r="V647" i="5"/>
  <c r="F647" i="5"/>
  <c r="O648" i="5" s="1"/>
  <c r="Z645" i="6" l="1"/>
  <c r="V645" i="6"/>
  <c r="F645" i="6"/>
  <c r="Y645" i="6"/>
  <c r="U645" i="6"/>
  <c r="AA645" i="6"/>
  <c r="W645" i="6"/>
  <c r="X645" i="6"/>
  <c r="AB645" i="6"/>
  <c r="P648" i="5"/>
  <c r="AK647" i="5"/>
  <c r="AL647" i="5" s="1"/>
  <c r="T648" i="5"/>
  <c r="N648" i="5" s="1"/>
  <c r="AK645" i="6" l="1"/>
  <c r="AL645" i="6" s="1"/>
  <c r="O646" i="6"/>
  <c r="P646" i="6" s="1"/>
  <c r="T646" i="6"/>
  <c r="N646" i="6" s="1"/>
  <c r="E648" i="5"/>
  <c r="E646" i="6" l="1"/>
  <c r="AA648" i="5"/>
  <c r="AB648" i="5"/>
  <c r="Y648" i="5"/>
  <c r="Z648" i="5"/>
  <c r="W648" i="5"/>
  <c r="X648" i="5"/>
  <c r="U648" i="5"/>
  <c r="V648" i="5"/>
  <c r="F648" i="5"/>
  <c r="O649" i="5" s="1"/>
  <c r="Y646" i="6" l="1"/>
  <c r="U646" i="6"/>
  <c r="AB646" i="6"/>
  <c r="X646" i="6"/>
  <c r="AA646" i="6"/>
  <c r="W646" i="6"/>
  <c r="Z646" i="6"/>
  <c r="V646" i="6"/>
  <c r="F646" i="6"/>
  <c r="P649" i="5"/>
  <c r="AK648" i="5"/>
  <c r="AL648" i="5" s="1"/>
  <c r="T649" i="5"/>
  <c r="N649" i="5" s="1"/>
  <c r="AK646" i="6" l="1"/>
  <c r="AL646" i="6" s="1"/>
  <c r="O647" i="6"/>
  <c r="P647" i="6" s="1"/>
  <c r="T647" i="6"/>
  <c r="N647" i="6" s="1"/>
  <c r="E649" i="5"/>
  <c r="E647" i="6" l="1"/>
  <c r="AA649" i="5"/>
  <c r="AB649" i="5"/>
  <c r="Y649" i="5"/>
  <c r="Z649" i="5"/>
  <c r="W649" i="5"/>
  <c r="X649" i="5"/>
  <c r="U649" i="5"/>
  <c r="V649" i="5"/>
  <c r="F649" i="5"/>
  <c r="O650" i="5" s="1"/>
  <c r="AB647" i="6" l="1"/>
  <c r="X647" i="6"/>
  <c r="AA647" i="6"/>
  <c r="W647" i="6"/>
  <c r="Z647" i="6"/>
  <c r="V647" i="6"/>
  <c r="F647" i="6"/>
  <c r="Y647" i="6"/>
  <c r="U647" i="6"/>
  <c r="P650" i="5"/>
  <c r="AK649" i="5"/>
  <c r="AL649" i="5" s="1"/>
  <c r="T650" i="5"/>
  <c r="N650" i="5" s="1"/>
  <c r="O648" i="6" l="1"/>
  <c r="P648" i="6" s="1"/>
  <c r="AK647" i="6"/>
  <c r="AL647" i="6" s="1"/>
  <c r="T648" i="6"/>
  <c r="N648" i="6" s="1"/>
  <c r="E650" i="5"/>
  <c r="E648" i="6" l="1"/>
  <c r="AA650" i="5"/>
  <c r="AB650" i="5"/>
  <c r="Y650" i="5"/>
  <c r="Z650" i="5"/>
  <c r="W650" i="5"/>
  <c r="X650" i="5"/>
  <c r="U650" i="5"/>
  <c r="V650" i="5"/>
  <c r="F650" i="5"/>
  <c r="O651" i="5" s="1"/>
  <c r="AA648" i="6" l="1"/>
  <c r="W648" i="6"/>
  <c r="Z648" i="6"/>
  <c r="V648" i="6"/>
  <c r="F648" i="6"/>
  <c r="Y648" i="6"/>
  <c r="U648" i="6"/>
  <c r="AB648" i="6"/>
  <c r="X648" i="6"/>
  <c r="P651" i="5"/>
  <c r="AK650" i="5"/>
  <c r="AL650" i="5" s="1"/>
  <c r="T651" i="5"/>
  <c r="N651" i="5" s="1"/>
  <c r="T649" i="6" l="1"/>
  <c r="N649" i="6" s="1"/>
  <c r="AK648" i="6"/>
  <c r="AL648" i="6" s="1"/>
  <c r="O649" i="6"/>
  <c r="P649" i="6" s="1"/>
  <c r="E651" i="5"/>
  <c r="E649" i="6" l="1"/>
  <c r="AA651" i="5"/>
  <c r="AB651" i="5"/>
  <c r="Y651" i="5"/>
  <c r="Z651" i="5"/>
  <c r="W651" i="5"/>
  <c r="X651" i="5"/>
  <c r="U651" i="5"/>
  <c r="V651" i="5"/>
  <c r="F651" i="5"/>
  <c r="O652" i="5" s="1"/>
  <c r="Z649" i="6" l="1"/>
  <c r="V649" i="6"/>
  <c r="F649" i="6"/>
  <c r="Y649" i="6"/>
  <c r="U649" i="6"/>
  <c r="AB649" i="6"/>
  <c r="X649" i="6"/>
  <c r="AA649" i="6"/>
  <c r="W649" i="6"/>
  <c r="P652" i="5"/>
  <c r="AK651" i="5"/>
  <c r="AL651" i="5" s="1"/>
  <c r="T652" i="5"/>
  <c r="N652" i="5" s="1"/>
  <c r="AK649" i="6" l="1"/>
  <c r="AL649" i="6" s="1"/>
  <c r="O650" i="6"/>
  <c r="P650" i="6" s="1"/>
  <c r="T650" i="6"/>
  <c r="N650" i="6" s="1"/>
  <c r="E652" i="5"/>
  <c r="E650" i="6" l="1"/>
  <c r="AA652" i="5"/>
  <c r="AB652" i="5"/>
  <c r="Y652" i="5"/>
  <c r="Z652" i="5"/>
  <c r="W652" i="5"/>
  <c r="X652" i="5"/>
  <c r="U652" i="5"/>
  <c r="V652" i="5"/>
  <c r="F652" i="5"/>
  <c r="O653" i="5" s="1"/>
  <c r="Y650" i="6" l="1"/>
  <c r="U650" i="6"/>
  <c r="AB650" i="6"/>
  <c r="X650" i="6"/>
  <c r="AA650" i="6"/>
  <c r="W650" i="6"/>
  <c r="Z650" i="6"/>
  <c r="V650" i="6"/>
  <c r="F650" i="6"/>
  <c r="P653" i="5"/>
  <c r="AK652" i="5"/>
  <c r="AL652" i="5" s="1"/>
  <c r="T653" i="5"/>
  <c r="N653" i="5" s="1"/>
  <c r="AK650" i="6" l="1"/>
  <c r="AL650" i="6" s="1"/>
  <c r="O651" i="6"/>
  <c r="P651" i="6" s="1"/>
  <c r="T651" i="6"/>
  <c r="N651" i="6" s="1"/>
  <c r="E653" i="5"/>
  <c r="E651" i="6" l="1"/>
  <c r="AA653" i="5"/>
  <c r="AB653" i="5"/>
  <c r="Y653" i="5"/>
  <c r="Z653" i="5"/>
  <c r="W653" i="5"/>
  <c r="X653" i="5"/>
  <c r="U653" i="5"/>
  <c r="V653" i="5"/>
  <c r="F653" i="5"/>
  <c r="O654" i="5" s="1"/>
  <c r="AB651" i="6" l="1"/>
  <c r="X651" i="6"/>
  <c r="AA651" i="6"/>
  <c r="W651" i="6"/>
  <c r="Z651" i="6"/>
  <c r="V651" i="6"/>
  <c r="F651" i="6"/>
  <c r="Y651" i="6"/>
  <c r="U651" i="6"/>
  <c r="P654" i="5"/>
  <c r="AK653" i="5"/>
  <c r="AL653" i="5" s="1"/>
  <c r="T654" i="5"/>
  <c r="N654" i="5" s="1"/>
  <c r="O652" i="6" l="1"/>
  <c r="P652" i="6" s="1"/>
  <c r="AK651" i="6"/>
  <c r="AL651" i="6" s="1"/>
  <c r="T652" i="6"/>
  <c r="N652" i="6" s="1"/>
  <c r="E654" i="5"/>
  <c r="E652" i="6" l="1"/>
  <c r="AA654" i="5"/>
  <c r="AB654" i="5"/>
  <c r="Y654" i="5"/>
  <c r="Z654" i="5"/>
  <c r="W654" i="5"/>
  <c r="X654" i="5"/>
  <c r="U654" i="5"/>
  <c r="V654" i="5"/>
  <c r="F654" i="5"/>
  <c r="O655" i="5" s="1"/>
  <c r="AA652" i="6" l="1"/>
  <c r="W652" i="6"/>
  <c r="Z652" i="6"/>
  <c r="V652" i="6"/>
  <c r="F652" i="6"/>
  <c r="Y652" i="6"/>
  <c r="U652" i="6"/>
  <c r="AB652" i="6"/>
  <c r="X652" i="6"/>
  <c r="P655" i="5"/>
  <c r="AK654" i="5"/>
  <c r="AL654" i="5" s="1"/>
  <c r="T655" i="5"/>
  <c r="N655" i="5" s="1"/>
  <c r="T653" i="6" l="1"/>
  <c r="N653" i="6" s="1"/>
  <c r="AK652" i="6"/>
  <c r="AL652" i="6" s="1"/>
  <c r="O653" i="6"/>
  <c r="P653" i="6" s="1"/>
  <c r="E655" i="5"/>
  <c r="R656" i="5"/>
  <c r="E653" i="6" l="1"/>
  <c r="AA655" i="5"/>
  <c r="AI656" i="5" s="1"/>
  <c r="M656" i="5" s="1"/>
  <c r="M657" i="5" s="1"/>
  <c r="M658" i="5" s="1"/>
  <c r="M659" i="5" s="1"/>
  <c r="M660" i="5" s="1"/>
  <c r="M661" i="5" s="1"/>
  <c r="M662" i="5" s="1"/>
  <c r="M663" i="5" s="1"/>
  <c r="M664" i="5" s="1"/>
  <c r="M665" i="5" s="1"/>
  <c r="M666" i="5" s="1"/>
  <c r="M667" i="5" s="1"/>
  <c r="M668" i="5" s="1"/>
  <c r="M669" i="5" s="1"/>
  <c r="M670" i="5" s="1"/>
  <c r="M671" i="5" s="1"/>
  <c r="M672" i="5" s="1"/>
  <c r="M673" i="5" s="1"/>
  <c r="M674" i="5" s="1"/>
  <c r="M675" i="5" s="1"/>
  <c r="M676" i="5" s="1"/>
  <c r="M677" i="5" s="1"/>
  <c r="M678" i="5" s="1"/>
  <c r="AB655" i="5"/>
  <c r="Y655" i="5"/>
  <c r="AG656" i="5" s="1"/>
  <c r="K656" i="5" s="1"/>
  <c r="K657" i="5" s="1"/>
  <c r="K658" i="5" s="1"/>
  <c r="K659" i="5" s="1"/>
  <c r="K660" i="5" s="1"/>
  <c r="K661" i="5" s="1"/>
  <c r="K662" i="5" s="1"/>
  <c r="K663" i="5" s="1"/>
  <c r="K664" i="5" s="1"/>
  <c r="K665" i="5" s="1"/>
  <c r="K666" i="5" s="1"/>
  <c r="K667" i="5" s="1"/>
  <c r="K668" i="5" s="1"/>
  <c r="K669" i="5" s="1"/>
  <c r="K670" i="5" s="1"/>
  <c r="K671" i="5" s="1"/>
  <c r="K672" i="5" s="1"/>
  <c r="K673" i="5" s="1"/>
  <c r="K674" i="5" s="1"/>
  <c r="K675" i="5" s="1"/>
  <c r="K676" i="5" s="1"/>
  <c r="K677" i="5" s="1"/>
  <c r="K678" i="5" s="1"/>
  <c r="Z655" i="5"/>
  <c r="AH656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W655" i="5"/>
  <c r="AE656" i="5" s="1"/>
  <c r="I656" i="5" s="1"/>
  <c r="I657" i="5" s="1"/>
  <c r="I658" i="5" s="1"/>
  <c r="I659" i="5" s="1"/>
  <c r="I660" i="5" s="1"/>
  <c r="I661" i="5" s="1"/>
  <c r="I662" i="5" s="1"/>
  <c r="I663" i="5" s="1"/>
  <c r="I664" i="5" s="1"/>
  <c r="I665" i="5" s="1"/>
  <c r="I666" i="5" s="1"/>
  <c r="I667" i="5" s="1"/>
  <c r="I668" i="5" s="1"/>
  <c r="I669" i="5" s="1"/>
  <c r="I670" i="5" s="1"/>
  <c r="I671" i="5" s="1"/>
  <c r="I672" i="5" s="1"/>
  <c r="I673" i="5" s="1"/>
  <c r="I674" i="5" s="1"/>
  <c r="I675" i="5" s="1"/>
  <c r="I676" i="5" s="1"/>
  <c r="I677" i="5" s="1"/>
  <c r="I678" i="5" s="1"/>
  <c r="X655" i="5"/>
  <c r="AF656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U655" i="5"/>
  <c r="AC656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V655" i="5"/>
  <c r="AD656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F655" i="5"/>
  <c r="O656" i="5" s="1"/>
  <c r="Z653" i="6" l="1"/>
  <c r="V653" i="6"/>
  <c r="F653" i="6"/>
  <c r="Y653" i="6"/>
  <c r="U653" i="6"/>
  <c r="AB653" i="6"/>
  <c r="X653" i="6"/>
  <c r="AA653" i="6"/>
  <c r="W653" i="6"/>
  <c r="AJ656" i="5"/>
  <c r="P656" i="5"/>
  <c r="AK655" i="5"/>
  <c r="AL655" i="5" s="1"/>
  <c r="T656" i="5"/>
  <c r="AK653" i="6" l="1"/>
  <c r="AL653" i="6" s="1"/>
  <c r="O654" i="6"/>
  <c r="P654" i="6" s="1"/>
  <c r="T654" i="6"/>
  <c r="N654" i="6" s="1"/>
  <c r="N656" i="5"/>
  <c r="E656" i="5" s="1"/>
  <c r="E654" i="6" l="1"/>
  <c r="AA656" i="5"/>
  <c r="AB656" i="5"/>
  <c r="Y656" i="5"/>
  <c r="Z656" i="5"/>
  <c r="W656" i="5"/>
  <c r="X656" i="5"/>
  <c r="U656" i="5"/>
  <c r="V656" i="5"/>
  <c r="F656" i="5"/>
  <c r="O657" i="5" s="1"/>
  <c r="Y654" i="6" l="1"/>
  <c r="U654" i="6"/>
  <c r="AB654" i="6"/>
  <c r="X654" i="6"/>
  <c r="AA654" i="6"/>
  <c r="W654" i="6"/>
  <c r="Z654" i="6"/>
  <c r="V654" i="6"/>
  <c r="F654" i="6"/>
  <c r="P657" i="5"/>
  <c r="AK656" i="5"/>
  <c r="AL656" i="5" s="1"/>
  <c r="T657" i="5"/>
  <c r="N657" i="5" s="1"/>
  <c r="AK654" i="6" l="1"/>
  <c r="AL654" i="6" s="1"/>
  <c r="O655" i="6"/>
  <c r="P655" i="6" s="1"/>
  <c r="T655" i="6"/>
  <c r="N655" i="6" s="1"/>
  <c r="E657" i="5"/>
  <c r="E655" i="6" l="1"/>
  <c r="R656" i="6"/>
  <c r="AA657" i="5"/>
  <c r="AB657" i="5"/>
  <c r="Y657" i="5"/>
  <c r="Z657" i="5"/>
  <c r="W657" i="5"/>
  <c r="X657" i="5"/>
  <c r="U657" i="5"/>
  <c r="V657" i="5"/>
  <c r="F657" i="5"/>
  <c r="O658" i="5" s="1"/>
  <c r="AB655" i="6" l="1"/>
  <c r="X655" i="6"/>
  <c r="AF656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AA655" i="6"/>
  <c r="AI656" i="6" s="1"/>
  <c r="M656" i="6" s="1"/>
  <c r="M657" i="6" s="1"/>
  <c r="M658" i="6" s="1"/>
  <c r="M659" i="6" s="1"/>
  <c r="M660" i="6" s="1"/>
  <c r="M661" i="6" s="1"/>
  <c r="M662" i="6" s="1"/>
  <c r="M663" i="6" s="1"/>
  <c r="M664" i="6" s="1"/>
  <c r="M665" i="6" s="1"/>
  <c r="M666" i="6" s="1"/>
  <c r="M667" i="6" s="1"/>
  <c r="M668" i="6" s="1"/>
  <c r="M669" i="6" s="1"/>
  <c r="M670" i="6" s="1"/>
  <c r="M671" i="6" s="1"/>
  <c r="M672" i="6" s="1"/>
  <c r="M673" i="6" s="1"/>
  <c r="M674" i="6" s="1"/>
  <c r="M675" i="6" s="1"/>
  <c r="M676" i="6" s="1"/>
  <c r="M677" i="6" s="1"/>
  <c r="M678" i="6" s="1"/>
  <c r="W655" i="6"/>
  <c r="AE656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Z655" i="6"/>
  <c r="AH656" i="6" s="1"/>
  <c r="L656" i="6" s="1"/>
  <c r="L657" i="6" s="1"/>
  <c r="L658" i="6" s="1"/>
  <c r="L659" i="6" s="1"/>
  <c r="L660" i="6" s="1"/>
  <c r="L661" i="6" s="1"/>
  <c r="L662" i="6" s="1"/>
  <c r="L663" i="6" s="1"/>
  <c r="L664" i="6" s="1"/>
  <c r="L665" i="6" s="1"/>
  <c r="L666" i="6" s="1"/>
  <c r="L667" i="6" s="1"/>
  <c r="L668" i="6" s="1"/>
  <c r="L669" i="6" s="1"/>
  <c r="L670" i="6" s="1"/>
  <c r="L671" i="6" s="1"/>
  <c r="L672" i="6" s="1"/>
  <c r="L673" i="6" s="1"/>
  <c r="L674" i="6" s="1"/>
  <c r="L675" i="6" s="1"/>
  <c r="L676" i="6" s="1"/>
  <c r="L677" i="6" s="1"/>
  <c r="L678" i="6" s="1"/>
  <c r="V655" i="6"/>
  <c r="AD656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F655" i="6"/>
  <c r="Y655" i="6"/>
  <c r="AG656" i="6" s="1"/>
  <c r="K656" i="6" s="1"/>
  <c r="K657" i="6" s="1"/>
  <c r="K658" i="6" s="1"/>
  <c r="K659" i="6" s="1"/>
  <c r="K660" i="6" s="1"/>
  <c r="K661" i="6" s="1"/>
  <c r="K662" i="6" s="1"/>
  <c r="K663" i="6" s="1"/>
  <c r="K664" i="6" s="1"/>
  <c r="K665" i="6" s="1"/>
  <c r="K666" i="6" s="1"/>
  <c r="K667" i="6" s="1"/>
  <c r="K668" i="6" s="1"/>
  <c r="K669" i="6" s="1"/>
  <c r="K670" i="6" s="1"/>
  <c r="K671" i="6" s="1"/>
  <c r="K672" i="6" s="1"/>
  <c r="K673" i="6" s="1"/>
  <c r="K674" i="6" s="1"/>
  <c r="K675" i="6" s="1"/>
  <c r="K676" i="6" s="1"/>
  <c r="K677" i="6" s="1"/>
  <c r="K678" i="6" s="1"/>
  <c r="U655" i="6"/>
  <c r="AC656" i="6" s="1"/>
  <c r="P658" i="5"/>
  <c r="AK657" i="5"/>
  <c r="AL657" i="5" s="1"/>
  <c r="T658" i="5"/>
  <c r="N658" i="5" s="1"/>
  <c r="O656" i="6" l="1"/>
  <c r="P656" i="6" s="1"/>
  <c r="AK655" i="6"/>
  <c r="AL655" i="6" s="1"/>
  <c r="T656" i="6"/>
  <c r="AJ656" i="6"/>
  <c r="G656" i="6"/>
  <c r="E658" i="5"/>
  <c r="N656" i="6" l="1"/>
  <c r="E656" i="6" s="1"/>
  <c r="G657" i="6"/>
  <c r="AA658" i="5"/>
  <c r="AB658" i="5"/>
  <c r="Y658" i="5"/>
  <c r="Z658" i="5"/>
  <c r="W658" i="5"/>
  <c r="X658" i="5"/>
  <c r="U658" i="5"/>
  <c r="V658" i="5"/>
  <c r="F658" i="5"/>
  <c r="O659" i="5" s="1"/>
  <c r="G658" i="6" l="1"/>
  <c r="AA656" i="6"/>
  <c r="W656" i="6"/>
  <c r="Z656" i="6"/>
  <c r="V656" i="6"/>
  <c r="F656" i="6"/>
  <c r="Y656" i="6"/>
  <c r="U656" i="6"/>
  <c r="AB656" i="6"/>
  <c r="X656" i="6"/>
  <c r="P659" i="5"/>
  <c r="AK658" i="5"/>
  <c r="AL658" i="5" s="1"/>
  <c r="T659" i="5"/>
  <c r="N659" i="5" s="1"/>
  <c r="T657" i="6" l="1"/>
  <c r="N657" i="6" s="1"/>
  <c r="AK656" i="6"/>
  <c r="AL656" i="6" s="1"/>
  <c r="O657" i="6"/>
  <c r="P657" i="6" s="1"/>
  <c r="G659" i="6"/>
  <c r="E659" i="5"/>
  <c r="G660" i="6" l="1"/>
  <c r="E657" i="6"/>
  <c r="AA659" i="5"/>
  <c r="AB659" i="5"/>
  <c r="Y659" i="5"/>
  <c r="Z659" i="5"/>
  <c r="W659" i="5"/>
  <c r="X659" i="5"/>
  <c r="U659" i="5"/>
  <c r="V659" i="5"/>
  <c r="F659" i="5"/>
  <c r="O660" i="5" s="1"/>
  <c r="G661" i="6" l="1"/>
  <c r="Z657" i="6"/>
  <c r="V657" i="6"/>
  <c r="F657" i="6"/>
  <c r="Y657" i="6"/>
  <c r="U657" i="6"/>
  <c r="AB657" i="6"/>
  <c r="X657" i="6"/>
  <c r="AA657" i="6"/>
  <c r="W657" i="6"/>
  <c r="P660" i="5"/>
  <c r="AK659" i="5"/>
  <c r="AL659" i="5" s="1"/>
  <c r="T660" i="5"/>
  <c r="N660" i="5" s="1"/>
  <c r="G662" i="6" l="1"/>
  <c r="AK657" i="6"/>
  <c r="AL657" i="6" s="1"/>
  <c r="O658" i="6"/>
  <c r="P658" i="6" s="1"/>
  <c r="T658" i="6"/>
  <c r="N658" i="6" s="1"/>
  <c r="E660" i="5"/>
  <c r="G663" i="6" l="1"/>
  <c r="E658" i="6"/>
  <c r="AA660" i="5"/>
  <c r="AB660" i="5"/>
  <c r="Y660" i="5"/>
  <c r="Z660" i="5"/>
  <c r="W660" i="5"/>
  <c r="X660" i="5"/>
  <c r="U660" i="5"/>
  <c r="V660" i="5"/>
  <c r="F660" i="5"/>
  <c r="O661" i="5" s="1"/>
  <c r="G664" i="6" l="1"/>
  <c r="Y658" i="6"/>
  <c r="U658" i="6"/>
  <c r="AB658" i="6"/>
  <c r="X658" i="6"/>
  <c r="AA658" i="6"/>
  <c r="W658" i="6"/>
  <c r="Z658" i="6"/>
  <c r="V658" i="6"/>
  <c r="F658" i="6"/>
  <c r="P661" i="5"/>
  <c r="AK660" i="5"/>
  <c r="AL660" i="5" s="1"/>
  <c r="T661" i="5"/>
  <c r="N661" i="5" s="1"/>
  <c r="AK658" i="6" l="1"/>
  <c r="AL658" i="6" s="1"/>
  <c r="O659" i="6"/>
  <c r="P659" i="6" s="1"/>
  <c r="T659" i="6"/>
  <c r="N659" i="6" s="1"/>
  <c r="G665" i="6"/>
  <c r="E661" i="5"/>
  <c r="E659" i="6" l="1"/>
  <c r="G666" i="6"/>
  <c r="AA661" i="5"/>
  <c r="AB661" i="5"/>
  <c r="Y661" i="5"/>
  <c r="Z661" i="5"/>
  <c r="W661" i="5"/>
  <c r="X661" i="5"/>
  <c r="U661" i="5"/>
  <c r="V661" i="5"/>
  <c r="F661" i="5"/>
  <c r="O662" i="5" s="1"/>
  <c r="AB659" i="6" l="1"/>
  <c r="X659" i="6"/>
  <c r="AA659" i="6"/>
  <c r="W659" i="6"/>
  <c r="Z659" i="6"/>
  <c r="V659" i="6"/>
  <c r="F659" i="6"/>
  <c r="Y659" i="6"/>
  <c r="U659" i="6"/>
  <c r="G667" i="6"/>
  <c r="P662" i="5"/>
  <c r="AK661" i="5"/>
  <c r="AL661" i="5" s="1"/>
  <c r="T662" i="5"/>
  <c r="N662" i="5" s="1"/>
  <c r="G668" i="6" l="1"/>
  <c r="O660" i="6"/>
  <c r="P660" i="6" s="1"/>
  <c r="AK659" i="6"/>
  <c r="AL659" i="6" s="1"/>
  <c r="T660" i="6"/>
  <c r="N660" i="6" s="1"/>
  <c r="E662" i="5"/>
  <c r="E660" i="6" l="1"/>
  <c r="G669" i="6"/>
  <c r="AA662" i="5"/>
  <c r="AB662" i="5"/>
  <c r="Y662" i="5"/>
  <c r="Z662" i="5"/>
  <c r="W662" i="5"/>
  <c r="X662" i="5"/>
  <c r="U662" i="5"/>
  <c r="V662" i="5"/>
  <c r="F662" i="5"/>
  <c r="O663" i="5" s="1"/>
  <c r="AA660" i="6" l="1"/>
  <c r="W660" i="6"/>
  <c r="Z660" i="6"/>
  <c r="V660" i="6"/>
  <c r="F660" i="6"/>
  <c r="Y660" i="6"/>
  <c r="U660" i="6"/>
  <c r="AB660" i="6"/>
  <c r="X660" i="6"/>
  <c r="G670" i="6"/>
  <c r="P663" i="5"/>
  <c r="AK662" i="5"/>
  <c r="AL662" i="5" s="1"/>
  <c r="T663" i="5"/>
  <c r="N663" i="5" s="1"/>
  <c r="G671" i="6" l="1"/>
  <c r="T661" i="6"/>
  <c r="N661" i="6" s="1"/>
  <c r="AK660" i="6"/>
  <c r="AL660" i="6" s="1"/>
  <c r="O661" i="6"/>
  <c r="P661" i="6" s="1"/>
  <c r="E663" i="5"/>
  <c r="E661" i="6" l="1"/>
  <c r="G672" i="6"/>
  <c r="AA663" i="5"/>
  <c r="AB663" i="5"/>
  <c r="Y663" i="5"/>
  <c r="Z663" i="5"/>
  <c r="W663" i="5"/>
  <c r="X663" i="5"/>
  <c r="U663" i="5"/>
  <c r="V663" i="5"/>
  <c r="F663" i="5"/>
  <c r="O664" i="5" s="1"/>
  <c r="G673" i="6" l="1"/>
  <c r="Z661" i="6"/>
  <c r="V661" i="6"/>
  <c r="F661" i="6"/>
  <c r="Y661" i="6"/>
  <c r="U661" i="6"/>
  <c r="AB661" i="6"/>
  <c r="X661" i="6"/>
  <c r="AA661" i="6"/>
  <c r="W661" i="6"/>
  <c r="P664" i="5"/>
  <c r="AK663" i="5"/>
  <c r="AL663" i="5" s="1"/>
  <c r="T664" i="5"/>
  <c r="N664" i="5" s="1"/>
  <c r="G674" i="6" l="1"/>
  <c r="AK661" i="6"/>
  <c r="AL661" i="6" s="1"/>
  <c r="O662" i="6"/>
  <c r="P662" i="6" s="1"/>
  <c r="T662" i="6"/>
  <c r="N662" i="6" s="1"/>
  <c r="E664" i="5"/>
  <c r="G675" i="6" l="1"/>
  <c r="E662" i="6"/>
  <c r="AA664" i="5"/>
  <c r="AB664" i="5"/>
  <c r="Y664" i="5"/>
  <c r="Z664" i="5"/>
  <c r="W664" i="5"/>
  <c r="X664" i="5"/>
  <c r="U664" i="5"/>
  <c r="V664" i="5"/>
  <c r="F664" i="5"/>
  <c r="O665" i="5" s="1"/>
  <c r="G676" i="6" l="1"/>
  <c r="Y662" i="6"/>
  <c r="U662" i="6"/>
  <c r="AB662" i="6"/>
  <c r="X662" i="6"/>
  <c r="AA662" i="6"/>
  <c r="W662" i="6"/>
  <c r="Z662" i="6"/>
  <c r="V662" i="6"/>
  <c r="F662" i="6"/>
  <c r="P665" i="5"/>
  <c r="AK664" i="5"/>
  <c r="AL664" i="5" s="1"/>
  <c r="T665" i="5"/>
  <c r="N665" i="5" s="1"/>
  <c r="T663" i="6" l="1"/>
  <c r="N663" i="6" s="1"/>
  <c r="AK662" i="6"/>
  <c r="AL662" i="6" s="1"/>
  <c r="O663" i="6"/>
  <c r="P663" i="6" s="1"/>
  <c r="G677" i="6"/>
  <c r="E665" i="5"/>
  <c r="G678" i="6" l="1"/>
  <c r="E663" i="6"/>
  <c r="AA665" i="5"/>
  <c r="AB665" i="5"/>
  <c r="Y665" i="5"/>
  <c r="Z665" i="5"/>
  <c r="W665" i="5"/>
  <c r="X665" i="5"/>
  <c r="U665" i="5"/>
  <c r="V665" i="5"/>
  <c r="F665" i="5"/>
  <c r="O666" i="5" s="1"/>
  <c r="AB663" i="6" l="1"/>
  <c r="X663" i="6"/>
  <c r="AA663" i="6"/>
  <c r="W663" i="6"/>
  <c r="Z663" i="6"/>
  <c r="V663" i="6"/>
  <c r="F663" i="6"/>
  <c r="Y663" i="6"/>
  <c r="U663" i="6"/>
  <c r="AK665" i="5"/>
  <c r="AL665" i="5" s="1"/>
  <c r="P666" i="5"/>
  <c r="T666" i="5"/>
  <c r="N666" i="5" s="1"/>
  <c r="O664" i="6" l="1"/>
  <c r="P664" i="6" s="1"/>
  <c r="AK663" i="6"/>
  <c r="AL663" i="6" s="1"/>
  <c r="T664" i="6"/>
  <c r="N664" i="6" s="1"/>
  <c r="E666" i="5"/>
  <c r="E664" i="6" l="1"/>
  <c r="AA666" i="5"/>
  <c r="AB666" i="5"/>
  <c r="Y666" i="5"/>
  <c r="Z666" i="5"/>
  <c r="W666" i="5"/>
  <c r="X666" i="5"/>
  <c r="U666" i="5"/>
  <c r="V666" i="5"/>
  <c r="F666" i="5"/>
  <c r="O667" i="5" s="1"/>
  <c r="AA664" i="6" l="1"/>
  <c r="W664" i="6"/>
  <c r="Z664" i="6"/>
  <c r="V664" i="6"/>
  <c r="F664" i="6"/>
  <c r="Y664" i="6"/>
  <c r="U664" i="6"/>
  <c r="AB664" i="6"/>
  <c r="X664" i="6"/>
  <c r="AK666" i="5"/>
  <c r="AL666" i="5" s="1"/>
  <c r="P667" i="5"/>
  <c r="T667" i="5"/>
  <c r="N667" i="5" s="1"/>
  <c r="T665" i="6" l="1"/>
  <c r="N665" i="6" s="1"/>
  <c r="AK664" i="6"/>
  <c r="AL664" i="6" s="1"/>
  <c r="O665" i="6"/>
  <c r="P665" i="6" s="1"/>
  <c r="E667" i="5"/>
  <c r="E665" i="6" l="1"/>
  <c r="AA667" i="5"/>
  <c r="AB667" i="5"/>
  <c r="Y667" i="5"/>
  <c r="Z667" i="5"/>
  <c r="W667" i="5"/>
  <c r="X667" i="5"/>
  <c r="U667" i="5"/>
  <c r="V667" i="5"/>
  <c r="F667" i="5"/>
  <c r="O668" i="5" s="1"/>
  <c r="Z665" i="6" l="1"/>
  <c r="V665" i="6"/>
  <c r="F665" i="6"/>
  <c r="Y665" i="6"/>
  <c r="U665" i="6"/>
  <c r="AB665" i="6"/>
  <c r="X665" i="6"/>
  <c r="AA665" i="6"/>
  <c r="W665" i="6"/>
  <c r="AK667" i="5"/>
  <c r="AL667" i="5" s="1"/>
  <c r="P668" i="5"/>
  <c r="T668" i="5"/>
  <c r="N668" i="5" s="1"/>
  <c r="AK665" i="6" l="1"/>
  <c r="AL665" i="6" s="1"/>
  <c r="O666" i="6"/>
  <c r="P666" i="6" s="1"/>
  <c r="T666" i="6"/>
  <c r="N666" i="6" s="1"/>
  <c r="E668" i="5"/>
  <c r="E666" i="6" l="1"/>
  <c r="AA668" i="5"/>
  <c r="AB668" i="5"/>
  <c r="Y668" i="5"/>
  <c r="Z668" i="5"/>
  <c r="W668" i="5"/>
  <c r="X668" i="5"/>
  <c r="U668" i="5"/>
  <c r="V668" i="5"/>
  <c r="F668" i="5"/>
  <c r="O669" i="5" s="1"/>
  <c r="Y666" i="6" l="1"/>
  <c r="U666" i="6"/>
  <c r="AB666" i="6"/>
  <c r="X666" i="6"/>
  <c r="AA666" i="6"/>
  <c r="W666" i="6"/>
  <c r="Z666" i="6"/>
  <c r="V666" i="6"/>
  <c r="F666" i="6"/>
  <c r="AK668" i="5"/>
  <c r="AL668" i="5" s="1"/>
  <c r="P669" i="5"/>
  <c r="T669" i="5"/>
  <c r="N669" i="5" s="1"/>
  <c r="T667" i="6" l="1"/>
  <c r="N667" i="6" s="1"/>
  <c r="AK666" i="6"/>
  <c r="AL666" i="6" s="1"/>
  <c r="O667" i="6"/>
  <c r="P667" i="6" s="1"/>
  <c r="E669" i="5"/>
  <c r="E667" i="6" l="1"/>
  <c r="AA669" i="5"/>
  <c r="AB669" i="5"/>
  <c r="Y669" i="5"/>
  <c r="Z669" i="5"/>
  <c r="W669" i="5"/>
  <c r="X669" i="5"/>
  <c r="U669" i="5"/>
  <c r="V669" i="5"/>
  <c r="F669" i="5"/>
  <c r="O670" i="5" s="1"/>
  <c r="AB667" i="6" l="1"/>
  <c r="X667" i="6"/>
  <c r="AA667" i="6"/>
  <c r="W667" i="6"/>
  <c r="Z667" i="6"/>
  <c r="V667" i="6"/>
  <c r="F667" i="6"/>
  <c r="Y667" i="6"/>
  <c r="U667" i="6"/>
  <c r="AK669" i="5"/>
  <c r="AL669" i="5" s="1"/>
  <c r="P670" i="5"/>
  <c r="T670" i="5"/>
  <c r="N670" i="5" s="1"/>
  <c r="O668" i="6" l="1"/>
  <c r="P668" i="6" s="1"/>
  <c r="AK667" i="6"/>
  <c r="AL667" i="6" s="1"/>
  <c r="T668" i="6"/>
  <c r="N668" i="6" s="1"/>
  <c r="E670" i="5"/>
  <c r="E668" i="6" l="1"/>
  <c r="AA670" i="5"/>
  <c r="AB670" i="5"/>
  <c r="Y670" i="5"/>
  <c r="Z670" i="5"/>
  <c r="W670" i="5"/>
  <c r="X670" i="5"/>
  <c r="U670" i="5"/>
  <c r="V670" i="5"/>
  <c r="F670" i="5"/>
  <c r="O671" i="5" s="1"/>
  <c r="AA668" i="6" l="1"/>
  <c r="W668" i="6"/>
  <c r="Z668" i="6"/>
  <c r="V668" i="6"/>
  <c r="F668" i="6"/>
  <c r="Y668" i="6"/>
  <c r="U668" i="6"/>
  <c r="AB668" i="6"/>
  <c r="X668" i="6"/>
  <c r="AK670" i="5"/>
  <c r="AL670" i="5" s="1"/>
  <c r="P671" i="5"/>
  <c r="T671" i="5"/>
  <c r="N671" i="5" s="1"/>
  <c r="T669" i="6" l="1"/>
  <c r="N669" i="6" s="1"/>
  <c r="AK668" i="6"/>
  <c r="AL668" i="6" s="1"/>
  <c r="O669" i="6"/>
  <c r="P669" i="6" s="1"/>
  <c r="E671" i="5"/>
  <c r="E669" i="6" l="1"/>
  <c r="AA671" i="5"/>
  <c r="AB671" i="5"/>
  <c r="Y671" i="5"/>
  <c r="Z671" i="5"/>
  <c r="W671" i="5"/>
  <c r="X671" i="5"/>
  <c r="U671" i="5"/>
  <c r="V671" i="5"/>
  <c r="F671" i="5"/>
  <c r="O672" i="5" s="1"/>
  <c r="Z669" i="6" l="1"/>
  <c r="V669" i="6"/>
  <c r="F669" i="6"/>
  <c r="Y669" i="6"/>
  <c r="U669" i="6"/>
  <c r="AB669" i="6"/>
  <c r="X669" i="6"/>
  <c r="AA669" i="6"/>
  <c r="W669" i="6"/>
  <c r="AK671" i="5"/>
  <c r="AL671" i="5" s="1"/>
  <c r="P672" i="5"/>
  <c r="T672" i="5"/>
  <c r="N672" i="5" s="1"/>
  <c r="AK669" i="6" l="1"/>
  <c r="AL669" i="6" s="1"/>
  <c r="O670" i="6"/>
  <c r="P670" i="6" s="1"/>
  <c r="T670" i="6"/>
  <c r="N670" i="6" s="1"/>
  <c r="E672" i="5"/>
  <c r="E670" i="6" l="1"/>
  <c r="AA672" i="5"/>
  <c r="AB672" i="5"/>
  <c r="Y672" i="5"/>
  <c r="Z672" i="5"/>
  <c r="W672" i="5"/>
  <c r="X672" i="5"/>
  <c r="U672" i="5"/>
  <c r="V672" i="5"/>
  <c r="F672" i="5"/>
  <c r="O673" i="5" s="1"/>
  <c r="Y670" i="6" l="1"/>
  <c r="U670" i="6"/>
  <c r="AB670" i="6"/>
  <c r="X670" i="6"/>
  <c r="AA670" i="6"/>
  <c r="W670" i="6"/>
  <c r="Z670" i="6"/>
  <c r="V670" i="6"/>
  <c r="F670" i="6"/>
  <c r="AK672" i="5"/>
  <c r="AL672" i="5" s="1"/>
  <c r="P673" i="5"/>
  <c r="T673" i="5"/>
  <c r="N673" i="5" s="1"/>
  <c r="T671" i="6" l="1"/>
  <c r="N671" i="6" s="1"/>
  <c r="AK670" i="6"/>
  <c r="AL670" i="6" s="1"/>
  <c r="O671" i="6"/>
  <c r="P671" i="6" s="1"/>
  <c r="E673" i="5"/>
  <c r="E671" i="6" l="1"/>
  <c r="AA673" i="5"/>
  <c r="AB673" i="5"/>
  <c r="Y673" i="5"/>
  <c r="Z673" i="5"/>
  <c r="W673" i="5"/>
  <c r="X673" i="5"/>
  <c r="U673" i="5"/>
  <c r="V673" i="5"/>
  <c r="F673" i="5"/>
  <c r="O674" i="5" s="1"/>
  <c r="AB671" i="6" l="1"/>
  <c r="X671" i="6"/>
  <c r="AA671" i="6"/>
  <c r="W671" i="6"/>
  <c r="Z671" i="6"/>
  <c r="V671" i="6"/>
  <c r="F671" i="6"/>
  <c r="Y671" i="6"/>
  <c r="U671" i="6"/>
  <c r="AK673" i="5"/>
  <c r="AL673" i="5" s="1"/>
  <c r="P674" i="5"/>
  <c r="T674" i="5"/>
  <c r="N674" i="5" s="1"/>
  <c r="O672" i="6" l="1"/>
  <c r="P672" i="6" s="1"/>
  <c r="AK671" i="6"/>
  <c r="AL671" i="6" s="1"/>
  <c r="T672" i="6"/>
  <c r="N672" i="6" s="1"/>
  <c r="E674" i="5"/>
  <c r="E672" i="6" l="1"/>
  <c r="AA674" i="5"/>
  <c r="AB674" i="5"/>
  <c r="Y674" i="5"/>
  <c r="Z674" i="5"/>
  <c r="W674" i="5"/>
  <c r="X674" i="5"/>
  <c r="U674" i="5"/>
  <c r="V674" i="5"/>
  <c r="F674" i="5"/>
  <c r="O675" i="5" s="1"/>
  <c r="AA672" i="6" l="1"/>
  <c r="W672" i="6"/>
  <c r="Z672" i="6"/>
  <c r="V672" i="6"/>
  <c r="F672" i="6"/>
  <c r="Y672" i="6"/>
  <c r="U672" i="6"/>
  <c r="AB672" i="6"/>
  <c r="X672" i="6"/>
  <c r="AK674" i="5"/>
  <c r="AL674" i="5" s="1"/>
  <c r="P675" i="5"/>
  <c r="T675" i="5"/>
  <c r="N675" i="5" s="1"/>
  <c r="T673" i="6" l="1"/>
  <c r="N673" i="6" s="1"/>
  <c r="AK672" i="6"/>
  <c r="AL672" i="6" s="1"/>
  <c r="O673" i="6"/>
  <c r="P673" i="6" s="1"/>
  <c r="E675" i="5"/>
  <c r="E673" i="6" l="1"/>
  <c r="AA675" i="5"/>
  <c r="AB675" i="5"/>
  <c r="Y675" i="5"/>
  <c r="Z675" i="5"/>
  <c r="W675" i="5"/>
  <c r="X675" i="5"/>
  <c r="U675" i="5"/>
  <c r="V675" i="5"/>
  <c r="F675" i="5"/>
  <c r="O676" i="5" s="1"/>
  <c r="Z673" i="6" l="1"/>
  <c r="V673" i="6"/>
  <c r="F673" i="6"/>
  <c r="Y673" i="6"/>
  <c r="U673" i="6"/>
  <c r="AB673" i="6"/>
  <c r="X673" i="6"/>
  <c r="AA673" i="6"/>
  <c r="W673" i="6"/>
  <c r="AK675" i="5"/>
  <c r="AL675" i="5" s="1"/>
  <c r="P676" i="5"/>
  <c r="T676" i="5"/>
  <c r="N676" i="5" s="1"/>
  <c r="AK673" i="6" l="1"/>
  <c r="AL673" i="6" s="1"/>
  <c r="O674" i="6"/>
  <c r="P674" i="6" s="1"/>
  <c r="T674" i="6"/>
  <c r="N674" i="6" s="1"/>
  <c r="E676" i="5"/>
  <c r="E674" i="6" l="1"/>
  <c r="AA676" i="5"/>
  <c r="AB676" i="5"/>
  <c r="Y676" i="5"/>
  <c r="Z676" i="5"/>
  <c r="W676" i="5"/>
  <c r="X676" i="5"/>
  <c r="U676" i="5"/>
  <c r="V676" i="5"/>
  <c r="F676" i="5"/>
  <c r="O677" i="5" s="1"/>
  <c r="Y674" i="6" l="1"/>
  <c r="U674" i="6"/>
  <c r="AB674" i="6"/>
  <c r="X674" i="6"/>
  <c r="AA674" i="6"/>
  <c r="W674" i="6"/>
  <c r="Z674" i="6"/>
  <c r="V674" i="6"/>
  <c r="F674" i="6"/>
  <c r="AK676" i="5"/>
  <c r="AL676" i="5" s="1"/>
  <c r="P677" i="5"/>
  <c r="T677" i="5"/>
  <c r="N677" i="5" s="1"/>
  <c r="T675" i="6" l="1"/>
  <c r="N675" i="6" s="1"/>
  <c r="AK674" i="6"/>
  <c r="AL674" i="6" s="1"/>
  <c r="O675" i="6"/>
  <c r="P675" i="6" s="1"/>
  <c r="E677" i="5"/>
  <c r="E675" i="6" l="1"/>
  <c r="AA677" i="5"/>
  <c r="AB677" i="5"/>
  <c r="Y677" i="5"/>
  <c r="Z677" i="5"/>
  <c r="W677" i="5"/>
  <c r="X677" i="5"/>
  <c r="U677" i="5"/>
  <c r="V677" i="5"/>
  <c r="F677" i="5"/>
  <c r="O678" i="5" s="1"/>
  <c r="AB675" i="6" l="1"/>
  <c r="X675" i="6"/>
  <c r="AA675" i="6"/>
  <c r="W675" i="6"/>
  <c r="Z675" i="6"/>
  <c r="V675" i="6"/>
  <c r="F675" i="6"/>
  <c r="Y675" i="6"/>
  <c r="U675" i="6"/>
  <c r="AK677" i="5"/>
  <c r="AL677" i="5" s="1"/>
  <c r="P678" i="5"/>
  <c r="T678" i="5"/>
  <c r="N678" i="5" s="1"/>
  <c r="O676" i="6" l="1"/>
  <c r="P676" i="6" s="1"/>
  <c r="AK675" i="6"/>
  <c r="AL675" i="6" s="1"/>
  <c r="T676" i="6"/>
  <c r="N676" i="6" s="1"/>
  <c r="E678" i="5"/>
  <c r="R679" i="5"/>
  <c r="E676" i="6" l="1"/>
  <c r="AA678" i="5"/>
  <c r="AI679" i="5" s="1"/>
  <c r="M679" i="5" s="1"/>
  <c r="M680" i="5" s="1"/>
  <c r="M681" i="5" s="1"/>
  <c r="M682" i="5" s="1"/>
  <c r="M683" i="5" s="1"/>
  <c r="M684" i="5" s="1"/>
  <c r="M685" i="5" s="1"/>
  <c r="M686" i="5" s="1"/>
  <c r="M687" i="5" s="1"/>
  <c r="M688" i="5" s="1"/>
  <c r="M689" i="5" s="1"/>
  <c r="M690" i="5" s="1"/>
  <c r="M691" i="5" s="1"/>
  <c r="M692" i="5" s="1"/>
  <c r="M693" i="5" s="1"/>
  <c r="M694" i="5" s="1"/>
  <c r="M695" i="5" s="1"/>
  <c r="M696" i="5" s="1"/>
  <c r="M697" i="5" s="1"/>
  <c r="M698" i="5" s="1"/>
  <c r="AB678" i="5"/>
  <c r="Y678" i="5"/>
  <c r="AG679" i="5" s="1"/>
  <c r="K679" i="5" s="1"/>
  <c r="K680" i="5" s="1"/>
  <c r="K681" i="5" s="1"/>
  <c r="K682" i="5" s="1"/>
  <c r="K683" i="5" s="1"/>
  <c r="K684" i="5" s="1"/>
  <c r="K685" i="5" s="1"/>
  <c r="K686" i="5" s="1"/>
  <c r="K687" i="5" s="1"/>
  <c r="K688" i="5" s="1"/>
  <c r="K689" i="5" s="1"/>
  <c r="K690" i="5" s="1"/>
  <c r="K691" i="5" s="1"/>
  <c r="K692" i="5" s="1"/>
  <c r="K693" i="5" s="1"/>
  <c r="K694" i="5" s="1"/>
  <c r="K695" i="5" s="1"/>
  <c r="K696" i="5" s="1"/>
  <c r="K697" i="5" s="1"/>
  <c r="K698" i="5" s="1"/>
  <c r="Z678" i="5"/>
  <c r="AH679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W678" i="5"/>
  <c r="AE679" i="5" s="1"/>
  <c r="I679" i="5" s="1"/>
  <c r="I680" i="5" s="1"/>
  <c r="I681" i="5" s="1"/>
  <c r="I682" i="5" s="1"/>
  <c r="I683" i="5" s="1"/>
  <c r="I684" i="5" s="1"/>
  <c r="I685" i="5" s="1"/>
  <c r="I686" i="5" s="1"/>
  <c r="I687" i="5" s="1"/>
  <c r="I688" i="5" s="1"/>
  <c r="I689" i="5" s="1"/>
  <c r="I690" i="5" s="1"/>
  <c r="I691" i="5" s="1"/>
  <c r="I692" i="5" s="1"/>
  <c r="I693" i="5" s="1"/>
  <c r="I694" i="5" s="1"/>
  <c r="I695" i="5" s="1"/>
  <c r="I696" i="5" s="1"/>
  <c r="I697" i="5" s="1"/>
  <c r="I698" i="5" s="1"/>
  <c r="X678" i="5"/>
  <c r="AF679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U678" i="5"/>
  <c r="AC679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V678" i="5"/>
  <c r="AD679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F678" i="5"/>
  <c r="O679" i="5" s="1"/>
  <c r="AA676" i="6" l="1"/>
  <c r="W676" i="6"/>
  <c r="Z676" i="6"/>
  <c r="V676" i="6"/>
  <c r="F676" i="6"/>
  <c r="Y676" i="6"/>
  <c r="U676" i="6"/>
  <c r="AB676" i="6"/>
  <c r="X676" i="6"/>
  <c r="AK678" i="5"/>
  <c r="AL678" i="5" s="1"/>
  <c r="P679" i="5"/>
  <c r="T679" i="5"/>
  <c r="AJ679" i="5"/>
  <c r="T677" i="6" l="1"/>
  <c r="N677" i="6" s="1"/>
  <c r="AK676" i="6"/>
  <c r="AL676" i="6" s="1"/>
  <c r="O677" i="6"/>
  <c r="P677" i="6" s="1"/>
  <c r="N679" i="5"/>
  <c r="E679" i="5" s="1"/>
  <c r="E677" i="6" l="1"/>
  <c r="AA679" i="5"/>
  <c r="AB679" i="5"/>
  <c r="Y679" i="5"/>
  <c r="Z679" i="5"/>
  <c r="W679" i="5"/>
  <c r="X679" i="5"/>
  <c r="U679" i="5"/>
  <c r="V679" i="5"/>
  <c r="F679" i="5"/>
  <c r="O680" i="5" s="1"/>
  <c r="Z677" i="6" l="1"/>
  <c r="V677" i="6"/>
  <c r="F677" i="6"/>
  <c r="Y677" i="6"/>
  <c r="U677" i="6"/>
  <c r="AB677" i="6"/>
  <c r="X677" i="6"/>
  <c r="AA677" i="6"/>
  <c r="W677" i="6"/>
  <c r="AK679" i="5"/>
  <c r="AL679" i="5" s="1"/>
  <c r="P680" i="5"/>
  <c r="T680" i="5"/>
  <c r="N680" i="5" s="1"/>
  <c r="AK677" i="6" l="1"/>
  <c r="AL677" i="6" s="1"/>
  <c r="O678" i="6"/>
  <c r="P678" i="6" s="1"/>
  <c r="T678" i="6"/>
  <c r="N678" i="6" s="1"/>
  <c r="E680" i="5"/>
  <c r="E678" i="6" l="1"/>
  <c r="R679" i="6"/>
  <c r="AA680" i="5"/>
  <c r="AB680" i="5"/>
  <c r="Y680" i="5"/>
  <c r="Z680" i="5"/>
  <c r="W680" i="5"/>
  <c r="X680" i="5"/>
  <c r="U680" i="5"/>
  <c r="V680" i="5"/>
  <c r="F680" i="5"/>
  <c r="O681" i="5" s="1"/>
  <c r="Y678" i="6" l="1"/>
  <c r="AG679" i="6" s="1"/>
  <c r="K679" i="6" s="1"/>
  <c r="K680" i="6" s="1"/>
  <c r="K681" i="6" s="1"/>
  <c r="K682" i="6" s="1"/>
  <c r="K683" i="6" s="1"/>
  <c r="K684" i="6" s="1"/>
  <c r="K685" i="6" s="1"/>
  <c r="K686" i="6" s="1"/>
  <c r="K687" i="6" s="1"/>
  <c r="K688" i="6" s="1"/>
  <c r="K689" i="6" s="1"/>
  <c r="K690" i="6" s="1"/>
  <c r="K691" i="6" s="1"/>
  <c r="K692" i="6" s="1"/>
  <c r="K693" i="6" s="1"/>
  <c r="K694" i="6" s="1"/>
  <c r="K695" i="6" s="1"/>
  <c r="K696" i="6" s="1"/>
  <c r="K697" i="6" s="1"/>
  <c r="K698" i="6" s="1"/>
  <c r="U678" i="6"/>
  <c r="AC679" i="6" s="1"/>
  <c r="AB678" i="6"/>
  <c r="X678" i="6"/>
  <c r="AF679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AA678" i="6"/>
  <c r="AI679" i="6" s="1"/>
  <c r="M679" i="6" s="1"/>
  <c r="M680" i="6" s="1"/>
  <c r="M681" i="6" s="1"/>
  <c r="M682" i="6" s="1"/>
  <c r="M683" i="6" s="1"/>
  <c r="M684" i="6" s="1"/>
  <c r="M685" i="6" s="1"/>
  <c r="M686" i="6" s="1"/>
  <c r="M687" i="6" s="1"/>
  <c r="M688" i="6" s="1"/>
  <c r="M689" i="6" s="1"/>
  <c r="M690" i="6" s="1"/>
  <c r="M691" i="6" s="1"/>
  <c r="M692" i="6" s="1"/>
  <c r="M693" i="6" s="1"/>
  <c r="M694" i="6" s="1"/>
  <c r="M695" i="6" s="1"/>
  <c r="M696" i="6" s="1"/>
  <c r="M697" i="6" s="1"/>
  <c r="M698" i="6" s="1"/>
  <c r="W678" i="6"/>
  <c r="AE679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Z678" i="6"/>
  <c r="AH679" i="6" s="1"/>
  <c r="L679" i="6" s="1"/>
  <c r="L680" i="6" s="1"/>
  <c r="L681" i="6" s="1"/>
  <c r="L682" i="6" s="1"/>
  <c r="L683" i="6" s="1"/>
  <c r="L684" i="6" s="1"/>
  <c r="L685" i="6" s="1"/>
  <c r="L686" i="6" s="1"/>
  <c r="L687" i="6" s="1"/>
  <c r="L688" i="6" s="1"/>
  <c r="L689" i="6" s="1"/>
  <c r="L690" i="6" s="1"/>
  <c r="L691" i="6" s="1"/>
  <c r="L692" i="6" s="1"/>
  <c r="L693" i="6" s="1"/>
  <c r="L694" i="6" s="1"/>
  <c r="L695" i="6" s="1"/>
  <c r="L696" i="6" s="1"/>
  <c r="L697" i="6" s="1"/>
  <c r="L698" i="6" s="1"/>
  <c r="V678" i="6"/>
  <c r="AD679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F678" i="6"/>
  <c r="AK680" i="5"/>
  <c r="AL680" i="5" s="1"/>
  <c r="P681" i="5"/>
  <c r="T681" i="5"/>
  <c r="N681" i="5" s="1"/>
  <c r="AK678" i="6" l="1"/>
  <c r="AL678" i="6" s="1"/>
  <c r="O679" i="6"/>
  <c r="P679" i="6" s="1"/>
  <c r="T679" i="6"/>
  <c r="AJ679" i="6"/>
  <c r="G679" i="6"/>
  <c r="E681" i="5"/>
  <c r="N679" i="6" l="1"/>
  <c r="E679" i="6" s="1"/>
  <c r="G680" i="6"/>
  <c r="AA681" i="5"/>
  <c r="AB681" i="5"/>
  <c r="Y681" i="5"/>
  <c r="Z681" i="5"/>
  <c r="W681" i="5"/>
  <c r="X681" i="5"/>
  <c r="U681" i="5"/>
  <c r="V681" i="5"/>
  <c r="F681" i="5"/>
  <c r="O682" i="5" s="1"/>
  <c r="AB679" i="6" l="1"/>
  <c r="X679" i="6"/>
  <c r="AA679" i="6"/>
  <c r="W679" i="6"/>
  <c r="Z679" i="6"/>
  <c r="V679" i="6"/>
  <c r="F679" i="6"/>
  <c r="Y679" i="6"/>
  <c r="U679" i="6"/>
  <c r="G681" i="6"/>
  <c r="AK681" i="5"/>
  <c r="AL681" i="5" s="1"/>
  <c r="P682" i="5"/>
  <c r="T682" i="5"/>
  <c r="N682" i="5" s="1"/>
  <c r="G682" i="6" l="1"/>
  <c r="O680" i="6"/>
  <c r="P680" i="6" s="1"/>
  <c r="AK679" i="6"/>
  <c r="AL679" i="6" s="1"/>
  <c r="T680" i="6"/>
  <c r="N680" i="6" s="1"/>
  <c r="E682" i="5"/>
  <c r="G683" i="6" l="1"/>
  <c r="E680" i="6"/>
  <c r="AA682" i="5"/>
  <c r="AB682" i="5"/>
  <c r="Y682" i="5"/>
  <c r="Z682" i="5"/>
  <c r="W682" i="5"/>
  <c r="X682" i="5"/>
  <c r="U682" i="5"/>
  <c r="V682" i="5"/>
  <c r="F682" i="5"/>
  <c r="O683" i="5" s="1"/>
  <c r="G684" i="6" l="1"/>
  <c r="AA680" i="6"/>
  <c r="W680" i="6"/>
  <c r="Z680" i="6"/>
  <c r="V680" i="6"/>
  <c r="F680" i="6"/>
  <c r="Y680" i="6"/>
  <c r="U680" i="6"/>
  <c r="AB680" i="6"/>
  <c r="X680" i="6"/>
  <c r="AK682" i="5"/>
  <c r="AL682" i="5" s="1"/>
  <c r="P683" i="5"/>
  <c r="T683" i="5"/>
  <c r="N683" i="5" s="1"/>
  <c r="T681" i="6" l="1"/>
  <c r="N681" i="6" s="1"/>
  <c r="AK680" i="6"/>
  <c r="AL680" i="6" s="1"/>
  <c r="O681" i="6"/>
  <c r="P681" i="6" s="1"/>
  <c r="G685" i="6"/>
  <c r="E683" i="5"/>
  <c r="G686" i="6" l="1"/>
  <c r="E681" i="6"/>
  <c r="AA683" i="5"/>
  <c r="AB683" i="5"/>
  <c r="Y683" i="5"/>
  <c r="Z683" i="5"/>
  <c r="W683" i="5"/>
  <c r="X683" i="5"/>
  <c r="U683" i="5"/>
  <c r="V683" i="5"/>
  <c r="F683" i="5"/>
  <c r="O684" i="5" s="1"/>
  <c r="G687" i="6" l="1"/>
  <c r="Z681" i="6"/>
  <c r="V681" i="6"/>
  <c r="F681" i="6"/>
  <c r="Y681" i="6"/>
  <c r="U681" i="6"/>
  <c r="AB681" i="6"/>
  <c r="X681" i="6"/>
  <c r="AA681" i="6"/>
  <c r="W681" i="6"/>
  <c r="AK683" i="5"/>
  <c r="AL683" i="5" s="1"/>
  <c r="P684" i="5"/>
  <c r="T684" i="5"/>
  <c r="N684" i="5" s="1"/>
  <c r="G688" i="6" l="1"/>
  <c r="AK681" i="6"/>
  <c r="AL681" i="6" s="1"/>
  <c r="O682" i="6"/>
  <c r="P682" i="6" s="1"/>
  <c r="T682" i="6"/>
  <c r="N682" i="6" s="1"/>
  <c r="E684" i="5"/>
  <c r="G689" i="6" l="1"/>
  <c r="E682" i="6"/>
  <c r="AA684" i="5"/>
  <c r="AB684" i="5"/>
  <c r="Y684" i="5"/>
  <c r="Z684" i="5"/>
  <c r="W684" i="5"/>
  <c r="X684" i="5"/>
  <c r="U684" i="5"/>
  <c r="V684" i="5"/>
  <c r="F684" i="5"/>
  <c r="O685" i="5" s="1"/>
  <c r="G690" i="6" l="1"/>
  <c r="Y682" i="6"/>
  <c r="U682" i="6"/>
  <c r="AB682" i="6"/>
  <c r="X682" i="6"/>
  <c r="AA682" i="6"/>
  <c r="W682" i="6"/>
  <c r="Z682" i="6"/>
  <c r="V682" i="6"/>
  <c r="F682" i="6"/>
  <c r="AK684" i="5"/>
  <c r="AL684" i="5" s="1"/>
  <c r="P685" i="5"/>
  <c r="T685" i="5"/>
  <c r="N685" i="5" s="1"/>
  <c r="G691" i="6" l="1"/>
  <c r="AK682" i="6"/>
  <c r="AL682" i="6" s="1"/>
  <c r="O683" i="6"/>
  <c r="P683" i="6" s="1"/>
  <c r="T683" i="6"/>
  <c r="N683" i="6" s="1"/>
  <c r="E685" i="5"/>
  <c r="E683" i="6" l="1"/>
  <c r="G692" i="6"/>
  <c r="AA685" i="5"/>
  <c r="AB685" i="5"/>
  <c r="Y685" i="5"/>
  <c r="Z685" i="5"/>
  <c r="W685" i="5"/>
  <c r="X685" i="5"/>
  <c r="U685" i="5"/>
  <c r="V685" i="5"/>
  <c r="F685" i="5"/>
  <c r="O686" i="5" s="1"/>
  <c r="AB683" i="6" l="1"/>
  <c r="X683" i="6"/>
  <c r="AA683" i="6"/>
  <c r="W683" i="6"/>
  <c r="Z683" i="6"/>
  <c r="V683" i="6"/>
  <c r="F683" i="6"/>
  <c r="Y683" i="6"/>
  <c r="U683" i="6"/>
  <c r="G693" i="6"/>
  <c r="AK685" i="5"/>
  <c r="AL685" i="5" s="1"/>
  <c r="P686" i="5"/>
  <c r="T686" i="5"/>
  <c r="N686" i="5" s="1"/>
  <c r="O684" i="6" l="1"/>
  <c r="P684" i="6" s="1"/>
  <c r="T684" i="6"/>
  <c r="N684" i="6" s="1"/>
  <c r="AK683" i="6"/>
  <c r="AL683" i="6" s="1"/>
  <c r="G694" i="6"/>
  <c r="E686" i="5"/>
  <c r="E684" i="6" l="1"/>
  <c r="G695" i="6"/>
  <c r="AA686" i="5"/>
  <c r="AB686" i="5"/>
  <c r="Y686" i="5"/>
  <c r="Z686" i="5"/>
  <c r="W686" i="5"/>
  <c r="X686" i="5"/>
  <c r="U686" i="5"/>
  <c r="V686" i="5"/>
  <c r="F686" i="5"/>
  <c r="O687" i="5" s="1"/>
  <c r="AA684" i="6" l="1"/>
  <c r="W684" i="6"/>
  <c r="Z684" i="6"/>
  <c r="V684" i="6"/>
  <c r="F684" i="6"/>
  <c r="Y684" i="6"/>
  <c r="U684" i="6"/>
  <c r="AB684" i="6"/>
  <c r="X684" i="6"/>
  <c r="G696" i="6"/>
  <c r="AK686" i="5"/>
  <c r="AL686" i="5" s="1"/>
  <c r="P687" i="5"/>
  <c r="T687" i="5"/>
  <c r="N687" i="5" s="1"/>
  <c r="G697" i="6" l="1"/>
  <c r="T685" i="6"/>
  <c r="N685" i="6" s="1"/>
  <c r="AK684" i="6"/>
  <c r="AL684" i="6" s="1"/>
  <c r="O685" i="6"/>
  <c r="P685" i="6" s="1"/>
  <c r="E687" i="5"/>
  <c r="E685" i="6" l="1"/>
  <c r="G698" i="6"/>
  <c r="AA687" i="5"/>
  <c r="AB687" i="5"/>
  <c r="Y687" i="5"/>
  <c r="Z687" i="5"/>
  <c r="W687" i="5"/>
  <c r="X687" i="5"/>
  <c r="U687" i="5"/>
  <c r="V687" i="5"/>
  <c r="F687" i="5"/>
  <c r="O688" i="5" s="1"/>
  <c r="Z685" i="6" l="1"/>
  <c r="V685" i="6"/>
  <c r="F685" i="6"/>
  <c r="Y685" i="6"/>
  <c r="U685" i="6"/>
  <c r="AB685" i="6"/>
  <c r="X685" i="6"/>
  <c r="AA685" i="6"/>
  <c r="W685" i="6"/>
  <c r="AK687" i="5"/>
  <c r="AL687" i="5" s="1"/>
  <c r="P688" i="5"/>
  <c r="T688" i="5"/>
  <c r="N688" i="5" s="1"/>
  <c r="AK685" i="6" l="1"/>
  <c r="AL685" i="6" s="1"/>
  <c r="O686" i="6"/>
  <c r="P686" i="6" s="1"/>
  <c r="T686" i="6"/>
  <c r="N686" i="6" s="1"/>
  <c r="E688" i="5"/>
  <c r="E686" i="6" l="1"/>
  <c r="AA688" i="5"/>
  <c r="AB688" i="5"/>
  <c r="Y688" i="5"/>
  <c r="Z688" i="5"/>
  <c r="W688" i="5"/>
  <c r="X688" i="5"/>
  <c r="U688" i="5"/>
  <c r="V688" i="5"/>
  <c r="F688" i="5"/>
  <c r="O689" i="5" s="1"/>
  <c r="AA686" i="6" l="1"/>
  <c r="W686" i="6"/>
  <c r="Z686" i="6"/>
  <c r="V686" i="6"/>
  <c r="Y686" i="6"/>
  <c r="U686" i="6"/>
  <c r="X686" i="6"/>
  <c r="AB686" i="6"/>
  <c r="F686" i="6"/>
  <c r="AK688" i="5"/>
  <c r="AL688" i="5" s="1"/>
  <c r="P689" i="5"/>
  <c r="T689" i="5"/>
  <c r="N689" i="5" s="1"/>
  <c r="O687" i="6" l="1"/>
  <c r="P687" i="6" s="1"/>
  <c r="AK686" i="6"/>
  <c r="AL686" i="6" s="1"/>
  <c r="T687" i="6"/>
  <c r="N687" i="6" s="1"/>
  <c r="E689" i="5"/>
  <c r="E687" i="6" l="1"/>
  <c r="AA689" i="5"/>
  <c r="AB689" i="5"/>
  <c r="Y689" i="5"/>
  <c r="Z689" i="5"/>
  <c r="W689" i="5"/>
  <c r="X689" i="5"/>
  <c r="U689" i="5"/>
  <c r="V689" i="5"/>
  <c r="F689" i="5"/>
  <c r="O690" i="5" s="1"/>
  <c r="AA687" i="6" l="1"/>
  <c r="W687" i="6"/>
  <c r="Z687" i="6"/>
  <c r="V687" i="6"/>
  <c r="F687" i="6"/>
  <c r="Y687" i="6"/>
  <c r="U687" i="6"/>
  <c r="AB687" i="6"/>
  <c r="X687" i="6"/>
  <c r="AK689" i="5"/>
  <c r="AL689" i="5" s="1"/>
  <c r="P690" i="5"/>
  <c r="T690" i="5"/>
  <c r="N690" i="5" s="1"/>
  <c r="T688" i="6" l="1"/>
  <c r="N688" i="6" s="1"/>
  <c r="AK687" i="6"/>
  <c r="AL687" i="6" s="1"/>
  <c r="O688" i="6"/>
  <c r="P688" i="6" s="1"/>
  <c r="E690" i="5"/>
  <c r="E688" i="6" l="1"/>
  <c r="AA690" i="5"/>
  <c r="AB690" i="5"/>
  <c r="Y690" i="5"/>
  <c r="Z690" i="5"/>
  <c r="W690" i="5"/>
  <c r="X690" i="5"/>
  <c r="U690" i="5"/>
  <c r="V690" i="5"/>
  <c r="F690" i="5"/>
  <c r="O691" i="5" s="1"/>
  <c r="Z688" i="6" l="1"/>
  <c r="V688" i="6"/>
  <c r="F688" i="6"/>
  <c r="Y688" i="6"/>
  <c r="U688" i="6"/>
  <c r="AB688" i="6"/>
  <c r="X688" i="6"/>
  <c r="AA688" i="6"/>
  <c r="W688" i="6"/>
  <c r="AK690" i="5"/>
  <c r="AL690" i="5" s="1"/>
  <c r="P691" i="5"/>
  <c r="T691" i="5"/>
  <c r="N691" i="5" s="1"/>
  <c r="AK688" i="6" l="1"/>
  <c r="AL688" i="6" s="1"/>
  <c r="O689" i="6"/>
  <c r="P689" i="6" s="1"/>
  <c r="T689" i="6"/>
  <c r="N689" i="6" s="1"/>
  <c r="E691" i="5"/>
  <c r="E689" i="6" l="1"/>
  <c r="AA691" i="5"/>
  <c r="AB691" i="5"/>
  <c r="Y691" i="5"/>
  <c r="Z691" i="5"/>
  <c r="W691" i="5"/>
  <c r="X691" i="5"/>
  <c r="U691" i="5"/>
  <c r="V691" i="5"/>
  <c r="F691" i="5"/>
  <c r="O692" i="5" s="1"/>
  <c r="Y689" i="6" l="1"/>
  <c r="U689" i="6"/>
  <c r="AB689" i="6"/>
  <c r="X689" i="6"/>
  <c r="AA689" i="6"/>
  <c r="W689" i="6"/>
  <c r="Z689" i="6"/>
  <c r="V689" i="6"/>
  <c r="F689" i="6"/>
  <c r="AK691" i="5"/>
  <c r="AL691" i="5" s="1"/>
  <c r="P692" i="5"/>
  <c r="T692" i="5"/>
  <c r="N692" i="5" s="1"/>
  <c r="AK689" i="6" l="1"/>
  <c r="AL689" i="6" s="1"/>
  <c r="O690" i="6"/>
  <c r="P690" i="6" s="1"/>
  <c r="T690" i="6"/>
  <c r="N690" i="6" s="1"/>
  <c r="E692" i="5"/>
  <c r="E690" i="6" l="1"/>
  <c r="AA692" i="5"/>
  <c r="AB692" i="5"/>
  <c r="Y692" i="5"/>
  <c r="Z692" i="5"/>
  <c r="W692" i="5"/>
  <c r="X692" i="5"/>
  <c r="U692" i="5"/>
  <c r="V692" i="5"/>
  <c r="F692" i="5"/>
  <c r="O693" i="5" s="1"/>
  <c r="AB690" i="6" l="1"/>
  <c r="X690" i="6"/>
  <c r="AA690" i="6"/>
  <c r="W690" i="6"/>
  <c r="Z690" i="6"/>
  <c r="V690" i="6"/>
  <c r="F690" i="6"/>
  <c r="Y690" i="6"/>
  <c r="U690" i="6"/>
  <c r="AK692" i="5"/>
  <c r="AL692" i="5" s="1"/>
  <c r="P693" i="5"/>
  <c r="T693" i="5"/>
  <c r="N693" i="5" s="1"/>
  <c r="O691" i="6" l="1"/>
  <c r="P691" i="6" s="1"/>
  <c r="AK690" i="6"/>
  <c r="AL690" i="6" s="1"/>
  <c r="T691" i="6"/>
  <c r="N691" i="6" s="1"/>
  <c r="E693" i="5"/>
  <c r="E691" i="6" l="1"/>
  <c r="AA693" i="5"/>
  <c r="AB693" i="5"/>
  <c r="Y693" i="5"/>
  <c r="Z693" i="5"/>
  <c r="W693" i="5"/>
  <c r="X693" i="5"/>
  <c r="U693" i="5"/>
  <c r="V693" i="5"/>
  <c r="F693" i="5"/>
  <c r="O694" i="5" s="1"/>
  <c r="AA691" i="6" l="1"/>
  <c r="W691" i="6"/>
  <c r="Z691" i="6"/>
  <c r="V691" i="6"/>
  <c r="F691" i="6"/>
  <c r="Y691" i="6"/>
  <c r="U691" i="6"/>
  <c r="AB691" i="6"/>
  <c r="X691" i="6"/>
  <c r="AK693" i="5"/>
  <c r="AL693" i="5" s="1"/>
  <c r="P694" i="5"/>
  <c r="T694" i="5"/>
  <c r="N694" i="5" s="1"/>
  <c r="T692" i="6" l="1"/>
  <c r="N692" i="6" s="1"/>
  <c r="AK691" i="6"/>
  <c r="AL691" i="6" s="1"/>
  <c r="O692" i="6"/>
  <c r="P692" i="6" s="1"/>
  <c r="E694" i="5"/>
  <c r="E692" i="6" l="1"/>
  <c r="AA694" i="5"/>
  <c r="AB694" i="5"/>
  <c r="Y694" i="5"/>
  <c r="Z694" i="5"/>
  <c r="W694" i="5"/>
  <c r="X694" i="5"/>
  <c r="U694" i="5"/>
  <c r="V694" i="5"/>
  <c r="F694" i="5"/>
  <c r="O695" i="5" s="1"/>
  <c r="Z692" i="6" l="1"/>
  <c r="V692" i="6"/>
  <c r="F692" i="6"/>
  <c r="Y692" i="6"/>
  <c r="U692" i="6"/>
  <c r="AB692" i="6"/>
  <c r="X692" i="6"/>
  <c r="AA692" i="6"/>
  <c r="W692" i="6"/>
  <c r="AK694" i="5"/>
  <c r="AL694" i="5" s="1"/>
  <c r="P695" i="5"/>
  <c r="T695" i="5"/>
  <c r="N695" i="5" s="1"/>
  <c r="AK692" i="6" l="1"/>
  <c r="AL692" i="6" s="1"/>
  <c r="O693" i="6"/>
  <c r="P693" i="6" s="1"/>
  <c r="T693" i="6"/>
  <c r="N693" i="6" s="1"/>
  <c r="E695" i="5"/>
  <c r="E693" i="6" l="1"/>
  <c r="AA695" i="5"/>
  <c r="AB695" i="5"/>
  <c r="Y695" i="5"/>
  <c r="Z695" i="5"/>
  <c r="W695" i="5"/>
  <c r="X695" i="5"/>
  <c r="U695" i="5"/>
  <c r="V695" i="5"/>
  <c r="F695" i="5"/>
  <c r="O696" i="5" s="1"/>
  <c r="Y693" i="6" l="1"/>
  <c r="U693" i="6"/>
  <c r="AB693" i="6"/>
  <c r="X693" i="6"/>
  <c r="AA693" i="6"/>
  <c r="W693" i="6"/>
  <c r="Z693" i="6"/>
  <c r="V693" i="6"/>
  <c r="F693" i="6"/>
  <c r="AK695" i="5"/>
  <c r="AL695" i="5" s="1"/>
  <c r="P696" i="5"/>
  <c r="T696" i="5"/>
  <c r="N696" i="5" s="1"/>
  <c r="T694" i="6" l="1"/>
  <c r="N694" i="6" s="1"/>
  <c r="AK693" i="6"/>
  <c r="AL693" i="6" s="1"/>
  <c r="O694" i="6"/>
  <c r="P694" i="6" s="1"/>
  <c r="E696" i="5"/>
  <c r="E694" i="6" l="1"/>
  <c r="AA696" i="5"/>
  <c r="AB696" i="5"/>
  <c r="Y696" i="5"/>
  <c r="Z696" i="5"/>
  <c r="W696" i="5"/>
  <c r="X696" i="5"/>
  <c r="U696" i="5"/>
  <c r="V696" i="5"/>
  <c r="F696" i="5"/>
  <c r="O697" i="5" s="1"/>
  <c r="AB694" i="6" l="1"/>
  <c r="X694" i="6"/>
  <c r="AA694" i="6"/>
  <c r="W694" i="6"/>
  <c r="Z694" i="6"/>
  <c r="V694" i="6"/>
  <c r="F694" i="6"/>
  <c r="Y694" i="6"/>
  <c r="U694" i="6"/>
  <c r="AK696" i="5"/>
  <c r="AL696" i="5" s="1"/>
  <c r="P697" i="5"/>
  <c r="T697" i="5"/>
  <c r="N697" i="5" s="1"/>
  <c r="O695" i="6" l="1"/>
  <c r="P695" i="6" s="1"/>
  <c r="AK694" i="6"/>
  <c r="AL694" i="6" s="1"/>
  <c r="T695" i="6"/>
  <c r="N695" i="6" s="1"/>
  <c r="E697" i="5"/>
  <c r="E695" i="6" l="1"/>
  <c r="AA697" i="5"/>
  <c r="AB697" i="5"/>
  <c r="Y697" i="5"/>
  <c r="Z697" i="5"/>
  <c r="W697" i="5"/>
  <c r="X697" i="5"/>
  <c r="U697" i="5"/>
  <c r="V697" i="5"/>
  <c r="F697" i="5"/>
  <c r="O698" i="5" s="1"/>
  <c r="AA695" i="6" l="1"/>
  <c r="W695" i="6"/>
  <c r="Z695" i="6"/>
  <c r="V695" i="6"/>
  <c r="F695" i="6"/>
  <c r="Y695" i="6"/>
  <c r="U695" i="6"/>
  <c r="AB695" i="6"/>
  <c r="X695" i="6"/>
  <c r="AK697" i="5"/>
  <c r="AL697" i="5" s="1"/>
  <c r="P698" i="5"/>
  <c r="T698" i="5"/>
  <c r="N698" i="5" s="1"/>
  <c r="T696" i="6" l="1"/>
  <c r="N696" i="6" s="1"/>
  <c r="AK695" i="6"/>
  <c r="AL695" i="6" s="1"/>
  <c r="O696" i="6"/>
  <c r="P696" i="6" s="1"/>
  <c r="R699" i="5"/>
  <c r="E698" i="5"/>
  <c r="E696" i="6" l="1"/>
  <c r="AA698" i="5"/>
  <c r="AI699" i="5" s="1"/>
  <c r="M699" i="5" s="1"/>
  <c r="M700" i="5" s="1"/>
  <c r="M701" i="5" s="1"/>
  <c r="M702" i="5" s="1"/>
  <c r="M703" i="5" s="1"/>
  <c r="M704" i="5" s="1"/>
  <c r="M705" i="5" s="1"/>
  <c r="M706" i="5" s="1"/>
  <c r="M707" i="5" s="1"/>
  <c r="M708" i="5" s="1"/>
  <c r="M709" i="5" s="1"/>
  <c r="M710" i="5" s="1"/>
  <c r="M711" i="5" s="1"/>
  <c r="M712" i="5" s="1"/>
  <c r="M713" i="5" s="1"/>
  <c r="M714" i="5" s="1"/>
  <c r="M715" i="5" s="1"/>
  <c r="M716" i="5" s="1"/>
  <c r="M717" i="5" s="1"/>
  <c r="M718" i="5" s="1"/>
  <c r="M719" i="5" s="1"/>
  <c r="M720" i="5" s="1"/>
  <c r="AB698" i="5"/>
  <c r="Y698" i="5"/>
  <c r="AG699" i="5" s="1"/>
  <c r="K699" i="5" s="1"/>
  <c r="K700" i="5" s="1"/>
  <c r="K701" i="5" s="1"/>
  <c r="K702" i="5" s="1"/>
  <c r="K703" i="5" s="1"/>
  <c r="K704" i="5" s="1"/>
  <c r="K705" i="5" s="1"/>
  <c r="K706" i="5" s="1"/>
  <c r="K707" i="5" s="1"/>
  <c r="K708" i="5" s="1"/>
  <c r="K709" i="5" s="1"/>
  <c r="K710" i="5" s="1"/>
  <c r="K711" i="5" s="1"/>
  <c r="K712" i="5" s="1"/>
  <c r="K713" i="5" s="1"/>
  <c r="K714" i="5" s="1"/>
  <c r="K715" i="5" s="1"/>
  <c r="K716" i="5" s="1"/>
  <c r="K717" i="5" s="1"/>
  <c r="K718" i="5" s="1"/>
  <c r="K719" i="5" s="1"/>
  <c r="K720" i="5" s="1"/>
  <c r="Z698" i="5"/>
  <c r="AH699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W698" i="5"/>
  <c r="AE699" i="5" s="1"/>
  <c r="I699" i="5" s="1"/>
  <c r="I700" i="5" s="1"/>
  <c r="I701" i="5" s="1"/>
  <c r="I702" i="5" s="1"/>
  <c r="I703" i="5" s="1"/>
  <c r="I704" i="5" s="1"/>
  <c r="I705" i="5" s="1"/>
  <c r="I706" i="5" s="1"/>
  <c r="I707" i="5" s="1"/>
  <c r="I708" i="5" s="1"/>
  <c r="I709" i="5" s="1"/>
  <c r="I710" i="5" s="1"/>
  <c r="I711" i="5" s="1"/>
  <c r="I712" i="5" s="1"/>
  <c r="I713" i="5" s="1"/>
  <c r="I714" i="5" s="1"/>
  <c r="I715" i="5" s="1"/>
  <c r="I716" i="5" s="1"/>
  <c r="I717" i="5" s="1"/>
  <c r="I718" i="5" s="1"/>
  <c r="I719" i="5" s="1"/>
  <c r="I720" i="5" s="1"/>
  <c r="X698" i="5"/>
  <c r="AF699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U698" i="5"/>
  <c r="AC699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V698" i="5"/>
  <c r="AD699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F698" i="5"/>
  <c r="O699" i="5" s="1"/>
  <c r="Z696" i="6" l="1"/>
  <c r="V696" i="6"/>
  <c r="F696" i="6"/>
  <c r="Y696" i="6"/>
  <c r="U696" i="6"/>
  <c r="AB696" i="6"/>
  <c r="X696" i="6"/>
  <c r="AA696" i="6"/>
  <c r="W696" i="6"/>
  <c r="AJ699" i="5"/>
  <c r="P699" i="5"/>
  <c r="AK698" i="5"/>
  <c r="AL698" i="5" s="1"/>
  <c r="T699" i="5"/>
  <c r="AK696" i="6" l="1"/>
  <c r="AL696" i="6" s="1"/>
  <c r="O697" i="6"/>
  <c r="P697" i="6" s="1"/>
  <c r="T697" i="6"/>
  <c r="N697" i="6" s="1"/>
  <c r="N699" i="5"/>
  <c r="E697" i="6" l="1"/>
  <c r="E699" i="5"/>
  <c r="Y697" i="6" l="1"/>
  <c r="U697" i="6"/>
  <c r="AB697" i="6"/>
  <c r="X697" i="6"/>
  <c r="AA697" i="6"/>
  <c r="W697" i="6"/>
  <c r="Z697" i="6"/>
  <c r="V697" i="6"/>
  <c r="F697" i="6"/>
  <c r="AA699" i="5"/>
  <c r="AB699" i="5"/>
  <c r="Y699" i="5"/>
  <c r="Z699" i="5"/>
  <c r="W699" i="5"/>
  <c r="X699" i="5"/>
  <c r="U699" i="5"/>
  <c r="V699" i="5"/>
  <c r="F699" i="5"/>
  <c r="O700" i="5" s="1"/>
  <c r="AK697" i="6" l="1"/>
  <c r="AL697" i="6" s="1"/>
  <c r="O698" i="6"/>
  <c r="P698" i="6" s="1"/>
  <c r="T698" i="6"/>
  <c r="N698" i="6" s="1"/>
  <c r="P700" i="5"/>
  <c r="AK699" i="5"/>
  <c r="AL699" i="5" s="1"/>
  <c r="T700" i="5"/>
  <c r="N700" i="5" s="1"/>
  <c r="E698" i="6" l="1"/>
  <c r="R699" i="6"/>
  <c r="E700" i="5"/>
  <c r="AB698" i="6" l="1"/>
  <c r="X698" i="6"/>
  <c r="AF699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AA698" i="6"/>
  <c r="AI699" i="6" s="1"/>
  <c r="M699" i="6" s="1"/>
  <c r="M700" i="6" s="1"/>
  <c r="M701" i="6" s="1"/>
  <c r="M702" i="6" s="1"/>
  <c r="M703" i="6" s="1"/>
  <c r="M704" i="6" s="1"/>
  <c r="M705" i="6" s="1"/>
  <c r="M706" i="6" s="1"/>
  <c r="M707" i="6" s="1"/>
  <c r="M708" i="6" s="1"/>
  <c r="M709" i="6" s="1"/>
  <c r="M710" i="6" s="1"/>
  <c r="M711" i="6" s="1"/>
  <c r="M712" i="6" s="1"/>
  <c r="M713" i="6" s="1"/>
  <c r="M714" i="6" s="1"/>
  <c r="M715" i="6" s="1"/>
  <c r="M716" i="6" s="1"/>
  <c r="M717" i="6" s="1"/>
  <c r="M718" i="6" s="1"/>
  <c r="M719" i="6" s="1"/>
  <c r="M720" i="6" s="1"/>
  <c r="W698" i="6"/>
  <c r="AE699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Z698" i="6"/>
  <c r="AH699" i="6" s="1"/>
  <c r="L699" i="6" s="1"/>
  <c r="L700" i="6" s="1"/>
  <c r="L701" i="6" s="1"/>
  <c r="L702" i="6" s="1"/>
  <c r="L703" i="6" s="1"/>
  <c r="L704" i="6" s="1"/>
  <c r="L705" i="6" s="1"/>
  <c r="L706" i="6" s="1"/>
  <c r="L707" i="6" s="1"/>
  <c r="L708" i="6" s="1"/>
  <c r="L709" i="6" s="1"/>
  <c r="L710" i="6" s="1"/>
  <c r="L711" i="6" s="1"/>
  <c r="L712" i="6" s="1"/>
  <c r="L713" i="6" s="1"/>
  <c r="L714" i="6" s="1"/>
  <c r="L715" i="6" s="1"/>
  <c r="L716" i="6" s="1"/>
  <c r="L717" i="6" s="1"/>
  <c r="L718" i="6" s="1"/>
  <c r="L719" i="6" s="1"/>
  <c r="L720" i="6" s="1"/>
  <c r="V698" i="6"/>
  <c r="AD699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F698" i="6"/>
  <c r="Y698" i="6"/>
  <c r="AG699" i="6" s="1"/>
  <c r="K699" i="6" s="1"/>
  <c r="K700" i="6" s="1"/>
  <c r="K701" i="6" s="1"/>
  <c r="K702" i="6" s="1"/>
  <c r="K703" i="6" s="1"/>
  <c r="K704" i="6" s="1"/>
  <c r="K705" i="6" s="1"/>
  <c r="K706" i="6" s="1"/>
  <c r="K707" i="6" s="1"/>
  <c r="K708" i="6" s="1"/>
  <c r="K709" i="6" s="1"/>
  <c r="K710" i="6" s="1"/>
  <c r="K711" i="6" s="1"/>
  <c r="K712" i="6" s="1"/>
  <c r="K713" i="6" s="1"/>
  <c r="K714" i="6" s="1"/>
  <c r="K715" i="6" s="1"/>
  <c r="K716" i="6" s="1"/>
  <c r="K717" i="6" s="1"/>
  <c r="K718" i="6" s="1"/>
  <c r="K719" i="6" s="1"/>
  <c r="K720" i="6" s="1"/>
  <c r="U698" i="6"/>
  <c r="AC699" i="6" s="1"/>
  <c r="AA700" i="5"/>
  <c r="AB700" i="5"/>
  <c r="Y700" i="5"/>
  <c r="Z700" i="5"/>
  <c r="W700" i="5"/>
  <c r="X700" i="5"/>
  <c r="U700" i="5"/>
  <c r="V700" i="5"/>
  <c r="F700" i="5"/>
  <c r="O701" i="5" s="1"/>
  <c r="AJ699" i="6" l="1"/>
  <c r="G699" i="6"/>
  <c r="O699" i="6"/>
  <c r="P699" i="6" s="1"/>
  <c r="AK698" i="6"/>
  <c r="AL698" i="6" s="1"/>
  <c r="T699" i="6"/>
  <c r="AK700" i="5"/>
  <c r="AL700" i="5" s="1"/>
  <c r="P701" i="5"/>
  <c r="T701" i="5"/>
  <c r="N701" i="5" s="1"/>
  <c r="N699" i="6" l="1"/>
  <c r="E699" i="6" s="1"/>
  <c r="G700" i="6"/>
  <c r="E701" i="5"/>
  <c r="G701" i="6" l="1"/>
  <c r="AA699" i="6"/>
  <c r="W699" i="6"/>
  <c r="Z699" i="6"/>
  <c r="V699" i="6"/>
  <c r="F699" i="6"/>
  <c r="Y699" i="6"/>
  <c r="U699" i="6"/>
  <c r="AB699" i="6"/>
  <c r="X699" i="6"/>
  <c r="AA701" i="5"/>
  <c r="AB701" i="5"/>
  <c r="Y701" i="5"/>
  <c r="Z701" i="5"/>
  <c r="W701" i="5"/>
  <c r="X701" i="5"/>
  <c r="U701" i="5"/>
  <c r="V701" i="5"/>
  <c r="F701" i="5"/>
  <c r="O702" i="5" s="1"/>
  <c r="AK699" i="6" l="1"/>
  <c r="AL699" i="6" s="1"/>
  <c r="O700" i="6"/>
  <c r="P700" i="6" s="1"/>
  <c r="T700" i="6"/>
  <c r="N700" i="6" s="1"/>
  <c r="G702" i="6"/>
  <c r="AK701" i="5"/>
  <c r="AL701" i="5" s="1"/>
  <c r="P702" i="5"/>
  <c r="T702" i="5"/>
  <c r="N702" i="5" s="1"/>
  <c r="E700" i="6" l="1"/>
  <c r="G703" i="6"/>
  <c r="E702" i="5"/>
  <c r="G704" i="6" l="1"/>
  <c r="Z700" i="6"/>
  <c r="V700" i="6"/>
  <c r="F700" i="6"/>
  <c r="Y700" i="6"/>
  <c r="U700" i="6"/>
  <c r="AB700" i="6"/>
  <c r="X700" i="6"/>
  <c r="AA700" i="6"/>
  <c r="W700" i="6"/>
  <c r="AA702" i="5"/>
  <c r="AB702" i="5"/>
  <c r="Y702" i="5"/>
  <c r="Z702" i="5"/>
  <c r="W702" i="5"/>
  <c r="X702" i="5"/>
  <c r="U702" i="5"/>
  <c r="V702" i="5"/>
  <c r="F702" i="5"/>
  <c r="O703" i="5" s="1"/>
  <c r="G705" i="6" l="1"/>
  <c r="AK700" i="6"/>
  <c r="AL700" i="6" s="1"/>
  <c r="O701" i="6"/>
  <c r="P701" i="6" s="1"/>
  <c r="T701" i="6"/>
  <c r="N701" i="6" s="1"/>
  <c r="P703" i="5"/>
  <c r="AK702" i="5"/>
  <c r="AL702" i="5" s="1"/>
  <c r="T703" i="5"/>
  <c r="N703" i="5" s="1"/>
  <c r="G706" i="6" l="1"/>
  <c r="E701" i="6"/>
  <c r="E703" i="5"/>
  <c r="G707" i="6" l="1"/>
  <c r="Y701" i="6"/>
  <c r="U701" i="6"/>
  <c r="AB701" i="6"/>
  <c r="X701" i="6"/>
  <c r="AA701" i="6"/>
  <c r="W701" i="6"/>
  <c r="Z701" i="6"/>
  <c r="V701" i="6"/>
  <c r="F701" i="6"/>
  <c r="AA703" i="5"/>
  <c r="AB703" i="5"/>
  <c r="Y703" i="5"/>
  <c r="Z703" i="5"/>
  <c r="W703" i="5"/>
  <c r="X703" i="5"/>
  <c r="U703" i="5"/>
  <c r="V703" i="5"/>
  <c r="F703" i="5"/>
  <c r="O704" i="5" s="1"/>
  <c r="AK701" i="6" l="1"/>
  <c r="AL701" i="6" s="1"/>
  <c r="O702" i="6"/>
  <c r="P702" i="6" s="1"/>
  <c r="T702" i="6"/>
  <c r="N702" i="6" s="1"/>
  <c r="G708" i="6"/>
  <c r="AK703" i="5"/>
  <c r="AL703" i="5" s="1"/>
  <c r="P704" i="5"/>
  <c r="T704" i="5"/>
  <c r="N704" i="5" s="1"/>
  <c r="E702" i="6" l="1"/>
  <c r="G709" i="6"/>
  <c r="E704" i="5"/>
  <c r="AB702" i="6" l="1"/>
  <c r="X702" i="6"/>
  <c r="AA702" i="6"/>
  <c r="W702" i="6"/>
  <c r="Z702" i="6"/>
  <c r="V702" i="6"/>
  <c r="F702" i="6"/>
  <c r="Y702" i="6"/>
  <c r="U702" i="6"/>
  <c r="G710" i="6"/>
  <c r="AA704" i="5"/>
  <c r="AB704" i="5"/>
  <c r="Y704" i="5"/>
  <c r="Z704" i="5"/>
  <c r="W704" i="5"/>
  <c r="X704" i="5"/>
  <c r="U704" i="5"/>
  <c r="V704" i="5"/>
  <c r="F704" i="5"/>
  <c r="O705" i="5" s="1"/>
  <c r="G711" i="6" l="1"/>
  <c r="O703" i="6"/>
  <c r="P703" i="6" s="1"/>
  <c r="AK702" i="6"/>
  <c r="AL702" i="6" s="1"/>
  <c r="T703" i="6"/>
  <c r="N703" i="6" s="1"/>
  <c r="AK704" i="5"/>
  <c r="AL704" i="5" s="1"/>
  <c r="P705" i="5"/>
  <c r="T705" i="5"/>
  <c r="N705" i="5" s="1"/>
  <c r="E703" i="6" l="1"/>
  <c r="G712" i="6"/>
  <c r="E705" i="5"/>
  <c r="AA703" i="6" l="1"/>
  <c r="W703" i="6"/>
  <c r="Z703" i="6"/>
  <c r="V703" i="6"/>
  <c r="F703" i="6"/>
  <c r="Y703" i="6"/>
  <c r="U703" i="6"/>
  <c r="AB703" i="6"/>
  <c r="X703" i="6"/>
  <c r="G713" i="6"/>
  <c r="AA705" i="5"/>
  <c r="AB705" i="5"/>
  <c r="Y705" i="5"/>
  <c r="Z705" i="5"/>
  <c r="W705" i="5"/>
  <c r="X705" i="5"/>
  <c r="U705" i="5"/>
  <c r="V705" i="5"/>
  <c r="F705" i="5"/>
  <c r="O706" i="5" s="1"/>
  <c r="G714" i="6" l="1"/>
  <c r="AK703" i="6"/>
  <c r="AL703" i="6" s="1"/>
  <c r="O704" i="6"/>
  <c r="P704" i="6" s="1"/>
  <c r="T704" i="6"/>
  <c r="N704" i="6" s="1"/>
  <c r="AK705" i="5"/>
  <c r="AL705" i="5" s="1"/>
  <c r="P706" i="5"/>
  <c r="T706" i="5"/>
  <c r="N706" i="5" s="1"/>
  <c r="G715" i="6" l="1"/>
  <c r="E704" i="6"/>
  <c r="E706" i="5"/>
  <c r="G716" i="6" l="1"/>
  <c r="Z704" i="6"/>
  <c r="V704" i="6"/>
  <c r="F704" i="6"/>
  <c r="Y704" i="6"/>
  <c r="U704" i="6"/>
  <c r="AB704" i="6"/>
  <c r="X704" i="6"/>
  <c r="AA704" i="6"/>
  <c r="W704" i="6"/>
  <c r="AA706" i="5"/>
  <c r="AB706" i="5"/>
  <c r="Y706" i="5"/>
  <c r="Z706" i="5"/>
  <c r="W706" i="5"/>
  <c r="X706" i="5"/>
  <c r="U706" i="5"/>
  <c r="V706" i="5"/>
  <c r="F706" i="5"/>
  <c r="O707" i="5" s="1"/>
  <c r="G717" i="6" l="1"/>
  <c r="AK704" i="6"/>
  <c r="AL704" i="6" s="1"/>
  <c r="O705" i="6"/>
  <c r="P705" i="6" s="1"/>
  <c r="T705" i="6"/>
  <c r="N705" i="6" s="1"/>
  <c r="AK706" i="5"/>
  <c r="AL706" i="5" s="1"/>
  <c r="P707" i="5"/>
  <c r="T707" i="5"/>
  <c r="N707" i="5" s="1"/>
  <c r="G718" i="6" l="1"/>
  <c r="E705" i="6"/>
  <c r="E707" i="5"/>
  <c r="G719" i="6" l="1"/>
  <c r="Y705" i="6"/>
  <c r="U705" i="6"/>
  <c r="AB705" i="6"/>
  <c r="X705" i="6"/>
  <c r="AA705" i="6"/>
  <c r="W705" i="6"/>
  <c r="Z705" i="6"/>
  <c r="V705" i="6"/>
  <c r="F705" i="6"/>
  <c r="AA707" i="5"/>
  <c r="AB707" i="5"/>
  <c r="Y707" i="5"/>
  <c r="Z707" i="5"/>
  <c r="W707" i="5"/>
  <c r="X707" i="5"/>
  <c r="U707" i="5"/>
  <c r="V707" i="5"/>
  <c r="F707" i="5"/>
  <c r="O708" i="5" s="1"/>
  <c r="T706" i="6" l="1"/>
  <c r="N706" i="6" s="1"/>
  <c r="AK705" i="6"/>
  <c r="AL705" i="6" s="1"/>
  <c r="O706" i="6"/>
  <c r="P706" i="6" s="1"/>
  <c r="G720" i="6"/>
  <c r="AK707" i="5"/>
  <c r="AL707" i="5" s="1"/>
  <c r="P708" i="5"/>
  <c r="T708" i="5"/>
  <c r="N708" i="5" s="1"/>
  <c r="E706" i="6" l="1"/>
  <c r="E708" i="5"/>
  <c r="AB706" i="6" l="1"/>
  <c r="X706" i="6"/>
  <c r="AA706" i="6"/>
  <c r="W706" i="6"/>
  <c r="Z706" i="6"/>
  <c r="V706" i="6"/>
  <c r="F706" i="6"/>
  <c r="Y706" i="6"/>
  <c r="U706" i="6"/>
  <c r="AA708" i="5"/>
  <c r="AB708" i="5"/>
  <c r="Y708" i="5"/>
  <c r="Z708" i="5"/>
  <c r="W708" i="5"/>
  <c r="X708" i="5"/>
  <c r="U708" i="5"/>
  <c r="V708" i="5"/>
  <c r="F708" i="5"/>
  <c r="O709" i="5" s="1"/>
  <c r="O707" i="6" l="1"/>
  <c r="P707" i="6" s="1"/>
  <c r="AK706" i="6"/>
  <c r="AL706" i="6" s="1"/>
  <c r="T707" i="6"/>
  <c r="N707" i="6" s="1"/>
  <c r="AK708" i="5"/>
  <c r="AL708" i="5" s="1"/>
  <c r="P709" i="5"/>
  <c r="T709" i="5"/>
  <c r="N709" i="5" s="1"/>
  <c r="E707" i="6" l="1"/>
  <c r="E709" i="5"/>
  <c r="AA707" i="6" l="1"/>
  <c r="W707" i="6"/>
  <c r="Z707" i="6"/>
  <c r="V707" i="6"/>
  <c r="F707" i="6"/>
  <c r="Y707" i="6"/>
  <c r="U707" i="6"/>
  <c r="AB707" i="6"/>
  <c r="X707" i="6"/>
  <c r="AA709" i="5"/>
  <c r="AB709" i="5"/>
  <c r="Y709" i="5"/>
  <c r="Z709" i="5"/>
  <c r="W709" i="5"/>
  <c r="X709" i="5"/>
  <c r="U709" i="5"/>
  <c r="V709" i="5"/>
  <c r="F709" i="5"/>
  <c r="O710" i="5" s="1"/>
  <c r="AK707" i="6" l="1"/>
  <c r="AL707" i="6" s="1"/>
  <c r="O708" i="6"/>
  <c r="P708" i="6" s="1"/>
  <c r="T708" i="6"/>
  <c r="N708" i="6" s="1"/>
  <c r="AK709" i="5"/>
  <c r="AL709" i="5" s="1"/>
  <c r="P710" i="5"/>
  <c r="T710" i="5"/>
  <c r="N710" i="5" s="1"/>
  <c r="E708" i="6" l="1"/>
  <c r="E710" i="5"/>
  <c r="Z708" i="6" l="1"/>
  <c r="V708" i="6"/>
  <c r="F708" i="6"/>
  <c r="Y708" i="6"/>
  <c r="U708" i="6"/>
  <c r="AB708" i="6"/>
  <c r="X708" i="6"/>
  <c r="AA708" i="6"/>
  <c r="W708" i="6"/>
  <c r="AA710" i="5"/>
  <c r="AB710" i="5"/>
  <c r="Y710" i="5"/>
  <c r="Z710" i="5"/>
  <c r="W710" i="5"/>
  <c r="X710" i="5"/>
  <c r="U710" i="5"/>
  <c r="V710" i="5"/>
  <c r="F710" i="5"/>
  <c r="O711" i="5" s="1"/>
  <c r="T709" i="6" l="1"/>
  <c r="N709" i="6" s="1"/>
  <c r="AK708" i="6"/>
  <c r="AL708" i="6" s="1"/>
  <c r="O709" i="6"/>
  <c r="P709" i="6" s="1"/>
  <c r="AK710" i="5"/>
  <c r="AL710" i="5" s="1"/>
  <c r="P711" i="5"/>
  <c r="T711" i="5"/>
  <c r="N711" i="5" s="1"/>
  <c r="E709" i="6" l="1"/>
  <c r="E711" i="5"/>
  <c r="Y709" i="6" l="1"/>
  <c r="U709" i="6"/>
  <c r="AB709" i="6"/>
  <c r="X709" i="6"/>
  <c r="AA709" i="6"/>
  <c r="W709" i="6"/>
  <c r="Z709" i="6"/>
  <c r="V709" i="6"/>
  <c r="F709" i="6"/>
  <c r="AA711" i="5"/>
  <c r="AB711" i="5"/>
  <c r="Y711" i="5"/>
  <c r="Z711" i="5"/>
  <c r="W711" i="5"/>
  <c r="X711" i="5"/>
  <c r="U711" i="5"/>
  <c r="V711" i="5"/>
  <c r="F711" i="5"/>
  <c r="O712" i="5" s="1"/>
  <c r="T710" i="6" l="1"/>
  <c r="N710" i="6" s="1"/>
  <c r="AK709" i="6"/>
  <c r="AL709" i="6" s="1"/>
  <c r="O710" i="6"/>
  <c r="P710" i="6" s="1"/>
  <c r="AK711" i="5"/>
  <c r="AL711" i="5" s="1"/>
  <c r="P712" i="5"/>
  <c r="T712" i="5"/>
  <c r="N712" i="5" s="1"/>
  <c r="E710" i="6" l="1"/>
  <c r="E712" i="5"/>
  <c r="AB710" i="6" l="1"/>
  <c r="X710" i="6"/>
  <c r="AA710" i="6"/>
  <c r="W710" i="6"/>
  <c r="Z710" i="6"/>
  <c r="V710" i="6"/>
  <c r="F710" i="6"/>
  <c r="Y710" i="6"/>
  <c r="U710" i="6"/>
  <c r="AA712" i="5"/>
  <c r="AB712" i="5"/>
  <c r="Y712" i="5"/>
  <c r="Z712" i="5"/>
  <c r="W712" i="5"/>
  <c r="X712" i="5"/>
  <c r="U712" i="5"/>
  <c r="V712" i="5"/>
  <c r="F712" i="5"/>
  <c r="O713" i="5" s="1"/>
  <c r="O711" i="6" l="1"/>
  <c r="P711" i="6" s="1"/>
  <c r="AK710" i="6"/>
  <c r="AL710" i="6" s="1"/>
  <c r="T711" i="6"/>
  <c r="N711" i="6" s="1"/>
  <c r="AK712" i="5"/>
  <c r="AL712" i="5" s="1"/>
  <c r="P713" i="5"/>
  <c r="T713" i="5"/>
  <c r="N713" i="5" s="1"/>
  <c r="E711" i="6" l="1"/>
  <c r="E713" i="5"/>
  <c r="AA711" i="6" l="1"/>
  <c r="W711" i="6"/>
  <c r="Z711" i="6"/>
  <c r="V711" i="6"/>
  <c r="F711" i="6"/>
  <c r="Y711" i="6"/>
  <c r="U711" i="6"/>
  <c r="AB711" i="6"/>
  <c r="X711" i="6"/>
  <c r="AA713" i="5"/>
  <c r="AB713" i="5"/>
  <c r="Y713" i="5"/>
  <c r="Z713" i="5"/>
  <c r="W713" i="5"/>
  <c r="X713" i="5"/>
  <c r="U713" i="5"/>
  <c r="V713" i="5"/>
  <c r="F713" i="5"/>
  <c r="O714" i="5" s="1"/>
  <c r="T712" i="6" l="1"/>
  <c r="N712" i="6" s="1"/>
  <c r="AK711" i="6"/>
  <c r="AL711" i="6" s="1"/>
  <c r="O712" i="6"/>
  <c r="P712" i="6" s="1"/>
  <c r="AK713" i="5"/>
  <c r="AL713" i="5" s="1"/>
  <c r="P714" i="5"/>
  <c r="T714" i="5"/>
  <c r="N714" i="5" s="1"/>
  <c r="E712" i="6" l="1"/>
  <c r="E714" i="5"/>
  <c r="Z712" i="6" l="1"/>
  <c r="V712" i="6"/>
  <c r="F712" i="6"/>
  <c r="Y712" i="6"/>
  <c r="U712" i="6"/>
  <c r="AB712" i="6"/>
  <c r="X712" i="6"/>
  <c r="AA712" i="6"/>
  <c r="W712" i="6"/>
  <c r="AA714" i="5"/>
  <c r="AB714" i="5"/>
  <c r="Y714" i="5"/>
  <c r="Z714" i="5"/>
  <c r="W714" i="5"/>
  <c r="X714" i="5"/>
  <c r="U714" i="5"/>
  <c r="V714" i="5"/>
  <c r="F714" i="5"/>
  <c r="O715" i="5" s="1"/>
  <c r="AK712" i="6" l="1"/>
  <c r="AL712" i="6" s="1"/>
  <c r="O713" i="6"/>
  <c r="P713" i="6" s="1"/>
  <c r="T713" i="6"/>
  <c r="N713" i="6" s="1"/>
  <c r="AK714" i="5"/>
  <c r="AL714" i="5" s="1"/>
  <c r="P715" i="5"/>
  <c r="T715" i="5"/>
  <c r="N715" i="5" s="1"/>
  <c r="E713" i="6" l="1"/>
  <c r="E715" i="5"/>
  <c r="Y713" i="6" l="1"/>
  <c r="U713" i="6"/>
  <c r="AB713" i="6"/>
  <c r="X713" i="6"/>
  <c r="AA713" i="6"/>
  <c r="W713" i="6"/>
  <c r="Z713" i="6"/>
  <c r="V713" i="6"/>
  <c r="F713" i="6"/>
  <c r="AA715" i="5"/>
  <c r="AB715" i="5"/>
  <c r="Y715" i="5"/>
  <c r="Z715" i="5"/>
  <c r="W715" i="5"/>
  <c r="X715" i="5"/>
  <c r="U715" i="5"/>
  <c r="V715" i="5"/>
  <c r="F715" i="5"/>
  <c r="O716" i="5" s="1"/>
  <c r="T714" i="6" l="1"/>
  <c r="N714" i="6" s="1"/>
  <c r="AK713" i="6"/>
  <c r="AL713" i="6" s="1"/>
  <c r="O714" i="6"/>
  <c r="P714" i="6" s="1"/>
  <c r="AK715" i="5"/>
  <c r="AL715" i="5" s="1"/>
  <c r="P716" i="5"/>
  <c r="T716" i="5"/>
  <c r="N716" i="5" s="1"/>
  <c r="E714" i="6" l="1"/>
  <c r="E716" i="5"/>
  <c r="AB714" i="6" l="1"/>
  <c r="X714" i="6"/>
  <c r="AA714" i="6"/>
  <c r="W714" i="6"/>
  <c r="Z714" i="6"/>
  <c r="V714" i="6"/>
  <c r="F714" i="6"/>
  <c r="Y714" i="6"/>
  <c r="U714" i="6"/>
  <c r="AA716" i="5"/>
  <c r="AB716" i="5"/>
  <c r="Y716" i="5"/>
  <c r="Z716" i="5"/>
  <c r="W716" i="5"/>
  <c r="X716" i="5"/>
  <c r="U716" i="5"/>
  <c r="V716" i="5"/>
  <c r="F716" i="5"/>
  <c r="O717" i="5" s="1"/>
  <c r="O715" i="6" l="1"/>
  <c r="P715" i="6" s="1"/>
  <c r="AK714" i="6"/>
  <c r="AL714" i="6" s="1"/>
  <c r="T715" i="6"/>
  <c r="N715" i="6" s="1"/>
  <c r="AK716" i="5"/>
  <c r="AL716" i="5" s="1"/>
  <c r="P717" i="5"/>
  <c r="T717" i="5"/>
  <c r="N717" i="5" s="1"/>
  <c r="E715" i="6" l="1"/>
  <c r="E717" i="5"/>
  <c r="AA715" i="6" l="1"/>
  <c r="W715" i="6"/>
  <c r="Z715" i="6"/>
  <c r="V715" i="6"/>
  <c r="F715" i="6"/>
  <c r="Y715" i="6"/>
  <c r="U715" i="6"/>
  <c r="AB715" i="6"/>
  <c r="X715" i="6"/>
  <c r="AA717" i="5"/>
  <c r="AB717" i="5"/>
  <c r="Y717" i="5"/>
  <c r="Z717" i="5"/>
  <c r="W717" i="5"/>
  <c r="X717" i="5"/>
  <c r="U717" i="5"/>
  <c r="V717" i="5"/>
  <c r="F717" i="5"/>
  <c r="O718" i="5" s="1"/>
  <c r="T716" i="6" l="1"/>
  <c r="N716" i="6" s="1"/>
  <c r="AK715" i="6"/>
  <c r="AL715" i="6" s="1"/>
  <c r="O716" i="6"/>
  <c r="P716" i="6" s="1"/>
  <c r="AK717" i="5"/>
  <c r="AL717" i="5" s="1"/>
  <c r="P718" i="5"/>
  <c r="T718" i="5"/>
  <c r="N718" i="5" s="1"/>
  <c r="E716" i="6" l="1"/>
  <c r="E718" i="5"/>
  <c r="Z716" i="6" l="1"/>
  <c r="V716" i="6"/>
  <c r="F716" i="6"/>
  <c r="Y716" i="6"/>
  <c r="U716" i="6"/>
  <c r="AB716" i="6"/>
  <c r="X716" i="6"/>
  <c r="AA716" i="6"/>
  <c r="W716" i="6"/>
  <c r="AA718" i="5"/>
  <c r="AB718" i="5"/>
  <c r="Y718" i="5"/>
  <c r="Z718" i="5"/>
  <c r="W718" i="5"/>
  <c r="X718" i="5"/>
  <c r="U718" i="5"/>
  <c r="V718" i="5"/>
  <c r="F718" i="5"/>
  <c r="O719" i="5" s="1"/>
  <c r="AK716" i="6" l="1"/>
  <c r="AL716" i="6" s="1"/>
  <c r="O717" i="6"/>
  <c r="P717" i="6" s="1"/>
  <c r="T717" i="6"/>
  <c r="N717" i="6" s="1"/>
  <c r="AK718" i="5"/>
  <c r="AL718" i="5" s="1"/>
  <c r="P719" i="5"/>
  <c r="T719" i="5"/>
  <c r="N719" i="5" s="1"/>
  <c r="E717" i="6" l="1"/>
  <c r="E719" i="5"/>
  <c r="Y717" i="6" l="1"/>
  <c r="U717" i="6"/>
  <c r="AB717" i="6"/>
  <c r="X717" i="6"/>
  <c r="AA717" i="6"/>
  <c r="W717" i="6"/>
  <c r="Z717" i="6"/>
  <c r="V717" i="6"/>
  <c r="F717" i="6"/>
  <c r="AA719" i="5"/>
  <c r="AB719" i="5"/>
  <c r="Y719" i="5"/>
  <c r="Z719" i="5"/>
  <c r="W719" i="5"/>
  <c r="X719" i="5"/>
  <c r="U719" i="5"/>
  <c r="V719" i="5"/>
  <c r="F719" i="5"/>
  <c r="O720" i="5" s="1"/>
  <c r="AK717" i="6" l="1"/>
  <c r="AL717" i="6" s="1"/>
  <c r="O718" i="6"/>
  <c r="P718" i="6" s="1"/>
  <c r="T718" i="6"/>
  <c r="N718" i="6" s="1"/>
  <c r="AK719" i="5"/>
  <c r="AL719" i="5" s="1"/>
  <c r="P720" i="5"/>
  <c r="T720" i="5"/>
  <c r="N720" i="5" s="1"/>
  <c r="E718" i="6" l="1"/>
  <c r="R721" i="5"/>
  <c r="E720" i="5"/>
  <c r="AB718" i="6" l="1"/>
  <c r="X718" i="6"/>
  <c r="AA718" i="6"/>
  <c r="W718" i="6"/>
  <c r="Z718" i="6"/>
  <c r="V718" i="6"/>
  <c r="F718" i="6"/>
  <c r="Y718" i="6"/>
  <c r="U718" i="6"/>
  <c r="AA720" i="5"/>
  <c r="AB720" i="5"/>
  <c r="Y720" i="5"/>
  <c r="AG721" i="5" s="1"/>
  <c r="K721" i="5" s="1"/>
  <c r="K722" i="5" s="1"/>
  <c r="K723" i="5" s="1"/>
  <c r="K724" i="5" s="1"/>
  <c r="K725" i="5" s="1"/>
  <c r="K726" i="5" s="1"/>
  <c r="K727" i="5" s="1"/>
  <c r="K728" i="5" s="1"/>
  <c r="K729" i="5" s="1"/>
  <c r="K730" i="5" s="1"/>
  <c r="K731" i="5" s="1"/>
  <c r="K732" i="5" s="1"/>
  <c r="K733" i="5" s="1"/>
  <c r="K734" i="5" s="1"/>
  <c r="K735" i="5" s="1"/>
  <c r="K736" i="5" s="1"/>
  <c r="K737" i="5" s="1"/>
  <c r="K738" i="5" s="1"/>
  <c r="K739" i="5" s="1"/>
  <c r="K740" i="5" s="1"/>
  <c r="K741" i="5" s="1"/>
  <c r="Z720" i="5"/>
  <c r="AH721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W720" i="5"/>
  <c r="AE721" i="5" s="1"/>
  <c r="I721" i="5" s="1"/>
  <c r="I722" i="5" s="1"/>
  <c r="I723" i="5" s="1"/>
  <c r="I724" i="5" s="1"/>
  <c r="I725" i="5" s="1"/>
  <c r="I726" i="5" s="1"/>
  <c r="I727" i="5" s="1"/>
  <c r="I728" i="5" s="1"/>
  <c r="I729" i="5" s="1"/>
  <c r="I730" i="5" s="1"/>
  <c r="I731" i="5" s="1"/>
  <c r="I732" i="5" s="1"/>
  <c r="I733" i="5" s="1"/>
  <c r="I734" i="5" s="1"/>
  <c r="I735" i="5" s="1"/>
  <c r="I736" i="5" s="1"/>
  <c r="I737" i="5" s="1"/>
  <c r="I738" i="5" s="1"/>
  <c r="I739" i="5" s="1"/>
  <c r="I740" i="5" s="1"/>
  <c r="I741" i="5" s="1"/>
  <c r="X720" i="5"/>
  <c r="AF721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U720" i="5"/>
  <c r="AC721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V720" i="5"/>
  <c r="AD721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AI721" i="5"/>
  <c r="M721" i="5" s="1"/>
  <c r="M722" i="5" s="1"/>
  <c r="M723" i="5" s="1"/>
  <c r="M724" i="5" s="1"/>
  <c r="M725" i="5" s="1"/>
  <c r="M726" i="5" s="1"/>
  <c r="M727" i="5" s="1"/>
  <c r="M728" i="5" s="1"/>
  <c r="M729" i="5" s="1"/>
  <c r="M730" i="5" s="1"/>
  <c r="M731" i="5" s="1"/>
  <c r="M732" i="5" s="1"/>
  <c r="M733" i="5" s="1"/>
  <c r="M734" i="5" s="1"/>
  <c r="M735" i="5" s="1"/>
  <c r="M736" i="5" s="1"/>
  <c r="M737" i="5" s="1"/>
  <c r="M738" i="5" s="1"/>
  <c r="M739" i="5" s="1"/>
  <c r="M740" i="5" s="1"/>
  <c r="M741" i="5" s="1"/>
  <c r="F720" i="5"/>
  <c r="O721" i="5" s="1"/>
  <c r="O719" i="6" l="1"/>
  <c r="P719" i="6" s="1"/>
  <c r="AK718" i="6"/>
  <c r="AL718" i="6" s="1"/>
  <c r="T719" i="6"/>
  <c r="N719" i="6" s="1"/>
  <c r="AJ721" i="5"/>
  <c r="AK720" i="5"/>
  <c r="AL720" i="5" s="1"/>
  <c r="P721" i="5"/>
  <c r="T721" i="5"/>
  <c r="E719" i="6" l="1"/>
  <c r="N721" i="5"/>
  <c r="AA719" i="6" l="1"/>
  <c r="W719" i="6"/>
  <c r="Z719" i="6"/>
  <c r="V719" i="6"/>
  <c r="F719" i="6"/>
  <c r="Y719" i="6"/>
  <c r="U719" i="6"/>
  <c r="AB719" i="6"/>
  <c r="X719" i="6"/>
  <c r="E721" i="5"/>
  <c r="T720" i="6" l="1"/>
  <c r="N720" i="6" s="1"/>
  <c r="AK719" i="6"/>
  <c r="AL719" i="6" s="1"/>
  <c r="O720" i="6"/>
  <c r="P720" i="6" s="1"/>
  <c r="AA721" i="5"/>
  <c r="AB721" i="5"/>
  <c r="Y721" i="5"/>
  <c r="Z721" i="5"/>
  <c r="W721" i="5"/>
  <c r="X721" i="5"/>
  <c r="U721" i="5"/>
  <c r="V721" i="5"/>
  <c r="F721" i="5"/>
  <c r="O722" i="5" s="1"/>
  <c r="R721" i="6" l="1"/>
  <c r="E720" i="6"/>
  <c r="AK721" i="5"/>
  <c r="AL721" i="5" s="1"/>
  <c r="P722" i="5"/>
  <c r="T722" i="5"/>
  <c r="N722" i="5" s="1"/>
  <c r="Z720" i="6" l="1"/>
  <c r="AH721" i="6" s="1"/>
  <c r="L721" i="6" s="1"/>
  <c r="L722" i="6" s="1"/>
  <c r="L723" i="6" s="1"/>
  <c r="L724" i="6" s="1"/>
  <c r="L725" i="6" s="1"/>
  <c r="L726" i="6" s="1"/>
  <c r="L727" i="6" s="1"/>
  <c r="L728" i="6" s="1"/>
  <c r="L729" i="6" s="1"/>
  <c r="L730" i="6" s="1"/>
  <c r="L731" i="6" s="1"/>
  <c r="L732" i="6" s="1"/>
  <c r="L733" i="6" s="1"/>
  <c r="L734" i="6" s="1"/>
  <c r="L735" i="6" s="1"/>
  <c r="L736" i="6" s="1"/>
  <c r="L737" i="6" s="1"/>
  <c r="L738" i="6" s="1"/>
  <c r="L739" i="6" s="1"/>
  <c r="L740" i="6" s="1"/>
  <c r="L741" i="6" s="1"/>
  <c r="V720" i="6"/>
  <c r="AD721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F720" i="6"/>
  <c r="Y720" i="6"/>
  <c r="AG721" i="6" s="1"/>
  <c r="K721" i="6" s="1"/>
  <c r="K722" i="6" s="1"/>
  <c r="K723" i="6" s="1"/>
  <c r="K724" i="6" s="1"/>
  <c r="K725" i="6" s="1"/>
  <c r="K726" i="6" s="1"/>
  <c r="K727" i="6" s="1"/>
  <c r="K728" i="6" s="1"/>
  <c r="K729" i="6" s="1"/>
  <c r="K730" i="6" s="1"/>
  <c r="K731" i="6" s="1"/>
  <c r="K732" i="6" s="1"/>
  <c r="K733" i="6" s="1"/>
  <c r="K734" i="6" s="1"/>
  <c r="K735" i="6" s="1"/>
  <c r="K736" i="6" s="1"/>
  <c r="K737" i="6" s="1"/>
  <c r="K738" i="6" s="1"/>
  <c r="K739" i="6" s="1"/>
  <c r="K740" i="6" s="1"/>
  <c r="K741" i="6" s="1"/>
  <c r="U720" i="6"/>
  <c r="AC721" i="6" s="1"/>
  <c r="AB720" i="6"/>
  <c r="X720" i="6"/>
  <c r="AF721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AA720" i="6"/>
  <c r="AI721" i="6" s="1"/>
  <c r="M721" i="6" s="1"/>
  <c r="M722" i="6" s="1"/>
  <c r="M723" i="6" s="1"/>
  <c r="M724" i="6" s="1"/>
  <c r="M725" i="6" s="1"/>
  <c r="M726" i="6" s="1"/>
  <c r="M727" i="6" s="1"/>
  <c r="M728" i="6" s="1"/>
  <c r="M729" i="6" s="1"/>
  <c r="M730" i="6" s="1"/>
  <c r="M731" i="6" s="1"/>
  <c r="M732" i="6" s="1"/>
  <c r="M733" i="6" s="1"/>
  <c r="M734" i="6" s="1"/>
  <c r="M735" i="6" s="1"/>
  <c r="M736" i="6" s="1"/>
  <c r="M737" i="6" s="1"/>
  <c r="M738" i="6" s="1"/>
  <c r="M739" i="6" s="1"/>
  <c r="M740" i="6" s="1"/>
  <c r="M741" i="6" s="1"/>
  <c r="W720" i="6"/>
  <c r="AE721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E722" i="5"/>
  <c r="AK720" i="6" l="1"/>
  <c r="AL720" i="6" s="1"/>
  <c r="O721" i="6"/>
  <c r="P721" i="6" s="1"/>
  <c r="T721" i="6"/>
  <c r="AJ721" i="6"/>
  <c r="G721" i="6"/>
  <c r="AA722" i="5"/>
  <c r="AB722" i="5"/>
  <c r="Y722" i="5"/>
  <c r="Z722" i="5"/>
  <c r="W722" i="5"/>
  <c r="X722" i="5"/>
  <c r="U722" i="5"/>
  <c r="V722" i="5"/>
  <c r="F722" i="5"/>
  <c r="O723" i="5" s="1"/>
  <c r="G722" i="6" l="1"/>
  <c r="N721" i="6"/>
  <c r="E721" i="6" s="1"/>
  <c r="AK722" i="5"/>
  <c r="AL722" i="5" s="1"/>
  <c r="P723" i="5"/>
  <c r="T723" i="5"/>
  <c r="N723" i="5" s="1"/>
  <c r="G723" i="6" l="1"/>
  <c r="Y721" i="6"/>
  <c r="U721" i="6"/>
  <c r="AB721" i="6"/>
  <c r="X721" i="6"/>
  <c r="AA721" i="6"/>
  <c r="W721" i="6"/>
  <c r="Z721" i="6"/>
  <c r="V721" i="6"/>
  <c r="F721" i="6"/>
  <c r="E723" i="5"/>
  <c r="AK721" i="6" l="1"/>
  <c r="AL721" i="6" s="1"/>
  <c r="O722" i="6"/>
  <c r="P722" i="6" s="1"/>
  <c r="T722" i="6"/>
  <c r="N722" i="6" s="1"/>
  <c r="G724" i="6"/>
  <c r="AA723" i="5"/>
  <c r="AB723" i="5"/>
  <c r="Y723" i="5"/>
  <c r="Z723" i="5"/>
  <c r="W723" i="5"/>
  <c r="X723" i="5"/>
  <c r="U723" i="5"/>
  <c r="V723" i="5"/>
  <c r="F723" i="5"/>
  <c r="O724" i="5" s="1"/>
  <c r="E722" i="6" l="1"/>
  <c r="G725" i="6"/>
  <c r="AK723" i="5"/>
  <c r="AL723" i="5" s="1"/>
  <c r="P724" i="5"/>
  <c r="T724" i="5"/>
  <c r="N724" i="5" s="1"/>
  <c r="AB722" i="6" l="1"/>
  <c r="X722" i="6"/>
  <c r="AA722" i="6"/>
  <c r="W722" i="6"/>
  <c r="Z722" i="6"/>
  <c r="V722" i="6"/>
  <c r="F722" i="6"/>
  <c r="Y722" i="6"/>
  <c r="U722" i="6"/>
  <c r="G726" i="6"/>
  <c r="E724" i="5"/>
  <c r="G727" i="6" l="1"/>
  <c r="O723" i="6"/>
  <c r="P723" i="6" s="1"/>
  <c r="AK722" i="6"/>
  <c r="AL722" i="6" s="1"/>
  <c r="T723" i="6"/>
  <c r="N723" i="6" s="1"/>
  <c r="AA724" i="5"/>
  <c r="AB724" i="5"/>
  <c r="Y724" i="5"/>
  <c r="Z724" i="5"/>
  <c r="W724" i="5"/>
  <c r="X724" i="5"/>
  <c r="U724" i="5"/>
  <c r="V724" i="5"/>
  <c r="F724" i="5"/>
  <c r="O725" i="5" s="1"/>
  <c r="E723" i="6" l="1"/>
  <c r="G728" i="6"/>
  <c r="AK724" i="5"/>
  <c r="AL724" i="5" s="1"/>
  <c r="P725" i="5"/>
  <c r="T725" i="5"/>
  <c r="N725" i="5" s="1"/>
  <c r="AA723" i="6" l="1"/>
  <c r="W723" i="6"/>
  <c r="Z723" i="6"/>
  <c r="V723" i="6"/>
  <c r="F723" i="6"/>
  <c r="Y723" i="6"/>
  <c r="U723" i="6"/>
  <c r="AB723" i="6"/>
  <c r="X723" i="6"/>
  <c r="G729" i="6"/>
  <c r="E725" i="5"/>
  <c r="G730" i="6" l="1"/>
  <c r="AK723" i="6"/>
  <c r="AL723" i="6" s="1"/>
  <c r="O724" i="6"/>
  <c r="P724" i="6" s="1"/>
  <c r="T724" i="6"/>
  <c r="N724" i="6" s="1"/>
  <c r="AA725" i="5"/>
  <c r="AB725" i="5"/>
  <c r="Y725" i="5"/>
  <c r="Z725" i="5"/>
  <c r="W725" i="5"/>
  <c r="X725" i="5"/>
  <c r="U725" i="5"/>
  <c r="V725" i="5"/>
  <c r="F725" i="5"/>
  <c r="O726" i="5" s="1"/>
  <c r="G731" i="6" l="1"/>
  <c r="E724" i="6"/>
  <c r="AK725" i="5"/>
  <c r="AL725" i="5" s="1"/>
  <c r="P726" i="5"/>
  <c r="T726" i="5"/>
  <c r="N726" i="5" s="1"/>
  <c r="Z724" i="6" l="1"/>
  <c r="V724" i="6"/>
  <c r="F724" i="6"/>
  <c r="Y724" i="6"/>
  <c r="U724" i="6"/>
  <c r="AB724" i="6"/>
  <c r="X724" i="6"/>
  <c r="AA724" i="6"/>
  <c r="W724" i="6"/>
  <c r="G732" i="6"/>
  <c r="E726" i="5"/>
  <c r="G733" i="6" l="1"/>
  <c r="T725" i="6"/>
  <c r="N725" i="6" s="1"/>
  <c r="AK724" i="6"/>
  <c r="AL724" i="6" s="1"/>
  <c r="O725" i="6"/>
  <c r="P725" i="6" s="1"/>
  <c r="AA726" i="5"/>
  <c r="AB726" i="5"/>
  <c r="Y726" i="5"/>
  <c r="Z726" i="5"/>
  <c r="W726" i="5"/>
  <c r="X726" i="5"/>
  <c r="U726" i="5"/>
  <c r="V726" i="5"/>
  <c r="F726" i="5"/>
  <c r="O727" i="5" s="1"/>
  <c r="E725" i="6" l="1"/>
  <c r="G734" i="6"/>
  <c r="AK726" i="5"/>
  <c r="AL726" i="5" s="1"/>
  <c r="P727" i="5"/>
  <c r="T727" i="5"/>
  <c r="N727" i="5" s="1"/>
  <c r="G735" i="6" l="1"/>
  <c r="Y725" i="6"/>
  <c r="U725" i="6"/>
  <c r="AB725" i="6"/>
  <c r="X725" i="6"/>
  <c r="AA725" i="6"/>
  <c r="W725" i="6"/>
  <c r="Z725" i="6"/>
  <c r="V725" i="6"/>
  <c r="F725" i="6"/>
  <c r="E727" i="5"/>
  <c r="AK725" i="6" l="1"/>
  <c r="AL725" i="6" s="1"/>
  <c r="O726" i="6"/>
  <c r="P726" i="6" s="1"/>
  <c r="T726" i="6"/>
  <c r="N726" i="6" s="1"/>
  <c r="G736" i="6"/>
  <c r="AA727" i="5"/>
  <c r="AB727" i="5"/>
  <c r="Y727" i="5"/>
  <c r="Z727" i="5"/>
  <c r="W727" i="5"/>
  <c r="X727" i="5"/>
  <c r="U727" i="5"/>
  <c r="V727" i="5"/>
  <c r="F727" i="5"/>
  <c r="O728" i="5" s="1"/>
  <c r="E726" i="6" l="1"/>
  <c r="G737" i="6"/>
  <c r="AK727" i="5"/>
  <c r="AL727" i="5" s="1"/>
  <c r="P728" i="5"/>
  <c r="T728" i="5"/>
  <c r="N728" i="5" s="1"/>
  <c r="AB726" i="6" l="1"/>
  <c r="X726" i="6"/>
  <c r="AA726" i="6"/>
  <c r="W726" i="6"/>
  <c r="Z726" i="6"/>
  <c r="V726" i="6"/>
  <c r="F726" i="6"/>
  <c r="Y726" i="6"/>
  <c r="U726" i="6"/>
  <c r="G738" i="6"/>
  <c r="E728" i="5"/>
  <c r="O727" i="6" l="1"/>
  <c r="P727" i="6" s="1"/>
  <c r="AK726" i="6"/>
  <c r="AL726" i="6" s="1"/>
  <c r="T727" i="6"/>
  <c r="N727" i="6" s="1"/>
  <c r="G739" i="6"/>
  <c r="AA728" i="5"/>
  <c r="AB728" i="5"/>
  <c r="Y728" i="5"/>
  <c r="Z728" i="5"/>
  <c r="W728" i="5"/>
  <c r="X728" i="5"/>
  <c r="U728" i="5"/>
  <c r="V728" i="5"/>
  <c r="F728" i="5"/>
  <c r="O729" i="5" s="1"/>
  <c r="G740" i="6" l="1"/>
  <c r="E727" i="6"/>
  <c r="AK728" i="5"/>
  <c r="AL728" i="5" s="1"/>
  <c r="P729" i="5"/>
  <c r="T729" i="5"/>
  <c r="N729" i="5" s="1"/>
  <c r="AA727" i="6" l="1"/>
  <c r="W727" i="6"/>
  <c r="Z727" i="6"/>
  <c r="V727" i="6"/>
  <c r="F727" i="6"/>
  <c r="Y727" i="6"/>
  <c r="U727" i="6"/>
  <c r="AB727" i="6"/>
  <c r="X727" i="6"/>
  <c r="G741" i="6"/>
  <c r="E729" i="5"/>
  <c r="T728" i="6" l="1"/>
  <c r="N728" i="6" s="1"/>
  <c r="AK727" i="6"/>
  <c r="AL727" i="6" s="1"/>
  <c r="O728" i="6"/>
  <c r="P728" i="6" s="1"/>
  <c r="AA729" i="5"/>
  <c r="AB729" i="5"/>
  <c r="Y729" i="5"/>
  <c r="Z729" i="5"/>
  <c r="W729" i="5"/>
  <c r="X729" i="5"/>
  <c r="U729" i="5"/>
  <c r="V729" i="5"/>
  <c r="F729" i="5"/>
  <c r="O730" i="5" s="1"/>
  <c r="E728" i="6" l="1"/>
  <c r="AK729" i="5"/>
  <c r="AL729" i="5" s="1"/>
  <c r="P730" i="5"/>
  <c r="T730" i="5"/>
  <c r="N730" i="5" s="1"/>
  <c r="Z728" i="6" l="1"/>
  <c r="V728" i="6"/>
  <c r="F728" i="6"/>
  <c r="Y728" i="6"/>
  <c r="U728" i="6"/>
  <c r="AB728" i="6"/>
  <c r="X728" i="6"/>
  <c r="AA728" i="6"/>
  <c r="W728" i="6"/>
  <c r="E730" i="5"/>
  <c r="T729" i="6" l="1"/>
  <c r="N729" i="6" s="1"/>
  <c r="AK728" i="6"/>
  <c r="AL728" i="6" s="1"/>
  <c r="O729" i="6"/>
  <c r="P729" i="6" s="1"/>
  <c r="AA730" i="5"/>
  <c r="AB730" i="5"/>
  <c r="Y730" i="5"/>
  <c r="Z730" i="5"/>
  <c r="W730" i="5"/>
  <c r="X730" i="5"/>
  <c r="U730" i="5"/>
  <c r="V730" i="5"/>
  <c r="F730" i="5"/>
  <c r="O731" i="5" s="1"/>
  <c r="E729" i="6" l="1"/>
  <c r="AK730" i="5"/>
  <c r="AL730" i="5" s="1"/>
  <c r="P731" i="5"/>
  <c r="T731" i="5"/>
  <c r="N731" i="5" s="1"/>
  <c r="Y729" i="6" l="1"/>
  <c r="U729" i="6"/>
  <c r="AB729" i="6"/>
  <c r="X729" i="6"/>
  <c r="AA729" i="6"/>
  <c r="W729" i="6"/>
  <c r="Z729" i="6"/>
  <c r="V729" i="6"/>
  <c r="F729" i="6"/>
  <c r="E731" i="5"/>
  <c r="T730" i="6" l="1"/>
  <c r="N730" i="6" s="1"/>
  <c r="AK729" i="6"/>
  <c r="AL729" i="6" s="1"/>
  <c r="O730" i="6"/>
  <c r="P730" i="6" s="1"/>
  <c r="AA731" i="5"/>
  <c r="AB731" i="5"/>
  <c r="Y731" i="5"/>
  <c r="Z731" i="5"/>
  <c r="W731" i="5"/>
  <c r="X731" i="5"/>
  <c r="U731" i="5"/>
  <c r="V731" i="5"/>
  <c r="F731" i="5"/>
  <c r="O732" i="5" s="1"/>
  <c r="E730" i="6" l="1"/>
  <c r="P732" i="5"/>
  <c r="AK731" i="5"/>
  <c r="AL731" i="5" s="1"/>
  <c r="T732" i="5"/>
  <c r="N732" i="5" s="1"/>
  <c r="AB730" i="6" l="1"/>
  <c r="X730" i="6"/>
  <c r="AA730" i="6"/>
  <c r="W730" i="6"/>
  <c r="Z730" i="6"/>
  <c r="V730" i="6"/>
  <c r="F730" i="6"/>
  <c r="Y730" i="6"/>
  <c r="U730" i="6"/>
  <c r="E732" i="5"/>
  <c r="O731" i="6" l="1"/>
  <c r="P731" i="6" s="1"/>
  <c r="AK730" i="6"/>
  <c r="AL730" i="6" s="1"/>
  <c r="T731" i="6"/>
  <c r="N731" i="6" s="1"/>
  <c r="AA732" i="5"/>
  <c r="AB732" i="5"/>
  <c r="Y732" i="5"/>
  <c r="Z732" i="5"/>
  <c r="W732" i="5"/>
  <c r="X732" i="5"/>
  <c r="U732" i="5"/>
  <c r="V732" i="5"/>
  <c r="F732" i="5"/>
  <c r="O733" i="5" s="1"/>
  <c r="E731" i="6" l="1"/>
  <c r="P733" i="5"/>
  <c r="AK732" i="5"/>
  <c r="AL732" i="5" s="1"/>
  <c r="T733" i="5"/>
  <c r="N733" i="5" s="1"/>
  <c r="AA731" i="6" l="1"/>
  <c r="W731" i="6"/>
  <c r="Z731" i="6"/>
  <c r="V731" i="6"/>
  <c r="F731" i="6"/>
  <c r="Y731" i="6"/>
  <c r="U731" i="6"/>
  <c r="AB731" i="6"/>
  <c r="X731" i="6"/>
  <c r="E733" i="5"/>
  <c r="AK731" i="6" l="1"/>
  <c r="AL731" i="6" s="1"/>
  <c r="O732" i="6"/>
  <c r="P732" i="6" s="1"/>
  <c r="T732" i="6"/>
  <c r="N732" i="6" s="1"/>
  <c r="AA733" i="5"/>
  <c r="AB733" i="5"/>
  <c r="Y733" i="5"/>
  <c r="Z733" i="5"/>
  <c r="W733" i="5"/>
  <c r="X733" i="5"/>
  <c r="U733" i="5"/>
  <c r="V733" i="5"/>
  <c r="F733" i="5"/>
  <c r="O734" i="5" s="1"/>
  <c r="E732" i="6" l="1"/>
  <c r="P734" i="5"/>
  <c r="AK733" i="5"/>
  <c r="AL733" i="5" s="1"/>
  <c r="T734" i="5"/>
  <c r="N734" i="5" s="1"/>
  <c r="Z732" i="6" l="1"/>
  <c r="V732" i="6"/>
  <c r="F732" i="6"/>
  <c r="Y732" i="6"/>
  <c r="U732" i="6"/>
  <c r="AB732" i="6"/>
  <c r="X732" i="6"/>
  <c r="AA732" i="6"/>
  <c r="W732" i="6"/>
  <c r="E734" i="5"/>
  <c r="T733" i="6" l="1"/>
  <c r="N733" i="6" s="1"/>
  <c r="AK732" i="6"/>
  <c r="AL732" i="6" s="1"/>
  <c r="O733" i="6"/>
  <c r="P733" i="6" s="1"/>
  <c r="AA734" i="5"/>
  <c r="AB734" i="5"/>
  <c r="Y734" i="5"/>
  <c r="Z734" i="5"/>
  <c r="W734" i="5"/>
  <c r="X734" i="5"/>
  <c r="U734" i="5"/>
  <c r="V734" i="5"/>
  <c r="F734" i="5"/>
  <c r="O735" i="5" s="1"/>
  <c r="E733" i="6" l="1"/>
  <c r="P735" i="5"/>
  <c r="AK734" i="5"/>
  <c r="AL734" i="5" s="1"/>
  <c r="T735" i="5"/>
  <c r="N735" i="5" s="1"/>
  <c r="Y733" i="6" l="1"/>
  <c r="U733" i="6"/>
  <c r="AB733" i="6"/>
  <c r="X733" i="6"/>
  <c r="AA733" i="6"/>
  <c r="W733" i="6"/>
  <c r="Z733" i="6"/>
  <c r="V733" i="6"/>
  <c r="F733" i="6"/>
  <c r="E735" i="5"/>
  <c r="AK733" i="6" l="1"/>
  <c r="AL733" i="6" s="1"/>
  <c r="O734" i="6"/>
  <c r="P734" i="6" s="1"/>
  <c r="T734" i="6"/>
  <c r="N734" i="6" s="1"/>
  <c r="AA735" i="5"/>
  <c r="AB735" i="5"/>
  <c r="Y735" i="5"/>
  <c r="Z735" i="5"/>
  <c r="W735" i="5"/>
  <c r="X735" i="5"/>
  <c r="U735" i="5"/>
  <c r="V735" i="5"/>
  <c r="F735" i="5"/>
  <c r="O736" i="5" s="1"/>
  <c r="E734" i="6" l="1"/>
  <c r="P736" i="5"/>
  <c r="AK735" i="5"/>
  <c r="AL735" i="5" s="1"/>
  <c r="T736" i="5"/>
  <c r="N736" i="5" s="1"/>
  <c r="AB734" i="6" l="1"/>
  <c r="X734" i="6"/>
  <c r="AA734" i="6"/>
  <c r="W734" i="6"/>
  <c r="Z734" i="6"/>
  <c r="V734" i="6"/>
  <c r="F734" i="6"/>
  <c r="Y734" i="6"/>
  <c r="U734" i="6"/>
  <c r="E736" i="5"/>
  <c r="O735" i="6" l="1"/>
  <c r="P735" i="6" s="1"/>
  <c r="AK734" i="6"/>
  <c r="AL734" i="6" s="1"/>
  <c r="T735" i="6"/>
  <c r="N735" i="6" s="1"/>
  <c r="AA736" i="5"/>
  <c r="AB736" i="5"/>
  <c r="Y736" i="5"/>
  <c r="Z736" i="5"/>
  <c r="W736" i="5"/>
  <c r="X736" i="5"/>
  <c r="U736" i="5"/>
  <c r="V736" i="5"/>
  <c r="F736" i="5"/>
  <c r="O737" i="5" s="1"/>
  <c r="E735" i="6" l="1"/>
  <c r="P737" i="5"/>
  <c r="AK736" i="5"/>
  <c r="AL736" i="5" s="1"/>
  <c r="T737" i="5"/>
  <c r="N737" i="5" s="1"/>
  <c r="AA735" i="6" l="1"/>
  <c r="W735" i="6"/>
  <c r="Z735" i="6"/>
  <c r="V735" i="6"/>
  <c r="F735" i="6"/>
  <c r="Y735" i="6"/>
  <c r="U735" i="6"/>
  <c r="AB735" i="6"/>
  <c r="X735" i="6"/>
  <c r="E737" i="5"/>
  <c r="AK735" i="6" l="1"/>
  <c r="AL735" i="6" s="1"/>
  <c r="O736" i="6"/>
  <c r="P736" i="6" s="1"/>
  <c r="T736" i="6"/>
  <c r="N736" i="6" s="1"/>
  <c r="AA737" i="5"/>
  <c r="AB737" i="5"/>
  <c r="Y737" i="5"/>
  <c r="Z737" i="5"/>
  <c r="W737" i="5"/>
  <c r="X737" i="5"/>
  <c r="U737" i="5"/>
  <c r="V737" i="5"/>
  <c r="F737" i="5"/>
  <c r="O738" i="5" s="1"/>
  <c r="E736" i="6" l="1"/>
  <c r="P738" i="5"/>
  <c r="AK737" i="5"/>
  <c r="AL737" i="5" s="1"/>
  <c r="T738" i="5"/>
  <c r="N738" i="5" s="1"/>
  <c r="Z736" i="6" l="1"/>
  <c r="V736" i="6"/>
  <c r="F736" i="6"/>
  <c r="Y736" i="6"/>
  <c r="U736" i="6"/>
  <c r="AB736" i="6"/>
  <c r="X736" i="6"/>
  <c r="AA736" i="6"/>
  <c r="W736" i="6"/>
  <c r="E738" i="5"/>
  <c r="T737" i="6" l="1"/>
  <c r="N737" i="6" s="1"/>
  <c r="AK736" i="6"/>
  <c r="AL736" i="6" s="1"/>
  <c r="O737" i="6"/>
  <c r="P737" i="6" s="1"/>
  <c r="AA738" i="5"/>
  <c r="AB738" i="5"/>
  <c r="Y738" i="5"/>
  <c r="Z738" i="5"/>
  <c r="W738" i="5"/>
  <c r="X738" i="5"/>
  <c r="U738" i="5"/>
  <c r="V738" i="5"/>
  <c r="F738" i="5"/>
  <c r="O739" i="5" s="1"/>
  <c r="E737" i="6" l="1"/>
  <c r="P739" i="5"/>
  <c r="AK738" i="5"/>
  <c r="AL738" i="5" s="1"/>
  <c r="T739" i="5"/>
  <c r="N739" i="5" s="1"/>
  <c r="Y737" i="6" l="1"/>
  <c r="U737" i="6"/>
  <c r="AB737" i="6"/>
  <c r="X737" i="6"/>
  <c r="AA737" i="6"/>
  <c r="W737" i="6"/>
  <c r="Z737" i="6"/>
  <c r="V737" i="6"/>
  <c r="F737" i="6"/>
  <c r="E739" i="5"/>
  <c r="T738" i="6" l="1"/>
  <c r="N738" i="6" s="1"/>
  <c r="AK737" i="6"/>
  <c r="AL737" i="6" s="1"/>
  <c r="O738" i="6"/>
  <c r="P738" i="6" s="1"/>
  <c r="AA739" i="5"/>
  <c r="AB739" i="5"/>
  <c r="Y739" i="5"/>
  <c r="Z739" i="5"/>
  <c r="W739" i="5"/>
  <c r="X739" i="5"/>
  <c r="U739" i="5"/>
  <c r="V739" i="5"/>
  <c r="F739" i="5"/>
  <c r="O740" i="5" s="1"/>
  <c r="E738" i="6" l="1"/>
  <c r="P740" i="5"/>
  <c r="AK739" i="5"/>
  <c r="AL739" i="5" s="1"/>
  <c r="T740" i="5"/>
  <c r="N740" i="5" s="1"/>
  <c r="AB738" i="6" l="1"/>
  <c r="X738" i="6"/>
  <c r="AA738" i="6"/>
  <c r="W738" i="6"/>
  <c r="Z738" i="6"/>
  <c r="V738" i="6"/>
  <c r="F738" i="6"/>
  <c r="Y738" i="6"/>
  <c r="U738" i="6"/>
  <c r="E740" i="5"/>
  <c r="O739" i="6" l="1"/>
  <c r="P739" i="6" s="1"/>
  <c r="AK738" i="6"/>
  <c r="AL738" i="6" s="1"/>
  <c r="T739" i="6"/>
  <c r="N739" i="6" s="1"/>
  <c r="AA740" i="5"/>
  <c r="AB740" i="5"/>
  <c r="Y740" i="5"/>
  <c r="Z740" i="5"/>
  <c r="W740" i="5"/>
  <c r="X740" i="5"/>
  <c r="U740" i="5"/>
  <c r="V740" i="5"/>
  <c r="F740" i="5"/>
  <c r="O741" i="5" s="1"/>
  <c r="E739" i="6" l="1"/>
  <c r="P741" i="5"/>
  <c r="AK740" i="5"/>
  <c r="AL740" i="5" s="1"/>
  <c r="T741" i="5"/>
  <c r="N741" i="5" s="1"/>
  <c r="AA739" i="6" l="1"/>
  <c r="W739" i="6"/>
  <c r="Z739" i="6"/>
  <c r="V739" i="6"/>
  <c r="F739" i="6"/>
  <c r="Y739" i="6"/>
  <c r="U739" i="6"/>
  <c r="AB739" i="6"/>
  <c r="X739" i="6"/>
  <c r="E741" i="5"/>
  <c r="R742" i="5"/>
  <c r="T740" i="6" l="1"/>
  <c r="N740" i="6" s="1"/>
  <c r="AK739" i="6"/>
  <c r="AL739" i="6" s="1"/>
  <c r="O740" i="6"/>
  <c r="P740" i="6" s="1"/>
  <c r="AA741" i="5"/>
  <c r="AI742" i="5" s="1"/>
  <c r="M742" i="5" s="1"/>
  <c r="M743" i="5" s="1"/>
  <c r="M744" i="5" s="1"/>
  <c r="M745" i="5" s="1"/>
  <c r="M746" i="5" s="1"/>
  <c r="M747" i="5" s="1"/>
  <c r="M748" i="5" s="1"/>
  <c r="M749" i="5" s="1"/>
  <c r="M750" i="5" s="1"/>
  <c r="M751" i="5" s="1"/>
  <c r="M752" i="5" s="1"/>
  <c r="M753" i="5" s="1"/>
  <c r="M754" i="5" s="1"/>
  <c r="M755" i="5" s="1"/>
  <c r="M756" i="5" s="1"/>
  <c r="M757" i="5" s="1"/>
  <c r="M758" i="5" s="1"/>
  <c r="M759" i="5" s="1"/>
  <c r="AB741" i="5"/>
  <c r="Y741" i="5"/>
  <c r="AG742" i="5" s="1"/>
  <c r="K742" i="5" s="1"/>
  <c r="K743" i="5" s="1"/>
  <c r="K744" i="5" s="1"/>
  <c r="K745" i="5" s="1"/>
  <c r="K746" i="5" s="1"/>
  <c r="K747" i="5" s="1"/>
  <c r="K748" i="5" s="1"/>
  <c r="K749" i="5" s="1"/>
  <c r="K750" i="5" s="1"/>
  <c r="K751" i="5" s="1"/>
  <c r="K752" i="5" s="1"/>
  <c r="K753" i="5" s="1"/>
  <c r="K754" i="5" s="1"/>
  <c r="K755" i="5" s="1"/>
  <c r="K756" i="5" s="1"/>
  <c r="K757" i="5" s="1"/>
  <c r="K758" i="5" s="1"/>
  <c r="K759" i="5" s="1"/>
  <c r="Z741" i="5"/>
  <c r="AH742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W741" i="5"/>
  <c r="AE742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I759" i="5" s="1"/>
  <c r="X741" i="5"/>
  <c r="AF742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U741" i="5"/>
  <c r="AC742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V741" i="5"/>
  <c r="AD742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F741" i="5"/>
  <c r="O742" i="5" s="1"/>
  <c r="E740" i="6" l="1"/>
  <c r="AJ742" i="5"/>
  <c r="P742" i="5"/>
  <c r="AK741" i="5"/>
  <c r="AL741" i="5" s="1"/>
  <c r="T742" i="5"/>
  <c r="Z740" i="6" l="1"/>
  <c r="V740" i="6"/>
  <c r="F740" i="6"/>
  <c r="Y740" i="6"/>
  <c r="U740" i="6"/>
  <c r="AB740" i="6"/>
  <c r="X740" i="6"/>
  <c r="AA740" i="6"/>
  <c r="W740" i="6"/>
  <c r="N742" i="5"/>
  <c r="AK740" i="6" l="1"/>
  <c r="AL740" i="6" s="1"/>
  <c r="O741" i="6"/>
  <c r="P741" i="6" s="1"/>
  <c r="T741" i="6"/>
  <c r="N741" i="6" s="1"/>
  <c r="E742" i="5"/>
  <c r="E741" i="6" l="1"/>
  <c r="R742" i="6"/>
  <c r="AA742" i="5"/>
  <c r="AB742" i="5"/>
  <c r="Y742" i="5"/>
  <c r="Z742" i="5"/>
  <c r="W742" i="5"/>
  <c r="X742" i="5"/>
  <c r="U742" i="5"/>
  <c r="V742" i="5"/>
  <c r="F742" i="5"/>
  <c r="O743" i="5" s="1"/>
  <c r="Y741" i="6" l="1"/>
  <c r="AG742" i="6" s="1"/>
  <c r="K742" i="6" s="1"/>
  <c r="K743" i="6" s="1"/>
  <c r="K744" i="6" s="1"/>
  <c r="K745" i="6" s="1"/>
  <c r="K746" i="6" s="1"/>
  <c r="K747" i="6" s="1"/>
  <c r="K748" i="6" s="1"/>
  <c r="K749" i="6" s="1"/>
  <c r="K750" i="6" s="1"/>
  <c r="K751" i="6" s="1"/>
  <c r="K752" i="6" s="1"/>
  <c r="K753" i="6" s="1"/>
  <c r="K754" i="6" s="1"/>
  <c r="K755" i="6" s="1"/>
  <c r="K756" i="6" s="1"/>
  <c r="K757" i="6" s="1"/>
  <c r="K758" i="6" s="1"/>
  <c r="K759" i="6" s="1"/>
  <c r="U741" i="6"/>
  <c r="AC742" i="6" s="1"/>
  <c r="AB741" i="6"/>
  <c r="X741" i="6"/>
  <c r="AF742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AA741" i="6"/>
  <c r="AI742" i="6" s="1"/>
  <c r="M742" i="6" s="1"/>
  <c r="M743" i="6" s="1"/>
  <c r="M744" i="6" s="1"/>
  <c r="M745" i="6" s="1"/>
  <c r="M746" i="6" s="1"/>
  <c r="M747" i="6" s="1"/>
  <c r="M748" i="6" s="1"/>
  <c r="M749" i="6" s="1"/>
  <c r="M750" i="6" s="1"/>
  <c r="M751" i="6" s="1"/>
  <c r="M752" i="6" s="1"/>
  <c r="M753" i="6" s="1"/>
  <c r="M754" i="6" s="1"/>
  <c r="M755" i="6" s="1"/>
  <c r="M756" i="6" s="1"/>
  <c r="M757" i="6" s="1"/>
  <c r="M758" i="6" s="1"/>
  <c r="M759" i="6" s="1"/>
  <c r="W741" i="6"/>
  <c r="AE742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Z741" i="6"/>
  <c r="AH742" i="6" s="1"/>
  <c r="L742" i="6" s="1"/>
  <c r="L743" i="6" s="1"/>
  <c r="L744" i="6" s="1"/>
  <c r="L745" i="6" s="1"/>
  <c r="L746" i="6" s="1"/>
  <c r="L747" i="6" s="1"/>
  <c r="L748" i="6" s="1"/>
  <c r="L749" i="6" s="1"/>
  <c r="L750" i="6" s="1"/>
  <c r="L751" i="6" s="1"/>
  <c r="L752" i="6" s="1"/>
  <c r="L753" i="6" s="1"/>
  <c r="L754" i="6" s="1"/>
  <c r="L755" i="6" s="1"/>
  <c r="L756" i="6" s="1"/>
  <c r="L757" i="6" s="1"/>
  <c r="L758" i="6" s="1"/>
  <c r="L759" i="6" s="1"/>
  <c r="V741" i="6"/>
  <c r="AD742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F741" i="6"/>
  <c r="P743" i="5"/>
  <c r="AK742" i="5"/>
  <c r="AL742" i="5" s="1"/>
  <c r="T743" i="5"/>
  <c r="N743" i="5" s="1"/>
  <c r="AJ742" i="6" l="1"/>
  <c r="G742" i="6"/>
  <c r="T742" i="6"/>
  <c r="AK741" i="6"/>
  <c r="AL741" i="6" s="1"/>
  <c r="O742" i="6"/>
  <c r="P742" i="6" s="1"/>
  <c r="E743" i="5"/>
  <c r="G743" i="6" l="1"/>
  <c r="N742" i="6"/>
  <c r="E742" i="6" s="1"/>
  <c r="AA743" i="5"/>
  <c r="AB743" i="5"/>
  <c r="Y743" i="5"/>
  <c r="Z743" i="5"/>
  <c r="W743" i="5"/>
  <c r="X743" i="5"/>
  <c r="U743" i="5"/>
  <c r="V743" i="5"/>
  <c r="F743" i="5"/>
  <c r="O744" i="5" s="1"/>
  <c r="AB742" i="6" l="1"/>
  <c r="X742" i="6"/>
  <c r="AA742" i="6"/>
  <c r="W742" i="6"/>
  <c r="Z742" i="6"/>
  <c r="V742" i="6"/>
  <c r="F742" i="6"/>
  <c r="Y742" i="6"/>
  <c r="U742" i="6"/>
  <c r="G744" i="6"/>
  <c r="P744" i="5"/>
  <c r="AK743" i="5"/>
  <c r="AL743" i="5" s="1"/>
  <c r="T744" i="5"/>
  <c r="N744" i="5" s="1"/>
  <c r="G745" i="6" l="1"/>
  <c r="O743" i="6"/>
  <c r="P743" i="6" s="1"/>
  <c r="AK742" i="6"/>
  <c r="AL742" i="6" s="1"/>
  <c r="T743" i="6"/>
  <c r="N743" i="6" s="1"/>
  <c r="E744" i="5"/>
  <c r="G746" i="6" l="1"/>
  <c r="E743" i="6"/>
  <c r="AA744" i="5"/>
  <c r="AB744" i="5"/>
  <c r="Y744" i="5"/>
  <c r="Z744" i="5"/>
  <c r="W744" i="5"/>
  <c r="X744" i="5"/>
  <c r="U744" i="5"/>
  <c r="V744" i="5"/>
  <c r="F744" i="5"/>
  <c r="O745" i="5" s="1"/>
  <c r="G747" i="6" l="1"/>
  <c r="AA743" i="6"/>
  <c r="W743" i="6"/>
  <c r="Z743" i="6"/>
  <c r="V743" i="6"/>
  <c r="F743" i="6"/>
  <c r="Y743" i="6"/>
  <c r="U743" i="6"/>
  <c r="AB743" i="6"/>
  <c r="X743" i="6"/>
  <c r="P745" i="5"/>
  <c r="AK744" i="5"/>
  <c r="AL744" i="5" s="1"/>
  <c r="T745" i="5"/>
  <c r="N745" i="5" s="1"/>
  <c r="T744" i="6" l="1"/>
  <c r="N744" i="6" s="1"/>
  <c r="AK743" i="6"/>
  <c r="AL743" i="6" s="1"/>
  <c r="O744" i="6"/>
  <c r="P744" i="6" s="1"/>
  <c r="G748" i="6"/>
  <c r="E745" i="5"/>
  <c r="G749" i="6" l="1"/>
  <c r="E744" i="6"/>
  <c r="AA745" i="5"/>
  <c r="AB745" i="5"/>
  <c r="Y745" i="5"/>
  <c r="Z745" i="5"/>
  <c r="W745" i="5"/>
  <c r="X745" i="5"/>
  <c r="U745" i="5"/>
  <c r="V745" i="5"/>
  <c r="F745" i="5"/>
  <c r="O746" i="5" s="1"/>
  <c r="G750" i="6" l="1"/>
  <c r="Z744" i="6"/>
  <c r="V744" i="6"/>
  <c r="F744" i="6"/>
  <c r="Y744" i="6"/>
  <c r="U744" i="6"/>
  <c r="AB744" i="6"/>
  <c r="X744" i="6"/>
  <c r="AA744" i="6"/>
  <c r="W744" i="6"/>
  <c r="P746" i="5"/>
  <c r="AK745" i="5"/>
  <c r="AL745" i="5" s="1"/>
  <c r="T746" i="5"/>
  <c r="N746" i="5" s="1"/>
  <c r="G751" i="6" l="1"/>
  <c r="AK744" i="6"/>
  <c r="AL744" i="6" s="1"/>
  <c r="O745" i="6"/>
  <c r="P745" i="6" s="1"/>
  <c r="T745" i="6"/>
  <c r="N745" i="6" s="1"/>
  <c r="E746" i="5"/>
  <c r="E745" i="6" l="1"/>
  <c r="G752" i="6"/>
  <c r="AA746" i="5"/>
  <c r="AB746" i="5"/>
  <c r="Y746" i="5"/>
  <c r="Z746" i="5"/>
  <c r="W746" i="5"/>
  <c r="X746" i="5"/>
  <c r="U746" i="5"/>
  <c r="V746" i="5"/>
  <c r="F746" i="5"/>
  <c r="O747" i="5" s="1"/>
  <c r="Y745" i="6" l="1"/>
  <c r="U745" i="6"/>
  <c r="AB745" i="6"/>
  <c r="X745" i="6"/>
  <c r="AA745" i="6"/>
  <c r="W745" i="6"/>
  <c r="Z745" i="6"/>
  <c r="V745" i="6"/>
  <c r="F745" i="6"/>
  <c r="G753" i="6"/>
  <c r="P747" i="5"/>
  <c r="AK746" i="5"/>
  <c r="AL746" i="5" s="1"/>
  <c r="T747" i="5"/>
  <c r="N747" i="5" s="1"/>
  <c r="G754" i="6" l="1"/>
  <c r="T746" i="6"/>
  <c r="N746" i="6" s="1"/>
  <c r="AK745" i="6"/>
  <c r="AL745" i="6" s="1"/>
  <c r="O746" i="6"/>
  <c r="P746" i="6" s="1"/>
  <c r="E747" i="5"/>
  <c r="G755" i="6" l="1"/>
  <c r="E746" i="6"/>
  <c r="AA747" i="5"/>
  <c r="AB747" i="5"/>
  <c r="Y747" i="5"/>
  <c r="Z747" i="5"/>
  <c r="W747" i="5"/>
  <c r="X747" i="5"/>
  <c r="U747" i="5"/>
  <c r="V747" i="5"/>
  <c r="F747" i="5"/>
  <c r="O748" i="5" s="1"/>
  <c r="AB746" i="6" l="1"/>
  <c r="X746" i="6"/>
  <c r="AA746" i="6"/>
  <c r="W746" i="6"/>
  <c r="Z746" i="6"/>
  <c r="V746" i="6"/>
  <c r="F746" i="6"/>
  <c r="Y746" i="6"/>
  <c r="U746" i="6"/>
  <c r="G756" i="6"/>
  <c r="P748" i="5"/>
  <c r="AK747" i="5"/>
  <c r="AL747" i="5" s="1"/>
  <c r="T748" i="5"/>
  <c r="N748" i="5" s="1"/>
  <c r="G757" i="6" l="1"/>
  <c r="O747" i="6"/>
  <c r="P747" i="6" s="1"/>
  <c r="AK746" i="6"/>
  <c r="AL746" i="6" s="1"/>
  <c r="T747" i="6"/>
  <c r="N747" i="6" s="1"/>
  <c r="E748" i="5"/>
  <c r="G758" i="6" l="1"/>
  <c r="E747" i="6"/>
  <c r="AA748" i="5"/>
  <c r="AB748" i="5"/>
  <c r="Y748" i="5"/>
  <c r="Z748" i="5"/>
  <c r="W748" i="5"/>
  <c r="X748" i="5"/>
  <c r="U748" i="5"/>
  <c r="V748" i="5"/>
  <c r="F748" i="5"/>
  <c r="O749" i="5" s="1"/>
  <c r="G759" i="6" l="1"/>
  <c r="AA747" i="6"/>
  <c r="W747" i="6"/>
  <c r="Z747" i="6"/>
  <c r="V747" i="6"/>
  <c r="F747" i="6"/>
  <c r="Y747" i="6"/>
  <c r="U747" i="6"/>
  <c r="AB747" i="6"/>
  <c r="X747" i="6"/>
  <c r="P749" i="5"/>
  <c r="AK748" i="5"/>
  <c r="AL748" i="5" s="1"/>
  <c r="T749" i="5"/>
  <c r="N749" i="5" s="1"/>
  <c r="AK747" i="6" l="1"/>
  <c r="AL747" i="6" s="1"/>
  <c r="O748" i="6"/>
  <c r="P748" i="6" s="1"/>
  <c r="T748" i="6"/>
  <c r="N748" i="6" s="1"/>
  <c r="E749" i="5"/>
  <c r="E748" i="6" l="1"/>
  <c r="AA749" i="5"/>
  <c r="AB749" i="5"/>
  <c r="Y749" i="5"/>
  <c r="Z749" i="5"/>
  <c r="W749" i="5"/>
  <c r="X749" i="5"/>
  <c r="U749" i="5"/>
  <c r="V749" i="5"/>
  <c r="F749" i="5"/>
  <c r="O750" i="5" s="1"/>
  <c r="Z748" i="6" l="1"/>
  <c r="V748" i="6"/>
  <c r="F748" i="6"/>
  <c r="Y748" i="6"/>
  <c r="U748" i="6"/>
  <c r="AB748" i="6"/>
  <c r="X748" i="6"/>
  <c r="AA748" i="6"/>
  <c r="W748" i="6"/>
  <c r="P750" i="5"/>
  <c r="AK749" i="5"/>
  <c r="AL749" i="5" s="1"/>
  <c r="T750" i="5"/>
  <c r="N750" i="5" s="1"/>
  <c r="AK748" i="6" l="1"/>
  <c r="AL748" i="6" s="1"/>
  <c r="O749" i="6"/>
  <c r="P749" i="6" s="1"/>
  <c r="T749" i="6"/>
  <c r="N749" i="6" s="1"/>
  <c r="E750" i="5"/>
  <c r="E749" i="6" l="1"/>
  <c r="AA750" i="5"/>
  <c r="AB750" i="5"/>
  <c r="Y750" i="5"/>
  <c r="Z750" i="5"/>
  <c r="W750" i="5"/>
  <c r="X750" i="5"/>
  <c r="U750" i="5"/>
  <c r="V750" i="5"/>
  <c r="F750" i="5"/>
  <c r="O751" i="5" s="1"/>
  <c r="Y749" i="6" l="1"/>
  <c r="U749" i="6"/>
  <c r="AB749" i="6"/>
  <c r="X749" i="6"/>
  <c r="AA749" i="6"/>
  <c r="W749" i="6"/>
  <c r="Z749" i="6"/>
  <c r="V749" i="6"/>
  <c r="F749" i="6"/>
  <c r="P751" i="5"/>
  <c r="AK750" i="5"/>
  <c r="AL750" i="5" s="1"/>
  <c r="T751" i="5"/>
  <c r="N751" i="5" s="1"/>
  <c r="T750" i="6" l="1"/>
  <c r="N750" i="6" s="1"/>
  <c r="AK749" i="6"/>
  <c r="AL749" i="6" s="1"/>
  <c r="O750" i="6"/>
  <c r="P750" i="6" s="1"/>
  <c r="E751" i="5"/>
  <c r="E750" i="6" l="1"/>
  <c r="AA751" i="5"/>
  <c r="AB751" i="5"/>
  <c r="Y751" i="5"/>
  <c r="Z751" i="5"/>
  <c r="W751" i="5"/>
  <c r="X751" i="5"/>
  <c r="U751" i="5"/>
  <c r="V751" i="5"/>
  <c r="F751" i="5"/>
  <c r="O752" i="5" s="1"/>
  <c r="AB750" i="6" l="1"/>
  <c r="X750" i="6"/>
  <c r="AA750" i="6"/>
  <c r="W750" i="6"/>
  <c r="Z750" i="6"/>
  <c r="V750" i="6"/>
  <c r="F750" i="6"/>
  <c r="Y750" i="6"/>
  <c r="U750" i="6"/>
  <c r="P752" i="5"/>
  <c r="AK751" i="5"/>
  <c r="AL751" i="5" s="1"/>
  <c r="T752" i="5"/>
  <c r="N752" i="5" s="1"/>
  <c r="O751" i="6" l="1"/>
  <c r="P751" i="6" s="1"/>
  <c r="AK750" i="6"/>
  <c r="AL750" i="6" s="1"/>
  <c r="T751" i="6"/>
  <c r="N751" i="6" s="1"/>
  <c r="E752" i="5"/>
  <c r="E751" i="6" l="1"/>
  <c r="AA752" i="5"/>
  <c r="AB752" i="5"/>
  <c r="Y752" i="5"/>
  <c r="Z752" i="5"/>
  <c r="W752" i="5"/>
  <c r="X752" i="5"/>
  <c r="U752" i="5"/>
  <c r="V752" i="5"/>
  <c r="F752" i="5"/>
  <c r="O753" i="5" s="1"/>
  <c r="AA751" i="6" l="1"/>
  <c r="W751" i="6"/>
  <c r="Z751" i="6"/>
  <c r="V751" i="6"/>
  <c r="F751" i="6"/>
  <c r="Y751" i="6"/>
  <c r="U751" i="6"/>
  <c r="AB751" i="6"/>
  <c r="X751" i="6"/>
  <c r="P753" i="5"/>
  <c r="AK752" i="5"/>
  <c r="AL752" i="5" s="1"/>
  <c r="T753" i="5"/>
  <c r="N753" i="5" s="1"/>
  <c r="T752" i="6" l="1"/>
  <c r="N752" i="6" s="1"/>
  <c r="AK751" i="6"/>
  <c r="AL751" i="6" s="1"/>
  <c r="O752" i="6"/>
  <c r="P752" i="6" s="1"/>
  <c r="E753" i="5"/>
  <c r="E752" i="6" l="1"/>
  <c r="AA753" i="5"/>
  <c r="AB753" i="5"/>
  <c r="Y753" i="5"/>
  <c r="Z753" i="5"/>
  <c r="W753" i="5"/>
  <c r="X753" i="5"/>
  <c r="U753" i="5"/>
  <c r="V753" i="5"/>
  <c r="F753" i="5"/>
  <c r="O754" i="5" s="1"/>
  <c r="Z752" i="6" l="1"/>
  <c r="V752" i="6"/>
  <c r="F752" i="6"/>
  <c r="Y752" i="6"/>
  <c r="U752" i="6"/>
  <c r="AB752" i="6"/>
  <c r="X752" i="6"/>
  <c r="AA752" i="6"/>
  <c r="W752" i="6"/>
  <c r="P754" i="5"/>
  <c r="AK753" i="5"/>
  <c r="AL753" i="5" s="1"/>
  <c r="T754" i="5"/>
  <c r="N754" i="5" s="1"/>
  <c r="AK752" i="6" l="1"/>
  <c r="AL752" i="6" s="1"/>
  <c r="O753" i="6"/>
  <c r="P753" i="6" s="1"/>
  <c r="T753" i="6"/>
  <c r="N753" i="6" s="1"/>
  <c r="E754" i="5"/>
  <c r="E753" i="6" l="1"/>
  <c r="AA754" i="5"/>
  <c r="AB754" i="5"/>
  <c r="Y754" i="5"/>
  <c r="Z754" i="5"/>
  <c r="W754" i="5"/>
  <c r="X754" i="5"/>
  <c r="U754" i="5"/>
  <c r="V754" i="5"/>
  <c r="F754" i="5"/>
  <c r="O755" i="5" s="1"/>
  <c r="Y753" i="6" l="1"/>
  <c r="U753" i="6"/>
  <c r="AB753" i="6"/>
  <c r="X753" i="6"/>
  <c r="AA753" i="6"/>
  <c r="W753" i="6"/>
  <c r="Z753" i="6"/>
  <c r="V753" i="6"/>
  <c r="F753" i="6"/>
  <c r="P755" i="5"/>
  <c r="AK754" i="5"/>
  <c r="AL754" i="5" s="1"/>
  <c r="T755" i="5"/>
  <c r="N755" i="5" s="1"/>
  <c r="T754" i="6" l="1"/>
  <c r="N754" i="6" s="1"/>
  <c r="AK753" i="6"/>
  <c r="AL753" i="6" s="1"/>
  <c r="O754" i="6"/>
  <c r="P754" i="6" s="1"/>
  <c r="E755" i="5"/>
  <c r="E754" i="6" l="1"/>
  <c r="AA755" i="5"/>
  <c r="AB755" i="5"/>
  <c r="Y755" i="5"/>
  <c r="Z755" i="5"/>
  <c r="W755" i="5"/>
  <c r="X755" i="5"/>
  <c r="U755" i="5"/>
  <c r="V755" i="5"/>
  <c r="F755" i="5"/>
  <c r="O756" i="5" s="1"/>
  <c r="AB754" i="6" l="1"/>
  <c r="X754" i="6"/>
  <c r="AA754" i="6"/>
  <c r="W754" i="6"/>
  <c r="Z754" i="6"/>
  <c r="V754" i="6"/>
  <c r="F754" i="6"/>
  <c r="Y754" i="6"/>
  <c r="U754" i="6"/>
  <c r="P756" i="5"/>
  <c r="AK755" i="5"/>
  <c r="AL755" i="5" s="1"/>
  <c r="T756" i="5"/>
  <c r="N756" i="5" s="1"/>
  <c r="O755" i="6" l="1"/>
  <c r="P755" i="6" s="1"/>
  <c r="AK754" i="6"/>
  <c r="AL754" i="6" s="1"/>
  <c r="T755" i="6"/>
  <c r="N755" i="6" s="1"/>
  <c r="E756" i="5"/>
  <c r="E755" i="6" l="1"/>
  <c r="AA756" i="5"/>
  <c r="AB756" i="5"/>
  <c r="Y756" i="5"/>
  <c r="Z756" i="5"/>
  <c r="W756" i="5"/>
  <c r="X756" i="5"/>
  <c r="U756" i="5"/>
  <c r="V756" i="5"/>
  <c r="F756" i="5"/>
  <c r="O757" i="5" s="1"/>
  <c r="AA755" i="6" l="1"/>
  <c r="W755" i="6"/>
  <c r="Z755" i="6"/>
  <c r="V755" i="6"/>
  <c r="F755" i="6"/>
  <c r="Y755" i="6"/>
  <c r="U755" i="6"/>
  <c r="AB755" i="6"/>
  <c r="X755" i="6"/>
  <c r="P757" i="5"/>
  <c r="AK756" i="5"/>
  <c r="AL756" i="5" s="1"/>
  <c r="T757" i="5"/>
  <c r="N757" i="5" s="1"/>
  <c r="T756" i="6" l="1"/>
  <c r="N756" i="6" s="1"/>
  <c r="AK755" i="6"/>
  <c r="AL755" i="6" s="1"/>
  <c r="O756" i="6"/>
  <c r="P756" i="6" s="1"/>
  <c r="E757" i="5"/>
  <c r="E756" i="6" l="1"/>
  <c r="AA757" i="5"/>
  <c r="AB757" i="5"/>
  <c r="Y757" i="5"/>
  <c r="Z757" i="5"/>
  <c r="W757" i="5"/>
  <c r="X757" i="5"/>
  <c r="U757" i="5"/>
  <c r="V757" i="5"/>
  <c r="F757" i="5"/>
  <c r="O758" i="5" s="1"/>
  <c r="Z756" i="6" l="1"/>
  <c r="V756" i="6"/>
  <c r="F756" i="6"/>
  <c r="Y756" i="6"/>
  <c r="U756" i="6"/>
  <c r="AB756" i="6"/>
  <c r="X756" i="6"/>
  <c r="AA756" i="6"/>
  <c r="W756" i="6"/>
  <c r="P758" i="5"/>
  <c r="AK757" i="5"/>
  <c r="AL757" i="5" s="1"/>
  <c r="T758" i="5"/>
  <c r="N758" i="5" s="1"/>
  <c r="AK756" i="6" l="1"/>
  <c r="AL756" i="6" s="1"/>
  <c r="O757" i="6"/>
  <c r="P757" i="6" s="1"/>
  <c r="T757" i="6"/>
  <c r="N757" i="6" s="1"/>
  <c r="E758" i="5"/>
  <c r="E757" i="6" l="1"/>
  <c r="AA758" i="5"/>
  <c r="AB758" i="5"/>
  <c r="Y758" i="5"/>
  <c r="Z758" i="5"/>
  <c r="W758" i="5"/>
  <c r="X758" i="5"/>
  <c r="U758" i="5"/>
  <c r="V758" i="5"/>
  <c r="F758" i="5"/>
  <c r="O759" i="5" s="1"/>
  <c r="Y757" i="6" l="1"/>
  <c r="U757" i="6"/>
  <c r="AB757" i="6"/>
  <c r="X757" i="6"/>
  <c r="AA757" i="6"/>
  <c r="W757" i="6"/>
  <c r="Z757" i="6"/>
  <c r="V757" i="6"/>
  <c r="F757" i="6"/>
  <c r="P759" i="5"/>
  <c r="AK758" i="5"/>
  <c r="AL758" i="5" s="1"/>
  <c r="T759" i="5"/>
  <c r="N759" i="5" s="1"/>
  <c r="T758" i="6" l="1"/>
  <c r="N758" i="6" s="1"/>
  <c r="AK757" i="6"/>
  <c r="AL757" i="6" s="1"/>
  <c r="O758" i="6"/>
  <c r="P758" i="6" s="1"/>
  <c r="E759" i="5"/>
  <c r="R760" i="5"/>
  <c r="E758" i="6" l="1"/>
  <c r="AA759" i="5"/>
  <c r="AI760" i="5" s="1"/>
  <c r="M760" i="5" s="1"/>
  <c r="M761" i="5" s="1"/>
  <c r="M762" i="5" s="1"/>
  <c r="M763" i="5" s="1"/>
  <c r="M764" i="5" s="1"/>
  <c r="M765" i="5" s="1"/>
  <c r="M766" i="5" s="1"/>
  <c r="M767" i="5" s="1"/>
  <c r="M768" i="5" s="1"/>
  <c r="M769" i="5" s="1"/>
  <c r="M770" i="5" s="1"/>
  <c r="M771" i="5" s="1"/>
  <c r="M772" i="5" s="1"/>
  <c r="M773" i="5" s="1"/>
  <c r="M774" i="5" s="1"/>
  <c r="M775" i="5" s="1"/>
  <c r="M776" i="5" s="1"/>
  <c r="M777" i="5" s="1"/>
  <c r="M778" i="5" s="1"/>
  <c r="M779" i="5" s="1"/>
  <c r="M780" i="5" s="1"/>
  <c r="M781" i="5" s="1"/>
  <c r="AB759" i="5"/>
  <c r="Y759" i="5"/>
  <c r="AG760" i="5" s="1"/>
  <c r="K760" i="5" s="1"/>
  <c r="K761" i="5" s="1"/>
  <c r="K762" i="5" s="1"/>
  <c r="K763" i="5" s="1"/>
  <c r="K764" i="5" s="1"/>
  <c r="K765" i="5" s="1"/>
  <c r="K766" i="5" s="1"/>
  <c r="K767" i="5" s="1"/>
  <c r="K768" i="5" s="1"/>
  <c r="K769" i="5" s="1"/>
  <c r="K770" i="5" s="1"/>
  <c r="K771" i="5" s="1"/>
  <c r="K772" i="5" s="1"/>
  <c r="K773" i="5" s="1"/>
  <c r="K774" i="5" s="1"/>
  <c r="K775" i="5" s="1"/>
  <c r="K776" i="5" s="1"/>
  <c r="K777" i="5" s="1"/>
  <c r="K778" i="5" s="1"/>
  <c r="K779" i="5" s="1"/>
  <c r="K780" i="5" s="1"/>
  <c r="K781" i="5" s="1"/>
  <c r="Z759" i="5"/>
  <c r="AH760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W759" i="5"/>
  <c r="AE760" i="5" s="1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X759" i="5"/>
  <c r="AF760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U759" i="5"/>
  <c r="AC760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V759" i="5"/>
  <c r="AD760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F759" i="5"/>
  <c r="O760" i="5" s="1"/>
  <c r="AB758" i="6" l="1"/>
  <c r="X758" i="6"/>
  <c r="AA758" i="6"/>
  <c r="W758" i="6"/>
  <c r="Z758" i="6"/>
  <c r="V758" i="6"/>
  <c r="F758" i="6"/>
  <c r="Y758" i="6"/>
  <c r="U758" i="6"/>
  <c r="P760" i="5"/>
  <c r="AK759" i="5"/>
  <c r="AL759" i="5" s="1"/>
  <c r="T760" i="5"/>
  <c r="AJ760" i="5"/>
  <c r="O759" i="6" l="1"/>
  <c r="P759" i="6" s="1"/>
  <c r="AK758" i="6"/>
  <c r="AL758" i="6" s="1"/>
  <c r="T759" i="6"/>
  <c r="N759" i="6" s="1"/>
  <c r="N760" i="5"/>
  <c r="E760" i="5" s="1"/>
  <c r="E759" i="6" l="1"/>
  <c r="R760" i="6"/>
  <c r="AA760" i="5"/>
  <c r="AB760" i="5"/>
  <c r="Y760" i="5"/>
  <c r="Z760" i="5"/>
  <c r="W760" i="5"/>
  <c r="X760" i="5"/>
  <c r="U760" i="5"/>
  <c r="V760" i="5"/>
  <c r="F760" i="5"/>
  <c r="O761" i="5" s="1"/>
  <c r="AA759" i="6" l="1"/>
  <c r="AI760" i="6" s="1"/>
  <c r="M760" i="6" s="1"/>
  <c r="M761" i="6" s="1"/>
  <c r="M762" i="6" s="1"/>
  <c r="M763" i="6" s="1"/>
  <c r="M764" i="6" s="1"/>
  <c r="M765" i="6" s="1"/>
  <c r="M766" i="6" s="1"/>
  <c r="M767" i="6" s="1"/>
  <c r="M768" i="6" s="1"/>
  <c r="M769" i="6" s="1"/>
  <c r="M770" i="6" s="1"/>
  <c r="M771" i="6" s="1"/>
  <c r="M772" i="6" s="1"/>
  <c r="M773" i="6" s="1"/>
  <c r="M774" i="6" s="1"/>
  <c r="M775" i="6" s="1"/>
  <c r="M776" i="6" s="1"/>
  <c r="M777" i="6" s="1"/>
  <c r="M778" i="6" s="1"/>
  <c r="M779" i="6" s="1"/>
  <c r="M780" i="6" s="1"/>
  <c r="M781" i="6" s="1"/>
  <c r="W759" i="6"/>
  <c r="AE760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Z759" i="6"/>
  <c r="AH760" i="6" s="1"/>
  <c r="L760" i="6" s="1"/>
  <c r="L761" i="6" s="1"/>
  <c r="L762" i="6" s="1"/>
  <c r="L763" i="6" s="1"/>
  <c r="L764" i="6" s="1"/>
  <c r="L765" i="6" s="1"/>
  <c r="L766" i="6" s="1"/>
  <c r="L767" i="6" s="1"/>
  <c r="L768" i="6" s="1"/>
  <c r="L769" i="6" s="1"/>
  <c r="L770" i="6" s="1"/>
  <c r="L771" i="6" s="1"/>
  <c r="L772" i="6" s="1"/>
  <c r="L773" i="6" s="1"/>
  <c r="L774" i="6" s="1"/>
  <c r="L775" i="6" s="1"/>
  <c r="L776" i="6" s="1"/>
  <c r="L777" i="6" s="1"/>
  <c r="L778" i="6" s="1"/>
  <c r="L779" i="6" s="1"/>
  <c r="L780" i="6" s="1"/>
  <c r="L781" i="6" s="1"/>
  <c r="V759" i="6"/>
  <c r="AD760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F759" i="6"/>
  <c r="Y759" i="6"/>
  <c r="AG760" i="6" s="1"/>
  <c r="K760" i="6" s="1"/>
  <c r="K761" i="6" s="1"/>
  <c r="K762" i="6" s="1"/>
  <c r="K763" i="6" s="1"/>
  <c r="K764" i="6" s="1"/>
  <c r="K765" i="6" s="1"/>
  <c r="K766" i="6" s="1"/>
  <c r="K767" i="6" s="1"/>
  <c r="K768" i="6" s="1"/>
  <c r="K769" i="6" s="1"/>
  <c r="K770" i="6" s="1"/>
  <c r="K771" i="6" s="1"/>
  <c r="K772" i="6" s="1"/>
  <c r="K773" i="6" s="1"/>
  <c r="K774" i="6" s="1"/>
  <c r="K775" i="6" s="1"/>
  <c r="K776" i="6" s="1"/>
  <c r="K777" i="6" s="1"/>
  <c r="K778" i="6" s="1"/>
  <c r="K779" i="6" s="1"/>
  <c r="K780" i="6" s="1"/>
  <c r="K781" i="6" s="1"/>
  <c r="U759" i="6"/>
  <c r="AC760" i="6" s="1"/>
  <c r="AB759" i="6"/>
  <c r="X759" i="6"/>
  <c r="AF760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P761" i="5"/>
  <c r="AK760" i="5"/>
  <c r="AL760" i="5" s="1"/>
  <c r="T761" i="5"/>
  <c r="N761" i="5" s="1"/>
  <c r="AJ760" i="6" l="1"/>
  <c r="G760" i="6"/>
  <c r="T760" i="6"/>
  <c r="AK759" i="6"/>
  <c r="AL759" i="6" s="1"/>
  <c r="O760" i="6"/>
  <c r="P760" i="6" s="1"/>
  <c r="E761" i="5"/>
  <c r="G761" i="6" l="1"/>
  <c r="N760" i="6"/>
  <c r="AA761" i="5"/>
  <c r="AB761" i="5"/>
  <c r="Y761" i="5"/>
  <c r="Z761" i="5"/>
  <c r="W761" i="5"/>
  <c r="X761" i="5"/>
  <c r="U761" i="5"/>
  <c r="V761" i="5"/>
  <c r="F761" i="5"/>
  <c r="O762" i="5" s="1"/>
  <c r="G762" i="6" l="1"/>
  <c r="E760" i="6"/>
  <c r="P762" i="5"/>
  <c r="AK761" i="5"/>
  <c r="AL761" i="5" s="1"/>
  <c r="T762" i="5"/>
  <c r="N762" i="5" s="1"/>
  <c r="G763" i="6" l="1"/>
  <c r="Z760" i="6"/>
  <c r="V760" i="6"/>
  <c r="F760" i="6"/>
  <c r="Y760" i="6"/>
  <c r="U760" i="6"/>
  <c r="AB760" i="6"/>
  <c r="X760" i="6"/>
  <c r="AA760" i="6"/>
  <c r="W760" i="6"/>
  <c r="E762" i="5"/>
  <c r="AK760" i="6" l="1"/>
  <c r="AL760" i="6" s="1"/>
  <c r="O761" i="6"/>
  <c r="P761" i="6" s="1"/>
  <c r="T761" i="6"/>
  <c r="N761" i="6" s="1"/>
  <c r="G764" i="6"/>
  <c r="AA762" i="5"/>
  <c r="AB762" i="5"/>
  <c r="Y762" i="5"/>
  <c r="Z762" i="5"/>
  <c r="W762" i="5"/>
  <c r="X762" i="5"/>
  <c r="U762" i="5"/>
  <c r="V762" i="5"/>
  <c r="F762" i="5"/>
  <c r="O763" i="5" s="1"/>
  <c r="E761" i="6" l="1"/>
  <c r="G765" i="6"/>
  <c r="P763" i="5"/>
  <c r="AK762" i="5"/>
  <c r="AL762" i="5" s="1"/>
  <c r="T763" i="5"/>
  <c r="N763" i="5" s="1"/>
  <c r="Y761" i="6" l="1"/>
  <c r="U761" i="6"/>
  <c r="AB761" i="6"/>
  <c r="X761" i="6"/>
  <c r="AA761" i="6"/>
  <c r="W761" i="6"/>
  <c r="Z761" i="6"/>
  <c r="V761" i="6"/>
  <c r="F761" i="6"/>
  <c r="G766" i="6"/>
  <c r="E763" i="5"/>
  <c r="G767" i="6" l="1"/>
  <c r="T762" i="6"/>
  <c r="N762" i="6" s="1"/>
  <c r="AK761" i="6"/>
  <c r="AL761" i="6" s="1"/>
  <c r="O762" i="6"/>
  <c r="P762" i="6" s="1"/>
  <c r="AA763" i="5"/>
  <c r="AB763" i="5"/>
  <c r="Y763" i="5"/>
  <c r="Z763" i="5"/>
  <c r="W763" i="5"/>
  <c r="X763" i="5"/>
  <c r="U763" i="5"/>
  <c r="V763" i="5"/>
  <c r="F763" i="5"/>
  <c r="O764" i="5" s="1"/>
  <c r="E762" i="6" l="1"/>
  <c r="G768" i="6"/>
  <c r="T764" i="5"/>
  <c r="N764" i="5" s="1"/>
  <c r="P764" i="5"/>
  <c r="AK763" i="5"/>
  <c r="AL763" i="5" s="1"/>
  <c r="G769" i="6" l="1"/>
  <c r="AB762" i="6"/>
  <c r="X762" i="6"/>
  <c r="AA762" i="6"/>
  <c r="W762" i="6"/>
  <c r="Z762" i="6"/>
  <c r="V762" i="6"/>
  <c r="F762" i="6"/>
  <c r="Y762" i="6"/>
  <c r="U762" i="6"/>
  <c r="E764" i="5"/>
  <c r="G770" i="6" l="1"/>
  <c r="O763" i="6"/>
  <c r="P763" i="6" s="1"/>
  <c r="AK762" i="6"/>
  <c r="AL762" i="6" s="1"/>
  <c r="T763" i="6"/>
  <c r="N763" i="6" s="1"/>
  <c r="AA764" i="5"/>
  <c r="AB764" i="5"/>
  <c r="Y764" i="5"/>
  <c r="Z764" i="5"/>
  <c r="W764" i="5"/>
  <c r="X764" i="5"/>
  <c r="U764" i="5"/>
  <c r="V764" i="5"/>
  <c r="F764" i="5"/>
  <c r="O765" i="5" s="1"/>
  <c r="G771" i="6" l="1"/>
  <c r="E763" i="6"/>
  <c r="P765" i="5"/>
  <c r="AK764" i="5"/>
  <c r="AL764" i="5" s="1"/>
  <c r="T765" i="5"/>
  <c r="N765" i="5" s="1"/>
  <c r="AA763" i="6" l="1"/>
  <c r="W763" i="6"/>
  <c r="Z763" i="6"/>
  <c r="V763" i="6"/>
  <c r="F763" i="6"/>
  <c r="Y763" i="6"/>
  <c r="U763" i="6"/>
  <c r="AB763" i="6"/>
  <c r="X763" i="6"/>
  <c r="G772" i="6"/>
  <c r="E765" i="5"/>
  <c r="G773" i="6" l="1"/>
  <c r="AK763" i="6"/>
  <c r="AL763" i="6" s="1"/>
  <c r="O764" i="6"/>
  <c r="P764" i="6" s="1"/>
  <c r="T764" i="6"/>
  <c r="N764" i="6" s="1"/>
  <c r="AA765" i="5"/>
  <c r="AB765" i="5"/>
  <c r="Y765" i="5"/>
  <c r="Z765" i="5"/>
  <c r="W765" i="5"/>
  <c r="X765" i="5"/>
  <c r="U765" i="5"/>
  <c r="V765" i="5"/>
  <c r="F765" i="5"/>
  <c r="O766" i="5" s="1"/>
  <c r="G774" i="6" l="1"/>
  <c r="E764" i="6"/>
  <c r="AK765" i="5"/>
  <c r="AL765" i="5" s="1"/>
  <c r="P766" i="5"/>
  <c r="T766" i="5"/>
  <c r="N766" i="5" s="1"/>
  <c r="G775" i="6" l="1"/>
  <c r="Z764" i="6"/>
  <c r="V764" i="6"/>
  <c r="F764" i="6"/>
  <c r="Y764" i="6"/>
  <c r="U764" i="6"/>
  <c r="AB764" i="6"/>
  <c r="X764" i="6"/>
  <c r="AA764" i="6"/>
  <c r="W764" i="6"/>
  <c r="E766" i="5"/>
  <c r="AK764" i="6" l="1"/>
  <c r="AL764" i="6" s="1"/>
  <c r="O765" i="6"/>
  <c r="P765" i="6" s="1"/>
  <c r="T765" i="6"/>
  <c r="N765" i="6" s="1"/>
  <c r="G776" i="6"/>
  <c r="AA766" i="5"/>
  <c r="AB766" i="5"/>
  <c r="Y766" i="5"/>
  <c r="Z766" i="5"/>
  <c r="W766" i="5"/>
  <c r="X766" i="5"/>
  <c r="U766" i="5"/>
  <c r="V766" i="5"/>
  <c r="F766" i="5"/>
  <c r="O767" i="5" s="1"/>
  <c r="E765" i="6" l="1"/>
  <c r="G777" i="6"/>
  <c r="P767" i="5"/>
  <c r="AK766" i="5"/>
  <c r="AL766" i="5" s="1"/>
  <c r="T767" i="5"/>
  <c r="N767" i="5" s="1"/>
  <c r="Y765" i="6" l="1"/>
  <c r="U765" i="6"/>
  <c r="AB765" i="6"/>
  <c r="X765" i="6"/>
  <c r="AA765" i="6"/>
  <c r="W765" i="6"/>
  <c r="Z765" i="6"/>
  <c r="V765" i="6"/>
  <c r="F765" i="6"/>
  <c r="G778" i="6"/>
  <c r="E767" i="5"/>
  <c r="G779" i="6" l="1"/>
  <c r="T766" i="6"/>
  <c r="N766" i="6" s="1"/>
  <c r="AK765" i="6"/>
  <c r="AL765" i="6" s="1"/>
  <c r="O766" i="6"/>
  <c r="P766" i="6" s="1"/>
  <c r="AA767" i="5"/>
  <c r="AB767" i="5"/>
  <c r="Y767" i="5"/>
  <c r="Z767" i="5"/>
  <c r="W767" i="5"/>
  <c r="X767" i="5"/>
  <c r="U767" i="5"/>
  <c r="V767" i="5"/>
  <c r="F767" i="5"/>
  <c r="O768" i="5" s="1"/>
  <c r="E766" i="6" l="1"/>
  <c r="G780" i="6"/>
  <c r="P768" i="5"/>
  <c r="AK767" i="5"/>
  <c r="AL767" i="5" s="1"/>
  <c r="T768" i="5"/>
  <c r="N768" i="5" s="1"/>
  <c r="AB766" i="6" l="1"/>
  <c r="X766" i="6"/>
  <c r="AA766" i="6"/>
  <c r="W766" i="6"/>
  <c r="Z766" i="6"/>
  <c r="V766" i="6"/>
  <c r="F766" i="6"/>
  <c r="Y766" i="6"/>
  <c r="U766" i="6"/>
  <c r="G781" i="6"/>
  <c r="E768" i="5"/>
  <c r="O767" i="6" l="1"/>
  <c r="P767" i="6" s="1"/>
  <c r="AK766" i="6"/>
  <c r="AL766" i="6" s="1"/>
  <c r="T767" i="6"/>
  <c r="N767" i="6" s="1"/>
  <c r="AA768" i="5"/>
  <c r="AB768" i="5"/>
  <c r="Y768" i="5"/>
  <c r="Z768" i="5"/>
  <c r="W768" i="5"/>
  <c r="X768" i="5"/>
  <c r="U768" i="5"/>
  <c r="V768" i="5"/>
  <c r="F768" i="5"/>
  <c r="O769" i="5" s="1"/>
  <c r="E767" i="6" l="1"/>
  <c r="AK768" i="5"/>
  <c r="AL768" i="5" s="1"/>
  <c r="P769" i="5"/>
  <c r="T769" i="5"/>
  <c r="N769" i="5" s="1"/>
  <c r="AA767" i="6" l="1"/>
  <c r="W767" i="6"/>
  <c r="Z767" i="6"/>
  <c r="V767" i="6"/>
  <c r="F767" i="6"/>
  <c r="Y767" i="6"/>
  <c r="U767" i="6"/>
  <c r="AB767" i="6"/>
  <c r="X767" i="6"/>
  <c r="E769" i="5"/>
  <c r="T768" i="6" l="1"/>
  <c r="N768" i="6" s="1"/>
  <c r="O768" i="6"/>
  <c r="P768" i="6" s="1"/>
  <c r="AK767" i="6"/>
  <c r="AL767" i="6" s="1"/>
  <c r="AA769" i="5"/>
  <c r="AB769" i="5"/>
  <c r="Y769" i="5"/>
  <c r="Z769" i="5"/>
  <c r="W769" i="5"/>
  <c r="X769" i="5"/>
  <c r="U769" i="5"/>
  <c r="V769" i="5"/>
  <c r="F769" i="5"/>
  <c r="O770" i="5" s="1"/>
  <c r="E768" i="6" l="1"/>
  <c r="AK769" i="5"/>
  <c r="AL769" i="5" s="1"/>
  <c r="P770" i="5"/>
  <c r="T770" i="5"/>
  <c r="N770" i="5" s="1"/>
  <c r="Z768" i="6" l="1"/>
  <c r="V768" i="6"/>
  <c r="F768" i="6"/>
  <c r="Y768" i="6"/>
  <c r="U768" i="6"/>
  <c r="AB768" i="6"/>
  <c r="X768" i="6"/>
  <c r="AA768" i="6"/>
  <c r="W768" i="6"/>
  <c r="E770" i="5"/>
  <c r="AK768" i="6" l="1"/>
  <c r="AL768" i="6" s="1"/>
  <c r="O769" i="6"/>
  <c r="P769" i="6" s="1"/>
  <c r="T769" i="6"/>
  <c r="N769" i="6" s="1"/>
  <c r="AA770" i="5"/>
  <c r="AB770" i="5"/>
  <c r="Y770" i="5"/>
  <c r="Z770" i="5"/>
  <c r="W770" i="5"/>
  <c r="X770" i="5"/>
  <c r="U770" i="5"/>
  <c r="V770" i="5"/>
  <c r="F770" i="5"/>
  <c r="O771" i="5" s="1"/>
  <c r="E769" i="6" l="1"/>
  <c r="AK770" i="5"/>
  <c r="AL770" i="5" s="1"/>
  <c r="P771" i="5"/>
  <c r="T771" i="5"/>
  <c r="N771" i="5" s="1"/>
  <c r="Y769" i="6" l="1"/>
  <c r="U769" i="6"/>
  <c r="AB769" i="6"/>
  <c r="X769" i="6"/>
  <c r="AA769" i="6"/>
  <c r="W769" i="6"/>
  <c r="Z769" i="6"/>
  <c r="V769" i="6"/>
  <c r="F769" i="6"/>
  <c r="E771" i="5"/>
  <c r="T770" i="6" l="1"/>
  <c r="N770" i="6" s="1"/>
  <c r="AK769" i="6"/>
  <c r="AL769" i="6" s="1"/>
  <c r="O770" i="6"/>
  <c r="P770" i="6" s="1"/>
  <c r="AA771" i="5"/>
  <c r="AB771" i="5"/>
  <c r="Y771" i="5"/>
  <c r="Z771" i="5"/>
  <c r="W771" i="5"/>
  <c r="X771" i="5"/>
  <c r="U771" i="5"/>
  <c r="V771" i="5"/>
  <c r="F771" i="5"/>
  <c r="O772" i="5" s="1"/>
  <c r="E770" i="6" l="1"/>
  <c r="AK771" i="5"/>
  <c r="AL771" i="5" s="1"/>
  <c r="P772" i="5"/>
  <c r="T772" i="5"/>
  <c r="N772" i="5" s="1"/>
  <c r="AB770" i="6" l="1"/>
  <c r="X770" i="6"/>
  <c r="AA770" i="6"/>
  <c r="W770" i="6"/>
  <c r="Z770" i="6"/>
  <c r="V770" i="6"/>
  <c r="F770" i="6"/>
  <c r="Y770" i="6"/>
  <c r="U770" i="6"/>
  <c r="E772" i="5"/>
  <c r="O771" i="6" l="1"/>
  <c r="P771" i="6" s="1"/>
  <c r="AK770" i="6"/>
  <c r="AL770" i="6" s="1"/>
  <c r="T771" i="6"/>
  <c r="N771" i="6" s="1"/>
  <c r="AA772" i="5"/>
  <c r="AB772" i="5"/>
  <c r="Y772" i="5"/>
  <c r="Z772" i="5"/>
  <c r="W772" i="5"/>
  <c r="X772" i="5"/>
  <c r="U772" i="5"/>
  <c r="V772" i="5"/>
  <c r="F772" i="5"/>
  <c r="O773" i="5" s="1"/>
  <c r="E771" i="6" l="1"/>
  <c r="AK772" i="5"/>
  <c r="AL772" i="5" s="1"/>
  <c r="P773" i="5"/>
  <c r="T773" i="5"/>
  <c r="N773" i="5" s="1"/>
  <c r="AA771" i="6" l="1"/>
  <c r="W771" i="6"/>
  <c r="Z771" i="6"/>
  <c r="V771" i="6"/>
  <c r="F771" i="6"/>
  <c r="Y771" i="6"/>
  <c r="U771" i="6"/>
  <c r="AB771" i="6"/>
  <c r="X771" i="6"/>
  <c r="E773" i="5"/>
  <c r="T772" i="6" l="1"/>
  <c r="N772" i="6" s="1"/>
  <c r="AK771" i="6"/>
  <c r="AL771" i="6" s="1"/>
  <c r="O772" i="6"/>
  <c r="P772" i="6" s="1"/>
  <c r="AA773" i="5"/>
  <c r="AB773" i="5"/>
  <c r="Y773" i="5"/>
  <c r="Z773" i="5"/>
  <c r="W773" i="5"/>
  <c r="X773" i="5"/>
  <c r="U773" i="5"/>
  <c r="V773" i="5"/>
  <c r="F773" i="5"/>
  <c r="O774" i="5" s="1"/>
  <c r="E772" i="6" l="1"/>
  <c r="AK773" i="5"/>
  <c r="AL773" i="5" s="1"/>
  <c r="P774" i="5"/>
  <c r="T774" i="5"/>
  <c r="N774" i="5" s="1"/>
  <c r="Z772" i="6" l="1"/>
  <c r="V772" i="6"/>
  <c r="F772" i="6"/>
  <c r="Y772" i="6"/>
  <c r="U772" i="6"/>
  <c r="AB772" i="6"/>
  <c r="X772" i="6"/>
  <c r="AA772" i="6"/>
  <c r="W772" i="6"/>
  <c r="E774" i="5"/>
  <c r="AK772" i="6" l="1"/>
  <c r="AL772" i="6" s="1"/>
  <c r="O773" i="6"/>
  <c r="P773" i="6" s="1"/>
  <c r="T773" i="6"/>
  <c r="N773" i="6" s="1"/>
  <c r="AA774" i="5"/>
  <c r="AB774" i="5"/>
  <c r="Y774" i="5"/>
  <c r="Z774" i="5"/>
  <c r="W774" i="5"/>
  <c r="X774" i="5"/>
  <c r="U774" i="5"/>
  <c r="V774" i="5"/>
  <c r="F774" i="5"/>
  <c r="O775" i="5" s="1"/>
  <c r="E773" i="6" l="1"/>
  <c r="AK774" i="5"/>
  <c r="AL774" i="5" s="1"/>
  <c r="P775" i="5"/>
  <c r="T775" i="5"/>
  <c r="N775" i="5" s="1"/>
  <c r="Y773" i="6" l="1"/>
  <c r="U773" i="6"/>
  <c r="AB773" i="6"/>
  <c r="X773" i="6"/>
  <c r="AA773" i="6"/>
  <c r="W773" i="6"/>
  <c r="Z773" i="6"/>
  <c r="V773" i="6"/>
  <c r="F773" i="6"/>
  <c r="E775" i="5"/>
  <c r="T774" i="6" l="1"/>
  <c r="N774" i="6" s="1"/>
  <c r="AK773" i="6"/>
  <c r="AL773" i="6" s="1"/>
  <c r="O774" i="6"/>
  <c r="P774" i="6" s="1"/>
  <c r="AA775" i="5"/>
  <c r="AB775" i="5"/>
  <c r="Y775" i="5"/>
  <c r="Z775" i="5"/>
  <c r="W775" i="5"/>
  <c r="X775" i="5"/>
  <c r="U775" i="5"/>
  <c r="V775" i="5"/>
  <c r="F775" i="5"/>
  <c r="O776" i="5" s="1"/>
  <c r="E774" i="6" l="1"/>
  <c r="AK775" i="5"/>
  <c r="AL775" i="5" s="1"/>
  <c r="P776" i="5"/>
  <c r="T776" i="5"/>
  <c r="N776" i="5" s="1"/>
  <c r="AB774" i="6" l="1"/>
  <c r="X774" i="6"/>
  <c r="AA774" i="6"/>
  <c r="W774" i="6"/>
  <c r="Z774" i="6"/>
  <c r="V774" i="6"/>
  <c r="F774" i="6"/>
  <c r="Y774" i="6"/>
  <c r="U774" i="6"/>
  <c r="E776" i="5"/>
  <c r="O775" i="6" l="1"/>
  <c r="P775" i="6" s="1"/>
  <c r="AK774" i="6"/>
  <c r="AL774" i="6" s="1"/>
  <c r="T775" i="6"/>
  <c r="N775" i="6" s="1"/>
  <c r="AA776" i="5"/>
  <c r="AB776" i="5"/>
  <c r="Y776" i="5"/>
  <c r="Z776" i="5"/>
  <c r="W776" i="5"/>
  <c r="X776" i="5"/>
  <c r="U776" i="5"/>
  <c r="V776" i="5"/>
  <c r="F776" i="5"/>
  <c r="O777" i="5" s="1"/>
  <c r="E775" i="6" l="1"/>
  <c r="AK776" i="5"/>
  <c r="AL776" i="5" s="1"/>
  <c r="P777" i="5"/>
  <c r="T777" i="5"/>
  <c r="N777" i="5" s="1"/>
  <c r="AA775" i="6" l="1"/>
  <c r="W775" i="6"/>
  <c r="Z775" i="6"/>
  <c r="V775" i="6"/>
  <c r="F775" i="6"/>
  <c r="Y775" i="6"/>
  <c r="U775" i="6"/>
  <c r="AB775" i="6"/>
  <c r="X775" i="6"/>
  <c r="E777" i="5"/>
  <c r="T776" i="6" l="1"/>
  <c r="N776" i="6" s="1"/>
  <c r="AK775" i="6"/>
  <c r="AL775" i="6" s="1"/>
  <c r="O776" i="6"/>
  <c r="P776" i="6" s="1"/>
  <c r="AA777" i="5"/>
  <c r="AB777" i="5"/>
  <c r="Y777" i="5"/>
  <c r="Z777" i="5"/>
  <c r="W777" i="5"/>
  <c r="X777" i="5"/>
  <c r="U777" i="5"/>
  <c r="V777" i="5"/>
  <c r="F777" i="5"/>
  <c r="O778" i="5" s="1"/>
  <c r="E776" i="6" l="1"/>
  <c r="AK777" i="5"/>
  <c r="AL777" i="5" s="1"/>
  <c r="P778" i="5"/>
  <c r="T778" i="5"/>
  <c r="N778" i="5" s="1"/>
  <c r="Z776" i="6" l="1"/>
  <c r="V776" i="6"/>
  <c r="F776" i="6"/>
  <c r="Y776" i="6"/>
  <c r="U776" i="6"/>
  <c r="AB776" i="6"/>
  <c r="X776" i="6"/>
  <c r="AA776" i="6"/>
  <c r="W776" i="6"/>
  <c r="E778" i="5"/>
  <c r="AK776" i="6" l="1"/>
  <c r="AL776" i="6" s="1"/>
  <c r="O777" i="6"/>
  <c r="P777" i="6" s="1"/>
  <c r="T777" i="6"/>
  <c r="N777" i="6" s="1"/>
  <c r="AA778" i="5"/>
  <c r="AB778" i="5"/>
  <c r="Y778" i="5"/>
  <c r="Z778" i="5"/>
  <c r="W778" i="5"/>
  <c r="X778" i="5"/>
  <c r="U778" i="5"/>
  <c r="V778" i="5"/>
  <c r="F778" i="5"/>
  <c r="O779" i="5" s="1"/>
  <c r="E777" i="6" l="1"/>
  <c r="AK778" i="5"/>
  <c r="AL778" i="5" s="1"/>
  <c r="P779" i="5"/>
  <c r="T779" i="5"/>
  <c r="N779" i="5" s="1"/>
  <c r="Y777" i="6" l="1"/>
  <c r="U777" i="6"/>
  <c r="AB777" i="6"/>
  <c r="X777" i="6"/>
  <c r="AA777" i="6"/>
  <c r="W777" i="6"/>
  <c r="Z777" i="6"/>
  <c r="V777" i="6"/>
  <c r="F777" i="6"/>
  <c r="E779" i="5"/>
  <c r="AK777" i="6" l="1"/>
  <c r="AL777" i="6" s="1"/>
  <c r="O778" i="6"/>
  <c r="P778" i="6" s="1"/>
  <c r="T778" i="6"/>
  <c r="N778" i="6" s="1"/>
  <c r="AA779" i="5"/>
  <c r="AB779" i="5"/>
  <c r="Y779" i="5"/>
  <c r="Z779" i="5"/>
  <c r="W779" i="5"/>
  <c r="X779" i="5"/>
  <c r="U779" i="5"/>
  <c r="V779" i="5"/>
  <c r="F779" i="5"/>
  <c r="O780" i="5" s="1"/>
  <c r="E778" i="6" l="1"/>
  <c r="AK779" i="5"/>
  <c r="AL779" i="5" s="1"/>
  <c r="P780" i="5"/>
  <c r="T780" i="5"/>
  <c r="N780" i="5" s="1"/>
  <c r="AB778" i="6" l="1"/>
  <c r="X778" i="6"/>
  <c r="AA778" i="6"/>
  <c r="W778" i="6"/>
  <c r="Z778" i="6"/>
  <c r="V778" i="6"/>
  <c r="F778" i="6"/>
  <c r="Y778" i="6"/>
  <c r="U778" i="6"/>
  <c r="E780" i="5"/>
  <c r="O779" i="6" l="1"/>
  <c r="P779" i="6" s="1"/>
  <c r="AK778" i="6"/>
  <c r="AL778" i="6" s="1"/>
  <c r="T779" i="6"/>
  <c r="N779" i="6" s="1"/>
  <c r="AA780" i="5"/>
  <c r="AB780" i="5"/>
  <c r="Y780" i="5"/>
  <c r="Z780" i="5"/>
  <c r="W780" i="5"/>
  <c r="X780" i="5"/>
  <c r="U780" i="5"/>
  <c r="V780" i="5"/>
  <c r="F780" i="5"/>
  <c r="O781" i="5" s="1"/>
  <c r="E779" i="6" l="1"/>
  <c r="AK780" i="5"/>
  <c r="AL780" i="5" s="1"/>
  <c r="P781" i="5"/>
  <c r="T781" i="5"/>
  <c r="N781" i="5" s="1"/>
  <c r="AA779" i="6" l="1"/>
  <c r="W779" i="6"/>
  <c r="Z779" i="6"/>
  <c r="V779" i="6"/>
  <c r="F779" i="6"/>
  <c r="Y779" i="6"/>
  <c r="U779" i="6"/>
  <c r="AB779" i="6"/>
  <c r="X779" i="6"/>
  <c r="E781" i="5"/>
  <c r="R782" i="5"/>
  <c r="T780" i="6" l="1"/>
  <c r="N780" i="6" s="1"/>
  <c r="AK779" i="6"/>
  <c r="AL779" i="6" s="1"/>
  <c r="O780" i="6"/>
  <c r="P780" i="6" s="1"/>
  <c r="AA781" i="5"/>
  <c r="AI782" i="5" s="1"/>
  <c r="M782" i="5" s="1"/>
  <c r="M783" i="5" s="1"/>
  <c r="M784" i="5" s="1"/>
  <c r="M785" i="5" s="1"/>
  <c r="M786" i="5" s="1"/>
  <c r="M787" i="5" s="1"/>
  <c r="M788" i="5" s="1"/>
  <c r="M789" i="5" s="1"/>
  <c r="M790" i="5" s="1"/>
  <c r="M791" i="5" s="1"/>
  <c r="M792" i="5" s="1"/>
  <c r="M793" i="5" s="1"/>
  <c r="M794" i="5" s="1"/>
  <c r="M795" i="5" s="1"/>
  <c r="M796" i="5" s="1"/>
  <c r="M797" i="5" s="1"/>
  <c r="M798" i="5" s="1"/>
  <c r="M799" i="5" s="1"/>
  <c r="M800" i="5" s="1"/>
  <c r="M801" i="5" s="1"/>
  <c r="AB781" i="5"/>
  <c r="Y781" i="5"/>
  <c r="AG782" i="5" s="1"/>
  <c r="K782" i="5" s="1"/>
  <c r="K783" i="5" s="1"/>
  <c r="K784" i="5" s="1"/>
  <c r="K785" i="5" s="1"/>
  <c r="K786" i="5" s="1"/>
  <c r="K787" i="5" s="1"/>
  <c r="K788" i="5" s="1"/>
  <c r="K789" i="5" s="1"/>
  <c r="K790" i="5" s="1"/>
  <c r="K791" i="5" s="1"/>
  <c r="K792" i="5" s="1"/>
  <c r="K793" i="5" s="1"/>
  <c r="K794" i="5" s="1"/>
  <c r="K795" i="5" s="1"/>
  <c r="K796" i="5" s="1"/>
  <c r="K797" i="5" s="1"/>
  <c r="K798" i="5" s="1"/>
  <c r="K799" i="5" s="1"/>
  <c r="K800" i="5" s="1"/>
  <c r="K801" i="5" s="1"/>
  <c r="Z781" i="5"/>
  <c r="AH782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W781" i="5"/>
  <c r="AE782" i="5" s="1"/>
  <c r="I782" i="5" s="1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X781" i="5"/>
  <c r="AF782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U781" i="5"/>
  <c r="AC782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V781" i="5"/>
  <c r="AD782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F781" i="5"/>
  <c r="O782" i="5" s="1"/>
  <c r="E780" i="6" l="1"/>
  <c r="AK781" i="5"/>
  <c r="AL781" i="5" s="1"/>
  <c r="P782" i="5"/>
  <c r="T782" i="5"/>
  <c r="AJ782" i="5"/>
  <c r="Z780" i="6" l="1"/>
  <c r="V780" i="6"/>
  <c r="F780" i="6"/>
  <c r="Y780" i="6"/>
  <c r="U780" i="6"/>
  <c r="AB780" i="6"/>
  <c r="X780" i="6"/>
  <c r="AA780" i="6"/>
  <c r="W780" i="6"/>
  <c r="N782" i="5"/>
  <c r="AK780" i="6" l="1"/>
  <c r="AL780" i="6" s="1"/>
  <c r="O781" i="6"/>
  <c r="P781" i="6" s="1"/>
  <c r="T781" i="6"/>
  <c r="N781" i="6" s="1"/>
  <c r="E782" i="5"/>
  <c r="E781" i="6" l="1"/>
  <c r="R782" i="6"/>
  <c r="AA782" i="5"/>
  <c r="AB782" i="5"/>
  <c r="Y782" i="5"/>
  <c r="Z782" i="5"/>
  <c r="W782" i="5"/>
  <c r="X782" i="5"/>
  <c r="U782" i="5"/>
  <c r="V782" i="5"/>
  <c r="F782" i="5"/>
  <c r="O783" i="5" s="1"/>
  <c r="Y781" i="6" l="1"/>
  <c r="AG782" i="6" s="1"/>
  <c r="K782" i="6" s="1"/>
  <c r="K783" i="6" s="1"/>
  <c r="K784" i="6" s="1"/>
  <c r="K785" i="6" s="1"/>
  <c r="K786" i="6" s="1"/>
  <c r="K787" i="6" s="1"/>
  <c r="K788" i="6" s="1"/>
  <c r="K789" i="6" s="1"/>
  <c r="K790" i="6" s="1"/>
  <c r="K791" i="6" s="1"/>
  <c r="K792" i="6" s="1"/>
  <c r="K793" i="6" s="1"/>
  <c r="K794" i="6" s="1"/>
  <c r="K795" i="6" s="1"/>
  <c r="K796" i="6" s="1"/>
  <c r="K797" i="6" s="1"/>
  <c r="K798" i="6" s="1"/>
  <c r="K799" i="6" s="1"/>
  <c r="K800" i="6" s="1"/>
  <c r="K801" i="6" s="1"/>
  <c r="U781" i="6"/>
  <c r="AC782" i="6" s="1"/>
  <c r="AB781" i="6"/>
  <c r="X781" i="6"/>
  <c r="AF782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AA781" i="6"/>
  <c r="AI782" i="6" s="1"/>
  <c r="M782" i="6" s="1"/>
  <c r="M783" i="6" s="1"/>
  <c r="M784" i="6" s="1"/>
  <c r="M785" i="6" s="1"/>
  <c r="M786" i="6" s="1"/>
  <c r="M787" i="6" s="1"/>
  <c r="M788" i="6" s="1"/>
  <c r="M789" i="6" s="1"/>
  <c r="M790" i="6" s="1"/>
  <c r="M791" i="6" s="1"/>
  <c r="M792" i="6" s="1"/>
  <c r="M793" i="6" s="1"/>
  <c r="M794" i="6" s="1"/>
  <c r="M795" i="6" s="1"/>
  <c r="M796" i="6" s="1"/>
  <c r="M797" i="6" s="1"/>
  <c r="M798" i="6" s="1"/>
  <c r="M799" i="6" s="1"/>
  <c r="M800" i="6" s="1"/>
  <c r="M801" i="6" s="1"/>
  <c r="W781" i="6"/>
  <c r="AE782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Z781" i="6"/>
  <c r="AH782" i="6" s="1"/>
  <c r="L782" i="6" s="1"/>
  <c r="L783" i="6" s="1"/>
  <c r="L784" i="6" s="1"/>
  <c r="L785" i="6" s="1"/>
  <c r="L786" i="6" s="1"/>
  <c r="L787" i="6" s="1"/>
  <c r="L788" i="6" s="1"/>
  <c r="L789" i="6" s="1"/>
  <c r="L790" i="6" s="1"/>
  <c r="L791" i="6" s="1"/>
  <c r="L792" i="6" s="1"/>
  <c r="L793" i="6" s="1"/>
  <c r="L794" i="6" s="1"/>
  <c r="L795" i="6" s="1"/>
  <c r="L796" i="6" s="1"/>
  <c r="L797" i="6" s="1"/>
  <c r="L798" i="6" s="1"/>
  <c r="L799" i="6" s="1"/>
  <c r="L800" i="6" s="1"/>
  <c r="L801" i="6" s="1"/>
  <c r="V781" i="6"/>
  <c r="AD782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F781" i="6"/>
  <c r="AK782" i="5"/>
  <c r="AL782" i="5" s="1"/>
  <c r="P783" i="5"/>
  <c r="T783" i="5"/>
  <c r="N783" i="5" s="1"/>
  <c r="AJ782" i="6" l="1"/>
  <c r="G782" i="6"/>
  <c r="AK781" i="6"/>
  <c r="AL781" i="6" s="1"/>
  <c r="O782" i="6"/>
  <c r="P782" i="6" s="1"/>
  <c r="T782" i="6"/>
  <c r="E783" i="5"/>
  <c r="G783" i="6" l="1"/>
  <c r="N782" i="6"/>
  <c r="E782" i="6" s="1"/>
  <c r="AA783" i="5"/>
  <c r="AB783" i="5"/>
  <c r="Y783" i="5"/>
  <c r="Z783" i="5"/>
  <c r="W783" i="5"/>
  <c r="X783" i="5"/>
  <c r="U783" i="5"/>
  <c r="V783" i="5"/>
  <c r="F783" i="5"/>
  <c r="O784" i="5" s="1"/>
  <c r="G784" i="6" l="1"/>
  <c r="AB782" i="6"/>
  <c r="X782" i="6"/>
  <c r="AA782" i="6"/>
  <c r="W782" i="6"/>
  <c r="Z782" i="6"/>
  <c r="V782" i="6"/>
  <c r="F782" i="6"/>
  <c r="Y782" i="6"/>
  <c r="U782" i="6"/>
  <c r="AK783" i="5"/>
  <c r="AL783" i="5" s="1"/>
  <c r="P784" i="5"/>
  <c r="T784" i="5"/>
  <c r="N784" i="5" s="1"/>
  <c r="G785" i="6" l="1"/>
  <c r="O783" i="6"/>
  <c r="P783" i="6" s="1"/>
  <c r="AK782" i="6"/>
  <c r="AL782" i="6" s="1"/>
  <c r="T783" i="6"/>
  <c r="N783" i="6" s="1"/>
  <c r="E784" i="5"/>
  <c r="G786" i="6" l="1"/>
  <c r="E783" i="6"/>
  <c r="AA784" i="5"/>
  <c r="AB784" i="5"/>
  <c r="Y784" i="5"/>
  <c r="Z784" i="5"/>
  <c r="W784" i="5"/>
  <c r="X784" i="5"/>
  <c r="U784" i="5"/>
  <c r="V784" i="5"/>
  <c r="F784" i="5"/>
  <c r="O785" i="5" s="1"/>
  <c r="G787" i="6" l="1"/>
  <c r="AA783" i="6"/>
  <c r="W783" i="6"/>
  <c r="Z783" i="6"/>
  <c r="V783" i="6"/>
  <c r="F783" i="6"/>
  <c r="Y783" i="6"/>
  <c r="U783" i="6"/>
  <c r="AB783" i="6"/>
  <c r="X783" i="6"/>
  <c r="AK784" i="5"/>
  <c r="AL784" i="5" s="1"/>
  <c r="P785" i="5"/>
  <c r="T785" i="5"/>
  <c r="N785" i="5" s="1"/>
  <c r="T784" i="6" l="1"/>
  <c r="N784" i="6" s="1"/>
  <c r="AK783" i="6"/>
  <c r="AL783" i="6" s="1"/>
  <c r="O784" i="6"/>
  <c r="P784" i="6" s="1"/>
  <c r="G788" i="6"/>
  <c r="E785" i="5"/>
  <c r="G789" i="6" l="1"/>
  <c r="E784" i="6"/>
  <c r="AA785" i="5"/>
  <c r="AB785" i="5"/>
  <c r="Y785" i="5"/>
  <c r="Z785" i="5"/>
  <c r="W785" i="5"/>
  <c r="X785" i="5"/>
  <c r="U785" i="5"/>
  <c r="V785" i="5"/>
  <c r="F785" i="5"/>
  <c r="O786" i="5" s="1"/>
  <c r="G790" i="6" l="1"/>
  <c r="Z784" i="6"/>
  <c r="V784" i="6"/>
  <c r="F784" i="6"/>
  <c r="Y784" i="6"/>
  <c r="U784" i="6"/>
  <c r="AB784" i="6"/>
  <c r="X784" i="6"/>
  <c r="AA784" i="6"/>
  <c r="W784" i="6"/>
  <c r="AK785" i="5"/>
  <c r="AL785" i="5" s="1"/>
  <c r="P786" i="5"/>
  <c r="T786" i="5"/>
  <c r="N786" i="5" s="1"/>
  <c r="G791" i="6" l="1"/>
  <c r="AK784" i="6"/>
  <c r="AL784" i="6" s="1"/>
  <c r="O785" i="6"/>
  <c r="P785" i="6" s="1"/>
  <c r="T785" i="6"/>
  <c r="N785" i="6" s="1"/>
  <c r="E786" i="5"/>
  <c r="E785" i="6" l="1"/>
  <c r="G792" i="6"/>
  <c r="AA786" i="5"/>
  <c r="AB786" i="5"/>
  <c r="Y786" i="5"/>
  <c r="Z786" i="5"/>
  <c r="W786" i="5"/>
  <c r="X786" i="5"/>
  <c r="U786" i="5"/>
  <c r="V786" i="5"/>
  <c r="F786" i="5"/>
  <c r="O787" i="5" s="1"/>
  <c r="Y785" i="6" l="1"/>
  <c r="U785" i="6"/>
  <c r="AB785" i="6"/>
  <c r="X785" i="6"/>
  <c r="AA785" i="6"/>
  <c r="W785" i="6"/>
  <c r="Z785" i="6"/>
  <c r="V785" i="6"/>
  <c r="F785" i="6"/>
  <c r="G793" i="6"/>
  <c r="AK786" i="5"/>
  <c r="AL786" i="5" s="1"/>
  <c r="P787" i="5"/>
  <c r="T787" i="5"/>
  <c r="N787" i="5" s="1"/>
  <c r="G794" i="6" l="1"/>
  <c r="AK785" i="6"/>
  <c r="AL785" i="6" s="1"/>
  <c r="O786" i="6"/>
  <c r="P786" i="6" s="1"/>
  <c r="T786" i="6"/>
  <c r="N786" i="6" s="1"/>
  <c r="E787" i="5"/>
  <c r="G795" i="6" l="1"/>
  <c r="E786" i="6"/>
  <c r="AA787" i="5"/>
  <c r="AB787" i="5"/>
  <c r="Y787" i="5"/>
  <c r="Z787" i="5"/>
  <c r="W787" i="5"/>
  <c r="X787" i="5"/>
  <c r="U787" i="5"/>
  <c r="V787" i="5"/>
  <c r="F787" i="5"/>
  <c r="O788" i="5" s="1"/>
  <c r="G796" i="6" l="1"/>
  <c r="AB786" i="6"/>
  <c r="X786" i="6"/>
  <c r="AA786" i="6"/>
  <c r="W786" i="6"/>
  <c r="Z786" i="6"/>
  <c r="V786" i="6"/>
  <c r="F786" i="6"/>
  <c r="Y786" i="6"/>
  <c r="U786" i="6"/>
  <c r="AK787" i="5"/>
  <c r="AL787" i="5" s="1"/>
  <c r="P788" i="5"/>
  <c r="T788" i="5"/>
  <c r="N788" i="5" s="1"/>
  <c r="G797" i="6" l="1"/>
  <c r="O787" i="6"/>
  <c r="P787" i="6" s="1"/>
  <c r="AK786" i="6"/>
  <c r="AL786" i="6" s="1"/>
  <c r="T787" i="6"/>
  <c r="N787" i="6" s="1"/>
  <c r="E788" i="5"/>
  <c r="G798" i="6" l="1"/>
  <c r="E787" i="6"/>
  <c r="AA788" i="5"/>
  <c r="AB788" i="5"/>
  <c r="Y788" i="5"/>
  <c r="Z788" i="5"/>
  <c r="W788" i="5"/>
  <c r="X788" i="5"/>
  <c r="U788" i="5"/>
  <c r="V788" i="5"/>
  <c r="F788" i="5"/>
  <c r="O789" i="5" s="1"/>
  <c r="G799" i="6" l="1"/>
  <c r="AA787" i="6"/>
  <c r="W787" i="6"/>
  <c r="Z787" i="6"/>
  <c r="V787" i="6"/>
  <c r="F787" i="6"/>
  <c r="Y787" i="6"/>
  <c r="U787" i="6"/>
  <c r="AB787" i="6"/>
  <c r="X787" i="6"/>
  <c r="AK788" i="5"/>
  <c r="AL788" i="5" s="1"/>
  <c r="P789" i="5"/>
  <c r="T789" i="5"/>
  <c r="N789" i="5" s="1"/>
  <c r="T788" i="6" l="1"/>
  <c r="N788" i="6" s="1"/>
  <c r="AK787" i="6"/>
  <c r="AL787" i="6" s="1"/>
  <c r="O788" i="6"/>
  <c r="P788" i="6" s="1"/>
  <c r="G800" i="6"/>
  <c r="E789" i="5"/>
  <c r="G801" i="6" l="1"/>
  <c r="E788" i="6"/>
  <c r="AA789" i="5"/>
  <c r="AB789" i="5"/>
  <c r="Y789" i="5"/>
  <c r="Z789" i="5"/>
  <c r="W789" i="5"/>
  <c r="X789" i="5"/>
  <c r="U789" i="5"/>
  <c r="V789" i="5"/>
  <c r="F789" i="5"/>
  <c r="O790" i="5" s="1"/>
  <c r="Z788" i="6" l="1"/>
  <c r="V788" i="6"/>
  <c r="F788" i="6"/>
  <c r="Y788" i="6"/>
  <c r="U788" i="6"/>
  <c r="AB788" i="6"/>
  <c r="X788" i="6"/>
  <c r="AA788" i="6"/>
  <c r="W788" i="6"/>
  <c r="AK789" i="5"/>
  <c r="AL789" i="5" s="1"/>
  <c r="P790" i="5"/>
  <c r="T790" i="5"/>
  <c r="N790" i="5" s="1"/>
  <c r="AK788" i="6" l="1"/>
  <c r="AL788" i="6" s="1"/>
  <c r="O789" i="6"/>
  <c r="P789" i="6" s="1"/>
  <c r="T789" i="6"/>
  <c r="N789" i="6" s="1"/>
  <c r="E790" i="5"/>
  <c r="E789" i="6" l="1"/>
  <c r="AA790" i="5"/>
  <c r="AB790" i="5"/>
  <c r="Y790" i="5"/>
  <c r="Z790" i="5"/>
  <c r="W790" i="5"/>
  <c r="X790" i="5"/>
  <c r="U790" i="5"/>
  <c r="V790" i="5"/>
  <c r="F790" i="5"/>
  <c r="O791" i="5" s="1"/>
  <c r="Y789" i="6" l="1"/>
  <c r="U789" i="6"/>
  <c r="AB789" i="6"/>
  <c r="X789" i="6"/>
  <c r="AA789" i="6"/>
  <c r="W789" i="6"/>
  <c r="Z789" i="6"/>
  <c r="V789" i="6"/>
  <c r="F789" i="6"/>
  <c r="AK790" i="5"/>
  <c r="AL790" i="5" s="1"/>
  <c r="P791" i="5"/>
  <c r="T791" i="5"/>
  <c r="N791" i="5" s="1"/>
  <c r="AK789" i="6" l="1"/>
  <c r="AL789" i="6" s="1"/>
  <c r="O790" i="6"/>
  <c r="P790" i="6" s="1"/>
  <c r="T790" i="6"/>
  <c r="N790" i="6" s="1"/>
  <c r="E791" i="5"/>
  <c r="E790" i="6" l="1"/>
  <c r="AA791" i="5"/>
  <c r="AB791" i="5"/>
  <c r="Y791" i="5"/>
  <c r="Z791" i="5"/>
  <c r="W791" i="5"/>
  <c r="X791" i="5"/>
  <c r="U791" i="5"/>
  <c r="V791" i="5"/>
  <c r="F791" i="5"/>
  <c r="O792" i="5" s="1"/>
  <c r="AB790" i="6" l="1"/>
  <c r="X790" i="6"/>
  <c r="AA790" i="6"/>
  <c r="W790" i="6"/>
  <c r="Z790" i="6"/>
  <c r="V790" i="6"/>
  <c r="F790" i="6"/>
  <c r="Y790" i="6"/>
  <c r="U790" i="6"/>
  <c r="AK791" i="5"/>
  <c r="AL791" i="5" s="1"/>
  <c r="P792" i="5"/>
  <c r="T792" i="5"/>
  <c r="N792" i="5" s="1"/>
  <c r="O791" i="6" l="1"/>
  <c r="P791" i="6" s="1"/>
  <c r="AK790" i="6"/>
  <c r="AL790" i="6" s="1"/>
  <c r="T791" i="6"/>
  <c r="N791" i="6" s="1"/>
  <c r="E792" i="5"/>
  <c r="E791" i="6" l="1"/>
  <c r="AA792" i="5"/>
  <c r="AB792" i="5"/>
  <c r="Y792" i="5"/>
  <c r="Z792" i="5"/>
  <c r="W792" i="5"/>
  <c r="X792" i="5"/>
  <c r="U792" i="5"/>
  <c r="V792" i="5"/>
  <c r="F792" i="5"/>
  <c r="O793" i="5" s="1"/>
  <c r="AA791" i="6" l="1"/>
  <c r="W791" i="6"/>
  <c r="Z791" i="6"/>
  <c r="V791" i="6"/>
  <c r="F791" i="6"/>
  <c r="Y791" i="6"/>
  <c r="U791" i="6"/>
  <c r="AB791" i="6"/>
  <c r="X791" i="6"/>
  <c r="AK792" i="5"/>
  <c r="AL792" i="5" s="1"/>
  <c r="P793" i="5"/>
  <c r="T793" i="5"/>
  <c r="N793" i="5" s="1"/>
  <c r="T792" i="6" l="1"/>
  <c r="N792" i="6" s="1"/>
  <c r="AK791" i="6"/>
  <c r="AL791" i="6" s="1"/>
  <c r="O792" i="6"/>
  <c r="P792" i="6" s="1"/>
  <c r="E793" i="5"/>
  <c r="E792" i="6" l="1"/>
  <c r="AA793" i="5"/>
  <c r="AB793" i="5"/>
  <c r="Y793" i="5"/>
  <c r="Z793" i="5"/>
  <c r="W793" i="5"/>
  <c r="X793" i="5"/>
  <c r="U793" i="5"/>
  <c r="V793" i="5"/>
  <c r="F793" i="5"/>
  <c r="O794" i="5" s="1"/>
  <c r="Z792" i="6" l="1"/>
  <c r="V792" i="6"/>
  <c r="F792" i="6"/>
  <c r="Y792" i="6"/>
  <c r="U792" i="6"/>
  <c r="AB792" i="6"/>
  <c r="X792" i="6"/>
  <c r="AA792" i="6"/>
  <c r="W792" i="6"/>
  <c r="AK793" i="5"/>
  <c r="AL793" i="5" s="1"/>
  <c r="P794" i="5"/>
  <c r="T794" i="5"/>
  <c r="N794" i="5" s="1"/>
  <c r="AK792" i="6" l="1"/>
  <c r="AL792" i="6" s="1"/>
  <c r="O793" i="6"/>
  <c r="P793" i="6" s="1"/>
  <c r="T793" i="6"/>
  <c r="N793" i="6" s="1"/>
  <c r="E794" i="5"/>
  <c r="E793" i="6" l="1"/>
  <c r="AA794" i="5"/>
  <c r="AB794" i="5"/>
  <c r="Y794" i="5"/>
  <c r="Z794" i="5"/>
  <c r="W794" i="5"/>
  <c r="X794" i="5"/>
  <c r="U794" i="5"/>
  <c r="V794" i="5"/>
  <c r="F794" i="5"/>
  <c r="O795" i="5" s="1"/>
  <c r="Y793" i="6" l="1"/>
  <c r="U793" i="6"/>
  <c r="AB793" i="6"/>
  <c r="X793" i="6"/>
  <c r="AA793" i="6"/>
  <c r="W793" i="6"/>
  <c r="Z793" i="6"/>
  <c r="V793" i="6"/>
  <c r="F793" i="6"/>
  <c r="AK794" i="5"/>
  <c r="AL794" i="5" s="1"/>
  <c r="P795" i="5"/>
  <c r="T795" i="5"/>
  <c r="N795" i="5" s="1"/>
  <c r="AK793" i="6" l="1"/>
  <c r="AL793" i="6" s="1"/>
  <c r="O794" i="6"/>
  <c r="P794" i="6" s="1"/>
  <c r="T794" i="6"/>
  <c r="N794" i="6" s="1"/>
  <c r="E795" i="5"/>
  <c r="E794" i="6" l="1"/>
  <c r="AA795" i="5"/>
  <c r="AB795" i="5"/>
  <c r="Y795" i="5"/>
  <c r="Z795" i="5"/>
  <c r="W795" i="5"/>
  <c r="X795" i="5"/>
  <c r="U795" i="5"/>
  <c r="V795" i="5"/>
  <c r="F795" i="5"/>
  <c r="O796" i="5" s="1"/>
  <c r="AB794" i="6" l="1"/>
  <c r="X794" i="6"/>
  <c r="AA794" i="6"/>
  <c r="W794" i="6"/>
  <c r="Z794" i="6"/>
  <c r="V794" i="6"/>
  <c r="F794" i="6"/>
  <c r="Y794" i="6"/>
  <c r="U794" i="6"/>
  <c r="AK795" i="5"/>
  <c r="AL795" i="5" s="1"/>
  <c r="P796" i="5"/>
  <c r="T796" i="5"/>
  <c r="N796" i="5" s="1"/>
  <c r="O795" i="6" l="1"/>
  <c r="P795" i="6" s="1"/>
  <c r="T795" i="6"/>
  <c r="N795" i="6" s="1"/>
  <c r="AK794" i="6"/>
  <c r="AL794" i="6" s="1"/>
  <c r="E796" i="5"/>
  <c r="E795" i="6" l="1"/>
  <c r="AA796" i="5"/>
  <c r="AB796" i="5"/>
  <c r="Y796" i="5"/>
  <c r="Z796" i="5"/>
  <c r="W796" i="5"/>
  <c r="X796" i="5"/>
  <c r="U796" i="5"/>
  <c r="V796" i="5"/>
  <c r="F796" i="5"/>
  <c r="O797" i="5" s="1"/>
  <c r="AA795" i="6" l="1"/>
  <c r="W795" i="6"/>
  <c r="Z795" i="6"/>
  <c r="V795" i="6"/>
  <c r="F795" i="6"/>
  <c r="Y795" i="6"/>
  <c r="U795" i="6"/>
  <c r="AB795" i="6"/>
  <c r="X795" i="6"/>
  <c r="AK796" i="5"/>
  <c r="AL796" i="5" s="1"/>
  <c r="P797" i="5"/>
  <c r="T797" i="5"/>
  <c r="N797" i="5" s="1"/>
  <c r="T796" i="6" l="1"/>
  <c r="N796" i="6" s="1"/>
  <c r="AK795" i="6"/>
  <c r="AL795" i="6" s="1"/>
  <c r="O796" i="6"/>
  <c r="P796" i="6" s="1"/>
  <c r="E797" i="5"/>
  <c r="E796" i="6" l="1"/>
  <c r="AA797" i="5"/>
  <c r="AB797" i="5"/>
  <c r="Y797" i="5"/>
  <c r="Z797" i="5"/>
  <c r="W797" i="5"/>
  <c r="X797" i="5"/>
  <c r="U797" i="5"/>
  <c r="V797" i="5"/>
  <c r="F797" i="5"/>
  <c r="O798" i="5" s="1"/>
  <c r="Z796" i="6" l="1"/>
  <c r="V796" i="6"/>
  <c r="F796" i="6"/>
  <c r="Y796" i="6"/>
  <c r="U796" i="6"/>
  <c r="AB796" i="6"/>
  <c r="X796" i="6"/>
  <c r="AA796" i="6"/>
  <c r="W796" i="6"/>
  <c r="AK797" i="5"/>
  <c r="AL797" i="5" s="1"/>
  <c r="P798" i="5"/>
  <c r="T798" i="5"/>
  <c r="N798" i="5" s="1"/>
  <c r="AK796" i="6" l="1"/>
  <c r="AL796" i="6" s="1"/>
  <c r="O797" i="6"/>
  <c r="P797" i="6" s="1"/>
  <c r="T797" i="6"/>
  <c r="N797" i="6" s="1"/>
  <c r="E798" i="5"/>
  <c r="E797" i="6" l="1"/>
  <c r="AA798" i="5"/>
  <c r="AB798" i="5"/>
  <c r="Y798" i="5"/>
  <c r="Z798" i="5"/>
  <c r="W798" i="5"/>
  <c r="X798" i="5"/>
  <c r="U798" i="5"/>
  <c r="V798" i="5"/>
  <c r="F798" i="5"/>
  <c r="O799" i="5" s="1"/>
  <c r="Y797" i="6" l="1"/>
  <c r="U797" i="6"/>
  <c r="AB797" i="6"/>
  <c r="X797" i="6"/>
  <c r="AA797" i="6"/>
  <c r="W797" i="6"/>
  <c r="Z797" i="6"/>
  <c r="V797" i="6"/>
  <c r="F797" i="6"/>
  <c r="AK798" i="5"/>
  <c r="AL798" i="5" s="1"/>
  <c r="P799" i="5"/>
  <c r="T799" i="5"/>
  <c r="N799" i="5" s="1"/>
  <c r="AK797" i="6" l="1"/>
  <c r="AL797" i="6" s="1"/>
  <c r="O798" i="6"/>
  <c r="P798" i="6" s="1"/>
  <c r="T798" i="6"/>
  <c r="N798" i="6" s="1"/>
  <c r="E799" i="5"/>
  <c r="E798" i="6" l="1"/>
  <c r="AA799" i="5"/>
  <c r="AB799" i="5"/>
  <c r="Y799" i="5"/>
  <c r="Z799" i="5"/>
  <c r="W799" i="5"/>
  <c r="X799" i="5"/>
  <c r="U799" i="5"/>
  <c r="V799" i="5"/>
  <c r="F799" i="5"/>
  <c r="O800" i="5" s="1"/>
  <c r="AB798" i="6" l="1"/>
  <c r="X798" i="6"/>
  <c r="AA798" i="6"/>
  <c r="W798" i="6"/>
  <c r="Z798" i="6"/>
  <c r="V798" i="6"/>
  <c r="F798" i="6"/>
  <c r="Y798" i="6"/>
  <c r="U798" i="6"/>
  <c r="AK799" i="5"/>
  <c r="AL799" i="5" s="1"/>
  <c r="P800" i="5"/>
  <c r="T800" i="5"/>
  <c r="N800" i="5" s="1"/>
  <c r="O799" i="6" l="1"/>
  <c r="P799" i="6" s="1"/>
  <c r="T799" i="6"/>
  <c r="N799" i="6" s="1"/>
  <c r="AK798" i="6"/>
  <c r="AL798" i="6" s="1"/>
  <c r="E800" i="5"/>
  <c r="E799" i="6" l="1"/>
  <c r="AA800" i="5"/>
  <c r="AB800" i="5"/>
  <c r="Y800" i="5"/>
  <c r="Z800" i="5"/>
  <c r="W800" i="5"/>
  <c r="X800" i="5"/>
  <c r="U800" i="5"/>
  <c r="V800" i="5"/>
  <c r="F800" i="5"/>
  <c r="O801" i="5" s="1"/>
  <c r="AA799" i="6" l="1"/>
  <c r="W799" i="6"/>
  <c r="Z799" i="6"/>
  <c r="V799" i="6"/>
  <c r="F799" i="6"/>
  <c r="Y799" i="6"/>
  <c r="U799" i="6"/>
  <c r="AB799" i="6"/>
  <c r="X799" i="6"/>
  <c r="AK800" i="5"/>
  <c r="AL800" i="5" s="1"/>
  <c r="P801" i="5"/>
  <c r="T801" i="5"/>
  <c r="N801" i="5" s="1"/>
  <c r="T800" i="6" l="1"/>
  <c r="N800" i="6" s="1"/>
  <c r="AK799" i="6"/>
  <c r="AL799" i="6" s="1"/>
  <c r="O800" i="6"/>
  <c r="P800" i="6" s="1"/>
  <c r="E801" i="5"/>
  <c r="R802" i="5"/>
  <c r="E800" i="6" l="1"/>
  <c r="AA801" i="5"/>
  <c r="AI802" i="5" s="1"/>
  <c r="M802" i="5" s="1"/>
  <c r="M803" i="5" s="1"/>
  <c r="M804" i="5" s="1"/>
  <c r="M805" i="5" s="1"/>
  <c r="M806" i="5" s="1"/>
  <c r="M807" i="5" s="1"/>
  <c r="M808" i="5" s="1"/>
  <c r="M809" i="5" s="1"/>
  <c r="M810" i="5" s="1"/>
  <c r="M811" i="5" s="1"/>
  <c r="M812" i="5" s="1"/>
  <c r="M813" i="5" s="1"/>
  <c r="M814" i="5" s="1"/>
  <c r="M815" i="5" s="1"/>
  <c r="M816" i="5" s="1"/>
  <c r="M817" i="5" s="1"/>
  <c r="M818" i="5" s="1"/>
  <c r="M819" i="5" s="1"/>
  <c r="M820" i="5" s="1"/>
  <c r="M821" i="5" s="1"/>
  <c r="AB801" i="5"/>
  <c r="Y801" i="5"/>
  <c r="AG802" i="5" s="1"/>
  <c r="K802" i="5" s="1"/>
  <c r="K803" i="5" s="1"/>
  <c r="K804" i="5" s="1"/>
  <c r="K805" i="5" s="1"/>
  <c r="K806" i="5" s="1"/>
  <c r="K807" i="5" s="1"/>
  <c r="K808" i="5" s="1"/>
  <c r="K809" i="5" s="1"/>
  <c r="K810" i="5" s="1"/>
  <c r="K811" i="5" s="1"/>
  <c r="K812" i="5" s="1"/>
  <c r="K813" i="5" s="1"/>
  <c r="K814" i="5" s="1"/>
  <c r="K815" i="5" s="1"/>
  <c r="K816" i="5" s="1"/>
  <c r="K817" i="5" s="1"/>
  <c r="K818" i="5" s="1"/>
  <c r="K819" i="5" s="1"/>
  <c r="K820" i="5" s="1"/>
  <c r="K821" i="5" s="1"/>
  <c r="Z801" i="5"/>
  <c r="AH802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W801" i="5"/>
  <c r="AE802" i="5" s="1"/>
  <c r="I802" i="5" s="1"/>
  <c r="I803" i="5" s="1"/>
  <c r="I804" i="5" s="1"/>
  <c r="I805" i="5" s="1"/>
  <c r="I806" i="5" s="1"/>
  <c r="I807" i="5" s="1"/>
  <c r="I808" i="5" s="1"/>
  <c r="I809" i="5" s="1"/>
  <c r="I810" i="5" s="1"/>
  <c r="I811" i="5" s="1"/>
  <c r="I812" i="5" s="1"/>
  <c r="I813" i="5" s="1"/>
  <c r="I814" i="5" s="1"/>
  <c r="I815" i="5" s="1"/>
  <c r="I816" i="5" s="1"/>
  <c r="I817" i="5" s="1"/>
  <c r="I818" i="5" s="1"/>
  <c r="I819" i="5" s="1"/>
  <c r="I820" i="5" s="1"/>
  <c r="I821" i="5" s="1"/>
  <c r="X801" i="5"/>
  <c r="AF802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U801" i="5"/>
  <c r="AC802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V801" i="5"/>
  <c r="AD802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F801" i="5"/>
  <c r="O802" i="5" s="1"/>
  <c r="Z800" i="6" l="1"/>
  <c r="V800" i="6"/>
  <c r="F800" i="6"/>
  <c r="Y800" i="6"/>
  <c r="U800" i="6"/>
  <c r="AB800" i="6"/>
  <c r="X800" i="6"/>
  <c r="AA800" i="6"/>
  <c r="W800" i="6"/>
  <c r="AJ802" i="5"/>
  <c r="AK801" i="5"/>
  <c r="AL801" i="5" s="1"/>
  <c r="P802" i="5"/>
  <c r="T802" i="5"/>
  <c r="AK800" i="6" l="1"/>
  <c r="AL800" i="6" s="1"/>
  <c r="O801" i="6"/>
  <c r="P801" i="6" s="1"/>
  <c r="T801" i="6"/>
  <c r="N801" i="6" s="1"/>
  <c r="N802" i="5"/>
  <c r="E801" i="6" l="1"/>
  <c r="R802" i="6"/>
  <c r="E802" i="5"/>
  <c r="Y801" i="6" l="1"/>
  <c r="AG802" i="6" s="1"/>
  <c r="K802" i="6" s="1"/>
  <c r="K803" i="6" s="1"/>
  <c r="K804" i="6" s="1"/>
  <c r="K805" i="6" s="1"/>
  <c r="K806" i="6" s="1"/>
  <c r="K807" i="6" s="1"/>
  <c r="K808" i="6" s="1"/>
  <c r="K809" i="6" s="1"/>
  <c r="K810" i="6" s="1"/>
  <c r="K811" i="6" s="1"/>
  <c r="K812" i="6" s="1"/>
  <c r="K813" i="6" s="1"/>
  <c r="K814" i="6" s="1"/>
  <c r="K815" i="6" s="1"/>
  <c r="K816" i="6" s="1"/>
  <c r="K817" i="6" s="1"/>
  <c r="K818" i="6" s="1"/>
  <c r="K819" i="6" s="1"/>
  <c r="K820" i="6" s="1"/>
  <c r="K821" i="6" s="1"/>
  <c r="U801" i="6"/>
  <c r="AC802" i="6" s="1"/>
  <c r="AB801" i="6"/>
  <c r="X801" i="6"/>
  <c r="AF802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AA801" i="6"/>
  <c r="AI802" i="6" s="1"/>
  <c r="M802" i="6" s="1"/>
  <c r="M803" i="6" s="1"/>
  <c r="M804" i="6" s="1"/>
  <c r="M805" i="6" s="1"/>
  <c r="M806" i="6" s="1"/>
  <c r="M807" i="6" s="1"/>
  <c r="M808" i="6" s="1"/>
  <c r="M809" i="6" s="1"/>
  <c r="M810" i="6" s="1"/>
  <c r="M811" i="6" s="1"/>
  <c r="M812" i="6" s="1"/>
  <c r="M813" i="6" s="1"/>
  <c r="M814" i="6" s="1"/>
  <c r="M815" i="6" s="1"/>
  <c r="M816" i="6" s="1"/>
  <c r="M817" i="6" s="1"/>
  <c r="M818" i="6" s="1"/>
  <c r="M819" i="6" s="1"/>
  <c r="M820" i="6" s="1"/>
  <c r="M821" i="6" s="1"/>
  <c r="W801" i="6"/>
  <c r="AE802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Z801" i="6"/>
  <c r="AH802" i="6" s="1"/>
  <c r="L802" i="6" s="1"/>
  <c r="L803" i="6" s="1"/>
  <c r="L804" i="6" s="1"/>
  <c r="L805" i="6" s="1"/>
  <c r="L806" i="6" s="1"/>
  <c r="L807" i="6" s="1"/>
  <c r="L808" i="6" s="1"/>
  <c r="L809" i="6" s="1"/>
  <c r="L810" i="6" s="1"/>
  <c r="L811" i="6" s="1"/>
  <c r="L812" i="6" s="1"/>
  <c r="L813" i="6" s="1"/>
  <c r="L814" i="6" s="1"/>
  <c r="L815" i="6" s="1"/>
  <c r="L816" i="6" s="1"/>
  <c r="L817" i="6" s="1"/>
  <c r="L818" i="6" s="1"/>
  <c r="L819" i="6" s="1"/>
  <c r="L820" i="6" s="1"/>
  <c r="L821" i="6" s="1"/>
  <c r="V801" i="6"/>
  <c r="AD802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F801" i="6"/>
  <c r="AA802" i="5"/>
  <c r="AB802" i="5"/>
  <c r="Y802" i="5"/>
  <c r="Z802" i="5"/>
  <c r="W802" i="5"/>
  <c r="X802" i="5"/>
  <c r="U802" i="5"/>
  <c r="V802" i="5"/>
  <c r="F802" i="5"/>
  <c r="O803" i="5" s="1"/>
  <c r="AJ802" i="6" l="1"/>
  <c r="G802" i="6"/>
  <c r="AK801" i="6"/>
  <c r="AL801" i="6" s="1"/>
  <c r="O802" i="6"/>
  <c r="P802" i="6" s="1"/>
  <c r="T802" i="6"/>
  <c r="P803" i="5"/>
  <c r="AK802" i="5"/>
  <c r="AL802" i="5" s="1"/>
  <c r="T803" i="5"/>
  <c r="N803" i="5" s="1"/>
  <c r="G803" i="6" l="1"/>
  <c r="N802" i="6"/>
  <c r="E803" i="5"/>
  <c r="G804" i="6" l="1"/>
  <c r="E802" i="6"/>
  <c r="AA803" i="5"/>
  <c r="AB803" i="5"/>
  <c r="Y803" i="5"/>
  <c r="Z803" i="5"/>
  <c r="W803" i="5"/>
  <c r="X803" i="5"/>
  <c r="U803" i="5"/>
  <c r="V803" i="5"/>
  <c r="F803" i="5"/>
  <c r="O804" i="5" s="1"/>
  <c r="AB802" i="6" l="1"/>
  <c r="X802" i="6"/>
  <c r="AA802" i="6"/>
  <c r="W802" i="6"/>
  <c r="Z802" i="6"/>
  <c r="V802" i="6"/>
  <c r="F802" i="6"/>
  <c r="Y802" i="6"/>
  <c r="U802" i="6"/>
  <c r="G805" i="6"/>
  <c r="P804" i="5"/>
  <c r="AK803" i="5"/>
  <c r="AL803" i="5" s="1"/>
  <c r="T804" i="5"/>
  <c r="N804" i="5" s="1"/>
  <c r="O803" i="6" l="1"/>
  <c r="P803" i="6" s="1"/>
  <c r="T803" i="6"/>
  <c r="N803" i="6" s="1"/>
  <c r="AK802" i="6"/>
  <c r="AL802" i="6" s="1"/>
  <c r="G806" i="6"/>
  <c r="E804" i="5"/>
  <c r="G807" i="6" l="1"/>
  <c r="E803" i="6"/>
  <c r="AA804" i="5"/>
  <c r="AB804" i="5"/>
  <c r="Y804" i="5"/>
  <c r="Z804" i="5"/>
  <c r="W804" i="5"/>
  <c r="X804" i="5"/>
  <c r="U804" i="5"/>
  <c r="V804" i="5"/>
  <c r="F804" i="5"/>
  <c r="O805" i="5" s="1"/>
  <c r="AA803" i="6" l="1"/>
  <c r="W803" i="6"/>
  <c r="Z803" i="6"/>
  <c r="V803" i="6"/>
  <c r="F803" i="6"/>
  <c r="Y803" i="6"/>
  <c r="U803" i="6"/>
  <c r="AB803" i="6"/>
  <c r="X803" i="6"/>
  <c r="G808" i="6"/>
  <c r="P805" i="5"/>
  <c r="AK804" i="5"/>
  <c r="AL804" i="5" s="1"/>
  <c r="T805" i="5"/>
  <c r="N805" i="5" s="1"/>
  <c r="G809" i="6" l="1"/>
  <c r="T804" i="6"/>
  <c r="N804" i="6" s="1"/>
  <c r="AK803" i="6"/>
  <c r="AL803" i="6" s="1"/>
  <c r="O804" i="6"/>
  <c r="P804" i="6" s="1"/>
  <c r="E805" i="5"/>
  <c r="E804" i="6" l="1"/>
  <c r="G810" i="6"/>
  <c r="AA805" i="5"/>
  <c r="AB805" i="5"/>
  <c r="Y805" i="5"/>
  <c r="Z805" i="5"/>
  <c r="W805" i="5"/>
  <c r="X805" i="5"/>
  <c r="U805" i="5"/>
  <c r="V805" i="5"/>
  <c r="F805" i="5"/>
  <c r="O806" i="5" s="1"/>
  <c r="G811" i="6" l="1"/>
  <c r="Z804" i="6"/>
  <c r="V804" i="6"/>
  <c r="F804" i="6"/>
  <c r="Y804" i="6"/>
  <c r="U804" i="6"/>
  <c r="AB804" i="6"/>
  <c r="X804" i="6"/>
  <c r="AA804" i="6"/>
  <c r="W804" i="6"/>
  <c r="P806" i="5"/>
  <c r="AK805" i="5"/>
  <c r="AL805" i="5" s="1"/>
  <c r="T806" i="5"/>
  <c r="N806" i="5" s="1"/>
  <c r="G812" i="6" l="1"/>
  <c r="AK804" i="6"/>
  <c r="AL804" i="6" s="1"/>
  <c r="O805" i="6"/>
  <c r="P805" i="6" s="1"/>
  <c r="T805" i="6"/>
  <c r="N805" i="6" s="1"/>
  <c r="E806" i="5"/>
  <c r="G813" i="6" l="1"/>
  <c r="E805" i="6"/>
  <c r="AA806" i="5"/>
  <c r="AB806" i="5"/>
  <c r="Y806" i="5"/>
  <c r="Z806" i="5"/>
  <c r="W806" i="5"/>
  <c r="X806" i="5"/>
  <c r="U806" i="5"/>
  <c r="V806" i="5"/>
  <c r="F806" i="5"/>
  <c r="O807" i="5" s="1"/>
  <c r="G814" i="6" l="1"/>
  <c r="Y805" i="6"/>
  <c r="U805" i="6"/>
  <c r="AB805" i="6"/>
  <c r="X805" i="6"/>
  <c r="AA805" i="6"/>
  <c r="W805" i="6"/>
  <c r="Z805" i="6"/>
  <c r="V805" i="6"/>
  <c r="F805" i="6"/>
  <c r="P807" i="5"/>
  <c r="AK806" i="5"/>
  <c r="AL806" i="5" s="1"/>
  <c r="T807" i="5"/>
  <c r="N807" i="5" s="1"/>
  <c r="O806" i="6" l="1"/>
  <c r="P806" i="6" s="1"/>
  <c r="AK805" i="6"/>
  <c r="AL805" i="6" s="1"/>
  <c r="T806" i="6"/>
  <c r="N806" i="6" s="1"/>
  <c r="G815" i="6"/>
  <c r="E807" i="5"/>
  <c r="E806" i="6" l="1"/>
  <c r="G816" i="6"/>
  <c r="AA807" i="5"/>
  <c r="AB807" i="5"/>
  <c r="Y807" i="5"/>
  <c r="Z807" i="5"/>
  <c r="W807" i="5"/>
  <c r="X807" i="5"/>
  <c r="U807" i="5"/>
  <c r="V807" i="5"/>
  <c r="F807" i="5"/>
  <c r="O808" i="5" s="1"/>
  <c r="G817" i="6" l="1"/>
  <c r="Z806" i="6"/>
  <c r="V806" i="6"/>
  <c r="Y806" i="6"/>
  <c r="U806" i="6"/>
  <c r="AA806" i="6"/>
  <c r="W806" i="6"/>
  <c r="F806" i="6"/>
  <c r="AB806" i="6"/>
  <c r="X806" i="6"/>
  <c r="P808" i="5"/>
  <c r="AK807" i="5"/>
  <c r="AL807" i="5" s="1"/>
  <c r="T808" i="5"/>
  <c r="N808" i="5" s="1"/>
  <c r="AK806" i="6" l="1"/>
  <c r="AL806" i="6" s="1"/>
  <c r="O807" i="6"/>
  <c r="P807" i="6" s="1"/>
  <c r="T807" i="6"/>
  <c r="N807" i="6" s="1"/>
  <c r="G818" i="6"/>
  <c r="E808" i="5"/>
  <c r="G819" i="6" l="1"/>
  <c r="E807" i="6"/>
  <c r="AA808" i="5"/>
  <c r="AB808" i="5"/>
  <c r="Y808" i="5"/>
  <c r="Z808" i="5"/>
  <c r="W808" i="5"/>
  <c r="X808" i="5"/>
  <c r="U808" i="5"/>
  <c r="V808" i="5"/>
  <c r="F808" i="5"/>
  <c r="O809" i="5" s="1"/>
  <c r="G820" i="6" l="1"/>
  <c r="Y807" i="6"/>
  <c r="U807" i="6"/>
  <c r="AB807" i="6"/>
  <c r="X807" i="6"/>
  <c r="Z807" i="6"/>
  <c r="V807" i="6"/>
  <c r="F807" i="6"/>
  <c r="AA807" i="6"/>
  <c r="W807" i="6"/>
  <c r="P809" i="5"/>
  <c r="AK808" i="5"/>
  <c r="AL808" i="5" s="1"/>
  <c r="T809" i="5"/>
  <c r="N809" i="5" s="1"/>
  <c r="G821" i="6" l="1"/>
  <c r="T808" i="6"/>
  <c r="N808" i="6" s="1"/>
  <c r="AK807" i="6"/>
  <c r="AL807" i="6" s="1"/>
  <c r="O808" i="6"/>
  <c r="P808" i="6" s="1"/>
  <c r="E809" i="5"/>
  <c r="E808" i="6" l="1"/>
  <c r="AA809" i="5"/>
  <c r="AB809" i="5"/>
  <c r="Y809" i="5"/>
  <c r="Z809" i="5"/>
  <c r="W809" i="5"/>
  <c r="X809" i="5"/>
  <c r="U809" i="5"/>
  <c r="V809" i="5"/>
  <c r="F809" i="5"/>
  <c r="O810" i="5" s="1"/>
  <c r="AB808" i="6" l="1"/>
  <c r="X808" i="6"/>
  <c r="AA808" i="6"/>
  <c r="W808" i="6"/>
  <c r="Y808" i="6"/>
  <c r="U808" i="6"/>
  <c r="F808" i="6"/>
  <c r="Z808" i="6"/>
  <c r="V808" i="6"/>
  <c r="P810" i="5"/>
  <c r="AK809" i="5"/>
  <c r="AL809" i="5" s="1"/>
  <c r="T810" i="5"/>
  <c r="N810" i="5" s="1"/>
  <c r="O809" i="6" l="1"/>
  <c r="P809" i="6" s="1"/>
  <c r="AK808" i="6"/>
  <c r="AL808" i="6" s="1"/>
  <c r="T809" i="6"/>
  <c r="N809" i="6" s="1"/>
  <c r="E810" i="5"/>
  <c r="E809" i="6" l="1"/>
  <c r="AA810" i="5"/>
  <c r="AB810" i="5"/>
  <c r="Y810" i="5"/>
  <c r="Z810" i="5"/>
  <c r="W810" i="5"/>
  <c r="X810" i="5"/>
  <c r="U810" i="5"/>
  <c r="V810" i="5"/>
  <c r="F810" i="5"/>
  <c r="O811" i="5" s="1"/>
  <c r="AA809" i="6" l="1"/>
  <c r="W809" i="6"/>
  <c r="Z809" i="6"/>
  <c r="V809" i="6"/>
  <c r="F809" i="6"/>
  <c r="AB809" i="6"/>
  <c r="X809" i="6"/>
  <c r="Y809" i="6"/>
  <c r="U809" i="6"/>
  <c r="P811" i="5"/>
  <c r="AK810" i="5"/>
  <c r="AL810" i="5" s="1"/>
  <c r="T811" i="5"/>
  <c r="N811" i="5" s="1"/>
  <c r="O810" i="6" l="1"/>
  <c r="P810" i="6" s="1"/>
  <c r="AK809" i="6"/>
  <c r="AL809" i="6" s="1"/>
  <c r="T810" i="6"/>
  <c r="N810" i="6" s="1"/>
  <c r="E811" i="5"/>
  <c r="E810" i="6" l="1"/>
  <c r="AA811" i="5"/>
  <c r="AB811" i="5"/>
  <c r="Y811" i="5"/>
  <c r="Z811" i="5"/>
  <c r="W811" i="5"/>
  <c r="X811" i="5"/>
  <c r="U811" i="5"/>
  <c r="V811" i="5"/>
  <c r="F811" i="5"/>
  <c r="O812" i="5" s="1"/>
  <c r="Z810" i="6" l="1"/>
  <c r="V810" i="6"/>
  <c r="F810" i="6"/>
  <c r="Y810" i="6"/>
  <c r="U810" i="6"/>
  <c r="AA810" i="6"/>
  <c r="W810" i="6"/>
  <c r="AB810" i="6"/>
  <c r="X810" i="6"/>
  <c r="P812" i="5"/>
  <c r="AK811" i="5"/>
  <c r="AL811" i="5" s="1"/>
  <c r="T812" i="5"/>
  <c r="N812" i="5" s="1"/>
  <c r="AK810" i="6" l="1"/>
  <c r="AL810" i="6" s="1"/>
  <c r="O811" i="6"/>
  <c r="P811" i="6" s="1"/>
  <c r="T811" i="6"/>
  <c r="N811" i="6" s="1"/>
  <c r="E812" i="5"/>
  <c r="E811" i="6" l="1"/>
  <c r="AA812" i="5"/>
  <c r="AB812" i="5"/>
  <c r="Y812" i="5"/>
  <c r="Z812" i="5"/>
  <c r="W812" i="5"/>
  <c r="X812" i="5"/>
  <c r="U812" i="5"/>
  <c r="V812" i="5"/>
  <c r="F812" i="5"/>
  <c r="O813" i="5" s="1"/>
  <c r="Y811" i="6" l="1"/>
  <c r="U811" i="6"/>
  <c r="AB811" i="6"/>
  <c r="X811" i="6"/>
  <c r="Z811" i="6"/>
  <c r="V811" i="6"/>
  <c r="F811" i="6"/>
  <c r="AA811" i="6"/>
  <c r="W811" i="6"/>
  <c r="P813" i="5"/>
  <c r="AK812" i="5"/>
  <c r="AL812" i="5" s="1"/>
  <c r="T813" i="5"/>
  <c r="N813" i="5" s="1"/>
  <c r="T812" i="6" l="1"/>
  <c r="N812" i="6" s="1"/>
  <c r="AK811" i="6"/>
  <c r="AL811" i="6" s="1"/>
  <c r="O812" i="6"/>
  <c r="P812" i="6" s="1"/>
  <c r="E813" i="5"/>
  <c r="E812" i="6" l="1"/>
  <c r="AA813" i="5"/>
  <c r="AB813" i="5"/>
  <c r="Y813" i="5"/>
  <c r="Z813" i="5"/>
  <c r="W813" i="5"/>
  <c r="X813" i="5"/>
  <c r="U813" i="5"/>
  <c r="V813" i="5"/>
  <c r="F813" i="5"/>
  <c r="O814" i="5" s="1"/>
  <c r="AB812" i="6" l="1"/>
  <c r="X812" i="6"/>
  <c r="AA812" i="6"/>
  <c r="W812" i="6"/>
  <c r="Y812" i="6"/>
  <c r="U812" i="6"/>
  <c r="F812" i="6"/>
  <c r="Z812" i="6"/>
  <c r="V812" i="6"/>
  <c r="P814" i="5"/>
  <c r="AK813" i="5"/>
  <c r="AL813" i="5" s="1"/>
  <c r="T814" i="5"/>
  <c r="N814" i="5" s="1"/>
  <c r="O813" i="6" l="1"/>
  <c r="P813" i="6" s="1"/>
  <c r="AK812" i="6"/>
  <c r="AL812" i="6" s="1"/>
  <c r="T813" i="6"/>
  <c r="N813" i="6" s="1"/>
  <c r="E814" i="5"/>
  <c r="E813" i="6" l="1"/>
  <c r="AA814" i="5"/>
  <c r="AB814" i="5"/>
  <c r="Y814" i="5"/>
  <c r="Z814" i="5"/>
  <c r="W814" i="5"/>
  <c r="X814" i="5"/>
  <c r="U814" i="5"/>
  <c r="V814" i="5"/>
  <c r="F814" i="5"/>
  <c r="O815" i="5" s="1"/>
  <c r="AA813" i="6" l="1"/>
  <c r="W813" i="6"/>
  <c r="Z813" i="6"/>
  <c r="V813" i="6"/>
  <c r="F813" i="6"/>
  <c r="AB813" i="6"/>
  <c r="X813" i="6"/>
  <c r="Y813" i="6"/>
  <c r="U813" i="6"/>
  <c r="P815" i="5"/>
  <c r="AK814" i="5"/>
  <c r="AL814" i="5" s="1"/>
  <c r="T815" i="5"/>
  <c r="N815" i="5" s="1"/>
  <c r="O814" i="6" l="1"/>
  <c r="P814" i="6" s="1"/>
  <c r="T814" i="6"/>
  <c r="N814" i="6" s="1"/>
  <c r="AK813" i="6"/>
  <c r="AL813" i="6" s="1"/>
  <c r="E815" i="5"/>
  <c r="E814" i="6" l="1"/>
  <c r="AA815" i="5"/>
  <c r="AB815" i="5"/>
  <c r="Y815" i="5"/>
  <c r="Z815" i="5"/>
  <c r="W815" i="5"/>
  <c r="X815" i="5"/>
  <c r="U815" i="5"/>
  <c r="V815" i="5"/>
  <c r="F815" i="5"/>
  <c r="O816" i="5" s="1"/>
  <c r="Z814" i="6" l="1"/>
  <c r="V814" i="6"/>
  <c r="F814" i="6"/>
  <c r="Y814" i="6"/>
  <c r="U814" i="6"/>
  <c r="AA814" i="6"/>
  <c r="W814" i="6"/>
  <c r="AB814" i="6"/>
  <c r="X814" i="6"/>
  <c r="P816" i="5"/>
  <c r="AK815" i="5"/>
  <c r="AL815" i="5" s="1"/>
  <c r="T816" i="5"/>
  <c r="N816" i="5" s="1"/>
  <c r="AK814" i="6" l="1"/>
  <c r="AL814" i="6" s="1"/>
  <c r="O815" i="6"/>
  <c r="P815" i="6" s="1"/>
  <c r="T815" i="6"/>
  <c r="N815" i="6" s="1"/>
  <c r="E816" i="5"/>
  <c r="E815" i="6" l="1"/>
  <c r="AA816" i="5"/>
  <c r="AB816" i="5"/>
  <c r="Y816" i="5"/>
  <c r="Z816" i="5"/>
  <c r="W816" i="5"/>
  <c r="X816" i="5"/>
  <c r="U816" i="5"/>
  <c r="V816" i="5"/>
  <c r="F816" i="5"/>
  <c r="O817" i="5" s="1"/>
  <c r="Y815" i="6" l="1"/>
  <c r="U815" i="6"/>
  <c r="AB815" i="6"/>
  <c r="X815" i="6"/>
  <c r="Z815" i="6"/>
  <c r="V815" i="6"/>
  <c r="F815" i="6"/>
  <c r="W815" i="6"/>
  <c r="AA815" i="6"/>
  <c r="P817" i="5"/>
  <c r="AK816" i="5"/>
  <c r="AL816" i="5" s="1"/>
  <c r="T817" i="5"/>
  <c r="N817" i="5" s="1"/>
  <c r="T816" i="6" l="1"/>
  <c r="N816" i="6" s="1"/>
  <c r="AK815" i="6"/>
  <c r="AL815" i="6" s="1"/>
  <c r="O816" i="6"/>
  <c r="P816" i="6" s="1"/>
  <c r="E817" i="5"/>
  <c r="E816" i="6" l="1"/>
  <c r="AA817" i="5"/>
  <c r="AB817" i="5"/>
  <c r="Y817" i="5"/>
  <c r="Z817" i="5"/>
  <c r="W817" i="5"/>
  <c r="X817" i="5"/>
  <c r="U817" i="5"/>
  <c r="V817" i="5"/>
  <c r="F817" i="5"/>
  <c r="O818" i="5" s="1"/>
  <c r="AB816" i="6" l="1"/>
  <c r="X816" i="6"/>
  <c r="AA816" i="6"/>
  <c r="W816" i="6"/>
  <c r="Y816" i="6"/>
  <c r="U816" i="6"/>
  <c r="V816" i="6"/>
  <c r="F816" i="6"/>
  <c r="Z816" i="6"/>
  <c r="P818" i="5"/>
  <c r="AK817" i="5"/>
  <c r="AL817" i="5" s="1"/>
  <c r="T818" i="5"/>
  <c r="N818" i="5" s="1"/>
  <c r="O817" i="6" l="1"/>
  <c r="P817" i="6" s="1"/>
  <c r="AK816" i="6"/>
  <c r="AL816" i="6" s="1"/>
  <c r="T817" i="6"/>
  <c r="N817" i="6" s="1"/>
  <c r="E818" i="5"/>
  <c r="E817" i="6" l="1"/>
  <c r="AA818" i="5"/>
  <c r="AB818" i="5"/>
  <c r="Y818" i="5"/>
  <c r="Z818" i="5"/>
  <c r="W818" i="5"/>
  <c r="X818" i="5"/>
  <c r="U818" i="5"/>
  <c r="V818" i="5"/>
  <c r="F818" i="5"/>
  <c r="O819" i="5" s="1"/>
  <c r="AA817" i="6" l="1"/>
  <c r="W817" i="6"/>
  <c r="Z817" i="6"/>
  <c r="V817" i="6"/>
  <c r="F817" i="6"/>
  <c r="AB817" i="6"/>
  <c r="X817" i="6"/>
  <c r="Y817" i="6"/>
  <c r="U817" i="6"/>
  <c r="P819" i="5"/>
  <c r="AK818" i="5"/>
  <c r="AL818" i="5" s="1"/>
  <c r="T819" i="5"/>
  <c r="N819" i="5" s="1"/>
  <c r="O818" i="6" l="1"/>
  <c r="P818" i="6" s="1"/>
  <c r="T818" i="6"/>
  <c r="N818" i="6" s="1"/>
  <c r="AK817" i="6"/>
  <c r="AL817" i="6" s="1"/>
  <c r="E819" i="5"/>
  <c r="E818" i="6" l="1"/>
  <c r="AA819" i="5"/>
  <c r="AB819" i="5"/>
  <c r="Y819" i="5"/>
  <c r="Z819" i="5"/>
  <c r="W819" i="5"/>
  <c r="X819" i="5"/>
  <c r="U819" i="5"/>
  <c r="V819" i="5"/>
  <c r="F819" i="5"/>
  <c r="O820" i="5" s="1"/>
  <c r="Z818" i="6" l="1"/>
  <c r="V818" i="6"/>
  <c r="F818" i="6"/>
  <c r="Y818" i="6"/>
  <c r="U818" i="6"/>
  <c r="AA818" i="6"/>
  <c r="W818" i="6"/>
  <c r="X818" i="6"/>
  <c r="AB818" i="6"/>
  <c r="P820" i="5"/>
  <c r="AK819" i="5"/>
  <c r="AL819" i="5" s="1"/>
  <c r="T820" i="5"/>
  <c r="N820" i="5" s="1"/>
  <c r="AK818" i="6" l="1"/>
  <c r="AL818" i="6" s="1"/>
  <c r="O819" i="6"/>
  <c r="P819" i="6" s="1"/>
  <c r="T819" i="6"/>
  <c r="N819" i="6" s="1"/>
  <c r="E820" i="5"/>
  <c r="E819" i="6" l="1"/>
  <c r="AA820" i="5"/>
  <c r="AB820" i="5"/>
  <c r="Y820" i="5"/>
  <c r="Z820" i="5"/>
  <c r="W820" i="5"/>
  <c r="X820" i="5"/>
  <c r="U820" i="5"/>
  <c r="V820" i="5"/>
  <c r="F820" i="5"/>
  <c r="O821" i="5" s="1"/>
  <c r="Y819" i="6" l="1"/>
  <c r="U819" i="6"/>
  <c r="AB819" i="6"/>
  <c r="X819" i="6"/>
  <c r="Z819" i="6"/>
  <c r="V819" i="6"/>
  <c r="F819" i="6"/>
  <c r="AA819" i="6"/>
  <c r="W819" i="6"/>
  <c r="P821" i="5"/>
  <c r="AK820" i="5"/>
  <c r="AL820" i="5" s="1"/>
  <c r="T821" i="5"/>
  <c r="N821" i="5" s="1"/>
  <c r="T820" i="6" l="1"/>
  <c r="N820" i="6" s="1"/>
  <c r="AK819" i="6"/>
  <c r="AL819" i="6" s="1"/>
  <c r="O820" i="6"/>
  <c r="P820" i="6" s="1"/>
  <c r="E821" i="5"/>
  <c r="R822" i="5"/>
  <c r="E820" i="6" l="1"/>
  <c r="AA821" i="5"/>
  <c r="AI822" i="5" s="1"/>
  <c r="M822" i="5" s="1"/>
  <c r="M823" i="5" s="1"/>
  <c r="M824" i="5" s="1"/>
  <c r="M825" i="5" s="1"/>
  <c r="M826" i="5" s="1"/>
  <c r="M827" i="5" s="1"/>
  <c r="M828" i="5" s="1"/>
  <c r="M829" i="5" s="1"/>
  <c r="M830" i="5" s="1"/>
  <c r="M831" i="5" s="1"/>
  <c r="M832" i="5" s="1"/>
  <c r="M833" i="5" s="1"/>
  <c r="M834" i="5" s="1"/>
  <c r="M835" i="5" s="1"/>
  <c r="M836" i="5" s="1"/>
  <c r="M837" i="5" s="1"/>
  <c r="M838" i="5" s="1"/>
  <c r="M839" i="5" s="1"/>
  <c r="M840" i="5" s="1"/>
  <c r="M841" i="5" s="1"/>
  <c r="M842" i="5" s="1"/>
  <c r="AB821" i="5"/>
  <c r="Y821" i="5"/>
  <c r="AG822" i="5" s="1"/>
  <c r="K822" i="5" s="1"/>
  <c r="K823" i="5" s="1"/>
  <c r="K824" i="5" s="1"/>
  <c r="K825" i="5" s="1"/>
  <c r="K826" i="5" s="1"/>
  <c r="K827" i="5" s="1"/>
  <c r="K828" i="5" s="1"/>
  <c r="K829" i="5" s="1"/>
  <c r="K830" i="5" s="1"/>
  <c r="K831" i="5" s="1"/>
  <c r="K832" i="5" s="1"/>
  <c r="K833" i="5" s="1"/>
  <c r="K834" i="5" s="1"/>
  <c r="K835" i="5" s="1"/>
  <c r="K836" i="5" s="1"/>
  <c r="K837" i="5" s="1"/>
  <c r="K838" i="5" s="1"/>
  <c r="K839" i="5" s="1"/>
  <c r="K840" i="5" s="1"/>
  <c r="K841" i="5" s="1"/>
  <c r="K842" i="5" s="1"/>
  <c r="Z821" i="5"/>
  <c r="AH822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W821" i="5"/>
  <c r="AE822" i="5" s="1"/>
  <c r="I822" i="5" s="1"/>
  <c r="I823" i="5" s="1"/>
  <c r="I824" i="5" s="1"/>
  <c r="I825" i="5" s="1"/>
  <c r="I826" i="5" s="1"/>
  <c r="I827" i="5" s="1"/>
  <c r="I828" i="5" s="1"/>
  <c r="I829" i="5" s="1"/>
  <c r="I830" i="5" s="1"/>
  <c r="I831" i="5" s="1"/>
  <c r="I832" i="5" s="1"/>
  <c r="I833" i="5" s="1"/>
  <c r="I834" i="5" s="1"/>
  <c r="I835" i="5" s="1"/>
  <c r="I836" i="5" s="1"/>
  <c r="I837" i="5" s="1"/>
  <c r="I838" i="5" s="1"/>
  <c r="I839" i="5" s="1"/>
  <c r="I840" i="5" s="1"/>
  <c r="I841" i="5" s="1"/>
  <c r="I842" i="5" s="1"/>
  <c r="X821" i="5"/>
  <c r="AF822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U821" i="5"/>
  <c r="AC822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V821" i="5"/>
  <c r="AD822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F821" i="5"/>
  <c r="O822" i="5" s="1"/>
  <c r="AB820" i="6" l="1"/>
  <c r="X820" i="6"/>
  <c r="AA820" i="6"/>
  <c r="W820" i="6"/>
  <c r="Z820" i="6"/>
  <c r="V820" i="6"/>
  <c r="F820" i="6"/>
  <c r="Y820" i="6"/>
  <c r="U820" i="6"/>
  <c r="P822" i="5"/>
  <c r="AK821" i="5"/>
  <c r="AL821" i="5" s="1"/>
  <c r="T822" i="5"/>
  <c r="AJ822" i="5"/>
  <c r="O821" i="6" l="1"/>
  <c r="P821" i="6" s="1"/>
  <c r="AK820" i="6"/>
  <c r="AL820" i="6" s="1"/>
  <c r="T821" i="6"/>
  <c r="N821" i="6" s="1"/>
  <c r="N822" i="5"/>
  <c r="E822" i="5" s="1"/>
  <c r="E821" i="6" l="1"/>
  <c r="R822" i="6"/>
  <c r="AA822" i="5"/>
  <c r="AB822" i="5"/>
  <c r="Y822" i="5"/>
  <c r="Z822" i="5"/>
  <c r="W822" i="5"/>
  <c r="X822" i="5"/>
  <c r="U822" i="5"/>
  <c r="V822" i="5"/>
  <c r="F822" i="5"/>
  <c r="O823" i="5" s="1"/>
  <c r="AA821" i="6" l="1"/>
  <c r="AI822" i="6" s="1"/>
  <c r="M822" i="6" s="1"/>
  <c r="M823" i="6" s="1"/>
  <c r="M824" i="6" s="1"/>
  <c r="M825" i="6" s="1"/>
  <c r="M826" i="6" s="1"/>
  <c r="M827" i="6" s="1"/>
  <c r="M828" i="6" s="1"/>
  <c r="M829" i="6" s="1"/>
  <c r="M830" i="6" s="1"/>
  <c r="M831" i="6" s="1"/>
  <c r="M832" i="6" s="1"/>
  <c r="M833" i="6" s="1"/>
  <c r="M834" i="6" s="1"/>
  <c r="M835" i="6" s="1"/>
  <c r="M836" i="6" s="1"/>
  <c r="M837" i="6" s="1"/>
  <c r="M838" i="6" s="1"/>
  <c r="M839" i="6" s="1"/>
  <c r="M840" i="6" s="1"/>
  <c r="M841" i="6" s="1"/>
  <c r="M842" i="6" s="1"/>
  <c r="W821" i="6"/>
  <c r="AE822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Z821" i="6"/>
  <c r="AH822" i="6" s="1"/>
  <c r="L822" i="6" s="1"/>
  <c r="L823" i="6" s="1"/>
  <c r="L824" i="6" s="1"/>
  <c r="L825" i="6" s="1"/>
  <c r="L826" i="6" s="1"/>
  <c r="L827" i="6" s="1"/>
  <c r="L828" i="6" s="1"/>
  <c r="L829" i="6" s="1"/>
  <c r="L830" i="6" s="1"/>
  <c r="L831" i="6" s="1"/>
  <c r="L832" i="6" s="1"/>
  <c r="L833" i="6" s="1"/>
  <c r="L834" i="6" s="1"/>
  <c r="L835" i="6" s="1"/>
  <c r="L836" i="6" s="1"/>
  <c r="L837" i="6" s="1"/>
  <c r="L838" i="6" s="1"/>
  <c r="L839" i="6" s="1"/>
  <c r="L840" i="6" s="1"/>
  <c r="L841" i="6" s="1"/>
  <c r="L842" i="6" s="1"/>
  <c r="V821" i="6"/>
  <c r="AD822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F821" i="6"/>
  <c r="Y821" i="6"/>
  <c r="AG822" i="6" s="1"/>
  <c r="K822" i="6" s="1"/>
  <c r="K823" i="6" s="1"/>
  <c r="K824" i="6" s="1"/>
  <c r="K825" i="6" s="1"/>
  <c r="K826" i="6" s="1"/>
  <c r="K827" i="6" s="1"/>
  <c r="K828" i="6" s="1"/>
  <c r="K829" i="6" s="1"/>
  <c r="K830" i="6" s="1"/>
  <c r="K831" i="6" s="1"/>
  <c r="K832" i="6" s="1"/>
  <c r="K833" i="6" s="1"/>
  <c r="K834" i="6" s="1"/>
  <c r="K835" i="6" s="1"/>
  <c r="K836" i="6" s="1"/>
  <c r="K837" i="6" s="1"/>
  <c r="K838" i="6" s="1"/>
  <c r="K839" i="6" s="1"/>
  <c r="K840" i="6" s="1"/>
  <c r="K841" i="6" s="1"/>
  <c r="K842" i="6" s="1"/>
  <c r="U821" i="6"/>
  <c r="AC822" i="6" s="1"/>
  <c r="AB821" i="6"/>
  <c r="X821" i="6"/>
  <c r="AF822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P823" i="5"/>
  <c r="AK822" i="5"/>
  <c r="AL822" i="5" s="1"/>
  <c r="T823" i="5"/>
  <c r="N823" i="5" s="1"/>
  <c r="AJ822" i="6" l="1"/>
  <c r="G822" i="6"/>
  <c r="T822" i="6"/>
  <c r="AK821" i="6"/>
  <c r="AL821" i="6" s="1"/>
  <c r="O822" i="6"/>
  <c r="P822" i="6" s="1"/>
  <c r="E823" i="5"/>
  <c r="G823" i="6" l="1"/>
  <c r="N822" i="6"/>
  <c r="AA823" i="5"/>
  <c r="AB823" i="5"/>
  <c r="Y823" i="5"/>
  <c r="Z823" i="5"/>
  <c r="W823" i="5"/>
  <c r="X823" i="5"/>
  <c r="U823" i="5"/>
  <c r="V823" i="5"/>
  <c r="F823" i="5"/>
  <c r="O824" i="5" s="1"/>
  <c r="E822" i="6" l="1"/>
  <c r="G824" i="6"/>
  <c r="P824" i="5"/>
  <c r="AK823" i="5"/>
  <c r="AL823" i="5" s="1"/>
  <c r="T824" i="5"/>
  <c r="N824" i="5" s="1"/>
  <c r="G825" i="6" l="1"/>
  <c r="Z822" i="6"/>
  <c r="V822" i="6"/>
  <c r="F822" i="6"/>
  <c r="Y822" i="6"/>
  <c r="U822" i="6"/>
  <c r="AB822" i="6"/>
  <c r="X822" i="6"/>
  <c r="AA822" i="6"/>
  <c r="W822" i="6"/>
  <c r="E824" i="5"/>
  <c r="AK822" i="6" l="1"/>
  <c r="AL822" i="6" s="1"/>
  <c r="O823" i="6"/>
  <c r="P823" i="6" s="1"/>
  <c r="T823" i="6"/>
  <c r="N823" i="6" s="1"/>
  <c r="G826" i="6"/>
  <c r="AA824" i="5"/>
  <c r="AB824" i="5"/>
  <c r="Y824" i="5"/>
  <c r="Z824" i="5"/>
  <c r="W824" i="5"/>
  <c r="X824" i="5"/>
  <c r="U824" i="5"/>
  <c r="V824" i="5"/>
  <c r="F824" i="5"/>
  <c r="O825" i="5" s="1"/>
  <c r="E823" i="6" l="1"/>
  <c r="G827" i="6"/>
  <c r="P825" i="5"/>
  <c r="AK824" i="5"/>
  <c r="AL824" i="5" s="1"/>
  <c r="T825" i="5"/>
  <c r="N825" i="5" s="1"/>
  <c r="Y823" i="6" l="1"/>
  <c r="U823" i="6"/>
  <c r="AB823" i="6"/>
  <c r="X823" i="6"/>
  <c r="AA823" i="6"/>
  <c r="W823" i="6"/>
  <c r="Z823" i="6"/>
  <c r="V823" i="6"/>
  <c r="F823" i="6"/>
  <c r="G828" i="6"/>
  <c r="E825" i="5"/>
  <c r="G829" i="6" l="1"/>
  <c r="T824" i="6"/>
  <c r="N824" i="6" s="1"/>
  <c r="AK823" i="6"/>
  <c r="AL823" i="6" s="1"/>
  <c r="O824" i="6"/>
  <c r="P824" i="6" s="1"/>
  <c r="AA825" i="5"/>
  <c r="AB825" i="5"/>
  <c r="Y825" i="5"/>
  <c r="Z825" i="5"/>
  <c r="W825" i="5"/>
  <c r="X825" i="5"/>
  <c r="U825" i="5"/>
  <c r="V825" i="5"/>
  <c r="F825" i="5"/>
  <c r="O826" i="5" s="1"/>
  <c r="E824" i="6" l="1"/>
  <c r="G830" i="6"/>
  <c r="P826" i="5"/>
  <c r="AK825" i="5"/>
  <c r="AL825" i="5" s="1"/>
  <c r="T826" i="5"/>
  <c r="N826" i="5" s="1"/>
  <c r="AB824" i="6" l="1"/>
  <c r="X824" i="6"/>
  <c r="AA824" i="6"/>
  <c r="W824" i="6"/>
  <c r="Z824" i="6"/>
  <c r="V824" i="6"/>
  <c r="F824" i="6"/>
  <c r="Y824" i="6"/>
  <c r="U824" i="6"/>
  <c r="G831" i="6"/>
  <c r="E826" i="5"/>
  <c r="G832" i="6" l="1"/>
  <c r="O825" i="6"/>
  <c r="P825" i="6" s="1"/>
  <c r="AK824" i="6"/>
  <c r="AL824" i="6" s="1"/>
  <c r="T825" i="6"/>
  <c r="N825" i="6" s="1"/>
  <c r="AA826" i="5"/>
  <c r="AB826" i="5"/>
  <c r="Y826" i="5"/>
  <c r="Z826" i="5"/>
  <c r="W826" i="5"/>
  <c r="X826" i="5"/>
  <c r="U826" i="5"/>
  <c r="V826" i="5"/>
  <c r="F826" i="5"/>
  <c r="O827" i="5" s="1"/>
  <c r="G833" i="6" l="1"/>
  <c r="E825" i="6"/>
  <c r="P827" i="5"/>
  <c r="AK826" i="5"/>
  <c r="AL826" i="5" s="1"/>
  <c r="T827" i="5"/>
  <c r="N827" i="5" s="1"/>
  <c r="AA825" i="6" l="1"/>
  <c r="W825" i="6"/>
  <c r="Z825" i="6"/>
  <c r="V825" i="6"/>
  <c r="F825" i="6"/>
  <c r="Y825" i="6"/>
  <c r="U825" i="6"/>
  <c r="AB825" i="6"/>
  <c r="X825" i="6"/>
  <c r="G834" i="6"/>
  <c r="E827" i="5"/>
  <c r="G835" i="6" l="1"/>
  <c r="T826" i="6"/>
  <c r="N826" i="6" s="1"/>
  <c r="AK825" i="6"/>
  <c r="AL825" i="6" s="1"/>
  <c r="O826" i="6"/>
  <c r="P826" i="6" s="1"/>
  <c r="AA827" i="5"/>
  <c r="AB827" i="5"/>
  <c r="Y827" i="5"/>
  <c r="Z827" i="5"/>
  <c r="W827" i="5"/>
  <c r="X827" i="5"/>
  <c r="U827" i="5"/>
  <c r="V827" i="5"/>
  <c r="F827" i="5"/>
  <c r="O828" i="5" s="1"/>
  <c r="E826" i="6" l="1"/>
  <c r="G836" i="6"/>
  <c r="P828" i="5"/>
  <c r="AK827" i="5"/>
  <c r="AL827" i="5" s="1"/>
  <c r="T828" i="5"/>
  <c r="N828" i="5" s="1"/>
  <c r="G837" i="6" l="1"/>
  <c r="Z826" i="6"/>
  <c r="V826" i="6"/>
  <c r="F826" i="6"/>
  <c r="Y826" i="6"/>
  <c r="U826" i="6"/>
  <c r="AB826" i="6"/>
  <c r="X826" i="6"/>
  <c r="AA826" i="6"/>
  <c r="W826" i="6"/>
  <c r="E828" i="5"/>
  <c r="AK826" i="6" l="1"/>
  <c r="AL826" i="6" s="1"/>
  <c r="O827" i="6"/>
  <c r="P827" i="6" s="1"/>
  <c r="T827" i="6"/>
  <c r="N827" i="6" s="1"/>
  <c r="G838" i="6"/>
  <c r="AA828" i="5"/>
  <c r="AB828" i="5"/>
  <c r="Y828" i="5"/>
  <c r="Z828" i="5"/>
  <c r="W828" i="5"/>
  <c r="X828" i="5"/>
  <c r="U828" i="5"/>
  <c r="V828" i="5"/>
  <c r="F828" i="5"/>
  <c r="O829" i="5" s="1"/>
  <c r="E827" i="6" l="1"/>
  <c r="G839" i="6"/>
  <c r="P829" i="5"/>
  <c r="AK828" i="5"/>
  <c r="AL828" i="5" s="1"/>
  <c r="T829" i="5"/>
  <c r="N829" i="5" s="1"/>
  <c r="Y827" i="6" l="1"/>
  <c r="U827" i="6"/>
  <c r="AB827" i="6"/>
  <c r="X827" i="6"/>
  <c r="AA827" i="6"/>
  <c r="W827" i="6"/>
  <c r="Z827" i="6"/>
  <c r="V827" i="6"/>
  <c r="F827" i="6"/>
  <c r="G840" i="6"/>
  <c r="E829" i="5"/>
  <c r="G841" i="6" l="1"/>
  <c r="T828" i="6"/>
  <c r="N828" i="6" s="1"/>
  <c r="AK827" i="6"/>
  <c r="AL827" i="6" s="1"/>
  <c r="O828" i="6"/>
  <c r="P828" i="6" s="1"/>
  <c r="AA829" i="5"/>
  <c r="AB829" i="5"/>
  <c r="Y829" i="5"/>
  <c r="Z829" i="5"/>
  <c r="W829" i="5"/>
  <c r="X829" i="5"/>
  <c r="U829" i="5"/>
  <c r="V829" i="5"/>
  <c r="F829" i="5"/>
  <c r="O830" i="5" s="1"/>
  <c r="E828" i="6" l="1"/>
  <c r="G842" i="6"/>
  <c r="P830" i="5"/>
  <c r="AK829" i="5"/>
  <c r="AL829" i="5" s="1"/>
  <c r="T830" i="5"/>
  <c r="N830" i="5" s="1"/>
  <c r="AB828" i="6" l="1"/>
  <c r="X828" i="6"/>
  <c r="AA828" i="6"/>
  <c r="W828" i="6"/>
  <c r="Z828" i="6"/>
  <c r="V828" i="6"/>
  <c r="F828" i="6"/>
  <c r="Y828" i="6"/>
  <c r="U828" i="6"/>
  <c r="E830" i="5"/>
  <c r="O829" i="6" l="1"/>
  <c r="P829" i="6" s="1"/>
  <c r="AK828" i="6"/>
  <c r="AL828" i="6" s="1"/>
  <c r="T829" i="6"/>
  <c r="N829" i="6" s="1"/>
  <c r="AA830" i="5"/>
  <c r="AB830" i="5"/>
  <c r="Y830" i="5"/>
  <c r="Z830" i="5"/>
  <c r="W830" i="5"/>
  <c r="X830" i="5"/>
  <c r="U830" i="5"/>
  <c r="V830" i="5"/>
  <c r="F830" i="5"/>
  <c r="O831" i="5" s="1"/>
  <c r="E829" i="6" l="1"/>
  <c r="P831" i="5"/>
  <c r="AK830" i="5"/>
  <c r="AL830" i="5" s="1"/>
  <c r="T831" i="5"/>
  <c r="N831" i="5" s="1"/>
  <c r="AA829" i="6" l="1"/>
  <c r="W829" i="6"/>
  <c r="Z829" i="6"/>
  <c r="V829" i="6"/>
  <c r="F829" i="6"/>
  <c r="Y829" i="6"/>
  <c r="U829" i="6"/>
  <c r="AB829" i="6"/>
  <c r="X829" i="6"/>
  <c r="E831" i="5"/>
  <c r="T830" i="6" l="1"/>
  <c r="N830" i="6" s="1"/>
  <c r="AK829" i="6"/>
  <c r="AL829" i="6" s="1"/>
  <c r="O830" i="6"/>
  <c r="P830" i="6" s="1"/>
  <c r="AA831" i="5"/>
  <c r="AB831" i="5"/>
  <c r="Y831" i="5"/>
  <c r="Z831" i="5"/>
  <c r="W831" i="5"/>
  <c r="X831" i="5"/>
  <c r="U831" i="5"/>
  <c r="V831" i="5"/>
  <c r="F831" i="5"/>
  <c r="O832" i="5" s="1"/>
  <c r="E830" i="6" l="1"/>
  <c r="AK831" i="5"/>
  <c r="AL831" i="5" s="1"/>
  <c r="P832" i="5"/>
  <c r="T832" i="5"/>
  <c r="N832" i="5" s="1"/>
  <c r="Z830" i="6" l="1"/>
  <c r="V830" i="6"/>
  <c r="F830" i="6"/>
  <c r="Y830" i="6"/>
  <c r="U830" i="6"/>
  <c r="AB830" i="6"/>
  <c r="X830" i="6"/>
  <c r="AA830" i="6"/>
  <c r="W830" i="6"/>
  <c r="E832" i="5"/>
  <c r="AK830" i="6" l="1"/>
  <c r="AL830" i="6" s="1"/>
  <c r="O831" i="6"/>
  <c r="P831" i="6" s="1"/>
  <c r="T831" i="6"/>
  <c r="N831" i="6" s="1"/>
  <c r="AA832" i="5"/>
  <c r="AB832" i="5"/>
  <c r="Y832" i="5"/>
  <c r="Z832" i="5"/>
  <c r="W832" i="5"/>
  <c r="X832" i="5"/>
  <c r="U832" i="5"/>
  <c r="V832" i="5"/>
  <c r="F832" i="5"/>
  <c r="O833" i="5" s="1"/>
  <c r="E831" i="6" l="1"/>
  <c r="AK832" i="5"/>
  <c r="AL832" i="5" s="1"/>
  <c r="P833" i="5"/>
  <c r="T833" i="5"/>
  <c r="N833" i="5" s="1"/>
  <c r="Y831" i="6" l="1"/>
  <c r="U831" i="6"/>
  <c r="AB831" i="6"/>
  <c r="X831" i="6"/>
  <c r="AA831" i="6"/>
  <c r="W831" i="6"/>
  <c r="Z831" i="6"/>
  <c r="V831" i="6"/>
  <c r="F831" i="6"/>
  <c r="E833" i="5"/>
  <c r="T832" i="6" l="1"/>
  <c r="N832" i="6" s="1"/>
  <c r="AK831" i="6"/>
  <c r="AL831" i="6" s="1"/>
  <c r="O832" i="6"/>
  <c r="P832" i="6" s="1"/>
  <c r="AA833" i="5"/>
  <c r="AB833" i="5"/>
  <c r="Y833" i="5"/>
  <c r="Z833" i="5"/>
  <c r="W833" i="5"/>
  <c r="X833" i="5"/>
  <c r="U833" i="5"/>
  <c r="V833" i="5"/>
  <c r="F833" i="5"/>
  <c r="O834" i="5" s="1"/>
  <c r="E832" i="6" l="1"/>
  <c r="P834" i="5"/>
  <c r="AK833" i="5"/>
  <c r="AL833" i="5" s="1"/>
  <c r="T834" i="5"/>
  <c r="N834" i="5" s="1"/>
  <c r="AB832" i="6" l="1"/>
  <c r="X832" i="6"/>
  <c r="AA832" i="6"/>
  <c r="W832" i="6"/>
  <c r="Z832" i="6"/>
  <c r="V832" i="6"/>
  <c r="F832" i="6"/>
  <c r="Y832" i="6"/>
  <c r="U832" i="6"/>
  <c r="E834" i="5"/>
  <c r="O833" i="6" l="1"/>
  <c r="P833" i="6" s="1"/>
  <c r="AK832" i="6"/>
  <c r="AL832" i="6" s="1"/>
  <c r="T833" i="6"/>
  <c r="N833" i="6" s="1"/>
  <c r="AA834" i="5"/>
  <c r="AB834" i="5"/>
  <c r="Y834" i="5"/>
  <c r="Z834" i="5"/>
  <c r="W834" i="5"/>
  <c r="X834" i="5"/>
  <c r="U834" i="5"/>
  <c r="V834" i="5"/>
  <c r="F834" i="5"/>
  <c r="O835" i="5" s="1"/>
  <c r="E833" i="6" l="1"/>
  <c r="P835" i="5"/>
  <c r="AK834" i="5"/>
  <c r="AL834" i="5" s="1"/>
  <c r="T835" i="5"/>
  <c r="N835" i="5" s="1"/>
  <c r="AA833" i="6" l="1"/>
  <c r="W833" i="6"/>
  <c r="Z833" i="6"/>
  <c r="V833" i="6"/>
  <c r="F833" i="6"/>
  <c r="Y833" i="6"/>
  <c r="U833" i="6"/>
  <c r="AB833" i="6"/>
  <c r="X833" i="6"/>
  <c r="E835" i="5"/>
  <c r="T834" i="6" l="1"/>
  <c r="N834" i="6" s="1"/>
  <c r="AK833" i="6"/>
  <c r="AL833" i="6" s="1"/>
  <c r="O834" i="6"/>
  <c r="P834" i="6" s="1"/>
  <c r="AA835" i="5"/>
  <c r="AB835" i="5"/>
  <c r="Y835" i="5"/>
  <c r="Z835" i="5"/>
  <c r="W835" i="5"/>
  <c r="X835" i="5"/>
  <c r="U835" i="5"/>
  <c r="V835" i="5"/>
  <c r="F835" i="5"/>
  <c r="O836" i="5" s="1"/>
  <c r="E834" i="6" l="1"/>
  <c r="AK835" i="5"/>
  <c r="AL835" i="5" s="1"/>
  <c r="P836" i="5"/>
  <c r="T836" i="5"/>
  <c r="N836" i="5" s="1"/>
  <c r="Z834" i="6" l="1"/>
  <c r="V834" i="6"/>
  <c r="F834" i="6"/>
  <c r="Y834" i="6"/>
  <c r="U834" i="6"/>
  <c r="AB834" i="6"/>
  <c r="X834" i="6"/>
  <c r="AA834" i="6"/>
  <c r="W834" i="6"/>
  <c r="E836" i="5"/>
  <c r="AK834" i="6" l="1"/>
  <c r="AL834" i="6" s="1"/>
  <c r="O835" i="6"/>
  <c r="P835" i="6" s="1"/>
  <c r="T835" i="6"/>
  <c r="N835" i="6" s="1"/>
  <c r="AA836" i="5"/>
  <c r="AB836" i="5"/>
  <c r="Y836" i="5"/>
  <c r="Z836" i="5"/>
  <c r="W836" i="5"/>
  <c r="X836" i="5"/>
  <c r="U836" i="5"/>
  <c r="V836" i="5"/>
  <c r="F836" i="5"/>
  <c r="O837" i="5" s="1"/>
  <c r="E835" i="6" l="1"/>
  <c r="AK836" i="5"/>
  <c r="AL836" i="5" s="1"/>
  <c r="P837" i="5"/>
  <c r="T837" i="5"/>
  <c r="N837" i="5" s="1"/>
  <c r="Y835" i="6" l="1"/>
  <c r="U835" i="6"/>
  <c r="AB835" i="6"/>
  <c r="X835" i="6"/>
  <c r="AA835" i="6"/>
  <c r="W835" i="6"/>
  <c r="Z835" i="6"/>
  <c r="V835" i="6"/>
  <c r="F835" i="6"/>
  <c r="E837" i="5"/>
  <c r="T836" i="6" l="1"/>
  <c r="N836" i="6" s="1"/>
  <c r="AK835" i="6"/>
  <c r="AL835" i="6" s="1"/>
  <c r="O836" i="6"/>
  <c r="P836" i="6" s="1"/>
  <c r="AA837" i="5"/>
  <c r="AB837" i="5"/>
  <c r="Y837" i="5"/>
  <c r="Z837" i="5"/>
  <c r="W837" i="5"/>
  <c r="X837" i="5"/>
  <c r="U837" i="5"/>
  <c r="V837" i="5"/>
  <c r="F837" i="5"/>
  <c r="O838" i="5" s="1"/>
  <c r="E836" i="6" l="1"/>
  <c r="AK837" i="5"/>
  <c r="AL837" i="5" s="1"/>
  <c r="P838" i="5"/>
  <c r="T838" i="5"/>
  <c r="N838" i="5" s="1"/>
  <c r="AB836" i="6" l="1"/>
  <c r="X836" i="6"/>
  <c r="AA836" i="6"/>
  <c r="W836" i="6"/>
  <c r="Z836" i="6"/>
  <c r="V836" i="6"/>
  <c r="F836" i="6"/>
  <c r="Y836" i="6"/>
  <c r="U836" i="6"/>
  <c r="E838" i="5"/>
  <c r="O837" i="6" l="1"/>
  <c r="P837" i="6" s="1"/>
  <c r="AK836" i="6"/>
  <c r="AL836" i="6" s="1"/>
  <c r="T837" i="6"/>
  <c r="N837" i="6" s="1"/>
  <c r="AA838" i="5"/>
  <c r="AB838" i="5"/>
  <c r="Y838" i="5"/>
  <c r="Z838" i="5"/>
  <c r="W838" i="5"/>
  <c r="X838" i="5"/>
  <c r="U838" i="5"/>
  <c r="V838" i="5"/>
  <c r="F838" i="5"/>
  <c r="O839" i="5" s="1"/>
  <c r="E837" i="6" l="1"/>
  <c r="AK838" i="5"/>
  <c r="AL838" i="5" s="1"/>
  <c r="P839" i="5"/>
  <c r="T839" i="5"/>
  <c r="N839" i="5" s="1"/>
  <c r="AA837" i="6" l="1"/>
  <c r="W837" i="6"/>
  <c r="Z837" i="6"/>
  <c r="V837" i="6"/>
  <c r="F837" i="6"/>
  <c r="Y837" i="6"/>
  <c r="U837" i="6"/>
  <c r="AB837" i="6"/>
  <c r="X837" i="6"/>
  <c r="E839" i="5"/>
  <c r="T838" i="6" l="1"/>
  <c r="N838" i="6" s="1"/>
  <c r="AK837" i="6"/>
  <c r="AL837" i="6" s="1"/>
  <c r="O838" i="6"/>
  <c r="P838" i="6" s="1"/>
  <c r="AA839" i="5"/>
  <c r="AB839" i="5"/>
  <c r="Y839" i="5"/>
  <c r="Z839" i="5"/>
  <c r="W839" i="5"/>
  <c r="X839" i="5"/>
  <c r="U839" i="5"/>
  <c r="V839" i="5"/>
  <c r="F839" i="5"/>
  <c r="O840" i="5" s="1"/>
  <c r="E838" i="6" l="1"/>
  <c r="AK839" i="5"/>
  <c r="AL839" i="5" s="1"/>
  <c r="P840" i="5"/>
  <c r="T840" i="5"/>
  <c r="N840" i="5" s="1"/>
  <c r="Z838" i="6" l="1"/>
  <c r="V838" i="6"/>
  <c r="F838" i="6"/>
  <c r="Y838" i="6"/>
  <c r="U838" i="6"/>
  <c r="AB838" i="6"/>
  <c r="X838" i="6"/>
  <c r="AA838" i="6"/>
  <c r="W838" i="6"/>
  <c r="E840" i="5"/>
  <c r="AK838" i="6" l="1"/>
  <c r="AL838" i="6" s="1"/>
  <c r="O839" i="6"/>
  <c r="P839" i="6" s="1"/>
  <c r="T839" i="6"/>
  <c r="N839" i="6" s="1"/>
  <c r="AA840" i="5"/>
  <c r="AB840" i="5"/>
  <c r="Y840" i="5"/>
  <c r="Z840" i="5"/>
  <c r="W840" i="5"/>
  <c r="X840" i="5"/>
  <c r="U840" i="5"/>
  <c r="V840" i="5"/>
  <c r="F840" i="5"/>
  <c r="O841" i="5" s="1"/>
  <c r="E839" i="6" l="1"/>
  <c r="AK840" i="5"/>
  <c r="AL840" i="5" s="1"/>
  <c r="P841" i="5"/>
  <c r="T841" i="5"/>
  <c r="N841" i="5" s="1"/>
  <c r="Y839" i="6" l="1"/>
  <c r="U839" i="6"/>
  <c r="AB839" i="6"/>
  <c r="X839" i="6"/>
  <c r="AA839" i="6"/>
  <c r="W839" i="6"/>
  <c r="Z839" i="6"/>
  <c r="V839" i="6"/>
  <c r="F839" i="6"/>
  <c r="E841" i="5"/>
  <c r="T840" i="6" l="1"/>
  <c r="N840" i="6" s="1"/>
  <c r="AK839" i="6"/>
  <c r="AL839" i="6" s="1"/>
  <c r="O840" i="6"/>
  <c r="P840" i="6" s="1"/>
  <c r="AA841" i="5"/>
  <c r="AB841" i="5"/>
  <c r="Y841" i="5"/>
  <c r="Z841" i="5"/>
  <c r="W841" i="5"/>
  <c r="X841" i="5"/>
  <c r="U841" i="5"/>
  <c r="V841" i="5"/>
  <c r="F841" i="5"/>
  <c r="O842" i="5" s="1"/>
  <c r="E840" i="6" l="1"/>
  <c r="AK841" i="5"/>
  <c r="AL841" i="5" s="1"/>
  <c r="P842" i="5"/>
  <c r="T842" i="5"/>
  <c r="N842" i="5" s="1"/>
  <c r="AB840" i="6" l="1"/>
  <c r="X840" i="6"/>
  <c r="AA840" i="6"/>
  <c r="W840" i="6"/>
  <c r="Z840" i="6"/>
  <c r="V840" i="6"/>
  <c r="F840" i="6"/>
  <c r="Y840" i="6"/>
  <c r="U840" i="6"/>
  <c r="R843" i="5"/>
  <c r="E842" i="5"/>
  <c r="O841" i="6" l="1"/>
  <c r="P841" i="6" s="1"/>
  <c r="AK840" i="6"/>
  <c r="AL840" i="6" s="1"/>
  <c r="T841" i="6"/>
  <c r="N841" i="6" s="1"/>
  <c r="AA842" i="5"/>
  <c r="AI843" i="5" s="1"/>
  <c r="M843" i="5" s="1"/>
  <c r="M844" i="5" s="1"/>
  <c r="M845" i="5" s="1"/>
  <c r="M846" i="5" s="1"/>
  <c r="M847" i="5" s="1"/>
  <c r="M848" i="5" s="1"/>
  <c r="M849" i="5" s="1"/>
  <c r="M850" i="5" s="1"/>
  <c r="M851" i="5" s="1"/>
  <c r="M852" i="5" s="1"/>
  <c r="M853" i="5" s="1"/>
  <c r="M854" i="5" s="1"/>
  <c r="M855" i="5" s="1"/>
  <c r="M856" i="5" s="1"/>
  <c r="M857" i="5" s="1"/>
  <c r="M858" i="5" s="1"/>
  <c r="M859" i="5" s="1"/>
  <c r="M860" i="5" s="1"/>
  <c r="M861" i="5" s="1"/>
  <c r="M862" i="5" s="1"/>
  <c r="M863" i="5" s="1"/>
  <c r="M864" i="5" s="1"/>
  <c r="M865" i="5" s="1"/>
  <c r="AB842" i="5"/>
  <c r="Y842" i="5"/>
  <c r="AG843" i="5" s="1"/>
  <c r="K843" i="5" s="1"/>
  <c r="K844" i="5" s="1"/>
  <c r="K845" i="5" s="1"/>
  <c r="K846" i="5" s="1"/>
  <c r="K847" i="5" s="1"/>
  <c r="K848" i="5" s="1"/>
  <c r="K849" i="5" s="1"/>
  <c r="K850" i="5" s="1"/>
  <c r="K851" i="5" s="1"/>
  <c r="K852" i="5" s="1"/>
  <c r="K853" i="5" s="1"/>
  <c r="K854" i="5" s="1"/>
  <c r="K855" i="5" s="1"/>
  <c r="K856" i="5" s="1"/>
  <c r="K857" i="5" s="1"/>
  <c r="K858" i="5" s="1"/>
  <c r="K859" i="5" s="1"/>
  <c r="K860" i="5" s="1"/>
  <c r="K861" i="5" s="1"/>
  <c r="K862" i="5" s="1"/>
  <c r="K863" i="5" s="1"/>
  <c r="K864" i="5" s="1"/>
  <c r="K865" i="5" s="1"/>
  <c r="Z842" i="5"/>
  <c r="AH843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W842" i="5"/>
  <c r="AE843" i="5" s="1"/>
  <c r="I843" i="5" s="1"/>
  <c r="I844" i="5" s="1"/>
  <c r="I845" i="5" s="1"/>
  <c r="I846" i="5" s="1"/>
  <c r="I847" i="5" s="1"/>
  <c r="I848" i="5" s="1"/>
  <c r="I849" i="5" s="1"/>
  <c r="I850" i="5" s="1"/>
  <c r="I851" i="5" s="1"/>
  <c r="I852" i="5" s="1"/>
  <c r="I853" i="5" s="1"/>
  <c r="I854" i="5" s="1"/>
  <c r="I855" i="5" s="1"/>
  <c r="I856" i="5" s="1"/>
  <c r="I857" i="5" s="1"/>
  <c r="I858" i="5" s="1"/>
  <c r="I859" i="5" s="1"/>
  <c r="I860" i="5" s="1"/>
  <c r="I861" i="5" s="1"/>
  <c r="I862" i="5" s="1"/>
  <c r="I863" i="5" s="1"/>
  <c r="I864" i="5" s="1"/>
  <c r="I865" i="5" s="1"/>
  <c r="X842" i="5"/>
  <c r="U842" i="5"/>
  <c r="AC843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V842" i="5"/>
  <c r="AD843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AF843" i="5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F842" i="5"/>
  <c r="O843" i="5" s="1"/>
  <c r="E841" i="6" l="1"/>
  <c r="AK842" i="5"/>
  <c r="AL842" i="5" s="1"/>
  <c r="P843" i="5"/>
  <c r="T843" i="5"/>
  <c r="AJ843" i="5"/>
  <c r="AA841" i="6" l="1"/>
  <c r="W841" i="6"/>
  <c r="Z841" i="6"/>
  <c r="V841" i="6"/>
  <c r="F841" i="6"/>
  <c r="Y841" i="6"/>
  <c r="U841" i="6"/>
  <c r="AB841" i="6"/>
  <c r="X841" i="6"/>
  <c r="N843" i="5"/>
  <c r="T842" i="6" l="1"/>
  <c r="N842" i="6" s="1"/>
  <c r="AK841" i="6"/>
  <c r="AL841" i="6" s="1"/>
  <c r="O842" i="6"/>
  <c r="P842" i="6" s="1"/>
  <c r="E843" i="5"/>
  <c r="R843" i="6" l="1"/>
  <c r="E842" i="6"/>
  <c r="AA843" i="5"/>
  <c r="AB843" i="5"/>
  <c r="Y843" i="5"/>
  <c r="Z843" i="5"/>
  <c r="W843" i="5"/>
  <c r="X843" i="5"/>
  <c r="U843" i="5"/>
  <c r="V843" i="5"/>
  <c r="F843" i="5"/>
  <c r="O844" i="5" s="1"/>
  <c r="Z842" i="6" l="1"/>
  <c r="AH843" i="6" s="1"/>
  <c r="L843" i="6" s="1"/>
  <c r="L844" i="6" s="1"/>
  <c r="L845" i="6" s="1"/>
  <c r="L846" i="6" s="1"/>
  <c r="L847" i="6" s="1"/>
  <c r="L848" i="6" s="1"/>
  <c r="L849" i="6" s="1"/>
  <c r="L850" i="6" s="1"/>
  <c r="L851" i="6" s="1"/>
  <c r="L852" i="6" s="1"/>
  <c r="L853" i="6" s="1"/>
  <c r="L854" i="6" s="1"/>
  <c r="L855" i="6" s="1"/>
  <c r="L856" i="6" s="1"/>
  <c r="L857" i="6" s="1"/>
  <c r="L858" i="6" s="1"/>
  <c r="L859" i="6" s="1"/>
  <c r="L860" i="6" s="1"/>
  <c r="L861" i="6" s="1"/>
  <c r="L862" i="6" s="1"/>
  <c r="L863" i="6" s="1"/>
  <c r="L864" i="6" s="1"/>
  <c r="L865" i="6" s="1"/>
  <c r="V842" i="6"/>
  <c r="AD843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F842" i="6"/>
  <c r="Y842" i="6"/>
  <c r="AG843" i="6" s="1"/>
  <c r="K843" i="6" s="1"/>
  <c r="K844" i="6" s="1"/>
  <c r="K845" i="6" s="1"/>
  <c r="K846" i="6" s="1"/>
  <c r="K847" i="6" s="1"/>
  <c r="K848" i="6" s="1"/>
  <c r="K849" i="6" s="1"/>
  <c r="K850" i="6" s="1"/>
  <c r="K851" i="6" s="1"/>
  <c r="K852" i="6" s="1"/>
  <c r="K853" i="6" s="1"/>
  <c r="K854" i="6" s="1"/>
  <c r="K855" i="6" s="1"/>
  <c r="K856" i="6" s="1"/>
  <c r="K857" i="6" s="1"/>
  <c r="K858" i="6" s="1"/>
  <c r="K859" i="6" s="1"/>
  <c r="K860" i="6" s="1"/>
  <c r="K861" i="6" s="1"/>
  <c r="K862" i="6" s="1"/>
  <c r="K863" i="6" s="1"/>
  <c r="K864" i="6" s="1"/>
  <c r="K865" i="6" s="1"/>
  <c r="U842" i="6"/>
  <c r="AC843" i="6" s="1"/>
  <c r="AB842" i="6"/>
  <c r="X842" i="6"/>
  <c r="AF843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AA842" i="6"/>
  <c r="AI843" i="6" s="1"/>
  <c r="M843" i="6" s="1"/>
  <c r="M844" i="6" s="1"/>
  <c r="M845" i="6" s="1"/>
  <c r="M846" i="6" s="1"/>
  <c r="M847" i="6" s="1"/>
  <c r="M848" i="6" s="1"/>
  <c r="M849" i="6" s="1"/>
  <c r="M850" i="6" s="1"/>
  <c r="M851" i="6" s="1"/>
  <c r="M852" i="6" s="1"/>
  <c r="M853" i="6" s="1"/>
  <c r="M854" i="6" s="1"/>
  <c r="M855" i="6" s="1"/>
  <c r="M856" i="6" s="1"/>
  <c r="M857" i="6" s="1"/>
  <c r="M858" i="6" s="1"/>
  <c r="M859" i="6" s="1"/>
  <c r="M860" i="6" s="1"/>
  <c r="M861" i="6" s="1"/>
  <c r="M862" i="6" s="1"/>
  <c r="M863" i="6" s="1"/>
  <c r="M864" i="6" s="1"/>
  <c r="M865" i="6" s="1"/>
  <c r="W842" i="6"/>
  <c r="AE843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AK843" i="5"/>
  <c r="AL843" i="5" s="1"/>
  <c r="P844" i="5"/>
  <c r="T844" i="5"/>
  <c r="N844" i="5" s="1"/>
  <c r="AK842" i="6" l="1"/>
  <c r="AL842" i="6" s="1"/>
  <c r="O843" i="6"/>
  <c r="P843" i="6" s="1"/>
  <c r="T843" i="6"/>
  <c r="AJ843" i="6"/>
  <c r="G843" i="6"/>
  <c r="E844" i="5"/>
  <c r="N843" i="6" l="1"/>
  <c r="E843" i="6" s="1"/>
  <c r="G844" i="6"/>
  <c r="AA844" i="5"/>
  <c r="AB844" i="5"/>
  <c r="Y844" i="5"/>
  <c r="Z844" i="5"/>
  <c r="W844" i="5"/>
  <c r="X844" i="5"/>
  <c r="U844" i="5"/>
  <c r="V844" i="5"/>
  <c r="F844" i="5"/>
  <c r="O845" i="5" s="1"/>
  <c r="Y843" i="6" l="1"/>
  <c r="U843" i="6"/>
  <c r="AB843" i="6"/>
  <c r="X843" i="6"/>
  <c r="AA843" i="6"/>
  <c r="W843" i="6"/>
  <c r="Z843" i="6"/>
  <c r="V843" i="6"/>
  <c r="F843" i="6"/>
  <c r="G845" i="6"/>
  <c r="AK844" i="5"/>
  <c r="AL844" i="5" s="1"/>
  <c r="P845" i="5"/>
  <c r="T845" i="5"/>
  <c r="N845" i="5" s="1"/>
  <c r="G846" i="6" l="1"/>
  <c r="T844" i="6"/>
  <c r="N844" i="6" s="1"/>
  <c r="AK843" i="6"/>
  <c r="AL843" i="6" s="1"/>
  <c r="O844" i="6"/>
  <c r="P844" i="6" s="1"/>
  <c r="E845" i="5"/>
  <c r="E844" i="6" l="1"/>
  <c r="G847" i="6"/>
  <c r="AA845" i="5"/>
  <c r="AB845" i="5"/>
  <c r="Y845" i="5"/>
  <c r="Z845" i="5"/>
  <c r="W845" i="5"/>
  <c r="X845" i="5"/>
  <c r="U845" i="5"/>
  <c r="V845" i="5"/>
  <c r="F845" i="5"/>
  <c r="O846" i="5" s="1"/>
  <c r="G848" i="6" l="1"/>
  <c r="AB844" i="6"/>
  <c r="X844" i="6"/>
  <c r="AA844" i="6"/>
  <c r="W844" i="6"/>
  <c r="Z844" i="6"/>
  <c r="V844" i="6"/>
  <c r="F844" i="6"/>
  <c r="Y844" i="6"/>
  <c r="U844" i="6"/>
  <c r="AK845" i="5"/>
  <c r="AL845" i="5" s="1"/>
  <c r="P846" i="5"/>
  <c r="T846" i="5"/>
  <c r="N846" i="5" s="1"/>
  <c r="G849" i="6" l="1"/>
  <c r="O845" i="6"/>
  <c r="P845" i="6" s="1"/>
  <c r="AK844" i="6"/>
  <c r="AL844" i="6" s="1"/>
  <c r="T845" i="6"/>
  <c r="N845" i="6" s="1"/>
  <c r="E846" i="5"/>
  <c r="E845" i="6" l="1"/>
  <c r="G850" i="6"/>
  <c r="AA846" i="5"/>
  <c r="AB846" i="5"/>
  <c r="Y846" i="5"/>
  <c r="Z846" i="5"/>
  <c r="W846" i="5"/>
  <c r="X846" i="5"/>
  <c r="U846" i="5"/>
  <c r="V846" i="5"/>
  <c r="F846" i="5"/>
  <c r="O847" i="5" s="1"/>
  <c r="AA845" i="6" l="1"/>
  <c r="W845" i="6"/>
  <c r="Z845" i="6"/>
  <c r="V845" i="6"/>
  <c r="F845" i="6"/>
  <c r="Y845" i="6"/>
  <c r="U845" i="6"/>
  <c r="AB845" i="6"/>
  <c r="X845" i="6"/>
  <c r="G851" i="6"/>
  <c r="AK846" i="5"/>
  <c r="AL846" i="5" s="1"/>
  <c r="P847" i="5"/>
  <c r="T847" i="5"/>
  <c r="N847" i="5" s="1"/>
  <c r="G852" i="6" l="1"/>
  <c r="T846" i="6"/>
  <c r="N846" i="6" s="1"/>
  <c r="O846" i="6"/>
  <c r="P846" i="6" s="1"/>
  <c r="AK845" i="6"/>
  <c r="AL845" i="6" s="1"/>
  <c r="E847" i="5"/>
  <c r="E846" i="6" l="1"/>
  <c r="G853" i="6"/>
  <c r="AA847" i="5"/>
  <c r="AB847" i="5"/>
  <c r="Y847" i="5"/>
  <c r="Z847" i="5"/>
  <c r="W847" i="5"/>
  <c r="X847" i="5"/>
  <c r="U847" i="5"/>
  <c r="V847" i="5"/>
  <c r="F847" i="5"/>
  <c r="O848" i="5" s="1"/>
  <c r="Z846" i="6" l="1"/>
  <c r="V846" i="6"/>
  <c r="F846" i="6"/>
  <c r="AB846" i="6"/>
  <c r="X846" i="6"/>
  <c r="AA846" i="6"/>
  <c r="W846" i="6"/>
  <c r="Y846" i="6"/>
  <c r="U846" i="6"/>
  <c r="G854" i="6"/>
  <c r="AK847" i="5"/>
  <c r="AL847" i="5" s="1"/>
  <c r="P848" i="5"/>
  <c r="T848" i="5"/>
  <c r="N848" i="5" s="1"/>
  <c r="G855" i="6" l="1"/>
  <c r="O847" i="6"/>
  <c r="P847" i="6" s="1"/>
  <c r="T847" i="6"/>
  <c r="N847" i="6" s="1"/>
  <c r="AK846" i="6"/>
  <c r="AL846" i="6" s="1"/>
  <c r="E848" i="5"/>
  <c r="G856" i="6" l="1"/>
  <c r="E847" i="6"/>
  <c r="AA848" i="5"/>
  <c r="AB848" i="5"/>
  <c r="Y848" i="5"/>
  <c r="Z848" i="5"/>
  <c r="W848" i="5"/>
  <c r="X848" i="5"/>
  <c r="U848" i="5"/>
  <c r="V848" i="5"/>
  <c r="F848" i="5"/>
  <c r="O849" i="5" s="1"/>
  <c r="Y847" i="6" l="1"/>
  <c r="U847" i="6"/>
  <c r="AA847" i="6"/>
  <c r="W847" i="6"/>
  <c r="Z847" i="6"/>
  <c r="V847" i="6"/>
  <c r="F847" i="6"/>
  <c r="AB847" i="6"/>
  <c r="X847" i="6"/>
  <c r="G857" i="6"/>
  <c r="AK848" i="5"/>
  <c r="AL848" i="5" s="1"/>
  <c r="P849" i="5"/>
  <c r="T849" i="5"/>
  <c r="N849" i="5" s="1"/>
  <c r="AK847" i="6" l="1"/>
  <c r="AL847" i="6" s="1"/>
  <c r="O848" i="6"/>
  <c r="P848" i="6" s="1"/>
  <c r="T848" i="6"/>
  <c r="N848" i="6" s="1"/>
  <c r="G858" i="6"/>
  <c r="E849" i="5"/>
  <c r="E848" i="6" l="1"/>
  <c r="G859" i="6"/>
  <c r="AA849" i="5"/>
  <c r="AB849" i="5"/>
  <c r="Y849" i="5"/>
  <c r="Z849" i="5"/>
  <c r="W849" i="5"/>
  <c r="X849" i="5"/>
  <c r="U849" i="5"/>
  <c r="V849" i="5"/>
  <c r="F849" i="5"/>
  <c r="O850" i="5" s="1"/>
  <c r="AB848" i="6" l="1"/>
  <c r="X848" i="6"/>
  <c r="AA848" i="6"/>
  <c r="W848" i="6"/>
  <c r="Z848" i="6"/>
  <c r="V848" i="6"/>
  <c r="F848" i="6"/>
  <c r="Y848" i="6"/>
  <c r="U848" i="6"/>
  <c r="G860" i="6"/>
  <c r="AK849" i="5"/>
  <c r="AL849" i="5" s="1"/>
  <c r="P850" i="5"/>
  <c r="T850" i="5"/>
  <c r="N850" i="5" s="1"/>
  <c r="G861" i="6" l="1"/>
  <c r="O849" i="6"/>
  <c r="P849" i="6" s="1"/>
  <c r="AK848" i="6"/>
  <c r="AL848" i="6" s="1"/>
  <c r="T849" i="6"/>
  <c r="N849" i="6" s="1"/>
  <c r="E850" i="5"/>
  <c r="E849" i="6" l="1"/>
  <c r="G862" i="6"/>
  <c r="AA850" i="5"/>
  <c r="AB850" i="5"/>
  <c r="Y850" i="5"/>
  <c r="Z850" i="5"/>
  <c r="W850" i="5"/>
  <c r="X850" i="5"/>
  <c r="U850" i="5"/>
  <c r="V850" i="5"/>
  <c r="F850" i="5"/>
  <c r="O851" i="5" s="1"/>
  <c r="AA849" i="6" l="1"/>
  <c r="W849" i="6"/>
  <c r="Z849" i="6"/>
  <c r="V849" i="6"/>
  <c r="F849" i="6"/>
  <c r="Y849" i="6"/>
  <c r="U849" i="6"/>
  <c r="AB849" i="6"/>
  <c r="X849" i="6"/>
  <c r="G863" i="6"/>
  <c r="AK850" i="5"/>
  <c r="AL850" i="5" s="1"/>
  <c r="P851" i="5"/>
  <c r="T851" i="5"/>
  <c r="N851" i="5" s="1"/>
  <c r="G864" i="6" l="1"/>
  <c r="T850" i="6"/>
  <c r="N850" i="6" s="1"/>
  <c r="AK849" i="6"/>
  <c r="AL849" i="6" s="1"/>
  <c r="O850" i="6"/>
  <c r="P850" i="6" s="1"/>
  <c r="E851" i="5"/>
  <c r="G865" i="6" l="1"/>
  <c r="E850" i="6"/>
  <c r="AA851" i="5"/>
  <c r="AB851" i="5"/>
  <c r="Y851" i="5"/>
  <c r="Z851" i="5"/>
  <c r="W851" i="5"/>
  <c r="X851" i="5"/>
  <c r="U851" i="5"/>
  <c r="V851" i="5"/>
  <c r="F851" i="5"/>
  <c r="O852" i="5" s="1"/>
  <c r="Z850" i="6" l="1"/>
  <c r="V850" i="6"/>
  <c r="F850" i="6"/>
  <c r="Y850" i="6"/>
  <c r="U850" i="6"/>
  <c r="AB850" i="6"/>
  <c r="X850" i="6"/>
  <c r="AA850" i="6"/>
  <c r="W850" i="6"/>
  <c r="AK851" i="5"/>
  <c r="AL851" i="5" s="1"/>
  <c r="P852" i="5"/>
  <c r="T852" i="5"/>
  <c r="N852" i="5" s="1"/>
  <c r="T851" i="6" l="1"/>
  <c r="N851" i="6" s="1"/>
  <c r="AK850" i="6"/>
  <c r="AL850" i="6" s="1"/>
  <c r="O851" i="6"/>
  <c r="P851" i="6" s="1"/>
  <c r="E852" i="5"/>
  <c r="E851" i="6" l="1"/>
  <c r="AA852" i="5"/>
  <c r="AB852" i="5"/>
  <c r="Y852" i="5"/>
  <c r="Z852" i="5"/>
  <c r="W852" i="5"/>
  <c r="X852" i="5"/>
  <c r="U852" i="5"/>
  <c r="V852" i="5"/>
  <c r="F852" i="5"/>
  <c r="O853" i="5" s="1"/>
  <c r="Y851" i="6" l="1"/>
  <c r="U851" i="6"/>
  <c r="AB851" i="6"/>
  <c r="X851" i="6"/>
  <c r="AA851" i="6"/>
  <c r="W851" i="6"/>
  <c r="Z851" i="6"/>
  <c r="V851" i="6"/>
  <c r="F851" i="6"/>
  <c r="P853" i="5"/>
  <c r="AK852" i="5"/>
  <c r="AL852" i="5" s="1"/>
  <c r="T853" i="5"/>
  <c r="N853" i="5" s="1"/>
  <c r="AK851" i="6" l="1"/>
  <c r="AL851" i="6" s="1"/>
  <c r="O852" i="6"/>
  <c r="P852" i="6" s="1"/>
  <c r="T852" i="6"/>
  <c r="N852" i="6" s="1"/>
  <c r="E853" i="5"/>
  <c r="E852" i="6" l="1"/>
  <c r="AA853" i="5"/>
  <c r="AB853" i="5"/>
  <c r="Y853" i="5"/>
  <c r="Z853" i="5"/>
  <c r="W853" i="5"/>
  <c r="X853" i="5"/>
  <c r="U853" i="5"/>
  <c r="V853" i="5"/>
  <c r="F853" i="5"/>
  <c r="O854" i="5" s="1"/>
  <c r="AB852" i="6" l="1"/>
  <c r="X852" i="6"/>
  <c r="AA852" i="6"/>
  <c r="W852" i="6"/>
  <c r="Z852" i="6"/>
  <c r="V852" i="6"/>
  <c r="F852" i="6"/>
  <c r="Y852" i="6"/>
  <c r="U852" i="6"/>
  <c r="P854" i="5"/>
  <c r="AK853" i="5"/>
  <c r="AL853" i="5" s="1"/>
  <c r="T854" i="5"/>
  <c r="N854" i="5" s="1"/>
  <c r="O853" i="6" l="1"/>
  <c r="P853" i="6" s="1"/>
  <c r="AK852" i="6"/>
  <c r="AL852" i="6" s="1"/>
  <c r="T853" i="6"/>
  <c r="N853" i="6" s="1"/>
  <c r="E854" i="5"/>
  <c r="E853" i="6" l="1"/>
  <c r="AA854" i="5"/>
  <c r="AB854" i="5"/>
  <c r="Y854" i="5"/>
  <c r="Z854" i="5"/>
  <c r="W854" i="5"/>
  <c r="X854" i="5"/>
  <c r="U854" i="5"/>
  <c r="V854" i="5"/>
  <c r="F854" i="5"/>
  <c r="O855" i="5" s="1"/>
  <c r="AA853" i="6" l="1"/>
  <c r="W853" i="6"/>
  <c r="Z853" i="6"/>
  <c r="V853" i="6"/>
  <c r="F853" i="6"/>
  <c r="Y853" i="6"/>
  <c r="U853" i="6"/>
  <c r="AB853" i="6"/>
  <c r="X853" i="6"/>
  <c r="P855" i="5"/>
  <c r="AK854" i="5"/>
  <c r="AL854" i="5" s="1"/>
  <c r="T855" i="5"/>
  <c r="N855" i="5" s="1"/>
  <c r="T854" i="6" l="1"/>
  <c r="N854" i="6" s="1"/>
  <c r="AK853" i="6"/>
  <c r="AL853" i="6" s="1"/>
  <c r="O854" i="6"/>
  <c r="P854" i="6" s="1"/>
  <c r="E855" i="5"/>
  <c r="E854" i="6" l="1"/>
  <c r="AA855" i="5"/>
  <c r="AB855" i="5"/>
  <c r="Y855" i="5"/>
  <c r="Z855" i="5"/>
  <c r="W855" i="5"/>
  <c r="X855" i="5"/>
  <c r="U855" i="5"/>
  <c r="V855" i="5"/>
  <c r="F855" i="5"/>
  <c r="O856" i="5" s="1"/>
  <c r="Z854" i="6" l="1"/>
  <c r="V854" i="6"/>
  <c r="F854" i="6"/>
  <c r="Y854" i="6"/>
  <c r="U854" i="6"/>
  <c r="AB854" i="6"/>
  <c r="X854" i="6"/>
  <c r="AA854" i="6"/>
  <c r="W854" i="6"/>
  <c r="P856" i="5"/>
  <c r="AK855" i="5"/>
  <c r="AL855" i="5" s="1"/>
  <c r="T856" i="5"/>
  <c r="N856" i="5" s="1"/>
  <c r="T855" i="6" l="1"/>
  <c r="N855" i="6" s="1"/>
  <c r="AK854" i="6"/>
  <c r="AL854" i="6" s="1"/>
  <c r="O855" i="6"/>
  <c r="P855" i="6" s="1"/>
  <c r="E856" i="5"/>
  <c r="E855" i="6" l="1"/>
  <c r="AA856" i="5"/>
  <c r="AB856" i="5"/>
  <c r="Y856" i="5"/>
  <c r="Z856" i="5"/>
  <c r="W856" i="5"/>
  <c r="X856" i="5"/>
  <c r="U856" i="5"/>
  <c r="V856" i="5"/>
  <c r="F856" i="5"/>
  <c r="O857" i="5" s="1"/>
  <c r="Y855" i="6" l="1"/>
  <c r="U855" i="6"/>
  <c r="AB855" i="6"/>
  <c r="X855" i="6"/>
  <c r="AA855" i="6"/>
  <c r="W855" i="6"/>
  <c r="Z855" i="6"/>
  <c r="V855" i="6"/>
  <c r="F855" i="6"/>
  <c r="P857" i="5"/>
  <c r="AK856" i="5"/>
  <c r="AL856" i="5" s="1"/>
  <c r="T857" i="5"/>
  <c r="N857" i="5" s="1"/>
  <c r="AK855" i="6" l="1"/>
  <c r="AL855" i="6" s="1"/>
  <c r="O856" i="6"/>
  <c r="P856" i="6" s="1"/>
  <c r="T856" i="6"/>
  <c r="N856" i="6" s="1"/>
  <c r="E857" i="5"/>
  <c r="E856" i="6" l="1"/>
  <c r="AA857" i="5"/>
  <c r="AB857" i="5"/>
  <c r="Y857" i="5"/>
  <c r="Z857" i="5"/>
  <c r="W857" i="5"/>
  <c r="X857" i="5"/>
  <c r="U857" i="5"/>
  <c r="V857" i="5"/>
  <c r="F857" i="5"/>
  <c r="O858" i="5" s="1"/>
  <c r="AB856" i="6" l="1"/>
  <c r="X856" i="6"/>
  <c r="AA856" i="6"/>
  <c r="W856" i="6"/>
  <c r="Z856" i="6"/>
  <c r="V856" i="6"/>
  <c r="F856" i="6"/>
  <c r="Y856" i="6"/>
  <c r="U856" i="6"/>
  <c r="P858" i="5"/>
  <c r="AK857" i="5"/>
  <c r="AL857" i="5" s="1"/>
  <c r="T858" i="5"/>
  <c r="N858" i="5" s="1"/>
  <c r="O857" i="6" l="1"/>
  <c r="P857" i="6" s="1"/>
  <c r="AK856" i="6"/>
  <c r="AL856" i="6" s="1"/>
  <c r="T857" i="6"/>
  <c r="N857" i="6" s="1"/>
  <c r="E858" i="5"/>
  <c r="E857" i="6" l="1"/>
  <c r="AA858" i="5"/>
  <c r="AB858" i="5"/>
  <c r="Y858" i="5"/>
  <c r="Z858" i="5"/>
  <c r="W858" i="5"/>
  <c r="X858" i="5"/>
  <c r="U858" i="5"/>
  <c r="V858" i="5"/>
  <c r="F858" i="5"/>
  <c r="O859" i="5" s="1"/>
  <c r="AA857" i="6" l="1"/>
  <c r="W857" i="6"/>
  <c r="Z857" i="6"/>
  <c r="V857" i="6"/>
  <c r="F857" i="6"/>
  <c r="Y857" i="6"/>
  <c r="U857" i="6"/>
  <c r="AB857" i="6"/>
  <c r="X857" i="6"/>
  <c r="P859" i="5"/>
  <c r="AK858" i="5"/>
  <c r="AL858" i="5" s="1"/>
  <c r="T859" i="5"/>
  <c r="N859" i="5" s="1"/>
  <c r="T858" i="6" l="1"/>
  <c r="N858" i="6" s="1"/>
  <c r="AK857" i="6"/>
  <c r="AL857" i="6" s="1"/>
  <c r="O858" i="6"/>
  <c r="P858" i="6" s="1"/>
  <c r="E859" i="5"/>
  <c r="E858" i="6" l="1"/>
  <c r="AA859" i="5"/>
  <c r="AB859" i="5"/>
  <c r="Y859" i="5"/>
  <c r="Z859" i="5"/>
  <c r="W859" i="5"/>
  <c r="X859" i="5"/>
  <c r="U859" i="5"/>
  <c r="V859" i="5"/>
  <c r="F859" i="5"/>
  <c r="O860" i="5" s="1"/>
  <c r="Z858" i="6" l="1"/>
  <c r="V858" i="6"/>
  <c r="F858" i="6"/>
  <c r="Y858" i="6"/>
  <c r="U858" i="6"/>
  <c r="AB858" i="6"/>
  <c r="X858" i="6"/>
  <c r="AA858" i="6"/>
  <c r="W858" i="6"/>
  <c r="P860" i="5"/>
  <c r="AK859" i="5"/>
  <c r="AL859" i="5" s="1"/>
  <c r="T860" i="5"/>
  <c r="N860" i="5" s="1"/>
  <c r="T859" i="6" l="1"/>
  <c r="N859" i="6" s="1"/>
  <c r="AK858" i="6"/>
  <c r="AL858" i="6" s="1"/>
  <c r="O859" i="6"/>
  <c r="P859" i="6" s="1"/>
  <c r="E860" i="5"/>
  <c r="E859" i="6" l="1"/>
  <c r="AA860" i="5"/>
  <c r="AB860" i="5"/>
  <c r="Y860" i="5"/>
  <c r="Z860" i="5"/>
  <c r="W860" i="5"/>
  <c r="X860" i="5"/>
  <c r="U860" i="5"/>
  <c r="V860" i="5"/>
  <c r="F860" i="5"/>
  <c r="O861" i="5" s="1"/>
  <c r="Y859" i="6" l="1"/>
  <c r="U859" i="6"/>
  <c r="AB859" i="6"/>
  <c r="X859" i="6"/>
  <c r="AA859" i="6"/>
  <c r="W859" i="6"/>
  <c r="Z859" i="6"/>
  <c r="V859" i="6"/>
  <c r="F859" i="6"/>
  <c r="P861" i="5"/>
  <c r="AK860" i="5"/>
  <c r="AL860" i="5" s="1"/>
  <c r="T861" i="5"/>
  <c r="N861" i="5" s="1"/>
  <c r="AK859" i="6" l="1"/>
  <c r="AL859" i="6" s="1"/>
  <c r="O860" i="6"/>
  <c r="P860" i="6" s="1"/>
  <c r="T860" i="6"/>
  <c r="N860" i="6" s="1"/>
  <c r="E861" i="5"/>
  <c r="E860" i="6" l="1"/>
  <c r="AA861" i="5"/>
  <c r="AB861" i="5"/>
  <c r="Y861" i="5"/>
  <c r="Z861" i="5"/>
  <c r="W861" i="5"/>
  <c r="X861" i="5"/>
  <c r="U861" i="5"/>
  <c r="V861" i="5"/>
  <c r="F861" i="5"/>
  <c r="O862" i="5" s="1"/>
  <c r="AB860" i="6" l="1"/>
  <c r="X860" i="6"/>
  <c r="AA860" i="6"/>
  <c r="W860" i="6"/>
  <c r="Z860" i="6"/>
  <c r="V860" i="6"/>
  <c r="F860" i="6"/>
  <c r="Y860" i="6"/>
  <c r="U860" i="6"/>
  <c r="AK861" i="5"/>
  <c r="AL861" i="5" s="1"/>
  <c r="P862" i="5"/>
  <c r="T862" i="5"/>
  <c r="N862" i="5" s="1"/>
  <c r="O861" i="6" l="1"/>
  <c r="P861" i="6" s="1"/>
  <c r="AK860" i="6"/>
  <c r="AL860" i="6" s="1"/>
  <c r="T861" i="6"/>
  <c r="N861" i="6" s="1"/>
  <c r="E862" i="5"/>
  <c r="E861" i="6" l="1"/>
  <c r="AA862" i="5"/>
  <c r="AB862" i="5"/>
  <c r="Y862" i="5"/>
  <c r="Z862" i="5"/>
  <c r="W862" i="5"/>
  <c r="X862" i="5"/>
  <c r="U862" i="5"/>
  <c r="V862" i="5"/>
  <c r="F862" i="5"/>
  <c r="O863" i="5" s="1"/>
  <c r="AA861" i="6" l="1"/>
  <c r="W861" i="6"/>
  <c r="Z861" i="6"/>
  <c r="V861" i="6"/>
  <c r="F861" i="6"/>
  <c r="Y861" i="6"/>
  <c r="U861" i="6"/>
  <c r="AB861" i="6"/>
  <c r="X861" i="6"/>
  <c r="P863" i="5"/>
  <c r="AK862" i="5"/>
  <c r="AL862" i="5" s="1"/>
  <c r="T863" i="5"/>
  <c r="N863" i="5" s="1"/>
  <c r="T862" i="6" l="1"/>
  <c r="N862" i="6" s="1"/>
  <c r="AK861" i="6"/>
  <c r="AL861" i="6" s="1"/>
  <c r="O862" i="6"/>
  <c r="P862" i="6" s="1"/>
  <c r="E863" i="5"/>
  <c r="E862" i="6" l="1"/>
  <c r="AA863" i="5"/>
  <c r="AB863" i="5"/>
  <c r="Y863" i="5"/>
  <c r="Z863" i="5"/>
  <c r="W863" i="5"/>
  <c r="X863" i="5"/>
  <c r="U863" i="5"/>
  <c r="V863" i="5"/>
  <c r="F863" i="5"/>
  <c r="O864" i="5" s="1"/>
  <c r="Z862" i="6" l="1"/>
  <c r="V862" i="6"/>
  <c r="F862" i="6"/>
  <c r="Y862" i="6"/>
  <c r="U862" i="6"/>
  <c r="AB862" i="6"/>
  <c r="X862" i="6"/>
  <c r="AA862" i="6"/>
  <c r="W862" i="6"/>
  <c r="P864" i="5"/>
  <c r="AK863" i="5"/>
  <c r="AL863" i="5" s="1"/>
  <c r="T864" i="5"/>
  <c r="N864" i="5" s="1"/>
  <c r="T863" i="6" l="1"/>
  <c r="N863" i="6" s="1"/>
  <c r="AK862" i="6"/>
  <c r="AL862" i="6" s="1"/>
  <c r="O863" i="6"/>
  <c r="P863" i="6" s="1"/>
  <c r="E864" i="5"/>
  <c r="E863" i="6" l="1"/>
  <c r="AA864" i="5"/>
  <c r="AB864" i="5"/>
  <c r="Y864" i="5"/>
  <c r="Z864" i="5"/>
  <c r="W864" i="5"/>
  <c r="X864" i="5"/>
  <c r="U864" i="5"/>
  <c r="V864" i="5"/>
  <c r="F864" i="5"/>
  <c r="O865" i="5" s="1"/>
  <c r="Y863" i="6" l="1"/>
  <c r="U863" i="6"/>
  <c r="AB863" i="6"/>
  <c r="X863" i="6"/>
  <c r="AA863" i="6"/>
  <c r="W863" i="6"/>
  <c r="Z863" i="6"/>
  <c r="V863" i="6"/>
  <c r="F863" i="6"/>
  <c r="P865" i="5"/>
  <c r="AK864" i="5"/>
  <c r="AL864" i="5" s="1"/>
  <c r="T865" i="5"/>
  <c r="N865" i="5" s="1"/>
  <c r="AK863" i="6" l="1"/>
  <c r="AL863" i="6" s="1"/>
  <c r="O864" i="6"/>
  <c r="P864" i="6" s="1"/>
  <c r="T864" i="6"/>
  <c r="N864" i="6" s="1"/>
  <c r="E865" i="5"/>
  <c r="R866" i="5"/>
  <c r="E864" i="6" l="1"/>
  <c r="AA865" i="5"/>
  <c r="AI866" i="5" s="1"/>
  <c r="M866" i="5" s="1"/>
  <c r="M867" i="5" s="1"/>
  <c r="M868" i="5" s="1"/>
  <c r="M869" i="5" s="1"/>
  <c r="M870" i="5" s="1"/>
  <c r="M871" i="5" s="1"/>
  <c r="M872" i="5" s="1"/>
  <c r="M873" i="5" s="1"/>
  <c r="M874" i="5" s="1"/>
  <c r="M875" i="5" s="1"/>
  <c r="M876" i="5" s="1"/>
  <c r="M877" i="5" s="1"/>
  <c r="M878" i="5" s="1"/>
  <c r="M879" i="5" s="1"/>
  <c r="M880" i="5" s="1"/>
  <c r="M881" i="5" s="1"/>
  <c r="M882" i="5" s="1"/>
  <c r="M883" i="5" s="1"/>
  <c r="M884" i="5" s="1"/>
  <c r="M885" i="5" s="1"/>
  <c r="M886" i="5" s="1"/>
  <c r="AB865" i="5"/>
  <c r="Y865" i="5"/>
  <c r="AG866" i="5" s="1"/>
  <c r="K866" i="5" s="1"/>
  <c r="K867" i="5" s="1"/>
  <c r="K868" i="5" s="1"/>
  <c r="K869" i="5" s="1"/>
  <c r="K870" i="5" s="1"/>
  <c r="K871" i="5" s="1"/>
  <c r="K872" i="5" s="1"/>
  <c r="K873" i="5" s="1"/>
  <c r="K874" i="5" s="1"/>
  <c r="K875" i="5" s="1"/>
  <c r="K876" i="5" s="1"/>
  <c r="K877" i="5" s="1"/>
  <c r="K878" i="5" s="1"/>
  <c r="K879" i="5" s="1"/>
  <c r="K880" i="5" s="1"/>
  <c r="K881" i="5" s="1"/>
  <c r="K882" i="5" s="1"/>
  <c r="K883" i="5" s="1"/>
  <c r="K884" i="5" s="1"/>
  <c r="K885" i="5" s="1"/>
  <c r="K886" i="5" s="1"/>
  <c r="Z865" i="5"/>
  <c r="AH866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W865" i="5"/>
  <c r="AE866" i="5" s="1"/>
  <c r="I866" i="5" s="1"/>
  <c r="I867" i="5" s="1"/>
  <c r="I868" i="5" s="1"/>
  <c r="I869" i="5" s="1"/>
  <c r="I870" i="5" s="1"/>
  <c r="I871" i="5" s="1"/>
  <c r="I872" i="5" s="1"/>
  <c r="I873" i="5" s="1"/>
  <c r="I874" i="5" s="1"/>
  <c r="I875" i="5" s="1"/>
  <c r="I876" i="5" s="1"/>
  <c r="I877" i="5" s="1"/>
  <c r="I878" i="5" s="1"/>
  <c r="I879" i="5" s="1"/>
  <c r="I880" i="5" s="1"/>
  <c r="I881" i="5" s="1"/>
  <c r="I882" i="5" s="1"/>
  <c r="I883" i="5" s="1"/>
  <c r="I884" i="5" s="1"/>
  <c r="I885" i="5" s="1"/>
  <c r="I886" i="5" s="1"/>
  <c r="X865" i="5"/>
  <c r="AF866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U865" i="5"/>
  <c r="AC866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V865" i="5"/>
  <c r="AD866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F865" i="5"/>
  <c r="O866" i="5" s="1"/>
  <c r="AB864" i="6" l="1"/>
  <c r="X864" i="6"/>
  <c r="AA864" i="6"/>
  <c r="W864" i="6"/>
  <c r="Z864" i="6"/>
  <c r="V864" i="6"/>
  <c r="F864" i="6"/>
  <c r="Y864" i="6"/>
  <c r="U864" i="6"/>
  <c r="AJ866" i="5"/>
  <c r="P866" i="5"/>
  <c r="AK865" i="5"/>
  <c r="AL865" i="5" s="1"/>
  <c r="T866" i="5"/>
  <c r="O865" i="6" l="1"/>
  <c r="P865" i="6" s="1"/>
  <c r="AK864" i="6"/>
  <c r="AL864" i="6" s="1"/>
  <c r="T865" i="6"/>
  <c r="N865" i="6" s="1"/>
  <c r="N866" i="5"/>
  <c r="E866" i="5" s="1"/>
  <c r="E865" i="6" l="1"/>
  <c r="R866" i="6"/>
  <c r="AA866" i="5"/>
  <c r="AB866" i="5"/>
  <c r="Y866" i="5"/>
  <c r="Z866" i="5"/>
  <c r="W866" i="5"/>
  <c r="X866" i="5"/>
  <c r="U866" i="5"/>
  <c r="V866" i="5"/>
  <c r="F866" i="5"/>
  <c r="O867" i="5" s="1"/>
  <c r="AA865" i="6" l="1"/>
  <c r="AI866" i="6" s="1"/>
  <c r="M866" i="6" s="1"/>
  <c r="M867" i="6" s="1"/>
  <c r="M868" i="6" s="1"/>
  <c r="M869" i="6" s="1"/>
  <c r="M870" i="6" s="1"/>
  <c r="M871" i="6" s="1"/>
  <c r="M872" i="6" s="1"/>
  <c r="M873" i="6" s="1"/>
  <c r="M874" i="6" s="1"/>
  <c r="M875" i="6" s="1"/>
  <c r="M876" i="6" s="1"/>
  <c r="M877" i="6" s="1"/>
  <c r="M878" i="6" s="1"/>
  <c r="M879" i="6" s="1"/>
  <c r="M880" i="6" s="1"/>
  <c r="M881" i="6" s="1"/>
  <c r="M882" i="6" s="1"/>
  <c r="M883" i="6" s="1"/>
  <c r="M884" i="6" s="1"/>
  <c r="M885" i="6" s="1"/>
  <c r="M886" i="6" s="1"/>
  <c r="W865" i="6"/>
  <c r="AE866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Z865" i="6"/>
  <c r="AH866" i="6" s="1"/>
  <c r="L866" i="6" s="1"/>
  <c r="L867" i="6" s="1"/>
  <c r="L868" i="6" s="1"/>
  <c r="L869" i="6" s="1"/>
  <c r="L870" i="6" s="1"/>
  <c r="L871" i="6" s="1"/>
  <c r="L872" i="6" s="1"/>
  <c r="L873" i="6" s="1"/>
  <c r="L874" i="6" s="1"/>
  <c r="L875" i="6" s="1"/>
  <c r="L876" i="6" s="1"/>
  <c r="L877" i="6" s="1"/>
  <c r="L878" i="6" s="1"/>
  <c r="L879" i="6" s="1"/>
  <c r="L880" i="6" s="1"/>
  <c r="L881" i="6" s="1"/>
  <c r="L882" i="6" s="1"/>
  <c r="L883" i="6" s="1"/>
  <c r="L884" i="6" s="1"/>
  <c r="L885" i="6" s="1"/>
  <c r="L886" i="6" s="1"/>
  <c r="V865" i="6"/>
  <c r="AD866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F865" i="6"/>
  <c r="Y865" i="6"/>
  <c r="AG866" i="6" s="1"/>
  <c r="K866" i="6" s="1"/>
  <c r="K867" i="6" s="1"/>
  <c r="K868" i="6" s="1"/>
  <c r="K869" i="6" s="1"/>
  <c r="K870" i="6" s="1"/>
  <c r="K871" i="6" s="1"/>
  <c r="K872" i="6" s="1"/>
  <c r="K873" i="6" s="1"/>
  <c r="K874" i="6" s="1"/>
  <c r="K875" i="6" s="1"/>
  <c r="K876" i="6" s="1"/>
  <c r="K877" i="6" s="1"/>
  <c r="K878" i="6" s="1"/>
  <c r="K879" i="6" s="1"/>
  <c r="K880" i="6" s="1"/>
  <c r="K881" i="6" s="1"/>
  <c r="K882" i="6" s="1"/>
  <c r="K883" i="6" s="1"/>
  <c r="K884" i="6" s="1"/>
  <c r="K885" i="6" s="1"/>
  <c r="K886" i="6" s="1"/>
  <c r="U865" i="6"/>
  <c r="AC866" i="6" s="1"/>
  <c r="AB865" i="6"/>
  <c r="X865" i="6"/>
  <c r="AF866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P867" i="5"/>
  <c r="AK866" i="5"/>
  <c r="AL866" i="5" s="1"/>
  <c r="T867" i="5"/>
  <c r="N867" i="5" s="1"/>
  <c r="AJ866" i="6" l="1"/>
  <c r="G866" i="6"/>
  <c r="T866" i="6"/>
  <c r="AK865" i="6"/>
  <c r="AL865" i="6" s="1"/>
  <c r="O866" i="6"/>
  <c r="P866" i="6" s="1"/>
  <c r="E867" i="5"/>
  <c r="G867" i="6" l="1"/>
  <c r="N866" i="6"/>
  <c r="AA867" i="5"/>
  <c r="AB867" i="5"/>
  <c r="Y867" i="5"/>
  <c r="Z867" i="5"/>
  <c r="W867" i="5"/>
  <c r="X867" i="5"/>
  <c r="U867" i="5"/>
  <c r="V867" i="5"/>
  <c r="F867" i="5"/>
  <c r="O868" i="5" s="1"/>
  <c r="G868" i="6" l="1"/>
  <c r="E866" i="6"/>
  <c r="P868" i="5"/>
  <c r="AK867" i="5"/>
  <c r="AL867" i="5" s="1"/>
  <c r="T868" i="5"/>
  <c r="N868" i="5" s="1"/>
  <c r="G869" i="6" l="1"/>
  <c r="Z866" i="6"/>
  <c r="V866" i="6"/>
  <c r="F866" i="6"/>
  <c r="Y866" i="6"/>
  <c r="U866" i="6"/>
  <c r="AB866" i="6"/>
  <c r="X866" i="6"/>
  <c r="AA866" i="6"/>
  <c r="W866" i="6"/>
  <c r="E868" i="5"/>
  <c r="T867" i="6" l="1"/>
  <c r="N867" i="6" s="1"/>
  <c r="AK866" i="6"/>
  <c r="AL866" i="6" s="1"/>
  <c r="O867" i="6"/>
  <c r="P867" i="6" s="1"/>
  <c r="G870" i="6"/>
  <c r="AA868" i="5"/>
  <c r="AB868" i="5"/>
  <c r="Y868" i="5"/>
  <c r="Z868" i="5"/>
  <c r="W868" i="5"/>
  <c r="X868" i="5"/>
  <c r="U868" i="5"/>
  <c r="V868" i="5"/>
  <c r="F868" i="5"/>
  <c r="O869" i="5" s="1"/>
  <c r="G871" i="6" l="1"/>
  <c r="E867" i="6"/>
  <c r="P869" i="5"/>
  <c r="AK868" i="5"/>
  <c r="AL868" i="5" s="1"/>
  <c r="T869" i="5"/>
  <c r="N869" i="5" s="1"/>
  <c r="G872" i="6" l="1"/>
  <c r="Y867" i="6"/>
  <c r="U867" i="6"/>
  <c r="AB867" i="6"/>
  <c r="X867" i="6"/>
  <c r="AA867" i="6"/>
  <c r="W867" i="6"/>
  <c r="Z867" i="6"/>
  <c r="V867" i="6"/>
  <c r="F867" i="6"/>
  <c r="E869" i="5"/>
  <c r="G873" i="6" l="1"/>
  <c r="AK867" i="6"/>
  <c r="AL867" i="6" s="1"/>
  <c r="O868" i="6"/>
  <c r="P868" i="6" s="1"/>
  <c r="T868" i="6"/>
  <c r="N868" i="6" s="1"/>
  <c r="AA869" i="5"/>
  <c r="AB869" i="5"/>
  <c r="Y869" i="5"/>
  <c r="Z869" i="5"/>
  <c r="W869" i="5"/>
  <c r="X869" i="5"/>
  <c r="U869" i="5"/>
  <c r="V869" i="5"/>
  <c r="F869" i="5"/>
  <c r="O870" i="5" s="1"/>
  <c r="E868" i="6" l="1"/>
  <c r="G874" i="6"/>
  <c r="P870" i="5"/>
  <c r="AK869" i="5"/>
  <c r="AL869" i="5" s="1"/>
  <c r="T870" i="5"/>
  <c r="N870" i="5" s="1"/>
  <c r="AB868" i="6" l="1"/>
  <c r="X868" i="6"/>
  <c r="AA868" i="6"/>
  <c r="W868" i="6"/>
  <c r="Z868" i="6"/>
  <c r="V868" i="6"/>
  <c r="F868" i="6"/>
  <c r="Y868" i="6"/>
  <c r="U868" i="6"/>
  <c r="G875" i="6"/>
  <c r="E870" i="5"/>
  <c r="O869" i="6" l="1"/>
  <c r="P869" i="6" s="1"/>
  <c r="AK868" i="6"/>
  <c r="AL868" i="6" s="1"/>
  <c r="T869" i="6"/>
  <c r="N869" i="6" s="1"/>
  <c r="G876" i="6"/>
  <c r="AA870" i="5"/>
  <c r="AB870" i="5"/>
  <c r="Y870" i="5"/>
  <c r="Z870" i="5"/>
  <c r="W870" i="5"/>
  <c r="X870" i="5"/>
  <c r="U870" i="5"/>
  <c r="V870" i="5"/>
  <c r="F870" i="5"/>
  <c r="O871" i="5" s="1"/>
  <c r="E869" i="6" l="1"/>
  <c r="G877" i="6"/>
  <c r="AK870" i="5"/>
  <c r="AL870" i="5" s="1"/>
  <c r="P871" i="5"/>
  <c r="T871" i="5"/>
  <c r="N871" i="5" s="1"/>
  <c r="G878" i="6" l="1"/>
  <c r="AA869" i="6"/>
  <c r="W869" i="6"/>
  <c r="Z869" i="6"/>
  <c r="V869" i="6"/>
  <c r="F869" i="6"/>
  <c r="Y869" i="6"/>
  <c r="U869" i="6"/>
  <c r="AB869" i="6"/>
  <c r="X869" i="6"/>
  <c r="E871" i="5"/>
  <c r="G879" i="6" l="1"/>
  <c r="T870" i="6"/>
  <c r="N870" i="6" s="1"/>
  <c r="AK869" i="6"/>
  <c r="AL869" i="6" s="1"/>
  <c r="O870" i="6"/>
  <c r="P870" i="6" s="1"/>
  <c r="AA871" i="5"/>
  <c r="AB871" i="5"/>
  <c r="Y871" i="5"/>
  <c r="Z871" i="5"/>
  <c r="W871" i="5"/>
  <c r="X871" i="5"/>
  <c r="U871" i="5"/>
  <c r="V871" i="5"/>
  <c r="F871" i="5"/>
  <c r="O872" i="5" s="1"/>
  <c r="E870" i="6" l="1"/>
  <c r="G880" i="6"/>
  <c r="AK871" i="5"/>
  <c r="AL871" i="5" s="1"/>
  <c r="P872" i="5"/>
  <c r="T872" i="5"/>
  <c r="N872" i="5" s="1"/>
  <c r="G881" i="6" l="1"/>
  <c r="Z870" i="6"/>
  <c r="V870" i="6"/>
  <c r="F870" i="6"/>
  <c r="Y870" i="6"/>
  <c r="U870" i="6"/>
  <c r="AB870" i="6"/>
  <c r="X870" i="6"/>
  <c r="AA870" i="6"/>
  <c r="W870" i="6"/>
  <c r="E872" i="5"/>
  <c r="T871" i="6" l="1"/>
  <c r="N871" i="6" s="1"/>
  <c r="AK870" i="6"/>
  <c r="AL870" i="6" s="1"/>
  <c r="O871" i="6"/>
  <c r="P871" i="6" s="1"/>
  <c r="G882" i="6"/>
  <c r="AA872" i="5"/>
  <c r="AB872" i="5"/>
  <c r="Y872" i="5"/>
  <c r="Z872" i="5"/>
  <c r="W872" i="5"/>
  <c r="X872" i="5"/>
  <c r="U872" i="5"/>
  <c r="V872" i="5"/>
  <c r="F872" i="5"/>
  <c r="O873" i="5" s="1"/>
  <c r="G883" i="6" l="1"/>
  <c r="E871" i="6"/>
  <c r="AK872" i="5"/>
  <c r="AL872" i="5" s="1"/>
  <c r="P873" i="5"/>
  <c r="T873" i="5"/>
  <c r="N873" i="5" s="1"/>
  <c r="G884" i="6" l="1"/>
  <c r="Y871" i="6"/>
  <c r="U871" i="6"/>
  <c r="AB871" i="6"/>
  <c r="X871" i="6"/>
  <c r="AA871" i="6"/>
  <c r="W871" i="6"/>
  <c r="Z871" i="6"/>
  <c r="V871" i="6"/>
  <c r="F871" i="6"/>
  <c r="E873" i="5"/>
  <c r="AK871" i="6" l="1"/>
  <c r="AL871" i="6" s="1"/>
  <c r="O872" i="6"/>
  <c r="P872" i="6" s="1"/>
  <c r="T872" i="6"/>
  <c r="N872" i="6" s="1"/>
  <c r="G885" i="6"/>
  <c r="AA873" i="5"/>
  <c r="AB873" i="5"/>
  <c r="Y873" i="5"/>
  <c r="Z873" i="5"/>
  <c r="W873" i="5"/>
  <c r="X873" i="5"/>
  <c r="U873" i="5"/>
  <c r="V873" i="5"/>
  <c r="F873" i="5"/>
  <c r="O874" i="5" s="1"/>
  <c r="G886" i="6" l="1"/>
  <c r="E872" i="6"/>
  <c r="AK873" i="5"/>
  <c r="AL873" i="5" s="1"/>
  <c r="P874" i="5"/>
  <c r="T874" i="5"/>
  <c r="N874" i="5" s="1"/>
  <c r="AB872" i="6" l="1"/>
  <c r="X872" i="6"/>
  <c r="AA872" i="6"/>
  <c r="W872" i="6"/>
  <c r="Z872" i="6"/>
  <c r="V872" i="6"/>
  <c r="F872" i="6"/>
  <c r="Y872" i="6"/>
  <c r="U872" i="6"/>
  <c r="E874" i="5"/>
  <c r="O873" i="6" l="1"/>
  <c r="P873" i="6" s="1"/>
  <c r="AK872" i="6"/>
  <c r="AL872" i="6" s="1"/>
  <c r="T873" i="6"/>
  <c r="N873" i="6" s="1"/>
  <c r="AA874" i="5"/>
  <c r="AB874" i="5"/>
  <c r="Y874" i="5"/>
  <c r="Z874" i="5"/>
  <c r="W874" i="5"/>
  <c r="X874" i="5"/>
  <c r="U874" i="5"/>
  <c r="V874" i="5"/>
  <c r="F874" i="5"/>
  <c r="O875" i="5" s="1"/>
  <c r="E873" i="6" l="1"/>
  <c r="AK874" i="5"/>
  <c r="AL874" i="5" s="1"/>
  <c r="P875" i="5"/>
  <c r="T875" i="5"/>
  <c r="N875" i="5" s="1"/>
  <c r="AA873" i="6" l="1"/>
  <c r="W873" i="6"/>
  <c r="Z873" i="6"/>
  <c r="V873" i="6"/>
  <c r="F873" i="6"/>
  <c r="Y873" i="6"/>
  <c r="U873" i="6"/>
  <c r="AB873" i="6"/>
  <c r="X873" i="6"/>
  <c r="E875" i="5"/>
  <c r="T874" i="6" l="1"/>
  <c r="N874" i="6" s="1"/>
  <c r="AK873" i="6"/>
  <c r="AL873" i="6" s="1"/>
  <c r="O874" i="6"/>
  <c r="P874" i="6" s="1"/>
  <c r="AA875" i="5"/>
  <c r="AB875" i="5"/>
  <c r="Y875" i="5"/>
  <c r="Z875" i="5"/>
  <c r="W875" i="5"/>
  <c r="X875" i="5"/>
  <c r="U875" i="5"/>
  <c r="V875" i="5"/>
  <c r="F875" i="5"/>
  <c r="O876" i="5" s="1"/>
  <c r="E874" i="6" l="1"/>
  <c r="AK875" i="5"/>
  <c r="AL875" i="5" s="1"/>
  <c r="P876" i="5"/>
  <c r="T876" i="5"/>
  <c r="N876" i="5" s="1"/>
  <c r="Z874" i="6" l="1"/>
  <c r="V874" i="6"/>
  <c r="F874" i="6"/>
  <c r="Y874" i="6"/>
  <c r="U874" i="6"/>
  <c r="AB874" i="6"/>
  <c r="X874" i="6"/>
  <c r="AA874" i="6"/>
  <c r="W874" i="6"/>
  <c r="E876" i="5"/>
  <c r="T875" i="6" l="1"/>
  <c r="N875" i="6" s="1"/>
  <c r="AK874" i="6"/>
  <c r="AL874" i="6" s="1"/>
  <c r="O875" i="6"/>
  <c r="P875" i="6" s="1"/>
  <c r="AA876" i="5"/>
  <c r="AB876" i="5"/>
  <c r="Y876" i="5"/>
  <c r="Z876" i="5"/>
  <c r="W876" i="5"/>
  <c r="X876" i="5"/>
  <c r="U876" i="5"/>
  <c r="V876" i="5"/>
  <c r="F876" i="5"/>
  <c r="O877" i="5" s="1"/>
  <c r="E875" i="6" l="1"/>
  <c r="AK876" i="5"/>
  <c r="AL876" i="5" s="1"/>
  <c r="P877" i="5"/>
  <c r="T877" i="5"/>
  <c r="N877" i="5" s="1"/>
  <c r="Y875" i="6" l="1"/>
  <c r="U875" i="6"/>
  <c r="AB875" i="6"/>
  <c r="X875" i="6"/>
  <c r="AA875" i="6"/>
  <c r="W875" i="6"/>
  <c r="Z875" i="6"/>
  <c r="V875" i="6"/>
  <c r="F875" i="6"/>
  <c r="E877" i="5"/>
  <c r="AK875" i="6" l="1"/>
  <c r="AL875" i="6" s="1"/>
  <c r="O876" i="6"/>
  <c r="P876" i="6" s="1"/>
  <c r="T876" i="6"/>
  <c r="N876" i="6" s="1"/>
  <c r="AA877" i="5"/>
  <c r="AB877" i="5"/>
  <c r="Y877" i="5"/>
  <c r="Z877" i="5"/>
  <c r="W877" i="5"/>
  <c r="X877" i="5"/>
  <c r="U877" i="5"/>
  <c r="V877" i="5"/>
  <c r="F877" i="5"/>
  <c r="O878" i="5" s="1"/>
  <c r="E876" i="6" l="1"/>
  <c r="AK877" i="5"/>
  <c r="AL877" i="5" s="1"/>
  <c r="P878" i="5"/>
  <c r="T878" i="5"/>
  <c r="N878" i="5" s="1"/>
  <c r="AB876" i="6" l="1"/>
  <c r="X876" i="6"/>
  <c r="AA876" i="6"/>
  <c r="W876" i="6"/>
  <c r="Z876" i="6"/>
  <c r="V876" i="6"/>
  <c r="F876" i="6"/>
  <c r="Y876" i="6"/>
  <c r="U876" i="6"/>
  <c r="E878" i="5"/>
  <c r="O877" i="6" l="1"/>
  <c r="P877" i="6" s="1"/>
  <c r="AK876" i="6"/>
  <c r="AL876" i="6" s="1"/>
  <c r="T877" i="6"/>
  <c r="N877" i="6" s="1"/>
  <c r="AA878" i="5"/>
  <c r="AB878" i="5"/>
  <c r="Y878" i="5"/>
  <c r="Z878" i="5"/>
  <c r="W878" i="5"/>
  <c r="X878" i="5"/>
  <c r="U878" i="5"/>
  <c r="V878" i="5"/>
  <c r="F878" i="5"/>
  <c r="O879" i="5" s="1"/>
  <c r="E877" i="6" l="1"/>
  <c r="AK878" i="5"/>
  <c r="AL878" i="5" s="1"/>
  <c r="P879" i="5"/>
  <c r="T879" i="5"/>
  <c r="N879" i="5" s="1"/>
  <c r="AA877" i="6" l="1"/>
  <c r="W877" i="6"/>
  <c r="Z877" i="6"/>
  <c r="V877" i="6"/>
  <c r="F877" i="6"/>
  <c r="Y877" i="6"/>
  <c r="U877" i="6"/>
  <c r="AB877" i="6"/>
  <c r="X877" i="6"/>
  <c r="E879" i="5"/>
  <c r="T878" i="6" l="1"/>
  <c r="N878" i="6" s="1"/>
  <c r="AK877" i="6"/>
  <c r="AL877" i="6" s="1"/>
  <c r="O878" i="6"/>
  <c r="P878" i="6" s="1"/>
  <c r="AA879" i="5"/>
  <c r="AB879" i="5"/>
  <c r="Y879" i="5"/>
  <c r="Z879" i="5"/>
  <c r="W879" i="5"/>
  <c r="X879" i="5"/>
  <c r="U879" i="5"/>
  <c r="V879" i="5"/>
  <c r="F879" i="5"/>
  <c r="O880" i="5" s="1"/>
  <c r="E878" i="6" l="1"/>
  <c r="AK879" i="5"/>
  <c r="AL879" i="5" s="1"/>
  <c r="P880" i="5"/>
  <c r="T880" i="5"/>
  <c r="N880" i="5" s="1"/>
  <c r="Z878" i="6" l="1"/>
  <c r="V878" i="6"/>
  <c r="F878" i="6"/>
  <c r="Y878" i="6"/>
  <c r="U878" i="6"/>
  <c r="AB878" i="6"/>
  <c r="X878" i="6"/>
  <c r="AA878" i="6"/>
  <c r="W878" i="6"/>
  <c r="E880" i="5"/>
  <c r="T879" i="6" l="1"/>
  <c r="N879" i="6" s="1"/>
  <c r="AK878" i="6"/>
  <c r="AL878" i="6" s="1"/>
  <c r="O879" i="6"/>
  <c r="P879" i="6" s="1"/>
  <c r="AA880" i="5"/>
  <c r="AB880" i="5"/>
  <c r="Y880" i="5"/>
  <c r="Z880" i="5"/>
  <c r="W880" i="5"/>
  <c r="X880" i="5"/>
  <c r="U880" i="5"/>
  <c r="V880" i="5"/>
  <c r="F880" i="5"/>
  <c r="O881" i="5" s="1"/>
  <c r="E879" i="6" l="1"/>
  <c r="AK880" i="5"/>
  <c r="AL880" i="5" s="1"/>
  <c r="P881" i="5"/>
  <c r="T881" i="5"/>
  <c r="N881" i="5" s="1"/>
  <c r="Y879" i="6" l="1"/>
  <c r="U879" i="6"/>
  <c r="AB879" i="6"/>
  <c r="X879" i="6"/>
  <c r="AA879" i="6"/>
  <c r="W879" i="6"/>
  <c r="Z879" i="6"/>
  <c r="V879" i="6"/>
  <c r="F879" i="6"/>
  <c r="E881" i="5"/>
  <c r="AK879" i="6" l="1"/>
  <c r="AL879" i="6" s="1"/>
  <c r="O880" i="6"/>
  <c r="P880" i="6" s="1"/>
  <c r="T880" i="6"/>
  <c r="N880" i="6" s="1"/>
  <c r="AA881" i="5"/>
  <c r="AB881" i="5"/>
  <c r="Y881" i="5"/>
  <c r="Z881" i="5"/>
  <c r="W881" i="5"/>
  <c r="X881" i="5"/>
  <c r="U881" i="5"/>
  <c r="V881" i="5"/>
  <c r="F881" i="5"/>
  <c r="O882" i="5" s="1"/>
  <c r="E880" i="6" l="1"/>
  <c r="AK881" i="5"/>
  <c r="AL881" i="5" s="1"/>
  <c r="P882" i="5"/>
  <c r="T882" i="5"/>
  <c r="N882" i="5" s="1"/>
  <c r="AB880" i="6" l="1"/>
  <c r="X880" i="6"/>
  <c r="AA880" i="6"/>
  <c r="W880" i="6"/>
  <c r="Z880" i="6"/>
  <c r="V880" i="6"/>
  <c r="F880" i="6"/>
  <c r="Y880" i="6"/>
  <c r="U880" i="6"/>
  <c r="E882" i="5"/>
  <c r="O881" i="6" l="1"/>
  <c r="P881" i="6" s="1"/>
  <c r="AK880" i="6"/>
  <c r="AL880" i="6" s="1"/>
  <c r="T881" i="6"/>
  <c r="N881" i="6" s="1"/>
  <c r="AA882" i="5"/>
  <c r="AB882" i="5"/>
  <c r="Y882" i="5"/>
  <c r="Z882" i="5"/>
  <c r="W882" i="5"/>
  <c r="X882" i="5"/>
  <c r="U882" i="5"/>
  <c r="V882" i="5"/>
  <c r="F882" i="5"/>
  <c r="O883" i="5" s="1"/>
  <c r="E881" i="6" l="1"/>
  <c r="AK882" i="5"/>
  <c r="AL882" i="5" s="1"/>
  <c r="P883" i="5"/>
  <c r="T883" i="5"/>
  <c r="N883" i="5" s="1"/>
  <c r="AA881" i="6" l="1"/>
  <c r="W881" i="6"/>
  <c r="Z881" i="6"/>
  <c r="V881" i="6"/>
  <c r="F881" i="6"/>
  <c r="Y881" i="6"/>
  <c r="U881" i="6"/>
  <c r="AB881" i="6"/>
  <c r="X881" i="6"/>
  <c r="E883" i="5"/>
  <c r="AK881" i="6" l="1"/>
  <c r="AL881" i="6" s="1"/>
  <c r="O882" i="6"/>
  <c r="P882" i="6" s="1"/>
  <c r="T882" i="6"/>
  <c r="N882" i="6" s="1"/>
  <c r="AA883" i="5"/>
  <c r="AB883" i="5"/>
  <c r="Y883" i="5"/>
  <c r="Z883" i="5"/>
  <c r="W883" i="5"/>
  <c r="X883" i="5"/>
  <c r="U883" i="5"/>
  <c r="V883" i="5"/>
  <c r="F883" i="5"/>
  <c r="O884" i="5" s="1"/>
  <c r="E882" i="6" l="1"/>
  <c r="AK883" i="5"/>
  <c r="AL883" i="5" s="1"/>
  <c r="P884" i="5"/>
  <c r="T884" i="5"/>
  <c r="N884" i="5" s="1"/>
  <c r="Z882" i="6" l="1"/>
  <c r="V882" i="6"/>
  <c r="F882" i="6"/>
  <c r="Y882" i="6"/>
  <c r="U882" i="6"/>
  <c r="AB882" i="6"/>
  <c r="X882" i="6"/>
  <c r="AA882" i="6"/>
  <c r="W882" i="6"/>
  <c r="E884" i="5"/>
  <c r="T883" i="6" l="1"/>
  <c r="N883" i="6" s="1"/>
  <c r="AK882" i="6"/>
  <c r="AL882" i="6" s="1"/>
  <c r="O883" i="6"/>
  <c r="P883" i="6" s="1"/>
  <c r="AA884" i="5"/>
  <c r="AB884" i="5"/>
  <c r="Y884" i="5"/>
  <c r="Z884" i="5"/>
  <c r="W884" i="5"/>
  <c r="X884" i="5"/>
  <c r="U884" i="5"/>
  <c r="V884" i="5"/>
  <c r="F884" i="5"/>
  <c r="O885" i="5" s="1"/>
  <c r="E883" i="6" l="1"/>
  <c r="AK884" i="5"/>
  <c r="AL884" i="5" s="1"/>
  <c r="P885" i="5"/>
  <c r="T885" i="5"/>
  <c r="N885" i="5" s="1"/>
  <c r="Y883" i="6" l="1"/>
  <c r="U883" i="6"/>
  <c r="AB883" i="6"/>
  <c r="X883" i="6"/>
  <c r="AA883" i="6"/>
  <c r="W883" i="6"/>
  <c r="Z883" i="6"/>
  <c r="V883" i="6"/>
  <c r="F883" i="6"/>
  <c r="E885" i="5"/>
  <c r="AK883" i="6" l="1"/>
  <c r="AL883" i="6" s="1"/>
  <c r="O884" i="6"/>
  <c r="P884" i="6" s="1"/>
  <c r="T884" i="6"/>
  <c r="N884" i="6" s="1"/>
  <c r="AA885" i="5"/>
  <c r="AB885" i="5"/>
  <c r="Y885" i="5"/>
  <c r="Z885" i="5"/>
  <c r="W885" i="5"/>
  <c r="X885" i="5"/>
  <c r="U885" i="5"/>
  <c r="V885" i="5"/>
  <c r="F885" i="5"/>
  <c r="O886" i="5" s="1"/>
  <c r="E884" i="6" l="1"/>
  <c r="AK885" i="5"/>
  <c r="AL885" i="5" s="1"/>
  <c r="P886" i="5"/>
  <c r="T886" i="5"/>
  <c r="N886" i="5" s="1"/>
  <c r="AB884" i="6" l="1"/>
  <c r="X884" i="6"/>
  <c r="AA884" i="6"/>
  <c r="W884" i="6"/>
  <c r="Z884" i="6"/>
  <c r="V884" i="6"/>
  <c r="F884" i="6"/>
  <c r="Y884" i="6"/>
  <c r="U884" i="6"/>
  <c r="E886" i="5"/>
  <c r="R887" i="5"/>
  <c r="O885" i="6" l="1"/>
  <c r="P885" i="6" s="1"/>
  <c r="AK884" i="6"/>
  <c r="AL884" i="6" s="1"/>
  <c r="T885" i="6"/>
  <c r="N885" i="6" s="1"/>
  <c r="AA886" i="5"/>
  <c r="AI887" i="5" s="1"/>
  <c r="M887" i="5" s="1"/>
  <c r="M888" i="5" s="1"/>
  <c r="M889" i="5" s="1"/>
  <c r="M890" i="5" s="1"/>
  <c r="M891" i="5" s="1"/>
  <c r="M892" i="5" s="1"/>
  <c r="M893" i="5" s="1"/>
  <c r="M894" i="5" s="1"/>
  <c r="M895" i="5" s="1"/>
  <c r="M896" i="5" s="1"/>
  <c r="M897" i="5" s="1"/>
  <c r="M898" i="5" s="1"/>
  <c r="M899" i="5" s="1"/>
  <c r="M900" i="5" s="1"/>
  <c r="M901" i="5" s="1"/>
  <c r="M902" i="5" s="1"/>
  <c r="M903" i="5" s="1"/>
  <c r="M904" i="5" s="1"/>
  <c r="M905" i="5" s="1"/>
  <c r="M906" i="5" s="1"/>
  <c r="M907" i="5" s="1"/>
  <c r="AB886" i="5"/>
  <c r="Y886" i="5"/>
  <c r="AG887" i="5" s="1"/>
  <c r="K887" i="5" s="1"/>
  <c r="K888" i="5" s="1"/>
  <c r="K889" i="5" s="1"/>
  <c r="K890" i="5" s="1"/>
  <c r="K891" i="5" s="1"/>
  <c r="K892" i="5" s="1"/>
  <c r="K893" i="5" s="1"/>
  <c r="K894" i="5" s="1"/>
  <c r="K895" i="5" s="1"/>
  <c r="K896" i="5" s="1"/>
  <c r="K897" i="5" s="1"/>
  <c r="K898" i="5" s="1"/>
  <c r="K899" i="5" s="1"/>
  <c r="K900" i="5" s="1"/>
  <c r="K901" i="5" s="1"/>
  <c r="K902" i="5" s="1"/>
  <c r="K903" i="5" s="1"/>
  <c r="K904" i="5" s="1"/>
  <c r="K905" i="5" s="1"/>
  <c r="K906" i="5" s="1"/>
  <c r="K907" i="5" s="1"/>
  <c r="Z886" i="5"/>
  <c r="AH887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W886" i="5"/>
  <c r="AE887" i="5" s="1"/>
  <c r="I887" i="5" s="1"/>
  <c r="I888" i="5" s="1"/>
  <c r="I889" i="5" s="1"/>
  <c r="I890" i="5" s="1"/>
  <c r="I891" i="5" s="1"/>
  <c r="I892" i="5" s="1"/>
  <c r="I893" i="5" s="1"/>
  <c r="I894" i="5" s="1"/>
  <c r="I895" i="5" s="1"/>
  <c r="I896" i="5" s="1"/>
  <c r="I897" i="5" s="1"/>
  <c r="I898" i="5" s="1"/>
  <c r="I899" i="5" s="1"/>
  <c r="I900" i="5" s="1"/>
  <c r="I901" i="5" s="1"/>
  <c r="I902" i="5" s="1"/>
  <c r="I903" i="5" s="1"/>
  <c r="I904" i="5" s="1"/>
  <c r="I905" i="5" s="1"/>
  <c r="I906" i="5" s="1"/>
  <c r="I907" i="5" s="1"/>
  <c r="X886" i="5"/>
  <c r="AF887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U886" i="5"/>
  <c r="AC887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V886" i="5"/>
  <c r="AD887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F886" i="5"/>
  <c r="O887" i="5" s="1"/>
  <c r="E885" i="6" l="1"/>
  <c r="P887" i="5"/>
  <c r="AK886" i="5"/>
  <c r="AL886" i="5" s="1"/>
  <c r="T887" i="5"/>
  <c r="AJ887" i="5"/>
  <c r="AA885" i="6" l="1"/>
  <c r="W885" i="6"/>
  <c r="Z885" i="6"/>
  <c r="V885" i="6"/>
  <c r="F885" i="6"/>
  <c r="Y885" i="6"/>
  <c r="U885" i="6"/>
  <c r="AB885" i="6"/>
  <c r="X885" i="6"/>
  <c r="N887" i="5"/>
  <c r="E887" i="5" s="1"/>
  <c r="O886" i="6" l="1"/>
  <c r="P886" i="6" s="1"/>
  <c r="AK885" i="6"/>
  <c r="AL885" i="6" s="1"/>
  <c r="T886" i="6"/>
  <c r="N886" i="6" s="1"/>
  <c r="AA887" i="5"/>
  <c r="AB887" i="5"/>
  <c r="Y887" i="5"/>
  <c r="Z887" i="5"/>
  <c r="W887" i="5"/>
  <c r="X887" i="5"/>
  <c r="U887" i="5"/>
  <c r="V887" i="5"/>
  <c r="F887" i="5"/>
  <c r="O888" i="5" s="1"/>
  <c r="E886" i="6" l="1"/>
  <c r="R887" i="6"/>
  <c r="P888" i="5"/>
  <c r="AK887" i="5"/>
  <c r="AL887" i="5" s="1"/>
  <c r="T888" i="5"/>
  <c r="N888" i="5" s="1"/>
  <c r="Z886" i="6" l="1"/>
  <c r="AH887" i="6" s="1"/>
  <c r="L887" i="6" s="1"/>
  <c r="L888" i="6" s="1"/>
  <c r="L889" i="6" s="1"/>
  <c r="L890" i="6" s="1"/>
  <c r="L891" i="6" s="1"/>
  <c r="L892" i="6" s="1"/>
  <c r="L893" i="6" s="1"/>
  <c r="L894" i="6" s="1"/>
  <c r="L895" i="6" s="1"/>
  <c r="L896" i="6" s="1"/>
  <c r="L897" i="6" s="1"/>
  <c r="L898" i="6" s="1"/>
  <c r="L899" i="6" s="1"/>
  <c r="L900" i="6" s="1"/>
  <c r="L901" i="6" s="1"/>
  <c r="L902" i="6" s="1"/>
  <c r="L903" i="6" s="1"/>
  <c r="L904" i="6" s="1"/>
  <c r="L905" i="6" s="1"/>
  <c r="L906" i="6" s="1"/>
  <c r="L907" i="6" s="1"/>
  <c r="V886" i="6"/>
  <c r="AD887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Y886" i="6"/>
  <c r="AG887" i="6" s="1"/>
  <c r="K887" i="6" s="1"/>
  <c r="K888" i="6" s="1"/>
  <c r="K889" i="6" s="1"/>
  <c r="K890" i="6" s="1"/>
  <c r="K891" i="6" s="1"/>
  <c r="K892" i="6" s="1"/>
  <c r="K893" i="6" s="1"/>
  <c r="K894" i="6" s="1"/>
  <c r="K895" i="6" s="1"/>
  <c r="K896" i="6" s="1"/>
  <c r="K897" i="6" s="1"/>
  <c r="K898" i="6" s="1"/>
  <c r="K899" i="6" s="1"/>
  <c r="K900" i="6" s="1"/>
  <c r="K901" i="6" s="1"/>
  <c r="K902" i="6" s="1"/>
  <c r="K903" i="6" s="1"/>
  <c r="K904" i="6" s="1"/>
  <c r="K905" i="6" s="1"/>
  <c r="K906" i="6" s="1"/>
  <c r="K907" i="6" s="1"/>
  <c r="U886" i="6"/>
  <c r="AC887" i="6" s="1"/>
  <c r="AB886" i="6"/>
  <c r="F886" i="6"/>
  <c r="AA886" i="6"/>
  <c r="AI887" i="6" s="1"/>
  <c r="M887" i="6" s="1"/>
  <c r="M888" i="6" s="1"/>
  <c r="M889" i="6" s="1"/>
  <c r="M890" i="6" s="1"/>
  <c r="M891" i="6" s="1"/>
  <c r="M892" i="6" s="1"/>
  <c r="M893" i="6" s="1"/>
  <c r="M894" i="6" s="1"/>
  <c r="M895" i="6" s="1"/>
  <c r="M896" i="6" s="1"/>
  <c r="M897" i="6" s="1"/>
  <c r="M898" i="6" s="1"/>
  <c r="M899" i="6" s="1"/>
  <c r="M900" i="6" s="1"/>
  <c r="M901" i="6" s="1"/>
  <c r="M902" i="6" s="1"/>
  <c r="M903" i="6" s="1"/>
  <c r="M904" i="6" s="1"/>
  <c r="M905" i="6" s="1"/>
  <c r="M906" i="6" s="1"/>
  <c r="M907" i="6" s="1"/>
  <c r="X886" i="6"/>
  <c r="AF887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W886" i="6"/>
  <c r="AE887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E888" i="5"/>
  <c r="AJ887" i="6" l="1"/>
  <c r="G887" i="6"/>
  <c r="O887" i="6"/>
  <c r="P887" i="6" s="1"/>
  <c r="AK886" i="6"/>
  <c r="AL886" i="6" s="1"/>
  <c r="T887" i="6"/>
  <c r="AA888" i="5"/>
  <c r="AB888" i="5"/>
  <c r="Y888" i="5"/>
  <c r="Z888" i="5"/>
  <c r="W888" i="5"/>
  <c r="X888" i="5"/>
  <c r="U888" i="5"/>
  <c r="V888" i="5"/>
  <c r="F888" i="5"/>
  <c r="O889" i="5" s="1"/>
  <c r="G888" i="6" l="1"/>
  <c r="N887" i="6"/>
  <c r="AK888" i="5"/>
  <c r="AL888" i="5" s="1"/>
  <c r="P889" i="5"/>
  <c r="T889" i="5"/>
  <c r="N889" i="5" s="1"/>
  <c r="G889" i="6" l="1"/>
  <c r="E887" i="6"/>
  <c r="E889" i="5"/>
  <c r="AA887" i="6" l="1"/>
  <c r="W887" i="6"/>
  <c r="Y887" i="6"/>
  <c r="U887" i="6"/>
  <c r="AB887" i="6"/>
  <c r="X887" i="6"/>
  <c r="Z887" i="6"/>
  <c r="V887" i="6"/>
  <c r="F887" i="6"/>
  <c r="G890" i="6"/>
  <c r="AA889" i="5"/>
  <c r="AB889" i="5"/>
  <c r="Y889" i="5"/>
  <c r="Z889" i="5"/>
  <c r="W889" i="5"/>
  <c r="X889" i="5"/>
  <c r="U889" i="5"/>
  <c r="V889" i="5"/>
  <c r="F889" i="5"/>
  <c r="O890" i="5" s="1"/>
  <c r="G891" i="6" l="1"/>
  <c r="T888" i="6"/>
  <c r="N888" i="6" s="1"/>
  <c r="AK887" i="6"/>
  <c r="AL887" i="6" s="1"/>
  <c r="O888" i="6"/>
  <c r="P888" i="6" s="1"/>
  <c r="AK889" i="5"/>
  <c r="AL889" i="5" s="1"/>
  <c r="P890" i="5"/>
  <c r="T890" i="5"/>
  <c r="N890" i="5" s="1"/>
  <c r="E888" i="6" l="1"/>
  <c r="G892" i="6"/>
  <c r="E890" i="5"/>
  <c r="Z888" i="6" l="1"/>
  <c r="V888" i="6"/>
  <c r="F888" i="6"/>
  <c r="Y888" i="6"/>
  <c r="U888" i="6"/>
  <c r="AB888" i="6"/>
  <c r="X888" i="6"/>
  <c r="AA888" i="6"/>
  <c r="W888" i="6"/>
  <c r="G893" i="6"/>
  <c r="AA890" i="5"/>
  <c r="AB890" i="5"/>
  <c r="Y890" i="5"/>
  <c r="Z890" i="5"/>
  <c r="W890" i="5"/>
  <c r="X890" i="5"/>
  <c r="U890" i="5"/>
  <c r="V890" i="5"/>
  <c r="F890" i="5"/>
  <c r="O891" i="5" s="1"/>
  <c r="G894" i="6" l="1"/>
  <c r="T889" i="6"/>
  <c r="N889" i="6" s="1"/>
  <c r="AK888" i="6"/>
  <c r="AL888" i="6" s="1"/>
  <c r="O889" i="6"/>
  <c r="P889" i="6" s="1"/>
  <c r="P891" i="5"/>
  <c r="AK890" i="5"/>
  <c r="AL890" i="5" s="1"/>
  <c r="T891" i="5"/>
  <c r="N891" i="5" s="1"/>
  <c r="E889" i="6" l="1"/>
  <c r="G895" i="6"/>
  <c r="E891" i="5"/>
  <c r="G896" i="6" l="1"/>
  <c r="Y889" i="6"/>
  <c r="U889" i="6"/>
  <c r="AB889" i="6"/>
  <c r="X889" i="6"/>
  <c r="AA889" i="6"/>
  <c r="W889" i="6"/>
  <c r="Z889" i="6"/>
  <c r="V889" i="6"/>
  <c r="F889" i="6"/>
  <c r="AA891" i="5"/>
  <c r="AB891" i="5"/>
  <c r="Y891" i="5"/>
  <c r="Z891" i="5"/>
  <c r="W891" i="5"/>
  <c r="X891" i="5"/>
  <c r="U891" i="5"/>
  <c r="V891" i="5"/>
  <c r="F891" i="5"/>
  <c r="O892" i="5" s="1"/>
  <c r="G897" i="6" l="1"/>
  <c r="AK889" i="6"/>
  <c r="AL889" i="6" s="1"/>
  <c r="O890" i="6"/>
  <c r="P890" i="6" s="1"/>
  <c r="T890" i="6"/>
  <c r="N890" i="6" s="1"/>
  <c r="AK891" i="5"/>
  <c r="AL891" i="5" s="1"/>
  <c r="P892" i="5"/>
  <c r="T892" i="5"/>
  <c r="N892" i="5" s="1"/>
  <c r="G898" i="6" l="1"/>
  <c r="E890" i="6"/>
  <c r="E892" i="5"/>
  <c r="G899" i="6" l="1"/>
  <c r="AB890" i="6"/>
  <c r="X890" i="6"/>
  <c r="AA890" i="6"/>
  <c r="W890" i="6"/>
  <c r="Z890" i="6"/>
  <c r="V890" i="6"/>
  <c r="F890" i="6"/>
  <c r="Y890" i="6"/>
  <c r="U890" i="6"/>
  <c r="AA892" i="5"/>
  <c r="AB892" i="5"/>
  <c r="Y892" i="5"/>
  <c r="Z892" i="5"/>
  <c r="W892" i="5"/>
  <c r="X892" i="5"/>
  <c r="U892" i="5"/>
  <c r="V892" i="5"/>
  <c r="F892" i="5"/>
  <c r="O893" i="5" s="1"/>
  <c r="O891" i="6" l="1"/>
  <c r="P891" i="6" s="1"/>
  <c r="AK890" i="6"/>
  <c r="AL890" i="6" s="1"/>
  <c r="T891" i="6"/>
  <c r="N891" i="6" s="1"/>
  <c r="G900" i="6"/>
  <c r="AK892" i="5"/>
  <c r="AL892" i="5" s="1"/>
  <c r="P893" i="5"/>
  <c r="T893" i="5"/>
  <c r="N893" i="5" s="1"/>
  <c r="E891" i="6" l="1"/>
  <c r="G901" i="6"/>
  <c r="E893" i="5"/>
  <c r="G902" i="6" l="1"/>
  <c r="AA891" i="6"/>
  <c r="W891" i="6"/>
  <c r="Z891" i="6"/>
  <c r="V891" i="6"/>
  <c r="F891" i="6"/>
  <c r="Y891" i="6"/>
  <c r="U891" i="6"/>
  <c r="AB891" i="6"/>
  <c r="X891" i="6"/>
  <c r="AA893" i="5"/>
  <c r="AB893" i="5"/>
  <c r="Y893" i="5"/>
  <c r="Z893" i="5"/>
  <c r="W893" i="5"/>
  <c r="X893" i="5"/>
  <c r="U893" i="5"/>
  <c r="V893" i="5"/>
  <c r="F893" i="5"/>
  <c r="O894" i="5" s="1"/>
  <c r="T892" i="6" l="1"/>
  <c r="N892" i="6" s="1"/>
  <c r="AK891" i="6"/>
  <c r="AL891" i="6" s="1"/>
  <c r="O892" i="6"/>
  <c r="P892" i="6" s="1"/>
  <c r="G903" i="6"/>
  <c r="AK893" i="5"/>
  <c r="AL893" i="5" s="1"/>
  <c r="P894" i="5"/>
  <c r="T894" i="5"/>
  <c r="N894" i="5" s="1"/>
  <c r="G904" i="6" l="1"/>
  <c r="E892" i="6"/>
  <c r="E894" i="5"/>
  <c r="G905" i="6" l="1"/>
  <c r="Z892" i="6"/>
  <c r="V892" i="6"/>
  <c r="F892" i="6"/>
  <c r="Y892" i="6"/>
  <c r="U892" i="6"/>
  <c r="AB892" i="6"/>
  <c r="X892" i="6"/>
  <c r="AA892" i="6"/>
  <c r="W892" i="6"/>
  <c r="AA894" i="5"/>
  <c r="AB894" i="5"/>
  <c r="Y894" i="5"/>
  <c r="Z894" i="5"/>
  <c r="W894" i="5"/>
  <c r="X894" i="5"/>
  <c r="U894" i="5"/>
  <c r="V894" i="5"/>
  <c r="F894" i="5"/>
  <c r="O895" i="5" s="1"/>
  <c r="G906" i="6" l="1"/>
  <c r="T893" i="6"/>
  <c r="N893" i="6" s="1"/>
  <c r="AK892" i="6"/>
  <c r="AL892" i="6" s="1"/>
  <c r="O893" i="6"/>
  <c r="P893" i="6" s="1"/>
  <c r="AK894" i="5"/>
  <c r="AL894" i="5" s="1"/>
  <c r="P895" i="5"/>
  <c r="T895" i="5"/>
  <c r="N895" i="5" s="1"/>
  <c r="E893" i="6" l="1"/>
  <c r="G907" i="6"/>
  <c r="E895" i="5"/>
  <c r="Y893" i="6" l="1"/>
  <c r="U893" i="6"/>
  <c r="AB893" i="6"/>
  <c r="X893" i="6"/>
  <c r="AA893" i="6"/>
  <c r="W893" i="6"/>
  <c r="Z893" i="6"/>
  <c r="V893" i="6"/>
  <c r="F893" i="6"/>
  <c r="AA895" i="5"/>
  <c r="AB895" i="5"/>
  <c r="Y895" i="5"/>
  <c r="Z895" i="5"/>
  <c r="W895" i="5"/>
  <c r="X895" i="5"/>
  <c r="U895" i="5"/>
  <c r="V895" i="5"/>
  <c r="F895" i="5"/>
  <c r="O896" i="5" s="1"/>
  <c r="AK893" i="6" l="1"/>
  <c r="AL893" i="6" s="1"/>
  <c r="O894" i="6"/>
  <c r="P894" i="6" s="1"/>
  <c r="T894" i="6"/>
  <c r="N894" i="6" s="1"/>
  <c r="AK895" i="5"/>
  <c r="AL895" i="5" s="1"/>
  <c r="P896" i="5"/>
  <c r="T896" i="5"/>
  <c r="N896" i="5" s="1"/>
  <c r="E894" i="6" l="1"/>
  <c r="E896" i="5"/>
  <c r="AB894" i="6" l="1"/>
  <c r="X894" i="6"/>
  <c r="AA894" i="6"/>
  <c r="W894" i="6"/>
  <c r="Z894" i="6"/>
  <c r="V894" i="6"/>
  <c r="F894" i="6"/>
  <c r="Y894" i="6"/>
  <c r="U894" i="6"/>
  <c r="AA896" i="5"/>
  <c r="AB896" i="5"/>
  <c r="Y896" i="5"/>
  <c r="Z896" i="5"/>
  <c r="W896" i="5"/>
  <c r="X896" i="5"/>
  <c r="U896" i="5"/>
  <c r="V896" i="5"/>
  <c r="F896" i="5"/>
  <c r="O897" i="5" s="1"/>
  <c r="O895" i="6" l="1"/>
  <c r="P895" i="6" s="1"/>
  <c r="AK894" i="6"/>
  <c r="AL894" i="6" s="1"/>
  <c r="T895" i="6"/>
  <c r="N895" i="6" s="1"/>
  <c r="AK896" i="5"/>
  <c r="AL896" i="5" s="1"/>
  <c r="P897" i="5"/>
  <c r="T897" i="5"/>
  <c r="N897" i="5" s="1"/>
  <c r="E895" i="6" l="1"/>
  <c r="E897" i="5"/>
  <c r="AA895" i="6" l="1"/>
  <c r="W895" i="6"/>
  <c r="Z895" i="6"/>
  <c r="V895" i="6"/>
  <c r="F895" i="6"/>
  <c r="Y895" i="6"/>
  <c r="U895" i="6"/>
  <c r="AB895" i="6"/>
  <c r="X895" i="6"/>
  <c r="AA897" i="5"/>
  <c r="AB897" i="5"/>
  <c r="Y897" i="5"/>
  <c r="Z897" i="5"/>
  <c r="W897" i="5"/>
  <c r="X897" i="5"/>
  <c r="U897" i="5"/>
  <c r="V897" i="5"/>
  <c r="F897" i="5"/>
  <c r="O898" i="5" s="1"/>
  <c r="T896" i="6" l="1"/>
  <c r="N896" i="6" s="1"/>
  <c r="AK895" i="6"/>
  <c r="AL895" i="6" s="1"/>
  <c r="O896" i="6"/>
  <c r="P896" i="6" s="1"/>
  <c r="AK897" i="5"/>
  <c r="AL897" i="5" s="1"/>
  <c r="P898" i="5"/>
  <c r="T898" i="5"/>
  <c r="N898" i="5" s="1"/>
  <c r="E896" i="6" l="1"/>
  <c r="E898" i="5"/>
  <c r="Z896" i="6" l="1"/>
  <c r="V896" i="6"/>
  <c r="F896" i="6"/>
  <c r="Y896" i="6"/>
  <c r="U896" i="6"/>
  <c r="AB896" i="6"/>
  <c r="X896" i="6"/>
  <c r="AA896" i="6"/>
  <c r="W896" i="6"/>
  <c r="AA898" i="5"/>
  <c r="AB898" i="5"/>
  <c r="Y898" i="5"/>
  <c r="Z898" i="5"/>
  <c r="W898" i="5"/>
  <c r="X898" i="5"/>
  <c r="U898" i="5"/>
  <c r="V898" i="5"/>
  <c r="F898" i="5"/>
  <c r="O899" i="5" s="1"/>
  <c r="T897" i="6" l="1"/>
  <c r="N897" i="6" s="1"/>
  <c r="AK896" i="6"/>
  <c r="AL896" i="6" s="1"/>
  <c r="O897" i="6"/>
  <c r="P897" i="6" s="1"/>
  <c r="AK898" i="5"/>
  <c r="AL898" i="5" s="1"/>
  <c r="P899" i="5"/>
  <c r="T899" i="5"/>
  <c r="N899" i="5" s="1"/>
  <c r="E897" i="6" l="1"/>
  <c r="E899" i="5"/>
  <c r="Y897" i="6" l="1"/>
  <c r="U897" i="6"/>
  <c r="AB897" i="6"/>
  <c r="X897" i="6"/>
  <c r="AA897" i="6"/>
  <c r="W897" i="6"/>
  <c r="Z897" i="6"/>
  <c r="V897" i="6"/>
  <c r="F897" i="6"/>
  <c r="AA899" i="5"/>
  <c r="AB899" i="5"/>
  <c r="Y899" i="5"/>
  <c r="Z899" i="5"/>
  <c r="W899" i="5"/>
  <c r="X899" i="5"/>
  <c r="U899" i="5"/>
  <c r="V899" i="5"/>
  <c r="F899" i="5"/>
  <c r="O900" i="5" s="1"/>
  <c r="AK897" i="6" l="1"/>
  <c r="AL897" i="6" s="1"/>
  <c r="O898" i="6"/>
  <c r="P898" i="6" s="1"/>
  <c r="T898" i="6"/>
  <c r="N898" i="6" s="1"/>
  <c r="AK899" i="5"/>
  <c r="AL899" i="5" s="1"/>
  <c r="P900" i="5"/>
  <c r="T900" i="5"/>
  <c r="N900" i="5" s="1"/>
  <c r="E898" i="6" l="1"/>
  <c r="E900" i="5"/>
  <c r="AB898" i="6" l="1"/>
  <c r="X898" i="6"/>
  <c r="AA898" i="6"/>
  <c r="W898" i="6"/>
  <c r="Z898" i="6"/>
  <c r="V898" i="6"/>
  <c r="F898" i="6"/>
  <c r="Y898" i="6"/>
  <c r="U898" i="6"/>
  <c r="AA900" i="5"/>
  <c r="AB900" i="5"/>
  <c r="Y900" i="5"/>
  <c r="Z900" i="5"/>
  <c r="W900" i="5"/>
  <c r="X900" i="5"/>
  <c r="U900" i="5"/>
  <c r="V900" i="5"/>
  <c r="F900" i="5"/>
  <c r="O901" i="5" s="1"/>
  <c r="O899" i="6" l="1"/>
  <c r="P899" i="6" s="1"/>
  <c r="AK898" i="6"/>
  <c r="AL898" i="6" s="1"/>
  <c r="T899" i="6"/>
  <c r="N899" i="6" s="1"/>
  <c r="AK900" i="5"/>
  <c r="AL900" i="5" s="1"/>
  <c r="P901" i="5"/>
  <c r="T901" i="5"/>
  <c r="N901" i="5" s="1"/>
  <c r="E899" i="6" l="1"/>
  <c r="E901" i="5"/>
  <c r="AA899" i="6" l="1"/>
  <c r="W899" i="6"/>
  <c r="Z899" i="6"/>
  <c r="V899" i="6"/>
  <c r="F899" i="6"/>
  <c r="Y899" i="6"/>
  <c r="U899" i="6"/>
  <c r="AB899" i="6"/>
  <c r="X899" i="6"/>
  <c r="AA901" i="5"/>
  <c r="AB901" i="5"/>
  <c r="Y901" i="5"/>
  <c r="Z901" i="5"/>
  <c r="W901" i="5"/>
  <c r="X901" i="5"/>
  <c r="U901" i="5"/>
  <c r="V901" i="5"/>
  <c r="F901" i="5"/>
  <c r="O902" i="5" s="1"/>
  <c r="T900" i="6" l="1"/>
  <c r="N900" i="6" s="1"/>
  <c r="AK899" i="6"/>
  <c r="AL899" i="6" s="1"/>
  <c r="O900" i="6"/>
  <c r="P900" i="6" s="1"/>
  <c r="AK901" i="5"/>
  <c r="AL901" i="5" s="1"/>
  <c r="P902" i="5"/>
  <c r="T902" i="5"/>
  <c r="N902" i="5" s="1"/>
  <c r="E900" i="6" l="1"/>
  <c r="E902" i="5"/>
  <c r="Z900" i="6" l="1"/>
  <c r="V900" i="6"/>
  <c r="F900" i="6"/>
  <c r="Y900" i="6"/>
  <c r="U900" i="6"/>
  <c r="AB900" i="6"/>
  <c r="X900" i="6"/>
  <c r="AA900" i="6"/>
  <c r="W900" i="6"/>
  <c r="AA902" i="5"/>
  <c r="AB902" i="5"/>
  <c r="Y902" i="5"/>
  <c r="Z902" i="5"/>
  <c r="W902" i="5"/>
  <c r="X902" i="5"/>
  <c r="U902" i="5"/>
  <c r="V902" i="5"/>
  <c r="F902" i="5"/>
  <c r="O903" i="5" s="1"/>
  <c r="T901" i="6" l="1"/>
  <c r="N901" i="6" s="1"/>
  <c r="AK900" i="6"/>
  <c r="AL900" i="6" s="1"/>
  <c r="O901" i="6"/>
  <c r="P901" i="6" s="1"/>
  <c r="AK902" i="5"/>
  <c r="AL902" i="5" s="1"/>
  <c r="P903" i="5"/>
  <c r="T903" i="5"/>
  <c r="N903" i="5" s="1"/>
  <c r="E901" i="6" l="1"/>
  <c r="E903" i="5"/>
  <c r="Y901" i="6" l="1"/>
  <c r="U901" i="6"/>
  <c r="AB901" i="6"/>
  <c r="X901" i="6"/>
  <c r="AA901" i="6"/>
  <c r="W901" i="6"/>
  <c r="Z901" i="6"/>
  <c r="V901" i="6"/>
  <c r="F901" i="6"/>
  <c r="AA903" i="5"/>
  <c r="AB903" i="5"/>
  <c r="Y903" i="5"/>
  <c r="Z903" i="5"/>
  <c r="W903" i="5"/>
  <c r="X903" i="5"/>
  <c r="U903" i="5"/>
  <c r="V903" i="5"/>
  <c r="F903" i="5"/>
  <c r="O904" i="5" s="1"/>
  <c r="AK901" i="6" l="1"/>
  <c r="AL901" i="6" s="1"/>
  <c r="O902" i="6"/>
  <c r="P902" i="6" s="1"/>
  <c r="T902" i="6"/>
  <c r="N902" i="6" s="1"/>
  <c r="AK903" i="5"/>
  <c r="AL903" i="5" s="1"/>
  <c r="P904" i="5"/>
  <c r="T904" i="5"/>
  <c r="N904" i="5" s="1"/>
  <c r="E902" i="6" l="1"/>
  <c r="E904" i="5"/>
  <c r="AB902" i="6" l="1"/>
  <c r="X902" i="6"/>
  <c r="AA902" i="6"/>
  <c r="W902" i="6"/>
  <c r="Z902" i="6"/>
  <c r="V902" i="6"/>
  <c r="F902" i="6"/>
  <c r="Y902" i="6"/>
  <c r="U902" i="6"/>
  <c r="AA904" i="5"/>
  <c r="AB904" i="5"/>
  <c r="Y904" i="5"/>
  <c r="Z904" i="5"/>
  <c r="W904" i="5"/>
  <c r="X904" i="5"/>
  <c r="U904" i="5"/>
  <c r="V904" i="5"/>
  <c r="F904" i="5"/>
  <c r="O905" i="5" s="1"/>
  <c r="O903" i="6" l="1"/>
  <c r="P903" i="6" s="1"/>
  <c r="AK902" i="6"/>
  <c r="AL902" i="6" s="1"/>
  <c r="T903" i="6"/>
  <c r="N903" i="6" s="1"/>
  <c r="AK904" i="5"/>
  <c r="AL904" i="5" s="1"/>
  <c r="P905" i="5"/>
  <c r="T905" i="5"/>
  <c r="N905" i="5" s="1"/>
  <c r="E903" i="6" l="1"/>
  <c r="E905" i="5"/>
  <c r="AA903" i="6" l="1"/>
  <c r="W903" i="6"/>
  <c r="Z903" i="6"/>
  <c r="V903" i="6"/>
  <c r="F903" i="6"/>
  <c r="Y903" i="6"/>
  <c r="U903" i="6"/>
  <c r="AB903" i="6"/>
  <c r="X903" i="6"/>
  <c r="AA905" i="5"/>
  <c r="AB905" i="5"/>
  <c r="Y905" i="5"/>
  <c r="Z905" i="5"/>
  <c r="W905" i="5"/>
  <c r="X905" i="5"/>
  <c r="U905" i="5"/>
  <c r="V905" i="5"/>
  <c r="F905" i="5"/>
  <c r="O906" i="5" s="1"/>
  <c r="T904" i="6" l="1"/>
  <c r="N904" i="6" s="1"/>
  <c r="AK903" i="6"/>
  <c r="AL903" i="6" s="1"/>
  <c r="O904" i="6"/>
  <c r="P904" i="6" s="1"/>
  <c r="AK905" i="5"/>
  <c r="AL905" i="5" s="1"/>
  <c r="P906" i="5"/>
  <c r="T906" i="5"/>
  <c r="N906" i="5" s="1"/>
  <c r="E904" i="6" l="1"/>
  <c r="E906" i="5"/>
  <c r="Z904" i="6" l="1"/>
  <c r="V904" i="6"/>
  <c r="F904" i="6"/>
  <c r="Y904" i="6"/>
  <c r="U904" i="6"/>
  <c r="AB904" i="6"/>
  <c r="X904" i="6"/>
  <c r="AA904" i="6"/>
  <c r="W904" i="6"/>
  <c r="AA906" i="5"/>
  <c r="AB906" i="5"/>
  <c r="Y906" i="5"/>
  <c r="Z906" i="5"/>
  <c r="W906" i="5"/>
  <c r="X906" i="5"/>
  <c r="U906" i="5"/>
  <c r="V906" i="5"/>
  <c r="F906" i="5"/>
  <c r="O907" i="5" s="1"/>
  <c r="T905" i="6" l="1"/>
  <c r="N905" i="6" s="1"/>
  <c r="AK904" i="6"/>
  <c r="AL904" i="6" s="1"/>
  <c r="O905" i="6"/>
  <c r="P905" i="6" s="1"/>
  <c r="AK906" i="5"/>
  <c r="AL906" i="5" s="1"/>
  <c r="P907" i="5"/>
  <c r="T907" i="5"/>
  <c r="N907" i="5" s="1"/>
  <c r="E905" i="6" l="1"/>
  <c r="E907" i="5"/>
  <c r="R908" i="5"/>
  <c r="Y905" i="6" l="1"/>
  <c r="U905" i="6"/>
  <c r="AB905" i="6"/>
  <c r="X905" i="6"/>
  <c r="AA905" i="6"/>
  <c r="W905" i="6"/>
  <c r="Z905" i="6"/>
  <c r="V905" i="6"/>
  <c r="F905" i="6"/>
  <c r="AA907" i="5"/>
  <c r="AB907" i="5"/>
  <c r="Y907" i="5"/>
  <c r="AG908" i="5" s="1"/>
  <c r="K908" i="5" s="1"/>
  <c r="K909" i="5" s="1"/>
  <c r="K910" i="5" s="1"/>
  <c r="K911" i="5" s="1"/>
  <c r="K912" i="5" s="1"/>
  <c r="K913" i="5" s="1"/>
  <c r="K914" i="5" s="1"/>
  <c r="K915" i="5" s="1"/>
  <c r="K916" i="5" s="1"/>
  <c r="K917" i="5" s="1"/>
  <c r="K918" i="5" s="1"/>
  <c r="K919" i="5" s="1"/>
  <c r="K920" i="5" s="1"/>
  <c r="K921" i="5" s="1"/>
  <c r="K922" i="5" s="1"/>
  <c r="K923" i="5" s="1"/>
  <c r="K924" i="5" s="1"/>
  <c r="K925" i="5" s="1"/>
  <c r="K926" i="5" s="1"/>
  <c r="K927" i="5" s="1"/>
  <c r="K928" i="5" s="1"/>
  <c r="Z907" i="5"/>
  <c r="W907" i="5"/>
  <c r="AE908" i="5" s="1"/>
  <c r="I908" i="5" s="1"/>
  <c r="I909" i="5" s="1"/>
  <c r="I910" i="5" s="1"/>
  <c r="I911" i="5" s="1"/>
  <c r="I912" i="5" s="1"/>
  <c r="I913" i="5" s="1"/>
  <c r="I914" i="5" s="1"/>
  <c r="I915" i="5" s="1"/>
  <c r="I916" i="5" s="1"/>
  <c r="I917" i="5" s="1"/>
  <c r="I918" i="5" s="1"/>
  <c r="I919" i="5" s="1"/>
  <c r="I920" i="5" s="1"/>
  <c r="I921" i="5" s="1"/>
  <c r="I922" i="5" s="1"/>
  <c r="I923" i="5" s="1"/>
  <c r="I924" i="5" s="1"/>
  <c r="I925" i="5" s="1"/>
  <c r="I926" i="5" s="1"/>
  <c r="I927" i="5" s="1"/>
  <c r="I928" i="5" s="1"/>
  <c r="X907" i="5"/>
  <c r="AF908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U907" i="5"/>
  <c r="AC908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V907" i="5"/>
  <c r="AD908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AI908" i="5"/>
  <c r="M908" i="5" s="1"/>
  <c r="M909" i="5" s="1"/>
  <c r="M910" i="5" s="1"/>
  <c r="M911" i="5" s="1"/>
  <c r="M912" i="5" s="1"/>
  <c r="M913" i="5" s="1"/>
  <c r="M914" i="5" s="1"/>
  <c r="M915" i="5" s="1"/>
  <c r="M916" i="5" s="1"/>
  <c r="M917" i="5" s="1"/>
  <c r="M918" i="5" s="1"/>
  <c r="M919" i="5" s="1"/>
  <c r="M920" i="5" s="1"/>
  <c r="M921" i="5" s="1"/>
  <c r="M922" i="5" s="1"/>
  <c r="M923" i="5" s="1"/>
  <c r="M924" i="5" s="1"/>
  <c r="M925" i="5" s="1"/>
  <c r="M926" i="5" s="1"/>
  <c r="M927" i="5" s="1"/>
  <c r="M928" i="5" s="1"/>
  <c r="F907" i="5"/>
  <c r="O908" i="5" s="1"/>
  <c r="AH908" i="5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AK905" i="6" l="1"/>
  <c r="AL905" i="6" s="1"/>
  <c r="O906" i="6"/>
  <c r="P906" i="6" s="1"/>
  <c r="T906" i="6"/>
  <c r="N906" i="6" s="1"/>
  <c r="AK907" i="5"/>
  <c r="AL907" i="5" s="1"/>
  <c r="T908" i="5"/>
  <c r="P908" i="5"/>
  <c r="AJ908" i="5"/>
  <c r="E906" i="6" l="1"/>
  <c r="N908" i="5"/>
  <c r="E908" i="5" s="1"/>
  <c r="AB906" i="6" l="1"/>
  <c r="X906" i="6"/>
  <c r="AA906" i="6"/>
  <c r="W906" i="6"/>
  <c r="Z906" i="6"/>
  <c r="V906" i="6"/>
  <c r="F906" i="6"/>
  <c r="Y906" i="6"/>
  <c r="U906" i="6"/>
  <c r="AA908" i="5"/>
  <c r="AB908" i="5"/>
  <c r="Y908" i="5"/>
  <c r="Z908" i="5"/>
  <c r="W908" i="5"/>
  <c r="X908" i="5"/>
  <c r="U908" i="5"/>
  <c r="V908" i="5"/>
  <c r="F908" i="5"/>
  <c r="O909" i="5" s="1"/>
  <c r="O907" i="6" l="1"/>
  <c r="P907" i="6" s="1"/>
  <c r="AK906" i="6"/>
  <c r="AL906" i="6" s="1"/>
  <c r="T907" i="6"/>
  <c r="N907" i="6" s="1"/>
  <c r="AK908" i="5"/>
  <c r="AL908" i="5" s="1"/>
  <c r="T909" i="5"/>
  <c r="N909" i="5" s="1"/>
  <c r="P909" i="5"/>
  <c r="E907" i="6" l="1"/>
  <c r="R908" i="6"/>
  <c r="E909" i="5"/>
  <c r="AA907" i="6" l="1"/>
  <c r="AI908" i="6" s="1"/>
  <c r="M908" i="6" s="1"/>
  <c r="M909" i="6" s="1"/>
  <c r="M910" i="6" s="1"/>
  <c r="M911" i="6" s="1"/>
  <c r="M912" i="6" s="1"/>
  <c r="M913" i="6" s="1"/>
  <c r="M914" i="6" s="1"/>
  <c r="M915" i="6" s="1"/>
  <c r="M916" i="6" s="1"/>
  <c r="M917" i="6" s="1"/>
  <c r="M918" i="6" s="1"/>
  <c r="M919" i="6" s="1"/>
  <c r="M920" i="6" s="1"/>
  <c r="M921" i="6" s="1"/>
  <c r="M922" i="6" s="1"/>
  <c r="M923" i="6" s="1"/>
  <c r="M924" i="6" s="1"/>
  <c r="M925" i="6" s="1"/>
  <c r="M926" i="6" s="1"/>
  <c r="M927" i="6" s="1"/>
  <c r="M928" i="6" s="1"/>
  <c r="W907" i="6"/>
  <c r="AE908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Z907" i="6"/>
  <c r="AH908" i="6" s="1"/>
  <c r="L908" i="6" s="1"/>
  <c r="L909" i="6" s="1"/>
  <c r="L910" i="6" s="1"/>
  <c r="L911" i="6" s="1"/>
  <c r="L912" i="6" s="1"/>
  <c r="L913" i="6" s="1"/>
  <c r="L914" i="6" s="1"/>
  <c r="L915" i="6" s="1"/>
  <c r="L916" i="6" s="1"/>
  <c r="L917" i="6" s="1"/>
  <c r="L918" i="6" s="1"/>
  <c r="L919" i="6" s="1"/>
  <c r="L920" i="6" s="1"/>
  <c r="L921" i="6" s="1"/>
  <c r="L922" i="6" s="1"/>
  <c r="L923" i="6" s="1"/>
  <c r="L924" i="6" s="1"/>
  <c r="L925" i="6" s="1"/>
  <c r="L926" i="6" s="1"/>
  <c r="L927" i="6" s="1"/>
  <c r="L928" i="6" s="1"/>
  <c r="V907" i="6"/>
  <c r="AD908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F907" i="6"/>
  <c r="Y907" i="6"/>
  <c r="AG908" i="6" s="1"/>
  <c r="K908" i="6" s="1"/>
  <c r="K909" i="6" s="1"/>
  <c r="K910" i="6" s="1"/>
  <c r="K911" i="6" s="1"/>
  <c r="K912" i="6" s="1"/>
  <c r="K913" i="6" s="1"/>
  <c r="K914" i="6" s="1"/>
  <c r="K915" i="6" s="1"/>
  <c r="K916" i="6" s="1"/>
  <c r="K917" i="6" s="1"/>
  <c r="K918" i="6" s="1"/>
  <c r="K919" i="6" s="1"/>
  <c r="K920" i="6" s="1"/>
  <c r="K921" i="6" s="1"/>
  <c r="K922" i="6" s="1"/>
  <c r="K923" i="6" s="1"/>
  <c r="K924" i="6" s="1"/>
  <c r="K925" i="6" s="1"/>
  <c r="K926" i="6" s="1"/>
  <c r="K927" i="6" s="1"/>
  <c r="K928" i="6" s="1"/>
  <c r="U907" i="6"/>
  <c r="AC908" i="6" s="1"/>
  <c r="AB907" i="6"/>
  <c r="X907" i="6"/>
  <c r="AF908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AA909" i="5"/>
  <c r="AB909" i="5"/>
  <c r="Y909" i="5"/>
  <c r="Z909" i="5"/>
  <c r="W909" i="5"/>
  <c r="X909" i="5"/>
  <c r="U909" i="5"/>
  <c r="V909" i="5"/>
  <c r="F909" i="5"/>
  <c r="O910" i="5" s="1"/>
  <c r="AJ908" i="6" l="1"/>
  <c r="G908" i="6"/>
  <c r="AK907" i="6"/>
  <c r="AL907" i="6" s="1"/>
  <c r="O908" i="6"/>
  <c r="P908" i="6" s="1"/>
  <c r="T908" i="6"/>
  <c r="AK909" i="5"/>
  <c r="AL909" i="5" s="1"/>
  <c r="T910" i="5"/>
  <c r="N910" i="5" s="1"/>
  <c r="P910" i="5"/>
  <c r="G909" i="6" l="1"/>
  <c r="N908" i="6"/>
  <c r="E910" i="5"/>
  <c r="G910" i="6" l="1"/>
  <c r="E908" i="6"/>
  <c r="AA910" i="5"/>
  <c r="AB910" i="5"/>
  <c r="Y910" i="5"/>
  <c r="Z910" i="5"/>
  <c r="W910" i="5"/>
  <c r="X910" i="5"/>
  <c r="U910" i="5"/>
  <c r="V910" i="5"/>
  <c r="F910" i="5"/>
  <c r="O911" i="5" s="1"/>
  <c r="Z908" i="6" l="1"/>
  <c r="V908" i="6"/>
  <c r="F908" i="6"/>
  <c r="Y908" i="6"/>
  <c r="U908" i="6"/>
  <c r="AB908" i="6"/>
  <c r="X908" i="6"/>
  <c r="AA908" i="6"/>
  <c r="W908" i="6"/>
  <c r="G911" i="6"/>
  <c r="AK910" i="5"/>
  <c r="AL910" i="5" s="1"/>
  <c r="T911" i="5"/>
  <c r="N911" i="5" s="1"/>
  <c r="P911" i="5"/>
  <c r="G912" i="6" l="1"/>
  <c r="T909" i="6"/>
  <c r="N909" i="6" s="1"/>
  <c r="AK908" i="6"/>
  <c r="AL908" i="6" s="1"/>
  <c r="O909" i="6"/>
  <c r="P909" i="6" s="1"/>
  <c r="E911" i="5"/>
  <c r="E909" i="6" l="1"/>
  <c r="G913" i="6"/>
  <c r="AA911" i="5"/>
  <c r="AB911" i="5"/>
  <c r="Y911" i="5"/>
  <c r="Z911" i="5"/>
  <c r="W911" i="5"/>
  <c r="X911" i="5"/>
  <c r="U911" i="5"/>
  <c r="V911" i="5"/>
  <c r="F911" i="5"/>
  <c r="O912" i="5" s="1"/>
  <c r="G914" i="6" l="1"/>
  <c r="Y909" i="6"/>
  <c r="U909" i="6"/>
  <c r="AB909" i="6"/>
  <c r="X909" i="6"/>
  <c r="AA909" i="6"/>
  <c r="W909" i="6"/>
  <c r="Z909" i="6"/>
  <c r="V909" i="6"/>
  <c r="F909" i="6"/>
  <c r="AK911" i="5"/>
  <c r="AL911" i="5" s="1"/>
  <c r="T912" i="5"/>
  <c r="N912" i="5" s="1"/>
  <c r="P912" i="5"/>
  <c r="AK909" i="6" l="1"/>
  <c r="AL909" i="6" s="1"/>
  <c r="O910" i="6"/>
  <c r="P910" i="6" s="1"/>
  <c r="T910" i="6"/>
  <c r="N910" i="6" s="1"/>
  <c r="G915" i="6"/>
  <c r="E912" i="5"/>
  <c r="G916" i="6" l="1"/>
  <c r="E910" i="6"/>
  <c r="AA912" i="5"/>
  <c r="AB912" i="5"/>
  <c r="Y912" i="5"/>
  <c r="Z912" i="5"/>
  <c r="W912" i="5"/>
  <c r="X912" i="5"/>
  <c r="U912" i="5"/>
  <c r="V912" i="5"/>
  <c r="F912" i="5"/>
  <c r="O913" i="5" s="1"/>
  <c r="G917" i="6" l="1"/>
  <c r="AB910" i="6"/>
  <c r="X910" i="6"/>
  <c r="AA910" i="6"/>
  <c r="W910" i="6"/>
  <c r="Z910" i="6"/>
  <c r="V910" i="6"/>
  <c r="F910" i="6"/>
  <c r="Y910" i="6"/>
  <c r="U910" i="6"/>
  <c r="AK912" i="5"/>
  <c r="AL912" i="5" s="1"/>
  <c r="T913" i="5"/>
  <c r="N913" i="5" s="1"/>
  <c r="P913" i="5"/>
  <c r="G918" i="6" l="1"/>
  <c r="O911" i="6"/>
  <c r="P911" i="6" s="1"/>
  <c r="T911" i="6"/>
  <c r="N911" i="6" s="1"/>
  <c r="AK910" i="6"/>
  <c r="AL910" i="6" s="1"/>
  <c r="E913" i="5"/>
  <c r="E911" i="6" l="1"/>
  <c r="G919" i="6"/>
  <c r="AA913" i="5"/>
  <c r="AB913" i="5"/>
  <c r="Y913" i="5"/>
  <c r="Z913" i="5"/>
  <c r="W913" i="5"/>
  <c r="X913" i="5"/>
  <c r="U913" i="5"/>
  <c r="V913" i="5"/>
  <c r="F913" i="5"/>
  <c r="O914" i="5" s="1"/>
  <c r="G920" i="6" l="1"/>
  <c r="AA911" i="6"/>
  <c r="W911" i="6"/>
  <c r="Z911" i="6"/>
  <c r="V911" i="6"/>
  <c r="F911" i="6"/>
  <c r="Y911" i="6"/>
  <c r="U911" i="6"/>
  <c r="AB911" i="6"/>
  <c r="X911" i="6"/>
  <c r="AK913" i="5"/>
  <c r="AL913" i="5" s="1"/>
  <c r="T914" i="5"/>
  <c r="N914" i="5" s="1"/>
  <c r="P914" i="5"/>
  <c r="AK911" i="6" l="1"/>
  <c r="AL911" i="6" s="1"/>
  <c r="O912" i="6"/>
  <c r="P912" i="6" s="1"/>
  <c r="T912" i="6"/>
  <c r="N912" i="6" s="1"/>
  <c r="G921" i="6"/>
  <c r="E914" i="5"/>
  <c r="E912" i="6" l="1"/>
  <c r="G922" i="6"/>
  <c r="AA914" i="5"/>
  <c r="AB914" i="5"/>
  <c r="Y914" i="5"/>
  <c r="Z914" i="5"/>
  <c r="W914" i="5"/>
  <c r="X914" i="5"/>
  <c r="U914" i="5"/>
  <c r="V914" i="5"/>
  <c r="F914" i="5"/>
  <c r="O915" i="5" s="1"/>
  <c r="Z912" i="6" l="1"/>
  <c r="V912" i="6"/>
  <c r="F912" i="6"/>
  <c r="Y912" i="6"/>
  <c r="U912" i="6"/>
  <c r="AB912" i="6"/>
  <c r="X912" i="6"/>
  <c r="AA912" i="6"/>
  <c r="W912" i="6"/>
  <c r="G923" i="6"/>
  <c r="AK914" i="5"/>
  <c r="AL914" i="5" s="1"/>
  <c r="T915" i="5"/>
  <c r="N915" i="5" s="1"/>
  <c r="P915" i="5"/>
  <c r="T913" i="6" l="1"/>
  <c r="N913" i="6" s="1"/>
  <c r="AK912" i="6"/>
  <c r="AL912" i="6" s="1"/>
  <c r="O913" i="6"/>
  <c r="P913" i="6" s="1"/>
  <c r="G924" i="6"/>
  <c r="E915" i="5"/>
  <c r="G925" i="6" l="1"/>
  <c r="E913" i="6"/>
  <c r="AA915" i="5"/>
  <c r="AB915" i="5"/>
  <c r="Y915" i="5"/>
  <c r="Z915" i="5"/>
  <c r="W915" i="5"/>
  <c r="X915" i="5"/>
  <c r="U915" i="5"/>
  <c r="V915" i="5"/>
  <c r="F915" i="5"/>
  <c r="O916" i="5" s="1"/>
  <c r="G926" i="6" l="1"/>
  <c r="Y913" i="6"/>
  <c r="U913" i="6"/>
  <c r="AB913" i="6"/>
  <c r="X913" i="6"/>
  <c r="AA913" i="6"/>
  <c r="W913" i="6"/>
  <c r="Z913" i="6"/>
  <c r="V913" i="6"/>
  <c r="F913" i="6"/>
  <c r="AK915" i="5"/>
  <c r="AL915" i="5" s="1"/>
  <c r="T916" i="5"/>
  <c r="N916" i="5" s="1"/>
  <c r="P916" i="5"/>
  <c r="AK913" i="6" l="1"/>
  <c r="AL913" i="6" s="1"/>
  <c r="O914" i="6"/>
  <c r="P914" i="6" s="1"/>
  <c r="T914" i="6"/>
  <c r="N914" i="6" s="1"/>
  <c r="G927" i="6"/>
  <c r="E916" i="5"/>
  <c r="G928" i="6" l="1"/>
  <c r="E914" i="6"/>
  <c r="AA916" i="5"/>
  <c r="AB916" i="5"/>
  <c r="Y916" i="5"/>
  <c r="Z916" i="5"/>
  <c r="W916" i="5"/>
  <c r="X916" i="5"/>
  <c r="U916" i="5"/>
  <c r="V916" i="5"/>
  <c r="F916" i="5"/>
  <c r="O917" i="5" s="1"/>
  <c r="AB914" i="6" l="1"/>
  <c r="X914" i="6"/>
  <c r="AA914" i="6"/>
  <c r="W914" i="6"/>
  <c r="Z914" i="6"/>
  <c r="V914" i="6"/>
  <c r="F914" i="6"/>
  <c r="Y914" i="6"/>
  <c r="U914" i="6"/>
  <c r="AK916" i="5"/>
  <c r="AL916" i="5" s="1"/>
  <c r="T917" i="5"/>
  <c r="N917" i="5" s="1"/>
  <c r="P917" i="5"/>
  <c r="O915" i="6" l="1"/>
  <c r="P915" i="6" s="1"/>
  <c r="T915" i="6"/>
  <c r="N915" i="6" s="1"/>
  <c r="AK914" i="6"/>
  <c r="AL914" i="6" s="1"/>
  <c r="E917" i="5"/>
  <c r="E915" i="6" l="1"/>
  <c r="AA917" i="5"/>
  <c r="AB917" i="5"/>
  <c r="Y917" i="5"/>
  <c r="Z917" i="5"/>
  <c r="W917" i="5"/>
  <c r="X917" i="5"/>
  <c r="U917" i="5"/>
  <c r="V917" i="5"/>
  <c r="F917" i="5"/>
  <c r="O918" i="5" s="1"/>
  <c r="AA915" i="6" l="1"/>
  <c r="W915" i="6"/>
  <c r="Z915" i="6"/>
  <c r="V915" i="6"/>
  <c r="F915" i="6"/>
  <c r="Y915" i="6"/>
  <c r="U915" i="6"/>
  <c r="AB915" i="6"/>
  <c r="X915" i="6"/>
  <c r="AK917" i="5"/>
  <c r="AL917" i="5" s="1"/>
  <c r="P918" i="5"/>
  <c r="T918" i="5"/>
  <c r="N918" i="5" s="1"/>
  <c r="AK915" i="6" l="1"/>
  <c r="AL915" i="6" s="1"/>
  <c r="O916" i="6"/>
  <c r="P916" i="6" s="1"/>
  <c r="T916" i="6"/>
  <c r="N916" i="6" s="1"/>
  <c r="E918" i="5"/>
  <c r="E916" i="6" l="1"/>
  <c r="AA918" i="5"/>
  <c r="AB918" i="5"/>
  <c r="Y918" i="5"/>
  <c r="Z918" i="5"/>
  <c r="W918" i="5"/>
  <c r="X918" i="5"/>
  <c r="U918" i="5"/>
  <c r="V918" i="5"/>
  <c r="F918" i="5"/>
  <c r="O919" i="5" s="1"/>
  <c r="Z916" i="6" l="1"/>
  <c r="V916" i="6"/>
  <c r="F916" i="6"/>
  <c r="Y916" i="6"/>
  <c r="U916" i="6"/>
  <c r="AB916" i="6"/>
  <c r="X916" i="6"/>
  <c r="AA916" i="6"/>
  <c r="W916" i="6"/>
  <c r="AK918" i="5"/>
  <c r="AL918" i="5" s="1"/>
  <c r="P919" i="5"/>
  <c r="T919" i="5"/>
  <c r="N919" i="5" s="1"/>
  <c r="T917" i="6" l="1"/>
  <c r="N917" i="6" s="1"/>
  <c r="AK916" i="6"/>
  <c r="AL916" i="6" s="1"/>
  <c r="O917" i="6"/>
  <c r="P917" i="6" s="1"/>
  <c r="E919" i="5"/>
  <c r="E917" i="6" l="1"/>
  <c r="AA919" i="5"/>
  <c r="AB919" i="5"/>
  <c r="Y919" i="5"/>
  <c r="Z919" i="5"/>
  <c r="W919" i="5"/>
  <c r="X919" i="5"/>
  <c r="U919" i="5"/>
  <c r="V919" i="5"/>
  <c r="F919" i="5"/>
  <c r="O920" i="5" s="1"/>
  <c r="Y917" i="6" l="1"/>
  <c r="U917" i="6"/>
  <c r="AB917" i="6"/>
  <c r="X917" i="6"/>
  <c r="AA917" i="6"/>
  <c r="W917" i="6"/>
  <c r="Z917" i="6"/>
  <c r="V917" i="6"/>
  <c r="F917" i="6"/>
  <c r="AK919" i="5"/>
  <c r="AL919" i="5" s="1"/>
  <c r="T920" i="5"/>
  <c r="N920" i="5" s="1"/>
  <c r="P920" i="5"/>
  <c r="AK917" i="6" l="1"/>
  <c r="AL917" i="6" s="1"/>
  <c r="O918" i="6"/>
  <c r="P918" i="6" s="1"/>
  <c r="T918" i="6"/>
  <c r="N918" i="6" s="1"/>
  <c r="E920" i="5"/>
  <c r="E918" i="6" l="1"/>
  <c r="AA920" i="5"/>
  <c r="AB920" i="5"/>
  <c r="Y920" i="5"/>
  <c r="Z920" i="5"/>
  <c r="W920" i="5"/>
  <c r="X920" i="5"/>
  <c r="U920" i="5"/>
  <c r="V920" i="5"/>
  <c r="F920" i="5"/>
  <c r="O921" i="5" s="1"/>
  <c r="AB918" i="6" l="1"/>
  <c r="X918" i="6"/>
  <c r="AA918" i="6"/>
  <c r="W918" i="6"/>
  <c r="Z918" i="6"/>
  <c r="V918" i="6"/>
  <c r="F918" i="6"/>
  <c r="Y918" i="6"/>
  <c r="U918" i="6"/>
  <c r="AK920" i="5"/>
  <c r="AL920" i="5" s="1"/>
  <c r="P921" i="5"/>
  <c r="T921" i="5"/>
  <c r="N921" i="5" s="1"/>
  <c r="O919" i="6" l="1"/>
  <c r="P919" i="6" s="1"/>
  <c r="T919" i="6"/>
  <c r="N919" i="6" s="1"/>
  <c r="AK918" i="6"/>
  <c r="AL918" i="6" s="1"/>
  <c r="E921" i="5"/>
  <c r="E919" i="6" l="1"/>
  <c r="AA921" i="5"/>
  <c r="AB921" i="5"/>
  <c r="Y921" i="5"/>
  <c r="Z921" i="5"/>
  <c r="W921" i="5"/>
  <c r="X921" i="5"/>
  <c r="U921" i="5"/>
  <c r="V921" i="5"/>
  <c r="F921" i="5"/>
  <c r="O922" i="5" s="1"/>
  <c r="AA919" i="6" l="1"/>
  <c r="W919" i="6"/>
  <c r="Z919" i="6"/>
  <c r="V919" i="6"/>
  <c r="F919" i="6"/>
  <c r="Y919" i="6"/>
  <c r="U919" i="6"/>
  <c r="AB919" i="6"/>
  <c r="X919" i="6"/>
  <c r="AK921" i="5"/>
  <c r="AL921" i="5" s="1"/>
  <c r="P922" i="5"/>
  <c r="T922" i="5"/>
  <c r="N922" i="5" s="1"/>
  <c r="AK919" i="6" l="1"/>
  <c r="AL919" i="6" s="1"/>
  <c r="O920" i="6"/>
  <c r="P920" i="6" s="1"/>
  <c r="T920" i="6"/>
  <c r="N920" i="6" s="1"/>
  <c r="E922" i="5"/>
  <c r="E920" i="6" l="1"/>
  <c r="AA922" i="5"/>
  <c r="AB922" i="5"/>
  <c r="Y922" i="5"/>
  <c r="Z922" i="5"/>
  <c r="W922" i="5"/>
  <c r="X922" i="5"/>
  <c r="U922" i="5"/>
  <c r="V922" i="5"/>
  <c r="F922" i="5"/>
  <c r="O923" i="5" s="1"/>
  <c r="Z920" i="6" l="1"/>
  <c r="V920" i="6"/>
  <c r="F920" i="6"/>
  <c r="Y920" i="6"/>
  <c r="U920" i="6"/>
  <c r="AB920" i="6"/>
  <c r="X920" i="6"/>
  <c r="AA920" i="6"/>
  <c r="W920" i="6"/>
  <c r="AK922" i="5"/>
  <c r="AL922" i="5" s="1"/>
  <c r="P923" i="5"/>
  <c r="T923" i="5"/>
  <c r="N923" i="5" s="1"/>
  <c r="T921" i="6" l="1"/>
  <c r="N921" i="6" s="1"/>
  <c r="AK920" i="6"/>
  <c r="AL920" i="6" s="1"/>
  <c r="O921" i="6"/>
  <c r="P921" i="6" s="1"/>
  <c r="E923" i="5"/>
  <c r="E921" i="6" l="1"/>
  <c r="AA923" i="5"/>
  <c r="AB923" i="5"/>
  <c r="Y923" i="5"/>
  <c r="Z923" i="5"/>
  <c r="W923" i="5"/>
  <c r="X923" i="5"/>
  <c r="U923" i="5"/>
  <c r="V923" i="5"/>
  <c r="F923" i="5"/>
  <c r="O924" i="5" s="1"/>
  <c r="Y921" i="6" l="1"/>
  <c r="U921" i="6"/>
  <c r="AB921" i="6"/>
  <c r="X921" i="6"/>
  <c r="AA921" i="6"/>
  <c r="W921" i="6"/>
  <c r="Z921" i="6"/>
  <c r="V921" i="6"/>
  <c r="F921" i="6"/>
  <c r="AK923" i="5"/>
  <c r="AL923" i="5" s="1"/>
  <c r="T924" i="5"/>
  <c r="N924" i="5" s="1"/>
  <c r="P924" i="5"/>
  <c r="AK921" i="6" l="1"/>
  <c r="AL921" i="6" s="1"/>
  <c r="O922" i="6"/>
  <c r="P922" i="6" s="1"/>
  <c r="T922" i="6"/>
  <c r="N922" i="6" s="1"/>
  <c r="E924" i="5"/>
  <c r="E922" i="6" l="1"/>
  <c r="AA924" i="5"/>
  <c r="AB924" i="5"/>
  <c r="Y924" i="5"/>
  <c r="Z924" i="5"/>
  <c r="W924" i="5"/>
  <c r="X924" i="5"/>
  <c r="U924" i="5"/>
  <c r="V924" i="5"/>
  <c r="F924" i="5"/>
  <c r="O925" i="5" s="1"/>
  <c r="AB922" i="6" l="1"/>
  <c r="X922" i="6"/>
  <c r="AA922" i="6"/>
  <c r="W922" i="6"/>
  <c r="Z922" i="6"/>
  <c r="V922" i="6"/>
  <c r="F922" i="6"/>
  <c r="Y922" i="6"/>
  <c r="U922" i="6"/>
  <c r="AK924" i="5"/>
  <c r="AL924" i="5" s="1"/>
  <c r="P925" i="5"/>
  <c r="T925" i="5"/>
  <c r="N925" i="5" s="1"/>
  <c r="O923" i="6" l="1"/>
  <c r="P923" i="6" s="1"/>
  <c r="T923" i="6"/>
  <c r="N923" i="6" s="1"/>
  <c r="AK922" i="6"/>
  <c r="AL922" i="6" s="1"/>
  <c r="E925" i="5"/>
  <c r="E923" i="6" l="1"/>
  <c r="AA925" i="5"/>
  <c r="AB925" i="5"/>
  <c r="Y925" i="5"/>
  <c r="Z925" i="5"/>
  <c r="W925" i="5"/>
  <c r="X925" i="5"/>
  <c r="U925" i="5"/>
  <c r="V925" i="5"/>
  <c r="F925" i="5"/>
  <c r="O926" i="5" s="1"/>
  <c r="AA923" i="6" l="1"/>
  <c r="W923" i="6"/>
  <c r="Z923" i="6"/>
  <c r="V923" i="6"/>
  <c r="F923" i="6"/>
  <c r="Y923" i="6"/>
  <c r="U923" i="6"/>
  <c r="AB923" i="6"/>
  <c r="X923" i="6"/>
  <c r="AK925" i="5"/>
  <c r="AL925" i="5" s="1"/>
  <c r="P926" i="5"/>
  <c r="T926" i="5"/>
  <c r="N926" i="5" s="1"/>
  <c r="AK923" i="6" l="1"/>
  <c r="AL923" i="6" s="1"/>
  <c r="O924" i="6"/>
  <c r="P924" i="6" s="1"/>
  <c r="T924" i="6"/>
  <c r="N924" i="6" s="1"/>
  <c r="E926" i="5"/>
  <c r="E924" i="6" l="1"/>
  <c r="AA926" i="5"/>
  <c r="AB926" i="5"/>
  <c r="Y926" i="5"/>
  <c r="Z926" i="5"/>
  <c r="W926" i="5"/>
  <c r="X926" i="5"/>
  <c r="U926" i="5"/>
  <c r="V926" i="5"/>
  <c r="F926" i="5"/>
  <c r="O927" i="5" s="1"/>
  <c r="Z924" i="6" l="1"/>
  <c r="V924" i="6"/>
  <c r="F924" i="6"/>
  <c r="Y924" i="6"/>
  <c r="U924" i="6"/>
  <c r="AB924" i="6"/>
  <c r="X924" i="6"/>
  <c r="AA924" i="6"/>
  <c r="W924" i="6"/>
  <c r="AK926" i="5"/>
  <c r="AL926" i="5" s="1"/>
  <c r="P927" i="5"/>
  <c r="T927" i="5"/>
  <c r="N927" i="5" s="1"/>
  <c r="T925" i="6" l="1"/>
  <c r="N925" i="6" s="1"/>
  <c r="AK924" i="6"/>
  <c r="AL924" i="6" s="1"/>
  <c r="O925" i="6"/>
  <c r="P925" i="6" s="1"/>
  <c r="E927" i="5"/>
  <c r="E925" i="6" l="1"/>
  <c r="AA927" i="5"/>
  <c r="AB927" i="5"/>
  <c r="Y927" i="5"/>
  <c r="Z927" i="5"/>
  <c r="W927" i="5"/>
  <c r="X927" i="5"/>
  <c r="U927" i="5"/>
  <c r="V927" i="5"/>
  <c r="F927" i="5"/>
  <c r="O928" i="5" s="1"/>
  <c r="Y925" i="6" l="1"/>
  <c r="U925" i="6"/>
  <c r="AB925" i="6"/>
  <c r="X925" i="6"/>
  <c r="AA925" i="6"/>
  <c r="W925" i="6"/>
  <c r="Z925" i="6"/>
  <c r="V925" i="6"/>
  <c r="F925" i="6"/>
  <c r="AK927" i="5"/>
  <c r="AL927" i="5" s="1"/>
  <c r="T928" i="5"/>
  <c r="N928" i="5" s="1"/>
  <c r="P928" i="5"/>
  <c r="AK925" i="6" l="1"/>
  <c r="AL925" i="6" s="1"/>
  <c r="O926" i="6"/>
  <c r="P926" i="6" s="1"/>
  <c r="T926" i="6"/>
  <c r="N926" i="6" s="1"/>
  <c r="R929" i="5"/>
  <c r="E928" i="5"/>
  <c r="E926" i="6" l="1"/>
  <c r="AA928" i="5"/>
  <c r="AI929" i="5" s="1"/>
  <c r="M929" i="5" s="1"/>
  <c r="M930" i="5" s="1"/>
  <c r="M931" i="5" s="1"/>
  <c r="M932" i="5" s="1"/>
  <c r="M933" i="5" s="1"/>
  <c r="M934" i="5" s="1"/>
  <c r="M935" i="5" s="1"/>
  <c r="M936" i="5" s="1"/>
  <c r="M937" i="5" s="1"/>
  <c r="M938" i="5" s="1"/>
  <c r="M939" i="5" s="1"/>
  <c r="M940" i="5" s="1"/>
  <c r="M941" i="5" s="1"/>
  <c r="M942" i="5" s="1"/>
  <c r="M943" i="5" s="1"/>
  <c r="M944" i="5" s="1"/>
  <c r="M945" i="5" s="1"/>
  <c r="M946" i="5" s="1"/>
  <c r="M947" i="5" s="1"/>
  <c r="M948" i="5" s="1"/>
  <c r="AB928" i="5"/>
  <c r="Y928" i="5"/>
  <c r="AG929" i="5" s="1"/>
  <c r="K929" i="5" s="1"/>
  <c r="K930" i="5" s="1"/>
  <c r="K931" i="5" s="1"/>
  <c r="K932" i="5" s="1"/>
  <c r="K933" i="5" s="1"/>
  <c r="K934" i="5" s="1"/>
  <c r="K935" i="5" s="1"/>
  <c r="K936" i="5" s="1"/>
  <c r="K937" i="5" s="1"/>
  <c r="K938" i="5" s="1"/>
  <c r="K939" i="5" s="1"/>
  <c r="K940" i="5" s="1"/>
  <c r="K941" i="5" s="1"/>
  <c r="K942" i="5" s="1"/>
  <c r="K943" i="5" s="1"/>
  <c r="K944" i="5" s="1"/>
  <c r="K945" i="5" s="1"/>
  <c r="K946" i="5" s="1"/>
  <c r="K947" i="5" s="1"/>
  <c r="K948" i="5" s="1"/>
  <c r="Z928" i="5"/>
  <c r="AH929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W928" i="5"/>
  <c r="AE929" i="5" s="1"/>
  <c r="I929" i="5" s="1"/>
  <c r="I930" i="5" s="1"/>
  <c r="I931" i="5" s="1"/>
  <c r="I932" i="5" s="1"/>
  <c r="I933" i="5" s="1"/>
  <c r="I934" i="5" s="1"/>
  <c r="I935" i="5" s="1"/>
  <c r="I936" i="5" s="1"/>
  <c r="I937" i="5" s="1"/>
  <c r="I938" i="5" s="1"/>
  <c r="I939" i="5" s="1"/>
  <c r="I940" i="5" s="1"/>
  <c r="I941" i="5" s="1"/>
  <c r="I942" i="5" s="1"/>
  <c r="I943" i="5" s="1"/>
  <c r="I944" i="5" s="1"/>
  <c r="I945" i="5" s="1"/>
  <c r="I946" i="5" s="1"/>
  <c r="I947" i="5" s="1"/>
  <c r="I948" i="5" s="1"/>
  <c r="X928" i="5"/>
  <c r="AF929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U928" i="5"/>
  <c r="AC929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V928" i="5"/>
  <c r="AD929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F928" i="5"/>
  <c r="O929" i="5" s="1"/>
  <c r="Z926" i="6" l="1"/>
  <c r="V926" i="6"/>
  <c r="AB926" i="6"/>
  <c r="W926" i="6"/>
  <c r="AA926" i="6"/>
  <c r="U926" i="6"/>
  <c r="Y926" i="6"/>
  <c r="F926" i="6"/>
  <c r="X926" i="6"/>
  <c r="AK928" i="5"/>
  <c r="AL928" i="5" s="1"/>
  <c r="T929" i="5"/>
  <c r="P929" i="5"/>
  <c r="AJ929" i="5"/>
  <c r="N929" i="5" l="1"/>
  <c r="O927" i="6"/>
  <c r="P927" i="6" s="1"/>
  <c r="AK926" i="6"/>
  <c r="AL926" i="6" s="1"/>
  <c r="T927" i="6"/>
  <c r="N927" i="6" s="1"/>
  <c r="E929" i="5"/>
  <c r="E927" i="6" l="1"/>
  <c r="AA929" i="5"/>
  <c r="AB929" i="5"/>
  <c r="Y929" i="5"/>
  <c r="Z929" i="5"/>
  <c r="W929" i="5"/>
  <c r="X929" i="5"/>
  <c r="U929" i="5"/>
  <c r="V929" i="5"/>
  <c r="F929" i="5"/>
  <c r="O930" i="5" s="1"/>
  <c r="AA927" i="6" l="1"/>
  <c r="W927" i="6"/>
  <c r="Z927" i="6"/>
  <c r="V927" i="6"/>
  <c r="Y927" i="6"/>
  <c r="U927" i="6"/>
  <c r="AB927" i="6"/>
  <c r="F927" i="6"/>
  <c r="X927" i="6"/>
  <c r="AK929" i="5"/>
  <c r="AL929" i="5" s="1"/>
  <c r="P930" i="5"/>
  <c r="T930" i="5"/>
  <c r="N930" i="5" s="1"/>
  <c r="AK927" i="6" l="1"/>
  <c r="AL927" i="6" s="1"/>
  <c r="O928" i="6"/>
  <c r="P928" i="6" s="1"/>
  <c r="T928" i="6"/>
  <c r="N928" i="6" s="1"/>
  <c r="E930" i="5"/>
  <c r="R929" i="6" l="1"/>
  <c r="E928" i="6"/>
  <c r="AA930" i="5"/>
  <c r="AB930" i="5"/>
  <c r="Y930" i="5"/>
  <c r="Z930" i="5"/>
  <c r="W930" i="5"/>
  <c r="X930" i="5"/>
  <c r="U930" i="5"/>
  <c r="V930" i="5"/>
  <c r="F930" i="5"/>
  <c r="O931" i="5" s="1"/>
  <c r="Z928" i="6" l="1"/>
  <c r="AH929" i="6" s="1"/>
  <c r="L929" i="6" s="1"/>
  <c r="L930" i="6" s="1"/>
  <c r="L931" i="6" s="1"/>
  <c r="L932" i="6" s="1"/>
  <c r="L933" i="6" s="1"/>
  <c r="L934" i="6" s="1"/>
  <c r="L935" i="6" s="1"/>
  <c r="L936" i="6" s="1"/>
  <c r="L937" i="6" s="1"/>
  <c r="L938" i="6" s="1"/>
  <c r="L939" i="6" s="1"/>
  <c r="L940" i="6" s="1"/>
  <c r="L941" i="6" s="1"/>
  <c r="L942" i="6" s="1"/>
  <c r="L943" i="6" s="1"/>
  <c r="L944" i="6" s="1"/>
  <c r="L945" i="6" s="1"/>
  <c r="L946" i="6" s="1"/>
  <c r="L947" i="6" s="1"/>
  <c r="L948" i="6" s="1"/>
  <c r="V928" i="6"/>
  <c r="AD929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F928" i="6"/>
  <c r="Y928" i="6"/>
  <c r="AG929" i="6" s="1"/>
  <c r="K929" i="6" s="1"/>
  <c r="K930" i="6" s="1"/>
  <c r="K931" i="6" s="1"/>
  <c r="K932" i="6" s="1"/>
  <c r="K933" i="6" s="1"/>
  <c r="K934" i="6" s="1"/>
  <c r="K935" i="6" s="1"/>
  <c r="K936" i="6" s="1"/>
  <c r="K937" i="6" s="1"/>
  <c r="K938" i="6" s="1"/>
  <c r="K939" i="6" s="1"/>
  <c r="K940" i="6" s="1"/>
  <c r="K941" i="6" s="1"/>
  <c r="K942" i="6" s="1"/>
  <c r="K943" i="6" s="1"/>
  <c r="K944" i="6" s="1"/>
  <c r="K945" i="6" s="1"/>
  <c r="K946" i="6" s="1"/>
  <c r="K947" i="6" s="1"/>
  <c r="K948" i="6" s="1"/>
  <c r="U928" i="6"/>
  <c r="AC929" i="6" s="1"/>
  <c r="AB928" i="6"/>
  <c r="X928" i="6"/>
  <c r="AF929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AA928" i="6"/>
  <c r="AI929" i="6" s="1"/>
  <c r="M929" i="6" s="1"/>
  <c r="M930" i="6" s="1"/>
  <c r="M931" i="6" s="1"/>
  <c r="M932" i="6" s="1"/>
  <c r="M933" i="6" s="1"/>
  <c r="M934" i="6" s="1"/>
  <c r="M935" i="6" s="1"/>
  <c r="M936" i="6" s="1"/>
  <c r="M937" i="6" s="1"/>
  <c r="M938" i="6" s="1"/>
  <c r="M939" i="6" s="1"/>
  <c r="M940" i="6" s="1"/>
  <c r="M941" i="6" s="1"/>
  <c r="M942" i="6" s="1"/>
  <c r="M943" i="6" s="1"/>
  <c r="M944" i="6" s="1"/>
  <c r="M945" i="6" s="1"/>
  <c r="M946" i="6" s="1"/>
  <c r="M947" i="6" s="1"/>
  <c r="M948" i="6" s="1"/>
  <c r="W928" i="6"/>
  <c r="AE929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AK930" i="5"/>
  <c r="AL930" i="5" s="1"/>
  <c r="P931" i="5"/>
  <c r="T931" i="5"/>
  <c r="N931" i="5" s="1"/>
  <c r="T929" i="6" l="1"/>
  <c r="AK928" i="6"/>
  <c r="AL928" i="6" s="1"/>
  <c r="O929" i="6"/>
  <c r="P929" i="6" s="1"/>
  <c r="AJ929" i="6"/>
  <c r="G929" i="6"/>
  <c r="E931" i="5"/>
  <c r="N929" i="6" l="1"/>
  <c r="E929" i="6" s="1"/>
  <c r="G930" i="6"/>
  <c r="AA931" i="5"/>
  <c r="AB931" i="5"/>
  <c r="Y931" i="5"/>
  <c r="Z931" i="5"/>
  <c r="W931" i="5"/>
  <c r="X931" i="5"/>
  <c r="U931" i="5"/>
  <c r="V931" i="5"/>
  <c r="F931" i="5"/>
  <c r="O932" i="5" s="1"/>
  <c r="G931" i="6" l="1"/>
  <c r="Z929" i="6"/>
  <c r="V929" i="6"/>
  <c r="F929" i="6"/>
  <c r="Y929" i="6"/>
  <c r="U929" i="6"/>
  <c r="AB929" i="6"/>
  <c r="X929" i="6"/>
  <c r="AA929" i="6"/>
  <c r="W929" i="6"/>
  <c r="AK931" i="5"/>
  <c r="AL931" i="5" s="1"/>
  <c r="T932" i="5"/>
  <c r="N932" i="5" s="1"/>
  <c r="P932" i="5"/>
  <c r="G932" i="6" l="1"/>
  <c r="AK929" i="6"/>
  <c r="AL929" i="6" s="1"/>
  <c r="O930" i="6"/>
  <c r="P930" i="6" s="1"/>
  <c r="T930" i="6"/>
  <c r="N930" i="6" s="1"/>
  <c r="E932" i="5"/>
  <c r="E930" i="6" l="1"/>
  <c r="G933" i="6"/>
  <c r="AA932" i="5"/>
  <c r="AB932" i="5"/>
  <c r="Y932" i="5"/>
  <c r="Z932" i="5"/>
  <c r="W932" i="5"/>
  <c r="X932" i="5"/>
  <c r="U932" i="5"/>
  <c r="V932" i="5"/>
  <c r="F932" i="5"/>
  <c r="O933" i="5" s="1"/>
  <c r="Y930" i="6" l="1"/>
  <c r="U930" i="6"/>
  <c r="AB930" i="6"/>
  <c r="X930" i="6"/>
  <c r="AA930" i="6"/>
  <c r="W930" i="6"/>
  <c r="Z930" i="6"/>
  <c r="V930" i="6"/>
  <c r="F930" i="6"/>
  <c r="G934" i="6"/>
  <c r="P933" i="5"/>
  <c r="AK932" i="5"/>
  <c r="AL932" i="5" s="1"/>
  <c r="T933" i="5"/>
  <c r="N933" i="5" s="1"/>
  <c r="G935" i="6" l="1"/>
  <c r="T931" i="6"/>
  <c r="N931" i="6" s="1"/>
  <c r="AK930" i="6"/>
  <c r="AL930" i="6" s="1"/>
  <c r="O931" i="6"/>
  <c r="P931" i="6" s="1"/>
  <c r="E933" i="5"/>
  <c r="G936" i="6" l="1"/>
  <c r="E931" i="6"/>
  <c r="AA933" i="5"/>
  <c r="AB933" i="5"/>
  <c r="Y933" i="5"/>
  <c r="Z933" i="5"/>
  <c r="W933" i="5"/>
  <c r="X933" i="5"/>
  <c r="U933" i="5"/>
  <c r="V933" i="5"/>
  <c r="F933" i="5"/>
  <c r="O934" i="5" s="1"/>
  <c r="AB931" i="6" l="1"/>
  <c r="X931" i="6"/>
  <c r="AA931" i="6"/>
  <c r="W931" i="6"/>
  <c r="Z931" i="6"/>
  <c r="V931" i="6"/>
  <c r="F931" i="6"/>
  <c r="Y931" i="6"/>
  <c r="U931" i="6"/>
  <c r="G937" i="6"/>
  <c r="P934" i="5"/>
  <c r="AK933" i="5"/>
  <c r="AL933" i="5" s="1"/>
  <c r="T934" i="5"/>
  <c r="N934" i="5" s="1"/>
  <c r="G938" i="6" l="1"/>
  <c r="O932" i="6"/>
  <c r="P932" i="6" s="1"/>
  <c r="AK931" i="6"/>
  <c r="AL931" i="6" s="1"/>
  <c r="T932" i="6"/>
  <c r="N932" i="6" s="1"/>
  <c r="E934" i="5"/>
  <c r="G939" i="6" l="1"/>
  <c r="E932" i="6"/>
  <c r="AA934" i="5"/>
  <c r="AB934" i="5"/>
  <c r="Y934" i="5"/>
  <c r="Z934" i="5"/>
  <c r="W934" i="5"/>
  <c r="X934" i="5"/>
  <c r="U934" i="5"/>
  <c r="V934" i="5"/>
  <c r="F934" i="5"/>
  <c r="O935" i="5" s="1"/>
  <c r="G940" i="6" l="1"/>
  <c r="AA932" i="6"/>
  <c r="W932" i="6"/>
  <c r="Z932" i="6"/>
  <c r="V932" i="6"/>
  <c r="F932" i="6"/>
  <c r="Y932" i="6"/>
  <c r="U932" i="6"/>
  <c r="AB932" i="6"/>
  <c r="X932" i="6"/>
  <c r="P935" i="5"/>
  <c r="AK934" i="5"/>
  <c r="AL934" i="5" s="1"/>
  <c r="T935" i="5"/>
  <c r="N935" i="5" s="1"/>
  <c r="T933" i="6" l="1"/>
  <c r="N933" i="6" s="1"/>
  <c r="AK932" i="6"/>
  <c r="AL932" i="6" s="1"/>
  <c r="O933" i="6"/>
  <c r="P933" i="6" s="1"/>
  <c r="G941" i="6"/>
  <c r="E935" i="5"/>
  <c r="G942" i="6" l="1"/>
  <c r="E933" i="6"/>
  <c r="AA935" i="5"/>
  <c r="AB935" i="5"/>
  <c r="Y935" i="5"/>
  <c r="Z935" i="5"/>
  <c r="W935" i="5"/>
  <c r="X935" i="5"/>
  <c r="U935" i="5"/>
  <c r="V935" i="5"/>
  <c r="F935" i="5"/>
  <c r="O936" i="5" s="1"/>
  <c r="G943" i="6" l="1"/>
  <c r="Z933" i="6"/>
  <c r="V933" i="6"/>
  <c r="F933" i="6"/>
  <c r="Y933" i="6"/>
  <c r="U933" i="6"/>
  <c r="AB933" i="6"/>
  <c r="X933" i="6"/>
  <c r="AA933" i="6"/>
  <c r="W933" i="6"/>
  <c r="P936" i="5"/>
  <c r="AK935" i="5"/>
  <c r="AL935" i="5" s="1"/>
  <c r="T936" i="5"/>
  <c r="N936" i="5" s="1"/>
  <c r="AK933" i="6" l="1"/>
  <c r="AL933" i="6" s="1"/>
  <c r="O934" i="6"/>
  <c r="P934" i="6" s="1"/>
  <c r="T934" i="6"/>
  <c r="N934" i="6" s="1"/>
  <c r="G944" i="6"/>
  <c r="E936" i="5"/>
  <c r="G945" i="6" l="1"/>
  <c r="E934" i="6"/>
  <c r="AA936" i="5"/>
  <c r="AB936" i="5"/>
  <c r="Y936" i="5"/>
  <c r="Z936" i="5"/>
  <c r="W936" i="5"/>
  <c r="X936" i="5"/>
  <c r="U936" i="5"/>
  <c r="V936" i="5"/>
  <c r="F936" i="5"/>
  <c r="O937" i="5" s="1"/>
  <c r="Y934" i="6" l="1"/>
  <c r="U934" i="6"/>
  <c r="AB934" i="6"/>
  <c r="X934" i="6"/>
  <c r="AA934" i="6"/>
  <c r="W934" i="6"/>
  <c r="Z934" i="6"/>
  <c r="V934" i="6"/>
  <c r="F934" i="6"/>
  <c r="G946" i="6"/>
  <c r="P937" i="5"/>
  <c r="AK936" i="5"/>
  <c r="AL936" i="5" s="1"/>
  <c r="T937" i="5"/>
  <c r="N937" i="5" s="1"/>
  <c r="G947" i="6" l="1"/>
  <c r="T935" i="6"/>
  <c r="N935" i="6" s="1"/>
  <c r="AK934" i="6"/>
  <c r="AL934" i="6" s="1"/>
  <c r="O935" i="6"/>
  <c r="P935" i="6" s="1"/>
  <c r="E937" i="5"/>
  <c r="E935" i="6" l="1"/>
  <c r="G948" i="6"/>
  <c r="AA937" i="5"/>
  <c r="AB937" i="5"/>
  <c r="Y937" i="5"/>
  <c r="Z937" i="5"/>
  <c r="W937" i="5"/>
  <c r="X937" i="5"/>
  <c r="U937" i="5"/>
  <c r="V937" i="5"/>
  <c r="F937" i="5"/>
  <c r="O938" i="5" s="1"/>
  <c r="AB935" i="6" l="1"/>
  <c r="X935" i="6"/>
  <c r="AA935" i="6"/>
  <c r="W935" i="6"/>
  <c r="Z935" i="6"/>
  <c r="V935" i="6"/>
  <c r="F935" i="6"/>
  <c r="Y935" i="6"/>
  <c r="U935" i="6"/>
  <c r="P938" i="5"/>
  <c r="AK937" i="5"/>
  <c r="AL937" i="5" s="1"/>
  <c r="T938" i="5"/>
  <c r="N938" i="5" s="1"/>
  <c r="O936" i="6" l="1"/>
  <c r="P936" i="6" s="1"/>
  <c r="AK935" i="6"/>
  <c r="AL935" i="6" s="1"/>
  <c r="T936" i="6"/>
  <c r="N936" i="6" s="1"/>
  <c r="E938" i="5"/>
  <c r="E936" i="6" l="1"/>
  <c r="AA938" i="5"/>
  <c r="AB938" i="5"/>
  <c r="Y938" i="5"/>
  <c r="Z938" i="5"/>
  <c r="W938" i="5"/>
  <c r="X938" i="5"/>
  <c r="U938" i="5"/>
  <c r="V938" i="5"/>
  <c r="F938" i="5"/>
  <c r="O939" i="5" s="1"/>
  <c r="AA936" i="6" l="1"/>
  <c r="W936" i="6"/>
  <c r="Z936" i="6"/>
  <c r="V936" i="6"/>
  <c r="F936" i="6"/>
  <c r="Y936" i="6"/>
  <c r="U936" i="6"/>
  <c r="AB936" i="6"/>
  <c r="X936" i="6"/>
  <c r="P939" i="5"/>
  <c r="AK938" i="5"/>
  <c r="AL938" i="5" s="1"/>
  <c r="T939" i="5"/>
  <c r="N939" i="5" s="1"/>
  <c r="T937" i="6" l="1"/>
  <c r="N937" i="6" s="1"/>
  <c r="AK936" i="6"/>
  <c r="AL936" i="6" s="1"/>
  <c r="O937" i="6"/>
  <c r="P937" i="6" s="1"/>
  <c r="E939" i="5"/>
  <c r="E937" i="6" l="1"/>
  <c r="AA939" i="5"/>
  <c r="AB939" i="5"/>
  <c r="Y939" i="5"/>
  <c r="Z939" i="5"/>
  <c r="W939" i="5"/>
  <c r="X939" i="5"/>
  <c r="U939" i="5"/>
  <c r="V939" i="5"/>
  <c r="F939" i="5"/>
  <c r="O940" i="5" s="1"/>
  <c r="Z937" i="6" l="1"/>
  <c r="V937" i="6"/>
  <c r="F937" i="6"/>
  <c r="Y937" i="6"/>
  <c r="U937" i="6"/>
  <c r="AB937" i="6"/>
  <c r="X937" i="6"/>
  <c r="AA937" i="6"/>
  <c r="W937" i="6"/>
  <c r="P940" i="5"/>
  <c r="AK939" i="5"/>
  <c r="AL939" i="5" s="1"/>
  <c r="T940" i="5"/>
  <c r="N940" i="5" s="1"/>
  <c r="AK937" i="6" l="1"/>
  <c r="AL937" i="6" s="1"/>
  <c r="O938" i="6"/>
  <c r="P938" i="6" s="1"/>
  <c r="T938" i="6"/>
  <c r="N938" i="6" s="1"/>
  <c r="E940" i="5"/>
  <c r="E938" i="6" l="1"/>
  <c r="AA940" i="5"/>
  <c r="AB940" i="5"/>
  <c r="Y940" i="5"/>
  <c r="Z940" i="5"/>
  <c r="W940" i="5"/>
  <c r="X940" i="5"/>
  <c r="U940" i="5"/>
  <c r="V940" i="5"/>
  <c r="F940" i="5"/>
  <c r="O941" i="5" s="1"/>
  <c r="Y938" i="6" l="1"/>
  <c r="U938" i="6"/>
  <c r="AB938" i="6"/>
  <c r="X938" i="6"/>
  <c r="AA938" i="6"/>
  <c r="W938" i="6"/>
  <c r="Z938" i="6"/>
  <c r="V938" i="6"/>
  <c r="F938" i="6"/>
  <c r="P941" i="5"/>
  <c r="AK940" i="5"/>
  <c r="AL940" i="5" s="1"/>
  <c r="T941" i="5"/>
  <c r="N941" i="5" s="1"/>
  <c r="T939" i="6" l="1"/>
  <c r="N939" i="6" s="1"/>
  <c r="AK938" i="6"/>
  <c r="AL938" i="6" s="1"/>
  <c r="O939" i="6"/>
  <c r="P939" i="6" s="1"/>
  <c r="E941" i="5"/>
  <c r="E939" i="6" l="1"/>
  <c r="AA941" i="5"/>
  <c r="AB941" i="5"/>
  <c r="Y941" i="5"/>
  <c r="Z941" i="5"/>
  <c r="W941" i="5"/>
  <c r="X941" i="5"/>
  <c r="U941" i="5"/>
  <c r="V941" i="5"/>
  <c r="F941" i="5"/>
  <c r="O942" i="5" s="1"/>
  <c r="AB939" i="6" l="1"/>
  <c r="X939" i="6"/>
  <c r="AA939" i="6"/>
  <c r="W939" i="6"/>
  <c r="Z939" i="6"/>
  <c r="V939" i="6"/>
  <c r="F939" i="6"/>
  <c r="Y939" i="6"/>
  <c r="U939" i="6"/>
  <c r="P942" i="5"/>
  <c r="AK941" i="5"/>
  <c r="AL941" i="5" s="1"/>
  <c r="T942" i="5"/>
  <c r="N942" i="5" s="1"/>
  <c r="O940" i="6" l="1"/>
  <c r="P940" i="6" s="1"/>
  <c r="AK939" i="6"/>
  <c r="AL939" i="6" s="1"/>
  <c r="T940" i="6"/>
  <c r="N940" i="6" s="1"/>
  <c r="E942" i="5"/>
  <c r="E940" i="6" l="1"/>
  <c r="AA942" i="5"/>
  <c r="AB942" i="5"/>
  <c r="Y942" i="5"/>
  <c r="Z942" i="5"/>
  <c r="W942" i="5"/>
  <c r="X942" i="5"/>
  <c r="U942" i="5"/>
  <c r="V942" i="5"/>
  <c r="F942" i="5"/>
  <c r="O943" i="5" s="1"/>
  <c r="AA940" i="6" l="1"/>
  <c r="W940" i="6"/>
  <c r="Z940" i="6"/>
  <c r="V940" i="6"/>
  <c r="F940" i="6"/>
  <c r="Y940" i="6"/>
  <c r="U940" i="6"/>
  <c r="AB940" i="6"/>
  <c r="X940" i="6"/>
  <c r="P943" i="5"/>
  <c r="AK942" i="5"/>
  <c r="AL942" i="5" s="1"/>
  <c r="T943" i="5"/>
  <c r="N943" i="5" s="1"/>
  <c r="T941" i="6" l="1"/>
  <c r="N941" i="6" s="1"/>
  <c r="AK940" i="6"/>
  <c r="AL940" i="6" s="1"/>
  <c r="O941" i="6"/>
  <c r="P941" i="6" s="1"/>
  <c r="E943" i="5"/>
  <c r="E941" i="6" l="1"/>
  <c r="AA943" i="5"/>
  <c r="AB943" i="5"/>
  <c r="Y943" i="5"/>
  <c r="Z943" i="5"/>
  <c r="W943" i="5"/>
  <c r="X943" i="5"/>
  <c r="U943" i="5"/>
  <c r="V943" i="5"/>
  <c r="F943" i="5"/>
  <c r="O944" i="5" s="1"/>
  <c r="Z941" i="6" l="1"/>
  <c r="V941" i="6"/>
  <c r="F941" i="6"/>
  <c r="Y941" i="6"/>
  <c r="U941" i="6"/>
  <c r="AB941" i="6"/>
  <c r="X941" i="6"/>
  <c r="AA941" i="6"/>
  <c r="W941" i="6"/>
  <c r="P944" i="5"/>
  <c r="AK943" i="5"/>
  <c r="AL943" i="5" s="1"/>
  <c r="T944" i="5"/>
  <c r="N944" i="5" s="1"/>
  <c r="O942" i="6" l="1"/>
  <c r="P942" i="6" s="1"/>
  <c r="AK941" i="6"/>
  <c r="AL941" i="6" s="1"/>
  <c r="T942" i="6"/>
  <c r="N942" i="6" s="1"/>
  <c r="E944" i="5"/>
  <c r="E942" i="6" l="1"/>
  <c r="AA944" i="5"/>
  <c r="AB944" i="5"/>
  <c r="Y944" i="5"/>
  <c r="Z944" i="5"/>
  <c r="W944" i="5"/>
  <c r="X944" i="5"/>
  <c r="U944" i="5"/>
  <c r="V944" i="5"/>
  <c r="F944" i="5"/>
  <c r="O945" i="5" s="1"/>
  <c r="AB942" i="6" l="1"/>
  <c r="X942" i="6"/>
  <c r="AA942" i="6"/>
  <c r="W942" i="6"/>
  <c r="Y942" i="6"/>
  <c r="U942" i="6"/>
  <c r="V942" i="6"/>
  <c r="F942" i="6"/>
  <c r="Z942" i="6"/>
  <c r="P945" i="5"/>
  <c r="AK944" i="5"/>
  <c r="AL944" i="5" s="1"/>
  <c r="T945" i="5"/>
  <c r="N945" i="5" s="1"/>
  <c r="O943" i="6" l="1"/>
  <c r="P943" i="6" s="1"/>
  <c r="AK942" i="6"/>
  <c r="AL942" i="6" s="1"/>
  <c r="T943" i="6"/>
  <c r="N943" i="6" s="1"/>
  <c r="E945" i="5"/>
  <c r="E943" i="6" l="1"/>
  <c r="AA945" i="5"/>
  <c r="AB945" i="5"/>
  <c r="Y945" i="5"/>
  <c r="Z945" i="5"/>
  <c r="W945" i="5"/>
  <c r="X945" i="5"/>
  <c r="U945" i="5"/>
  <c r="V945" i="5"/>
  <c r="F945" i="5"/>
  <c r="O946" i="5" s="1"/>
  <c r="AA943" i="6" l="1"/>
  <c r="W943" i="6"/>
  <c r="Z943" i="6"/>
  <c r="V943" i="6"/>
  <c r="F943" i="6"/>
  <c r="AB943" i="6"/>
  <c r="X943" i="6"/>
  <c r="U943" i="6"/>
  <c r="Y943" i="6"/>
  <c r="P946" i="5"/>
  <c r="AK945" i="5"/>
  <c r="AL945" i="5" s="1"/>
  <c r="T946" i="5"/>
  <c r="N946" i="5" s="1"/>
  <c r="O944" i="6" l="1"/>
  <c r="P944" i="6" s="1"/>
  <c r="AK943" i="6"/>
  <c r="AL943" i="6" s="1"/>
  <c r="T944" i="6"/>
  <c r="N944" i="6" s="1"/>
  <c r="E946" i="5"/>
  <c r="E944" i="6" l="1"/>
  <c r="AA946" i="5"/>
  <c r="AB946" i="5"/>
  <c r="Y946" i="5"/>
  <c r="Z946" i="5"/>
  <c r="W946" i="5"/>
  <c r="X946" i="5"/>
  <c r="U946" i="5"/>
  <c r="V946" i="5"/>
  <c r="F946" i="5"/>
  <c r="O947" i="5" s="1"/>
  <c r="Z944" i="6" l="1"/>
  <c r="V944" i="6"/>
  <c r="F944" i="6"/>
  <c r="Y944" i="6"/>
  <c r="U944" i="6"/>
  <c r="AA944" i="6"/>
  <c r="W944" i="6"/>
  <c r="AB944" i="6"/>
  <c r="X944" i="6"/>
  <c r="P947" i="5"/>
  <c r="AK946" i="5"/>
  <c r="AL946" i="5" s="1"/>
  <c r="T947" i="5"/>
  <c r="N947" i="5" s="1"/>
  <c r="AK944" i="6" l="1"/>
  <c r="AL944" i="6" s="1"/>
  <c r="O945" i="6"/>
  <c r="P945" i="6" s="1"/>
  <c r="T945" i="6"/>
  <c r="N945" i="6" s="1"/>
  <c r="E947" i="5"/>
  <c r="E945" i="6" l="1"/>
  <c r="AA947" i="5"/>
  <c r="AB947" i="5"/>
  <c r="Y947" i="5"/>
  <c r="Z947" i="5"/>
  <c r="W947" i="5"/>
  <c r="X947" i="5"/>
  <c r="U947" i="5"/>
  <c r="V947" i="5"/>
  <c r="F947" i="5"/>
  <c r="O948" i="5" s="1"/>
  <c r="Y945" i="6" l="1"/>
  <c r="U945" i="6"/>
  <c r="AB945" i="6"/>
  <c r="X945" i="6"/>
  <c r="Z945" i="6"/>
  <c r="V945" i="6"/>
  <c r="F945" i="6"/>
  <c r="AA945" i="6"/>
  <c r="W945" i="6"/>
  <c r="P948" i="5"/>
  <c r="AK947" i="5"/>
  <c r="AL947" i="5" s="1"/>
  <c r="T948" i="5"/>
  <c r="N948" i="5" s="1"/>
  <c r="AK945" i="6" l="1"/>
  <c r="AL945" i="6" s="1"/>
  <c r="O946" i="6"/>
  <c r="P946" i="6" s="1"/>
  <c r="T946" i="6"/>
  <c r="N946" i="6" s="1"/>
  <c r="E948" i="5"/>
  <c r="R949" i="5"/>
  <c r="E946" i="6" l="1"/>
  <c r="AA948" i="5"/>
  <c r="AB948" i="5"/>
  <c r="Y948" i="5"/>
  <c r="AG949" i="5" s="1"/>
  <c r="K949" i="5" s="1"/>
  <c r="K950" i="5" s="1"/>
  <c r="K951" i="5" s="1"/>
  <c r="K952" i="5" s="1"/>
  <c r="K953" i="5" s="1"/>
  <c r="K954" i="5" s="1"/>
  <c r="K955" i="5" s="1"/>
  <c r="K956" i="5" s="1"/>
  <c r="K957" i="5" s="1"/>
  <c r="K958" i="5" s="1"/>
  <c r="K959" i="5" s="1"/>
  <c r="K960" i="5" s="1"/>
  <c r="K961" i="5" s="1"/>
  <c r="K962" i="5" s="1"/>
  <c r="K963" i="5" s="1"/>
  <c r="K964" i="5" s="1"/>
  <c r="K965" i="5" s="1"/>
  <c r="K966" i="5" s="1"/>
  <c r="K967" i="5" s="1"/>
  <c r="K968" i="5" s="1"/>
  <c r="K969" i="5" s="1"/>
  <c r="K970" i="5" s="1"/>
  <c r="Z948" i="5"/>
  <c r="AH949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W948" i="5"/>
  <c r="AE949" i="5" s="1"/>
  <c r="I949" i="5" s="1"/>
  <c r="I950" i="5" s="1"/>
  <c r="I951" i="5" s="1"/>
  <c r="I952" i="5" s="1"/>
  <c r="I953" i="5" s="1"/>
  <c r="I954" i="5" s="1"/>
  <c r="I955" i="5" s="1"/>
  <c r="I956" i="5" s="1"/>
  <c r="I957" i="5" s="1"/>
  <c r="I958" i="5" s="1"/>
  <c r="I959" i="5" s="1"/>
  <c r="I960" i="5" s="1"/>
  <c r="I961" i="5" s="1"/>
  <c r="I962" i="5" s="1"/>
  <c r="I963" i="5" s="1"/>
  <c r="I964" i="5" s="1"/>
  <c r="I965" i="5" s="1"/>
  <c r="I966" i="5" s="1"/>
  <c r="I967" i="5" s="1"/>
  <c r="I968" i="5" s="1"/>
  <c r="I969" i="5" s="1"/>
  <c r="I970" i="5" s="1"/>
  <c r="X948" i="5"/>
  <c r="AF949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U948" i="5"/>
  <c r="AC949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V948" i="5"/>
  <c r="AD949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AI949" i="5"/>
  <c r="M949" i="5" s="1"/>
  <c r="M950" i="5" s="1"/>
  <c r="M951" i="5" s="1"/>
  <c r="M952" i="5" s="1"/>
  <c r="M953" i="5" s="1"/>
  <c r="M954" i="5" s="1"/>
  <c r="M955" i="5" s="1"/>
  <c r="M956" i="5" s="1"/>
  <c r="M957" i="5" s="1"/>
  <c r="M958" i="5" s="1"/>
  <c r="M959" i="5" s="1"/>
  <c r="M960" i="5" s="1"/>
  <c r="M961" i="5" s="1"/>
  <c r="M962" i="5" s="1"/>
  <c r="M963" i="5" s="1"/>
  <c r="M964" i="5" s="1"/>
  <c r="M965" i="5" s="1"/>
  <c r="M966" i="5" s="1"/>
  <c r="M967" i="5" s="1"/>
  <c r="M968" i="5" s="1"/>
  <c r="M969" i="5" s="1"/>
  <c r="M970" i="5" s="1"/>
  <c r="F948" i="5"/>
  <c r="O949" i="5" s="1"/>
  <c r="AB946" i="6" l="1"/>
  <c r="X946" i="6"/>
  <c r="AA946" i="6"/>
  <c r="W946" i="6"/>
  <c r="Y946" i="6"/>
  <c r="U946" i="6"/>
  <c r="F946" i="6"/>
  <c r="Z946" i="6"/>
  <c r="V946" i="6"/>
  <c r="AJ949" i="5"/>
  <c r="P949" i="5"/>
  <c r="AK948" i="5"/>
  <c r="AL948" i="5" s="1"/>
  <c r="T949" i="5"/>
  <c r="O947" i="6" l="1"/>
  <c r="P947" i="6" s="1"/>
  <c r="AK946" i="6"/>
  <c r="AL946" i="6" s="1"/>
  <c r="T947" i="6"/>
  <c r="N947" i="6" s="1"/>
  <c r="N949" i="5"/>
  <c r="E947" i="6" l="1"/>
  <c r="E949" i="5"/>
  <c r="AA947" i="6" l="1"/>
  <c r="W947" i="6"/>
  <c r="Z947" i="6"/>
  <c r="V947" i="6"/>
  <c r="F947" i="6"/>
  <c r="AB947" i="6"/>
  <c r="X947" i="6"/>
  <c r="Y947" i="6"/>
  <c r="U947" i="6"/>
  <c r="AA949" i="5"/>
  <c r="AB949" i="5"/>
  <c r="Y949" i="5"/>
  <c r="Z949" i="5"/>
  <c r="W949" i="5"/>
  <c r="X949" i="5"/>
  <c r="U949" i="5"/>
  <c r="V949" i="5"/>
  <c r="F949" i="5"/>
  <c r="O950" i="5" s="1"/>
  <c r="O948" i="6" l="1"/>
  <c r="P948" i="6" s="1"/>
  <c r="T948" i="6"/>
  <c r="N948" i="6" s="1"/>
  <c r="AK947" i="6"/>
  <c r="AL947" i="6" s="1"/>
  <c r="AK949" i="5"/>
  <c r="AL949" i="5" s="1"/>
  <c r="P950" i="5"/>
  <c r="T950" i="5"/>
  <c r="N950" i="5" s="1"/>
  <c r="E948" i="6" l="1"/>
  <c r="R949" i="6"/>
  <c r="E950" i="5"/>
  <c r="Z948" i="6" l="1"/>
  <c r="AH949" i="6" s="1"/>
  <c r="L949" i="6" s="1"/>
  <c r="L950" i="6" s="1"/>
  <c r="L951" i="6" s="1"/>
  <c r="L952" i="6" s="1"/>
  <c r="L953" i="6" s="1"/>
  <c r="L954" i="6" s="1"/>
  <c r="L955" i="6" s="1"/>
  <c r="L956" i="6" s="1"/>
  <c r="L957" i="6" s="1"/>
  <c r="L958" i="6" s="1"/>
  <c r="L959" i="6" s="1"/>
  <c r="L960" i="6" s="1"/>
  <c r="L961" i="6" s="1"/>
  <c r="L962" i="6" s="1"/>
  <c r="L963" i="6" s="1"/>
  <c r="L964" i="6" s="1"/>
  <c r="L965" i="6" s="1"/>
  <c r="L966" i="6" s="1"/>
  <c r="L967" i="6" s="1"/>
  <c r="L968" i="6" s="1"/>
  <c r="L969" i="6" s="1"/>
  <c r="L970" i="6" s="1"/>
  <c r="V948" i="6"/>
  <c r="AD949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F948" i="6"/>
  <c r="Y948" i="6"/>
  <c r="AG949" i="6" s="1"/>
  <c r="K949" i="6" s="1"/>
  <c r="K950" i="6" s="1"/>
  <c r="K951" i="6" s="1"/>
  <c r="K952" i="6" s="1"/>
  <c r="K953" i="6" s="1"/>
  <c r="K954" i="6" s="1"/>
  <c r="K955" i="6" s="1"/>
  <c r="K956" i="6" s="1"/>
  <c r="K957" i="6" s="1"/>
  <c r="K958" i="6" s="1"/>
  <c r="K959" i="6" s="1"/>
  <c r="K960" i="6" s="1"/>
  <c r="K961" i="6" s="1"/>
  <c r="K962" i="6" s="1"/>
  <c r="K963" i="6" s="1"/>
  <c r="K964" i="6" s="1"/>
  <c r="K965" i="6" s="1"/>
  <c r="K966" i="6" s="1"/>
  <c r="K967" i="6" s="1"/>
  <c r="K968" i="6" s="1"/>
  <c r="K969" i="6" s="1"/>
  <c r="K970" i="6" s="1"/>
  <c r="U948" i="6"/>
  <c r="AC949" i="6" s="1"/>
  <c r="AA948" i="6"/>
  <c r="AI949" i="6" s="1"/>
  <c r="M949" i="6" s="1"/>
  <c r="M950" i="6" s="1"/>
  <c r="M951" i="6" s="1"/>
  <c r="M952" i="6" s="1"/>
  <c r="M953" i="6" s="1"/>
  <c r="M954" i="6" s="1"/>
  <c r="M955" i="6" s="1"/>
  <c r="M956" i="6" s="1"/>
  <c r="M957" i="6" s="1"/>
  <c r="M958" i="6" s="1"/>
  <c r="M959" i="6" s="1"/>
  <c r="M960" i="6" s="1"/>
  <c r="M961" i="6" s="1"/>
  <c r="M962" i="6" s="1"/>
  <c r="M963" i="6" s="1"/>
  <c r="M964" i="6" s="1"/>
  <c r="M965" i="6" s="1"/>
  <c r="M966" i="6" s="1"/>
  <c r="M967" i="6" s="1"/>
  <c r="M968" i="6" s="1"/>
  <c r="M969" i="6" s="1"/>
  <c r="M970" i="6" s="1"/>
  <c r="W948" i="6"/>
  <c r="AE949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AB948" i="6"/>
  <c r="X948" i="6"/>
  <c r="AF949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AA950" i="5"/>
  <c r="AB950" i="5"/>
  <c r="Y950" i="5"/>
  <c r="Z950" i="5"/>
  <c r="W950" i="5"/>
  <c r="X950" i="5"/>
  <c r="U950" i="5"/>
  <c r="V950" i="5"/>
  <c r="F950" i="5"/>
  <c r="O951" i="5" s="1"/>
  <c r="AK948" i="6" l="1"/>
  <c r="AL948" i="6" s="1"/>
  <c r="O949" i="6"/>
  <c r="P949" i="6" s="1"/>
  <c r="T949" i="6"/>
  <c r="AJ949" i="6"/>
  <c r="G949" i="6"/>
  <c r="AK950" i="5"/>
  <c r="AL950" i="5" s="1"/>
  <c r="P951" i="5"/>
  <c r="T951" i="5"/>
  <c r="N951" i="5" s="1"/>
  <c r="G950" i="6" l="1"/>
  <c r="N949" i="6"/>
  <c r="E951" i="5"/>
  <c r="G951" i="6" l="1"/>
  <c r="E949" i="6"/>
  <c r="AA951" i="5"/>
  <c r="AB951" i="5"/>
  <c r="Y951" i="5"/>
  <c r="Z951" i="5"/>
  <c r="W951" i="5"/>
  <c r="X951" i="5"/>
  <c r="U951" i="5"/>
  <c r="V951" i="5"/>
  <c r="F951" i="5"/>
  <c r="O952" i="5" s="1"/>
  <c r="Y949" i="6" l="1"/>
  <c r="U949" i="6"/>
  <c r="AB949" i="6"/>
  <c r="X949" i="6"/>
  <c r="Z949" i="6"/>
  <c r="V949" i="6"/>
  <c r="F949" i="6"/>
  <c r="AA949" i="6"/>
  <c r="W949" i="6"/>
  <c r="G952" i="6"/>
  <c r="AK951" i="5"/>
  <c r="AL951" i="5" s="1"/>
  <c r="P952" i="5"/>
  <c r="T952" i="5"/>
  <c r="N952" i="5" s="1"/>
  <c r="G953" i="6" l="1"/>
  <c r="AK949" i="6"/>
  <c r="AL949" i="6" s="1"/>
  <c r="O950" i="6"/>
  <c r="P950" i="6" s="1"/>
  <c r="T950" i="6"/>
  <c r="N950" i="6" s="1"/>
  <c r="E952" i="5"/>
  <c r="G954" i="6" l="1"/>
  <c r="E950" i="6"/>
  <c r="AA952" i="5"/>
  <c r="AB952" i="5"/>
  <c r="Y952" i="5"/>
  <c r="Z952" i="5"/>
  <c r="W952" i="5"/>
  <c r="X952" i="5"/>
  <c r="U952" i="5"/>
  <c r="V952" i="5"/>
  <c r="F952" i="5"/>
  <c r="O953" i="5" s="1"/>
  <c r="G955" i="6" l="1"/>
  <c r="AB950" i="6"/>
  <c r="X950" i="6"/>
  <c r="AA950" i="6"/>
  <c r="W950" i="6"/>
  <c r="Y950" i="6"/>
  <c r="U950" i="6"/>
  <c r="F950" i="6"/>
  <c r="Z950" i="6"/>
  <c r="V950" i="6"/>
  <c r="P953" i="5"/>
  <c r="AK952" i="5"/>
  <c r="AL952" i="5" s="1"/>
  <c r="T953" i="5"/>
  <c r="N953" i="5" s="1"/>
  <c r="O951" i="6" l="1"/>
  <c r="P951" i="6" s="1"/>
  <c r="AK950" i="6"/>
  <c r="AL950" i="6" s="1"/>
  <c r="T951" i="6"/>
  <c r="N951" i="6" s="1"/>
  <c r="G956" i="6"/>
  <c r="E953" i="5"/>
  <c r="G957" i="6" l="1"/>
  <c r="E951" i="6"/>
  <c r="AA953" i="5"/>
  <c r="AB953" i="5"/>
  <c r="Y953" i="5"/>
  <c r="Z953" i="5"/>
  <c r="W953" i="5"/>
  <c r="X953" i="5"/>
  <c r="U953" i="5"/>
  <c r="V953" i="5"/>
  <c r="F953" i="5"/>
  <c r="O954" i="5" s="1"/>
  <c r="AA951" i="6" l="1"/>
  <c r="W951" i="6"/>
  <c r="Z951" i="6"/>
  <c r="V951" i="6"/>
  <c r="F951" i="6"/>
  <c r="AB951" i="6"/>
  <c r="X951" i="6"/>
  <c r="Y951" i="6"/>
  <c r="U951" i="6"/>
  <c r="G958" i="6"/>
  <c r="AK953" i="5"/>
  <c r="AL953" i="5" s="1"/>
  <c r="P954" i="5"/>
  <c r="T954" i="5"/>
  <c r="N954" i="5" s="1"/>
  <c r="G959" i="6" l="1"/>
  <c r="O952" i="6"/>
  <c r="P952" i="6" s="1"/>
  <c r="T952" i="6"/>
  <c r="N952" i="6" s="1"/>
  <c r="AK951" i="6"/>
  <c r="AL951" i="6" s="1"/>
  <c r="E954" i="5"/>
  <c r="E952" i="6" l="1"/>
  <c r="G960" i="6"/>
  <c r="AA954" i="5"/>
  <c r="AB954" i="5"/>
  <c r="Y954" i="5"/>
  <c r="Z954" i="5"/>
  <c r="W954" i="5"/>
  <c r="X954" i="5"/>
  <c r="U954" i="5"/>
  <c r="V954" i="5"/>
  <c r="F954" i="5"/>
  <c r="O955" i="5" s="1"/>
  <c r="G961" i="6" l="1"/>
  <c r="Z952" i="6"/>
  <c r="V952" i="6"/>
  <c r="F952" i="6"/>
  <c r="Y952" i="6"/>
  <c r="U952" i="6"/>
  <c r="AA952" i="6"/>
  <c r="W952" i="6"/>
  <c r="X952" i="6"/>
  <c r="AB952" i="6"/>
  <c r="AK954" i="5"/>
  <c r="AL954" i="5" s="1"/>
  <c r="P955" i="5"/>
  <c r="T955" i="5"/>
  <c r="N955" i="5" s="1"/>
  <c r="AK952" i="6" l="1"/>
  <c r="AL952" i="6" s="1"/>
  <c r="O953" i="6"/>
  <c r="P953" i="6" s="1"/>
  <c r="T953" i="6"/>
  <c r="N953" i="6" s="1"/>
  <c r="G962" i="6"/>
  <c r="E955" i="5"/>
  <c r="E953" i="6" l="1"/>
  <c r="G963" i="6"/>
  <c r="AA955" i="5"/>
  <c r="AB955" i="5"/>
  <c r="Y955" i="5"/>
  <c r="Z955" i="5"/>
  <c r="W955" i="5"/>
  <c r="X955" i="5"/>
  <c r="U955" i="5"/>
  <c r="V955" i="5"/>
  <c r="F955" i="5"/>
  <c r="O956" i="5" s="1"/>
  <c r="G964" i="6" l="1"/>
  <c r="Y953" i="6"/>
  <c r="U953" i="6"/>
  <c r="AB953" i="6"/>
  <c r="X953" i="6"/>
  <c r="Z953" i="6"/>
  <c r="V953" i="6"/>
  <c r="F953" i="6"/>
  <c r="AA953" i="6"/>
  <c r="W953" i="6"/>
  <c r="AK955" i="5"/>
  <c r="AL955" i="5" s="1"/>
  <c r="P956" i="5"/>
  <c r="T956" i="5"/>
  <c r="N956" i="5" s="1"/>
  <c r="G965" i="6" l="1"/>
  <c r="AK953" i="6"/>
  <c r="AL953" i="6" s="1"/>
  <c r="O954" i="6"/>
  <c r="P954" i="6" s="1"/>
  <c r="T954" i="6"/>
  <c r="N954" i="6" s="1"/>
  <c r="E956" i="5"/>
  <c r="E954" i="6" l="1"/>
  <c r="G966" i="6"/>
  <c r="AA956" i="5"/>
  <c r="AB956" i="5"/>
  <c r="Y956" i="5"/>
  <c r="Z956" i="5"/>
  <c r="W956" i="5"/>
  <c r="X956" i="5"/>
  <c r="U956" i="5"/>
  <c r="V956" i="5"/>
  <c r="F956" i="5"/>
  <c r="O957" i="5" s="1"/>
  <c r="AB954" i="6" l="1"/>
  <c r="X954" i="6"/>
  <c r="AA954" i="6"/>
  <c r="W954" i="6"/>
  <c r="Y954" i="6"/>
  <c r="U954" i="6"/>
  <c r="V954" i="6"/>
  <c r="F954" i="6"/>
  <c r="Z954" i="6"/>
  <c r="G967" i="6"/>
  <c r="AK956" i="5"/>
  <c r="AL956" i="5" s="1"/>
  <c r="T957" i="5"/>
  <c r="N957" i="5" s="1"/>
  <c r="P957" i="5"/>
  <c r="O955" i="6" l="1"/>
  <c r="P955" i="6" s="1"/>
  <c r="T955" i="6"/>
  <c r="N955" i="6" s="1"/>
  <c r="AK954" i="6"/>
  <c r="AL954" i="6" s="1"/>
  <c r="G968" i="6"/>
  <c r="E957" i="5"/>
  <c r="G969" i="6" l="1"/>
  <c r="E955" i="6"/>
  <c r="AA957" i="5"/>
  <c r="AB957" i="5"/>
  <c r="Y957" i="5"/>
  <c r="Z957" i="5"/>
  <c r="W957" i="5"/>
  <c r="X957" i="5"/>
  <c r="U957" i="5"/>
  <c r="V957" i="5"/>
  <c r="F957" i="5"/>
  <c r="O958" i="5" s="1"/>
  <c r="AA955" i="6" l="1"/>
  <c r="W955" i="6"/>
  <c r="Z955" i="6"/>
  <c r="V955" i="6"/>
  <c r="F955" i="6"/>
  <c r="AB955" i="6"/>
  <c r="X955" i="6"/>
  <c r="U955" i="6"/>
  <c r="Y955" i="6"/>
  <c r="G970" i="6"/>
  <c r="AK957" i="5"/>
  <c r="AL957" i="5" s="1"/>
  <c r="T958" i="5"/>
  <c r="N958" i="5" s="1"/>
  <c r="P958" i="5"/>
  <c r="O956" i="6" l="1"/>
  <c r="P956" i="6" s="1"/>
  <c r="AK955" i="6"/>
  <c r="AL955" i="6" s="1"/>
  <c r="T956" i="6"/>
  <c r="N956" i="6" s="1"/>
  <c r="E958" i="5"/>
  <c r="E956" i="6" l="1"/>
  <c r="AA958" i="5"/>
  <c r="AB958" i="5"/>
  <c r="Y958" i="5"/>
  <c r="Z958" i="5"/>
  <c r="W958" i="5"/>
  <c r="X958" i="5"/>
  <c r="U958" i="5"/>
  <c r="V958" i="5"/>
  <c r="F958" i="5"/>
  <c r="O959" i="5" s="1"/>
  <c r="Z956" i="6" l="1"/>
  <c r="V956" i="6"/>
  <c r="F956" i="6"/>
  <c r="Y956" i="6"/>
  <c r="U956" i="6"/>
  <c r="AA956" i="6"/>
  <c r="W956" i="6"/>
  <c r="AB956" i="6"/>
  <c r="X956" i="6"/>
  <c r="AK958" i="5"/>
  <c r="AL958" i="5" s="1"/>
  <c r="T959" i="5"/>
  <c r="N959" i="5" s="1"/>
  <c r="P959" i="5"/>
  <c r="AK956" i="6" l="1"/>
  <c r="AL956" i="6" s="1"/>
  <c r="O957" i="6"/>
  <c r="P957" i="6" s="1"/>
  <c r="T957" i="6"/>
  <c r="N957" i="6" s="1"/>
  <c r="E959" i="5"/>
  <c r="E957" i="6" l="1"/>
  <c r="AA959" i="5"/>
  <c r="AB959" i="5"/>
  <c r="Y959" i="5"/>
  <c r="Z959" i="5"/>
  <c r="W959" i="5"/>
  <c r="X959" i="5"/>
  <c r="U959" i="5"/>
  <c r="V959" i="5"/>
  <c r="F959" i="5"/>
  <c r="O960" i="5" s="1"/>
  <c r="Y957" i="6" l="1"/>
  <c r="U957" i="6"/>
  <c r="AB957" i="6"/>
  <c r="X957" i="6"/>
  <c r="Z957" i="6"/>
  <c r="V957" i="6"/>
  <c r="F957" i="6"/>
  <c r="AA957" i="6"/>
  <c r="W957" i="6"/>
  <c r="AK959" i="5"/>
  <c r="AL959" i="5" s="1"/>
  <c r="T960" i="5"/>
  <c r="N960" i="5" s="1"/>
  <c r="P960" i="5"/>
  <c r="AK957" i="6" l="1"/>
  <c r="AL957" i="6" s="1"/>
  <c r="O958" i="6"/>
  <c r="P958" i="6" s="1"/>
  <c r="T958" i="6"/>
  <c r="N958" i="6" s="1"/>
  <c r="E960" i="5"/>
  <c r="E958" i="6" l="1"/>
  <c r="AA960" i="5"/>
  <c r="AB960" i="5"/>
  <c r="Y960" i="5"/>
  <c r="Z960" i="5"/>
  <c r="W960" i="5"/>
  <c r="X960" i="5"/>
  <c r="U960" i="5"/>
  <c r="V960" i="5"/>
  <c r="F960" i="5"/>
  <c r="O961" i="5" s="1"/>
  <c r="AB958" i="6" l="1"/>
  <c r="X958" i="6"/>
  <c r="AA958" i="6"/>
  <c r="W958" i="6"/>
  <c r="Y958" i="6"/>
  <c r="U958" i="6"/>
  <c r="F958" i="6"/>
  <c r="Z958" i="6"/>
  <c r="V958" i="6"/>
  <c r="AK960" i="5"/>
  <c r="AL960" i="5" s="1"/>
  <c r="T961" i="5"/>
  <c r="N961" i="5" s="1"/>
  <c r="P961" i="5"/>
  <c r="O959" i="6" l="1"/>
  <c r="P959" i="6" s="1"/>
  <c r="T959" i="6"/>
  <c r="N959" i="6" s="1"/>
  <c r="AK958" i="6"/>
  <c r="AL958" i="6" s="1"/>
  <c r="E961" i="5"/>
  <c r="E959" i="6" l="1"/>
  <c r="AA961" i="5"/>
  <c r="AB961" i="5"/>
  <c r="Y961" i="5"/>
  <c r="Z961" i="5"/>
  <c r="W961" i="5"/>
  <c r="X961" i="5"/>
  <c r="U961" i="5"/>
  <c r="V961" i="5"/>
  <c r="F961" i="5"/>
  <c r="O962" i="5" s="1"/>
  <c r="AA959" i="6" l="1"/>
  <c r="W959" i="6"/>
  <c r="X959" i="6"/>
  <c r="AB959" i="6"/>
  <c r="V959" i="6"/>
  <c r="F959" i="6"/>
  <c r="Y959" i="6"/>
  <c r="Z959" i="6"/>
  <c r="U959" i="6"/>
  <c r="AK961" i="5"/>
  <c r="AL961" i="5" s="1"/>
  <c r="T962" i="5"/>
  <c r="N962" i="5" s="1"/>
  <c r="P962" i="5"/>
  <c r="AK959" i="6" l="1"/>
  <c r="AL959" i="6" s="1"/>
  <c r="O960" i="6"/>
  <c r="P960" i="6" s="1"/>
  <c r="T960" i="6"/>
  <c r="N960" i="6" s="1"/>
  <c r="E962" i="5"/>
  <c r="E960" i="6" l="1"/>
  <c r="AA962" i="5"/>
  <c r="AB962" i="5"/>
  <c r="Y962" i="5"/>
  <c r="Z962" i="5"/>
  <c r="W962" i="5"/>
  <c r="X962" i="5"/>
  <c r="U962" i="5"/>
  <c r="V962" i="5"/>
  <c r="F962" i="5"/>
  <c r="O963" i="5" s="1"/>
  <c r="AB960" i="6" l="1"/>
  <c r="X960" i="6"/>
  <c r="Z960" i="6"/>
  <c r="V960" i="6"/>
  <c r="F960" i="6"/>
  <c r="W960" i="6"/>
  <c r="U960" i="6"/>
  <c r="Y960" i="6"/>
  <c r="AA960" i="6"/>
  <c r="AK962" i="5"/>
  <c r="AL962" i="5" s="1"/>
  <c r="T963" i="5"/>
  <c r="N963" i="5" s="1"/>
  <c r="P963" i="5"/>
  <c r="O961" i="6" l="1"/>
  <c r="P961" i="6" s="1"/>
  <c r="T961" i="6"/>
  <c r="N961" i="6" s="1"/>
  <c r="AK960" i="6"/>
  <c r="AL960" i="6" s="1"/>
  <c r="E963" i="5"/>
  <c r="E961" i="6" l="1"/>
  <c r="AA963" i="5"/>
  <c r="AB963" i="5"/>
  <c r="Y963" i="5"/>
  <c r="Z963" i="5"/>
  <c r="W963" i="5"/>
  <c r="X963" i="5"/>
  <c r="U963" i="5"/>
  <c r="V963" i="5"/>
  <c r="F963" i="5"/>
  <c r="O964" i="5" s="1"/>
  <c r="AA961" i="6" l="1"/>
  <c r="W961" i="6"/>
  <c r="Y961" i="6"/>
  <c r="U961" i="6"/>
  <c r="AB961" i="6"/>
  <c r="Z961" i="6"/>
  <c r="F961" i="6"/>
  <c r="V961" i="6"/>
  <c r="X961" i="6"/>
  <c r="AK963" i="5"/>
  <c r="AL963" i="5" s="1"/>
  <c r="T964" i="5"/>
  <c r="N964" i="5" s="1"/>
  <c r="P964" i="5"/>
  <c r="AK961" i="6" l="1"/>
  <c r="AL961" i="6" s="1"/>
  <c r="O962" i="6"/>
  <c r="P962" i="6" s="1"/>
  <c r="T962" i="6"/>
  <c r="N962" i="6" s="1"/>
  <c r="E964" i="5"/>
  <c r="E962" i="6" l="1"/>
  <c r="AA964" i="5"/>
  <c r="AB964" i="5"/>
  <c r="Y964" i="5"/>
  <c r="Z964" i="5"/>
  <c r="W964" i="5"/>
  <c r="X964" i="5"/>
  <c r="U964" i="5"/>
  <c r="V964" i="5"/>
  <c r="F964" i="5"/>
  <c r="O965" i="5" s="1"/>
  <c r="Z962" i="6" l="1"/>
  <c r="V962" i="6"/>
  <c r="F962" i="6"/>
  <c r="Y962" i="6"/>
  <c r="U962" i="6"/>
  <c r="AB962" i="6"/>
  <c r="X962" i="6"/>
  <c r="W962" i="6"/>
  <c r="AA962" i="6"/>
  <c r="AK964" i="5"/>
  <c r="AL964" i="5" s="1"/>
  <c r="T965" i="5"/>
  <c r="N965" i="5" s="1"/>
  <c r="P965" i="5"/>
  <c r="T963" i="6" l="1"/>
  <c r="N963" i="6" s="1"/>
  <c r="AK962" i="6"/>
  <c r="AL962" i="6" s="1"/>
  <c r="O963" i="6"/>
  <c r="P963" i="6" s="1"/>
  <c r="E965" i="5"/>
  <c r="E963" i="6" l="1"/>
  <c r="AA965" i="5"/>
  <c r="AB965" i="5"/>
  <c r="Y965" i="5"/>
  <c r="Z965" i="5"/>
  <c r="W965" i="5"/>
  <c r="X965" i="5"/>
  <c r="U965" i="5"/>
  <c r="V965" i="5"/>
  <c r="F965" i="5"/>
  <c r="O966" i="5" s="1"/>
  <c r="Y963" i="6" l="1"/>
  <c r="U963" i="6"/>
  <c r="AB963" i="6"/>
  <c r="X963" i="6"/>
  <c r="AA963" i="6"/>
  <c r="W963" i="6"/>
  <c r="V963" i="6"/>
  <c r="Z963" i="6"/>
  <c r="F963" i="6"/>
  <c r="AK965" i="5"/>
  <c r="AL965" i="5" s="1"/>
  <c r="T966" i="5"/>
  <c r="N966" i="5" s="1"/>
  <c r="P966" i="5"/>
  <c r="AK963" i="6" l="1"/>
  <c r="AL963" i="6" s="1"/>
  <c r="O964" i="6"/>
  <c r="P964" i="6" s="1"/>
  <c r="T964" i="6"/>
  <c r="N964" i="6" s="1"/>
  <c r="E966" i="5"/>
  <c r="E964" i="6" l="1"/>
  <c r="AA966" i="5"/>
  <c r="AB966" i="5"/>
  <c r="Y966" i="5"/>
  <c r="Z966" i="5"/>
  <c r="W966" i="5"/>
  <c r="X966" i="5"/>
  <c r="U966" i="5"/>
  <c r="V966" i="5"/>
  <c r="F966" i="5"/>
  <c r="O967" i="5" s="1"/>
  <c r="AB964" i="6" l="1"/>
  <c r="X964" i="6"/>
  <c r="AA964" i="6"/>
  <c r="W964" i="6"/>
  <c r="Z964" i="6"/>
  <c r="V964" i="6"/>
  <c r="F964" i="6"/>
  <c r="U964" i="6"/>
  <c r="Y964" i="6"/>
  <c r="AK966" i="5"/>
  <c r="AL966" i="5" s="1"/>
  <c r="P967" i="5"/>
  <c r="T967" i="5"/>
  <c r="N967" i="5" s="1"/>
  <c r="O965" i="6" l="1"/>
  <c r="P965" i="6" s="1"/>
  <c r="T965" i="6"/>
  <c r="N965" i="6" s="1"/>
  <c r="AK964" i="6"/>
  <c r="AL964" i="6" s="1"/>
  <c r="E967" i="5"/>
  <c r="E965" i="6" l="1"/>
  <c r="AA967" i="5"/>
  <c r="AB967" i="5"/>
  <c r="Y967" i="5"/>
  <c r="Z967" i="5"/>
  <c r="W967" i="5"/>
  <c r="X967" i="5"/>
  <c r="U967" i="5"/>
  <c r="V967" i="5"/>
  <c r="F967" i="5"/>
  <c r="O968" i="5" s="1"/>
  <c r="AA965" i="6" l="1"/>
  <c r="W965" i="6"/>
  <c r="Z965" i="6"/>
  <c r="V965" i="6"/>
  <c r="F965" i="6"/>
  <c r="Y965" i="6"/>
  <c r="U965" i="6"/>
  <c r="X965" i="6"/>
  <c r="AB965" i="6"/>
  <c r="AK967" i="5"/>
  <c r="AL967" i="5" s="1"/>
  <c r="P968" i="5"/>
  <c r="T968" i="5"/>
  <c r="N968" i="5" s="1"/>
  <c r="AK965" i="6" l="1"/>
  <c r="AL965" i="6" s="1"/>
  <c r="O966" i="6"/>
  <c r="P966" i="6" s="1"/>
  <c r="T966" i="6"/>
  <c r="N966" i="6" s="1"/>
  <c r="E968" i="5"/>
  <c r="E966" i="6" l="1"/>
  <c r="AA968" i="5"/>
  <c r="AB968" i="5"/>
  <c r="Y968" i="5"/>
  <c r="Z968" i="5"/>
  <c r="W968" i="5"/>
  <c r="X968" i="5"/>
  <c r="U968" i="5"/>
  <c r="V968" i="5"/>
  <c r="F968" i="5"/>
  <c r="O969" i="5" s="1"/>
  <c r="AA966" i="6" l="1"/>
  <c r="W966" i="6"/>
  <c r="Z966" i="6"/>
  <c r="V966" i="6"/>
  <c r="F966" i="6"/>
  <c r="Y966" i="6"/>
  <c r="U966" i="6"/>
  <c r="AB966" i="6"/>
  <c r="X966" i="6"/>
  <c r="AK968" i="5"/>
  <c r="AL968" i="5" s="1"/>
  <c r="P969" i="5"/>
  <c r="T969" i="5"/>
  <c r="N969" i="5" s="1"/>
  <c r="T967" i="6" l="1"/>
  <c r="N967" i="6" s="1"/>
  <c r="AK966" i="6"/>
  <c r="AL966" i="6" s="1"/>
  <c r="O967" i="6"/>
  <c r="P967" i="6" s="1"/>
  <c r="E969" i="5"/>
  <c r="E967" i="6" l="1"/>
  <c r="AA969" i="5"/>
  <c r="AB969" i="5"/>
  <c r="Y969" i="5"/>
  <c r="Z969" i="5"/>
  <c r="W969" i="5"/>
  <c r="X969" i="5"/>
  <c r="U969" i="5"/>
  <c r="V969" i="5"/>
  <c r="F969" i="5"/>
  <c r="O970" i="5" s="1"/>
  <c r="Z967" i="6" l="1"/>
  <c r="V967" i="6"/>
  <c r="F967" i="6"/>
  <c r="Y967" i="6"/>
  <c r="U967" i="6"/>
  <c r="AB967" i="6"/>
  <c r="X967" i="6"/>
  <c r="AA967" i="6"/>
  <c r="W967" i="6"/>
  <c r="P970" i="5"/>
  <c r="AK969" i="5"/>
  <c r="AL969" i="5" s="1"/>
  <c r="T970" i="5"/>
  <c r="N970" i="5" s="1"/>
  <c r="AK967" i="6" l="1"/>
  <c r="AL967" i="6" s="1"/>
  <c r="O968" i="6"/>
  <c r="P968" i="6" s="1"/>
  <c r="T968" i="6"/>
  <c r="N968" i="6" s="1"/>
  <c r="E970" i="5"/>
  <c r="R971" i="5"/>
  <c r="E968" i="6" l="1"/>
  <c r="AA970" i="5"/>
  <c r="AI971" i="5" s="1"/>
  <c r="M971" i="5" s="1"/>
  <c r="M972" i="5" s="1"/>
  <c r="M973" i="5" s="1"/>
  <c r="M974" i="5" s="1"/>
  <c r="M975" i="5" s="1"/>
  <c r="M976" i="5" s="1"/>
  <c r="M977" i="5" s="1"/>
  <c r="M978" i="5" s="1"/>
  <c r="M979" i="5" s="1"/>
  <c r="M980" i="5" s="1"/>
  <c r="M981" i="5" s="1"/>
  <c r="M982" i="5" s="1"/>
  <c r="M983" i="5" s="1"/>
  <c r="M984" i="5" s="1"/>
  <c r="M985" i="5" s="1"/>
  <c r="M986" i="5" s="1"/>
  <c r="M987" i="5" s="1"/>
  <c r="M988" i="5" s="1"/>
  <c r="M989" i="5" s="1"/>
  <c r="M990" i="5" s="1"/>
  <c r="AB970" i="5"/>
  <c r="Y970" i="5"/>
  <c r="AG971" i="5" s="1"/>
  <c r="K971" i="5" s="1"/>
  <c r="K972" i="5" s="1"/>
  <c r="K973" i="5" s="1"/>
  <c r="K974" i="5" s="1"/>
  <c r="K975" i="5" s="1"/>
  <c r="K976" i="5" s="1"/>
  <c r="K977" i="5" s="1"/>
  <c r="K978" i="5" s="1"/>
  <c r="K979" i="5" s="1"/>
  <c r="K980" i="5" s="1"/>
  <c r="K981" i="5" s="1"/>
  <c r="K982" i="5" s="1"/>
  <c r="K983" i="5" s="1"/>
  <c r="K984" i="5" s="1"/>
  <c r="K985" i="5" s="1"/>
  <c r="K986" i="5" s="1"/>
  <c r="K987" i="5" s="1"/>
  <c r="K988" i="5" s="1"/>
  <c r="K989" i="5" s="1"/>
  <c r="K990" i="5" s="1"/>
  <c r="Z970" i="5"/>
  <c r="AH971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W970" i="5"/>
  <c r="AE971" i="5" s="1"/>
  <c r="I971" i="5" s="1"/>
  <c r="I972" i="5" s="1"/>
  <c r="I973" i="5" s="1"/>
  <c r="I974" i="5" s="1"/>
  <c r="I975" i="5" s="1"/>
  <c r="I976" i="5" s="1"/>
  <c r="I977" i="5" s="1"/>
  <c r="I978" i="5" s="1"/>
  <c r="I979" i="5" s="1"/>
  <c r="I980" i="5" s="1"/>
  <c r="I981" i="5" s="1"/>
  <c r="I982" i="5" s="1"/>
  <c r="I983" i="5" s="1"/>
  <c r="I984" i="5" s="1"/>
  <c r="I985" i="5" s="1"/>
  <c r="I986" i="5" s="1"/>
  <c r="I987" i="5" s="1"/>
  <c r="I988" i="5" s="1"/>
  <c r="I989" i="5" s="1"/>
  <c r="I990" i="5" s="1"/>
  <c r="X970" i="5"/>
  <c r="AF971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U970" i="5"/>
  <c r="AC971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V970" i="5"/>
  <c r="AD971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F970" i="5"/>
  <c r="O971" i="5" s="1"/>
  <c r="Y968" i="6" l="1"/>
  <c r="U968" i="6"/>
  <c r="AB968" i="6"/>
  <c r="X968" i="6"/>
  <c r="AA968" i="6"/>
  <c r="W968" i="6"/>
  <c r="Z968" i="6"/>
  <c r="V968" i="6"/>
  <c r="F968" i="6"/>
  <c r="AJ971" i="5"/>
  <c r="P971" i="5"/>
  <c r="AK970" i="5"/>
  <c r="AL970" i="5" s="1"/>
  <c r="T971" i="5"/>
  <c r="T969" i="6" l="1"/>
  <c r="N969" i="6" s="1"/>
  <c r="AK968" i="6"/>
  <c r="AL968" i="6" s="1"/>
  <c r="O969" i="6"/>
  <c r="P969" i="6" s="1"/>
  <c r="N971" i="5"/>
  <c r="E969" i="6" l="1"/>
  <c r="E971" i="5"/>
  <c r="AB969" i="6" l="1"/>
  <c r="X969" i="6"/>
  <c r="AA969" i="6"/>
  <c r="W969" i="6"/>
  <c r="Z969" i="6"/>
  <c r="V969" i="6"/>
  <c r="F969" i="6"/>
  <c r="Y969" i="6"/>
  <c r="U969" i="6"/>
  <c r="AA971" i="5"/>
  <c r="AB971" i="5"/>
  <c r="Y971" i="5"/>
  <c r="Z971" i="5"/>
  <c r="W971" i="5"/>
  <c r="X971" i="5"/>
  <c r="U971" i="5"/>
  <c r="V971" i="5"/>
  <c r="F971" i="5"/>
  <c r="O972" i="5" s="1"/>
  <c r="O970" i="6" l="1"/>
  <c r="P970" i="6" s="1"/>
  <c r="AK969" i="6"/>
  <c r="AL969" i="6" s="1"/>
  <c r="T970" i="6"/>
  <c r="N970" i="6" s="1"/>
  <c r="P972" i="5"/>
  <c r="AK971" i="5"/>
  <c r="AL971" i="5" s="1"/>
  <c r="T972" i="5"/>
  <c r="N972" i="5" s="1"/>
  <c r="E970" i="6" l="1"/>
  <c r="R971" i="6"/>
  <c r="E972" i="5"/>
  <c r="AA970" i="6" l="1"/>
  <c r="AI971" i="6" s="1"/>
  <c r="M971" i="6" s="1"/>
  <c r="M972" i="6" s="1"/>
  <c r="M973" i="6" s="1"/>
  <c r="M974" i="6" s="1"/>
  <c r="M975" i="6" s="1"/>
  <c r="M976" i="6" s="1"/>
  <c r="M977" i="6" s="1"/>
  <c r="M978" i="6" s="1"/>
  <c r="M979" i="6" s="1"/>
  <c r="M980" i="6" s="1"/>
  <c r="M981" i="6" s="1"/>
  <c r="M982" i="6" s="1"/>
  <c r="M983" i="6" s="1"/>
  <c r="M984" i="6" s="1"/>
  <c r="M985" i="6" s="1"/>
  <c r="M986" i="6" s="1"/>
  <c r="M987" i="6" s="1"/>
  <c r="M988" i="6" s="1"/>
  <c r="M989" i="6" s="1"/>
  <c r="M990" i="6" s="1"/>
  <c r="W970" i="6"/>
  <c r="AE971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Z970" i="6"/>
  <c r="AH971" i="6" s="1"/>
  <c r="L971" i="6" s="1"/>
  <c r="L972" i="6" s="1"/>
  <c r="L973" i="6" s="1"/>
  <c r="L974" i="6" s="1"/>
  <c r="L975" i="6" s="1"/>
  <c r="L976" i="6" s="1"/>
  <c r="L977" i="6" s="1"/>
  <c r="L978" i="6" s="1"/>
  <c r="L979" i="6" s="1"/>
  <c r="L980" i="6" s="1"/>
  <c r="L981" i="6" s="1"/>
  <c r="L982" i="6" s="1"/>
  <c r="L983" i="6" s="1"/>
  <c r="L984" i="6" s="1"/>
  <c r="L985" i="6" s="1"/>
  <c r="L986" i="6" s="1"/>
  <c r="L987" i="6" s="1"/>
  <c r="L988" i="6" s="1"/>
  <c r="L989" i="6" s="1"/>
  <c r="L990" i="6" s="1"/>
  <c r="V970" i="6"/>
  <c r="AD971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F970" i="6"/>
  <c r="Y970" i="6"/>
  <c r="AG971" i="6" s="1"/>
  <c r="K971" i="6" s="1"/>
  <c r="K972" i="6" s="1"/>
  <c r="K973" i="6" s="1"/>
  <c r="K974" i="6" s="1"/>
  <c r="K975" i="6" s="1"/>
  <c r="K976" i="6" s="1"/>
  <c r="K977" i="6" s="1"/>
  <c r="K978" i="6" s="1"/>
  <c r="K979" i="6" s="1"/>
  <c r="K980" i="6" s="1"/>
  <c r="K981" i="6" s="1"/>
  <c r="K982" i="6" s="1"/>
  <c r="K983" i="6" s="1"/>
  <c r="K984" i="6" s="1"/>
  <c r="K985" i="6" s="1"/>
  <c r="K986" i="6" s="1"/>
  <c r="K987" i="6" s="1"/>
  <c r="K988" i="6" s="1"/>
  <c r="K989" i="6" s="1"/>
  <c r="K990" i="6" s="1"/>
  <c r="U970" i="6"/>
  <c r="AC971" i="6" s="1"/>
  <c r="AB970" i="6"/>
  <c r="X970" i="6"/>
  <c r="AF971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AA972" i="5"/>
  <c r="AB972" i="5"/>
  <c r="Y972" i="5"/>
  <c r="Z972" i="5"/>
  <c r="W972" i="5"/>
  <c r="X972" i="5"/>
  <c r="U972" i="5"/>
  <c r="V972" i="5"/>
  <c r="F972" i="5"/>
  <c r="O973" i="5" s="1"/>
  <c r="AJ971" i="6" l="1"/>
  <c r="G971" i="6"/>
  <c r="T971" i="6"/>
  <c r="AK970" i="6"/>
  <c r="AL970" i="6" s="1"/>
  <c r="O971" i="6"/>
  <c r="P971" i="6" s="1"/>
  <c r="P973" i="5"/>
  <c r="AK972" i="5"/>
  <c r="AL972" i="5" s="1"/>
  <c r="T973" i="5"/>
  <c r="N973" i="5" s="1"/>
  <c r="N971" i="6" l="1"/>
  <c r="E971" i="6" s="1"/>
  <c r="G972" i="6"/>
  <c r="E973" i="5"/>
  <c r="G973" i="6" l="1"/>
  <c r="Z971" i="6"/>
  <c r="V971" i="6"/>
  <c r="F971" i="6"/>
  <c r="Y971" i="6"/>
  <c r="U971" i="6"/>
  <c r="AB971" i="6"/>
  <c r="X971" i="6"/>
  <c r="AA971" i="6"/>
  <c r="W971" i="6"/>
  <c r="AA973" i="5"/>
  <c r="AB973" i="5"/>
  <c r="Y973" i="5"/>
  <c r="Z973" i="5"/>
  <c r="W973" i="5"/>
  <c r="X973" i="5"/>
  <c r="U973" i="5"/>
  <c r="V973" i="5"/>
  <c r="F973" i="5"/>
  <c r="O974" i="5" s="1"/>
  <c r="G974" i="6" l="1"/>
  <c r="AK971" i="6"/>
  <c r="AL971" i="6" s="1"/>
  <c r="O972" i="6"/>
  <c r="P972" i="6" s="1"/>
  <c r="T972" i="6"/>
  <c r="N972" i="6" s="1"/>
  <c r="P974" i="5"/>
  <c r="AK973" i="5"/>
  <c r="AL973" i="5" s="1"/>
  <c r="T974" i="5"/>
  <c r="N974" i="5" s="1"/>
  <c r="E972" i="6" l="1"/>
  <c r="G975" i="6"/>
  <c r="E974" i="5"/>
  <c r="Y972" i="6" l="1"/>
  <c r="U972" i="6"/>
  <c r="AB972" i="6"/>
  <c r="X972" i="6"/>
  <c r="AA972" i="6"/>
  <c r="W972" i="6"/>
  <c r="Z972" i="6"/>
  <c r="V972" i="6"/>
  <c r="F972" i="6"/>
  <c r="G976" i="6"/>
  <c r="AA974" i="5"/>
  <c r="AB974" i="5"/>
  <c r="Y974" i="5"/>
  <c r="Z974" i="5"/>
  <c r="W974" i="5"/>
  <c r="X974" i="5"/>
  <c r="U974" i="5"/>
  <c r="V974" i="5"/>
  <c r="F974" i="5"/>
  <c r="O975" i="5" s="1"/>
  <c r="G977" i="6" l="1"/>
  <c r="T973" i="6"/>
  <c r="N973" i="6" s="1"/>
  <c r="AK972" i="6"/>
  <c r="AL972" i="6" s="1"/>
  <c r="O973" i="6"/>
  <c r="P973" i="6" s="1"/>
  <c r="P975" i="5"/>
  <c r="AK974" i="5"/>
  <c r="AL974" i="5" s="1"/>
  <c r="T975" i="5"/>
  <c r="N975" i="5" s="1"/>
  <c r="E973" i="6" l="1"/>
  <c r="G978" i="6"/>
  <c r="E975" i="5"/>
  <c r="G979" i="6" l="1"/>
  <c r="AB973" i="6"/>
  <c r="X973" i="6"/>
  <c r="AA973" i="6"/>
  <c r="W973" i="6"/>
  <c r="Z973" i="6"/>
  <c r="V973" i="6"/>
  <c r="F973" i="6"/>
  <c r="Y973" i="6"/>
  <c r="U973" i="6"/>
  <c r="AA975" i="5"/>
  <c r="AB975" i="5"/>
  <c r="Y975" i="5"/>
  <c r="Z975" i="5"/>
  <c r="W975" i="5"/>
  <c r="X975" i="5"/>
  <c r="U975" i="5"/>
  <c r="V975" i="5"/>
  <c r="F975" i="5"/>
  <c r="O976" i="5" s="1"/>
  <c r="G980" i="6" l="1"/>
  <c r="O974" i="6"/>
  <c r="P974" i="6" s="1"/>
  <c r="AK973" i="6"/>
  <c r="AL973" i="6" s="1"/>
  <c r="T974" i="6"/>
  <c r="N974" i="6" s="1"/>
  <c r="P976" i="5"/>
  <c r="AK975" i="5"/>
  <c r="AL975" i="5" s="1"/>
  <c r="T976" i="5"/>
  <c r="N976" i="5" s="1"/>
  <c r="G981" i="6" l="1"/>
  <c r="E974" i="6"/>
  <c r="E976" i="5"/>
  <c r="G982" i="6" l="1"/>
  <c r="AA974" i="6"/>
  <c r="W974" i="6"/>
  <c r="Z974" i="6"/>
  <c r="V974" i="6"/>
  <c r="F974" i="6"/>
  <c r="Y974" i="6"/>
  <c r="U974" i="6"/>
  <c r="AB974" i="6"/>
  <c r="X974" i="6"/>
  <c r="AA976" i="5"/>
  <c r="AB976" i="5"/>
  <c r="Y976" i="5"/>
  <c r="Z976" i="5"/>
  <c r="W976" i="5"/>
  <c r="X976" i="5"/>
  <c r="U976" i="5"/>
  <c r="V976" i="5"/>
  <c r="F976" i="5"/>
  <c r="O977" i="5" s="1"/>
  <c r="T975" i="6" l="1"/>
  <c r="N975" i="6" s="1"/>
  <c r="AK974" i="6"/>
  <c r="AL974" i="6" s="1"/>
  <c r="O975" i="6"/>
  <c r="P975" i="6" s="1"/>
  <c r="G983" i="6"/>
  <c r="P977" i="5"/>
  <c r="AK976" i="5"/>
  <c r="AL976" i="5" s="1"/>
  <c r="T977" i="5"/>
  <c r="N977" i="5" s="1"/>
  <c r="G984" i="6" l="1"/>
  <c r="E975" i="6"/>
  <c r="E977" i="5"/>
  <c r="G985" i="6" l="1"/>
  <c r="Z975" i="6"/>
  <c r="V975" i="6"/>
  <c r="F975" i="6"/>
  <c r="Y975" i="6"/>
  <c r="U975" i="6"/>
  <c r="AB975" i="6"/>
  <c r="X975" i="6"/>
  <c r="AA975" i="6"/>
  <c r="W975" i="6"/>
  <c r="AA977" i="5"/>
  <c r="AB977" i="5"/>
  <c r="Y977" i="5"/>
  <c r="Z977" i="5"/>
  <c r="W977" i="5"/>
  <c r="X977" i="5"/>
  <c r="U977" i="5"/>
  <c r="V977" i="5"/>
  <c r="F977" i="5"/>
  <c r="O978" i="5" s="1"/>
  <c r="AK975" i="6" l="1"/>
  <c r="AL975" i="6" s="1"/>
  <c r="O976" i="6"/>
  <c r="P976" i="6" s="1"/>
  <c r="T976" i="6"/>
  <c r="N976" i="6" s="1"/>
  <c r="G986" i="6"/>
  <c r="T978" i="5"/>
  <c r="N978" i="5" s="1"/>
  <c r="P978" i="5"/>
  <c r="AK977" i="5"/>
  <c r="AL977" i="5" s="1"/>
  <c r="G987" i="6" l="1"/>
  <c r="E976" i="6"/>
  <c r="E978" i="5"/>
  <c r="Y976" i="6" l="1"/>
  <c r="U976" i="6"/>
  <c r="AB976" i="6"/>
  <c r="X976" i="6"/>
  <c r="AA976" i="6"/>
  <c r="W976" i="6"/>
  <c r="Z976" i="6"/>
  <c r="V976" i="6"/>
  <c r="F976" i="6"/>
  <c r="G988" i="6"/>
  <c r="AA978" i="5"/>
  <c r="AB978" i="5"/>
  <c r="Y978" i="5"/>
  <c r="Z978" i="5"/>
  <c r="W978" i="5"/>
  <c r="X978" i="5"/>
  <c r="U978" i="5"/>
  <c r="V978" i="5"/>
  <c r="F978" i="5"/>
  <c r="O979" i="5" s="1"/>
  <c r="G989" i="6" l="1"/>
  <c r="T977" i="6"/>
  <c r="N977" i="6" s="1"/>
  <c r="O977" i="6"/>
  <c r="P977" i="6" s="1"/>
  <c r="AK976" i="6"/>
  <c r="AL976" i="6" s="1"/>
  <c r="AK978" i="5"/>
  <c r="AL978" i="5" s="1"/>
  <c r="T979" i="5"/>
  <c r="N979" i="5" s="1"/>
  <c r="P979" i="5"/>
  <c r="E977" i="6" l="1"/>
  <c r="G990" i="6"/>
  <c r="E979" i="5"/>
  <c r="AA977" i="6" l="1"/>
  <c r="W977" i="6"/>
  <c r="Z977" i="6"/>
  <c r="V977" i="6"/>
  <c r="F977" i="6"/>
  <c r="X977" i="6"/>
  <c r="U977" i="6"/>
  <c r="AB977" i="6"/>
  <c r="Y977" i="6"/>
  <c r="AA979" i="5"/>
  <c r="AB979" i="5"/>
  <c r="Y979" i="5"/>
  <c r="Z979" i="5"/>
  <c r="W979" i="5"/>
  <c r="X979" i="5"/>
  <c r="U979" i="5"/>
  <c r="V979" i="5"/>
  <c r="F979" i="5"/>
  <c r="O980" i="5" s="1"/>
  <c r="O978" i="6" l="1"/>
  <c r="P978" i="6" s="1"/>
  <c r="AK977" i="6"/>
  <c r="AL977" i="6" s="1"/>
  <c r="T978" i="6"/>
  <c r="N978" i="6" s="1"/>
  <c r="AK979" i="5"/>
  <c r="AL979" i="5" s="1"/>
  <c r="T980" i="5"/>
  <c r="N980" i="5" s="1"/>
  <c r="P980" i="5"/>
  <c r="E978" i="6" l="1"/>
  <c r="E980" i="5"/>
  <c r="Z978" i="6" l="1"/>
  <c r="V978" i="6"/>
  <c r="F978" i="6"/>
  <c r="Y978" i="6"/>
  <c r="U978" i="6"/>
  <c r="W978" i="6"/>
  <c r="AB978" i="6"/>
  <c r="AA978" i="6"/>
  <c r="X978" i="6"/>
  <c r="AA980" i="5"/>
  <c r="AB980" i="5"/>
  <c r="Y980" i="5"/>
  <c r="Z980" i="5"/>
  <c r="W980" i="5"/>
  <c r="X980" i="5"/>
  <c r="U980" i="5"/>
  <c r="V980" i="5"/>
  <c r="F980" i="5"/>
  <c r="O981" i="5" s="1"/>
  <c r="AK978" i="6" l="1"/>
  <c r="AL978" i="6" s="1"/>
  <c r="O979" i="6"/>
  <c r="P979" i="6" s="1"/>
  <c r="T979" i="6"/>
  <c r="N979" i="6" s="1"/>
  <c r="AK980" i="5"/>
  <c r="AL980" i="5" s="1"/>
  <c r="T981" i="5"/>
  <c r="N981" i="5" s="1"/>
  <c r="P981" i="5"/>
  <c r="E979" i="6" l="1"/>
  <c r="E981" i="5"/>
  <c r="Y979" i="6" l="1"/>
  <c r="U979" i="6"/>
  <c r="AB979" i="6"/>
  <c r="X979" i="6"/>
  <c r="W979" i="6"/>
  <c r="V979" i="6"/>
  <c r="AA979" i="6"/>
  <c r="F979" i="6"/>
  <c r="Z979" i="6"/>
  <c r="AA981" i="5"/>
  <c r="AB981" i="5"/>
  <c r="Y981" i="5"/>
  <c r="Z981" i="5"/>
  <c r="W981" i="5"/>
  <c r="X981" i="5"/>
  <c r="U981" i="5"/>
  <c r="V981" i="5"/>
  <c r="F981" i="5"/>
  <c r="O982" i="5" s="1"/>
  <c r="AK979" i="6" l="1"/>
  <c r="AL979" i="6" s="1"/>
  <c r="O980" i="6"/>
  <c r="P980" i="6" s="1"/>
  <c r="T980" i="6"/>
  <c r="N980" i="6" s="1"/>
  <c r="AK981" i="5"/>
  <c r="AL981" i="5" s="1"/>
  <c r="T982" i="5"/>
  <c r="N982" i="5" s="1"/>
  <c r="P982" i="5"/>
  <c r="E980" i="6" l="1"/>
  <c r="E982" i="5"/>
  <c r="AB980" i="6" l="1"/>
  <c r="X980" i="6"/>
  <c r="AA980" i="6"/>
  <c r="W980" i="6"/>
  <c r="V980" i="6"/>
  <c r="U980" i="6"/>
  <c r="F980" i="6"/>
  <c r="Z980" i="6"/>
  <c r="Y980" i="6"/>
  <c r="AA982" i="5"/>
  <c r="AB982" i="5"/>
  <c r="Y982" i="5"/>
  <c r="Z982" i="5"/>
  <c r="W982" i="5"/>
  <c r="X982" i="5"/>
  <c r="U982" i="5"/>
  <c r="V982" i="5"/>
  <c r="F982" i="5"/>
  <c r="O983" i="5" s="1"/>
  <c r="O981" i="6" l="1"/>
  <c r="P981" i="6" s="1"/>
  <c r="T981" i="6"/>
  <c r="N981" i="6" s="1"/>
  <c r="AK980" i="6"/>
  <c r="AL980" i="6" s="1"/>
  <c r="AK982" i="5"/>
  <c r="AL982" i="5" s="1"/>
  <c r="T983" i="5"/>
  <c r="N983" i="5" s="1"/>
  <c r="P983" i="5"/>
  <c r="E981" i="6" l="1"/>
  <c r="E983" i="5"/>
  <c r="AA981" i="6" l="1"/>
  <c r="W981" i="6"/>
  <c r="Z981" i="6"/>
  <c r="V981" i="6"/>
  <c r="F981" i="6"/>
  <c r="Y981" i="6"/>
  <c r="AB981" i="6"/>
  <c r="X981" i="6"/>
  <c r="U981" i="6"/>
  <c r="AA983" i="5"/>
  <c r="AB983" i="5"/>
  <c r="Y983" i="5"/>
  <c r="Z983" i="5"/>
  <c r="W983" i="5"/>
  <c r="X983" i="5"/>
  <c r="U983" i="5"/>
  <c r="V983" i="5"/>
  <c r="F983" i="5"/>
  <c r="O984" i="5" s="1"/>
  <c r="AK981" i="6" l="1"/>
  <c r="AL981" i="6" s="1"/>
  <c r="O982" i="6"/>
  <c r="P982" i="6" s="1"/>
  <c r="T982" i="6"/>
  <c r="N982" i="6" s="1"/>
  <c r="AK983" i="5"/>
  <c r="AL983" i="5" s="1"/>
  <c r="T984" i="5"/>
  <c r="N984" i="5" s="1"/>
  <c r="P984" i="5"/>
  <c r="E982" i="6" l="1"/>
  <c r="E984" i="5"/>
  <c r="Z982" i="6" l="1"/>
  <c r="V982" i="6"/>
  <c r="F982" i="6"/>
  <c r="Y982" i="6"/>
  <c r="U982" i="6"/>
  <c r="AB982" i="6"/>
  <c r="X982" i="6"/>
  <c r="AA982" i="6"/>
  <c r="W982" i="6"/>
  <c r="AA984" i="5"/>
  <c r="AB984" i="5"/>
  <c r="Y984" i="5"/>
  <c r="Z984" i="5"/>
  <c r="W984" i="5"/>
  <c r="X984" i="5"/>
  <c r="U984" i="5"/>
  <c r="V984" i="5"/>
  <c r="F984" i="5"/>
  <c r="O985" i="5" s="1"/>
  <c r="AK982" i="6" l="1"/>
  <c r="AL982" i="6" s="1"/>
  <c r="O983" i="6"/>
  <c r="P983" i="6" s="1"/>
  <c r="T983" i="6"/>
  <c r="N983" i="6" s="1"/>
  <c r="AK984" i="5"/>
  <c r="AL984" i="5" s="1"/>
  <c r="T985" i="5"/>
  <c r="N985" i="5" s="1"/>
  <c r="P985" i="5"/>
  <c r="E983" i="6" l="1"/>
  <c r="E985" i="5"/>
  <c r="Y983" i="6" l="1"/>
  <c r="U983" i="6"/>
  <c r="AB983" i="6"/>
  <c r="X983" i="6"/>
  <c r="AA983" i="6"/>
  <c r="W983" i="6"/>
  <c r="F983" i="6"/>
  <c r="Z983" i="6"/>
  <c r="V983" i="6"/>
  <c r="AA985" i="5"/>
  <c r="AB985" i="5"/>
  <c r="Y985" i="5"/>
  <c r="Z985" i="5"/>
  <c r="W985" i="5"/>
  <c r="X985" i="5"/>
  <c r="U985" i="5"/>
  <c r="V985" i="5"/>
  <c r="F985" i="5"/>
  <c r="O986" i="5" s="1"/>
  <c r="AK983" i="6" l="1"/>
  <c r="AL983" i="6" s="1"/>
  <c r="O984" i="6"/>
  <c r="P984" i="6" s="1"/>
  <c r="T984" i="6"/>
  <c r="N984" i="6" s="1"/>
  <c r="AK985" i="5"/>
  <c r="AL985" i="5" s="1"/>
  <c r="T986" i="5"/>
  <c r="N986" i="5" s="1"/>
  <c r="P986" i="5"/>
  <c r="E984" i="6" l="1"/>
  <c r="E986" i="5"/>
  <c r="Y984" i="6" l="1"/>
  <c r="U984" i="6"/>
  <c r="AB984" i="6"/>
  <c r="X984" i="6"/>
  <c r="AA984" i="6"/>
  <c r="W984" i="6"/>
  <c r="Z984" i="6"/>
  <c r="V984" i="6"/>
  <c r="F984" i="6"/>
  <c r="AA986" i="5"/>
  <c r="AB986" i="5"/>
  <c r="Y986" i="5"/>
  <c r="Z986" i="5"/>
  <c r="W986" i="5"/>
  <c r="X986" i="5"/>
  <c r="U986" i="5"/>
  <c r="V986" i="5"/>
  <c r="F986" i="5"/>
  <c r="O987" i="5" s="1"/>
  <c r="T985" i="6" l="1"/>
  <c r="N985" i="6" s="1"/>
  <c r="AK984" i="6"/>
  <c r="AL984" i="6" s="1"/>
  <c r="O985" i="6"/>
  <c r="P985" i="6" s="1"/>
  <c r="AK986" i="5"/>
  <c r="AL986" i="5" s="1"/>
  <c r="T987" i="5"/>
  <c r="N987" i="5" s="1"/>
  <c r="P987" i="5"/>
  <c r="E985" i="6" l="1"/>
  <c r="E987" i="5"/>
  <c r="AB985" i="6" l="1"/>
  <c r="X985" i="6"/>
  <c r="AA985" i="6"/>
  <c r="W985" i="6"/>
  <c r="Z985" i="6"/>
  <c r="V985" i="6"/>
  <c r="F985" i="6"/>
  <c r="Y985" i="6"/>
  <c r="U985" i="6"/>
  <c r="AA987" i="5"/>
  <c r="AB987" i="5"/>
  <c r="Y987" i="5"/>
  <c r="Z987" i="5"/>
  <c r="W987" i="5"/>
  <c r="X987" i="5"/>
  <c r="U987" i="5"/>
  <c r="V987" i="5"/>
  <c r="F987" i="5"/>
  <c r="O988" i="5" s="1"/>
  <c r="O986" i="6" l="1"/>
  <c r="P986" i="6" s="1"/>
  <c r="AK985" i="6"/>
  <c r="AL985" i="6" s="1"/>
  <c r="T986" i="6"/>
  <c r="N986" i="6" s="1"/>
  <c r="AK987" i="5"/>
  <c r="AL987" i="5" s="1"/>
  <c r="T988" i="5"/>
  <c r="N988" i="5" s="1"/>
  <c r="P988" i="5"/>
  <c r="E986" i="6" l="1"/>
  <c r="E988" i="5"/>
  <c r="AA986" i="6" l="1"/>
  <c r="W986" i="6"/>
  <c r="Z986" i="6"/>
  <c r="V986" i="6"/>
  <c r="F986" i="6"/>
  <c r="Y986" i="6"/>
  <c r="U986" i="6"/>
  <c r="AB986" i="6"/>
  <c r="X986" i="6"/>
  <c r="AA988" i="5"/>
  <c r="AB988" i="5"/>
  <c r="Y988" i="5"/>
  <c r="Z988" i="5"/>
  <c r="W988" i="5"/>
  <c r="X988" i="5"/>
  <c r="U988" i="5"/>
  <c r="V988" i="5"/>
  <c r="F988" i="5"/>
  <c r="O989" i="5" s="1"/>
  <c r="AK986" i="6" l="1"/>
  <c r="AL986" i="6" s="1"/>
  <c r="O987" i="6"/>
  <c r="P987" i="6" s="1"/>
  <c r="T987" i="6"/>
  <c r="N987" i="6" s="1"/>
  <c r="AK988" i="5"/>
  <c r="AL988" i="5" s="1"/>
  <c r="T989" i="5"/>
  <c r="N989" i="5" s="1"/>
  <c r="P989" i="5"/>
  <c r="E987" i="6" l="1"/>
  <c r="E989" i="5"/>
  <c r="Z987" i="6" l="1"/>
  <c r="V987" i="6"/>
  <c r="F987" i="6"/>
  <c r="Y987" i="6"/>
  <c r="U987" i="6"/>
  <c r="AB987" i="6"/>
  <c r="X987" i="6"/>
  <c r="AA987" i="6"/>
  <c r="W987" i="6"/>
  <c r="AA989" i="5"/>
  <c r="AB989" i="5"/>
  <c r="Y989" i="5"/>
  <c r="Z989" i="5"/>
  <c r="W989" i="5"/>
  <c r="X989" i="5"/>
  <c r="U989" i="5"/>
  <c r="V989" i="5"/>
  <c r="F989" i="5"/>
  <c r="O990" i="5" s="1"/>
  <c r="T988" i="6" l="1"/>
  <c r="N988" i="6" s="1"/>
  <c r="AK987" i="6"/>
  <c r="AL987" i="6" s="1"/>
  <c r="O988" i="6"/>
  <c r="P988" i="6" s="1"/>
  <c r="AK989" i="5"/>
  <c r="AL989" i="5" s="1"/>
  <c r="P990" i="5"/>
  <c r="T990" i="5"/>
  <c r="N990" i="5" s="1"/>
  <c r="E988" i="6" l="1"/>
  <c r="E990" i="5"/>
  <c r="R991" i="5"/>
  <c r="Y988" i="6" l="1"/>
  <c r="U988" i="6"/>
  <c r="AB988" i="6"/>
  <c r="X988" i="6"/>
  <c r="AA988" i="6"/>
  <c r="W988" i="6"/>
  <c r="Z988" i="6"/>
  <c r="V988" i="6"/>
  <c r="F988" i="6"/>
  <c r="AA990" i="5"/>
  <c r="AI991" i="5" s="1"/>
  <c r="M991" i="5" s="1"/>
  <c r="M992" i="5" s="1"/>
  <c r="M993" i="5" s="1"/>
  <c r="M994" i="5" s="1"/>
  <c r="M995" i="5" s="1"/>
  <c r="M996" i="5" s="1"/>
  <c r="M997" i="5" s="1"/>
  <c r="M998" i="5" s="1"/>
  <c r="M999" i="5" s="1"/>
  <c r="M1000" i="5" s="1"/>
  <c r="M1001" i="5" s="1"/>
  <c r="M1002" i="5" s="1"/>
  <c r="M1003" i="5" s="1"/>
  <c r="M1004" i="5" s="1"/>
  <c r="M1005" i="5" s="1"/>
  <c r="M1006" i="5" s="1"/>
  <c r="M1007" i="5" s="1"/>
  <c r="M1008" i="5" s="1"/>
  <c r="M1009" i="5" s="1"/>
  <c r="AB990" i="5"/>
  <c r="Y990" i="5"/>
  <c r="AG991" i="5" s="1"/>
  <c r="K991" i="5" s="1"/>
  <c r="K992" i="5" s="1"/>
  <c r="K993" i="5" s="1"/>
  <c r="K994" i="5" s="1"/>
  <c r="K995" i="5" s="1"/>
  <c r="K996" i="5" s="1"/>
  <c r="K997" i="5" s="1"/>
  <c r="K998" i="5" s="1"/>
  <c r="K999" i="5" s="1"/>
  <c r="K1000" i="5" s="1"/>
  <c r="K1001" i="5" s="1"/>
  <c r="K1002" i="5" s="1"/>
  <c r="K1003" i="5" s="1"/>
  <c r="K1004" i="5" s="1"/>
  <c r="K1005" i="5" s="1"/>
  <c r="K1006" i="5" s="1"/>
  <c r="K1007" i="5" s="1"/>
  <c r="K1008" i="5" s="1"/>
  <c r="K1009" i="5" s="1"/>
  <c r="Z990" i="5"/>
  <c r="AH991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W990" i="5"/>
  <c r="AE991" i="5" s="1"/>
  <c r="I991" i="5" s="1"/>
  <c r="I992" i="5" s="1"/>
  <c r="I993" i="5" s="1"/>
  <c r="I994" i="5" s="1"/>
  <c r="I995" i="5" s="1"/>
  <c r="I996" i="5" s="1"/>
  <c r="I997" i="5" s="1"/>
  <c r="I998" i="5" s="1"/>
  <c r="I999" i="5" s="1"/>
  <c r="I1000" i="5" s="1"/>
  <c r="I1001" i="5" s="1"/>
  <c r="I1002" i="5" s="1"/>
  <c r="I1003" i="5" s="1"/>
  <c r="I1004" i="5" s="1"/>
  <c r="I1005" i="5" s="1"/>
  <c r="I1006" i="5" s="1"/>
  <c r="I1007" i="5" s="1"/>
  <c r="I1008" i="5" s="1"/>
  <c r="I1009" i="5" s="1"/>
  <c r="X990" i="5"/>
  <c r="AF991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U990" i="5"/>
  <c r="AC991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G1009" i="5" s="1"/>
  <c r="V990" i="5"/>
  <c r="AD991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H1001" i="5" s="1"/>
  <c r="H1002" i="5" s="1"/>
  <c r="H1003" i="5" s="1"/>
  <c r="H1004" i="5" s="1"/>
  <c r="H1005" i="5" s="1"/>
  <c r="H1006" i="5" s="1"/>
  <c r="H1007" i="5" s="1"/>
  <c r="H1008" i="5" s="1"/>
  <c r="H1009" i="5" s="1"/>
  <c r="F990" i="5"/>
  <c r="O991" i="5" s="1"/>
  <c r="T989" i="6" l="1"/>
  <c r="N989" i="6" s="1"/>
  <c r="AK988" i="6"/>
  <c r="AL988" i="6" s="1"/>
  <c r="O989" i="6"/>
  <c r="P989" i="6" s="1"/>
  <c r="AK990" i="5"/>
  <c r="AL990" i="5" s="1"/>
  <c r="P991" i="5"/>
  <c r="T991" i="5"/>
  <c r="AJ991" i="5"/>
  <c r="E989" i="6" l="1"/>
  <c r="N991" i="5"/>
  <c r="E991" i="5" s="1"/>
  <c r="AB989" i="6" l="1"/>
  <c r="X989" i="6"/>
  <c r="AA989" i="6"/>
  <c r="W989" i="6"/>
  <c r="Z989" i="6"/>
  <c r="V989" i="6"/>
  <c r="F989" i="6"/>
  <c r="Y989" i="6"/>
  <c r="U989" i="6"/>
  <c r="AA991" i="5"/>
  <c r="AB991" i="5"/>
  <c r="Y991" i="5"/>
  <c r="Z991" i="5"/>
  <c r="W991" i="5"/>
  <c r="X991" i="5"/>
  <c r="U991" i="5"/>
  <c r="V991" i="5"/>
  <c r="F991" i="5"/>
  <c r="O992" i="5" s="1"/>
  <c r="O990" i="6" l="1"/>
  <c r="P990" i="6" s="1"/>
  <c r="AK989" i="6"/>
  <c r="AL989" i="6" s="1"/>
  <c r="T990" i="6"/>
  <c r="N990" i="6" s="1"/>
  <c r="AK991" i="5"/>
  <c r="AL991" i="5" s="1"/>
  <c r="P992" i="5"/>
  <c r="T992" i="5"/>
  <c r="N992" i="5" s="1"/>
  <c r="E990" i="6" l="1"/>
  <c r="R991" i="6"/>
  <c r="E992" i="5"/>
  <c r="AA990" i="6" l="1"/>
  <c r="AI991" i="6" s="1"/>
  <c r="M991" i="6" s="1"/>
  <c r="M992" i="6" s="1"/>
  <c r="M993" i="6" s="1"/>
  <c r="M994" i="6" s="1"/>
  <c r="M995" i="6" s="1"/>
  <c r="M996" i="6" s="1"/>
  <c r="M997" i="6" s="1"/>
  <c r="M998" i="6" s="1"/>
  <c r="M999" i="6" s="1"/>
  <c r="M1000" i="6" s="1"/>
  <c r="M1001" i="6" s="1"/>
  <c r="M1002" i="6" s="1"/>
  <c r="M1003" i="6" s="1"/>
  <c r="M1004" i="6" s="1"/>
  <c r="M1005" i="6" s="1"/>
  <c r="M1006" i="6" s="1"/>
  <c r="M1007" i="6" s="1"/>
  <c r="M1008" i="6" s="1"/>
  <c r="M1009" i="6" s="1"/>
  <c r="W990" i="6"/>
  <c r="AE991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  <c r="I1003" i="6" s="1"/>
  <c r="I1004" i="6" s="1"/>
  <c r="I1005" i="6" s="1"/>
  <c r="I1006" i="6" s="1"/>
  <c r="I1007" i="6" s="1"/>
  <c r="I1008" i="6" s="1"/>
  <c r="I1009" i="6" s="1"/>
  <c r="Z990" i="6"/>
  <c r="AH991" i="6" s="1"/>
  <c r="L991" i="6" s="1"/>
  <c r="L992" i="6" s="1"/>
  <c r="L993" i="6" s="1"/>
  <c r="L994" i="6" s="1"/>
  <c r="L995" i="6" s="1"/>
  <c r="L996" i="6" s="1"/>
  <c r="L997" i="6" s="1"/>
  <c r="L998" i="6" s="1"/>
  <c r="L999" i="6" s="1"/>
  <c r="L1000" i="6" s="1"/>
  <c r="L1001" i="6" s="1"/>
  <c r="L1002" i="6" s="1"/>
  <c r="L1003" i="6" s="1"/>
  <c r="L1004" i="6" s="1"/>
  <c r="L1005" i="6" s="1"/>
  <c r="L1006" i="6" s="1"/>
  <c r="L1007" i="6" s="1"/>
  <c r="L1008" i="6" s="1"/>
  <c r="L1009" i="6" s="1"/>
  <c r="V990" i="6"/>
  <c r="AD991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F990" i="6"/>
  <c r="Y990" i="6"/>
  <c r="AG991" i="6" s="1"/>
  <c r="K991" i="6" s="1"/>
  <c r="K992" i="6" s="1"/>
  <c r="K993" i="6" s="1"/>
  <c r="K994" i="6" s="1"/>
  <c r="K995" i="6" s="1"/>
  <c r="K996" i="6" s="1"/>
  <c r="K997" i="6" s="1"/>
  <c r="K998" i="6" s="1"/>
  <c r="K999" i="6" s="1"/>
  <c r="K1000" i="6" s="1"/>
  <c r="K1001" i="6" s="1"/>
  <c r="K1002" i="6" s="1"/>
  <c r="K1003" i="6" s="1"/>
  <c r="K1004" i="6" s="1"/>
  <c r="K1005" i="6" s="1"/>
  <c r="K1006" i="6" s="1"/>
  <c r="K1007" i="6" s="1"/>
  <c r="K1008" i="6" s="1"/>
  <c r="K1009" i="6" s="1"/>
  <c r="U990" i="6"/>
  <c r="AC991" i="6" s="1"/>
  <c r="AB990" i="6"/>
  <c r="X990" i="6"/>
  <c r="AF991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AA992" i="5"/>
  <c r="AB992" i="5"/>
  <c r="Y992" i="5"/>
  <c r="Z992" i="5"/>
  <c r="W992" i="5"/>
  <c r="X992" i="5"/>
  <c r="U992" i="5"/>
  <c r="V992" i="5"/>
  <c r="F992" i="5"/>
  <c r="O993" i="5" s="1"/>
  <c r="AJ991" i="6" l="1"/>
  <c r="G991" i="6"/>
  <c r="O991" i="6"/>
  <c r="P991" i="6" s="1"/>
  <c r="AK990" i="6"/>
  <c r="AL990" i="6" s="1"/>
  <c r="T991" i="6"/>
  <c r="AK992" i="5"/>
  <c r="AL992" i="5" s="1"/>
  <c r="P993" i="5"/>
  <c r="T993" i="5"/>
  <c r="N993" i="5" s="1"/>
  <c r="G992" i="6" l="1"/>
  <c r="N991" i="6"/>
  <c r="E993" i="5"/>
  <c r="E991" i="6" l="1"/>
  <c r="G993" i="6"/>
  <c r="AA993" i="5"/>
  <c r="AB993" i="5"/>
  <c r="Y993" i="5"/>
  <c r="Z993" i="5"/>
  <c r="W993" i="5"/>
  <c r="X993" i="5"/>
  <c r="U993" i="5"/>
  <c r="V993" i="5"/>
  <c r="F993" i="5"/>
  <c r="O994" i="5" s="1"/>
  <c r="G994" i="6" l="1"/>
  <c r="Z991" i="6"/>
  <c r="V991" i="6"/>
  <c r="F991" i="6"/>
  <c r="AB991" i="6"/>
  <c r="X991" i="6"/>
  <c r="AA991" i="6"/>
  <c r="Y991" i="6"/>
  <c r="W991" i="6"/>
  <c r="U991" i="6"/>
  <c r="AK993" i="5"/>
  <c r="AL993" i="5" s="1"/>
  <c r="P994" i="5"/>
  <c r="T994" i="5"/>
  <c r="N994" i="5" s="1"/>
  <c r="O992" i="6" l="1"/>
  <c r="P992" i="6" s="1"/>
  <c r="T992" i="6"/>
  <c r="N992" i="6" s="1"/>
  <c r="AK991" i="6"/>
  <c r="AL991" i="6" s="1"/>
  <c r="G995" i="6"/>
  <c r="E994" i="5"/>
  <c r="E992" i="6" l="1"/>
  <c r="G996" i="6"/>
  <c r="AA994" i="5"/>
  <c r="AB994" i="5"/>
  <c r="Y994" i="5"/>
  <c r="Z994" i="5"/>
  <c r="W994" i="5"/>
  <c r="X994" i="5"/>
  <c r="U994" i="5"/>
  <c r="V994" i="5"/>
  <c r="F994" i="5"/>
  <c r="O995" i="5" s="1"/>
  <c r="G997" i="6" l="1"/>
  <c r="Y992" i="6"/>
  <c r="U992" i="6"/>
  <c r="AA992" i="6"/>
  <c r="W992" i="6"/>
  <c r="X992" i="6"/>
  <c r="V992" i="6"/>
  <c r="AB992" i="6"/>
  <c r="Z992" i="6"/>
  <c r="F992" i="6"/>
  <c r="AK994" i="5"/>
  <c r="AL994" i="5" s="1"/>
  <c r="P995" i="5"/>
  <c r="T995" i="5"/>
  <c r="N995" i="5" s="1"/>
  <c r="AK992" i="6" l="1"/>
  <c r="AL992" i="6" s="1"/>
  <c r="O993" i="6"/>
  <c r="P993" i="6" s="1"/>
  <c r="T993" i="6"/>
  <c r="N993" i="6" s="1"/>
  <c r="G998" i="6"/>
  <c r="E995" i="5"/>
  <c r="G999" i="6" l="1"/>
  <c r="E993" i="6"/>
  <c r="AA995" i="5"/>
  <c r="AB995" i="5"/>
  <c r="Y995" i="5"/>
  <c r="Z995" i="5"/>
  <c r="W995" i="5"/>
  <c r="X995" i="5"/>
  <c r="U995" i="5"/>
  <c r="V995" i="5"/>
  <c r="F995" i="5"/>
  <c r="O996" i="5" s="1"/>
  <c r="AB993" i="6" l="1"/>
  <c r="X993" i="6"/>
  <c r="Z993" i="6"/>
  <c r="V993" i="6"/>
  <c r="F993" i="6"/>
  <c r="Y993" i="6"/>
  <c r="W993" i="6"/>
  <c r="U993" i="6"/>
  <c r="AA993" i="6"/>
  <c r="G1000" i="6"/>
  <c r="AK995" i="5"/>
  <c r="AL995" i="5" s="1"/>
  <c r="P996" i="5"/>
  <c r="T996" i="5"/>
  <c r="N996" i="5" s="1"/>
  <c r="G1001" i="6" l="1"/>
  <c r="O994" i="6"/>
  <c r="P994" i="6" s="1"/>
  <c r="T994" i="6"/>
  <c r="N994" i="6" s="1"/>
  <c r="AK993" i="6"/>
  <c r="AL993" i="6" s="1"/>
  <c r="E996" i="5"/>
  <c r="E994" i="6" l="1"/>
  <c r="G1002" i="6"/>
  <c r="AA996" i="5"/>
  <c r="AB996" i="5"/>
  <c r="Y996" i="5"/>
  <c r="Z996" i="5"/>
  <c r="W996" i="5"/>
  <c r="X996" i="5"/>
  <c r="U996" i="5"/>
  <c r="V996" i="5"/>
  <c r="F996" i="5"/>
  <c r="O997" i="5" s="1"/>
  <c r="AA994" i="6" l="1"/>
  <c r="W994" i="6"/>
  <c r="Y994" i="6"/>
  <c r="U994" i="6"/>
  <c r="V994" i="6"/>
  <c r="AB994" i="6"/>
  <c r="Z994" i="6"/>
  <c r="F994" i="6"/>
  <c r="X994" i="6"/>
  <c r="G1003" i="6"/>
  <c r="AK996" i="5"/>
  <c r="AL996" i="5" s="1"/>
  <c r="T997" i="5"/>
  <c r="N997" i="5" s="1"/>
  <c r="P997" i="5"/>
  <c r="AK994" i="6" l="1"/>
  <c r="AL994" i="6" s="1"/>
  <c r="O995" i="6"/>
  <c r="P995" i="6" s="1"/>
  <c r="T995" i="6"/>
  <c r="N995" i="6" s="1"/>
  <c r="G1004" i="6"/>
  <c r="E997" i="5"/>
  <c r="G1005" i="6" l="1"/>
  <c r="E995" i="6"/>
  <c r="AA997" i="5"/>
  <c r="AB997" i="5"/>
  <c r="Y997" i="5"/>
  <c r="Z997" i="5"/>
  <c r="W997" i="5"/>
  <c r="X997" i="5"/>
  <c r="U997" i="5"/>
  <c r="V997" i="5"/>
  <c r="F997" i="5"/>
  <c r="O998" i="5" s="1"/>
  <c r="Z995" i="6" l="1"/>
  <c r="V995" i="6"/>
  <c r="F995" i="6"/>
  <c r="AB995" i="6"/>
  <c r="X995" i="6"/>
  <c r="W995" i="6"/>
  <c r="U995" i="6"/>
  <c r="AA995" i="6"/>
  <c r="Y995" i="6"/>
  <c r="G1006" i="6"/>
  <c r="AK997" i="5"/>
  <c r="AL997" i="5" s="1"/>
  <c r="P998" i="5"/>
  <c r="T998" i="5"/>
  <c r="N998" i="5" s="1"/>
  <c r="O996" i="6" l="1"/>
  <c r="P996" i="6" s="1"/>
  <c r="T996" i="6"/>
  <c r="N996" i="6" s="1"/>
  <c r="AK995" i="6"/>
  <c r="AL995" i="6" s="1"/>
  <c r="G1007" i="6"/>
  <c r="E998" i="5"/>
  <c r="E996" i="6" l="1"/>
  <c r="G1008" i="6"/>
  <c r="AA998" i="5"/>
  <c r="AB998" i="5"/>
  <c r="Y998" i="5"/>
  <c r="Z998" i="5"/>
  <c r="W998" i="5"/>
  <c r="X998" i="5"/>
  <c r="U998" i="5"/>
  <c r="V998" i="5"/>
  <c r="F998" i="5"/>
  <c r="O999" i="5" s="1"/>
  <c r="G1009" i="6" l="1"/>
  <c r="Y996" i="6"/>
  <c r="U996" i="6"/>
  <c r="AA996" i="6"/>
  <c r="W996" i="6"/>
  <c r="AB996" i="6"/>
  <c r="Z996" i="6"/>
  <c r="F996" i="6"/>
  <c r="X996" i="6"/>
  <c r="V996" i="6"/>
  <c r="AK998" i="5"/>
  <c r="AL998" i="5" s="1"/>
  <c r="P999" i="5"/>
  <c r="T999" i="5"/>
  <c r="N999" i="5" s="1"/>
  <c r="AK996" i="6" l="1"/>
  <c r="AL996" i="6" s="1"/>
  <c r="O997" i="6"/>
  <c r="P997" i="6" s="1"/>
  <c r="T997" i="6"/>
  <c r="N997" i="6" s="1"/>
  <c r="E999" i="5"/>
  <c r="E997" i="6" l="1"/>
  <c r="AA999" i="5"/>
  <c r="AB999" i="5"/>
  <c r="Y999" i="5"/>
  <c r="Z999" i="5"/>
  <c r="W999" i="5"/>
  <c r="X999" i="5"/>
  <c r="U999" i="5"/>
  <c r="V999" i="5"/>
  <c r="F999" i="5"/>
  <c r="O1000" i="5" s="1"/>
  <c r="Y997" i="6" l="1"/>
  <c r="AB997" i="6"/>
  <c r="X997" i="6"/>
  <c r="Z997" i="6"/>
  <c r="V997" i="6"/>
  <c r="F997" i="6"/>
  <c r="U997" i="6"/>
  <c r="AA997" i="6"/>
  <c r="W997" i="6"/>
  <c r="AK999" i="5"/>
  <c r="AL999" i="5" s="1"/>
  <c r="P1000" i="5"/>
  <c r="T1000" i="5"/>
  <c r="N1000" i="5" s="1"/>
  <c r="T998" i="6" l="1"/>
  <c r="N998" i="6" s="1"/>
  <c r="AK997" i="6"/>
  <c r="AL997" i="6" s="1"/>
  <c r="O998" i="6"/>
  <c r="P998" i="6" s="1"/>
  <c r="E1000" i="5"/>
  <c r="E998" i="6" l="1"/>
  <c r="AA1000" i="5"/>
  <c r="AB1000" i="5"/>
  <c r="Y1000" i="5"/>
  <c r="Z1000" i="5"/>
  <c r="W1000" i="5"/>
  <c r="X1000" i="5"/>
  <c r="U1000" i="5"/>
  <c r="V1000" i="5"/>
  <c r="F1000" i="5"/>
  <c r="O1001" i="5" s="1"/>
  <c r="AB998" i="6" l="1"/>
  <c r="X998" i="6"/>
  <c r="AA998" i="6"/>
  <c r="W998" i="6"/>
  <c r="Y998" i="6"/>
  <c r="U998" i="6"/>
  <c r="F998" i="6"/>
  <c r="Z998" i="6"/>
  <c r="V998" i="6"/>
  <c r="AK1000" i="5"/>
  <c r="AL1000" i="5" s="1"/>
  <c r="T1001" i="5"/>
  <c r="N1001" i="5" s="1"/>
  <c r="P1001" i="5"/>
  <c r="O999" i="6" l="1"/>
  <c r="P999" i="6" s="1"/>
  <c r="AK998" i="6"/>
  <c r="AL998" i="6" s="1"/>
  <c r="T999" i="6"/>
  <c r="N999" i="6" s="1"/>
  <c r="E1001" i="5"/>
  <c r="E999" i="6" l="1"/>
  <c r="AA1001" i="5"/>
  <c r="AB1001" i="5"/>
  <c r="Y1001" i="5"/>
  <c r="Z1001" i="5"/>
  <c r="W1001" i="5"/>
  <c r="X1001" i="5"/>
  <c r="U1001" i="5"/>
  <c r="V1001" i="5"/>
  <c r="F1001" i="5"/>
  <c r="O1002" i="5" s="1"/>
  <c r="AA999" i="6" l="1"/>
  <c r="W999" i="6"/>
  <c r="Z999" i="6"/>
  <c r="V999" i="6"/>
  <c r="F999" i="6"/>
  <c r="AB999" i="6"/>
  <c r="X999" i="6"/>
  <c r="Y999" i="6"/>
  <c r="U999" i="6"/>
  <c r="P1002" i="5"/>
  <c r="AK1001" i="5"/>
  <c r="AL1001" i="5" s="1"/>
  <c r="T1002" i="5"/>
  <c r="N1002" i="5" s="1"/>
  <c r="O1000" i="6" l="1"/>
  <c r="P1000" i="6" s="1"/>
  <c r="T1000" i="6"/>
  <c r="N1000" i="6" s="1"/>
  <c r="AK999" i="6"/>
  <c r="AL999" i="6" s="1"/>
  <c r="E1002" i="5"/>
  <c r="E1000" i="6" l="1"/>
  <c r="AA1002" i="5"/>
  <c r="AB1002" i="5"/>
  <c r="Y1002" i="5"/>
  <c r="Z1002" i="5"/>
  <c r="W1002" i="5"/>
  <c r="X1002" i="5"/>
  <c r="U1002" i="5"/>
  <c r="V1002" i="5"/>
  <c r="F1002" i="5"/>
  <c r="O1003" i="5" s="1"/>
  <c r="Z1000" i="6" l="1"/>
  <c r="V1000" i="6"/>
  <c r="F1000" i="6"/>
  <c r="Y1000" i="6"/>
  <c r="U1000" i="6"/>
  <c r="AA1000" i="6"/>
  <c r="W1000" i="6"/>
  <c r="AB1000" i="6"/>
  <c r="X1000" i="6"/>
  <c r="P1003" i="5"/>
  <c r="AK1002" i="5"/>
  <c r="AL1002" i="5" s="1"/>
  <c r="T1003" i="5"/>
  <c r="N1003" i="5" s="1"/>
  <c r="AK1000" i="6" l="1"/>
  <c r="AL1000" i="6" s="1"/>
  <c r="O1001" i="6"/>
  <c r="P1001" i="6" s="1"/>
  <c r="T1001" i="6"/>
  <c r="N1001" i="6" s="1"/>
  <c r="E1003" i="5"/>
  <c r="E1001" i="6" l="1"/>
  <c r="AA1003" i="5"/>
  <c r="AB1003" i="5"/>
  <c r="Y1003" i="5"/>
  <c r="Z1003" i="5"/>
  <c r="W1003" i="5"/>
  <c r="X1003" i="5"/>
  <c r="U1003" i="5"/>
  <c r="V1003" i="5"/>
  <c r="F1003" i="5"/>
  <c r="O1004" i="5" s="1"/>
  <c r="Y1001" i="6" l="1"/>
  <c r="U1001" i="6"/>
  <c r="AB1001" i="6"/>
  <c r="X1001" i="6"/>
  <c r="Z1001" i="6"/>
  <c r="V1001" i="6"/>
  <c r="F1001" i="6"/>
  <c r="AA1001" i="6"/>
  <c r="W1001" i="6"/>
  <c r="P1004" i="5"/>
  <c r="AK1003" i="5"/>
  <c r="AL1003" i="5" s="1"/>
  <c r="T1004" i="5"/>
  <c r="N1004" i="5" s="1"/>
  <c r="T1002" i="6" l="1"/>
  <c r="N1002" i="6" s="1"/>
  <c r="AK1001" i="6"/>
  <c r="AL1001" i="6" s="1"/>
  <c r="O1002" i="6"/>
  <c r="P1002" i="6" s="1"/>
  <c r="E1004" i="5"/>
  <c r="E1002" i="6" l="1"/>
  <c r="AA1004" i="5"/>
  <c r="AB1004" i="5"/>
  <c r="Y1004" i="5"/>
  <c r="Z1004" i="5"/>
  <c r="W1004" i="5"/>
  <c r="X1004" i="5"/>
  <c r="U1004" i="5"/>
  <c r="V1004" i="5"/>
  <c r="F1004" i="5"/>
  <c r="O1005" i="5" s="1"/>
  <c r="AB1002" i="6" l="1"/>
  <c r="X1002" i="6"/>
  <c r="AA1002" i="6"/>
  <c r="W1002" i="6"/>
  <c r="Y1002" i="6"/>
  <c r="U1002" i="6"/>
  <c r="F1002" i="6"/>
  <c r="Z1002" i="6"/>
  <c r="V1002" i="6"/>
  <c r="P1005" i="5"/>
  <c r="AK1004" i="5"/>
  <c r="AL1004" i="5" s="1"/>
  <c r="T1005" i="5"/>
  <c r="N1005" i="5" s="1"/>
  <c r="O1003" i="6" l="1"/>
  <c r="P1003" i="6" s="1"/>
  <c r="AK1002" i="6"/>
  <c r="AL1002" i="6" s="1"/>
  <c r="T1003" i="6"/>
  <c r="N1003" i="6" s="1"/>
  <c r="E1005" i="5"/>
  <c r="E1003" i="6" l="1"/>
  <c r="AA1005" i="5"/>
  <c r="AB1005" i="5"/>
  <c r="Y1005" i="5"/>
  <c r="Z1005" i="5"/>
  <c r="W1005" i="5"/>
  <c r="X1005" i="5"/>
  <c r="U1005" i="5"/>
  <c r="V1005" i="5"/>
  <c r="F1005" i="5"/>
  <c r="O1006" i="5" s="1"/>
  <c r="AA1003" i="6" l="1"/>
  <c r="W1003" i="6"/>
  <c r="Z1003" i="6"/>
  <c r="V1003" i="6"/>
  <c r="F1003" i="6"/>
  <c r="AB1003" i="6"/>
  <c r="X1003" i="6"/>
  <c r="Y1003" i="6"/>
  <c r="U1003" i="6"/>
  <c r="P1006" i="5"/>
  <c r="AK1005" i="5"/>
  <c r="AL1005" i="5" s="1"/>
  <c r="T1006" i="5"/>
  <c r="N1006" i="5" s="1"/>
  <c r="O1004" i="6" l="1"/>
  <c r="P1004" i="6" s="1"/>
  <c r="AK1003" i="6"/>
  <c r="AL1003" i="6" s="1"/>
  <c r="T1004" i="6"/>
  <c r="N1004" i="6" s="1"/>
  <c r="E1006" i="5"/>
  <c r="E1004" i="6" l="1"/>
  <c r="AA1006" i="5"/>
  <c r="AB1006" i="5"/>
  <c r="Y1006" i="5"/>
  <c r="Z1006" i="5"/>
  <c r="W1006" i="5"/>
  <c r="X1006" i="5"/>
  <c r="U1006" i="5"/>
  <c r="V1006" i="5"/>
  <c r="F1006" i="5"/>
  <c r="O1007" i="5" s="1"/>
  <c r="AB1004" i="6" l="1"/>
  <c r="Z1004" i="6"/>
  <c r="V1004" i="6"/>
  <c r="F1004" i="6"/>
  <c r="Y1004" i="6"/>
  <c r="U1004" i="6"/>
  <c r="AA1004" i="6"/>
  <c r="W1004" i="6"/>
  <c r="X1004" i="6"/>
  <c r="P1007" i="5"/>
  <c r="AK1006" i="5"/>
  <c r="AL1006" i="5" s="1"/>
  <c r="T1007" i="5"/>
  <c r="N1007" i="5" s="1"/>
  <c r="T1005" i="6" l="1"/>
  <c r="N1005" i="6" s="1"/>
  <c r="AK1004" i="6"/>
  <c r="AL1004" i="6" s="1"/>
  <c r="O1005" i="6"/>
  <c r="P1005" i="6" s="1"/>
  <c r="E1007" i="5"/>
  <c r="E1005" i="6" l="1"/>
  <c r="AA1007" i="5"/>
  <c r="AB1007" i="5"/>
  <c r="Y1007" i="5"/>
  <c r="Z1007" i="5"/>
  <c r="W1007" i="5"/>
  <c r="X1007" i="5"/>
  <c r="U1007" i="5"/>
  <c r="V1007" i="5"/>
  <c r="F1007" i="5"/>
  <c r="O1008" i="5" s="1"/>
  <c r="AB1005" i="6" l="1"/>
  <c r="X1005" i="6"/>
  <c r="AA1005" i="6"/>
  <c r="W1005" i="6"/>
  <c r="U1005" i="6"/>
  <c r="F1005" i="6"/>
  <c r="Z1005" i="6"/>
  <c r="V1005" i="6"/>
  <c r="Y1005" i="6"/>
  <c r="P1008" i="5"/>
  <c r="AK1007" i="5"/>
  <c r="AL1007" i="5" s="1"/>
  <c r="T1008" i="5"/>
  <c r="N1008" i="5" s="1"/>
  <c r="O1006" i="6" l="1"/>
  <c r="P1006" i="6" s="1"/>
  <c r="AK1005" i="6"/>
  <c r="AL1005" i="6" s="1"/>
  <c r="T1006" i="6"/>
  <c r="N1006" i="6" s="1"/>
  <c r="E1008" i="5"/>
  <c r="E1006" i="6" l="1"/>
  <c r="AA1008" i="5"/>
  <c r="AB1008" i="5"/>
  <c r="Y1008" i="5"/>
  <c r="Z1008" i="5"/>
  <c r="W1008" i="5"/>
  <c r="X1008" i="5"/>
  <c r="U1008" i="5"/>
  <c r="V1008" i="5"/>
  <c r="F1008" i="5"/>
  <c r="O1009" i="5" s="1"/>
  <c r="AA1006" i="6" l="1"/>
  <c r="W1006" i="6"/>
  <c r="Z1006" i="6"/>
  <c r="V1006" i="6"/>
  <c r="F1006" i="6"/>
  <c r="Y1006" i="6"/>
  <c r="X1006" i="6"/>
  <c r="AB1006" i="6"/>
  <c r="U1006" i="6"/>
  <c r="P1009" i="5"/>
  <c r="AK1008" i="5"/>
  <c r="AL1008" i="5" s="1"/>
  <c r="T1009" i="5"/>
  <c r="N1009" i="5" s="1"/>
  <c r="T1007" i="6" l="1"/>
  <c r="N1007" i="6" s="1"/>
  <c r="O1007" i="6"/>
  <c r="P1007" i="6" s="1"/>
  <c r="AK1006" i="6"/>
  <c r="AL1006" i="6" s="1"/>
  <c r="E1009" i="5"/>
  <c r="R1010" i="5"/>
  <c r="E20" i="2" s="1"/>
  <c r="E1007" i="6" l="1"/>
  <c r="AA1009" i="5"/>
  <c r="AI1010" i="5" s="1"/>
  <c r="M1010" i="5" s="1"/>
  <c r="M1011" i="5" s="1"/>
  <c r="M1012" i="5" s="1"/>
  <c r="M1013" i="5" s="1"/>
  <c r="M1014" i="5" s="1"/>
  <c r="M1015" i="5" s="1"/>
  <c r="M1016" i="5" s="1"/>
  <c r="M1017" i="5" s="1"/>
  <c r="M1018" i="5" s="1"/>
  <c r="M1019" i="5" s="1"/>
  <c r="M1020" i="5" s="1"/>
  <c r="M1021" i="5" s="1"/>
  <c r="M1022" i="5" s="1"/>
  <c r="M1023" i="5" s="1"/>
  <c r="M1024" i="5" s="1"/>
  <c r="M1025" i="5" s="1"/>
  <c r="M1026" i="5" s="1"/>
  <c r="M1027" i="5" s="1"/>
  <c r="M1028" i="5" s="1"/>
  <c r="M1029" i="5" s="1"/>
  <c r="M1030" i="5" s="1"/>
  <c r="M1031" i="5" s="1"/>
  <c r="AB1009" i="5"/>
  <c r="Y1009" i="5"/>
  <c r="AG1010" i="5" s="1"/>
  <c r="K1010" i="5" s="1"/>
  <c r="K1011" i="5" s="1"/>
  <c r="K1012" i="5" s="1"/>
  <c r="K1013" i="5" s="1"/>
  <c r="K1014" i="5" s="1"/>
  <c r="K1015" i="5" s="1"/>
  <c r="K1016" i="5" s="1"/>
  <c r="K1017" i="5" s="1"/>
  <c r="K1018" i="5" s="1"/>
  <c r="K1019" i="5" s="1"/>
  <c r="K1020" i="5" s="1"/>
  <c r="K1021" i="5" s="1"/>
  <c r="K1022" i="5" s="1"/>
  <c r="K1023" i="5" s="1"/>
  <c r="K1024" i="5" s="1"/>
  <c r="K1025" i="5" s="1"/>
  <c r="K1026" i="5" s="1"/>
  <c r="K1027" i="5" s="1"/>
  <c r="K1028" i="5" s="1"/>
  <c r="K1029" i="5" s="1"/>
  <c r="K1030" i="5" s="1"/>
  <c r="K1031" i="5" s="1"/>
  <c r="Z1009" i="5"/>
  <c r="AH1010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W1009" i="5"/>
  <c r="AE1010" i="5" s="1"/>
  <c r="I1010" i="5" s="1"/>
  <c r="I1011" i="5" s="1"/>
  <c r="I1012" i="5" s="1"/>
  <c r="I1013" i="5" s="1"/>
  <c r="I1014" i="5" s="1"/>
  <c r="I1015" i="5" s="1"/>
  <c r="I1016" i="5" s="1"/>
  <c r="I1017" i="5" s="1"/>
  <c r="I1018" i="5" s="1"/>
  <c r="I1019" i="5" s="1"/>
  <c r="I1020" i="5" s="1"/>
  <c r="I1021" i="5" s="1"/>
  <c r="I1022" i="5" s="1"/>
  <c r="I1023" i="5" s="1"/>
  <c r="I1024" i="5" s="1"/>
  <c r="I1025" i="5" s="1"/>
  <c r="I1026" i="5" s="1"/>
  <c r="I1027" i="5" s="1"/>
  <c r="I1028" i="5" s="1"/>
  <c r="I1029" i="5" s="1"/>
  <c r="I1030" i="5" s="1"/>
  <c r="I1031" i="5" s="1"/>
  <c r="X1009" i="5"/>
  <c r="AF1010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U1009" i="5"/>
  <c r="AC1010" i="5" s="1"/>
  <c r="G1010" i="5" s="1"/>
  <c r="G1011" i="5" s="1"/>
  <c r="G1012" i="5" s="1"/>
  <c r="G1013" i="5" s="1"/>
  <c r="G1014" i="5" s="1"/>
  <c r="G1015" i="5" s="1"/>
  <c r="G1016" i="5" s="1"/>
  <c r="G1017" i="5" s="1"/>
  <c r="G1018" i="5" s="1"/>
  <c r="G1019" i="5" s="1"/>
  <c r="G1020" i="5" s="1"/>
  <c r="G1021" i="5" s="1"/>
  <c r="G1022" i="5" s="1"/>
  <c r="G1023" i="5" s="1"/>
  <c r="G1024" i="5" s="1"/>
  <c r="G1025" i="5" s="1"/>
  <c r="G1026" i="5" s="1"/>
  <c r="G1027" i="5" s="1"/>
  <c r="G1028" i="5" s="1"/>
  <c r="G1029" i="5" s="1"/>
  <c r="G1030" i="5" s="1"/>
  <c r="G1031" i="5" s="1"/>
  <c r="V1009" i="5"/>
  <c r="AD1010" i="5" s="1"/>
  <c r="H1010" i="5" s="1"/>
  <c r="H1011" i="5" s="1"/>
  <c r="H1012" i="5" s="1"/>
  <c r="H1013" i="5" s="1"/>
  <c r="H1014" i="5" s="1"/>
  <c r="H1015" i="5" s="1"/>
  <c r="H1016" i="5" s="1"/>
  <c r="H1017" i="5" s="1"/>
  <c r="H1018" i="5" s="1"/>
  <c r="H1019" i="5" s="1"/>
  <c r="H1020" i="5" s="1"/>
  <c r="H1021" i="5" s="1"/>
  <c r="H1022" i="5" s="1"/>
  <c r="H1023" i="5" s="1"/>
  <c r="H1024" i="5" s="1"/>
  <c r="H1025" i="5" s="1"/>
  <c r="H1026" i="5" s="1"/>
  <c r="H1027" i="5" s="1"/>
  <c r="H1028" i="5" s="1"/>
  <c r="H1029" i="5" s="1"/>
  <c r="H1030" i="5" s="1"/>
  <c r="H1031" i="5" s="1"/>
  <c r="F1009" i="5"/>
  <c r="O1010" i="5" s="1"/>
  <c r="Z1007" i="6" l="1"/>
  <c r="V1007" i="6"/>
  <c r="F1007" i="6"/>
  <c r="Y1007" i="6"/>
  <c r="U1007" i="6"/>
  <c r="X1007" i="6"/>
  <c r="W1007" i="6"/>
  <c r="AA1007" i="6"/>
  <c r="AB1007" i="6"/>
  <c r="P1010" i="5"/>
  <c r="AK1009" i="5"/>
  <c r="AL1009" i="5" s="1"/>
  <c r="T1010" i="5"/>
  <c r="AJ1010" i="5"/>
  <c r="AK1007" i="6" l="1"/>
  <c r="AL1007" i="6" s="1"/>
  <c r="O1008" i="6"/>
  <c r="P1008" i="6" s="1"/>
  <c r="T1008" i="6"/>
  <c r="N1008" i="6" s="1"/>
  <c r="N1010" i="5"/>
  <c r="E1010" i="5" s="1"/>
  <c r="E1008" i="6" l="1"/>
  <c r="AA1010" i="5"/>
  <c r="AB1010" i="5"/>
  <c r="Y1010" i="5"/>
  <c r="Z1010" i="5"/>
  <c r="W1010" i="5"/>
  <c r="X1010" i="5"/>
  <c r="U1010" i="5"/>
  <c r="V1010" i="5"/>
  <c r="F1010" i="5"/>
  <c r="O1011" i="5" s="1"/>
  <c r="Y1008" i="6" l="1"/>
  <c r="U1008" i="6"/>
  <c r="AB1008" i="6"/>
  <c r="X1008" i="6"/>
  <c r="Z1008" i="6"/>
  <c r="W1008" i="6"/>
  <c r="AA1008" i="6"/>
  <c r="F1008" i="6"/>
  <c r="V1008" i="6"/>
  <c r="P1011" i="5"/>
  <c r="AK1010" i="5"/>
  <c r="AL1010" i="5" s="1"/>
  <c r="T1011" i="5"/>
  <c r="N1011" i="5" s="1"/>
  <c r="AK1008" i="6" l="1"/>
  <c r="AL1008" i="6" s="1"/>
  <c r="O1009" i="6"/>
  <c r="P1009" i="6" s="1"/>
  <c r="T1009" i="6"/>
  <c r="N1009" i="6" s="1"/>
  <c r="E1011" i="5"/>
  <c r="E21" i="2"/>
  <c r="E1009" i="6" l="1"/>
  <c r="R1010" i="6"/>
  <c r="AA1011" i="5"/>
  <c r="AB1011" i="5"/>
  <c r="Y1011" i="5"/>
  <c r="Z1011" i="5"/>
  <c r="W1011" i="5"/>
  <c r="X1011" i="5"/>
  <c r="U1011" i="5"/>
  <c r="V1011" i="5"/>
  <c r="F1011" i="5"/>
  <c r="O1012" i="5" s="1"/>
  <c r="AB1009" i="6" l="1"/>
  <c r="X1009" i="6"/>
  <c r="AF1010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AA1009" i="6"/>
  <c r="AI1010" i="6" s="1"/>
  <c r="M1010" i="6" s="1"/>
  <c r="M1011" i="6" s="1"/>
  <c r="M1012" i="6" s="1"/>
  <c r="M1013" i="6" s="1"/>
  <c r="M1014" i="6" s="1"/>
  <c r="M1015" i="6" s="1"/>
  <c r="M1016" i="6" s="1"/>
  <c r="M1017" i="6" s="1"/>
  <c r="M1018" i="6" s="1"/>
  <c r="M1019" i="6" s="1"/>
  <c r="M1020" i="6" s="1"/>
  <c r="M1021" i="6" s="1"/>
  <c r="M1022" i="6" s="1"/>
  <c r="M1023" i="6" s="1"/>
  <c r="M1024" i="6" s="1"/>
  <c r="M1025" i="6" s="1"/>
  <c r="M1026" i="6" s="1"/>
  <c r="M1027" i="6" s="1"/>
  <c r="M1028" i="6" s="1"/>
  <c r="M1029" i="6" s="1"/>
  <c r="M1030" i="6" s="1"/>
  <c r="M1031" i="6" s="1"/>
  <c r="W1009" i="6"/>
  <c r="AE1010" i="6" s="1"/>
  <c r="I1010" i="6" s="1"/>
  <c r="I1011" i="6" s="1"/>
  <c r="I1012" i="6" s="1"/>
  <c r="I1013" i="6" s="1"/>
  <c r="I1014" i="6" s="1"/>
  <c r="I1015" i="6" s="1"/>
  <c r="I1016" i="6" s="1"/>
  <c r="I1017" i="6" s="1"/>
  <c r="I1018" i="6" s="1"/>
  <c r="I1019" i="6" s="1"/>
  <c r="I1020" i="6" s="1"/>
  <c r="I1021" i="6" s="1"/>
  <c r="I1022" i="6" s="1"/>
  <c r="I1023" i="6" s="1"/>
  <c r="I1024" i="6" s="1"/>
  <c r="I1025" i="6" s="1"/>
  <c r="I1026" i="6" s="1"/>
  <c r="I1027" i="6" s="1"/>
  <c r="I1028" i="6" s="1"/>
  <c r="I1029" i="6" s="1"/>
  <c r="I1030" i="6" s="1"/>
  <c r="I1031" i="6" s="1"/>
  <c r="Y1009" i="6"/>
  <c r="AG1010" i="6" s="1"/>
  <c r="K1010" i="6" s="1"/>
  <c r="K1011" i="6" s="1"/>
  <c r="K1012" i="6" s="1"/>
  <c r="K1013" i="6" s="1"/>
  <c r="K1014" i="6" s="1"/>
  <c r="K1015" i="6" s="1"/>
  <c r="K1016" i="6" s="1"/>
  <c r="K1017" i="6" s="1"/>
  <c r="K1018" i="6" s="1"/>
  <c r="K1019" i="6" s="1"/>
  <c r="K1020" i="6" s="1"/>
  <c r="K1021" i="6" s="1"/>
  <c r="K1022" i="6" s="1"/>
  <c r="K1023" i="6" s="1"/>
  <c r="K1024" i="6" s="1"/>
  <c r="K1025" i="6" s="1"/>
  <c r="K1026" i="6" s="1"/>
  <c r="K1027" i="6" s="1"/>
  <c r="K1028" i="6" s="1"/>
  <c r="K1029" i="6" s="1"/>
  <c r="K1030" i="6" s="1"/>
  <c r="K1031" i="6" s="1"/>
  <c r="V1009" i="6"/>
  <c r="AD1010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Z1009" i="6"/>
  <c r="AH1010" i="6" s="1"/>
  <c r="L1010" i="6" s="1"/>
  <c r="L1011" i="6" s="1"/>
  <c r="L1012" i="6" s="1"/>
  <c r="L1013" i="6" s="1"/>
  <c r="L1014" i="6" s="1"/>
  <c r="L1015" i="6" s="1"/>
  <c r="L1016" i="6" s="1"/>
  <c r="L1017" i="6" s="1"/>
  <c r="L1018" i="6" s="1"/>
  <c r="L1019" i="6" s="1"/>
  <c r="L1020" i="6" s="1"/>
  <c r="L1021" i="6" s="1"/>
  <c r="L1022" i="6" s="1"/>
  <c r="L1023" i="6" s="1"/>
  <c r="L1024" i="6" s="1"/>
  <c r="L1025" i="6" s="1"/>
  <c r="L1026" i="6" s="1"/>
  <c r="L1027" i="6" s="1"/>
  <c r="L1028" i="6" s="1"/>
  <c r="L1029" i="6" s="1"/>
  <c r="L1030" i="6" s="1"/>
  <c r="L1031" i="6" s="1"/>
  <c r="U1009" i="6"/>
  <c r="AC1010" i="6" s="1"/>
  <c r="F1009" i="6"/>
  <c r="AK1011" i="5"/>
  <c r="AL1011" i="5" s="1"/>
  <c r="P1012" i="5"/>
  <c r="T1012" i="5"/>
  <c r="N1012" i="5" s="1"/>
  <c r="AJ1010" i="6" l="1"/>
  <c r="G1010" i="6"/>
  <c r="O1010" i="6"/>
  <c r="P1010" i="6" s="1"/>
  <c r="T1010" i="6"/>
  <c r="AK1009" i="6"/>
  <c r="AL1009" i="6" s="1"/>
  <c r="E1012" i="5"/>
  <c r="G1011" i="6" l="1"/>
  <c r="N1010" i="6"/>
  <c r="AA1012" i="5"/>
  <c r="AB1012" i="5"/>
  <c r="Y1012" i="5"/>
  <c r="Z1012" i="5"/>
  <c r="W1012" i="5"/>
  <c r="X1012" i="5"/>
  <c r="U1012" i="5"/>
  <c r="V1012" i="5"/>
  <c r="F1012" i="5"/>
  <c r="O1013" i="5" s="1"/>
  <c r="E1010" i="6" l="1"/>
  <c r="G1012" i="6"/>
  <c r="AK1012" i="5"/>
  <c r="AL1012" i="5" s="1"/>
  <c r="P1013" i="5"/>
  <c r="T1013" i="5"/>
  <c r="N1013" i="5" s="1"/>
  <c r="G1013" i="6" l="1"/>
  <c r="AA1010" i="6"/>
  <c r="W1010" i="6"/>
  <c r="Z1010" i="6"/>
  <c r="V1010" i="6"/>
  <c r="F1010" i="6"/>
  <c r="U1010" i="6"/>
  <c r="AB1010" i="6"/>
  <c r="X1010" i="6"/>
  <c r="Y1010" i="6"/>
  <c r="E1013" i="5"/>
  <c r="O1011" i="6" l="1"/>
  <c r="P1011" i="6" s="1"/>
  <c r="AK1010" i="6"/>
  <c r="AL1010" i="6" s="1"/>
  <c r="T1011" i="6"/>
  <c r="N1011" i="6" s="1"/>
  <c r="G1014" i="6"/>
  <c r="AA1013" i="5"/>
  <c r="AB1013" i="5"/>
  <c r="Y1013" i="5"/>
  <c r="Z1013" i="5"/>
  <c r="W1013" i="5"/>
  <c r="X1013" i="5"/>
  <c r="U1013" i="5"/>
  <c r="V1013" i="5"/>
  <c r="F1013" i="5"/>
  <c r="O1014" i="5" s="1"/>
  <c r="G1015" i="6" l="1"/>
  <c r="E1011" i="6"/>
  <c r="AK1013" i="5"/>
  <c r="AL1013" i="5" s="1"/>
  <c r="P1014" i="5"/>
  <c r="T1014" i="5"/>
  <c r="N1014" i="5" s="1"/>
  <c r="AA1011" i="6" l="1"/>
  <c r="W1011" i="6"/>
  <c r="Z1011" i="6"/>
  <c r="V1011" i="6"/>
  <c r="F1011" i="6"/>
  <c r="Y1011" i="6"/>
  <c r="U1011" i="6"/>
  <c r="AB1011" i="6"/>
  <c r="X1011" i="6"/>
  <c r="G1016" i="6"/>
  <c r="E1014" i="5"/>
  <c r="G1017" i="6" l="1"/>
  <c r="AK1011" i="6"/>
  <c r="AL1011" i="6" s="1"/>
  <c r="O1012" i="6"/>
  <c r="P1012" i="6" s="1"/>
  <c r="T1012" i="6"/>
  <c r="N1012" i="6" s="1"/>
  <c r="AA1014" i="5"/>
  <c r="AB1014" i="5"/>
  <c r="Y1014" i="5"/>
  <c r="Z1014" i="5"/>
  <c r="W1014" i="5"/>
  <c r="X1014" i="5"/>
  <c r="U1014" i="5"/>
  <c r="V1014" i="5"/>
  <c r="F1014" i="5"/>
  <c r="O1015" i="5" s="1"/>
  <c r="G1018" i="6" l="1"/>
  <c r="E1012" i="6"/>
  <c r="AK1014" i="5"/>
  <c r="AL1014" i="5" s="1"/>
  <c r="P1015" i="5"/>
  <c r="T1015" i="5"/>
  <c r="N1015" i="5" s="1"/>
  <c r="G1019" i="6" l="1"/>
  <c r="Y1012" i="6"/>
  <c r="U1012" i="6"/>
  <c r="AB1012" i="6"/>
  <c r="X1012" i="6"/>
  <c r="W1012" i="6"/>
  <c r="V1012" i="6"/>
  <c r="AA1012" i="6"/>
  <c r="F1012" i="6"/>
  <c r="Z1012" i="6"/>
  <c r="E1015" i="5"/>
  <c r="T1013" i="6" l="1"/>
  <c r="N1013" i="6" s="1"/>
  <c r="AK1012" i="6"/>
  <c r="AL1012" i="6" s="1"/>
  <c r="O1013" i="6"/>
  <c r="P1013" i="6" s="1"/>
  <c r="G1020" i="6"/>
  <c r="AA1015" i="5"/>
  <c r="AB1015" i="5"/>
  <c r="Y1015" i="5"/>
  <c r="Z1015" i="5"/>
  <c r="W1015" i="5"/>
  <c r="X1015" i="5"/>
  <c r="U1015" i="5"/>
  <c r="V1015" i="5"/>
  <c r="F1015" i="5"/>
  <c r="O1016" i="5" s="1"/>
  <c r="G1021" i="6" l="1"/>
  <c r="E1013" i="6"/>
  <c r="P1016" i="5"/>
  <c r="T1016" i="5"/>
  <c r="N1016" i="5" s="1"/>
  <c r="AK1015" i="5"/>
  <c r="AL1015" i="5" s="1"/>
  <c r="G1022" i="6" l="1"/>
  <c r="AB1013" i="6"/>
  <c r="X1013" i="6"/>
  <c r="AA1013" i="6"/>
  <c r="W1013" i="6"/>
  <c r="V1013" i="6"/>
  <c r="U1013" i="6"/>
  <c r="F1013" i="6"/>
  <c r="Z1013" i="6"/>
  <c r="Y1013" i="6"/>
  <c r="E1016" i="5"/>
  <c r="O1014" i="6" l="1"/>
  <c r="P1014" i="6" s="1"/>
  <c r="T1014" i="6"/>
  <c r="N1014" i="6" s="1"/>
  <c r="AK1013" i="6"/>
  <c r="AL1013" i="6" s="1"/>
  <c r="G1023" i="6"/>
  <c r="AA1016" i="5"/>
  <c r="AB1016" i="5"/>
  <c r="Y1016" i="5"/>
  <c r="Z1016" i="5"/>
  <c r="W1016" i="5"/>
  <c r="X1016" i="5"/>
  <c r="U1016" i="5"/>
  <c r="V1016" i="5"/>
  <c r="F1016" i="5"/>
  <c r="O1017" i="5" s="1"/>
  <c r="E1014" i="6" l="1"/>
  <c r="G1024" i="6"/>
  <c r="P1017" i="5"/>
  <c r="T1017" i="5"/>
  <c r="N1017" i="5" s="1"/>
  <c r="AK1016" i="5"/>
  <c r="AL1016" i="5" s="1"/>
  <c r="G1025" i="6" l="1"/>
  <c r="AA1014" i="6"/>
  <c r="W1014" i="6"/>
  <c r="Z1014" i="6"/>
  <c r="V1014" i="6"/>
  <c r="F1014" i="6"/>
  <c r="AB1014" i="6"/>
  <c r="Y1014" i="6"/>
  <c r="X1014" i="6"/>
  <c r="U1014" i="6"/>
  <c r="E1017" i="5"/>
  <c r="O1015" i="6" l="1"/>
  <c r="P1015" i="6" s="1"/>
  <c r="AK1014" i="6"/>
  <c r="AL1014" i="6" s="1"/>
  <c r="T1015" i="6"/>
  <c r="N1015" i="6" s="1"/>
  <c r="G1026" i="6"/>
  <c r="AA1017" i="5"/>
  <c r="AB1017" i="5"/>
  <c r="Y1017" i="5"/>
  <c r="Z1017" i="5"/>
  <c r="W1017" i="5"/>
  <c r="X1017" i="5"/>
  <c r="U1017" i="5"/>
  <c r="V1017" i="5"/>
  <c r="F1017" i="5"/>
  <c r="O1018" i="5" s="1"/>
  <c r="G1027" i="6" l="1"/>
  <c r="E1015" i="6"/>
  <c r="P1018" i="5"/>
  <c r="T1018" i="5"/>
  <c r="N1018" i="5" s="1"/>
  <c r="AK1017" i="5"/>
  <c r="AL1017" i="5" s="1"/>
  <c r="Z1015" i="6" l="1"/>
  <c r="V1015" i="6"/>
  <c r="F1015" i="6"/>
  <c r="Y1015" i="6"/>
  <c r="U1015" i="6"/>
  <c r="AA1015" i="6"/>
  <c r="X1015" i="6"/>
  <c r="W1015" i="6"/>
  <c r="AB1015" i="6"/>
  <c r="G1028" i="6"/>
  <c r="E1018" i="5"/>
  <c r="G1029" i="6" l="1"/>
  <c r="AK1015" i="6"/>
  <c r="AL1015" i="6" s="1"/>
  <c r="O1016" i="6"/>
  <c r="P1016" i="6" s="1"/>
  <c r="T1016" i="6"/>
  <c r="N1016" i="6" s="1"/>
  <c r="AA1018" i="5"/>
  <c r="AB1018" i="5"/>
  <c r="Y1018" i="5"/>
  <c r="Z1018" i="5"/>
  <c r="W1018" i="5"/>
  <c r="X1018" i="5"/>
  <c r="U1018" i="5"/>
  <c r="V1018" i="5"/>
  <c r="F1018" i="5"/>
  <c r="O1019" i="5" s="1"/>
  <c r="G1030" i="6" l="1"/>
  <c r="E1016" i="6"/>
  <c r="P1019" i="5"/>
  <c r="T1019" i="5"/>
  <c r="N1019" i="5" s="1"/>
  <c r="AK1018" i="5"/>
  <c r="AL1018" i="5" s="1"/>
  <c r="G1031" i="6" l="1"/>
  <c r="Y1016" i="6"/>
  <c r="U1016" i="6"/>
  <c r="AB1016" i="6"/>
  <c r="X1016" i="6"/>
  <c r="AA1016" i="6"/>
  <c r="F1016" i="6"/>
  <c r="Z1016" i="6"/>
  <c r="W1016" i="6"/>
  <c r="V1016" i="6"/>
  <c r="E1019" i="5"/>
  <c r="T1017" i="6" l="1"/>
  <c r="N1017" i="6" s="1"/>
  <c r="AK1016" i="6"/>
  <c r="AL1016" i="6" s="1"/>
  <c r="O1017" i="6"/>
  <c r="P1017" i="6" s="1"/>
  <c r="AA1019" i="5"/>
  <c r="AB1019" i="5"/>
  <c r="Y1019" i="5"/>
  <c r="Z1019" i="5"/>
  <c r="W1019" i="5"/>
  <c r="X1019" i="5"/>
  <c r="U1019" i="5"/>
  <c r="V1019" i="5"/>
  <c r="F1019" i="5"/>
  <c r="O1020" i="5" s="1"/>
  <c r="E1017" i="6" l="1"/>
  <c r="P1020" i="5"/>
  <c r="T1020" i="5"/>
  <c r="N1020" i="5" s="1"/>
  <c r="AK1019" i="5"/>
  <c r="AL1019" i="5" s="1"/>
  <c r="Z1017" i="6" l="1"/>
  <c r="V1017" i="6"/>
  <c r="F1017" i="6"/>
  <c r="AB1017" i="6"/>
  <c r="X1017" i="6"/>
  <c r="AA1017" i="6"/>
  <c r="W1017" i="6"/>
  <c r="Y1017" i="6"/>
  <c r="U1017" i="6"/>
  <c r="E1020" i="5"/>
  <c r="O1018" i="6" l="1"/>
  <c r="P1018" i="6" s="1"/>
  <c r="T1018" i="6"/>
  <c r="N1018" i="6" s="1"/>
  <c r="AK1017" i="6"/>
  <c r="AL1017" i="6" s="1"/>
  <c r="AA1020" i="5"/>
  <c r="AB1020" i="5"/>
  <c r="Y1020" i="5"/>
  <c r="Z1020" i="5"/>
  <c r="W1020" i="5"/>
  <c r="X1020" i="5"/>
  <c r="U1020" i="5"/>
  <c r="V1020" i="5"/>
  <c r="F1020" i="5"/>
  <c r="O1021" i="5" s="1"/>
  <c r="E1018" i="6" l="1"/>
  <c r="P1021" i="5"/>
  <c r="AK1020" i="5"/>
  <c r="AL1020" i="5" s="1"/>
  <c r="T1021" i="5"/>
  <c r="N1021" i="5" s="1"/>
  <c r="Y1018" i="6" l="1"/>
  <c r="U1018" i="6"/>
  <c r="AA1018" i="6"/>
  <c r="W1018" i="6"/>
  <c r="Z1018" i="6"/>
  <c r="V1018" i="6"/>
  <c r="F1018" i="6"/>
  <c r="AB1018" i="6"/>
  <c r="X1018" i="6"/>
  <c r="E1021" i="5"/>
  <c r="AK1018" i="6" l="1"/>
  <c r="AL1018" i="6" s="1"/>
  <c r="O1019" i="6"/>
  <c r="P1019" i="6" s="1"/>
  <c r="T1019" i="6"/>
  <c r="N1019" i="6" s="1"/>
  <c r="AA1021" i="5"/>
  <c r="AB1021" i="5"/>
  <c r="Y1021" i="5"/>
  <c r="Z1021" i="5"/>
  <c r="W1021" i="5"/>
  <c r="X1021" i="5"/>
  <c r="U1021" i="5"/>
  <c r="V1021" i="5"/>
  <c r="F1021" i="5"/>
  <c r="O1022" i="5" s="1"/>
  <c r="E1019" i="6" l="1"/>
  <c r="P1022" i="5"/>
  <c r="AK1021" i="5"/>
  <c r="AL1021" i="5" s="1"/>
  <c r="T1022" i="5"/>
  <c r="N1022" i="5" s="1"/>
  <c r="AB1019" i="6" l="1"/>
  <c r="X1019" i="6"/>
  <c r="Z1019" i="6"/>
  <c r="V1019" i="6"/>
  <c r="F1019" i="6"/>
  <c r="Y1019" i="6"/>
  <c r="U1019" i="6"/>
  <c r="AA1019" i="6"/>
  <c r="W1019" i="6"/>
  <c r="E1022" i="5"/>
  <c r="O1020" i="6" l="1"/>
  <c r="P1020" i="6" s="1"/>
  <c r="AK1019" i="6"/>
  <c r="AL1019" i="6" s="1"/>
  <c r="T1020" i="6"/>
  <c r="N1020" i="6" s="1"/>
  <c r="AA1022" i="5"/>
  <c r="AB1022" i="5"/>
  <c r="Y1022" i="5"/>
  <c r="Z1022" i="5"/>
  <c r="W1022" i="5"/>
  <c r="X1022" i="5"/>
  <c r="U1022" i="5"/>
  <c r="V1022" i="5"/>
  <c r="F1022" i="5"/>
  <c r="O1023" i="5" s="1"/>
  <c r="E1020" i="6" l="1"/>
  <c r="P1023" i="5"/>
  <c r="AK1022" i="5"/>
  <c r="AL1022" i="5" s="1"/>
  <c r="T1023" i="5"/>
  <c r="N1023" i="5" s="1"/>
  <c r="AA1020" i="6" l="1"/>
  <c r="W1020" i="6"/>
  <c r="Y1020" i="6"/>
  <c r="U1020" i="6"/>
  <c r="AB1020" i="6"/>
  <c r="X1020" i="6"/>
  <c r="Z1020" i="6"/>
  <c r="V1020" i="6"/>
  <c r="F1020" i="6"/>
  <c r="E1023" i="5"/>
  <c r="AK1020" i="6" l="1"/>
  <c r="AL1020" i="6" s="1"/>
  <c r="O1021" i="6"/>
  <c r="P1021" i="6" s="1"/>
  <c r="T1021" i="6"/>
  <c r="N1021" i="6" s="1"/>
  <c r="AA1023" i="5"/>
  <c r="AB1023" i="5"/>
  <c r="Y1023" i="5"/>
  <c r="Z1023" i="5"/>
  <c r="W1023" i="5"/>
  <c r="X1023" i="5"/>
  <c r="U1023" i="5"/>
  <c r="V1023" i="5"/>
  <c r="F1023" i="5"/>
  <c r="O1024" i="5" s="1"/>
  <c r="E1021" i="6" l="1"/>
  <c r="P1024" i="5"/>
  <c r="AK1023" i="5"/>
  <c r="AL1023" i="5" s="1"/>
  <c r="T1024" i="5"/>
  <c r="N1024" i="5" s="1"/>
  <c r="Z1021" i="6" l="1"/>
  <c r="V1021" i="6"/>
  <c r="F1021" i="6"/>
  <c r="AB1021" i="6"/>
  <c r="X1021" i="6"/>
  <c r="AA1021" i="6"/>
  <c r="W1021" i="6"/>
  <c r="Y1021" i="6"/>
  <c r="U1021" i="6"/>
  <c r="E1024" i="5"/>
  <c r="O1022" i="6" l="1"/>
  <c r="P1022" i="6" s="1"/>
  <c r="AK1021" i="6"/>
  <c r="AL1021" i="6" s="1"/>
  <c r="T1022" i="6"/>
  <c r="N1022" i="6" s="1"/>
  <c r="AA1024" i="5"/>
  <c r="AB1024" i="5"/>
  <c r="Y1024" i="5"/>
  <c r="Z1024" i="5"/>
  <c r="W1024" i="5"/>
  <c r="X1024" i="5"/>
  <c r="U1024" i="5"/>
  <c r="V1024" i="5"/>
  <c r="F1024" i="5"/>
  <c r="O1025" i="5" s="1"/>
  <c r="E1022" i="6" l="1"/>
  <c r="AK1024" i="5"/>
  <c r="AL1024" i="5" s="1"/>
  <c r="P1025" i="5"/>
  <c r="T1025" i="5"/>
  <c r="N1025" i="5" s="1"/>
  <c r="AA1022" i="6" l="1"/>
  <c r="W1022" i="6"/>
  <c r="Z1022" i="6"/>
  <c r="V1022" i="6"/>
  <c r="Y1022" i="6"/>
  <c r="U1022" i="6"/>
  <c r="AB1022" i="6"/>
  <c r="X1022" i="6"/>
  <c r="F1022" i="6"/>
  <c r="E1025" i="5"/>
  <c r="AK1022" i="6" l="1"/>
  <c r="AL1022" i="6" s="1"/>
  <c r="O1023" i="6"/>
  <c r="P1023" i="6" s="1"/>
  <c r="T1023" i="6"/>
  <c r="N1023" i="6" s="1"/>
  <c r="AA1025" i="5"/>
  <c r="AB1025" i="5"/>
  <c r="Y1025" i="5"/>
  <c r="Z1025" i="5"/>
  <c r="W1025" i="5"/>
  <c r="X1025" i="5"/>
  <c r="U1025" i="5"/>
  <c r="V1025" i="5"/>
  <c r="F1025" i="5"/>
  <c r="O1026" i="5" s="1"/>
  <c r="E1023" i="6" l="1"/>
  <c r="AK1025" i="5"/>
  <c r="AL1025" i="5" s="1"/>
  <c r="P1026" i="5"/>
  <c r="T1026" i="5"/>
  <c r="N1026" i="5" s="1"/>
  <c r="Z1023" i="6" l="1"/>
  <c r="V1023" i="6"/>
  <c r="F1023" i="6"/>
  <c r="Y1023" i="6"/>
  <c r="U1023" i="6"/>
  <c r="AB1023" i="6"/>
  <c r="X1023" i="6"/>
  <c r="AA1023" i="6"/>
  <c r="W1023" i="6"/>
  <c r="E1026" i="5"/>
  <c r="T1024" i="6" l="1"/>
  <c r="N1024" i="6" s="1"/>
  <c r="AK1023" i="6"/>
  <c r="AL1023" i="6" s="1"/>
  <c r="O1024" i="6"/>
  <c r="P1024" i="6" s="1"/>
  <c r="AA1026" i="5"/>
  <c r="AB1026" i="5"/>
  <c r="Y1026" i="5"/>
  <c r="Z1026" i="5"/>
  <c r="W1026" i="5"/>
  <c r="X1026" i="5"/>
  <c r="U1026" i="5"/>
  <c r="V1026" i="5"/>
  <c r="F1026" i="5"/>
  <c r="O1027" i="5" s="1"/>
  <c r="E1024" i="6" l="1"/>
  <c r="AK1026" i="5"/>
  <c r="AL1026" i="5" s="1"/>
  <c r="P1027" i="5"/>
  <c r="T1027" i="5"/>
  <c r="N1027" i="5" s="1"/>
  <c r="Y1024" i="6" l="1"/>
  <c r="U1024" i="6"/>
  <c r="AB1024" i="6"/>
  <c r="X1024" i="6"/>
  <c r="AA1024" i="6"/>
  <c r="W1024" i="6"/>
  <c r="Z1024" i="6"/>
  <c r="V1024" i="6"/>
  <c r="F1024" i="6"/>
  <c r="E1027" i="5"/>
  <c r="AK1024" i="6" l="1"/>
  <c r="AL1024" i="6" s="1"/>
  <c r="O1025" i="6"/>
  <c r="P1025" i="6" s="1"/>
  <c r="T1025" i="6"/>
  <c r="N1025" i="6" s="1"/>
  <c r="AA1027" i="5"/>
  <c r="AB1027" i="5"/>
  <c r="Y1027" i="5"/>
  <c r="Z1027" i="5"/>
  <c r="W1027" i="5"/>
  <c r="X1027" i="5"/>
  <c r="U1027" i="5"/>
  <c r="V1027" i="5"/>
  <c r="F1027" i="5"/>
  <c r="O1028" i="5" s="1"/>
  <c r="E1025" i="6" l="1"/>
  <c r="AK1027" i="5"/>
  <c r="AL1027" i="5" s="1"/>
  <c r="P1028" i="5"/>
  <c r="T1028" i="5"/>
  <c r="N1028" i="5" s="1"/>
  <c r="AB1025" i="6" l="1"/>
  <c r="X1025" i="6"/>
  <c r="AA1025" i="6"/>
  <c r="W1025" i="6"/>
  <c r="Z1025" i="6"/>
  <c r="V1025" i="6"/>
  <c r="F1025" i="6"/>
  <c r="Y1025" i="6"/>
  <c r="U1025" i="6"/>
  <c r="E1028" i="5"/>
  <c r="O1026" i="6" l="1"/>
  <c r="P1026" i="6" s="1"/>
  <c r="T1026" i="6"/>
  <c r="N1026" i="6" s="1"/>
  <c r="AK1025" i="6"/>
  <c r="AL1025" i="6" s="1"/>
  <c r="AA1028" i="5"/>
  <c r="AB1028" i="5"/>
  <c r="Y1028" i="5"/>
  <c r="Z1028" i="5"/>
  <c r="W1028" i="5"/>
  <c r="X1028" i="5"/>
  <c r="U1028" i="5"/>
  <c r="V1028" i="5"/>
  <c r="F1028" i="5"/>
  <c r="O1029" i="5" s="1"/>
  <c r="E1026" i="6" l="1"/>
  <c r="AK1028" i="5"/>
  <c r="AL1028" i="5" s="1"/>
  <c r="P1029" i="5"/>
  <c r="T1029" i="5"/>
  <c r="N1029" i="5" s="1"/>
  <c r="AA1026" i="6" l="1"/>
  <c r="W1026" i="6"/>
  <c r="Z1026" i="6"/>
  <c r="V1026" i="6"/>
  <c r="F1026" i="6"/>
  <c r="Y1026" i="6"/>
  <c r="U1026" i="6"/>
  <c r="AB1026" i="6"/>
  <c r="X1026" i="6"/>
  <c r="E1029" i="5"/>
  <c r="AK1026" i="6" l="1"/>
  <c r="AL1026" i="6" s="1"/>
  <c r="O1027" i="6"/>
  <c r="P1027" i="6" s="1"/>
  <c r="T1027" i="6"/>
  <c r="N1027" i="6" s="1"/>
  <c r="AA1029" i="5"/>
  <c r="AB1029" i="5"/>
  <c r="Y1029" i="5"/>
  <c r="Z1029" i="5"/>
  <c r="W1029" i="5"/>
  <c r="X1029" i="5"/>
  <c r="U1029" i="5"/>
  <c r="V1029" i="5"/>
  <c r="F1029" i="5"/>
  <c r="O1030" i="5" s="1"/>
  <c r="E1027" i="6" l="1"/>
  <c r="AK1029" i="5"/>
  <c r="AL1029" i="5" s="1"/>
  <c r="P1030" i="5"/>
  <c r="T1030" i="5"/>
  <c r="N1030" i="5" s="1"/>
  <c r="Z1027" i="6" l="1"/>
  <c r="V1027" i="6"/>
  <c r="F1027" i="6"/>
  <c r="Y1027" i="6"/>
  <c r="U1027" i="6"/>
  <c r="AB1027" i="6"/>
  <c r="X1027" i="6"/>
  <c r="AA1027" i="6"/>
  <c r="W1027" i="6"/>
  <c r="E1030" i="5"/>
  <c r="T1028" i="6" l="1"/>
  <c r="N1028" i="6" s="1"/>
  <c r="AK1027" i="6"/>
  <c r="AL1027" i="6" s="1"/>
  <c r="O1028" i="6"/>
  <c r="P1028" i="6" s="1"/>
  <c r="AA1030" i="5"/>
  <c r="AB1030" i="5"/>
  <c r="Y1030" i="5"/>
  <c r="Z1030" i="5"/>
  <c r="W1030" i="5"/>
  <c r="X1030" i="5"/>
  <c r="U1030" i="5"/>
  <c r="V1030" i="5"/>
  <c r="F1030" i="5"/>
  <c r="O1031" i="5" s="1"/>
  <c r="E1028" i="6" l="1"/>
  <c r="AK1030" i="5"/>
  <c r="AL1030" i="5" s="1"/>
  <c r="P1031" i="5"/>
  <c r="T1031" i="5"/>
  <c r="N1031" i="5" s="1"/>
  <c r="Y1028" i="6" l="1"/>
  <c r="U1028" i="6"/>
  <c r="AB1028" i="6"/>
  <c r="X1028" i="6"/>
  <c r="AA1028" i="6"/>
  <c r="W1028" i="6"/>
  <c r="Z1028" i="6"/>
  <c r="V1028" i="6"/>
  <c r="F1028" i="6"/>
  <c r="E1031" i="5"/>
  <c r="E24" i="2"/>
  <c r="AK1028" i="6" l="1"/>
  <c r="AL1028" i="6" s="1"/>
  <c r="O1029" i="6"/>
  <c r="P1029" i="6" s="1"/>
  <c r="T1029" i="6"/>
  <c r="N1029" i="6" s="1"/>
  <c r="AA1031" i="5"/>
  <c r="AB1031" i="5"/>
  <c r="F1031" i="5"/>
  <c r="AK1031" i="5" s="1"/>
  <c r="E3" i="2" s="1" a="1"/>
  <c r="E3" i="2" s="1"/>
  <c r="E4" i="2" s="1"/>
  <c r="Z1031" i="5"/>
  <c r="X1031" i="5"/>
  <c r="Y1031" i="5"/>
  <c r="V1031" i="5"/>
  <c r="W1031" i="5"/>
  <c r="U1031" i="5"/>
  <c r="E12" i="2" a="1"/>
  <c r="E12" i="2" s="1"/>
  <c r="E10" i="2" l="1" a="1"/>
  <c r="E10" i="2" s="1"/>
  <c r="E1029" i="6"/>
  <c r="E14" i="2" a="1"/>
  <c r="E14" i="2" s="1"/>
  <c r="AL1031" i="5"/>
  <c r="E5" i="2"/>
  <c r="E8" i="2" a="1"/>
  <c r="E8" i="2" s="1"/>
  <c r="E16" i="2" a="1"/>
  <c r="E16" i="2" s="1"/>
  <c r="AB1029" i="6" l="1"/>
  <c r="X1029" i="6"/>
  <c r="AA1029" i="6"/>
  <c r="W1029" i="6"/>
  <c r="Z1029" i="6"/>
  <c r="V1029" i="6"/>
  <c r="F1029" i="6"/>
  <c r="Y1029" i="6"/>
  <c r="U1029" i="6"/>
  <c r="O1030" i="6" l="1"/>
  <c r="P1030" i="6" s="1"/>
  <c r="T1030" i="6"/>
  <c r="N1030" i="6" s="1"/>
  <c r="AK1029" i="6"/>
  <c r="AL1029" i="6" s="1"/>
  <c r="E25" i="2"/>
  <c r="E1030" i="6" l="1"/>
  <c r="AA1030" i="6" l="1"/>
  <c r="W1030" i="6"/>
  <c r="Z1030" i="6"/>
  <c r="V1030" i="6"/>
  <c r="F1030" i="6"/>
  <c r="Y1030" i="6"/>
  <c r="U1030" i="6"/>
  <c r="AB1030" i="6"/>
  <c r="X1030" i="6"/>
  <c r="AK1030" i="6" l="1"/>
  <c r="AL1030" i="6" s="1"/>
  <c r="O1031" i="6"/>
  <c r="P1031" i="6" s="1"/>
  <c r="T1031" i="6"/>
  <c r="N1031" i="6" s="1"/>
  <c r="E1031" i="6" s="1"/>
  <c r="E15" i="2"/>
  <c r="E9" i="2"/>
  <c r="E17" i="2"/>
  <c r="E11" i="2"/>
  <c r="E13" i="2"/>
  <c r="Z1031" i="6" l="1"/>
  <c r="V1031" i="6"/>
  <c r="F1031" i="6"/>
  <c r="AK1031" i="6" s="1"/>
  <c r="AL1031" i="6" s="1"/>
  <c r="Y1031" i="6"/>
  <c r="U1031" i="6"/>
  <c r="AB1031" i="6"/>
  <c r="X1031" i="6"/>
  <c r="AA1031" i="6"/>
  <c r="W1031" i="6"/>
  <c r="E6" i="2"/>
  <c r="E5" i="4" l="1"/>
  <c r="F5" i="4" s="1"/>
  <c r="T6" i="4" s="1"/>
  <c r="N6" i="4" s="1"/>
  <c r="E6" i="4" s="1"/>
  <c r="U5" i="4" l="1"/>
  <c r="V5" i="4" s="1"/>
  <c r="O6" i="4"/>
  <c r="P6" i="4" s="1"/>
  <c r="F6" i="4" s="1"/>
  <c r="O7" i="4" l="1"/>
  <c r="P7" i="4" s="1"/>
  <c r="T7" i="4"/>
  <c r="N7" i="4" s="1"/>
  <c r="U6" i="4"/>
  <c r="V6" i="4" s="1"/>
  <c r="E7" i="4" l="1"/>
  <c r="F7" i="4" s="1"/>
  <c r="T8" i="4" l="1"/>
  <c r="N8" i="4" s="1"/>
  <c r="U7" i="4"/>
  <c r="V7" i="4" s="1"/>
  <c r="O8" i="4"/>
  <c r="P8" i="4" s="1"/>
  <c r="E8" i="4" l="1"/>
  <c r="F8" i="4" s="1"/>
  <c r="T9" i="4" l="1"/>
  <c r="N9" i="4" s="1"/>
  <c r="U8" i="4"/>
  <c r="V8" i="4" s="1"/>
  <c r="O9" i="4"/>
  <c r="P9" i="4" s="1"/>
  <c r="E9" i="4" l="1"/>
  <c r="F9" i="4" s="1"/>
  <c r="U9" i="4" l="1"/>
  <c r="V9" i="4" s="1"/>
  <c r="T10" i="4"/>
  <c r="N10" i="4" s="1"/>
  <c r="O10" i="4"/>
  <c r="P10" i="4" s="1"/>
  <c r="E10" i="4" l="1"/>
  <c r="F10" i="4" s="1"/>
  <c r="U10" i="4" l="1"/>
  <c r="V10" i="4" s="1"/>
  <c r="T11" i="4"/>
  <c r="N11" i="4" s="1"/>
  <c r="O11" i="4"/>
  <c r="P11" i="4" s="1"/>
  <c r="E11" i="4" l="1"/>
  <c r="F11" i="4" s="1"/>
  <c r="U11" i="4" l="1"/>
  <c r="V11" i="4" s="1"/>
  <c r="T12" i="4"/>
  <c r="N12" i="4" s="1"/>
  <c r="O12" i="4"/>
  <c r="P12" i="4" s="1"/>
  <c r="E12" i="4" l="1"/>
  <c r="F12" i="4" s="1"/>
  <c r="U12" i="4" l="1"/>
  <c r="V12" i="4" s="1"/>
  <c r="T13" i="4"/>
  <c r="N13" i="4" s="1"/>
  <c r="O13" i="4"/>
  <c r="P13" i="4" s="1"/>
  <c r="E13" i="4" l="1"/>
  <c r="F13" i="4" s="1"/>
  <c r="U13" i="4" l="1"/>
  <c r="V13" i="4" s="1"/>
  <c r="O14" i="4"/>
  <c r="P14" i="4" s="1"/>
  <c r="T14" i="4"/>
  <c r="N14" i="4" s="1"/>
  <c r="E14" i="4" l="1"/>
  <c r="F14" i="4" s="1"/>
  <c r="O15" i="4" l="1"/>
  <c r="P15" i="4" s="1"/>
  <c r="T15" i="4"/>
  <c r="N15" i="4" s="1"/>
  <c r="U14" i="4"/>
  <c r="V14" i="4" s="1"/>
  <c r="E15" i="4" l="1"/>
  <c r="F15" i="4" s="1"/>
  <c r="U15" i="4" l="1"/>
  <c r="V15" i="4" s="1"/>
  <c r="T16" i="4"/>
  <c r="N16" i="4" s="1"/>
  <c r="O16" i="4"/>
  <c r="P16" i="4" s="1"/>
  <c r="E16" i="4" l="1"/>
  <c r="F16" i="4" s="1"/>
  <c r="O17" i="4" l="1"/>
  <c r="P17" i="4" s="1"/>
  <c r="U16" i="4"/>
  <c r="V16" i="4" s="1"/>
  <c r="T17" i="4"/>
  <c r="N17" i="4" s="1"/>
  <c r="E17" i="4" l="1"/>
  <c r="F17" i="4" s="1"/>
  <c r="U17" i="4" l="1"/>
  <c r="V17" i="4" s="1"/>
  <c r="O18" i="4"/>
  <c r="P18" i="4" s="1"/>
  <c r="T18" i="4"/>
  <c r="N18" i="4" s="1"/>
  <c r="E18" i="4" l="1"/>
  <c r="F18" i="4" s="1"/>
  <c r="U18" i="4" l="1"/>
  <c r="V18" i="4" s="1"/>
  <c r="O19" i="4"/>
  <c r="P19" i="4" s="1"/>
  <c r="T19" i="4"/>
  <c r="N19" i="4" s="1"/>
  <c r="E19" i="4" l="1"/>
  <c r="F19" i="4" s="1"/>
  <c r="U19" i="4" l="1"/>
  <c r="V19" i="4" s="1"/>
  <c r="O20" i="4"/>
  <c r="P20" i="4" s="1"/>
  <c r="T20" i="4"/>
  <c r="N20" i="4" s="1"/>
  <c r="E20" i="4" l="1"/>
  <c r="F20" i="4" s="1"/>
  <c r="U20" i="4" l="1"/>
  <c r="V20" i="4" s="1"/>
  <c r="O21" i="4"/>
  <c r="P21" i="4" s="1"/>
  <c r="T21" i="4"/>
  <c r="N21" i="4" s="1"/>
  <c r="E21" i="4" l="1"/>
  <c r="F21" i="4" s="1"/>
  <c r="O22" i="4" l="1"/>
  <c r="P22" i="4" s="1"/>
  <c r="U21" i="4"/>
  <c r="V21" i="4" s="1"/>
  <c r="T22" i="4"/>
  <c r="N22" i="4" s="1"/>
  <c r="E22" i="4" l="1"/>
  <c r="F22" i="4" s="1"/>
  <c r="T23" i="4" l="1"/>
  <c r="N23" i="4" s="1"/>
  <c r="U22" i="4"/>
  <c r="V22" i="4" s="1"/>
  <c r="O23" i="4"/>
  <c r="P23" i="4" s="1"/>
  <c r="E23" i="4" l="1"/>
  <c r="F23" i="4" s="1"/>
  <c r="T24" i="4" l="1"/>
  <c r="N24" i="4" s="1"/>
  <c r="O24" i="4"/>
  <c r="P24" i="4" s="1"/>
  <c r="U23" i="4"/>
  <c r="V23" i="4" s="1"/>
  <c r="E24" i="4" l="1"/>
  <c r="F24" i="4" s="1"/>
  <c r="U24" i="4" l="1"/>
  <c r="V24" i="4" s="1"/>
  <c r="T25" i="4"/>
  <c r="N25" i="4" s="1"/>
  <c r="O25" i="4"/>
  <c r="P25" i="4" s="1"/>
  <c r="E25" i="4" l="1"/>
  <c r="F25" i="4" s="1"/>
  <c r="O26" i="4" l="1"/>
  <c r="P26" i="4" s="1"/>
  <c r="T26" i="4"/>
  <c r="N26" i="4" s="1"/>
  <c r="U25" i="4"/>
  <c r="V25" i="4" s="1"/>
  <c r="E26" i="4" l="1"/>
  <c r="F26" i="4" s="1"/>
  <c r="R27" i="4"/>
  <c r="U26" i="4" l="1"/>
  <c r="V26" i="4" s="1"/>
  <c r="O27" i="4"/>
  <c r="P27" i="4" s="1"/>
  <c r="T27" i="4"/>
  <c r="N27" i="4" s="1"/>
  <c r="E27" i="4" l="1"/>
  <c r="F27" i="4" s="1"/>
  <c r="O28" i="4" l="1"/>
  <c r="P28" i="4" s="1"/>
  <c r="T28" i="4"/>
  <c r="N28" i="4" s="1"/>
  <c r="U27" i="4"/>
  <c r="V27" i="4" s="1"/>
  <c r="E28" i="4" l="1"/>
  <c r="F28" i="4" s="1"/>
  <c r="O29" i="4" l="1"/>
  <c r="P29" i="4" s="1"/>
  <c r="T29" i="4"/>
  <c r="N29" i="4" s="1"/>
  <c r="U28" i="4"/>
  <c r="V28" i="4" s="1"/>
  <c r="E29" i="4" l="1"/>
  <c r="F29" i="4" s="1"/>
  <c r="U29" i="4" l="1"/>
  <c r="V29" i="4" s="1"/>
  <c r="T30" i="4"/>
  <c r="N30" i="4" s="1"/>
  <c r="O30" i="4"/>
  <c r="P30" i="4" s="1"/>
  <c r="E30" i="4" l="1"/>
  <c r="F30" i="4" s="1"/>
  <c r="U30" i="4" l="1"/>
  <c r="V30" i="4" s="1"/>
  <c r="T31" i="4"/>
  <c r="N31" i="4" s="1"/>
  <c r="O31" i="4"/>
  <c r="P31" i="4" s="1"/>
  <c r="E31" i="4" l="1"/>
  <c r="F31" i="4" s="1"/>
  <c r="U31" i="4" l="1"/>
  <c r="V31" i="4" s="1"/>
  <c r="T32" i="4"/>
  <c r="N32" i="4" s="1"/>
  <c r="O32" i="4"/>
  <c r="P32" i="4" s="1"/>
  <c r="E32" i="4" l="1"/>
  <c r="F32" i="4" s="1"/>
  <c r="O33" i="4" l="1"/>
  <c r="P33" i="4" s="1"/>
  <c r="T33" i="4"/>
  <c r="N33" i="4" s="1"/>
  <c r="U32" i="4"/>
  <c r="V32" i="4" s="1"/>
  <c r="E33" i="4" l="1"/>
  <c r="F33" i="4" s="1"/>
  <c r="U33" i="4" l="1"/>
  <c r="V33" i="4" s="1"/>
  <c r="T34" i="4"/>
  <c r="N34" i="4" s="1"/>
  <c r="O34" i="4"/>
  <c r="P34" i="4" s="1"/>
  <c r="E34" i="4" l="1"/>
  <c r="F34" i="4" s="1"/>
  <c r="T35" i="4" l="1"/>
  <c r="N35" i="4" s="1"/>
  <c r="U34" i="4"/>
  <c r="V34" i="4" s="1"/>
  <c r="O35" i="4"/>
  <c r="P35" i="4" s="1"/>
  <c r="E35" i="4" l="1"/>
  <c r="F35" i="4" s="1"/>
  <c r="T36" i="4" l="1"/>
  <c r="N36" i="4" s="1"/>
  <c r="O36" i="4"/>
  <c r="P36" i="4" s="1"/>
  <c r="U35" i="4"/>
  <c r="V35" i="4" s="1"/>
  <c r="E36" i="4" l="1"/>
  <c r="F36" i="4" s="1"/>
  <c r="O37" i="4" l="1"/>
  <c r="P37" i="4" s="1"/>
  <c r="T37" i="4"/>
  <c r="N37" i="4" s="1"/>
  <c r="U36" i="4"/>
  <c r="V36" i="4" s="1"/>
  <c r="E37" i="4" l="1"/>
  <c r="F37" i="4" s="1"/>
  <c r="O38" i="4" l="1"/>
  <c r="P38" i="4" s="1"/>
  <c r="T38" i="4"/>
  <c r="N38" i="4" s="1"/>
  <c r="U37" i="4"/>
  <c r="V37" i="4" s="1"/>
  <c r="E38" i="4" l="1"/>
  <c r="F38" i="4" s="1"/>
  <c r="O39" i="4" l="1"/>
  <c r="P39" i="4" s="1"/>
  <c r="U38" i="4"/>
  <c r="V38" i="4" s="1"/>
  <c r="T39" i="4"/>
  <c r="N39" i="4" s="1"/>
  <c r="E39" i="4" l="1"/>
  <c r="F39" i="4" s="1"/>
  <c r="T40" i="4" l="1"/>
  <c r="N40" i="4" s="1"/>
  <c r="U39" i="4"/>
  <c r="V39" i="4" s="1"/>
  <c r="O40" i="4"/>
  <c r="P40" i="4" s="1"/>
  <c r="E40" i="4" l="1"/>
  <c r="F40" i="4" s="1"/>
  <c r="O41" i="4" l="1"/>
  <c r="P41" i="4" s="1"/>
  <c r="U40" i="4"/>
  <c r="V40" i="4" s="1"/>
  <c r="T41" i="4"/>
  <c r="N41" i="4" s="1"/>
  <c r="E41" i="4" l="1"/>
  <c r="F41" i="4" s="1"/>
  <c r="U41" i="4" l="1"/>
  <c r="V41" i="4" s="1"/>
  <c r="T42" i="4"/>
  <c r="N42" i="4" s="1"/>
  <c r="O42" i="4"/>
  <c r="P42" i="4" s="1"/>
  <c r="E42" i="4" l="1"/>
  <c r="F42" i="4" s="1"/>
  <c r="O43" i="4" l="1"/>
  <c r="P43" i="4" s="1"/>
  <c r="T43" i="4"/>
  <c r="N43" i="4" s="1"/>
  <c r="U42" i="4"/>
  <c r="V42" i="4" s="1"/>
  <c r="E43" i="4" l="1"/>
  <c r="F43" i="4" s="1"/>
  <c r="T44" i="4" l="1"/>
  <c r="N44" i="4" s="1"/>
  <c r="U43" i="4"/>
  <c r="V43" i="4" s="1"/>
  <c r="O44" i="4"/>
  <c r="P44" i="4" s="1"/>
  <c r="E44" i="4" l="1"/>
  <c r="F44" i="4" s="1"/>
  <c r="U44" i="4" l="1"/>
  <c r="V44" i="4" s="1"/>
  <c r="T45" i="4"/>
  <c r="N45" i="4" s="1"/>
  <c r="O45" i="4"/>
  <c r="P45" i="4" s="1"/>
  <c r="E45" i="4" l="1"/>
  <c r="F45" i="4" s="1"/>
  <c r="U45" i="4" l="1"/>
  <c r="V45" i="4" s="1"/>
  <c r="T46" i="4"/>
  <c r="N46" i="4" s="1"/>
  <c r="O46" i="4"/>
  <c r="P46" i="4" s="1"/>
  <c r="E46" i="4" l="1"/>
  <c r="F46" i="4" s="1"/>
  <c r="R47" i="4"/>
  <c r="O47" i="4" l="1"/>
  <c r="P47" i="4" s="1"/>
  <c r="U46" i="4"/>
  <c r="V46" i="4" s="1"/>
  <c r="T47" i="4"/>
  <c r="N47" i="4" s="1"/>
  <c r="E47" i="4" l="1"/>
  <c r="F47" i="4" s="1"/>
  <c r="U47" i="4" l="1"/>
  <c r="V47" i="4" s="1"/>
  <c r="T48" i="4"/>
  <c r="N48" i="4" s="1"/>
  <c r="O48" i="4"/>
  <c r="P48" i="4" s="1"/>
  <c r="E48" i="4" l="1"/>
  <c r="F48" i="4" s="1"/>
  <c r="O49" i="4" l="1"/>
  <c r="P49" i="4" s="1"/>
  <c r="T49" i="4"/>
  <c r="N49" i="4" s="1"/>
  <c r="U48" i="4"/>
  <c r="V48" i="4" s="1"/>
  <c r="E49" i="4" l="1"/>
  <c r="F49" i="4" s="1"/>
  <c r="U49" i="4" l="1"/>
  <c r="V49" i="4" s="1"/>
  <c r="O50" i="4"/>
  <c r="P50" i="4" s="1"/>
  <c r="T50" i="4"/>
  <c r="N50" i="4" s="1"/>
  <c r="E50" i="4" l="1"/>
  <c r="F50" i="4" s="1"/>
  <c r="T51" i="4" l="1"/>
  <c r="N51" i="4" s="1"/>
  <c r="U50" i="4"/>
  <c r="V50" i="4" s="1"/>
  <c r="O51" i="4"/>
  <c r="P51" i="4" s="1"/>
  <c r="E51" i="4" l="1"/>
  <c r="F51" i="4" s="1"/>
  <c r="U51" i="4" l="1"/>
  <c r="V51" i="4" s="1"/>
  <c r="T52" i="4"/>
  <c r="N52" i="4" s="1"/>
  <c r="O52" i="4"/>
  <c r="P52" i="4" s="1"/>
  <c r="E52" i="4" l="1"/>
  <c r="F52" i="4" s="1"/>
  <c r="U52" i="4" l="1"/>
  <c r="V52" i="4" s="1"/>
  <c r="O53" i="4"/>
  <c r="P53" i="4" s="1"/>
  <c r="T53" i="4"/>
  <c r="N53" i="4" s="1"/>
  <c r="E53" i="4" l="1"/>
  <c r="F53" i="4" s="1"/>
  <c r="T54" i="4" l="1"/>
  <c r="N54" i="4" s="1"/>
  <c r="O54" i="4"/>
  <c r="P54" i="4" s="1"/>
  <c r="U53" i="4"/>
  <c r="V53" i="4" s="1"/>
  <c r="E54" i="4" l="1"/>
  <c r="F54" i="4" s="1"/>
  <c r="T55" i="4" l="1"/>
  <c r="N55" i="4" s="1"/>
  <c r="O55" i="4"/>
  <c r="P55" i="4" s="1"/>
  <c r="U54" i="4"/>
  <c r="V54" i="4" s="1"/>
  <c r="E55" i="4" l="1"/>
  <c r="F55" i="4" s="1"/>
  <c r="U55" i="4" l="1"/>
  <c r="V55" i="4" s="1"/>
  <c r="O56" i="4"/>
  <c r="P56" i="4" s="1"/>
  <c r="T56" i="4"/>
  <c r="N56" i="4" s="1"/>
  <c r="E56" i="4" l="1"/>
  <c r="F56" i="4" s="1"/>
  <c r="O57" i="4" l="1"/>
  <c r="P57" i="4" s="1"/>
  <c r="U56" i="4"/>
  <c r="V56" i="4" s="1"/>
  <c r="T57" i="4"/>
  <c r="N57" i="4" s="1"/>
  <c r="E57" i="4" l="1"/>
  <c r="F57" i="4" s="1"/>
  <c r="O58" i="4" l="1"/>
  <c r="P58" i="4" s="1"/>
  <c r="T58" i="4"/>
  <c r="N58" i="4" s="1"/>
  <c r="U57" i="4"/>
  <c r="V57" i="4" s="1"/>
  <c r="E58" i="4" l="1"/>
  <c r="F58" i="4" s="1"/>
  <c r="T59" i="4" l="1"/>
  <c r="N59" i="4" s="1"/>
  <c r="O59" i="4"/>
  <c r="P59" i="4" s="1"/>
  <c r="U58" i="4"/>
  <c r="V58" i="4" s="1"/>
  <c r="E59" i="4" l="1"/>
  <c r="F59" i="4" s="1"/>
  <c r="T60" i="4" l="1"/>
  <c r="N60" i="4" s="1"/>
  <c r="O60" i="4"/>
  <c r="P60" i="4" s="1"/>
  <c r="U59" i="4"/>
  <c r="V59" i="4" s="1"/>
  <c r="E60" i="4" l="1"/>
  <c r="F60" i="4" s="1"/>
  <c r="O61" i="4" l="1"/>
  <c r="P61" i="4" s="1"/>
  <c r="T61" i="4"/>
  <c r="N61" i="4" s="1"/>
  <c r="U60" i="4"/>
  <c r="V60" i="4" s="1"/>
  <c r="E61" i="4" l="1"/>
  <c r="F61" i="4" s="1"/>
  <c r="T62" i="4" l="1"/>
  <c r="N62" i="4" s="1"/>
  <c r="O62" i="4"/>
  <c r="P62" i="4" s="1"/>
  <c r="U61" i="4"/>
  <c r="V61" i="4" s="1"/>
  <c r="E62" i="4" l="1"/>
  <c r="F62" i="4" s="1"/>
  <c r="O63" i="4" l="1"/>
  <c r="P63" i="4" s="1"/>
  <c r="T63" i="4"/>
  <c r="N63" i="4" s="1"/>
  <c r="U62" i="4"/>
  <c r="V62" i="4" s="1"/>
  <c r="E63" i="4" l="1"/>
  <c r="F63" i="4" s="1"/>
  <c r="O64" i="4" l="1"/>
  <c r="P64" i="4" s="1"/>
  <c r="U63" i="4"/>
  <c r="V63" i="4" s="1"/>
  <c r="T64" i="4"/>
  <c r="N64" i="4" s="1"/>
  <c r="E64" i="4" l="1"/>
  <c r="F64" i="4" s="1"/>
  <c r="U64" i="4" l="1"/>
  <c r="V64" i="4" s="1"/>
  <c r="T65" i="4"/>
  <c r="N65" i="4" s="1"/>
  <c r="O65" i="4"/>
  <c r="P65" i="4" s="1"/>
  <c r="E65" i="4" l="1"/>
  <c r="F65" i="4" s="1"/>
  <c r="U65" i="4" l="1"/>
  <c r="V65" i="4" s="1"/>
  <c r="O66" i="4"/>
  <c r="P66" i="4" s="1"/>
  <c r="T66" i="4"/>
  <c r="N66" i="4" s="1"/>
  <c r="E66" i="4" l="1"/>
  <c r="F66" i="4" s="1"/>
  <c r="T67" i="4" l="1"/>
  <c r="N67" i="4" s="1"/>
  <c r="O67" i="4"/>
  <c r="P67" i="4" s="1"/>
  <c r="U66" i="4"/>
  <c r="V66" i="4" s="1"/>
  <c r="E67" i="4" l="1"/>
  <c r="F67" i="4" s="1"/>
  <c r="U67" i="4" l="1"/>
  <c r="V67" i="4" s="1"/>
  <c r="T68" i="4"/>
  <c r="N68" i="4" s="1"/>
  <c r="O68" i="4"/>
  <c r="P68" i="4" s="1"/>
  <c r="E68" i="4" l="1"/>
  <c r="F68" i="4" s="1"/>
  <c r="R69" i="4"/>
  <c r="O69" i="4" l="1"/>
  <c r="P69" i="4" s="1"/>
  <c r="U68" i="4"/>
  <c r="V68" i="4" s="1"/>
  <c r="T69" i="4"/>
  <c r="N69" i="4" s="1"/>
  <c r="E69" i="4" l="1"/>
  <c r="F69" i="4" s="1"/>
  <c r="U69" i="4" l="1"/>
  <c r="V69" i="4" s="1"/>
  <c r="O70" i="4"/>
  <c r="P70" i="4" s="1"/>
  <c r="T70" i="4"/>
  <c r="N70" i="4" s="1"/>
  <c r="E70" i="4" s="1"/>
  <c r="F70" i="4" l="1"/>
  <c r="U70" i="4" l="1"/>
  <c r="V70" i="4" s="1"/>
  <c r="O71" i="4"/>
  <c r="P71" i="4" s="1"/>
  <c r="T71" i="4"/>
  <c r="N71" i="4" s="1"/>
  <c r="E71" i="4" l="1"/>
  <c r="F71" i="4" s="1"/>
  <c r="U71" i="4" l="1"/>
  <c r="V71" i="4" s="1"/>
  <c r="O72" i="4"/>
  <c r="P72" i="4" s="1"/>
  <c r="T72" i="4"/>
  <c r="N72" i="4" s="1"/>
  <c r="E72" i="4" l="1"/>
  <c r="F72" i="4" s="1"/>
  <c r="U72" i="4" l="1"/>
  <c r="V72" i="4" s="1"/>
  <c r="O73" i="4"/>
  <c r="P73" i="4" s="1"/>
  <c r="T73" i="4"/>
  <c r="N73" i="4" s="1"/>
  <c r="E73" i="4" l="1"/>
  <c r="F73" i="4" s="1"/>
  <c r="O74" i="4" l="1"/>
  <c r="P74" i="4" s="1"/>
  <c r="U73" i="4"/>
  <c r="V73" i="4" s="1"/>
  <c r="T74" i="4"/>
  <c r="N74" i="4" s="1"/>
  <c r="E74" i="4" l="1"/>
  <c r="F74" i="4" s="1"/>
  <c r="U74" i="4" l="1"/>
  <c r="V74" i="4" s="1"/>
  <c r="O75" i="4"/>
  <c r="P75" i="4" s="1"/>
  <c r="T75" i="4"/>
  <c r="N75" i="4" s="1"/>
  <c r="E75" i="4" l="1"/>
  <c r="F75" i="4" s="1"/>
  <c r="U75" i="4" l="1"/>
  <c r="V75" i="4" s="1"/>
  <c r="T76" i="4"/>
  <c r="N76" i="4" s="1"/>
  <c r="O76" i="4"/>
  <c r="P76" i="4" s="1"/>
  <c r="E76" i="4" l="1"/>
  <c r="F76" i="4" s="1"/>
  <c r="T77" i="4" l="1"/>
  <c r="N77" i="4" s="1"/>
  <c r="O77" i="4"/>
  <c r="P77" i="4" s="1"/>
  <c r="U76" i="4"/>
  <c r="V76" i="4" s="1"/>
  <c r="E77" i="4" l="1"/>
  <c r="F77" i="4" s="1"/>
  <c r="T78" i="4" l="1"/>
  <c r="N78" i="4" s="1"/>
  <c r="O78" i="4"/>
  <c r="P78" i="4" s="1"/>
  <c r="U77" i="4"/>
  <c r="V77" i="4" s="1"/>
  <c r="E78" i="4" l="1"/>
  <c r="F78" i="4" s="1"/>
  <c r="U78" i="4" l="1"/>
  <c r="V78" i="4" s="1"/>
  <c r="T79" i="4"/>
  <c r="N79" i="4" s="1"/>
  <c r="O79" i="4"/>
  <c r="P79" i="4" s="1"/>
  <c r="E79" i="4" l="1"/>
  <c r="F79" i="4" s="1"/>
  <c r="O80" i="4" l="1"/>
  <c r="P80" i="4" s="1"/>
  <c r="U79" i="4"/>
  <c r="V79" i="4" s="1"/>
  <c r="T80" i="4"/>
  <c r="N80" i="4" s="1"/>
  <c r="E80" i="4" l="1"/>
  <c r="F80" i="4" s="1"/>
  <c r="T81" i="4" l="1"/>
  <c r="N81" i="4" s="1"/>
  <c r="O81" i="4"/>
  <c r="P81" i="4" s="1"/>
  <c r="U80" i="4"/>
  <c r="V80" i="4" s="1"/>
  <c r="E81" i="4" l="1"/>
  <c r="F81" i="4" s="1"/>
  <c r="T82" i="4" l="1"/>
  <c r="N82" i="4" s="1"/>
  <c r="O82" i="4"/>
  <c r="P82" i="4" s="1"/>
  <c r="U81" i="4"/>
  <c r="V81" i="4" s="1"/>
  <c r="E82" i="4" l="1"/>
  <c r="F82" i="4" s="1"/>
  <c r="O83" i="4" l="1"/>
  <c r="P83" i="4" s="1"/>
  <c r="U82" i="4"/>
  <c r="V82" i="4" s="1"/>
  <c r="T83" i="4"/>
  <c r="N83" i="4" s="1"/>
  <c r="E83" i="4" l="1"/>
  <c r="F83" i="4" s="1"/>
  <c r="U83" i="4" l="1"/>
  <c r="V83" i="4" s="1"/>
  <c r="O84" i="4"/>
  <c r="P84" i="4" s="1"/>
  <c r="T84" i="4"/>
  <c r="N84" i="4" s="1"/>
  <c r="E84" i="4" l="1"/>
  <c r="F84" i="4" s="1"/>
  <c r="O85" i="4" l="1"/>
  <c r="P85" i="4" s="1"/>
  <c r="T85" i="4"/>
  <c r="N85" i="4" s="1"/>
  <c r="U84" i="4"/>
  <c r="V84" i="4" s="1"/>
  <c r="E85" i="4" l="1"/>
  <c r="F85" i="4" s="1"/>
  <c r="U85" i="4" l="1"/>
  <c r="V85" i="4" s="1"/>
  <c r="T86" i="4"/>
  <c r="N86" i="4" s="1"/>
  <c r="O86" i="4"/>
  <c r="P86" i="4" s="1"/>
  <c r="E86" i="4" l="1"/>
  <c r="F86" i="4" s="1"/>
  <c r="U86" i="4" l="1"/>
  <c r="V86" i="4" s="1"/>
  <c r="T87" i="4"/>
  <c r="N87" i="4" s="1"/>
  <c r="O87" i="4"/>
  <c r="P87" i="4" s="1"/>
  <c r="E87" i="4" l="1"/>
  <c r="F87" i="4" s="1"/>
  <c r="O88" i="4" l="1"/>
  <c r="P88" i="4" s="1"/>
  <c r="U87" i="4"/>
  <c r="V87" i="4" s="1"/>
  <c r="T88" i="4"/>
  <c r="N88" i="4" s="1"/>
  <c r="E88" i="4" l="1"/>
  <c r="F88" i="4" s="1"/>
  <c r="R89" i="4"/>
  <c r="O89" i="4" l="1"/>
  <c r="P89" i="4" s="1"/>
  <c r="U88" i="4"/>
  <c r="V88" i="4" s="1"/>
  <c r="T89" i="4"/>
  <c r="N89" i="4" s="1"/>
  <c r="E89" i="4" l="1"/>
  <c r="F89" i="4" s="1"/>
  <c r="O90" i="4" l="1"/>
  <c r="P90" i="4" s="1"/>
  <c r="U89" i="4"/>
  <c r="V89" i="4" s="1"/>
  <c r="T90" i="4"/>
  <c r="N90" i="4" s="1"/>
  <c r="E90" i="4" l="1"/>
  <c r="F90" i="4" s="1"/>
  <c r="T91" i="4" l="1"/>
  <c r="N91" i="4" s="1"/>
  <c r="U90" i="4"/>
  <c r="V90" i="4" s="1"/>
  <c r="O91" i="4"/>
  <c r="P91" i="4" s="1"/>
  <c r="E91" i="4" l="1"/>
  <c r="F91" i="4" s="1"/>
  <c r="U91" i="4" l="1"/>
  <c r="V91" i="4" s="1"/>
  <c r="O92" i="4"/>
  <c r="P92" i="4" s="1"/>
  <c r="T92" i="4"/>
  <c r="N92" i="4" s="1"/>
  <c r="E92" i="4" l="1"/>
  <c r="F92" i="4" s="1"/>
  <c r="T93" i="4" l="1"/>
  <c r="N93" i="4" s="1"/>
  <c r="U92" i="4"/>
  <c r="V92" i="4" s="1"/>
  <c r="O93" i="4"/>
  <c r="P93" i="4" s="1"/>
  <c r="E93" i="4" l="1"/>
  <c r="F93" i="4" s="1"/>
  <c r="U93" i="4" l="1"/>
  <c r="V93" i="4" s="1"/>
  <c r="O94" i="4"/>
  <c r="P94" i="4" s="1"/>
  <c r="T94" i="4"/>
  <c r="N94" i="4" s="1"/>
  <c r="E94" i="4" l="1"/>
  <c r="F94" i="4" s="1"/>
  <c r="U94" i="4" l="1"/>
  <c r="V94" i="4" s="1"/>
  <c r="O95" i="4"/>
  <c r="P95" i="4" s="1"/>
  <c r="T95" i="4"/>
  <c r="N95" i="4" s="1"/>
  <c r="E95" i="4" l="1"/>
  <c r="F95" i="4" s="1"/>
  <c r="O96" i="4" l="1"/>
  <c r="P96" i="4" s="1"/>
  <c r="T96" i="4"/>
  <c r="N96" i="4" s="1"/>
  <c r="U95" i="4"/>
  <c r="V95" i="4" s="1"/>
  <c r="E96" i="4" l="1"/>
  <c r="F96" i="4" s="1"/>
  <c r="U96" i="4" l="1"/>
  <c r="V96" i="4" s="1"/>
  <c r="O97" i="4"/>
  <c r="P97" i="4" s="1"/>
  <c r="T97" i="4"/>
  <c r="N97" i="4" s="1"/>
  <c r="E97" i="4" l="1"/>
  <c r="F97" i="4" s="1"/>
  <c r="U97" i="4" l="1"/>
  <c r="V97" i="4" s="1"/>
  <c r="T98" i="4"/>
  <c r="N98" i="4" s="1"/>
  <c r="O98" i="4"/>
  <c r="P98" i="4" s="1"/>
  <c r="E98" i="4" l="1"/>
  <c r="F98" i="4" s="1"/>
  <c r="T99" i="4" l="1"/>
  <c r="N99" i="4" s="1"/>
  <c r="O99" i="4"/>
  <c r="P99" i="4" s="1"/>
  <c r="U98" i="4"/>
  <c r="V98" i="4" s="1"/>
  <c r="E99" i="4" l="1"/>
  <c r="F99" i="4" s="1"/>
  <c r="U99" i="4" l="1"/>
  <c r="V99" i="4" s="1"/>
  <c r="T100" i="4"/>
  <c r="N100" i="4" s="1"/>
  <c r="O100" i="4"/>
  <c r="P100" i="4" s="1"/>
  <c r="E100" i="4" l="1"/>
  <c r="F100" i="4" s="1"/>
  <c r="U100" i="4" l="1"/>
  <c r="V100" i="4" s="1"/>
  <c r="O101" i="4"/>
  <c r="P101" i="4" s="1"/>
  <c r="T101" i="4"/>
  <c r="N101" i="4" s="1"/>
  <c r="E101" i="4" l="1"/>
  <c r="F101" i="4" s="1"/>
  <c r="T102" i="4" l="1"/>
  <c r="N102" i="4" s="1"/>
  <c r="O102" i="4"/>
  <c r="P102" i="4" s="1"/>
  <c r="U101" i="4"/>
  <c r="V101" i="4" s="1"/>
  <c r="E102" i="4" l="1"/>
  <c r="F102" i="4" s="1"/>
  <c r="T103" i="4" l="1"/>
  <c r="N103" i="4" s="1"/>
  <c r="U102" i="4"/>
  <c r="V102" i="4" s="1"/>
  <c r="O103" i="4"/>
  <c r="P103" i="4" s="1"/>
  <c r="E103" i="4" l="1"/>
  <c r="F103" i="4" s="1"/>
  <c r="U103" i="4" l="1"/>
  <c r="V103" i="4" s="1"/>
  <c r="T104" i="4"/>
  <c r="N104" i="4" s="1"/>
  <c r="O104" i="4"/>
  <c r="P104" i="4" s="1"/>
  <c r="E104" i="4" l="1"/>
  <c r="F104" i="4" s="1"/>
  <c r="O105" i="4" l="1"/>
  <c r="P105" i="4" s="1"/>
  <c r="U104" i="4"/>
  <c r="V104" i="4" s="1"/>
  <c r="T105" i="4"/>
  <c r="N105" i="4" s="1"/>
  <c r="E105" i="4" l="1"/>
  <c r="F105" i="4" s="1"/>
  <c r="T106" i="4" l="1"/>
  <c r="N106" i="4" s="1"/>
  <c r="O106" i="4"/>
  <c r="P106" i="4" s="1"/>
  <c r="U105" i="4"/>
  <c r="V105" i="4" s="1"/>
  <c r="E106" i="4" l="1"/>
  <c r="F106" i="4" s="1"/>
  <c r="U106" i="4" l="1"/>
  <c r="V106" i="4" s="1"/>
  <c r="O107" i="4"/>
  <c r="P107" i="4" s="1"/>
  <c r="T107" i="4"/>
  <c r="N107" i="4" s="1"/>
  <c r="E107" i="4" l="1"/>
  <c r="F107" i="4" s="1"/>
  <c r="T108" i="4" l="1"/>
  <c r="N108" i="4" s="1"/>
  <c r="U107" i="4"/>
  <c r="V107" i="4" s="1"/>
  <c r="O108" i="4"/>
  <c r="P108" i="4" s="1"/>
  <c r="E108" i="4" l="1"/>
  <c r="F108" i="4" s="1"/>
  <c r="U108" i="4" l="1"/>
  <c r="V108" i="4" s="1"/>
  <c r="O109" i="4"/>
  <c r="P109" i="4" s="1"/>
  <c r="T109" i="4"/>
  <c r="N109" i="4" s="1"/>
  <c r="E109" i="4" l="1"/>
  <c r="F109" i="4" s="1"/>
  <c r="O110" i="4" l="1"/>
  <c r="P110" i="4" s="1"/>
  <c r="U109" i="4"/>
  <c r="V109" i="4" s="1"/>
  <c r="T110" i="4"/>
  <c r="N110" i="4" s="1"/>
  <c r="E110" i="4" l="1"/>
  <c r="F110" i="4" s="1"/>
  <c r="R111" i="4"/>
  <c r="O111" i="4" l="1"/>
  <c r="P111" i="4" s="1"/>
  <c r="T111" i="4"/>
  <c r="N111" i="4" s="1"/>
  <c r="U110" i="4"/>
  <c r="V110" i="4" s="1"/>
  <c r="E111" i="4" l="1"/>
  <c r="F111" i="4" s="1"/>
  <c r="T112" i="4" l="1"/>
  <c r="N112" i="4" s="1"/>
  <c r="O112" i="4"/>
  <c r="P112" i="4" s="1"/>
  <c r="U111" i="4"/>
  <c r="V111" i="4" s="1"/>
  <c r="E112" i="4" l="1"/>
  <c r="F112" i="4" s="1"/>
  <c r="O113" i="4" l="1"/>
  <c r="P113" i="4" s="1"/>
  <c r="U112" i="4"/>
  <c r="V112" i="4" s="1"/>
  <c r="T113" i="4"/>
  <c r="N113" i="4" s="1"/>
  <c r="E113" i="4" l="1"/>
  <c r="F113" i="4" s="1"/>
  <c r="U113" i="4" l="1"/>
  <c r="V113" i="4" s="1"/>
  <c r="O114" i="4"/>
  <c r="P114" i="4" s="1"/>
  <c r="T114" i="4"/>
  <c r="N114" i="4" s="1"/>
  <c r="E114" i="4" l="1"/>
  <c r="F114" i="4" s="1"/>
  <c r="O115" i="4" l="1"/>
  <c r="P115" i="4" s="1"/>
  <c r="U114" i="4"/>
  <c r="V114" i="4" s="1"/>
  <c r="T115" i="4"/>
  <c r="N115" i="4" s="1"/>
  <c r="E115" i="4" l="1"/>
  <c r="F115" i="4" s="1"/>
  <c r="O116" i="4" l="1"/>
  <c r="P116" i="4" s="1"/>
  <c r="T116" i="4"/>
  <c r="N116" i="4" s="1"/>
  <c r="U115" i="4"/>
  <c r="V115" i="4" s="1"/>
  <c r="E116" i="4" l="1"/>
  <c r="F116" i="4" s="1"/>
  <c r="U116" i="4" l="1"/>
  <c r="V116" i="4" s="1"/>
  <c r="T117" i="4"/>
  <c r="N117" i="4" s="1"/>
  <c r="O117" i="4"/>
  <c r="P117" i="4" s="1"/>
  <c r="E117" i="4" l="1"/>
  <c r="F117" i="4" s="1"/>
  <c r="O118" i="4" l="1"/>
  <c r="P118" i="4" s="1"/>
  <c r="T118" i="4"/>
  <c r="N118" i="4" s="1"/>
  <c r="U117" i="4"/>
  <c r="V117" i="4" s="1"/>
  <c r="E118" i="4" l="1"/>
  <c r="F118" i="4" s="1"/>
  <c r="O119" i="4" l="1"/>
  <c r="P119" i="4" s="1"/>
  <c r="T119" i="4"/>
  <c r="N119" i="4" s="1"/>
  <c r="U118" i="4"/>
  <c r="V118" i="4" s="1"/>
  <c r="E119" i="4" l="1"/>
  <c r="F119" i="4" s="1"/>
  <c r="U119" i="4" l="1"/>
  <c r="V119" i="4" s="1"/>
  <c r="T120" i="4"/>
  <c r="N120" i="4" s="1"/>
  <c r="O120" i="4"/>
  <c r="P120" i="4" s="1"/>
  <c r="E120" i="4" l="1"/>
  <c r="F120" i="4" s="1"/>
  <c r="U120" i="4" l="1"/>
  <c r="V120" i="4" s="1"/>
  <c r="T121" i="4"/>
  <c r="N121" i="4" s="1"/>
  <c r="O121" i="4"/>
  <c r="P121" i="4" s="1"/>
  <c r="E121" i="4" l="1"/>
  <c r="F121" i="4" s="1"/>
  <c r="O122" i="4" l="1"/>
  <c r="P122" i="4" s="1"/>
  <c r="T122" i="4"/>
  <c r="N122" i="4" s="1"/>
  <c r="U121" i="4"/>
  <c r="V121" i="4" s="1"/>
  <c r="E122" i="4" l="1"/>
  <c r="F122" i="4" s="1"/>
  <c r="T123" i="4" l="1"/>
  <c r="N123" i="4" s="1"/>
  <c r="O123" i="4"/>
  <c r="P123" i="4" s="1"/>
  <c r="U122" i="4"/>
  <c r="V122" i="4" s="1"/>
  <c r="E123" i="4" l="1"/>
  <c r="F123" i="4" s="1"/>
  <c r="O124" i="4" l="1"/>
  <c r="P124" i="4" s="1"/>
  <c r="T124" i="4"/>
  <c r="N124" i="4" s="1"/>
  <c r="U123" i="4"/>
  <c r="V123" i="4" s="1"/>
  <c r="E124" i="4" l="1"/>
  <c r="F124" i="4" s="1"/>
  <c r="U124" i="4" l="1"/>
  <c r="V124" i="4" s="1"/>
  <c r="T125" i="4"/>
  <c r="N125" i="4" s="1"/>
  <c r="O125" i="4"/>
  <c r="P125" i="4" s="1"/>
  <c r="E125" i="4" l="1"/>
  <c r="F125" i="4" s="1"/>
  <c r="T126" i="4" l="1"/>
  <c r="N126" i="4" s="1"/>
  <c r="O126" i="4"/>
  <c r="P126" i="4" s="1"/>
  <c r="U125" i="4"/>
  <c r="V125" i="4" s="1"/>
  <c r="E126" i="4" l="1"/>
  <c r="F126" i="4" s="1"/>
  <c r="O127" i="4" l="1"/>
  <c r="P127" i="4" s="1"/>
  <c r="T127" i="4"/>
  <c r="N127" i="4" s="1"/>
  <c r="U126" i="4"/>
  <c r="V126" i="4" s="1"/>
  <c r="E127" i="4" l="1"/>
  <c r="F127" i="4" s="1"/>
  <c r="U127" i="4" l="1"/>
  <c r="V127" i="4" s="1"/>
  <c r="T128" i="4"/>
  <c r="N128" i="4" s="1"/>
  <c r="O128" i="4"/>
  <c r="P128" i="4" s="1"/>
  <c r="E128" i="4" l="1"/>
  <c r="F128" i="4" s="1"/>
  <c r="O129" i="4" l="1"/>
  <c r="P129" i="4" s="1"/>
  <c r="T129" i="4"/>
  <c r="N129" i="4" s="1"/>
  <c r="U128" i="4"/>
  <c r="V128" i="4" s="1"/>
  <c r="E129" i="4" l="1"/>
  <c r="F129" i="4" s="1"/>
  <c r="O130" i="4" l="1"/>
  <c r="P130" i="4" s="1"/>
  <c r="T130" i="4"/>
  <c r="N130" i="4" s="1"/>
  <c r="U129" i="4"/>
  <c r="V129" i="4" s="1"/>
  <c r="E130" i="4" l="1"/>
  <c r="F130" i="4" s="1"/>
  <c r="T131" i="4" l="1"/>
  <c r="N131" i="4" s="1"/>
  <c r="U130" i="4"/>
  <c r="V130" i="4" s="1"/>
  <c r="O131" i="4"/>
  <c r="P131" i="4" s="1"/>
  <c r="E131" i="4" l="1"/>
  <c r="F131" i="4" s="1"/>
  <c r="U131" i="4" l="1"/>
  <c r="V131" i="4" s="1"/>
  <c r="O132" i="4"/>
  <c r="P132" i="4" s="1"/>
  <c r="T132" i="4"/>
  <c r="N132" i="4" s="1"/>
  <c r="E132" i="4" l="1"/>
  <c r="F132" i="4" s="1"/>
  <c r="O133" i="4" l="1"/>
  <c r="P133" i="4" s="1"/>
  <c r="T133" i="4"/>
  <c r="N133" i="4" s="1"/>
  <c r="U132" i="4"/>
  <c r="V132" i="4" s="1"/>
  <c r="E133" i="4" l="1"/>
  <c r="F133" i="4" s="1"/>
  <c r="R134" i="4"/>
  <c r="T134" i="4" l="1"/>
  <c r="N134" i="4" s="1"/>
  <c r="O134" i="4"/>
  <c r="P134" i="4" s="1"/>
  <c r="U133" i="4"/>
  <c r="V133" i="4" s="1"/>
  <c r="E134" i="4" l="1"/>
  <c r="F134" i="4" s="1"/>
  <c r="T135" i="4" s="1"/>
  <c r="N135" i="4" s="1"/>
  <c r="O135" i="4" l="1"/>
  <c r="P135" i="4" s="1"/>
  <c r="U134" i="4"/>
  <c r="V134" i="4" s="1"/>
  <c r="E135" i="4"/>
  <c r="F135" i="4" l="1"/>
  <c r="U135" i="4" s="1"/>
  <c r="V135" i="4" s="1"/>
  <c r="O136" i="4" l="1"/>
  <c r="P136" i="4" s="1"/>
  <c r="T136" i="4"/>
  <c r="N136" i="4" s="1"/>
  <c r="E136" i="4" s="1"/>
  <c r="F136" i="4" l="1"/>
  <c r="U136" i="4" s="1"/>
  <c r="V136" i="4" s="1"/>
  <c r="O137" i="4" l="1"/>
  <c r="P137" i="4" s="1"/>
  <c r="T137" i="4"/>
  <c r="N137" i="4" s="1"/>
  <c r="E137" i="4" s="1"/>
  <c r="F137" i="4" l="1"/>
  <c r="T138" i="4" s="1"/>
  <c r="N138" i="4" s="1"/>
  <c r="O138" i="4" l="1"/>
  <c r="P138" i="4" s="1"/>
  <c r="U137" i="4"/>
  <c r="V137" i="4" s="1"/>
  <c r="E138" i="4"/>
  <c r="F138" i="4" l="1"/>
  <c r="O139" i="4" s="1"/>
  <c r="P139" i="4" s="1"/>
  <c r="T139" i="4"/>
  <c r="N139" i="4" s="1"/>
  <c r="U138" i="4" l="1"/>
  <c r="V138" i="4" s="1"/>
  <c r="E139" i="4"/>
  <c r="F139" i="4" s="1"/>
  <c r="U139" i="4" l="1"/>
  <c r="V139" i="4" s="1"/>
  <c r="O140" i="4"/>
  <c r="P140" i="4" s="1"/>
  <c r="T140" i="4"/>
  <c r="N140" i="4" s="1"/>
  <c r="E140" i="4" l="1"/>
  <c r="F140" i="4" s="1"/>
  <c r="U140" i="4" l="1"/>
  <c r="V140" i="4" s="1"/>
  <c r="T141" i="4"/>
  <c r="N141" i="4" s="1"/>
  <c r="O141" i="4"/>
  <c r="P141" i="4" s="1"/>
  <c r="E141" i="4" l="1"/>
  <c r="F141" i="4" s="1"/>
  <c r="T142" i="4" l="1"/>
  <c r="N142" i="4" s="1"/>
  <c r="O142" i="4"/>
  <c r="P142" i="4" s="1"/>
  <c r="U141" i="4"/>
  <c r="V141" i="4" s="1"/>
  <c r="E142" i="4" l="1"/>
  <c r="F142" i="4" s="1"/>
  <c r="U142" i="4" l="1"/>
  <c r="V142" i="4" s="1"/>
  <c r="T143" i="4"/>
  <c r="N143" i="4" s="1"/>
  <c r="O143" i="4"/>
  <c r="P143" i="4" s="1"/>
  <c r="E143" i="4" l="1"/>
  <c r="F143" i="4" s="1"/>
  <c r="U143" i="4" l="1"/>
  <c r="V143" i="4" s="1"/>
  <c r="O144" i="4"/>
  <c r="P144" i="4" s="1"/>
  <c r="T144" i="4"/>
  <c r="N144" i="4" s="1"/>
  <c r="E144" i="4" l="1"/>
  <c r="F144" i="4" s="1"/>
  <c r="T145" i="4" l="1"/>
  <c r="N145" i="4" s="1"/>
  <c r="U144" i="4"/>
  <c r="V144" i="4" s="1"/>
  <c r="O145" i="4"/>
  <c r="P145" i="4" s="1"/>
  <c r="E145" i="4" l="1"/>
  <c r="F145" i="4" s="1"/>
  <c r="O146" i="4" l="1"/>
  <c r="P146" i="4" s="1"/>
  <c r="U145" i="4"/>
  <c r="V145" i="4" s="1"/>
  <c r="T146" i="4"/>
  <c r="N146" i="4" s="1"/>
  <c r="E146" i="4" l="1"/>
  <c r="F146" i="4" s="1"/>
  <c r="U146" i="4" l="1"/>
  <c r="V146" i="4" s="1"/>
  <c r="O147" i="4"/>
  <c r="P147" i="4" s="1"/>
  <c r="T147" i="4"/>
  <c r="N147" i="4" s="1"/>
  <c r="E147" i="4" l="1"/>
  <c r="F147" i="4" s="1"/>
  <c r="T148" i="4" l="1"/>
  <c r="N148" i="4" s="1"/>
  <c r="U147" i="4"/>
  <c r="V147" i="4" s="1"/>
  <c r="O148" i="4"/>
  <c r="P148" i="4" s="1"/>
  <c r="E148" i="4" l="1"/>
  <c r="F148" i="4" s="1"/>
  <c r="O149" i="4" l="1"/>
  <c r="P149" i="4" s="1"/>
  <c r="U148" i="4"/>
  <c r="V148" i="4" s="1"/>
  <c r="T149" i="4"/>
  <c r="N149" i="4" s="1"/>
  <c r="E149" i="4" l="1"/>
  <c r="F149" i="4" s="1"/>
  <c r="T150" i="4" l="1"/>
  <c r="N150" i="4" s="1"/>
  <c r="U149" i="4"/>
  <c r="V149" i="4" s="1"/>
  <c r="O150" i="4"/>
  <c r="P150" i="4" s="1"/>
  <c r="E150" i="4" l="1"/>
  <c r="F150" i="4" s="1"/>
  <c r="O151" i="4" l="1"/>
  <c r="P151" i="4" s="1"/>
  <c r="T151" i="4"/>
  <c r="N151" i="4" s="1"/>
  <c r="U150" i="4"/>
  <c r="V150" i="4" s="1"/>
  <c r="E151" i="4" l="1"/>
  <c r="F151" i="4" s="1"/>
  <c r="U151" i="4" l="1"/>
  <c r="V151" i="4" s="1"/>
  <c r="T152" i="4"/>
  <c r="N152" i="4" s="1"/>
  <c r="O152" i="4"/>
  <c r="P152" i="4" s="1"/>
  <c r="E152" i="4" l="1"/>
  <c r="F152" i="4" s="1"/>
  <c r="R153" i="4"/>
  <c r="U152" i="4" l="1"/>
  <c r="V152" i="4" s="1"/>
  <c r="T153" i="4"/>
  <c r="N153" i="4" s="1"/>
  <c r="O153" i="4"/>
  <c r="P153" i="4" s="1"/>
  <c r="E153" i="4" l="1"/>
  <c r="F153" i="4" s="1"/>
  <c r="T154" i="4" l="1"/>
  <c r="N154" i="4" s="1"/>
  <c r="U153" i="4"/>
  <c r="V153" i="4" s="1"/>
  <c r="O154" i="4"/>
  <c r="P154" i="4" s="1"/>
  <c r="E154" i="4" l="1"/>
  <c r="F154" i="4" s="1"/>
  <c r="U154" i="4" l="1"/>
  <c r="V154" i="4" s="1"/>
  <c r="T155" i="4"/>
  <c r="N155" i="4" s="1"/>
  <c r="E155" i="4" s="1"/>
  <c r="O155" i="4"/>
  <c r="P155" i="4" s="1"/>
  <c r="F155" i="4" l="1"/>
  <c r="T156" i="4" s="1"/>
  <c r="N156" i="4" s="1"/>
  <c r="U155" i="4" l="1"/>
  <c r="V155" i="4" s="1"/>
  <c r="O156" i="4"/>
  <c r="P156" i="4" s="1"/>
  <c r="E156" i="4"/>
  <c r="F156" i="4" l="1"/>
  <c r="U156" i="4" s="1"/>
  <c r="V156" i="4" s="1"/>
  <c r="T157" i="4" l="1"/>
  <c r="N157" i="4" s="1"/>
  <c r="E157" i="4" s="1"/>
  <c r="O157" i="4"/>
  <c r="P157" i="4" s="1"/>
  <c r="F157" i="4" l="1"/>
  <c r="O158" i="4" s="1"/>
  <c r="P158" i="4" s="1"/>
  <c r="U157" i="4" l="1"/>
  <c r="V157" i="4" s="1"/>
  <c r="T158" i="4"/>
  <c r="N158" i="4" s="1"/>
  <c r="E158" i="4" s="1"/>
  <c r="F158" i="4" s="1"/>
  <c r="O159" i="4" l="1"/>
  <c r="P159" i="4" s="1"/>
  <c r="T159" i="4"/>
  <c r="N159" i="4" s="1"/>
  <c r="U158" i="4"/>
  <c r="V158" i="4" s="1"/>
  <c r="E159" i="4" l="1"/>
  <c r="F159" i="4" s="1"/>
  <c r="U159" i="4" l="1"/>
  <c r="V159" i="4" s="1"/>
  <c r="O160" i="4"/>
  <c r="P160" i="4" s="1"/>
  <c r="T160" i="4"/>
  <c r="N160" i="4" s="1"/>
  <c r="E160" i="4" l="1"/>
  <c r="F160" i="4" s="1"/>
  <c r="U160" i="4" l="1"/>
  <c r="V160" i="4" s="1"/>
  <c r="T161" i="4"/>
  <c r="N161" i="4" s="1"/>
  <c r="O161" i="4"/>
  <c r="P161" i="4" s="1"/>
  <c r="E161" i="4" l="1"/>
  <c r="F161" i="4" s="1"/>
  <c r="T162" i="4" l="1"/>
  <c r="N162" i="4" s="1"/>
  <c r="U161" i="4"/>
  <c r="V161" i="4" s="1"/>
  <c r="O162" i="4"/>
  <c r="P162" i="4" s="1"/>
  <c r="E162" i="4" l="1"/>
  <c r="F162" i="4" s="1"/>
  <c r="T163" i="4" l="1"/>
  <c r="N163" i="4" s="1"/>
  <c r="O163" i="4"/>
  <c r="P163" i="4" s="1"/>
  <c r="U162" i="4"/>
  <c r="V162" i="4" s="1"/>
  <c r="E163" i="4" l="1"/>
  <c r="F163" i="4" s="1"/>
  <c r="O164" i="4" l="1"/>
  <c r="P164" i="4" s="1"/>
  <c r="U163" i="4"/>
  <c r="V163" i="4" s="1"/>
  <c r="T164" i="4"/>
  <c r="N164" i="4" s="1"/>
  <c r="E164" i="4" l="1"/>
  <c r="F164" i="4" s="1"/>
  <c r="O165" i="4" l="1"/>
  <c r="P165" i="4" s="1"/>
  <c r="U164" i="4"/>
  <c r="V164" i="4" s="1"/>
  <c r="T165" i="4"/>
  <c r="N165" i="4" s="1"/>
  <c r="E165" i="4" l="1"/>
  <c r="F165" i="4" s="1"/>
  <c r="U165" i="4" l="1"/>
  <c r="V165" i="4" s="1"/>
  <c r="O166" i="4"/>
  <c r="P166" i="4" s="1"/>
  <c r="T166" i="4"/>
  <c r="N166" i="4" s="1"/>
  <c r="E166" i="4" l="1"/>
  <c r="F166" i="4" s="1"/>
  <c r="U166" i="4" l="1"/>
  <c r="V166" i="4" s="1"/>
  <c r="T167" i="4"/>
  <c r="N167" i="4" s="1"/>
  <c r="O167" i="4"/>
  <c r="P167" i="4" s="1"/>
  <c r="E167" i="4" l="1"/>
  <c r="F167" i="4" s="1"/>
  <c r="U167" i="4" l="1"/>
  <c r="V167" i="4" s="1"/>
  <c r="T168" i="4"/>
  <c r="N168" i="4" s="1"/>
  <c r="O168" i="4"/>
  <c r="P168" i="4" s="1"/>
  <c r="E168" i="4" l="1"/>
  <c r="F168" i="4" s="1"/>
  <c r="O169" i="4" l="1"/>
  <c r="P169" i="4" s="1"/>
  <c r="U168" i="4"/>
  <c r="V168" i="4" s="1"/>
  <c r="T169" i="4"/>
  <c r="N169" i="4" s="1"/>
  <c r="E169" i="4" l="1"/>
  <c r="F169" i="4" s="1"/>
  <c r="U169" i="4" l="1"/>
  <c r="V169" i="4" s="1"/>
  <c r="T170" i="4"/>
  <c r="N170" i="4" s="1"/>
  <c r="O170" i="4"/>
  <c r="P170" i="4" s="1"/>
  <c r="E170" i="4" l="1"/>
  <c r="F170" i="4" s="1"/>
  <c r="T171" i="4" l="1"/>
  <c r="N171" i="4" s="1"/>
  <c r="U170" i="4"/>
  <c r="V170" i="4" s="1"/>
  <c r="O171" i="4"/>
  <c r="P171" i="4" s="1"/>
  <c r="E171" i="4" l="1"/>
  <c r="F171" i="4" s="1"/>
  <c r="U171" i="4" l="1"/>
  <c r="V171" i="4" s="1"/>
  <c r="O172" i="4"/>
  <c r="P172" i="4" s="1"/>
  <c r="T172" i="4"/>
  <c r="N172" i="4" s="1"/>
  <c r="E172" i="4" l="1"/>
  <c r="F172" i="4" s="1"/>
  <c r="T173" i="4" l="1"/>
  <c r="N173" i="4" s="1"/>
  <c r="U172" i="4"/>
  <c r="V172" i="4" s="1"/>
  <c r="O173" i="4"/>
  <c r="P173" i="4" s="1"/>
  <c r="E173" i="4" l="1"/>
  <c r="F173" i="4" s="1"/>
  <c r="O174" i="4" l="1"/>
  <c r="P174" i="4" s="1"/>
  <c r="T174" i="4"/>
  <c r="N174" i="4" s="1"/>
  <c r="U173" i="4"/>
  <c r="V173" i="4" s="1"/>
  <c r="E174" i="4" l="1"/>
  <c r="F174" i="4" s="1"/>
  <c r="R175" i="4"/>
  <c r="T175" i="4" l="1"/>
  <c r="N175" i="4" s="1"/>
  <c r="U174" i="4"/>
  <c r="V174" i="4" s="1"/>
  <c r="O175" i="4"/>
  <c r="P175" i="4" s="1"/>
  <c r="E175" i="4" l="1"/>
  <c r="F175" i="4" s="1"/>
  <c r="U175" i="4" s="1"/>
  <c r="V175" i="4" s="1"/>
  <c r="O176" i="4" l="1"/>
  <c r="P176" i="4" s="1"/>
  <c r="T176" i="4"/>
  <c r="N176" i="4" s="1"/>
  <c r="E176" i="4" s="1"/>
  <c r="F176" i="4" l="1"/>
  <c r="O177" i="4" s="1"/>
  <c r="P177" i="4" s="1"/>
  <c r="T177" i="4" l="1"/>
  <c r="N177" i="4" s="1"/>
  <c r="E177" i="4" s="1"/>
  <c r="F177" i="4" s="1"/>
  <c r="T178" i="4" s="1"/>
  <c r="N178" i="4" s="1"/>
  <c r="U176" i="4"/>
  <c r="V176" i="4" s="1"/>
  <c r="O178" i="4" l="1"/>
  <c r="P178" i="4" s="1"/>
  <c r="U177" i="4"/>
  <c r="V177" i="4" s="1"/>
  <c r="E178" i="4"/>
  <c r="F178" i="4" l="1"/>
  <c r="T179" i="4" s="1"/>
  <c r="N179" i="4" s="1"/>
  <c r="E179" i="4" s="1"/>
  <c r="O179" i="4" l="1"/>
  <c r="P179" i="4" s="1"/>
  <c r="F179" i="4" s="1"/>
  <c r="U179" i="4" s="1"/>
  <c r="U178" i="4"/>
  <c r="V178" i="4" s="1"/>
  <c r="V179" i="4" l="1"/>
  <c r="O180" i="4"/>
  <c r="P180" i="4" s="1"/>
  <c r="T180" i="4"/>
  <c r="N180" i="4" s="1"/>
  <c r="E180" i="4" s="1"/>
  <c r="F180" i="4" l="1"/>
  <c r="U180" i="4" s="1"/>
  <c r="V180" i="4" s="1"/>
  <c r="O181" i="4" l="1"/>
  <c r="P181" i="4" s="1"/>
  <c r="T181" i="4"/>
  <c r="N181" i="4" s="1"/>
  <c r="E181" i="4" s="1"/>
  <c r="F181" i="4" s="1"/>
  <c r="T182" i="4" l="1"/>
  <c r="N182" i="4" s="1"/>
  <c r="U181" i="4"/>
  <c r="V181" i="4" s="1"/>
  <c r="O182" i="4"/>
  <c r="P182" i="4" s="1"/>
  <c r="E182" i="4" l="1"/>
  <c r="F182" i="4" s="1"/>
  <c r="U182" i="4" l="1"/>
  <c r="V182" i="4" s="1"/>
  <c r="O183" i="4"/>
  <c r="P183" i="4" s="1"/>
  <c r="T183" i="4"/>
  <c r="N183" i="4" s="1"/>
  <c r="E183" i="4" l="1"/>
  <c r="F183" i="4" s="1"/>
  <c r="O184" i="4" l="1"/>
  <c r="P184" i="4" s="1"/>
  <c r="U183" i="4"/>
  <c r="V183" i="4" s="1"/>
  <c r="T184" i="4"/>
  <c r="N184" i="4" s="1"/>
  <c r="E184" i="4" l="1"/>
  <c r="F184" i="4" s="1"/>
  <c r="T185" i="4" l="1"/>
  <c r="N185" i="4" s="1"/>
  <c r="U184" i="4"/>
  <c r="V184" i="4" s="1"/>
  <c r="O185" i="4"/>
  <c r="P185" i="4" s="1"/>
  <c r="E185" i="4" l="1"/>
  <c r="F185" i="4" s="1"/>
  <c r="U185" i="4" l="1"/>
  <c r="V185" i="4" s="1"/>
  <c r="T186" i="4"/>
  <c r="N186" i="4" s="1"/>
  <c r="O186" i="4"/>
  <c r="P186" i="4" s="1"/>
  <c r="E186" i="4" l="1"/>
  <c r="F186" i="4" s="1"/>
  <c r="O187" i="4" l="1"/>
  <c r="P187" i="4" s="1"/>
  <c r="U186" i="4"/>
  <c r="V186" i="4" s="1"/>
  <c r="T187" i="4"/>
  <c r="N187" i="4" s="1"/>
  <c r="E187" i="4" l="1"/>
  <c r="F187" i="4" s="1"/>
  <c r="T188" i="4" l="1"/>
  <c r="N188" i="4" s="1"/>
  <c r="O188" i="4"/>
  <c r="P188" i="4" s="1"/>
  <c r="U187" i="4"/>
  <c r="V187" i="4" s="1"/>
  <c r="E188" i="4" l="1"/>
  <c r="F188" i="4" s="1"/>
  <c r="U188" i="4" l="1"/>
  <c r="V188" i="4" s="1"/>
  <c r="O189" i="4"/>
  <c r="P189" i="4" s="1"/>
  <c r="T189" i="4"/>
  <c r="N189" i="4" s="1"/>
  <c r="E189" i="4" l="1"/>
  <c r="F189" i="4" s="1"/>
  <c r="O190" i="4" l="1"/>
  <c r="P190" i="4" s="1"/>
  <c r="U189" i="4"/>
  <c r="V189" i="4" s="1"/>
  <c r="T190" i="4"/>
  <c r="N190" i="4" s="1"/>
  <c r="E190" i="4" l="1"/>
  <c r="F190" i="4" s="1"/>
  <c r="T191" i="4" l="1"/>
  <c r="N191" i="4" s="1"/>
  <c r="U190" i="4"/>
  <c r="V190" i="4" s="1"/>
  <c r="O191" i="4"/>
  <c r="P191" i="4" s="1"/>
  <c r="E191" i="4" l="1"/>
  <c r="F191" i="4" s="1"/>
  <c r="U191" i="4" l="1"/>
  <c r="V191" i="4" s="1"/>
  <c r="T192" i="4"/>
  <c r="N192" i="4" s="1"/>
  <c r="O192" i="4"/>
  <c r="P192" i="4" s="1"/>
  <c r="E192" i="4" l="1"/>
  <c r="F192" i="4" s="1"/>
  <c r="U192" i="4" l="1"/>
  <c r="V192" i="4" s="1"/>
  <c r="O193" i="4"/>
  <c r="P193" i="4" s="1"/>
  <c r="T193" i="4"/>
  <c r="N193" i="4" s="1"/>
  <c r="E193" i="4" l="1"/>
  <c r="F193" i="4" s="1"/>
  <c r="U193" i="4" l="1"/>
  <c r="V193" i="4" s="1"/>
  <c r="O194" i="4"/>
  <c r="P194" i="4" s="1"/>
  <c r="T194" i="4"/>
  <c r="N194" i="4" s="1"/>
  <c r="E194" i="4" l="1"/>
  <c r="F194" i="4" s="1"/>
  <c r="R195" i="4"/>
  <c r="U194" i="4" l="1"/>
  <c r="V194" i="4" s="1"/>
  <c r="T195" i="4"/>
  <c r="N195" i="4" s="1"/>
  <c r="O195" i="4"/>
  <c r="P195" i="4" s="1"/>
  <c r="E195" i="4" l="1"/>
  <c r="F195" i="4" s="1"/>
  <c r="T196" i="4" s="1"/>
  <c r="N196" i="4" s="1"/>
  <c r="U195" i="4" l="1"/>
  <c r="V195" i="4" s="1"/>
  <c r="O196" i="4"/>
  <c r="P196" i="4" s="1"/>
  <c r="E196" i="4"/>
  <c r="F196" i="4" l="1"/>
  <c r="O197" i="4" s="1"/>
  <c r="P197" i="4" s="1"/>
  <c r="T197" i="4" l="1"/>
  <c r="N197" i="4" s="1"/>
  <c r="E197" i="4" s="1"/>
  <c r="F197" i="4" s="1"/>
  <c r="T198" i="4" s="1"/>
  <c r="N198" i="4" s="1"/>
  <c r="U196" i="4"/>
  <c r="V196" i="4" s="1"/>
  <c r="O198" i="4" l="1"/>
  <c r="P198" i="4" s="1"/>
  <c r="U197" i="4"/>
  <c r="V197" i="4" s="1"/>
  <c r="E198" i="4"/>
  <c r="F198" i="4" l="1"/>
  <c r="O199" i="4" s="1"/>
  <c r="P199" i="4" s="1"/>
  <c r="T199" i="4" l="1"/>
  <c r="N199" i="4" s="1"/>
  <c r="E199" i="4" s="1"/>
  <c r="F199" i="4" s="1"/>
  <c r="U198" i="4"/>
  <c r="V198" i="4" s="1"/>
  <c r="T200" i="4" l="1"/>
  <c r="N200" i="4" s="1"/>
  <c r="O200" i="4"/>
  <c r="P200" i="4" s="1"/>
  <c r="U199" i="4"/>
  <c r="V199" i="4" s="1"/>
  <c r="E200" i="4" l="1"/>
  <c r="F200" i="4" s="1"/>
  <c r="O201" i="4" l="1"/>
  <c r="P201" i="4" s="1"/>
  <c r="T201" i="4"/>
  <c r="N201" i="4" s="1"/>
  <c r="U200" i="4"/>
  <c r="V200" i="4" s="1"/>
  <c r="E201" i="4" l="1"/>
  <c r="F201" i="4" s="1"/>
  <c r="T202" i="4" l="1"/>
  <c r="N202" i="4" s="1"/>
  <c r="U201" i="4"/>
  <c r="V201" i="4" s="1"/>
  <c r="O202" i="4"/>
  <c r="P202" i="4" s="1"/>
  <c r="E202" i="4" l="1"/>
  <c r="F202" i="4" s="1"/>
  <c r="T203" i="4" l="1"/>
  <c r="N203" i="4" s="1"/>
  <c r="O203" i="4"/>
  <c r="P203" i="4" s="1"/>
  <c r="U202" i="4"/>
  <c r="V202" i="4" s="1"/>
  <c r="E203" i="4" l="1"/>
  <c r="F203" i="4" s="1"/>
  <c r="U203" i="4" l="1"/>
  <c r="V203" i="4" s="1"/>
  <c r="O204" i="4"/>
  <c r="P204" i="4" s="1"/>
  <c r="T204" i="4"/>
  <c r="N204" i="4" s="1"/>
  <c r="E204" i="4" l="1"/>
  <c r="F204" i="4" s="1"/>
  <c r="T205" i="4" l="1"/>
  <c r="N205" i="4" s="1"/>
  <c r="O205" i="4"/>
  <c r="P205" i="4" s="1"/>
  <c r="U204" i="4"/>
  <c r="V204" i="4" s="1"/>
  <c r="E205" i="4" l="1"/>
  <c r="F205" i="4" s="1"/>
  <c r="U205" i="4" l="1"/>
  <c r="V205" i="4" s="1"/>
  <c r="O206" i="4"/>
  <c r="P206" i="4" s="1"/>
  <c r="T206" i="4"/>
  <c r="N206" i="4" s="1"/>
  <c r="E206" i="4" l="1"/>
  <c r="F206" i="4" s="1"/>
  <c r="T207" i="4" l="1"/>
  <c r="N207" i="4" s="1"/>
  <c r="U206" i="4"/>
  <c r="V206" i="4" s="1"/>
  <c r="O207" i="4"/>
  <c r="P207" i="4" s="1"/>
  <c r="E207" i="4" l="1"/>
  <c r="F207" i="4" s="1"/>
  <c r="T208" i="4" l="1"/>
  <c r="N208" i="4" s="1"/>
  <c r="O208" i="4"/>
  <c r="P208" i="4" s="1"/>
  <c r="U207" i="4"/>
  <c r="V207" i="4" s="1"/>
  <c r="E208" i="4" l="1"/>
  <c r="F208" i="4" s="1"/>
  <c r="U208" i="4" l="1"/>
  <c r="V208" i="4" s="1"/>
  <c r="T209" i="4"/>
  <c r="N209" i="4" s="1"/>
  <c r="O209" i="4"/>
  <c r="P209" i="4" s="1"/>
  <c r="E209" i="4" l="1"/>
  <c r="F209" i="4" s="1"/>
  <c r="U209" i="4" l="1"/>
  <c r="V209" i="4" s="1"/>
  <c r="T210" i="4"/>
  <c r="N210" i="4" s="1"/>
  <c r="O210" i="4"/>
  <c r="P210" i="4" s="1"/>
  <c r="E210" i="4" l="1"/>
  <c r="F210" i="4" s="1"/>
  <c r="U210" i="4" l="1"/>
  <c r="V210" i="4" s="1"/>
  <c r="O211" i="4"/>
  <c r="P211" i="4" s="1"/>
  <c r="T211" i="4"/>
  <c r="N211" i="4" s="1"/>
  <c r="E211" i="4" l="1"/>
  <c r="F211" i="4" s="1"/>
  <c r="T212" i="4" l="1"/>
  <c r="N212" i="4" s="1"/>
  <c r="O212" i="4"/>
  <c r="P212" i="4" s="1"/>
  <c r="U211" i="4"/>
  <c r="V211" i="4" s="1"/>
  <c r="E212" i="4" l="1"/>
  <c r="F212" i="4" s="1"/>
  <c r="T213" i="4" l="1"/>
  <c r="N213" i="4" s="1"/>
  <c r="U212" i="4"/>
  <c r="V212" i="4" s="1"/>
  <c r="O213" i="4"/>
  <c r="P213" i="4" s="1"/>
  <c r="E213" i="4" l="1"/>
  <c r="F213" i="4" s="1"/>
  <c r="T214" i="4" l="1"/>
  <c r="N214" i="4" s="1"/>
  <c r="O214" i="4"/>
  <c r="P214" i="4" s="1"/>
  <c r="U213" i="4"/>
  <c r="V213" i="4" s="1"/>
  <c r="E214" i="4" l="1"/>
  <c r="F214" i="4" s="1"/>
  <c r="R215" i="4"/>
  <c r="O215" i="4" l="1"/>
  <c r="P215" i="4" s="1"/>
  <c r="T215" i="4"/>
  <c r="N215" i="4" s="1"/>
  <c r="U214" i="4"/>
  <c r="V214" i="4" s="1"/>
  <c r="E215" i="4" l="1"/>
  <c r="F215" i="4" s="1"/>
  <c r="T216" i="4" s="1"/>
  <c r="N216" i="4" s="1"/>
  <c r="O216" i="4" l="1"/>
  <c r="P216" i="4" s="1"/>
  <c r="U215" i="4"/>
  <c r="V215" i="4" s="1"/>
  <c r="E216" i="4"/>
  <c r="F216" i="4" l="1"/>
  <c r="U216" i="4" s="1"/>
  <c r="V216" i="4" s="1"/>
  <c r="O217" i="4" l="1"/>
  <c r="P217" i="4" s="1"/>
  <c r="T217" i="4"/>
  <c r="N217" i="4" s="1"/>
  <c r="E217" i="4" s="1"/>
  <c r="F217" i="4" l="1"/>
  <c r="O218" i="4" s="1"/>
  <c r="P218" i="4" s="1"/>
  <c r="T218" i="4" l="1"/>
  <c r="N218" i="4" s="1"/>
  <c r="E218" i="4" s="1"/>
  <c r="F218" i="4" s="1"/>
  <c r="O219" i="4" s="1"/>
  <c r="P219" i="4" s="1"/>
  <c r="U217" i="4"/>
  <c r="V217" i="4" s="1"/>
  <c r="T219" i="4" l="1"/>
  <c r="N219" i="4" s="1"/>
  <c r="E219" i="4" s="1"/>
  <c r="F219" i="4" s="1"/>
  <c r="U218" i="4"/>
  <c r="V218" i="4" s="1"/>
  <c r="T220" i="4" l="1"/>
  <c r="N220" i="4" s="1"/>
  <c r="O220" i="4"/>
  <c r="P220" i="4" s="1"/>
  <c r="U219" i="4"/>
  <c r="V219" i="4" s="1"/>
  <c r="E220" i="4" l="1"/>
  <c r="F220" i="4" s="1"/>
  <c r="O221" i="4" l="1"/>
  <c r="P221" i="4" s="1"/>
  <c r="T221" i="4"/>
  <c r="N221" i="4" s="1"/>
  <c r="U220" i="4"/>
  <c r="V220" i="4" s="1"/>
  <c r="E221" i="4" l="1"/>
  <c r="F221" i="4" s="1"/>
  <c r="O222" i="4" l="1"/>
  <c r="P222" i="4" s="1"/>
  <c r="T222" i="4"/>
  <c r="N222" i="4" s="1"/>
  <c r="U221" i="4"/>
  <c r="V221" i="4" s="1"/>
  <c r="E222" i="4" l="1"/>
  <c r="F222" i="4" s="1"/>
  <c r="O223" i="4" l="1"/>
  <c r="P223" i="4" s="1"/>
  <c r="U222" i="4"/>
  <c r="V222" i="4" s="1"/>
  <c r="T223" i="4"/>
  <c r="N223" i="4" s="1"/>
  <c r="E223" i="4" l="1"/>
  <c r="F223" i="4" s="1"/>
  <c r="O224" i="4" l="1"/>
  <c r="P224" i="4" s="1"/>
  <c r="U223" i="4"/>
  <c r="V223" i="4" s="1"/>
  <c r="T224" i="4"/>
  <c r="N224" i="4" s="1"/>
  <c r="E224" i="4" l="1"/>
  <c r="F224" i="4" s="1"/>
  <c r="O225" i="4" l="1"/>
  <c r="P225" i="4" s="1"/>
  <c r="T225" i="4"/>
  <c r="N225" i="4" s="1"/>
  <c r="U224" i="4"/>
  <c r="V224" i="4" s="1"/>
  <c r="E225" i="4" l="1"/>
  <c r="F225" i="4" s="1"/>
  <c r="T226" i="4" l="1"/>
  <c r="N226" i="4" s="1"/>
  <c r="O226" i="4"/>
  <c r="P226" i="4" s="1"/>
  <c r="U225" i="4"/>
  <c r="V225" i="4" s="1"/>
  <c r="E226" i="4" l="1"/>
  <c r="F226" i="4" s="1"/>
  <c r="T227" i="4" l="1"/>
  <c r="N227" i="4" s="1"/>
  <c r="U226" i="4"/>
  <c r="V226" i="4" s="1"/>
  <c r="O227" i="4"/>
  <c r="P227" i="4" s="1"/>
  <c r="E227" i="4" l="1"/>
  <c r="F227" i="4" s="1"/>
  <c r="O228" i="4" l="1"/>
  <c r="P228" i="4" s="1"/>
  <c r="T228" i="4"/>
  <c r="N228" i="4" s="1"/>
  <c r="U227" i="4"/>
  <c r="V227" i="4" s="1"/>
  <c r="E228" i="4" l="1"/>
  <c r="F228" i="4" s="1"/>
  <c r="T229" i="4" l="1"/>
  <c r="N229" i="4" s="1"/>
  <c r="O229" i="4"/>
  <c r="P229" i="4" s="1"/>
  <c r="U228" i="4"/>
  <c r="V228" i="4" s="1"/>
  <c r="E229" i="4" l="1"/>
  <c r="F229" i="4" s="1"/>
  <c r="T230" i="4" l="1"/>
  <c r="N230" i="4" s="1"/>
  <c r="O230" i="4"/>
  <c r="P230" i="4" s="1"/>
  <c r="U229" i="4"/>
  <c r="V229" i="4" s="1"/>
  <c r="E230" i="4" l="1"/>
  <c r="F230" i="4" s="1"/>
  <c r="T231" i="4" l="1"/>
  <c r="N231" i="4" s="1"/>
  <c r="U230" i="4"/>
  <c r="V230" i="4" s="1"/>
  <c r="O231" i="4"/>
  <c r="P231" i="4" s="1"/>
  <c r="E231" i="4" l="1"/>
  <c r="F231" i="4" s="1"/>
  <c r="T232" i="4" l="1"/>
  <c r="N232" i="4" s="1"/>
  <c r="O232" i="4"/>
  <c r="P232" i="4" s="1"/>
  <c r="U231" i="4"/>
  <c r="V231" i="4" s="1"/>
  <c r="E232" i="4" l="1"/>
  <c r="F232" i="4" s="1"/>
  <c r="O233" i="4" l="1"/>
  <c r="P233" i="4" s="1"/>
  <c r="T233" i="4"/>
  <c r="N233" i="4" s="1"/>
  <c r="U232" i="4"/>
  <c r="V232" i="4" s="1"/>
  <c r="E233" i="4" l="1"/>
  <c r="F233" i="4" s="1"/>
  <c r="U233" i="4" l="1"/>
  <c r="V233" i="4" s="1"/>
  <c r="T234" i="4"/>
  <c r="N234" i="4" s="1"/>
  <c r="O234" i="4"/>
  <c r="P234" i="4" s="1"/>
  <c r="E234" i="4" l="1"/>
  <c r="F234" i="4" s="1"/>
  <c r="O235" i="4" l="1"/>
  <c r="P235" i="4" s="1"/>
  <c r="U234" i="4"/>
  <c r="V234" i="4" s="1"/>
  <c r="T235" i="4"/>
  <c r="N235" i="4" s="1"/>
  <c r="E235" i="4" l="1"/>
  <c r="F235" i="4" s="1"/>
  <c r="U235" i="4" l="1"/>
  <c r="V235" i="4" s="1"/>
  <c r="T236" i="4"/>
  <c r="N236" i="4" s="1"/>
  <c r="O236" i="4"/>
  <c r="P236" i="4" s="1"/>
  <c r="E236" i="4" l="1"/>
  <c r="F236" i="4" s="1"/>
  <c r="R237" i="4"/>
  <c r="T237" i="4" l="1"/>
  <c r="N237" i="4" s="1"/>
  <c r="O237" i="4"/>
  <c r="P237" i="4" s="1"/>
  <c r="U236" i="4"/>
  <c r="V236" i="4" s="1"/>
  <c r="E237" i="4" l="1"/>
  <c r="F237" i="4" s="1"/>
  <c r="O238" i="4" l="1"/>
  <c r="P238" i="4" s="1"/>
  <c r="U237" i="4"/>
  <c r="V237" i="4" s="1"/>
  <c r="T238" i="4"/>
  <c r="N238" i="4" s="1"/>
  <c r="E238" i="4" l="1"/>
  <c r="F238" i="4" s="1"/>
  <c r="U238" i="4" s="1"/>
  <c r="V238" i="4" s="1"/>
  <c r="O239" i="4" l="1"/>
  <c r="P239" i="4" s="1"/>
  <c r="T239" i="4"/>
  <c r="N239" i="4" s="1"/>
  <c r="E239" i="4" l="1"/>
  <c r="F239" i="4" s="1"/>
  <c r="O240" i="4" s="1"/>
  <c r="P240" i="4" s="1"/>
  <c r="U239" i="4" l="1"/>
  <c r="V239" i="4" s="1"/>
  <c r="T240" i="4"/>
  <c r="N240" i="4" s="1"/>
  <c r="E240" i="4" s="1"/>
  <c r="F240" i="4" s="1"/>
  <c r="O241" i="4" l="1"/>
  <c r="P241" i="4" s="1"/>
  <c r="T241" i="4"/>
  <c r="N241" i="4" s="1"/>
  <c r="U240" i="4"/>
  <c r="V240" i="4" s="1"/>
  <c r="E241" i="4" l="1"/>
  <c r="F241" i="4" s="1"/>
  <c r="U241" i="4" l="1"/>
  <c r="V241" i="4" s="1"/>
  <c r="T242" i="4"/>
  <c r="N242" i="4" s="1"/>
  <c r="O242" i="4"/>
  <c r="P242" i="4" s="1"/>
  <c r="E242" i="4" l="1"/>
  <c r="F242" i="4" s="1"/>
  <c r="T243" i="4" l="1"/>
  <c r="N243" i="4" s="1"/>
  <c r="O243" i="4"/>
  <c r="P243" i="4" s="1"/>
  <c r="U242" i="4"/>
  <c r="V242" i="4" s="1"/>
  <c r="E243" i="4" l="1"/>
  <c r="F243" i="4" s="1"/>
  <c r="O244" i="4" l="1"/>
  <c r="P244" i="4" s="1"/>
  <c r="U243" i="4"/>
  <c r="V243" i="4" s="1"/>
  <c r="T244" i="4"/>
  <c r="N244" i="4" s="1"/>
  <c r="E244" i="4" l="1"/>
  <c r="F244" i="4" s="1"/>
  <c r="O245" i="4" l="1"/>
  <c r="P245" i="4" s="1"/>
  <c r="U244" i="4"/>
  <c r="V244" i="4" s="1"/>
  <c r="T245" i="4"/>
  <c r="N245" i="4" s="1"/>
  <c r="E245" i="4" l="1"/>
  <c r="F245" i="4" s="1"/>
  <c r="T246" i="4" l="1"/>
  <c r="N246" i="4" s="1"/>
  <c r="O246" i="4"/>
  <c r="P246" i="4" s="1"/>
  <c r="U245" i="4"/>
  <c r="V245" i="4" s="1"/>
  <c r="E246" i="4" l="1"/>
  <c r="F246" i="4" s="1"/>
  <c r="U246" i="4" l="1"/>
  <c r="V246" i="4" s="1"/>
  <c r="T247" i="4"/>
  <c r="N247" i="4" s="1"/>
  <c r="O247" i="4"/>
  <c r="P247" i="4" s="1"/>
  <c r="E247" i="4" l="1"/>
  <c r="F247" i="4" s="1"/>
  <c r="U247" i="4" l="1"/>
  <c r="V247" i="4" s="1"/>
  <c r="O248" i="4"/>
  <c r="P248" i="4" s="1"/>
  <c r="T248" i="4"/>
  <c r="N248" i="4" s="1"/>
  <c r="E248" i="4" l="1"/>
  <c r="F248" i="4" s="1"/>
  <c r="T249" i="4" l="1"/>
  <c r="N249" i="4" s="1"/>
  <c r="O249" i="4"/>
  <c r="P249" i="4" s="1"/>
  <c r="U248" i="4"/>
  <c r="V248" i="4" s="1"/>
  <c r="E249" i="4" l="1"/>
  <c r="F249" i="4" s="1"/>
  <c r="T250" i="4" l="1"/>
  <c r="N250" i="4" s="1"/>
  <c r="O250" i="4"/>
  <c r="P250" i="4" s="1"/>
  <c r="U249" i="4"/>
  <c r="V249" i="4" s="1"/>
  <c r="E250" i="4" l="1"/>
  <c r="F250" i="4" s="1"/>
  <c r="O251" i="4" l="1"/>
  <c r="P251" i="4" s="1"/>
  <c r="U250" i="4"/>
  <c r="V250" i="4" s="1"/>
  <c r="T251" i="4"/>
  <c r="N251" i="4" s="1"/>
  <c r="E251" i="4" l="1"/>
  <c r="F251" i="4" s="1"/>
  <c r="U251" i="4" l="1"/>
  <c r="V251" i="4" s="1"/>
  <c r="O252" i="4"/>
  <c r="P252" i="4" s="1"/>
  <c r="T252" i="4"/>
  <c r="N252" i="4" s="1"/>
  <c r="E252" i="4" l="1"/>
  <c r="F252" i="4" s="1"/>
  <c r="U252" i="4" l="1"/>
  <c r="V252" i="4" s="1"/>
  <c r="T253" i="4"/>
  <c r="N253" i="4" s="1"/>
  <c r="O253" i="4"/>
  <c r="P253" i="4" s="1"/>
  <c r="E253" i="4" l="1"/>
  <c r="F253" i="4" s="1"/>
  <c r="U253" i="4" l="1"/>
  <c r="V253" i="4" s="1"/>
  <c r="O254" i="4"/>
  <c r="P254" i="4" s="1"/>
  <c r="T254" i="4"/>
  <c r="N254" i="4" s="1"/>
  <c r="E254" i="4" l="1"/>
  <c r="F254" i="4" s="1"/>
  <c r="R255" i="4"/>
  <c r="U254" i="4" l="1"/>
  <c r="V254" i="4" s="1"/>
  <c r="O255" i="4"/>
  <c r="P255" i="4" s="1"/>
  <c r="T255" i="4"/>
  <c r="N255" i="4" s="1"/>
  <c r="E255" i="4" l="1"/>
  <c r="F255" i="4" s="1"/>
  <c r="U255" i="4" s="1"/>
  <c r="V255" i="4" s="1"/>
  <c r="O256" i="4" l="1"/>
  <c r="P256" i="4" s="1"/>
  <c r="T256" i="4"/>
  <c r="N256" i="4" s="1"/>
  <c r="E256" i="4" s="1"/>
  <c r="F256" i="4" l="1"/>
  <c r="O257" i="4" s="1"/>
  <c r="P257" i="4" s="1"/>
  <c r="T257" i="4" l="1"/>
  <c r="N257" i="4" s="1"/>
  <c r="E257" i="4" s="1"/>
  <c r="F257" i="4" s="1"/>
  <c r="T258" i="4" s="1"/>
  <c r="N258" i="4" s="1"/>
  <c r="U256" i="4"/>
  <c r="V256" i="4" s="1"/>
  <c r="O258" i="4" l="1"/>
  <c r="P258" i="4" s="1"/>
  <c r="U257" i="4"/>
  <c r="V257" i="4" s="1"/>
  <c r="E258" i="4"/>
  <c r="F258" i="4" l="1"/>
  <c r="T259" i="4" s="1"/>
  <c r="N259" i="4" s="1"/>
  <c r="O259" i="4" l="1"/>
  <c r="P259" i="4" s="1"/>
  <c r="U258" i="4"/>
  <c r="V258" i="4" s="1"/>
  <c r="E259" i="4"/>
  <c r="F259" i="4" l="1"/>
  <c r="T260" i="4" s="1"/>
  <c r="N260" i="4" s="1"/>
  <c r="U259" i="4" l="1"/>
  <c r="V259" i="4" s="1"/>
  <c r="O260" i="4"/>
  <c r="P260" i="4" s="1"/>
  <c r="E260" i="4"/>
  <c r="F260" i="4" l="1"/>
  <c r="O261" i="4" s="1"/>
  <c r="P261" i="4" s="1"/>
  <c r="U260" i="4" l="1"/>
  <c r="V260" i="4" s="1"/>
  <c r="T261" i="4"/>
  <c r="N261" i="4" s="1"/>
  <c r="E261" i="4" s="1"/>
  <c r="F261" i="4" s="1"/>
  <c r="O262" i="4" l="1"/>
  <c r="P262" i="4" s="1"/>
  <c r="T262" i="4"/>
  <c r="N262" i="4" s="1"/>
  <c r="U261" i="4"/>
  <c r="V261" i="4" s="1"/>
  <c r="E262" i="4" l="1"/>
  <c r="F262" i="4" s="1"/>
  <c r="U262" i="4" l="1"/>
  <c r="V262" i="4" s="1"/>
  <c r="O263" i="4"/>
  <c r="P263" i="4" s="1"/>
  <c r="T263" i="4"/>
  <c r="N263" i="4" s="1"/>
  <c r="E263" i="4" l="1"/>
  <c r="F263" i="4" s="1"/>
  <c r="U263" i="4" l="1"/>
  <c r="V263" i="4" s="1"/>
  <c r="T264" i="4"/>
  <c r="N264" i="4" s="1"/>
  <c r="O264" i="4"/>
  <c r="P264" i="4" s="1"/>
  <c r="E264" i="4" l="1"/>
  <c r="F264" i="4" s="1"/>
  <c r="T265" i="4" l="1"/>
  <c r="N265" i="4" s="1"/>
  <c r="U264" i="4"/>
  <c r="V264" i="4" s="1"/>
  <c r="O265" i="4"/>
  <c r="P265" i="4" s="1"/>
  <c r="E265" i="4" l="1"/>
  <c r="F265" i="4" s="1"/>
  <c r="O266" i="4" l="1"/>
  <c r="P266" i="4" s="1"/>
  <c r="U265" i="4"/>
  <c r="V265" i="4" s="1"/>
  <c r="T266" i="4"/>
  <c r="N266" i="4" s="1"/>
  <c r="E266" i="4" l="1"/>
  <c r="F266" i="4" s="1"/>
  <c r="O267" i="4" l="1"/>
  <c r="P267" i="4" s="1"/>
  <c r="U266" i="4"/>
  <c r="V266" i="4" s="1"/>
  <c r="T267" i="4"/>
  <c r="N267" i="4" s="1"/>
  <c r="E267" i="4" l="1"/>
  <c r="F267" i="4" s="1"/>
  <c r="T268" i="4" l="1"/>
  <c r="N268" i="4" s="1"/>
  <c r="U267" i="4"/>
  <c r="V267" i="4" s="1"/>
  <c r="O268" i="4"/>
  <c r="P268" i="4" s="1"/>
  <c r="E268" i="4" l="1"/>
  <c r="F268" i="4" s="1"/>
  <c r="U268" i="4" l="1"/>
  <c r="V268" i="4" s="1"/>
  <c r="T269" i="4"/>
  <c r="N269" i="4" s="1"/>
  <c r="O269" i="4"/>
  <c r="P269" i="4" s="1"/>
  <c r="E269" i="4" l="1"/>
  <c r="F269" i="4" s="1"/>
  <c r="O270" i="4" l="1"/>
  <c r="P270" i="4" s="1"/>
  <c r="U269" i="4"/>
  <c r="V269" i="4" s="1"/>
  <c r="T270" i="4"/>
  <c r="N270" i="4" s="1"/>
  <c r="E270" i="4" l="1"/>
  <c r="F270" i="4" s="1"/>
  <c r="U270" i="4" l="1"/>
  <c r="V270" i="4" s="1"/>
  <c r="O271" i="4"/>
  <c r="P271" i="4" s="1"/>
  <c r="T271" i="4"/>
  <c r="N271" i="4" s="1"/>
  <c r="E271" i="4" l="1"/>
  <c r="F271" i="4" s="1"/>
  <c r="U271" i="4" l="1"/>
  <c r="V271" i="4" s="1"/>
  <c r="O272" i="4"/>
  <c r="P272" i="4" s="1"/>
  <c r="T272" i="4"/>
  <c r="N272" i="4" s="1"/>
  <c r="E272" i="4" l="1"/>
  <c r="F272" i="4" s="1"/>
  <c r="T273" i="4" l="1"/>
  <c r="N273" i="4" s="1"/>
  <c r="O273" i="4"/>
  <c r="P273" i="4" s="1"/>
  <c r="U272" i="4"/>
  <c r="V272" i="4" s="1"/>
  <c r="E273" i="4" l="1"/>
  <c r="F273" i="4" s="1"/>
  <c r="O274" i="4" l="1"/>
  <c r="P274" i="4" s="1"/>
  <c r="U273" i="4"/>
  <c r="V273" i="4" s="1"/>
  <c r="T274" i="4"/>
  <c r="N274" i="4" s="1"/>
  <c r="E274" i="4" l="1"/>
  <c r="F274" i="4" s="1"/>
  <c r="R275" i="4"/>
  <c r="T275" i="4" l="1"/>
  <c r="N275" i="4" s="1"/>
  <c r="O275" i="4"/>
  <c r="P275" i="4" s="1"/>
  <c r="U274" i="4"/>
  <c r="V274" i="4" s="1"/>
  <c r="E275" i="4" l="1"/>
  <c r="F275" i="4" s="1"/>
  <c r="O276" i="4" s="1"/>
  <c r="P276" i="4" s="1"/>
  <c r="U275" i="4" l="1"/>
  <c r="V275" i="4" s="1"/>
  <c r="T276" i="4"/>
  <c r="N276" i="4" s="1"/>
  <c r="E276" i="4" l="1"/>
  <c r="F276" i="4" s="1"/>
  <c r="U276" i="4" s="1"/>
  <c r="V276" i="4" s="1"/>
  <c r="O277" i="4" l="1"/>
  <c r="P277" i="4" s="1"/>
  <c r="T277" i="4"/>
  <c r="N277" i="4" s="1"/>
  <c r="E277" i="4" s="1"/>
  <c r="F277" i="4" s="1"/>
  <c r="U277" i="4" s="1"/>
  <c r="V277" i="4" s="1"/>
  <c r="O278" i="4" l="1"/>
  <c r="P278" i="4" s="1"/>
  <c r="T278" i="4"/>
  <c r="N278" i="4" s="1"/>
  <c r="E278" i="4" s="1"/>
  <c r="F278" i="4" l="1"/>
  <c r="U278" i="4" s="1"/>
  <c r="V278" i="4" s="1"/>
  <c r="T279" i="4" l="1"/>
  <c r="N279" i="4" s="1"/>
  <c r="E279" i="4" s="1"/>
  <c r="O279" i="4"/>
  <c r="P279" i="4" s="1"/>
  <c r="F279" i="4" l="1"/>
  <c r="T280" i="4" s="1"/>
  <c r="N280" i="4" s="1"/>
  <c r="E280" i="4" s="1"/>
  <c r="O280" i="4"/>
  <c r="P280" i="4" s="1"/>
  <c r="U279" i="4"/>
  <c r="V279" i="4" s="1"/>
  <c r="F280" i="4" l="1"/>
  <c r="T281" i="4" s="1"/>
  <c r="N281" i="4" s="1"/>
  <c r="E281" i="4" s="1"/>
  <c r="U280" i="4"/>
  <c r="V280" i="4" s="1"/>
  <c r="O281" i="4"/>
  <c r="P281" i="4" s="1"/>
  <c r="F281" i="4" l="1"/>
  <c r="O282" i="4" s="1"/>
  <c r="P282" i="4" s="1"/>
  <c r="U281" i="4" l="1"/>
  <c r="V281" i="4" s="1"/>
  <c r="T282" i="4"/>
  <c r="N282" i="4" s="1"/>
  <c r="E282" i="4" s="1"/>
  <c r="F282" i="4" s="1"/>
  <c r="O283" i="4" l="1"/>
  <c r="P283" i="4" s="1"/>
  <c r="T283" i="4"/>
  <c r="N283" i="4" s="1"/>
  <c r="U282" i="4"/>
  <c r="V282" i="4" s="1"/>
  <c r="E283" i="4" l="1"/>
  <c r="F283" i="4" s="1"/>
  <c r="U283" i="4" l="1"/>
  <c r="V283" i="4" s="1"/>
  <c r="O284" i="4"/>
  <c r="P284" i="4" s="1"/>
  <c r="T284" i="4"/>
  <c r="N284" i="4" s="1"/>
  <c r="E284" i="4" l="1"/>
  <c r="F284" i="4" s="1"/>
  <c r="O285" i="4" l="1"/>
  <c r="P285" i="4" s="1"/>
  <c r="T285" i="4"/>
  <c r="N285" i="4" s="1"/>
  <c r="U284" i="4"/>
  <c r="V284" i="4" s="1"/>
  <c r="E285" i="4" l="1"/>
  <c r="F285" i="4" s="1"/>
  <c r="O286" i="4" l="1"/>
  <c r="P286" i="4" s="1"/>
  <c r="T286" i="4"/>
  <c r="N286" i="4" s="1"/>
  <c r="U285" i="4"/>
  <c r="V285" i="4" s="1"/>
  <c r="E286" i="4" l="1"/>
  <c r="F286" i="4" s="1"/>
  <c r="U286" i="4" l="1"/>
  <c r="V286" i="4" s="1"/>
  <c r="O287" i="4"/>
  <c r="P287" i="4" s="1"/>
  <c r="T287" i="4"/>
  <c r="N287" i="4" s="1"/>
  <c r="E287" i="4" l="1"/>
  <c r="F287" i="4" s="1"/>
  <c r="T288" i="4" l="1"/>
  <c r="N288" i="4" s="1"/>
  <c r="U287" i="4"/>
  <c r="V287" i="4" s="1"/>
  <c r="O288" i="4"/>
  <c r="P288" i="4" s="1"/>
  <c r="E288" i="4" l="1"/>
  <c r="F288" i="4" s="1"/>
  <c r="O289" i="4" l="1"/>
  <c r="P289" i="4" s="1"/>
  <c r="U288" i="4"/>
  <c r="V288" i="4" s="1"/>
  <c r="T289" i="4"/>
  <c r="N289" i="4" s="1"/>
  <c r="E289" i="4" l="1"/>
  <c r="F289" i="4" s="1"/>
  <c r="T290" i="4" l="1"/>
  <c r="N290" i="4" s="1"/>
  <c r="U289" i="4"/>
  <c r="V289" i="4" s="1"/>
  <c r="O290" i="4"/>
  <c r="P290" i="4" s="1"/>
  <c r="E290" i="4" l="1"/>
  <c r="F290" i="4" s="1"/>
  <c r="T291" i="4" l="1"/>
  <c r="N291" i="4" s="1"/>
  <c r="O291" i="4"/>
  <c r="P291" i="4" s="1"/>
  <c r="U290" i="4"/>
  <c r="V290" i="4" s="1"/>
  <c r="E291" i="4" l="1"/>
  <c r="F291" i="4" s="1"/>
  <c r="T292" i="4" l="1"/>
  <c r="N292" i="4" s="1"/>
  <c r="O292" i="4"/>
  <c r="P292" i="4" s="1"/>
  <c r="U291" i="4"/>
  <c r="V291" i="4" s="1"/>
  <c r="E292" i="4" l="1"/>
  <c r="F292" i="4" s="1"/>
  <c r="O293" i="4" l="1"/>
  <c r="P293" i="4" s="1"/>
  <c r="U292" i="4"/>
  <c r="V292" i="4" s="1"/>
  <c r="T293" i="4"/>
  <c r="N293" i="4" s="1"/>
  <c r="E293" i="4" l="1"/>
  <c r="F293" i="4" s="1"/>
  <c r="O294" i="4" l="1"/>
  <c r="P294" i="4" s="1"/>
  <c r="T294" i="4"/>
  <c r="N294" i="4" s="1"/>
  <c r="U293" i="4"/>
  <c r="V293" i="4" s="1"/>
  <c r="E294" i="4" l="1"/>
  <c r="F294" i="4" s="1"/>
  <c r="O295" i="4" l="1"/>
  <c r="P295" i="4" s="1"/>
  <c r="T295" i="4"/>
  <c r="N295" i="4" s="1"/>
  <c r="U294" i="4"/>
  <c r="V294" i="4" s="1"/>
  <c r="E295" i="4" l="1"/>
  <c r="F295" i="4" s="1"/>
  <c r="T296" i="4" l="1"/>
  <c r="N296" i="4" s="1"/>
  <c r="U295" i="4"/>
  <c r="V295" i="4" s="1"/>
  <c r="O296" i="4"/>
  <c r="P296" i="4" s="1"/>
  <c r="E296" i="4" l="1"/>
  <c r="F296" i="4" s="1"/>
  <c r="R297" i="4"/>
  <c r="U296" i="4" l="1"/>
  <c r="V296" i="4" s="1"/>
  <c r="O297" i="4"/>
  <c r="P297" i="4" s="1"/>
  <c r="T297" i="4"/>
  <c r="N297" i="4" s="1"/>
  <c r="E297" i="4" l="1"/>
  <c r="F297" i="4" s="1"/>
  <c r="U297" i="4" l="1"/>
  <c r="V297" i="4" s="1"/>
  <c r="T298" i="4"/>
  <c r="N298" i="4" s="1"/>
  <c r="O298" i="4"/>
  <c r="P298" i="4" s="1"/>
  <c r="E298" i="4" l="1"/>
  <c r="F298" i="4" s="1"/>
  <c r="O299" i="4" l="1"/>
  <c r="P299" i="4" s="1"/>
  <c r="U298" i="4"/>
  <c r="V298" i="4" s="1"/>
  <c r="T299" i="4"/>
  <c r="N299" i="4" s="1"/>
  <c r="E299" i="4" l="1"/>
  <c r="F299" i="4" s="1"/>
  <c r="O300" i="4" l="1"/>
  <c r="P300" i="4" s="1"/>
  <c r="U299" i="4"/>
  <c r="V299" i="4" s="1"/>
  <c r="T300" i="4"/>
  <c r="N300" i="4" s="1"/>
  <c r="E300" i="4" l="1"/>
  <c r="F300" i="4" s="1"/>
  <c r="O301" i="4" l="1"/>
  <c r="P301" i="4" s="1"/>
  <c r="U300" i="4"/>
  <c r="V300" i="4" s="1"/>
  <c r="T301" i="4"/>
  <c r="N301" i="4" s="1"/>
  <c r="E301" i="4" l="1"/>
  <c r="F301" i="4" s="1"/>
  <c r="T302" i="4" l="1"/>
  <c r="N302" i="4" s="1"/>
  <c r="U301" i="4"/>
  <c r="V301" i="4" s="1"/>
  <c r="O302" i="4"/>
  <c r="P302" i="4" s="1"/>
  <c r="E302" i="4" l="1"/>
  <c r="F302" i="4" s="1"/>
  <c r="O303" i="4" l="1"/>
  <c r="P303" i="4" s="1"/>
  <c r="T303" i="4"/>
  <c r="N303" i="4" s="1"/>
  <c r="U302" i="4"/>
  <c r="V302" i="4" s="1"/>
  <c r="E303" i="4" l="1"/>
  <c r="F303" i="4" s="1"/>
  <c r="O304" i="4" l="1"/>
  <c r="P304" i="4" s="1"/>
  <c r="T304" i="4"/>
  <c r="N304" i="4" s="1"/>
  <c r="U303" i="4"/>
  <c r="V303" i="4" s="1"/>
  <c r="E304" i="4" l="1"/>
  <c r="F304" i="4" s="1"/>
  <c r="O305" i="4" l="1"/>
  <c r="P305" i="4" s="1"/>
  <c r="U304" i="4"/>
  <c r="V304" i="4" s="1"/>
  <c r="T305" i="4"/>
  <c r="N305" i="4" s="1"/>
  <c r="E305" i="4" l="1"/>
  <c r="F305" i="4" s="1"/>
  <c r="T306" i="4" l="1"/>
  <c r="N306" i="4" s="1"/>
  <c r="U305" i="4"/>
  <c r="V305" i="4" s="1"/>
  <c r="O306" i="4"/>
  <c r="P306" i="4" s="1"/>
  <c r="E306" i="4" l="1"/>
  <c r="F306" i="4" s="1"/>
  <c r="U306" i="4" l="1"/>
  <c r="V306" i="4" s="1"/>
  <c r="T307" i="4"/>
  <c r="N307" i="4" s="1"/>
  <c r="O307" i="4"/>
  <c r="P307" i="4" s="1"/>
  <c r="E307" i="4" l="1"/>
  <c r="F307" i="4" s="1"/>
  <c r="U307" i="4" l="1"/>
  <c r="V307" i="4" s="1"/>
  <c r="O308" i="4"/>
  <c r="P308" i="4" s="1"/>
  <c r="T308" i="4"/>
  <c r="N308" i="4" s="1"/>
  <c r="E308" i="4" l="1"/>
  <c r="F308" i="4" s="1"/>
  <c r="T309" i="4" l="1"/>
  <c r="N309" i="4" s="1"/>
  <c r="U308" i="4"/>
  <c r="V308" i="4" s="1"/>
  <c r="O309" i="4"/>
  <c r="P309" i="4" s="1"/>
  <c r="E309" i="4" l="1"/>
  <c r="F309" i="4" s="1"/>
  <c r="O310" i="4" l="1"/>
  <c r="P310" i="4" s="1"/>
  <c r="T310" i="4"/>
  <c r="N310" i="4" s="1"/>
  <c r="U309" i="4"/>
  <c r="V309" i="4" s="1"/>
  <c r="E310" i="4" l="1"/>
  <c r="F310" i="4" s="1"/>
  <c r="O311" i="4" l="1"/>
  <c r="P311" i="4" s="1"/>
  <c r="T311" i="4"/>
  <c r="N311" i="4" s="1"/>
  <c r="U310" i="4"/>
  <c r="V310" i="4" s="1"/>
  <c r="E311" i="4" l="1"/>
  <c r="F311" i="4" s="1"/>
  <c r="O312" i="4" l="1"/>
  <c r="P312" i="4" s="1"/>
  <c r="T312" i="4"/>
  <c r="N312" i="4" s="1"/>
  <c r="U311" i="4"/>
  <c r="V311" i="4" s="1"/>
  <c r="E312" i="4" l="1"/>
  <c r="F312" i="4" s="1"/>
  <c r="T313" i="4" l="1"/>
  <c r="N313" i="4" s="1"/>
  <c r="U312" i="4"/>
  <c r="V312" i="4" s="1"/>
  <c r="O313" i="4"/>
  <c r="P313" i="4" s="1"/>
  <c r="E313" i="4" l="1"/>
  <c r="F313" i="4" s="1"/>
  <c r="T314" i="4" l="1"/>
  <c r="N314" i="4" s="1"/>
  <c r="U313" i="4"/>
  <c r="V313" i="4" s="1"/>
  <c r="O314" i="4"/>
  <c r="P314" i="4" s="1"/>
  <c r="E314" i="4" l="1"/>
  <c r="F314" i="4" s="1"/>
  <c r="O315" i="4" l="1"/>
  <c r="P315" i="4" s="1"/>
  <c r="T315" i="4"/>
  <c r="N315" i="4" s="1"/>
  <c r="U314" i="4"/>
  <c r="V314" i="4" s="1"/>
  <c r="E315" i="4" l="1"/>
  <c r="F315" i="4" s="1"/>
  <c r="U315" i="4" l="1"/>
  <c r="V315" i="4" s="1"/>
  <c r="O316" i="4"/>
  <c r="P316" i="4" s="1"/>
  <c r="T316" i="4"/>
  <c r="N316" i="4" s="1"/>
  <c r="E316" i="4" l="1"/>
  <c r="F316" i="4" s="1"/>
  <c r="T317" i="4" l="1"/>
  <c r="N317" i="4" s="1"/>
  <c r="U316" i="4"/>
  <c r="V316" i="4" s="1"/>
  <c r="O317" i="4"/>
  <c r="P317" i="4" s="1"/>
  <c r="E317" i="4" l="1"/>
  <c r="F317" i="4" s="1"/>
  <c r="R318" i="4"/>
  <c r="O318" i="4" l="1"/>
  <c r="P318" i="4" s="1"/>
  <c r="T318" i="4"/>
  <c r="N318" i="4" s="1"/>
  <c r="U317" i="4"/>
  <c r="V317" i="4" s="1"/>
  <c r="E318" i="4" l="1"/>
  <c r="F318" i="4" s="1"/>
  <c r="O319" i="4" l="1"/>
  <c r="P319" i="4" s="1"/>
  <c r="T319" i="4"/>
  <c r="N319" i="4" s="1"/>
  <c r="U318" i="4"/>
  <c r="V318" i="4" s="1"/>
  <c r="E319" i="4" l="1"/>
  <c r="F319" i="4" s="1"/>
  <c r="O320" i="4" s="1"/>
  <c r="P320" i="4" s="1"/>
  <c r="U319" i="4" l="1"/>
  <c r="V319" i="4" s="1"/>
  <c r="T320" i="4"/>
  <c r="N320" i="4" s="1"/>
  <c r="E320" i="4" s="1"/>
  <c r="F320" i="4" s="1"/>
  <c r="O321" i="4" l="1"/>
  <c r="P321" i="4" s="1"/>
  <c r="U320" i="4"/>
  <c r="V320" i="4" s="1"/>
  <c r="T321" i="4"/>
  <c r="N321" i="4" s="1"/>
  <c r="E321" i="4" l="1"/>
  <c r="F321" i="4" s="1"/>
  <c r="T322" i="4" s="1"/>
  <c r="N322" i="4" s="1"/>
  <c r="O322" i="4" l="1"/>
  <c r="P322" i="4" s="1"/>
  <c r="U321" i="4"/>
  <c r="V321" i="4" s="1"/>
  <c r="E322" i="4"/>
  <c r="F322" i="4" l="1"/>
  <c r="O323" i="4" s="1"/>
  <c r="P323" i="4" s="1"/>
  <c r="T323" i="4" l="1"/>
  <c r="N323" i="4" s="1"/>
  <c r="E323" i="4" s="1"/>
  <c r="F323" i="4" s="1"/>
  <c r="U322" i="4"/>
  <c r="V322" i="4" s="1"/>
  <c r="U323" i="4" l="1"/>
  <c r="V323" i="4" s="1"/>
  <c r="T324" i="4"/>
  <c r="N324" i="4" s="1"/>
  <c r="O324" i="4"/>
  <c r="P324" i="4" s="1"/>
  <c r="E324" i="4" l="1"/>
  <c r="F324" i="4" s="1"/>
  <c r="T325" i="4" l="1"/>
  <c r="N325" i="4" s="1"/>
  <c r="O325" i="4"/>
  <c r="P325" i="4" s="1"/>
  <c r="U324" i="4"/>
  <c r="V324" i="4" s="1"/>
  <c r="E325" i="4" l="1"/>
  <c r="F325" i="4" s="1"/>
  <c r="T326" i="4" l="1"/>
  <c r="N326" i="4" s="1"/>
  <c r="O326" i="4"/>
  <c r="P326" i="4" s="1"/>
  <c r="U325" i="4"/>
  <c r="V325" i="4" s="1"/>
  <c r="E326" i="4" l="1"/>
  <c r="F326" i="4" s="1"/>
  <c r="T327" i="4" l="1"/>
  <c r="N327" i="4" s="1"/>
  <c r="U326" i="4"/>
  <c r="V326" i="4" s="1"/>
  <c r="O327" i="4"/>
  <c r="P327" i="4" s="1"/>
  <c r="E327" i="4" l="1"/>
  <c r="F327" i="4" s="1"/>
  <c r="T328" i="4" l="1"/>
  <c r="N328" i="4" s="1"/>
  <c r="U327" i="4"/>
  <c r="V327" i="4" s="1"/>
  <c r="O328" i="4"/>
  <c r="P328" i="4" s="1"/>
  <c r="E328" i="4" l="1"/>
  <c r="F328" i="4" s="1"/>
  <c r="O329" i="4" l="1"/>
  <c r="P329" i="4" s="1"/>
  <c r="U328" i="4"/>
  <c r="V328" i="4" s="1"/>
  <c r="T329" i="4"/>
  <c r="N329" i="4" s="1"/>
  <c r="E329" i="4" l="1"/>
  <c r="F329" i="4" s="1"/>
  <c r="U329" i="4" l="1"/>
  <c r="V329" i="4" s="1"/>
  <c r="T330" i="4"/>
  <c r="N330" i="4" s="1"/>
  <c r="O330" i="4"/>
  <c r="P330" i="4" s="1"/>
  <c r="E330" i="4" l="1"/>
  <c r="F330" i="4" s="1"/>
  <c r="T331" i="4" l="1"/>
  <c r="N331" i="4" s="1"/>
  <c r="O331" i="4"/>
  <c r="P331" i="4" s="1"/>
  <c r="U330" i="4"/>
  <c r="V330" i="4" s="1"/>
  <c r="E331" i="4" l="1"/>
  <c r="F331" i="4" s="1"/>
  <c r="T332" i="4" l="1"/>
  <c r="N332" i="4" s="1"/>
  <c r="U331" i="4"/>
  <c r="V331" i="4" s="1"/>
  <c r="O332" i="4"/>
  <c r="P332" i="4" s="1"/>
  <c r="E332" i="4" l="1"/>
  <c r="F332" i="4" s="1"/>
  <c r="T333" i="4" l="1"/>
  <c r="N333" i="4" s="1"/>
  <c r="U332" i="4"/>
  <c r="V332" i="4" s="1"/>
  <c r="O333" i="4"/>
  <c r="P333" i="4" s="1"/>
  <c r="E333" i="4" l="1"/>
  <c r="F333" i="4" s="1"/>
  <c r="O334" i="4" l="1"/>
  <c r="P334" i="4" s="1"/>
  <c r="U333" i="4"/>
  <c r="V333" i="4" s="1"/>
  <c r="T334" i="4"/>
  <c r="N334" i="4" s="1"/>
  <c r="E334" i="4" l="1"/>
  <c r="F334" i="4" s="1"/>
  <c r="U334" i="4" l="1"/>
  <c r="V334" i="4" s="1"/>
  <c r="T335" i="4"/>
  <c r="N335" i="4" s="1"/>
  <c r="O335" i="4"/>
  <c r="P335" i="4" s="1"/>
  <c r="E335" i="4" l="1"/>
  <c r="F335" i="4" s="1"/>
  <c r="T336" i="4" l="1"/>
  <c r="N336" i="4" s="1"/>
  <c r="U335" i="4"/>
  <c r="V335" i="4" s="1"/>
  <c r="O336" i="4"/>
  <c r="P336" i="4" s="1"/>
  <c r="E336" i="4" l="1"/>
  <c r="F336" i="4" s="1"/>
  <c r="T337" i="4" l="1"/>
  <c r="N337" i="4" s="1"/>
  <c r="O337" i="4"/>
  <c r="P337" i="4" s="1"/>
  <c r="U336" i="4"/>
  <c r="V336" i="4" s="1"/>
  <c r="E337" i="4" l="1"/>
  <c r="F337" i="4" s="1"/>
  <c r="R338" i="4"/>
  <c r="T338" i="4" l="1"/>
  <c r="N338" i="4" s="1"/>
  <c r="U337" i="4"/>
  <c r="V337" i="4" s="1"/>
  <c r="O338" i="4"/>
  <c r="P338" i="4" s="1"/>
  <c r="E338" i="4" l="1"/>
  <c r="F338" i="4" s="1"/>
  <c r="U338" i="4" s="1"/>
  <c r="V338" i="4" s="1"/>
  <c r="O339" i="4" l="1"/>
  <c r="P339" i="4" s="1"/>
  <c r="T339" i="4"/>
  <c r="N339" i="4" s="1"/>
  <c r="E339" i="4" s="1"/>
  <c r="F339" i="4" l="1"/>
  <c r="T340" i="4" s="1"/>
  <c r="N340" i="4" s="1"/>
  <c r="O340" i="4" l="1"/>
  <c r="P340" i="4" s="1"/>
  <c r="U339" i="4"/>
  <c r="V339" i="4" s="1"/>
  <c r="E340" i="4"/>
  <c r="F340" i="4" l="1"/>
  <c r="O341" i="4" s="1"/>
  <c r="P341" i="4" s="1"/>
  <c r="U340" i="4" l="1"/>
  <c r="V340" i="4" s="1"/>
  <c r="T341" i="4"/>
  <c r="N341" i="4" s="1"/>
  <c r="E341" i="4" s="1"/>
  <c r="F341" i="4" s="1"/>
  <c r="T342" i="4" l="1"/>
  <c r="N342" i="4" s="1"/>
  <c r="U341" i="4"/>
  <c r="V341" i="4" s="1"/>
  <c r="O342" i="4"/>
  <c r="P342" i="4" s="1"/>
  <c r="E342" i="4" l="1"/>
  <c r="F342" i="4" s="1"/>
  <c r="U342" i="4" l="1"/>
  <c r="V342" i="4" s="1"/>
  <c r="O343" i="4"/>
  <c r="P343" i="4" s="1"/>
  <c r="T343" i="4"/>
  <c r="N343" i="4" s="1"/>
  <c r="E343" i="4" l="1"/>
  <c r="F343" i="4" s="1"/>
  <c r="O344" i="4" l="1"/>
  <c r="P344" i="4" s="1"/>
  <c r="U343" i="4"/>
  <c r="V343" i="4" s="1"/>
  <c r="T344" i="4"/>
  <c r="N344" i="4" s="1"/>
  <c r="E344" i="4" l="1"/>
  <c r="F344" i="4" s="1"/>
  <c r="U344" i="4" l="1"/>
  <c r="V344" i="4" s="1"/>
  <c r="T345" i="4"/>
  <c r="N345" i="4" s="1"/>
  <c r="O345" i="4"/>
  <c r="P345" i="4" s="1"/>
  <c r="E345" i="4" l="1"/>
  <c r="F345" i="4" s="1"/>
  <c r="U345" i="4" l="1"/>
  <c r="V345" i="4" s="1"/>
  <c r="T346" i="4"/>
  <c r="N346" i="4" s="1"/>
  <c r="O346" i="4"/>
  <c r="P346" i="4" s="1"/>
  <c r="E346" i="4" l="1"/>
  <c r="F346" i="4" s="1"/>
  <c r="O347" i="4" l="1"/>
  <c r="P347" i="4" s="1"/>
  <c r="U346" i="4"/>
  <c r="V346" i="4" s="1"/>
  <c r="T347" i="4"/>
  <c r="N347" i="4" s="1"/>
  <c r="E347" i="4" l="1"/>
  <c r="F347" i="4" s="1"/>
  <c r="T348" i="4" l="1"/>
  <c r="N348" i="4" s="1"/>
  <c r="O348" i="4"/>
  <c r="P348" i="4" s="1"/>
  <c r="U347" i="4"/>
  <c r="V347" i="4" s="1"/>
  <c r="E348" i="4" l="1"/>
  <c r="F348" i="4" s="1"/>
  <c r="U348" i="4" l="1"/>
  <c r="V348" i="4" s="1"/>
  <c r="T349" i="4"/>
  <c r="N349" i="4" s="1"/>
  <c r="O349" i="4"/>
  <c r="P349" i="4" s="1"/>
  <c r="E349" i="4" l="1"/>
  <c r="F349" i="4" s="1"/>
  <c r="T350" i="4" l="1"/>
  <c r="N350" i="4" s="1"/>
  <c r="O350" i="4"/>
  <c r="P350" i="4" s="1"/>
  <c r="U349" i="4"/>
  <c r="V349" i="4" s="1"/>
  <c r="E350" i="4" l="1"/>
  <c r="F350" i="4" s="1"/>
  <c r="T351" i="4" l="1"/>
  <c r="N351" i="4" s="1"/>
  <c r="O351" i="4"/>
  <c r="P351" i="4" s="1"/>
  <c r="U350" i="4"/>
  <c r="V350" i="4" s="1"/>
  <c r="E351" i="4" l="1"/>
  <c r="F351" i="4" s="1"/>
  <c r="O352" i="4" l="1"/>
  <c r="P352" i="4" s="1"/>
  <c r="U351" i="4"/>
  <c r="V351" i="4" s="1"/>
  <c r="T352" i="4"/>
  <c r="N352" i="4" s="1"/>
  <c r="E352" i="4" l="1"/>
  <c r="F352" i="4" s="1"/>
  <c r="O353" i="4" l="1"/>
  <c r="P353" i="4" s="1"/>
  <c r="U352" i="4"/>
  <c r="V352" i="4" s="1"/>
  <c r="T353" i="4"/>
  <c r="N353" i="4" s="1"/>
  <c r="E353" i="4" l="1"/>
  <c r="F353" i="4" s="1"/>
  <c r="O354" i="4" l="1"/>
  <c r="P354" i="4" s="1"/>
  <c r="T354" i="4"/>
  <c r="N354" i="4" s="1"/>
  <c r="U353" i="4"/>
  <c r="V353" i="4" s="1"/>
  <c r="E354" i="4" l="1"/>
  <c r="F354" i="4" s="1"/>
  <c r="U354" i="4" l="1"/>
  <c r="V354" i="4" s="1"/>
  <c r="O355" i="4"/>
  <c r="P355" i="4" s="1"/>
  <c r="T355" i="4"/>
  <c r="N355" i="4" s="1"/>
  <c r="E355" i="4" l="1"/>
  <c r="F355" i="4" s="1"/>
  <c r="T356" i="4" l="1"/>
  <c r="N356" i="4" s="1"/>
  <c r="U355" i="4"/>
  <c r="V355" i="4" s="1"/>
  <c r="O356" i="4"/>
  <c r="P356" i="4" s="1"/>
  <c r="E356" i="4" l="1"/>
  <c r="F356" i="4" s="1"/>
  <c r="O357" i="4" l="1"/>
  <c r="P357" i="4" s="1"/>
  <c r="T357" i="4"/>
  <c r="N357" i="4" s="1"/>
  <c r="U356" i="4"/>
  <c r="V356" i="4" s="1"/>
  <c r="E357" i="4" l="1"/>
  <c r="F357" i="4" s="1"/>
  <c r="O358" i="4" l="1"/>
  <c r="P358" i="4" s="1"/>
  <c r="U357" i="4"/>
  <c r="V357" i="4" s="1"/>
  <c r="T358" i="4"/>
  <c r="N358" i="4" s="1"/>
  <c r="E358" i="4" l="1"/>
  <c r="F358" i="4" s="1"/>
  <c r="U358" i="4" l="1"/>
  <c r="V358" i="4" s="1"/>
  <c r="T359" i="4"/>
  <c r="N359" i="4" s="1"/>
  <c r="O359" i="4"/>
  <c r="P359" i="4" s="1"/>
  <c r="E359" i="4" l="1"/>
  <c r="F359" i="4" s="1"/>
  <c r="U359" i="4" l="1"/>
  <c r="V359" i="4" s="1"/>
  <c r="T360" i="4"/>
  <c r="N360" i="4" s="1"/>
  <c r="O360" i="4"/>
  <c r="P360" i="4" s="1"/>
  <c r="E360" i="4" l="1"/>
  <c r="F360" i="4" s="1"/>
  <c r="R361" i="4"/>
  <c r="T361" i="4" l="1"/>
  <c r="N361" i="4" s="1"/>
  <c r="U360" i="4"/>
  <c r="V360" i="4" s="1"/>
  <c r="O361" i="4"/>
  <c r="P361" i="4" s="1"/>
  <c r="E361" i="4" l="1"/>
  <c r="F361" i="4" s="1"/>
  <c r="U361" i="4" l="1"/>
  <c r="V361" i="4" s="1"/>
  <c r="O362" i="4"/>
  <c r="P362" i="4" s="1"/>
  <c r="T362" i="4"/>
  <c r="N362" i="4" s="1"/>
  <c r="E362" i="4" l="1"/>
  <c r="F362" i="4" s="1"/>
  <c r="O363" i="4" s="1"/>
  <c r="P363" i="4" s="1"/>
  <c r="T363" i="4" l="1"/>
  <c r="N363" i="4" s="1"/>
  <c r="U362" i="4"/>
  <c r="V362" i="4" s="1"/>
  <c r="E363" i="4" l="1"/>
  <c r="F363" i="4" s="1"/>
  <c r="T364" i="4" l="1"/>
  <c r="N364" i="4" s="1"/>
  <c r="O364" i="4"/>
  <c r="P364" i="4" s="1"/>
  <c r="U363" i="4"/>
  <c r="V363" i="4" s="1"/>
  <c r="E364" i="4" l="1"/>
  <c r="F364" i="4" s="1"/>
  <c r="T365" i="4" l="1"/>
  <c r="N365" i="4" s="1"/>
  <c r="O365" i="4"/>
  <c r="P365" i="4" s="1"/>
  <c r="U364" i="4"/>
  <c r="V364" i="4" s="1"/>
  <c r="E365" i="4" l="1"/>
  <c r="F365" i="4" s="1"/>
  <c r="U365" i="4" l="1"/>
  <c r="V365" i="4" s="1"/>
  <c r="T366" i="4"/>
  <c r="N366" i="4" s="1"/>
  <c r="O366" i="4"/>
  <c r="P366" i="4" s="1"/>
  <c r="E366" i="4" l="1"/>
  <c r="F366" i="4" s="1"/>
  <c r="T367" i="4" l="1"/>
  <c r="N367" i="4" s="1"/>
  <c r="O367" i="4"/>
  <c r="P367" i="4" s="1"/>
  <c r="U366" i="4"/>
  <c r="V366" i="4" s="1"/>
  <c r="E367" i="4" l="1"/>
  <c r="F367" i="4" s="1"/>
  <c r="U367" i="4" l="1"/>
  <c r="V367" i="4" s="1"/>
  <c r="O368" i="4"/>
  <c r="P368" i="4" s="1"/>
  <c r="T368" i="4"/>
  <c r="N368" i="4" s="1"/>
  <c r="E368" i="4" l="1"/>
  <c r="F368" i="4" s="1"/>
  <c r="T369" i="4" l="1"/>
  <c r="N369" i="4" s="1"/>
  <c r="U368" i="4"/>
  <c r="V368" i="4" s="1"/>
  <c r="O369" i="4"/>
  <c r="P369" i="4" s="1"/>
  <c r="E369" i="4" l="1"/>
  <c r="F369" i="4" s="1"/>
  <c r="T370" i="4" l="1"/>
  <c r="N370" i="4" s="1"/>
  <c r="U369" i="4"/>
  <c r="V369" i="4" s="1"/>
  <c r="O370" i="4"/>
  <c r="P370" i="4" s="1"/>
  <c r="E370" i="4" l="1"/>
  <c r="F370" i="4" s="1"/>
  <c r="U370" i="4" l="1"/>
  <c r="V370" i="4" s="1"/>
  <c r="T371" i="4"/>
  <c r="N371" i="4" s="1"/>
  <c r="O371" i="4"/>
  <c r="P371" i="4" s="1"/>
  <c r="E371" i="4" l="1"/>
  <c r="F371" i="4" s="1"/>
  <c r="O372" i="4" l="1"/>
  <c r="P372" i="4" s="1"/>
  <c r="U371" i="4"/>
  <c r="V371" i="4" s="1"/>
  <c r="T372" i="4"/>
  <c r="N372" i="4" s="1"/>
  <c r="E372" i="4" l="1"/>
  <c r="F372" i="4" s="1"/>
  <c r="T373" i="4" l="1"/>
  <c r="N373" i="4" s="1"/>
  <c r="O373" i="4"/>
  <c r="P373" i="4" s="1"/>
  <c r="U372" i="4"/>
  <c r="V372" i="4" s="1"/>
  <c r="E373" i="4" l="1"/>
  <c r="F373" i="4" s="1"/>
  <c r="O374" i="4" l="1"/>
  <c r="P374" i="4" s="1"/>
  <c r="U373" i="4"/>
  <c r="V373" i="4" s="1"/>
  <c r="T374" i="4"/>
  <c r="N374" i="4" s="1"/>
  <c r="E374" i="4" l="1"/>
  <c r="F374" i="4" s="1"/>
  <c r="T375" i="4" l="1"/>
  <c r="N375" i="4" s="1"/>
  <c r="U374" i="4"/>
  <c r="V374" i="4" s="1"/>
  <c r="O375" i="4"/>
  <c r="P375" i="4" s="1"/>
  <c r="E375" i="4" l="1"/>
  <c r="F375" i="4" s="1"/>
  <c r="T376" i="4" l="1"/>
  <c r="N376" i="4" s="1"/>
  <c r="O376" i="4"/>
  <c r="P376" i="4" s="1"/>
  <c r="U375" i="4"/>
  <c r="V375" i="4" s="1"/>
  <c r="E376" i="4" l="1"/>
  <c r="F376" i="4" s="1"/>
  <c r="U376" i="4" l="1"/>
  <c r="V376" i="4" s="1"/>
  <c r="T377" i="4"/>
  <c r="N377" i="4" s="1"/>
  <c r="O377" i="4"/>
  <c r="P377" i="4" s="1"/>
  <c r="E377" i="4" l="1"/>
  <c r="F377" i="4" s="1"/>
  <c r="T378" i="4" l="1"/>
  <c r="N378" i="4" s="1"/>
  <c r="O378" i="4"/>
  <c r="P378" i="4" s="1"/>
  <c r="U377" i="4"/>
  <c r="V377" i="4" s="1"/>
  <c r="E378" i="4" l="1"/>
  <c r="F378" i="4" s="1"/>
  <c r="T379" i="4" l="1"/>
  <c r="N379" i="4" s="1"/>
  <c r="U378" i="4"/>
  <c r="V378" i="4" s="1"/>
  <c r="O379" i="4"/>
  <c r="P379" i="4" s="1"/>
  <c r="E379" i="4" l="1"/>
  <c r="F379" i="4" s="1"/>
  <c r="U379" i="4" l="1"/>
  <c r="V379" i="4" s="1"/>
  <c r="O380" i="4"/>
  <c r="P380" i="4" s="1"/>
  <c r="T380" i="4"/>
  <c r="N380" i="4" s="1"/>
  <c r="E380" i="4" l="1"/>
  <c r="F380" i="4" s="1"/>
  <c r="T381" i="4" l="1"/>
  <c r="N381" i="4" s="1"/>
  <c r="O381" i="4"/>
  <c r="P381" i="4" s="1"/>
  <c r="U380" i="4"/>
  <c r="V380" i="4" s="1"/>
  <c r="E381" i="4" l="1"/>
  <c r="F381" i="4" s="1"/>
  <c r="O382" i="4" l="1"/>
  <c r="P382" i="4" s="1"/>
  <c r="R383" i="4" s="1"/>
  <c r="U381" i="4"/>
  <c r="V381" i="4" s="1"/>
  <c r="T382" i="4"/>
  <c r="N382" i="4" s="1"/>
  <c r="E382" i="4" l="1"/>
  <c r="F382" i="4" s="1"/>
  <c r="U382" i="4" l="1"/>
  <c r="V382" i="4" s="1"/>
  <c r="O383" i="4"/>
  <c r="P383" i="4" s="1"/>
  <c r="T383" i="4"/>
  <c r="N383" i="4" s="1"/>
  <c r="E383" i="4" l="1"/>
  <c r="F383" i="4" s="1"/>
  <c r="O384" i="4" l="1"/>
  <c r="P384" i="4" s="1"/>
  <c r="U383" i="4"/>
  <c r="V383" i="4" s="1"/>
  <c r="T384" i="4"/>
  <c r="N384" i="4" s="1"/>
  <c r="E384" i="4" l="1"/>
  <c r="F384" i="4" s="1"/>
  <c r="O385" i="4" l="1"/>
  <c r="P385" i="4" s="1"/>
  <c r="U384" i="4"/>
  <c r="V384" i="4" s="1"/>
  <c r="T385" i="4"/>
  <c r="N385" i="4" s="1"/>
  <c r="E385" i="4" l="1"/>
  <c r="F385" i="4" s="1"/>
  <c r="T386" i="4" l="1"/>
  <c r="N386" i="4" s="1"/>
  <c r="U385" i="4"/>
  <c r="V385" i="4" s="1"/>
  <c r="O386" i="4"/>
  <c r="P386" i="4" s="1"/>
  <c r="E386" i="4" l="1"/>
  <c r="F386" i="4" s="1"/>
  <c r="U386" i="4" l="1"/>
  <c r="V386" i="4" s="1"/>
  <c r="T387" i="4"/>
  <c r="N387" i="4" s="1"/>
  <c r="O387" i="4"/>
  <c r="P387" i="4" s="1"/>
  <c r="E387" i="4" l="1"/>
  <c r="F387" i="4" s="1"/>
  <c r="T388" i="4" l="1"/>
  <c r="N388" i="4" s="1"/>
  <c r="U387" i="4"/>
  <c r="V387" i="4" s="1"/>
  <c r="O388" i="4"/>
  <c r="P388" i="4" s="1"/>
  <c r="E388" i="4" l="1"/>
  <c r="F388" i="4" s="1"/>
  <c r="U388" i="4" l="1"/>
  <c r="V388" i="4" s="1"/>
  <c r="T389" i="4"/>
  <c r="N389" i="4" s="1"/>
  <c r="O389" i="4"/>
  <c r="P389" i="4" s="1"/>
  <c r="E389" i="4" l="1"/>
  <c r="F389" i="4" s="1"/>
  <c r="T390" i="4" l="1"/>
  <c r="N390" i="4" s="1"/>
  <c r="O390" i="4"/>
  <c r="P390" i="4" s="1"/>
  <c r="U389" i="4"/>
  <c r="V389" i="4" s="1"/>
  <c r="E390" i="4" l="1"/>
  <c r="F390" i="4" s="1"/>
  <c r="U390" i="4" l="1"/>
  <c r="V390" i="4" s="1"/>
  <c r="T391" i="4"/>
  <c r="N391" i="4" s="1"/>
  <c r="O391" i="4"/>
  <c r="P391" i="4" s="1"/>
  <c r="E391" i="4" l="1"/>
  <c r="F391" i="4" s="1"/>
  <c r="O392" i="4" l="1"/>
  <c r="P392" i="4" s="1"/>
  <c r="T392" i="4"/>
  <c r="N392" i="4" s="1"/>
  <c r="U391" i="4"/>
  <c r="V391" i="4" s="1"/>
  <c r="E392" i="4" l="1"/>
  <c r="F392" i="4" s="1"/>
  <c r="O393" i="4" l="1"/>
  <c r="P393" i="4" s="1"/>
  <c r="T393" i="4"/>
  <c r="N393" i="4" s="1"/>
  <c r="U392" i="4"/>
  <c r="V392" i="4" s="1"/>
  <c r="E393" i="4" l="1"/>
  <c r="F393" i="4" s="1"/>
  <c r="T394" i="4" l="1"/>
  <c r="N394" i="4" s="1"/>
  <c r="O394" i="4"/>
  <c r="P394" i="4" s="1"/>
  <c r="U393" i="4"/>
  <c r="V393" i="4" s="1"/>
  <c r="E394" i="4" l="1"/>
  <c r="F394" i="4" s="1"/>
  <c r="O395" i="4" l="1"/>
  <c r="P395" i="4" s="1"/>
  <c r="T395" i="4"/>
  <c r="N395" i="4" s="1"/>
  <c r="U394" i="4"/>
  <c r="V394" i="4" s="1"/>
  <c r="E395" i="4" l="1"/>
  <c r="F395" i="4" s="1"/>
  <c r="O396" i="4" l="1"/>
  <c r="P396" i="4" s="1"/>
  <c r="T396" i="4"/>
  <c r="N396" i="4" s="1"/>
  <c r="U395" i="4"/>
  <c r="V395" i="4" s="1"/>
  <c r="E396" i="4" l="1"/>
  <c r="F396" i="4" s="1"/>
  <c r="U396" i="4" l="1"/>
  <c r="V396" i="4" s="1"/>
  <c r="O397" i="4"/>
  <c r="P397" i="4" s="1"/>
  <c r="T397" i="4"/>
  <c r="N397" i="4" s="1"/>
  <c r="E397" i="4" l="1"/>
  <c r="F397" i="4" s="1"/>
  <c r="T398" i="4" l="1"/>
  <c r="N398" i="4" s="1"/>
  <c r="O398" i="4"/>
  <c r="P398" i="4" s="1"/>
  <c r="U397" i="4"/>
  <c r="V397" i="4" s="1"/>
  <c r="E398" i="4" l="1"/>
  <c r="F398" i="4" s="1"/>
  <c r="U398" i="4" l="1"/>
  <c r="V398" i="4" s="1"/>
  <c r="O399" i="4"/>
  <c r="P399" i="4" s="1"/>
  <c r="T399" i="4"/>
  <c r="N399" i="4" s="1"/>
  <c r="E399" i="4" l="1"/>
  <c r="F399" i="4" s="1"/>
  <c r="T400" i="4" l="1"/>
  <c r="N400" i="4" s="1"/>
  <c r="O400" i="4"/>
  <c r="P400" i="4" s="1"/>
  <c r="U399" i="4"/>
  <c r="V399" i="4" s="1"/>
  <c r="E400" i="4" l="1"/>
  <c r="F400" i="4" s="1"/>
  <c r="O401" i="4" l="1"/>
  <c r="P401" i="4" s="1"/>
  <c r="U400" i="4"/>
  <c r="V400" i="4" s="1"/>
  <c r="T401" i="4"/>
  <c r="N401" i="4" s="1"/>
  <c r="E401" i="4" l="1"/>
  <c r="F401" i="4" s="1"/>
  <c r="O402" i="4" l="1"/>
  <c r="P402" i="4" s="1"/>
  <c r="U401" i="4"/>
  <c r="V401" i="4" s="1"/>
  <c r="T402" i="4"/>
  <c r="N402" i="4" s="1"/>
  <c r="E402" i="4" l="1"/>
  <c r="F402" i="4" s="1"/>
  <c r="O403" i="4" l="1"/>
  <c r="P403" i="4" s="1"/>
  <c r="R404" i="4" s="1"/>
  <c r="U402" i="4"/>
  <c r="V402" i="4" s="1"/>
  <c r="T403" i="4"/>
  <c r="N403" i="4" s="1"/>
  <c r="E403" i="4" l="1"/>
  <c r="F403" i="4" s="1"/>
  <c r="U403" i="4" l="1"/>
  <c r="V403" i="4" s="1"/>
  <c r="T404" i="4"/>
  <c r="N404" i="4" s="1"/>
  <c r="O404" i="4"/>
  <c r="P404" i="4" s="1"/>
  <c r="E404" i="4" l="1"/>
  <c r="F404" i="4" s="1"/>
  <c r="T405" i="4" l="1"/>
  <c r="N405" i="4" s="1"/>
  <c r="U404" i="4"/>
  <c r="V404" i="4" s="1"/>
  <c r="O405" i="4"/>
  <c r="P405" i="4" s="1"/>
  <c r="E405" i="4" l="1"/>
  <c r="F405" i="4" s="1"/>
  <c r="T406" i="4" l="1"/>
  <c r="N406" i="4" s="1"/>
  <c r="O406" i="4"/>
  <c r="P406" i="4" s="1"/>
  <c r="U405" i="4"/>
  <c r="V405" i="4" s="1"/>
  <c r="E406" i="4" l="1"/>
  <c r="F406" i="4" s="1"/>
  <c r="O407" i="4" l="1"/>
  <c r="P407" i="4" s="1"/>
  <c r="T407" i="4"/>
  <c r="N407" i="4" s="1"/>
  <c r="U406" i="4"/>
  <c r="V406" i="4" s="1"/>
  <c r="E407" i="4" l="1"/>
  <c r="F407" i="4" s="1"/>
  <c r="O408" i="4" l="1"/>
  <c r="P408" i="4" s="1"/>
  <c r="T408" i="4"/>
  <c r="N408" i="4" s="1"/>
  <c r="U407" i="4"/>
  <c r="V407" i="4" s="1"/>
  <c r="E408" i="4" l="1"/>
  <c r="F408" i="4" s="1"/>
  <c r="U408" i="4" l="1"/>
  <c r="V408" i="4" s="1"/>
  <c r="T409" i="4"/>
  <c r="N409" i="4" s="1"/>
  <c r="O409" i="4"/>
  <c r="P409" i="4" s="1"/>
  <c r="E409" i="4" l="1"/>
  <c r="F409" i="4" s="1"/>
  <c r="O410" i="4" l="1"/>
  <c r="P410" i="4" s="1"/>
  <c r="U409" i="4"/>
  <c r="V409" i="4" s="1"/>
  <c r="T410" i="4"/>
  <c r="N410" i="4" s="1"/>
  <c r="E410" i="4" l="1"/>
  <c r="F410" i="4" s="1"/>
  <c r="O411" i="4" l="1"/>
  <c r="P411" i="4" s="1"/>
  <c r="U410" i="4"/>
  <c r="V410" i="4" s="1"/>
  <c r="T411" i="4"/>
  <c r="N411" i="4" s="1"/>
  <c r="E411" i="4" l="1"/>
  <c r="F411" i="4" s="1"/>
  <c r="U411" i="4" l="1"/>
  <c r="V411" i="4" s="1"/>
  <c r="T412" i="4"/>
  <c r="N412" i="4" s="1"/>
  <c r="O412" i="4"/>
  <c r="P412" i="4" s="1"/>
  <c r="E412" i="4" l="1"/>
  <c r="F412" i="4" s="1"/>
  <c r="O413" i="4" l="1"/>
  <c r="P413" i="4" s="1"/>
  <c r="U412" i="4"/>
  <c r="V412" i="4" s="1"/>
  <c r="T413" i="4"/>
  <c r="N413" i="4" s="1"/>
  <c r="E413" i="4" l="1"/>
  <c r="F413" i="4" s="1"/>
  <c r="T414" i="4" l="1"/>
  <c r="N414" i="4" s="1"/>
  <c r="O414" i="4"/>
  <c r="P414" i="4" s="1"/>
  <c r="U413" i="4"/>
  <c r="V413" i="4" s="1"/>
  <c r="E414" i="4" l="1"/>
  <c r="F414" i="4" s="1"/>
  <c r="T415" i="4" l="1"/>
  <c r="N415" i="4" s="1"/>
  <c r="U414" i="4"/>
  <c r="V414" i="4" s="1"/>
  <c r="O415" i="4"/>
  <c r="P415" i="4" s="1"/>
  <c r="E415" i="4" l="1"/>
  <c r="F415" i="4" s="1"/>
  <c r="O416" i="4" l="1"/>
  <c r="P416" i="4" s="1"/>
  <c r="U415" i="4"/>
  <c r="V415" i="4" s="1"/>
  <c r="T416" i="4"/>
  <c r="N416" i="4" s="1"/>
  <c r="E416" i="4" l="1"/>
  <c r="F416" i="4" s="1"/>
  <c r="O417" i="4" l="1"/>
  <c r="P417" i="4" s="1"/>
  <c r="U416" i="4"/>
  <c r="V416" i="4" s="1"/>
  <c r="T417" i="4"/>
  <c r="N417" i="4" s="1"/>
  <c r="E417" i="4" l="1"/>
  <c r="F417" i="4" s="1"/>
  <c r="O418" i="4" l="1"/>
  <c r="P418" i="4" s="1"/>
  <c r="U417" i="4"/>
  <c r="V417" i="4" s="1"/>
  <c r="T418" i="4"/>
  <c r="N418" i="4" s="1"/>
  <c r="E418" i="4" l="1"/>
  <c r="F418" i="4" s="1"/>
  <c r="T419" i="4" l="1"/>
  <c r="N419" i="4" s="1"/>
  <c r="U418" i="4"/>
  <c r="V418" i="4" s="1"/>
  <c r="O419" i="4"/>
  <c r="P419" i="4" s="1"/>
  <c r="E419" i="4" l="1"/>
  <c r="F419" i="4" s="1"/>
  <c r="T420" i="4" l="1"/>
  <c r="N420" i="4" s="1"/>
  <c r="O420" i="4"/>
  <c r="P420" i="4" s="1"/>
  <c r="U419" i="4"/>
  <c r="V419" i="4" s="1"/>
  <c r="E420" i="4" l="1"/>
  <c r="F420" i="4" s="1"/>
  <c r="U420" i="4" l="1"/>
  <c r="V420" i="4" s="1"/>
  <c r="O421" i="4"/>
  <c r="P421" i="4" s="1"/>
  <c r="T421" i="4"/>
  <c r="N421" i="4" s="1"/>
  <c r="E421" i="4" l="1"/>
  <c r="F421" i="4" s="1"/>
  <c r="U421" i="4" l="1"/>
  <c r="V421" i="4" s="1"/>
  <c r="T422" i="4"/>
  <c r="N422" i="4" s="1"/>
  <c r="O422" i="4"/>
  <c r="P422" i="4" s="1"/>
  <c r="E422" i="4" l="1"/>
  <c r="F422" i="4" s="1"/>
  <c r="T423" i="4" l="1"/>
  <c r="N423" i="4" s="1"/>
  <c r="O423" i="4"/>
  <c r="P423" i="4" s="1"/>
  <c r="U422" i="4"/>
  <c r="V422" i="4" s="1"/>
  <c r="E423" i="4" l="1"/>
  <c r="F423" i="4" s="1"/>
  <c r="T424" i="4" l="1"/>
  <c r="N424" i="4" s="1"/>
  <c r="U423" i="4"/>
  <c r="V423" i="4" s="1"/>
  <c r="O424" i="4"/>
  <c r="P424" i="4" s="1"/>
  <c r="E424" i="4" l="1"/>
  <c r="F424" i="4" s="1"/>
  <c r="O425" i="4" l="1"/>
  <c r="P425" i="4" s="1"/>
  <c r="U424" i="4"/>
  <c r="V424" i="4" s="1"/>
  <c r="T425" i="4"/>
  <c r="N425" i="4" s="1"/>
  <c r="E425" i="4" l="1"/>
  <c r="F425" i="4" s="1"/>
  <c r="O426" i="4" l="1"/>
  <c r="P426" i="4" s="1"/>
  <c r="R427" i="4" s="1"/>
  <c r="T426" i="4"/>
  <c r="N426" i="4" s="1"/>
  <c r="U425" i="4"/>
  <c r="V425" i="4" s="1"/>
  <c r="E426" i="4" l="1"/>
  <c r="F426" i="4" s="1"/>
  <c r="O427" i="4" l="1"/>
  <c r="P427" i="4" s="1"/>
  <c r="T427" i="4"/>
  <c r="N427" i="4" s="1"/>
  <c r="U426" i="4"/>
  <c r="V426" i="4" s="1"/>
  <c r="E427" i="4" l="1"/>
  <c r="F427" i="4" s="1"/>
  <c r="T428" i="4" l="1"/>
  <c r="N428" i="4" s="1"/>
  <c r="O428" i="4"/>
  <c r="P428" i="4" s="1"/>
  <c r="U427" i="4"/>
  <c r="V427" i="4" s="1"/>
  <c r="E428" i="4" l="1"/>
  <c r="F428" i="4" s="1"/>
  <c r="T429" i="4" l="1"/>
  <c r="N429" i="4" s="1"/>
  <c r="O429" i="4"/>
  <c r="P429" i="4" s="1"/>
  <c r="U428" i="4"/>
  <c r="V428" i="4" s="1"/>
  <c r="E429" i="4" l="1"/>
  <c r="F429" i="4" s="1"/>
  <c r="U429" i="4" l="1"/>
  <c r="V429" i="4" s="1"/>
  <c r="O430" i="4"/>
  <c r="P430" i="4" s="1"/>
  <c r="T430" i="4"/>
  <c r="N430" i="4" s="1"/>
  <c r="E430" i="4" l="1"/>
  <c r="F430" i="4" s="1"/>
  <c r="T431" i="4" l="1"/>
  <c r="N431" i="4" s="1"/>
  <c r="U430" i="4"/>
  <c r="V430" i="4" s="1"/>
  <c r="O431" i="4"/>
  <c r="P431" i="4" s="1"/>
  <c r="E431" i="4" l="1"/>
  <c r="F431" i="4" s="1"/>
  <c r="U431" i="4" l="1"/>
  <c r="V431" i="4" s="1"/>
  <c r="T432" i="4"/>
  <c r="N432" i="4" s="1"/>
  <c r="O432" i="4"/>
  <c r="P432" i="4" s="1"/>
  <c r="E432" i="4" l="1"/>
  <c r="F432" i="4" s="1"/>
  <c r="T433" i="4" l="1"/>
  <c r="N433" i="4" s="1"/>
  <c r="O433" i="4"/>
  <c r="P433" i="4" s="1"/>
  <c r="U432" i="4"/>
  <c r="V432" i="4" s="1"/>
  <c r="E433" i="4" l="1"/>
  <c r="F433" i="4" s="1"/>
  <c r="T434" i="4" l="1"/>
  <c r="N434" i="4" s="1"/>
  <c r="U433" i="4"/>
  <c r="V433" i="4" s="1"/>
  <c r="O434" i="4"/>
  <c r="P434" i="4" s="1"/>
  <c r="E434" i="4" l="1"/>
  <c r="F434" i="4" s="1"/>
  <c r="O435" i="4" l="1"/>
  <c r="P435" i="4" s="1"/>
  <c r="T435" i="4"/>
  <c r="N435" i="4" s="1"/>
  <c r="U434" i="4"/>
  <c r="V434" i="4" s="1"/>
  <c r="E435" i="4" l="1"/>
  <c r="F435" i="4" s="1"/>
  <c r="U435" i="4" l="1"/>
  <c r="V435" i="4" s="1"/>
  <c r="O436" i="4"/>
  <c r="P436" i="4" s="1"/>
  <c r="T436" i="4"/>
  <c r="N436" i="4" s="1"/>
  <c r="E436" i="4" l="1"/>
  <c r="F436" i="4" s="1"/>
  <c r="T437" i="4" l="1"/>
  <c r="N437" i="4" s="1"/>
  <c r="U436" i="4"/>
  <c r="V436" i="4" s="1"/>
  <c r="O437" i="4"/>
  <c r="P437" i="4" s="1"/>
  <c r="E437" i="4" l="1"/>
  <c r="F437" i="4" s="1"/>
  <c r="U437" i="4" l="1"/>
  <c r="V437" i="4" s="1"/>
  <c r="T438" i="4"/>
  <c r="N438" i="4" s="1"/>
  <c r="O438" i="4"/>
  <c r="P438" i="4" s="1"/>
  <c r="E438" i="4" l="1"/>
  <c r="F438" i="4" s="1"/>
  <c r="T439" i="4" l="1"/>
  <c r="N439" i="4" s="1"/>
  <c r="U438" i="4"/>
  <c r="V438" i="4" s="1"/>
  <c r="O439" i="4"/>
  <c r="P439" i="4" s="1"/>
  <c r="E439" i="4" l="1"/>
  <c r="F439" i="4" s="1"/>
  <c r="U439" i="4" l="1"/>
  <c r="V439" i="4" s="1"/>
  <c r="T440" i="4"/>
  <c r="N440" i="4" s="1"/>
  <c r="O440" i="4"/>
  <c r="P440" i="4" s="1"/>
  <c r="E440" i="4" l="1"/>
  <c r="F440" i="4" s="1"/>
  <c r="O441" i="4" l="1"/>
  <c r="P441" i="4" s="1"/>
  <c r="U440" i="4"/>
  <c r="V440" i="4" s="1"/>
  <c r="T441" i="4"/>
  <c r="N441" i="4" s="1"/>
  <c r="E441" i="4" l="1"/>
  <c r="F441" i="4" s="1"/>
  <c r="O442" i="4" l="1"/>
  <c r="P442" i="4" s="1"/>
  <c r="U441" i="4"/>
  <c r="V441" i="4" s="1"/>
  <c r="T442" i="4"/>
  <c r="N442" i="4" s="1"/>
  <c r="E442" i="4" l="1"/>
  <c r="F442" i="4" s="1"/>
  <c r="O443" i="4" l="1"/>
  <c r="P443" i="4" s="1"/>
  <c r="U442" i="4"/>
  <c r="V442" i="4" s="1"/>
  <c r="T443" i="4"/>
  <c r="N443" i="4" s="1"/>
  <c r="E443" i="4" l="1"/>
  <c r="F443" i="4" s="1"/>
  <c r="T444" i="4" l="1"/>
  <c r="N444" i="4" s="1"/>
  <c r="U443" i="4"/>
  <c r="V443" i="4" s="1"/>
  <c r="O444" i="4"/>
  <c r="P444" i="4" s="1"/>
  <c r="E444" i="4" l="1"/>
  <c r="F444" i="4" s="1"/>
  <c r="T445" i="4" l="1"/>
  <c r="N445" i="4" s="1"/>
  <c r="O445" i="4"/>
  <c r="P445" i="4" s="1"/>
  <c r="U444" i="4"/>
  <c r="V444" i="4" s="1"/>
  <c r="E445" i="4" l="1"/>
  <c r="F445" i="4" s="1"/>
  <c r="O446" i="4" l="1"/>
  <c r="P446" i="4" s="1"/>
  <c r="R447" i="4" s="1"/>
  <c r="U445" i="4"/>
  <c r="V445" i="4" s="1"/>
  <c r="T446" i="4"/>
  <c r="N446" i="4" s="1"/>
  <c r="E446" i="4" l="1"/>
  <c r="F446" i="4" s="1"/>
  <c r="U446" i="4" l="1"/>
  <c r="V446" i="4" s="1"/>
  <c r="O447" i="4"/>
  <c r="P447" i="4" s="1"/>
  <c r="T447" i="4"/>
  <c r="N447" i="4" s="1"/>
  <c r="E447" i="4" l="1"/>
  <c r="F447" i="4" s="1"/>
  <c r="T448" i="4" l="1"/>
  <c r="N448" i="4" s="1"/>
  <c r="U447" i="4"/>
  <c r="V447" i="4" s="1"/>
  <c r="O448" i="4"/>
  <c r="P448" i="4" s="1"/>
  <c r="E448" i="4" l="1"/>
  <c r="F448" i="4" s="1"/>
  <c r="T449" i="4" l="1"/>
  <c r="N449" i="4" s="1"/>
  <c r="O449" i="4"/>
  <c r="P449" i="4" s="1"/>
  <c r="U448" i="4"/>
  <c r="V448" i="4" s="1"/>
  <c r="E449" i="4" l="1"/>
  <c r="F449" i="4" s="1"/>
  <c r="O450" i="4" l="1"/>
  <c r="P450" i="4" s="1"/>
  <c r="T450" i="4"/>
  <c r="N450" i="4" s="1"/>
  <c r="U449" i="4"/>
  <c r="V449" i="4" s="1"/>
  <c r="E450" i="4" l="1"/>
  <c r="F450" i="4" s="1"/>
  <c r="O451" i="4" l="1"/>
  <c r="P451" i="4" s="1"/>
  <c r="T451" i="4"/>
  <c r="N451" i="4" s="1"/>
  <c r="U450" i="4"/>
  <c r="V450" i="4" s="1"/>
  <c r="E451" i="4" l="1"/>
  <c r="F451" i="4" s="1"/>
  <c r="O452" i="4" l="1"/>
  <c r="P452" i="4" s="1"/>
  <c r="U451" i="4"/>
  <c r="V451" i="4" s="1"/>
  <c r="T452" i="4"/>
  <c r="N452" i="4" s="1"/>
  <c r="E452" i="4" l="1"/>
  <c r="F452" i="4" s="1"/>
  <c r="U452" i="4" l="1"/>
  <c r="V452" i="4" s="1"/>
  <c r="T453" i="4"/>
  <c r="N453" i="4" s="1"/>
  <c r="O453" i="4"/>
  <c r="P453" i="4" s="1"/>
  <c r="E453" i="4" l="1"/>
  <c r="F453" i="4" s="1"/>
  <c r="U453" i="4" l="1"/>
  <c r="V453" i="4" s="1"/>
  <c r="O454" i="4"/>
  <c r="P454" i="4" s="1"/>
  <c r="T454" i="4"/>
  <c r="N454" i="4" s="1"/>
  <c r="E454" i="4" l="1"/>
  <c r="F454" i="4" s="1"/>
  <c r="T455" i="4" l="1"/>
  <c r="N455" i="4" s="1"/>
  <c r="U454" i="4"/>
  <c r="V454" i="4" s="1"/>
  <c r="O455" i="4"/>
  <c r="P455" i="4" s="1"/>
  <c r="E455" i="4" l="1"/>
  <c r="F455" i="4" s="1"/>
  <c r="U455" i="4" l="1"/>
  <c r="V455" i="4" s="1"/>
  <c r="O456" i="4"/>
  <c r="P456" i="4" s="1"/>
  <c r="T456" i="4"/>
  <c r="N456" i="4" s="1"/>
  <c r="E456" i="4" l="1"/>
  <c r="F456" i="4" s="1"/>
  <c r="U456" i="4" l="1"/>
  <c r="V456" i="4" s="1"/>
  <c r="T457" i="4"/>
  <c r="N457" i="4" s="1"/>
  <c r="O457" i="4"/>
  <c r="P457" i="4" s="1"/>
  <c r="E457" i="4" l="1"/>
  <c r="F457" i="4" s="1"/>
  <c r="U457" i="4" l="1"/>
  <c r="V457" i="4" s="1"/>
  <c r="O458" i="4"/>
  <c r="P458" i="4" s="1"/>
  <c r="T458" i="4"/>
  <c r="N458" i="4" s="1"/>
  <c r="E458" i="4" l="1"/>
  <c r="F458" i="4" s="1"/>
  <c r="T459" i="4" l="1"/>
  <c r="N459" i="4" s="1"/>
  <c r="O459" i="4"/>
  <c r="P459" i="4" s="1"/>
  <c r="U458" i="4"/>
  <c r="V458" i="4" s="1"/>
  <c r="E459" i="4" l="1"/>
  <c r="F459" i="4" s="1"/>
  <c r="U459" i="4" l="1"/>
  <c r="V459" i="4" s="1"/>
  <c r="O460" i="4"/>
  <c r="P460" i="4" s="1"/>
  <c r="T460" i="4"/>
  <c r="N460" i="4" s="1"/>
  <c r="E460" i="4" l="1"/>
  <c r="F460" i="4" s="1"/>
  <c r="O461" i="4" l="1"/>
  <c r="P461" i="4" s="1"/>
  <c r="T461" i="4"/>
  <c r="N461" i="4" s="1"/>
  <c r="U460" i="4"/>
  <c r="V460" i="4" s="1"/>
  <c r="E461" i="4" l="1"/>
  <c r="F461" i="4" s="1"/>
  <c r="T462" i="4" l="1"/>
  <c r="N462" i="4" s="1"/>
  <c r="O462" i="4"/>
  <c r="P462" i="4" s="1"/>
  <c r="U461" i="4"/>
  <c r="V461" i="4" s="1"/>
  <c r="E462" i="4" l="1"/>
  <c r="F462" i="4" s="1"/>
  <c r="T463" i="4" l="1"/>
  <c r="N463" i="4" s="1"/>
  <c r="U462" i="4"/>
  <c r="V462" i="4" s="1"/>
  <c r="O463" i="4"/>
  <c r="P463" i="4" s="1"/>
  <c r="E463" i="4" l="1"/>
  <c r="F463" i="4" s="1"/>
  <c r="U463" i="4" l="1"/>
  <c r="V463" i="4" s="1"/>
  <c r="O464" i="4"/>
  <c r="P464" i="4" s="1"/>
  <c r="T464" i="4"/>
  <c r="N464" i="4" s="1"/>
  <c r="E464" i="4" l="1"/>
  <c r="F464" i="4" s="1"/>
  <c r="O465" i="4" l="1"/>
  <c r="P465" i="4" s="1"/>
  <c r="U464" i="4"/>
  <c r="V464" i="4" s="1"/>
  <c r="T465" i="4"/>
  <c r="N465" i="4" s="1"/>
  <c r="E465" i="4" l="1"/>
  <c r="F465" i="4" s="1"/>
  <c r="O466" i="4" l="1"/>
  <c r="P466" i="4" s="1"/>
  <c r="U465" i="4"/>
  <c r="V465" i="4" s="1"/>
  <c r="T466" i="4"/>
  <c r="N466" i="4" s="1"/>
  <c r="E466" i="4" l="1"/>
  <c r="F466" i="4" s="1"/>
  <c r="U466" i="4" l="1"/>
  <c r="V466" i="4" s="1"/>
  <c r="O467" i="4"/>
  <c r="P467" i="4" s="1"/>
  <c r="R468" i="4" s="1"/>
  <c r="T467" i="4"/>
  <c r="N467" i="4" s="1"/>
  <c r="E467" i="4" l="1"/>
  <c r="F467" i="4" s="1"/>
  <c r="U467" i="4" l="1"/>
  <c r="V467" i="4" s="1"/>
  <c r="T468" i="4"/>
  <c r="N468" i="4" s="1"/>
  <c r="O468" i="4"/>
  <c r="P468" i="4" s="1"/>
  <c r="E468" i="4" l="1"/>
  <c r="F468" i="4" s="1"/>
  <c r="O469" i="4" l="1"/>
  <c r="P469" i="4" s="1"/>
  <c r="U468" i="4"/>
  <c r="V468" i="4" s="1"/>
  <c r="T469" i="4"/>
  <c r="N469" i="4" s="1"/>
  <c r="E469" i="4" l="1"/>
  <c r="F469" i="4" s="1"/>
  <c r="U469" i="4" l="1"/>
  <c r="V469" i="4" s="1"/>
  <c r="T470" i="4"/>
  <c r="N470" i="4" s="1"/>
  <c r="O470" i="4"/>
  <c r="P470" i="4" s="1"/>
  <c r="E470" i="4" l="1"/>
  <c r="F470" i="4" s="1"/>
  <c r="T471" i="4" l="1"/>
  <c r="N471" i="4" s="1"/>
  <c r="U470" i="4"/>
  <c r="V470" i="4" s="1"/>
  <c r="O471" i="4"/>
  <c r="P471" i="4" s="1"/>
  <c r="E471" i="4" l="1"/>
  <c r="F471" i="4" s="1"/>
  <c r="T472" i="4" l="1"/>
  <c r="N472" i="4" s="1"/>
  <c r="O472" i="4"/>
  <c r="P472" i="4" s="1"/>
  <c r="U471" i="4"/>
  <c r="V471" i="4" s="1"/>
  <c r="E472" i="4" l="1"/>
  <c r="F472" i="4" s="1"/>
  <c r="O473" i="4" l="1"/>
  <c r="P473" i="4" s="1"/>
  <c r="U472" i="4"/>
  <c r="V472" i="4" s="1"/>
  <c r="T473" i="4"/>
  <c r="N473" i="4" s="1"/>
  <c r="E473" i="4" l="1"/>
  <c r="F473" i="4" s="1"/>
  <c r="U473" i="4" l="1"/>
  <c r="V473" i="4" s="1"/>
  <c r="T474" i="4"/>
  <c r="N474" i="4" s="1"/>
  <c r="O474" i="4"/>
  <c r="P474" i="4" s="1"/>
  <c r="E474" i="4" l="1"/>
  <c r="F474" i="4" s="1"/>
  <c r="O475" i="4" l="1"/>
  <c r="P475" i="4" s="1"/>
  <c r="U474" i="4"/>
  <c r="V474" i="4" s="1"/>
  <c r="T475" i="4"/>
  <c r="N475" i="4" s="1"/>
  <c r="E475" i="4" l="1"/>
  <c r="F475" i="4" s="1"/>
  <c r="T476" i="4" l="1"/>
  <c r="N476" i="4" s="1"/>
  <c r="O476" i="4"/>
  <c r="P476" i="4" s="1"/>
  <c r="U475" i="4"/>
  <c r="V475" i="4" s="1"/>
  <c r="E476" i="4" l="1"/>
  <c r="F476" i="4" s="1"/>
  <c r="U476" i="4" l="1"/>
  <c r="V476" i="4" s="1"/>
  <c r="O477" i="4"/>
  <c r="P477" i="4" s="1"/>
  <c r="T477" i="4"/>
  <c r="N477" i="4" s="1"/>
  <c r="E477" i="4" l="1"/>
  <c r="F477" i="4" s="1"/>
  <c r="U477" i="4" l="1"/>
  <c r="V477" i="4" s="1"/>
  <c r="O478" i="4"/>
  <c r="P478" i="4" s="1"/>
  <c r="T478" i="4"/>
  <c r="N478" i="4" s="1"/>
  <c r="E478" i="4" l="1"/>
  <c r="F478" i="4" s="1"/>
  <c r="T479" i="4" l="1"/>
  <c r="N479" i="4" s="1"/>
  <c r="O479" i="4"/>
  <c r="P479" i="4" s="1"/>
  <c r="U478" i="4"/>
  <c r="V478" i="4" s="1"/>
  <c r="E479" i="4" l="1"/>
  <c r="F479" i="4" s="1"/>
  <c r="U479" i="4" l="1"/>
  <c r="V479" i="4" s="1"/>
  <c r="O480" i="4"/>
  <c r="P480" i="4" s="1"/>
  <c r="T480" i="4"/>
  <c r="N480" i="4" s="1"/>
  <c r="E480" i="4" l="1"/>
  <c r="F480" i="4" s="1"/>
  <c r="O481" i="4" l="1"/>
  <c r="P481" i="4" s="1"/>
  <c r="U480" i="4"/>
  <c r="V480" i="4" s="1"/>
  <c r="T481" i="4"/>
  <c r="N481" i="4" s="1"/>
  <c r="E481" i="4" l="1"/>
  <c r="F481" i="4" s="1"/>
  <c r="O482" i="4" l="1"/>
  <c r="P482" i="4" s="1"/>
  <c r="U481" i="4"/>
  <c r="V481" i="4" s="1"/>
  <c r="T482" i="4"/>
  <c r="N482" i="4" s="1"/>
  <c r="E482" i="4" l="1"/>
  <c r="F482" i="4" s="1"/>
  <c r="O483" i="4" l="1"/>
  <c r="P483" i="4" s="1"/>
  <c r="U482" i="4"/>
  <c r="V482" i="4" s="1"/>
  <c r="T483" i="4"/>
  <c r="N483" i="4" s="1"/>
  <c r="E483" i="4" l="1"/>
  <c r="F483" i="4" s="1"/>
  <c r="T484" i="4" l="1"/>
  <c r="N484" i="4" s="1"/>
  <c r="U483" i="4"/>
  <c r="V483" i="4" s="1"/>
  <c r="O484" i="4"/>
  <c r="P484" i="4" s="1"/>
  <c r="E484" i="4" l="1"/>
  <c r="F484" i="4" s="1"/>
  <c r="T485" i="4" l="1"/>
  <c r="N485" i="4" s="1"/>
  <c r="O485" i="4"/>
  <c r="P485" i="4" s="1"/>
  <c r="U484" i="4"/>
  <c r="V484" i="4" s="1"/>
  <c r="E485" i="4" l="1"/>
  <c r="F485" i="4" s="1"/>
  <c r="O486" i="4" l="1"/>
  <c r="P486" i="4" s="1"/>
  <c r="T486" i="4"/>
  <c r="N486" i="4" s="1"/>
  <c r="U485" i="4"/>
  <c r="V485" i="4" s="1"/>
  <c r="E486" i="4" l="1"/>
  <c r="F486" i="4" s="1"/>
  <c r="T487" i="4" l="1"/>
  <c r="N487" i="4" s="1"/>
  <c r="U486" i="4"/>
  <c r="V486" i="4" s="1"/>
  <c r="O487" i="4"/>
  <c r="P487" i="4" s="1"/>
  <c r="E487" i="4" l="1"/>
  <c r="F487" i="4" s="1"/>
  <c r="T488" i="4" l="1"/>
  <c r="N488" i="4" s="1"/>
  <c r="O488" i="4"/>
  <c r="P488" i="4" s="1"/>
  <c r="U487" i="4"/>
  <c r="V487" i="4" s="1"/>
  <c r="E488" i="4" l="1"/>
  <c r="F488" i="4" s="1"/>
  <c r="U488" i="4" l="1"/>
  <c r="V488" i="4" s="1"/>
  <c r="T489" i="4"/>
  <c r="N489" i="4" s="1"/>
  <c r="O489" i="4"/>
  <c r="P489" i="4" s="1"/>
  <c r="R490" i="4" s="1"/>
  <c r="E489" i="4" l="1"/>
  <c r="F489" i="4" s="1"/>
  <c r="U489" i="4" l="1"/>
  <c r="V489" i="4" s="1"/>
  <c r="O490" i="4"/>
  <c r="P490" i="4" s="1"/>
  <c r="T490" i="4"/>
  <c r="N490" i="4" s="1"/>
  <c r="E490" i="4" l="1"/>
  <c r="F490" i="4" s="1"/>
  <c r="U490" i="4" l="1"/>
  <c r="V490" i="4" s="1"/>
  <c r="T491" i="4"/>
  <c r="N491" i="4" s="1"/>
  <c r="O491" i="4"/>
  <c r="P491" i="4" s="1"/>
  <c r="E491" i="4" l="1"/>
  <c r="F491" i="4" s="1"/>
  <c r="U491" i="4" l="1"/>
  <c r="V491" i="4" s="1"/>
  <c r="T492" i="4"/>
  <c r="N492" i="4" s="1"/>
  <c r="O492" i="4"/>
  <c r="P492" i="4" s="1"/>
  <c r="E492" i="4" l="1"/>
  <c r="F492" i="4" s="1"/>
  <c r="O493" i="4" l="1"/>
  <c r="P493" i="4" s="1"/>
  <c r="U492" i="4"/>
  <c r="V492" i="4" s="1"/>
  <c r="T493" i="4"/>
  <c r="N493" i="4" s="1"/>
  <c r="E493" i="4" l="1"/>
  <c r="F493" i="4" s="1"/>
  <c r="U493" i="4" l="1"/>
  <c r="V493" i="4" s="1"/>
  <c r="O494" i="4"/>
  <c r="P494" i="4" s="1"/>
  <c r="T494" i="4"/>
  <c r="N494" i="4" s="1"/>
  <c r="E494" i="4" l="1"/>
  <c r="F494" i="4" s="1"/>
  <c r="O495" i="4" l="1"/>
  <c r="P495" i="4" s="1"/>
  <c r="T495" i="4"/>
  <c r="N495" i="4" s="1"/>
  <c r="U494" i="4"/>
  <c r="V494" i="4" s="1"/>
  <c r="E495" i="4" l="1"/>
  <c r="F495" i="4" s="1"/>
  <c r="T496" i="4" l="1"/>
  <c r="N496" i="4" s="1"/>
  <c r="U495" i="4"/>
  <c r="V495" i="4" s="1"/>
  <c r="O496" i="4"/>
  <c r="P496" i="4" s="1"/>
  <c r="E496" i="4" l="1"/>
  <c r="F496" i="4" s="1"/>
  <c r="T497" i="4" l="1"/>
  <c r="N497" i="4" s="1"/>
  <c r="O497" i="4"/>
  <c r="P497" i="4" s="1"/>
  <c r="U496" i="4"/>
  <c r="V496" i="4" s="1"/>
  <c r="E497" i="4" l="1"/>
  <c r="F497" i="4" s="1"/>
  <c r="T498" i="4" l="1"/>
  <c r="N498" i="4" s="1"/>
  <c r="U497" i="4"/>
  <c r="V497" i="4" s="1"/>
  <c r="O498" i="4"/>
  <c r="P498" i="4" s="1"/>
  <c r="E498" i="4" l="1"/>
  <c r="F498" i="4" s="1"/>
  <c r="O499" i="4" l="1"/>
  <c r="P499" i="4" s="1"/>
  <c r="U498" i="4"/>
  <c r="V498" i="4" s="1"/>
  <c r="T499" i="4"/>
  <c r="N499" i="4" s="1"/>
  <c r="E499" i="4" l="1"/>
  <c r="F499" i="4" s="1"/>
  <c r="U499" i="4" l="1"/>
  <c r="V499" i="4" s="1"/>
  <c r="T500" i="4"/>
  <c r="N500" i="4" s="1"/>
  <c r="O500" i="4"/>
  <c r="P500" i="4" s="1"/>
  <c r="E500" i="4" l="1"/>
  <c r="F500" i="4" s="1"/>
  <c r="U500" i="4" l="1"/>
  <c r="V500" i="4" s="1"/>
  <c r="T501" i="4"/>
  <c r="N501" i="4" s="1"/>
  <c r="O501" i="4"/>
  <c r="P501" i="4" s="1"/>
  <c r="E501" i="4" l="1"/>
  <c r="F501" i="4" s="1"/>
  <c r="O502" i="4" l="1"/>
  <c r="P502" i="4" s="1"/>
  <c r="U501" i="4"/>
  <c r="V501" i="4" s="1"/>
  <c r="T502" i="4"/>
  <c r="N502" i="4" s="1"/>
  <c r="E502" i="4" l="1"/>
  <c r="F502" i="4" s="1"/>
  <c r="O503" i="4" l="1"/>
  <c r="P503" i="4" s="1"/>
  <c r="U502" i="4"/>
  <c r="V502" i="4" s="1"/>
  <c r="T503" i="4"/>
  <c r="N503" i="4" s="1"/>
  <c r="E503" i="4" l="1"/>
  <c r="F503" i="4" s="1"/>
  <c r="O504" i="4" l="1"/>
  <c r="P504" i="4" s="1"/>
  <c r="T504" i="4"/>
  <c r="N504" i="4" s="1"/>
  <c r="U503" i="4"/>
  <c r="V503" i="4" s="1"/>
  <c r="E504" i="4" l="1"/>
  <c r="F504" i="4" s="1"/>
  <c r="T505" i="4" l="1"/>
  <c r="N505" i="4" s="1"/>
  <c r="U504" i="4"/>
  <c r="V504" i="4" s="1"/>
  <c r="O505" i="4"/>
  <c r="P505" i="4" s="1"/>
  <c r="E505" i="4" l="1"/>
  <c r="F505" i="4" s="1"/>
  <c r="T506" i="4" l="1"/>
  <c r="N506" i="4" s="1"/>
  <c r="U505" i="4"/>
  <c r="V505" i="4" s="1"/>
  <c r="O506" i="4"/>
  <c r="P506" i="4" s="1"/>
  <c r="E506" i="4" l="1"/>
  <c r="F506" i="4" s="1"/>
  <c r="O507" i="4" l="1"/>
  <c r="P507" i="4" s="1"/>
  <c r="T507" i="4"/>
  <c r="N507" i="4" s="1"/>
  <c r="U506" i="4"/>
  <c r="V506" i="4" s="1"/>
  <c r="E507" i="4" l="1"/>
  <c r="F507" i="4" s="1"/>
  <c r="T508" i="4" l="1"/>
  <c r="N508" i="4" s="1"/>
  <c r="U507" i="4"/>
  <c r="V507" i="4" s="1"/>
  <c r="O508" i="4"/>
  <c r="P508" i="4" s="1"/>
  <c r="E508" i="4" l="1"/>
  <c r="F508" i="4" s="1"/>
  <c r="T509" i="4" l="1"/>
  <c r="N509" i="4" s="1"/>
  <c r="U508" i="4"/>
  <c r="V508" i="4" s="1"/>
  <c r="O509" i="4"/>
  <c r="P509" i="4" s="1"/>
  <c r="R510" i="4" s="1"/>
  <c r="E509" i="4" l="1"/>
  <c r="F509" i="4" s="1"/>
  <c r="O510" i="4" l="1"/>
  <c r="P510" i="4" s="1"/>
  <c r="U509" i="4"/>
  <c r="V509" i="4" s="1"/>
  <c r="T510" i="4"/>
  <c r="N510" i="4" s="1"/>
  <c r="E510" i="4" l="1"/>
  <c r="F510" i="4" s="1"/>
  <c r="T511" i="4" l="1"/>
  <c r="N511" i="4" s="1"/>
  <c r="O511" i="4"/>
  <c r="P511" i="4" s="1"/>
  <c r="U510" i="4"/>
  <c r="V510" i="4" s="1"/>
  <c r="E511" i="4" l="1"/>
  <c r="F511" i="4" s="1"/>
  <c r="T512" i="4" l="1"/>
  <c r="N512" i="4" s="1"/>
  <c r="U511" i="4"/>
  <c r="V511" i="4" s="1"/>
  <c r="O512" i="4"/>
  <c r="P512" i="4" s="1"/>
  <c r="E512" i="4" l="1"/>
  <c r="F512" i="4" s="1"/>
  <c r="O513" i="4" l="1"/>
  <c r="P513" i="4" s="1"/>
  <c r="T513" i="4"/>
  <c r="N513" i="4" s="1"/>
  <c r="U512" i="4"/>
  <c r="V512" i="4" s="1"/>
  <c r="E513" i="4" l="1"/>
  <c r="F513" i="4" s="1"/>
  <c r="O514" i="4" l="1"/>
  <c r="P514" i="4" s="1"/>
  <c r="U513" i="4"/>
  <c r="V513" i="4" s="1"/>
  <c r="T514" i="4"/>
  <c r="N514" i="4" s="1"/>
  <c r="E514" i="4" l="1"/>
  <c r="F514" i="4" s="1"/>
  <c r="T515" i="4" l="1"/>
  <c r="N515" i="4" s="1"/>
  <c r="U514" i="4"/>
  <c r="V514" i="4" s="1"/>
  <c r="O515" i="4"/>
  <c r="P515" i="4" s="1"/>
  <c r="E515" i="4" l="1"/>
  <c r="F515" i="4" s="1"/>
  <c r="U515" i="4" l="1"/>
  <c r="V515" i="4" s="1"/>
  <c r="T516" i="4"/>
  <c r="N516" i="4" s="1"/>
  <c r="O516" i="4"/>
  <c r="P516" i="4" s="1"/>
  <c r="E516" i="4" l="1"/>
  <c r="F516" i="4" s="1"/>
  <c r="T517" i="4" l="1"/>
  <c r="N517" i="4" s="1"/>
  <c r="O517" i="4"/>
  <c r="P517" i="4" s="1"/>
  <c r="U516" i="4"/>
  <c r="V516" i="4" s="1"/>
  <c r="E517" i="4" l="1"/>
  <c r="F517" i="4" s="1"/>
  <c r="T518" i="4" l="1"/>
  <c r="N518" i="4" s="1"/>
  <c r="O518" i="4"/>
  <c r="P518" i="4" s="1"/>
  <c r="U517" i="4"/>
  <c r="V517" i="4" s="1"/>
  <c r="E518" i="4" l="1"/>
  <c r="F518" i="4" s="1"/>
  <c r="T519" i="4" l="1"/>
  <c r="N519" i="4" s="1"/>
  <c r="U518" i="4"/>
  <c r="V518" i="4" s="1"/>
  <c r="O519" i="4"/>
  <c r="P519" i="4" s="1"/>
  <c r="E519" i="4" l="1"/>
  <c r="F519" i="4" s="1"/>
  <c r="O520" i="4" l="1"/>
  <c r="P520" i="4" s="1"/>
  <c r="T520" i="4"/>
  <c r="N520" i="4" s="1"/>
  <c r="U519" i="4"/>
  <c r="V519" i="4" s="1"/>
  <c r="E520" i="4" l="1"/>
  <c r="F520" i="4" s="1"/>
  <c r="U520" i="4" l="1"/>
  <c r="V520" i="4" s="1"/>
  <c r="T521" i="4"/>
  <c r="N521" i="4" s="1"/>
  <c r="O521" i="4"/>
  <c r="P521" i="4" s="1"/>
  <c r="E521" i="4" l="1"/>
  <c r="F521" i="4" s="1"/>
  <c r="O522" i="4" l="1"/>
  <c r="P522" i="4" s="1"/>
  <c r="T522" i="4"/>
  <c r="N522" i="4" s="1"/>
  <c r="U521" i="4"/>
  <c r="V521" i="4" s="1"/>
  <c r="E522" i="4" l="1"/>
  <c r="F522" i="4" s="1"/>
  <c r="T523" i="4" l="1"/>
  <c r="N523" i="4" s="1"/>
  <c r="U522" i="4"/>
  <c r="V522" i="4" s="1"/>
  <c r="O523" i="4"/>
  <c r="P523" i="4" s="1"/>
  <c r="E523" i="4" l="1"/>
  <c r="F523" i="4" s="1"/>
  <c r="T524" i="4" l="1"/>
  <c r="N524" i="4" s="1"/>
  <c r="O524" i="4"/>
  <c r="P524" i="4" s="1"/>
  <c r="U523" i="4"/>
  <c r="V523" i="4" s="1"/>
  <c r="E524" i="4" l="1"/>
  <c r="F524" i="4" s="1"/>
  <c r="T525" i="4" l="1"/>
  <c r="N525" i="4" s="1"/>
  <c r="U524" i="4"/>
  <c r="V524" i="4" s="1"/>
  <c r="O525" i="4"/>
  <c r="P525" i="4" s="1"/>
  <c r="E525" i="4" l="1"/>
  <c r="F525" i="4" s="1"/>
  <c r="U525" i="4" l="1"/>
  <c r="V525" i="4" s="1"/>
  <c r="O526" i="4"/>
  <c r="P526" i="4" s="1"/>
  <c r="T526" i="4"/>
  <c r="N526" i="4" s="1"/>
  <c r="E526" i="4" l="1"/>
  <c r="F526" i="4" s="1"/>
  <c r="T527" i="4" l="1"/>
  <c r="N527" i="4" s="1"/>
  <c r="U526" i="4"/>
  <c r="V526" i="4" s="1"/>
  <c r="O527" i="4"/>
  <c r="P527" i="4" s="1"/>
  <c r="E527" i="4" l="1"/>
  <c r="F527" i="4" s="1"/>
  <c r="U527" i="4" l="1"/>
  <c r="V527" i="4" s="1"/>
  <c r="O528" i="4"/>
  <c r="P528" i="4" s="1"/>
  <c r="R529" i="4" s="1"/>
  <c r="T528" i="4"/>
  <c r="N528" i="4" s="1"/>
  <c r="E528" i="4" l="1"/>
  <c r="F528" i="4" s="1"/>
  <c r="T529" i="4" l="1"/>
  <c r="N529" i="4" s="1"/>
  <c r="O529" i="4"/>
  <c r="P529" i="4" s="1"/>
  <c r="U528" i="4"/>
  <c r="V528" i="4" s="1"/>
  <c r="E529" i="4" l="1"/>
  <c r="F529" i="4" s="1"/>
  <c r="T530" i="4" l="1"/>
  <c r="N530" i="4" s="1"/>
  <c r="O530" i="4"/>
  <c r="P530" i="4" s="1"/>
  <c r="U529" i="4"/>
  <c r="V529" i="4" s="1"/>
  <c r="E530" i="4" l="1"/>
  <c r="F530" i="4" s="1"/>
  <c r="O531" i="4" l="1"/>
  <c r="P531" i="4" s="1"/>
  <c r="T531" i="4"/>
  <c r="N531" i="4" s="1"/>
  <c r="U530" i="4"/>
  <c r="V530" i="4" s="1"/>
  <c r="E531" i="4" l="1"/>
  <c r="F531" i="4" s="1"/>
  <c r="O532" i="4" l="1"/>
  <c r="P532" i="4" s="1"/>
  <c r="T532" i="4"/>
  <c r="N532" i="4" s="1"/>
  <c r="U531" i="4"/>
  <c r="V531" i="4" s="1"/>
  <c r="E532" i="4" l="1"/>
  <c r="F532" i="4" s="1"/>
  <c r="O533" i="4" l="1"/>
  <c r="P533" i="4" s="1"/>
  <c r="T533" i="4"/>
  <c r="N533" i="4" s="1"/>
  <c r="U532" i="4"/>
  <c r="V532" i="4" s="1"/>
  <c r="E533" i="4" l="1"/>
  <c r="F533" i="4" s="1"/>
  <c r="O534" i="4" l="1"/>
  <c r="P534" i="4" s="1"/>
  <c r="U533" i="4"/>
  <c r="V533" i="4" s="1"/>
  <c r="T534" i="4"/>
  <c r="N534" i="4" s="1"/>
  <c r="E534" i="4" l="1"/>
  <c r="F534" i="4" s="1"/>
  <c r="O535" i="4" l="1"/>
  <c r="P535" i="4" s="1"/>
  <c r="U534" i="4"/>
  <c r="V534" i="4" s="1"/>
  <c r="T535" i="4"/>
  <c r="N535" i="4" s="1"/>
  <c r="E535" i="4" l="1"/>
  <c r="F535" i="4" s="1"/>
  <c r="U535" i="4" l="1"/>
  <c r="V535" i="4" s="1"/>
  <c r="T536" i="4"/>
  <c r="N536" i="4" s="1"/>
  <c r="O536" i="4"/>
  <c r="P536" i="4" s="1"/>
  <c r="E536" i="4" l="1"/>
  <c r="F536" i="4" s="1"/>
  <c r="T537" i="4" l="1"/>
  <c r="N537" i="4" s="1"/>
  <c r="U536" i="4"/>
  <c r="V536" i="4" s="1"/>
  <c r="O537" i="4"/>
  <c r="P537" i="4" s="1"/>
  <c r="E537" i="4" l="1"/>
  <c r="F537" i="4" s="1"/>
  <c r="O538" i="4" l="1"/>
  <c r="P538" i="4" s="1"/>
  <c r="U537" i="4"/>
  <c r="V537" i="4" s="1"/>
  <c r="T538" i="4"/>
  <c r="N538" i="4" s="1"/>
  <c r="E538" i="4" l="1"/>
  <c r="F538" i="4" s="1"/>
  <c r="O539" i="4" l="1"/>
  <c r="P539" i="4" s="1"/>
  <c r="T539" i="4"/>
  <c r="N539" i="4" s="1"/>
  <c r="U538" i="4"/>
  <c r="V538" i="4" s="1"/>
  <c r="E539" i="4" l="1"/>
  <c r="F539" i="4" s="1"/>
  <c r="O540" i="4" l="1"/>
  <c r="P540" i="4" s="1"/>
  <c r="T540" i="4"/>
  <c r="N540" i="4" s="1"/>
  <c r="U539" i="4"/>
  <c r="V539" i="4" s="1"/>
  <c r="E540" i="4" l="1"/>
  <c r="F540" i="4" s="1"/>
  <c r="O541" i="4" l="1"/>
  <c r="P541" i="4" s="1"/>
  <c r="U540" i="4"/>
  <c r="V540" i="4" s="1"/>
  <c r="T541" i="4"/>
  <c r="N541" i="4" s="1"/>
  <c r="E541" i="4" l="1"/>
  <c r="F541" i="4" s="1"/>
  <c r="U541" i="4" l="1"/>
  <c r="V541" i="4" s="1"/>
  <c r="T542" i="4"/>
  <c r="N542" i="4" s="1"/>
  <c r="O542" i="4"/>
  <c r="P542" i="4" s="1"/>
  <c r="E542" i="4" l="1"/>
  <c r="F542" i="4" s="1"/>
  <c r="O543" i="4" l="1"/>
  <c r="P543" i="4" s="1"/>
  <c r="U542" i="4"/>
  <c r="V542" i="4" s="1"/>
  <c r="T543" i="4"/>
  <c r="N543" i="4" s="1"/>
  <c r="E543" i="4" l="1"/>
  <c r="F543" i="4" s="1"/>
  <c r="O544" i="4" l="1"/>
  <c r="P544" i="4" s="1"/>
  <c r="U543" i="4"/>
  <c r="V543" i="4" s="1"/>
  <c r="T544" i="4"/>
  <c r="N544" i="4" s="1"/>
  <c r="E544" i="4" l="1"/>
  <c r="F544" i="4" s="1"/>
  <c r="O545" i="4" l="1"/>
  <c r="P545" i="4" s="1"/>
  <c r="T545" i="4"/>
  <c r="N545" i="4" s="1"/>
  <c r="U544" i="4"/>
  <c r="V544" i="4" s="1"/>
  <c r="E545" i="4" l="1"/>
  <c r="F545" i="4" s="1"/>
  <c r="O546" i="4" l="1"/>
  <c r="P546" i="4" s="1"/>
  <c r="T546" i="4"/>
  <c r="N546" i="4" s="1"/>
  <c r="U545" i="4"/>
  <c r="V545" i="4" s="1"/>
  <c r="E546" i="4" l="1"/>
  <c r="F546" i="4" s="1"/>
  <c r="U546" i="4" l="1"/>
  <c r="V546" i="4" s="1"/>
  <c r="T547" i="4"/>
  <c r="N547" i="4" s="1"/>
  <c r="O547" i="4"/>
  <c r="P547" i="4" s="1"/>
  <c r="E547" i="4" l="1"/>
  <c r="F547" i="4" s="1"/>
  <c r="T548" i="4" l="1"/>
  <c r="N548" i="4" s="1"/>
  <c r="U547" i="4"/>
  <c r="V547" i="4" s="1"/>
  <c r="O548" i="4"/>
  <c r="P548" i="4" s="1"/>
  <c r="R549" i="4" s="1"/>
  <c r="E548" i="4" l="1"/>
  <c r="F548" i="4" s="1"/>
  <c r="U548" i="4" l="1"/>
  <c r="V548" i="4" s="1"/>
  <c r="O549" i="4"/>
  <c r="P549" i="4" s="1"/>
  <c r="T549" i="4"/>
  <c r="N549" i="4" s="1"/>
  <c r="E549" i="4" l="1"/>
  <c r="F549" i="4" s="1"/>
  <c r="O550" i="4" l="1"/>
  <c r="P550" i="4" s="1"/>
  <c r="U549" i="4"/>
  <c r="V549" i="4" s="1"/>
  <c r="T550" i="4"/>
  <c r="N550" i="4" s="1"/>
  <c r="E550" i="4" l="1"/>
  <c r="F550" i="4" s="1"/>
  <c r="O551" i="4" l="1"/>
  <c r="P551" i="4" s="1"/>
  <c r="U550" i="4"/>
  <c r="V550" i="4" s="1"/>
  <c r="T551" i="4"/>
  <c r="N551" i="4" s="1"/>
  <c r="E551" i="4" l="1"/>
  <c r="F551" i="4" s="1"/>
  <c r="T552" i="4" l="1"/>
  <c r="N552" i="4" s="1"/>
  <c r="O552" i="4"/>
  <c r="P552" i="4" s="1"/>
  <c r="U551" i="4"/>
  <c r="V551" i="4" s="1"/>
  <c r="E552" i="4" l="1"/>
  <c r="F552" i="4" s="1"/>
  <c r="O553" i="4" l="1"/>
  <c r="P553" i="4" s="1"/>
  <c r="U552" i="4"/>
  <c r="V552" i="4" s="1"/>
  <c r="T553" i="4"/>
  <c r="N553" i="4" s="1"/>
  <c r="E553" i="4" l="1"/>
  <c r="F553" i="4" s="1"/>
  <c r="U553" i="4" l="1"/>
  <c r="V553" i="4" s="1"/>
  <c r="T554" i="4"/>
  <c r="N554" i="4" s="1"/>
  <c r="O554" i="4"/>
  <c r="P554" i="4" s="1"/>
  <c r="E554" i="4" l="1"/>
  <c r="F554" i="4" s="1"/>
  <c r="T555" i="4" l="1"/>
  <c r="N555" i="4" s="1"/>
  <c r="U554" i="4"/>
  <c r="V554" i="4" s="1"/>
  <c r="O555" i="4"/>
  <c r="P555" i="4" s="1"/>
  <c r="E555" i="4" l="1"/>
  <c r="F555" i="4" s="1"/>
  <c r="O556" i="4" l="1"/>
  <c r="P556" i="4" s="1"/>
  <c r="T556" i="4"/>
  <c r="N556" i="4" s="1"/>
  <c r="U555" i="4"/>
  <c r="V555" i="4" s="1"/>
  <c r="E556" i="4" l="1"/>
  <c r="F556" i="4" s="1"/>
  <c r="O557" i="4" l="1"/>
  <c r="P557" i="4" s="1"/>
  <c r="U556" i="4"/>
  <c r="V556" i="4" s="1"/>
  <c r="T557" i="4"/>
  <c r="N557" i="4" s="1"/>
  <c r="E557" i="4" l="1"/>
  <c r="F557" i="4" s="1"/>
  <c r="O558" i="4" l="1"/>
  <c r="P558" i="4" s="1"/>
  <c r="U557" i="4"/>
  <c r="V557" i="4" s="1"/>
  <c r="T558" i="4"/>
  <c r="N558" i="4" s="1"/>
  <c r="E558" i="4" l="1"/>
  <c r="F558" i="4" s="1"/>
  <c r="T559" i="4" l="1"/>
  <c r="N559" i="4" s="1"/>
  <c r="U558" i="4"/>
  <c r="V558" i="4" s="1"/>
  <c r="O559" i="4"/>
  <c r="P559" i="4" s="1"/>
  <c r="E559" i="4" l="1"/>
  <c r="F559" i="4" s="1"/>
  <c r="O560" i="4" l="1"/>
  <c r="P560" i="4" s="1"/>
  <c r="U559" i="4"/>
  <c r="V559" i="4" s="1"/>
  <c r="T560" i="4"/>
  <c r="N560" i="4" s="1"/>
  <c r="E560" i="4" l="1"/>
  <c r="F560" i="4" s="1"/>
  <c r="T561" i="4" l="1"/>
  <c r="N561" i="4" s="1"/>
  <c r="U560" i="4"/>
  <c r="V560" i="4" s="1"/>
  <c r="O561" i="4"/>
  <c r="P561" i="4" s="1"/>
  <c r="E561" i="4" l="1"/>
  <c r="F561" i="4" s="1"/>
  <c r="O562" i="4" l="1"/>
  <c r="P562" i="4" s="1"/>
  <c r="U561" i="4"/>
  <c r="V561" i="4" s="1"/>
  <c r="T562" i="4"/>
  <c r="N562" i="4" s="1"/>
  <c r="E562" i="4" l="1"/>
  <c r="F562" i="4" s="1"/>
  <c r="T563" i="4" l="1"/>
  <c r="N563" i="4" s="1"/>
  <c r="O563" i="4"/>
  <c r="P563" i="4" s="1"/>
  <c r="U562" i="4"/>
  <c r="V562" i="4" s="1"/>
  <c r="E563" i="4" l="1"/>
  <c r="F563" i="4" s="1"/>
  <c r="U563" i="4" l="1"/>
  <c r="V563" i="4" s="1"/>
  <c r="O564" i="4"/>
  <c r="P564" i="4" s="1"/>
  <c r="T564" i="4"/>
  <c r="N564" i="4" s="1"/>
  <c r="E564" i="4" l="1"/>
  <c r="F564" i="4" s="1"/>
  <c r="U564" i="4" l="1"/>
  <c r="V564" i="4" s="1"/>
  <c r="T565" i="4"/>
  <c r="N565" i="4" s="1"/>
  <c r="O565" i="4"/>
  <c r="P565" i="4" s="1"/>
  <c r="E565" i="4" l="1"/>
  <c r="F565" i="4" s="1"/>
  <c r="T566" i="4" l="1"/>
  <c r="N566" i="4" s="1"/>
  <c r="U565" i="4"/>
  <c r="V565" i="4" s="1"/>
  <c r="O566" i="4"/>
  <c r="P566" i="4" s="1"/>
  <c r="E566" i="4" l="1"/>
  <c r="F566" i="4" s="1"/>
  <c r="U566" i="4" l="1"/>
  <c r="V566" i="4" s="1"/>
  <c r="O567" i="4"/>
  <c r="P567" i="4" s="1"/>
  <c r="T567" i="4"/>
  <c r="N567" i="4" s="1"/>
  <c r="E567" i="4" l="1"/>
  <c r="F567" i="4" s="1"/>
  <c r="U567" i="4" l="1"/>
  <c r="V567" i="4" s="1"/>
  <c r="O568" i="4"/>
  <c r="P568" i="4" s="1"/>
  <c r="T568" i="4"/>
  <c r="N568" i="4" s="1"/>
  <c r="E568" i="4" l="1"/>
  <c r="F568" i="4" s="1"/>
  <c r="U568" i="4" l="1"/>
  <c r="V568" i="4" s="1"/>
  <c r="T569" i="4"/>
  <c r="N569" i="4" s="1"/>
  <c r="O569" i="4"/>
  <c r="P569" i="4" s="1"/>
  <c r="R570" i="4" s="1"/>
  <c r="E569" i="4" l="1"/>
  <c r="F569" i="4" s="1"/>
  <c r="O570" i="4" l="1"/>
  <c r="P570" i="4" s="1"/>
  <c r="T570" i="4"/>
  <c r="N570" i="4" s="1"/>
  <c r="U569" i="4"/>
  <c r="V569" i="4" s="1"/>
  <c r="E570" i="4" l="1"/>
  <c r="F570" i="4" s="1"/>
  <c r="U570" i="4" l="1"/>
  <c r="V570" i="4" s="1"/>
  <c r="O571" i="4"/>
  <c r="P571" i="4" s="1"/>
  <c r="T571" i="4"/>
  <c r="N571" i="4" s="1"/>
  <c r="E571" i="4" l="1"/>
  <c r="F571" i="4" s="1"/>
  <c r="T572" i="4" l="1"/>
  <c r="N572" i="4" s="1"/>
  <c r="U571" i="4"/>
  <c r="V571" i="4" s="1"/>
  <c r="O572" i="4"/>
  <c r="P572" i="4" s="1"/>
  <c r="E572" i="4" l="1"/>
  <c r="F572" i="4" s="1"/>
  <c r="T573" i="4" l="1"/>
  <c r="N573" i="4" s="1"/>
  <c r="O573" i="4"/>
  <c r="P573" i="4" s="1"/>
  <c r="U572" i="4"/>
  <c r="V572" i="4" s="1"/>
  <c r="E573" i="4" l="1"/>
  <c r="F573" i="4" s="1"/>
  <c r="U573" i="4" l="1"/>
  <c r="V573" i="4" s="1"/>
  <c r="O574" i="4"/>
  <c r="P574" i="4" s="1"/>
  <c r="T574" i="4"/>
  <c r="N574" i="4" s="1"/>
  <c r="E574" i="4" l="1"/>
  <c r="F574" i="4" s="1"/>
  <c r="O575" i="4" l="1"/>
  <c r="P575" i="4" s="1"/>
  <c r="U574" i="4"/>
  <c r="V574" i="4" s="1"/>
  <c r="T575" i="4"/>
  <c r="N575" i="4" s="1"/>
  <c r="E575" i="4" l="1"/>
  <c r="F575" i="4" s="1"/>
  <c r="T576" i="4" l="1"/>
  <c r="N576" i="4" s="1"/>
  <c r="U575" i="4"/>
  <c r="V575" i="4" s="1"/>
  <c r="O576" i="4"/>
  <c r="P576" i="4" s="1"/>
  <c r="E576" i="4" l="1"/>
  <c r="F576" i="4" s="1"/>
  <c r="O577" i="4" l="1"/>
  <c r="P577" i="4" s="1"/>
  <c r="U576" i="4"/>
  <c r="V576" i="4" s="1"/>
  <c r="T577" i="4"/>
  <c r="N577" i="4" s="1"/>
  <c r="E577" i="4" l="1"/>
  <c r="F577" i="4" s="1"/>
  <c r="O578" i="4" l="1"/>
  <c r="P578" i="4" s="1"/>
  <c r="T578" i="4"/>
  <c r="N578" i="4" s="1"/>
  <c r="U577" i="4"/>
  <c r="V577" i="4" s="1"/>
  <c r="E578" i="4" l="1"/>
  <c r="F578" i="4" s="1"/>
  <c r="T579" i="4" l="1"/>
  <c r="N579" i="4" s="1"/>
  <c r="U578" i="4"/>
  <c r="V578" i="4" s="1"/>
  <c r="O579" i="4"/>
  <c r="P579" i="4" s="1"/>
  <c r="E579" i="4" l="1"/>
  <c r="F579" i="4" s="1"/>
  <c r="U579" i="4" l="1"/>
  <c r="V579" i="4" s="1"/>
  <c r="O580" i="4"/>
  <c r="P580" i="4" s="1"/>
  <c r="T580" i="4"/>
  <c r="N580" i="4" s="1"/>
  <c r="E580" i="4" l="1"/>
  <c r="F580" i="4" s="1"/>
  <c r="T581" i="4" l="1"/>
  <c r="N581" i="4" s="1"/>
  <c r="U580" i="4"/>
  <c r="V580" i="4" s="1"/>
  <c r="O581" i="4"/>
  <c r="P581" i="4" s="1"/>
  <c r="E581" i="4" l="1"/>
  <c r="F581" i="4" s="1"/>
  <c r="O582" i="4" l="1"/>
  <c r="P582" i="4" s="1"/>
  <c r="U581" i="4"/>
  <c r="V581" i="4" s="1"/>
  <c r="T582" i="4"/>
  <c r="N582" i="4" s="1"/>
  <c r="E582" i="4" l="1"/>
  <c r="F582" i="4" s="1"/>
  <c r="O583" i="4" l="1"/>
  <c r="P583" i="4" s="1"/>
  <c r="T583" i="4"/>
  <c r="N583" i="4" s="1"/>
  <c r="U582" i="4"/>
  <c r="V582" i="4" s="1"/>
  <c r="E583" i="4" l="1"/>
  <c r="F583" i="4" s="1"/>
  <c r="O584" i="4" l="1"/>
  <c r="P584" i="4" s="1"/>
  <c r="T584" i="4"/>
  <c r="N584" i="4" s="1"/>
  <c r="U583" i="4"/>
  <c r="V583" i="4" s="1"/>
  <c r="E584" i="4" l="1"/>
  <c r="F584" i="4" s="1"/>
  <c r="T585" i="4" l="1"/>
  <c r="N585" i="4" s="1"/>
  <c r="U584" i="4"/>
  <c r="V584" i="4" s="1"/>
  <c r="O585" i="4"/>
  <c r="P585" i="4" s="1"/>
  <c r="E585" i="4" l="1"/>
  <c r="F585" i="4" s="1"/>
  <c r="U585" i="4" l="1"/>
  <c r="V585" i="4" s="1"/>
  <c r="O586" i="4"/>
  <c r="P586" i="4" s="1"/>
  <c r="T586" i="4"/>
  <c r="N586" i="4" s="1"/>
  <c r="E586" i="4" l="1"/>
  <c r="F586" i="4" s="1"/>
  <c r="O587" i="4" l="1"/>
  <c r="P587" i="4" s="1"/>
  <c r="T587" i="4"/>
  <c r="N587" i="4" s="1"/>
  <c r="U586" i="4"/>
  <c r="V586" i="4" s="1"/>
  <c r="E587" i="4" l="1"/>
  <c r="F587" i="4" s="1"/>
  <c r="O588" i="4" l="1"/>
  <c r="P588" i="4" s="1"/>
  <c r="U587" i="4"/>
  <c r="V587" i="4" s="1"/>
  <c r="T588" i="4"/>
  <c r="N588" i="4" s="1"/>
  <c r="E588" i="4" l="1"/>
  <c r="F588" i="4" s="1"/>
  <c r="T589" i="4" l="1"/>
  <c r="N589" i="4" s="1"/>
  <c r="U588" i="4"/>
  <c r="V588" i="4" s="1"/>
  <c r="O589" i="4"/>
  <c r="P589" i="4" s="1"/>
  <c r="R590" i="4" s="1"/>
  <c r="E589" i="4" l="1"/>
  <c r="F589" i="4" s="1"/>
  <c r="O590" i="4" l="1"/>
  <c r="P590" i="4" s="1"/>
  <c r="U589" i="4"/>
  <c r="V589" i="4" s="1"/>
  <c r="T590" i="4"/>
  <c r="N590" i="4" s="1"/>
  <c r="E590" i="4" l="1"/>
  <c r="F590" i="4" s="1"/>
  <c r="U590" i="4" l="1"/>
  <c r="V590" i="4" s="1"/>
  <c r="T591" i="4"/>
  <c r="N591" i="4" s="1"/>
  <c r="O591" i="4"/>
  <c r="P591" i="4" s="1"/>
  <c r="E591" i="4" l="1"/>
  <c r="F591" i="4" s="1"/>
  <c r="O592" i="4" l="1"/>
  <c r="P592" i="4" s="1"/>
  <c r="U591" i="4"/>
  <c r="V591" i="4" s="1"/>
  <c r="T592" i="4"/>
  <c r="N592" i="4" s="1"/>
  <c r="E592" i="4" l="1"/>
  <c r="F592" i="4" s="1"/>
  <c r="T593" i="4" l="1"/>
  <c r="N593" i="4" s="1"/>
  <c r="O593" i="4"/>
  <c r="P593" i="4" s="1"/>
  <c r="U592" i="4"/>
  <c r="V592" i="4" s="1"/>
  <c r="E593" i="4" l="1"/>
  <c r="F593" i="4" s="1"/>
  <c r="T594" i="4" l="1"/>
  <c r="N594" i="4" s="1"/>
  <c r="O594" i="4"/>
  <c r="P594" i="4" s="1"/>
  <c r="U593" i="4"/>
  <c r="V593" i="4" s="1"/>
  <c r="E594" i="4" l="1"/>
  <c r="F594" i="4" s="1"/>
  <c r="T595" i="4" l="1"/>
  <c r="N595" i="4" s="1"/>
  <c r="U594" i="4"/>
  <c r="V594" i="4" s="1"/>
  <c r="O595" i="4"/>
  <c r="P595" i="4" s="1"/>
  <c r="E595" i="4" l="1"/>
  <c r="F595" i="4" s="1"/>
  <c r="T596" i="4" l="1"/>
  <c r="N596" i="4" s="1"/>
  <c r="U595" i="4"/>
  <c r="V595" i="4" s="1"/>
  <c r="O596" i="4"/>
  <c r="P596" i="4" s="1"/>
  <c r="E596" i="4" l="1"/>
  <c r="F596" i="4" s="1"/>
  <c r="U596" i="4" l="1"/>
  <c r="V596" i="4" s="1"/>
  <c r="T597" i="4"/>
  <c r="N597" i="4" s="1"/>
  <c r="O597" i="4"/>
  <c r="P597" i="4" s="1"/>
  <c r="E597" i="4" l="1"/>
  <c r="F597" i="4" s="1"/>
  <c r="T598" i="4" l="1"/>
  <c r="N598" i="4" s="1"/>
  <c r="U597" i="4"/>
  <c r="V597" i="4" s="1"/>
  <c r="O598" i="4"/>
  <c r="P598" i="4" s="1"/>
  <c r="E598" i="4" l="1"/>
  <c r="F598" i="4" s="1"/>
  <c r="O599" i="4" l="1"/>
  <c r="P599" i="4" s="1"/>
  <c r="U598" i="4"/>
  <c r="V598" i="4" s="1"/>
  <c r="T599" i="4"/>
  <c r="N599" i="4" s="1"/>
  <c r="E599" i="4" l="1"/>
  <c r="F599" i="4" s="1"/>
  <c r="T600" i="4" l="1"/>
  <c r="N600" i="4" s="1"/>
  <c r="U599" i="4"/>
  <c r="V599" i="4" s="1"/>
  <c r="O600" i="4"/>
  <c r="P600" i="4" s="1"/>
  <c r="E600" i="4" l="1"/>
  <c r="F600" i="4" s="1"/>
  <c r="T601" i="4" l="1"/>
  <c r="N601" i="4" s="1"/>
  <c r="O601" i="4"/>
  <c r="P601" i="4" s="1"/>
  <c r="U600" i="4"/>
  <c r="V600" i="4" s="1"/>
  <c r="E601" i="4" l="1"/>
  <c r="F601" i="4" s="1"/>
  <c r="O602" i="4" l="1"/>
  <c r="P602" i="4" s="1"/>
  <c r="T602" i="4"/>
  <c r="N602" i="4" s="1"/>
  <c r="U601" i="4"/>
  <c r="V601" i="4" s="1"/>
  <c r="E602" i="4" l="1"/>
  <c r="F602" i="4" s="1"/>
  <c r="O603" i="4" l="1"/>
  <c r="P603" i="4" s="1"/>
  <c r="U602" i="4"/>
  <c r="V602" i="4" s="1"/>
  <c r="T603" i="4"/>
  <c r="N603" i="4" s="1"/>
  <c r="E603" i="4" l="1"/>
  <c r="F603" i="4" s="1"/>
  <c r="O604" i="4" l="1"/>
  <c r="P604" i="4" s="1"/>
  <c r="U603" i="4"/>
  <c r="V603" i="4" s="1"/>
  <c r="T604" i="4"/>
  <c r="N604" i="4" s="1"/>
  <c r="E604" i="4" l="1"/>
  <c r="F604" i="4" s="1"/>
  <c r="U604" i="4" l="1"/>
  <c r="V604" i="4" s="1"/>
  <c r="T605" i="4"/>
  <c r="N605" i="4" s="1"/>
  <c r="O605" i="4"/>
  <c r="P605" i="4" s="1"/>
  <c r="E605" i="4" l="1"/>
  <c r="F605" i="4" s="1"/>
  <c r="U605" i="4" l="1"/>
  <c r="V605" i="4" s="1"/>
  <c r="T606" i="4"/>
  <c r="N606" i="4" s="1"/>
  <c r="O606" i="4"/>
  <c r="P606" i="4" s="1"/>
  <c r="E606" i="4" l="1"/>
  <c r="F606" i="4" s="1"/>
  <c r="O607" i="4" l="1"/>
  <c r="P607" i="4" s="1"/>
  <c r="U606" i="4"/>
  <c r="V606" i="4" s="1"/>
  <c r="T607" i="4"/>
  <c r="N607" i="4" s="1"/>
  <c r="E607" i="4" l="1"/>
  <c r="F607" i="4" s="1"/>
  <c r="T608" i="4" l="1"/>
  <c r="N608" i="4" s="1"/>
  <c r="O608" i="4"/>
  <c r="P608" i="4" s="1"/>
  <c r="U607" i="4"/>
  <c r="V607" i="4" s="1"/>
  <c r="E608" i="4" l="1"/>
  <c r="F608" i="4" s="1"/>
  <c r="O609" i="4" l="1"/>
  <c r="P609" i="4" s="1"/>
  <c r="U608" i="4"/>
  <c r="V608" i="4" s="1"/>
  <c r="T609" i="4"/>
  <c r="N609" i="4" s="1"/>
  <c r="E609" i="4" l="1"/>
  <c r="F609" i="4" s="1"/>
  <c r="O610" i="4" l="1"/>
  <c r="P610" i="4" s="1"/>
  <c r="T610" i="4"/>
  <c r="N610" i="4" s="1"/>
  <c r="U609" i="4"/>
  <c r="V609" i="4" s="1"/>
  <c r="E610" i="4" l="1"/>
  <c r="F610" i="4" s="1"/>
  <c r="U610" i="4" l="1"/>
  <c r="V610" i="4" s="1"/>
  <c r="O611" i="4"/>
  <c r="P611" i="4" s="1"/>
  <c r="T611" i="4"/>
  <c r="N611" i="4" s="1"/>
  <c r="E611" i="4" l="1"/>
  <c r="F611" i="4" s="1"/>
  <c r="U611" i="4" l="1"/>
  <c r="V611" i="4" s="1"/>
  <c r="O612" i="4"/>
  <c r="P612" i="4" s="1"/>
  <c r="R613" i="4" s="1"/>
  <c r="T612" i="4"/>
  <c r="N612" i="4" s="1"/>
  <c r="E612" i="4" l="1"/>
  <c r="F612" i="4" s="1"/>
  <c r="T613" i="4" l="1"/>
  <c r="N613" i="4" s="1"/>
  <c r="U612" i="4"/>
  <c r="V612" i="4" s="1"/>
  <c r="O613" i="4"/>
  <c r="P613" i="4" s="1"/>
  <c r="E613" i="4" l="1"/>
  <c r="F613" i="4" s="1"/>
  <c r="O614" i="4" l="1"/>
  <c r="P614" i="4" s="1"/>
  <c r="T614" i="4"/>
  <c r="N614" i="4" s="1"/>
  <c r="U613" i="4"/>
  <c r="V613" i="4" s="1"/>
  <c r="E614" i="4" l="1"/>
  <c r="F614" i="4" s="1"/>
  <c r="O615" i="4" l="1"/>
  <c r="P615" i="4" s="1"/>
  <c r="T615" i="4"/>
  <c r="N615" i="4" s="1"/>
  <c r="U614" i="4"/>
  <c r="V614" i="4" s="1"/>
  <c r="E615" i="4" l="1"/>
  <c r="F615" i="4" s="1"/>
  <c r="U615" i="4" l="1"/>
  <c r="V615" i="4" s="1"/>
  <c r="O616" i="4"/>
  <c r="P616" i="4" s="1"/>
  <c r="T616" i="4"/>
  <c r="N616" i="4" s="1"/>
  <c r="E616" i="4" l="1"/>
  <c r="F616" i="4" s="1"/>
  <c r="T617" i="4" l="1"/>
  <c r="N617" i="4" s="1"/>
  <c r="U616" i="4"/>
  <c r="V616" i="4" s="1"/>
  <c r="O617" i="4"/>
  <c r="P617" i="4" s="1"/>
  <c r="E617" i="4" l="1"/>
  <c r="F617" i="4" s="1"/>
  <c r="O618" i="4" l="1"/>
  <c r="P618" i="4" s="1"/>
  <c r="U617" i="4"/>
  <c r="V617" i="4" s="1"/>
  <c r="T618" i="4"/>
  <c r="N618" i="4" s="1"/>
  <c r="E618" i="4" l="1"/>
  <c r="F618" i="4" s="1"/>
  <c r="U618" i="4" l="1"/>
  <c r="V618" i="4" s="1"/>
  <c r="O619" i="4"/>
  <c r="P619" i="4" s="1"/>
  <c r="T619" i="4"/>
  <c r="N619" i="4" s="1"/>
  <c r="E619" i="4" l="1"/>
  <c r="F619" i="4" s="1"/>
  <c r="O620" i="4" l="1"/>
  <c r="P620" i="4" s="1"/>
  <c r="U619" i="4"/>
  <c r="V619" i="4" s="1"/>
  <c r="T620" i="4"/>
  <c r="N620" i="4" s="1"/>
  <c r="E620" i="4" l="1"/>
  <c r="F620" i="4" s="1"/>
  <c r="T621" i="4" l="1"/>
  <c r="N621" i="4" s="1"/>
  <c r="U620" i="4"/>
  <c r="V620" i="4" s="1"/>
  <c r="O621" i="4"/>
  <c r="P621" i="4" s="1"/>
  <c r="E621" i="4" l="1"/>
  <c r="F621" i="4" s="1"/>
  <c r="T622" i="4" l="1"/>
  <c r="N622" i="4" s="1"/>
  <c r="O622" i="4"/>
  <c r="P622" i="4" s="1"/>
  <c r="U621" i="4"/>
  <c r="V621" i="4" s="1"/>
  <c r="E622" i="4" l="1"/>
  <c r="F622" i="4" s="1"/>
  <c r="T623" i="4" l="1"/>
  <c r="N623" i="4" s="1"/>
  <c r="O623" i="4"/>
  <c r="P623" i="4" s="1"/>
  <c r="U622" i="4"/>
  <c r="V622" i="4" s="1"/>
  <c r="E623" i="4" l="1"/>
  <c r="F623" i="4" s="1"/>
  <c r="O624" i="4" l="1"/>
  <c r="P624" i="4" s="1"/>
  <c r="T624" i="4"/>
  <c r="N624" i="4" s="1"/>
  <c r="U623" i="4"/>
  <c r="V623" i="4" s="1"/>
  <c r="E624" i="4" l="1"/>
  <c r="F624" i="4" s="1"/>
  <c r="O625" i="4" l="1"/>
  <c r="P625" i="4" s="1"/>
  <c r="U624" i="4"/>
  <c r="V624" i="4" s="1"/>
  <c r="T625" i="4"/>
  <c r="N625" i="4" s="1"/>
  <c r="E625" i="4" l="1"/>
  <c r="F625" i="4" s="1"/>
  <c r="U625" i="4" l="1"/>
  <c r="V625" i="4" s="1"/>
  <c r="O626" i="4"/>
  <c r="P626" i="4" s="1"/>
  <c r="T626" i="4"/>
  <c r="N626" i="4" s="1"/>
  <c r="E626" i="4" l="1"/>
  <c r="F626" i="4" s="1"/>
  <c r="T627" i="4" l="1"/>
  <c r="N627" i="4" s="1"/>
  <c r="U626" i="4"/>
  <c r="V626" i="4" s="1"/>
  <c r="O627" i="4"/>
  <c r="P627" i="4" s="1"/>
  <c r="E627" i="4" l="1"/>
  <c r="F627" i="4" s="1"/>
  <c r="U627" i="4" l="1"/>
  <c r="V627" i="4" s="1"/>
  <c r="T628" i="4"/>
  <c r="N628" i="4" s="1"/>
  <c r="O628" i="4"/>
  <c r="P628" i="4" s="1"/>
  <c r="E628" i="4" l="1"/>
  <c r="F628" i="4" s="1"/>
  <c r="T629" i="4" l="1"/>
  <c r="N629" i="4" s="1"/>
  <c r="O629" i="4"/>
  <c r="P629" i="4" s="1"/>
  <c r="U628" i="4"/>
  <c r="V628" i="4" s="1"/>
  <c r="E629" i="4" l="1"/>
  <c r="F629" i="4" s="1"/>
  <c r="O630" i="4" l="1"/>
  <c r="P630" i="4" s="1"/>
  <c r="U629" i="4"/>
  <c r="V629" i="4" s="1"/>
  <c r="T630" i="4"/>
  <c r="N630" i="4" s="1"/>
  <c r="E630" i="4" l="1"/>
  <c r="F630" i="4" s="1"/>
  <c r="O631" i="4" l="1"/>
  <c r="P631" i="4" s="1"/>
  <c r="T631" i="4"/>
  <c r="N631" i="4" s="1"/>
  <c r="U630" i="4"/>
  <c r="V630" i="4" s="1"/>
  <c r="E631" i="4" l="1"/>
  <c r="F631" i="4" s="1"/>
  <c r="T632" i="4" l="1"/>
  <c r="N632" i="4" s="1"/>
  <c r="O632" i="4"/>
  <c r="P632" i="4" s="1"/>
  <c r="U631" i="4"/>
  <c r="V631" i="4" s="1"/>
  <c r="E632" i="4" l="1"/>
  <c r="F632" i="4" s="1"/>
  <c r="O633" i="4" l="1"/>
  <c r="P633" i="4" s="1"/>
  <c r="R634" i="4" s="1"/>
  <c r="T633" i="4"/>
  <c r="N633" i="4" s="1"/>
  <c r="U632" i="4"/>
  <c r="V632" i="4" s="1"/>
  <c r="E633" i="4" l="1"/>
  <c r="F633" i="4" s="1"/>
  <c r="T634" i="4" l="1"/>
  <c r="N634" i="4" s="1"/>
  <c r="O634" i="4"/>
  <c r="P634" i="4" s="1"/>
  <c r="U633" i="4"/>
  <c r="V633" i="4" s="1"/>
  <c r="E634" i="4" l="1"/>
  <c r="F634" i="4" s="1"/>
  <c r="U634" i="4" l="1"/>
  <c r="V634" i="4" s="1"/>
  <c r="O635" i="4"/>
  <c r="P635" i="4" s="1"/>
  <c r="T635" i="4"/>
  <c r="N635" i="4" s="1"/>
  <c r="E635" i="4" l="1"/>
  <c r="F635" i="4" s="1"/>
  <c r="U635" i="4" l="1"/>
  <c r="V635" i="4" s="1"/>
  <c r="O636" i="4"/>
  <c r="P636" i="4" s="1"/>
  <c r="T636" i="4"/>
  <c r="N636" i="4" s="1"/>
  <c r="E636" i="4" l="1"/>
  <c r="F636" i="4" s="1"/>
  <c r="O637" i="4" l="1"/>
  <c r="P637" i="4" s="1"/>
  <c r="T637" i="4"/>
  <c r="N637" i="4" s="1"/>
  <c r="U636" i="4"/>
  <c r="V636" i="4" s="1"/>
  <c r="E637" i="4" l="1"/>
  <c r="F637" i="4" s="1"/>
  <c r="O638" i="4" l="1"/>
  <c r="P638" i="4" s="1"/>
  <c r="U637" i="4"/>
  <c r="V637" i="4" s="1"/>
  <c r="T638" i="4"/>
  <c r="N638" i="4" s="1"/>
  <c r="E638" i="4" l="1"/>
  <c r="F638" i="4" s="1"/>
  <c r="O639" i="4" l="1"/>
  <c r="P639" i="4" s="1"/>
  <c r="T639" i="4"/>
  <c r="N639" i="4" s="1"/>
  <c r="U638" i="4"/>
  <c r="V638" i="4" s="1"/>
  <c r="E639" i="4" l="1"/>
  <c r="F639" i="4" s="1"/>
  <c r="T640" i="4" l="1"/>
  <c r="N640" i="4" s="1"/>
  <c r="O640" i="4"/>
  <c r="P640" i="4" s="1"/>
  <c r="U639" i="4"/>
  <c r="V639" i="4" s="1"/>
  <c r="E640" i="4" l="1"/>
  <c r="F640" i="4" s="1"/>
  <c r="O641" i="4" l="1"/>
  <c r="P641" i="4" s="1"/>
  <c r="T641" i="4"/>
  <c r="N641" i="4" s="1"/>
  <c r="U640" i="4"/>
  <c r="V640" i="4" s="1"/>
  <c r="E641" i="4" l="1"/>
  <c r="F641" i="4" s="1"/>
  <c r="T642" i="4" l="1"/>
  <c r="N642" i="4" s="1"/>
  <c r="O642" i="4"/>
  <c r="P642" i="4" s="1"/>
  <c r="U641" i="4"/>
  <c r="V641" i="4" s="1"/>
  <c r="E642" i="4" l="1"/>
  <c r="F642" i="4" s="1"/>
  <c r="T643" i="4" l="1"/>
  <c r="N643" i="4" s="1"/>
  <c r="U642" i="4"/>
  <c r="V642" i="4" s="1"/>
  <c r="O643" i="4"/>
  <c r="P643" i="4" s="1"/>
  <c r="E643" i="4" l="1"/>
  <c r="F643" i="4" s="1"/>
  <c r="U643" i="4" l="1"/>
  <c r="V643" i="4" s="1"/>
  <c r="O644" i="4"/>
  <c r="P644" i="4" s="1"/>
  <c r="T644" i="4"/>
  <c r="N644" i="4" s="1"/>
  <c r="E644" i="4" l="1"/>
  <c r="F644" i="4" s="1"/>
  <c r="T645" i="4" l="1"/>
  <c r="N645" i="4" s="1"/>
  <c r="U644" i="4"/>
  <c r="V644" i="4" s="1"/>
  <c r="O645" i="4"/>
  <c r="P645" i="4" s="1"/>
  <c r="E645" i="4" l="1"/>
  <c r="F645" i="4" s="1"/>
  <c r="O646" i="4" l="1"/>
  <c r="P646" i="4" s="1"/>
  <c r="U645" i="4"/>
  <c r="V645" i="4" s="1"/>
  <c r="T646" i="4"/>
  <c r="N646" i="4" s="1"/>
  <c r="E646" i="4" l="1"/>
  <c r="F646" i="4" s="1"/>
  <c r="U646" i="4" l="1"/>
  <c r="V646" i="4" s="1"/>
  <c r="T647" i="4"/>
  <c r="N647" i="4" s="1"/>
  <c r="O647" i="4"/>
  <c r="P647" i="4" s="1"/>
  <c r="E647" i="4" l="1"/>
  <c r="F647" i="4" s="1"/>
  <c r="O648" i="4" l="1"/>
  <c r="P648" i="4" s="1"/>
  <c r="T648" i="4"/>
  <c r="N648" i="4" s="1"/>
  <c r="U647" i="4"/>
  <c r="V647" i="4" s="1"/>
  <c r="E648" i="4" l="1"/>
  <c r="F648" i="4" s="1"/>
  <c r="O649" i="4" l="1"/>
  <c r="P649" i="4" s="1"/>
  <c r="U648" i="4"/>
  <c r="V648" i="4" s="1"/>
  <c r="T649" i="4"/>
  <c r="N649" i="4" s="1"/>
  <c r="E649" i="4" l="1"/>
  <c r="F649" i="4" s="1"/>
  <c r="O650" i="4" l="1"/>
  <c r="P650" i="4" s="1"/>
  <c r="U649" i="4"/>
  <c r="V649" i="4" s="1"/>
  <c r="T650" i="4"/>
  <c r="N650" i="4" s="1"/>
  <c r="E650" i="4" l="1"/>
  <c r="F650" i="4" s="1"/>
  <c r="U650" i="4" l="1"/>
  <c r="V650" i="4" s="1"/>
  <c r="O651" i="4"/>
  <c r="P651" i="4" s="1"/>
  <c r="T651" i="4"/>
  <c r="N651" i="4" s="1"/>
  <c r="E651" i="4" l="1"/>
  <c r="F651" i="4" s="1"/>
  <c r="O652" i="4" l="1"/>
  <c r="P652" i="4" s="1"/>
  <c r="T652" i="4"/>
  <c r="N652" i="4" s="1"/>
  <c r="U651" i="4"/>
  <c r="V651" i="4" s="1"/>
  <c r="E652" i="4" l="1"/>
  <c r="F652" i="4" s="1"/>
  <c r="T653" i="4" l="1"/>
  <c r="N653" i="4" s="1"/>
  <c r="O653" i="4"/>
  <c r="P653" i="4" s="1"/>
  <c r="U652" i="4"/>
  <c r="V652" i="4" s="1"/>
  <c r="E653" i="4" l="1"/>
  <c r="F653" i="4" s="1"/>
  <c r="O654" i="4" l="1"/>
  <c r="P654" i="4" s="1"/>
  <c r="U653" i="4"/>
  <c r="V653" i="4" s="1"/>
  <c r="T654" i="4"/>
  <c r="N654" i="4" s="1"/>
  <c r="E654" i="4" l="1"/>
  <c r="F654" i="4" s="1"/>
  <c r="T655" i="4" l="1"/>
  <c r="N655" i="4" s="1"/>
  <c r="U654" i="4"/>
  <c r="V654" i="4" s="1"/>
  <c r="O655" i="4"/>
  <c r="P655" i="4" s="1"/>
  <c r="R656" i="4" s="1"/>
  <c r="E655" i="4" l="1"/>
  <c r="F655" i="4" s="1"/>
  <c r="T656" i="4" l="1"/>
  <c r="N656" i="4" s="1"/>
  <c r="U655" i="4"/>
  <c r="V655" i="4" s="1"/>
  <c r="O656" i="4"/>
  <c r="P656" i="4" s="1"/>
  <c r="E656" i="4" l="1"/>
  <c r="F656" i="4" s="1"/>
  <c r="O657" i="4" l="1"/>
  <c r="P657" i="4" s="1"/>
  <c r="U656" i="4"/>
  <c r="V656" i="4" s="1"/>
  <c r="T657" i="4"/>
  <c r="N657" i="4" s="1"/>
  <c r="E657" i="4" l="1"/>
  <c r="F657" i="4" s="1"/>
  <c r="T658" i="4" l="1"/>
  <c r="N658" i="4" s="1"/>
  <c r="U657" i="4"/>
  <c r="V657" i="4" s="1"/>
  <c r="O658" i="4"/>
  <c r="P658" i="4" s="1"/>
  <c r="E658" i="4" l="1"/>
  <c r="F658" i="4" s="1"/>
  <c r="O659" i="4" l="1"/>
  <c r="P659" i="4" s="1"/>
  <c r="U658" i="4"/>
  <c r="V658" i="4" s="1"/>
  <c r="T659" i="4"/>
  <c r="N659" i="4" s="1"/>
  <c r="E659" i="4" l="1"/>
  <c r="F659" i="4" s="1"/>
  <c r="U659" i="4" l="1"/>
  <c r="V659" i="4" s="1"/>
  <c r="O660" i="4"/>
  <c r="P660" i="4" s="1"/>
  <c r="T660" i="4"/>
  <c r="N660" i="4" s="1"/>
  <c r="E660" i="4" l="1"/>
  <c r="F660" i="4" s="1"/>
  <c r="U660" i="4" l="1"/>
  <c r="V660" i="4" s="1"/>
  <c r="T661" i="4"/>
  <c r="N661" i="4" s="1"/>
  <c r="O661" i="4"/>
  <c r="P661" i="4" s="1"/>
  <c r="E661" i="4" l="1"/>
  <c r="F661" i="4" s="1"/>
  <c r="T662" i="4" l="1"/>
  <c r="N662" i="4" s="1"/>
  <c r="U661" i="4"/>
  <c r="V661" i="4" s="1"/>
  <c r="O662" i="4"/>
  <c r="P662" i="4" s="1"/>
  <c r="E662" i="4" l="1"/>
  <c r="F662" i="4" s="1"/>
  <c r="O663" i="4" l="1"/>
  <c r="P663" i="4" s="1"/>
  <c r="T663" i="4"/>
  <c r="N663" i="4" s="1"/>
  <c r="U662" i="4"/>
  <c r="V662" i="4" s="1"/>
  <c r="E663" i="4" l="1"/>
  <c r="F663" i="4" s="1"/>
  <c r="U663" i="4" l="1"/>
  <c r="V663" i="4" s="1"/>
  <c r="T664" i="4"/>
  <c r="N664" i="4" s="1"/>
  <c r="O664" i="4"/>
  <c r="P664" i="4" s="1"/>
  <c r="E664" i="4" l="1"/>
  <c r="F664" i="4" s="1"/>
  <c r="T665" i="4" l="1"/>
  <c r="N665" i="4" s="1"/>
  <c r="O665" i="4"/>
  <c r="P665" i="4" s="1"/>
  <c r="U664" i="4"/>
  <c r="V664" i="4" s="1"/>
  <c r="E665" i="4" l="1"/>
  <c r="F665" i="4" s="1"/>
  <c r="T666" i="4" l="1"/>
  <c r="N666" i="4" s="1"/>
  <c r="O666" i="4"/>
  <c r="P666" i="4" s="1"/>
  <c r="U665" i="4"/>
  <c r="V665" i="4" s="1"/>
  <c r="E666" i="4" l="1"/>
  <c r="F666" i="4" s="1"/>
  <c r="T667" i="4" l="1"/>
  <c r="N667" i="4" s="1"/>
  <c r="U666" i="4"/>
  <c r="V666" i="4" s="1"/>
  <c r="O667" i="4"/>
  <c r="P667" i="4" s="1"/>
  <c r="E667" i="4" l="1"/>
  <c r="F667" i="4" s="1"/>
  <c r="T668" i="4" l="1"/>
  <c r="N668" i="4" s="1"/>
  <c r="U667" i="4"/>
  <c r="V667" i="4" s="1"/>
  <c r="O668" i="4"/>
  <c r="P668" i="4" s="1"/>
  <c r="E668" i="4" l="1"/>
  <c r="F668" i="4" s="1"/>
  <c r="T669" i="4" l="1"/>
  <c r="N669" i="4" s="1"/>
  <c r="O669" i="4"/>
  <c r="P669" i="4" s="1"/>
  <c r="U668" i="4"/>
  <c r="V668" i="4" s="1"/>
  <c r="E669" i="4" l="1"/>
  <c r="F669" i="4" s="1"/>
  <c r="O670" i="4" l="1"/>
  <c r="P670" i="4" s="1"/>
  <c r="U669" i="4"/>
  <c r="V669" i="4" s="1"/>
  <c r="T670" i="4"/>
  <c r="N670" i="4" s="1"/>
  <c r="E670" i="4" l="1"/>
  <c r="F670" i="4" s="1"/>
  <c r="U670" i="4" l="1"/>
  <c r="V670" i="4" s="1"/>
  <c r="O671" i="4"/>
  <c r="P671" i="4" s="1"/>
  <c r="T671" i="4"/>
  <c r="N671" i="4" s="1"/>
  <c r="E671" i="4" l="1"/>
  <c r="F671" i="4" s="1"/>
  <c r="O672" i="4" l="1"/>
  <c r="P672" i="4" s="1"/>
  <c r="T672" i="4"/>
  <c r="N672" i="4" s="1"/>
  <c r="U671" i="4"/>
  <c r="V671" i="4" s="1"/>
  <c r="E672" i="4" l="1"/>
  <c r="F672" i="4" s="1"/>
  <c r="U672" i="4" l="1"/>
  <c r="V672" i="4" s="1"/>
  <c r="T673" i="4"/>
  <c r="N673" i="4" s="1"/>
  <c r="O673" i="4"/>
  <c r="P673" i="4" s="1"/>
  <c r="E673" i="4" l="1"/>
  <c r="F673" i="4" s="1"/>
  <c r="T674" i="4" l="1"/>
  <c r="N674" i="4" s="1"/>
  <c r="U673" i="4"/>
  <c r="V673" i="4" s="1"/>
  <c r="O674" i="4"/>
  <c r="P674" i="4" s="1"/>
  <c r="E674" i="4" l="1"/>
  <c r="F674" i="4" s="1"/>
  <c r="U674" i="4" l="1"/>
  <c r="V674" i="4" s="1"/>
  <c r="O675" i="4"/>
  <c r="P675" i="4" s="1"/>
  <c r="T675" i="4"/>
  <c r="N675" i="4" s="1"/>
  <c r="E675" i="4" l="1"/>
  <c r="F675" i="4" s="1"/>
  <c r="T676" i="4" l="1"/>
  <c r="N676" i="4" s="1"/>
  <c r="O676" i="4"/>
  <c r="P676" i="4" s="1"/>
  <c r="U675" i="4"/>
  <c r="V675" i="4" s="1"/>
  <c r="E676" i="4" l="1"/>
  <c r="F676" i="4" s="1"/>
  <c r="U676" i="4" l="1"/>
  <c r="V676" i="4" s="1"/>
  <c r="O677" i="4"/>
  <c r="P677" i="4" s="1"/>
  <c r="T677" i="4"/>
  <c r="N677" i="4" s="1"/>
  <c r="E677" i="4" l="1"/>
  <c r="F677" i="4" s="1"/>
  <c r="T678" i="4" l="1"/>
  <c r="N678" i="4" s="1"/>
  <c r="O678" i="4"/>
  <c r="P678" i="4" s="1"/>
  <c r="R679" i="4" s="1"/>
  <c r="U677" i="4"/>
  <c r="V677" i="4" s="1"/>
  <c r="E678" i="4" l="1"/>
  <c r="F678" i="4" s="1"/>
  <c r="T679" i="4" l="1"/>
  <c r="N679" i="4" s="1"/>
  <c r="O679" i="4"/>
  <c r="P679" i="4" s="1"/>
  <c r="U678" i="4"/>
  <c r="V678" i="4" s="1"/>
  <c r="E679" i="4" l="1"/>
  <c r="F679" i="4" s="1"/>
  <c r="T680" i="4" l="1"/>
  <c r="N680" i="4" s="1"/>
  <c r="O680" i="4"/>
  <c r="P680" i="4" s="1"/>
  <c r="U679" i="4"/>
  <c r="V679" i="4" s="1"/>
  <c r="E680" i="4" l="1"/>
  <c r="F680" i="4" s="1"/>
  <c r="O681" i="4" l="1"/>
  <c r="P681" i="4" s="1"/>
  <c r="T681" i="4"/>
  <c r="N681" i="4" s="1"/>
  <c r="U680" i="4"/>
  <c r="V680" i="4" s="1"/>
  <c r="E681" i="4" l="1"/>
  <c r="F681" i="4" s="1"/>
  <c r="T682" i="4" l="1"/>
  <c r="N682" i="4" s="1"/>
  <c r="U681" i="4"/>
  <c r="V681" i="4" s="1"/>
  <c r="O682" i="4"/>
  <c r="P682" i="4" s="1"/>
  <c r="E682" i="4" l="1"/>
  <c r="F682" i="4" s="1"/>
  <c r="O683" i="4" l="1"/>
  <c r="P683" i="4" s="1"/>
  <c r="U682" i="4"/>
  <c r="V682" i="4" s="1"/>
  <c r="T683" i="4"/>
  <c r="N683" i="4" s="1"/>
  <c r="E683" i="4" l="1"/>
  <c r="F683" i="4" s="1"/>
  <c r="U683" i="4" l="1"/>
  <c r="V683" i="4" s="1"/>
  <c r="O684" i="4"/>
  <c r="P684" i="4" s="1"/>
  <c r="T684" i="4"/>
  <c r="N684" i="4" s="1"/>
  <c r="E684" i="4" l="1"/>
  <c r="F684" i="4" s="1"/>
  <c r="U684" i="4" l="1"/>
  <c r="V684" i="4" s="1"/>
  <c r="T685" i="4"/>
  <c r="N685" i="4" s="1"/>
  <c r="O685" i="4"/>
  <c r="P685" i="4" s="1"/>
  <c r="E685" i="4" l="1"/>
  <c r="F685" i="4" s="1"/>
  <c r="O686" i="4" l="1"/>
  <c r="P686" i="4" s="1"/>
  <c r="T686" i="4"/>
  <c r="N686" i="4" s="1"/>
  <c r="U685" i="4"/>
  <c r="V685" i="4" s="1"/>
  <c r="E686" i="4" l="1"/>
  <c r="F686" i="4" s="1"/>
  <c r="T687" i="4" l="1"/>
  <c r="N687" i="4" s="1"/>
  <c r="U686" i="4"/>
  <c r="V686" i="4" s="1"/>
  <c r="O687" i="4"/>
  <c r="P687" i="4" s="1"/>
  <c r="E687" i="4" l="1"/>
  <c r="F687" i="4" s="1"/>
  <c r="T688" i="4" l="1"/>
  <c r="N688" i="4" s="1"/>
  <c r="U687" i="4"/>
  <c r="V687" i="4" s="1"/>
  <c r="O688" i="4"/>
  <c r="P688" i="4" s="1"/>
  <c r="E688" i="4" l="1"/>
  <c r="F688" i="4" s="1"/>
  <c r="O689" i="4" l="1"/>
  <c r="P689" i="4" s="1"/>
  <c r="T689" i="4"/>
  <c r="N689" i="4" s="1"/>
  <c r="U688" i="4"/>
  <c r="V688" i="4" s="1"/>
  <c r="E689" i="4" l="1"/>
  <c r="F689" i="4" s="1"/>
  <c r="U689" i="4" l="1"/>
  <c r="V689" i="4" s="1"/>
  <c r="O690" i="4"/>
  <c r="P690" i="4" s="1"/>
  <c r="T690" i="4"/>
  <c r="N690" i="4" s="1"/>
  <c r="E690" i="4" l="1"/>
  <c r="F690" i="4" s="1"/>
  <c r="O691" i="4" l="1"/>
  <c r="P691" i="4" s="1"/>
  <c r="T691" i="4"/>
  <c r="N691" i="4" s="1"/>
  <c r="U690" i="4"/>
  <c r="V690" i="4" s="1"/>
  <c r="E691" i="4" l="1"/>
  <c r="F691" i="4" s="1"/>
  <c r="U691" i="4" l="1"/>
  <c r="V691" i="4" s="1"/>
  <c r="O692" i="4"/>
  <c r="P692" i="4" s="1"/>
  <c r="T692" i="4"/>
  <c r="N692" i="4" s="1"/>
  <c r="E692" i="4" l="1"/>
  <c r="F692" i="4" s="1"/>
  <c r="U692" i="4" l="1"/>
  <c r="V692" i="4" s="1"/>
  <c r="T693" i="4"/>
  <c r="N693" i="4" s="1"/>
  <c r="O693" i="4"/>
  <c r="P693" i="4" s="1"/>
  <c r="E693" i="4" l="1"/>
  <c r="F693" i="4" s="1"/>
  <c r="O694" i="4" l="1"/>
  <c r="P694" i="4" s="1"/>
  <c r="T694" i="4"/>
  <c r="N694" i="4" s="1"/>
  <c r="U693" i="4"/>
  <c r="V693" i="4" s="1"/>
  <c r="E694" i="4" l="1"/>
  <c r="F694" i="4" s="1"/>
  <c r="T695" i="4" l="1"/>
  <c r="N695" i="4" s="1"/>
  <c r="O695" i="4"/>
  <c r="P695" i="4" s="1"/>
  <c r="U694" i="4"/>
  <c r="V694" i="4" s="1"/>
  <c r="E695" i="4" l="1"/>
  <c r="F695" i="4" s="1"/>
  <c r="U695" i="4" l="1"/>
  <c r="V695" i="4" s="1"/>
  <c r="T696" i="4"/>
  <c r="N696" i="4" s="1"/>
  <c r="O696" i="4"/>
  <c r="P696" i="4" s="1"/>
  <c r="E696" i="4" l="1"/>
  <c r="F696" i="4" s="1"/>
  <c r="O697" i="4" l="1"/>
  <c r="P697" i="4" s="1"/>
  <c r="T697" i="4"/>
  <c r="N697" i="4" s="1"/>
  <c r="U696" i="4"/>
  <c r="V696" i="4" s="1"/>
  <c r="E697" i="4" l="1"/>
  <c r="F697" i="4" s="1"/>
  <c r="U697" i="4" l="1"/>
  <c r="V697" i="4" s="1"/>
  <c r="T698" i="4"/>
  <c r="N698" i="4" s="1"/>
  <c r="O698" i="4"/>
  <c r="P698" i="4" s="1"/>
  <c r="R699" i="4" s="1"/>
  <c r="E698" i="4" l="1"/>
  <c r="F698" i="4" s="1"/>
  <c r="O699" i="4" l="1"/>
  <c r="P699" i="4" s="1"/>
  <c r="T699" i="4"/>
  <c r="N699" i="4" s="1"/>
  <c r="U698" i="4"/>
  <c r="V698" i="4" s="1"/>
  <c r="E699" i="4" l="1"/>
  <c r="F699" i="4" s="1"/>
  <c r="T700" i="4" l="1"/>
  <c r="N700" i="4" s="1"/>
  <c r="U699" i="4"/>
  <c r="V699" i="4" s="1"/>
  <c r="O700" i="4"/>
  <c r="P700" i="4" s="1"/>
  <c r="E700" i="4" l="1"/>
  <c r="F700" i="4" s="1"/>
  <c r="O701" i="4" l="1"/>
  <c r="P701" i="4" s="1"/>
  <c r="U700" i="4"/>
  <c r="V700" i="4" s="1"/>
  <c r="T701" i="4"/>
  <c r="N701" i="4" s="1"/>
  <c r="E701" i="4" l="1"/>
  <c r="F701" i="4" s="1"/>
  <c r="O702" i="4" l="1"/>
  <c r="P702" i="4" s="1"/>
  <c r="T702" i="4"/>
  <c r="N702" i="4" s="1"/>
  <c r="U701" i="4"/>
  <c r="V701" i="4" s="1"/>
  <c r="E702" i="4" l="1"/>
  <c r="F702" i="4" s="1"/>
  <c r="T703" i="4" l="1"/>
  <c r="N703" i="4" s="1"/>
  <c r="U702" i="4"/>
  <c r="V702" i="4" s="1"/>
  <c r="O703" i="4"/>
  <c r="P703" i="4" s="1"/>
  <c r="E703" i="4" l="1"/>
  <c r="F703" i="4" s="1"/>
  <c r="O704" i="4" l="1"/>
  <c r="P704" i="4" s="1"/>
  <c r="T704" i="4"/>
  <c r="N704" i="4" s="1"/>
  <c r="U703" i="4"/>
  <c r="V703" i="4" s="1"/>
  <c r="E704" i="4" l="1"/>
  <c r="F704" i="4" s="1"/>
  <c r="O705" i="4" l="1"/>
  <c r="P705" i="4" s="1"/>
  <c r="T705" i="4"/>
  <c r="N705" i="4" s="1"/>
  <c r="U704" i="4"/>
  <c r="V704" i="4" s="1"/>
  <c r="E705" i="4" l="1"/>
  <c r="F705" i="4" s="1"/>
  <c r="O706" i="4" l="1"/>
  <c r="P706" i="4" s="1"/>
  <c r="T706" i="4"/>
  <c r="N706" i="4" s="1"/>
  <c r="U705" i="4"/>
  <c r="V705" i="4" s="1"/>
  <c r="E706" i="4" l="1"/>
  <c r="F706" i="4" s="1"/>
  <c r="U706" i="4" l="1"/>
  <c r="V706" i="4" s="1"/>
  <c r="O707" i="4"/>
  <c r="P707" i="4" s="1"/>
  <c r="T707" i="4"/>
  <c r="N707" i="4" s="1"/>
  <c r="E707" i="4" l="1"/>
  <c r="F707" i="4" s="1"/>
  <c r="O708" i="4" l="1"/>
  <c r="P708" i="4" s="1"/>
  <c r="T708" i="4"/>
  <c r="N708" i="4" s="1"/>
  <c r="U707" i="4"/>
  <c r="V707" i="4" s="1"/>
  <c r="E708" i="4" l="1"/>
  <c r="F708" i="4" s="1"/>
  <c r="U708" i="4" l="1"/>
  <c r="V708" i="4" s="1"/>
  <c r="O709" i="4"/>
  <c r="P709" i="4" s="1"/>
  <c r="T709" i="4"/>
  <c r="N709" i="4" s="1"/>
  <c r="E709" i="4" l="1"/>
  <c r="F709" i="4" s="1"/>
  <c r="O710" i="4" l="1"/>
  <c r="P710" i="4" s="1"/>
  <c r="U709" i="4"/>
  <c r="V709" i="4" s="1"/>
  <c r="T710" i="4"/>
  <c r="N710" i="4" s="1"/>
  <c r="E710" i="4" l="1"/>
  <c r="F710" i="4" s="1"/>
  <c r="U710" i="4" l="1"/>
  <c r="V710" i="4" s="1"/>
  <c r="T711" i="4"/>
  <c r="N711" i="4" s="1"/>
  <c r="O711" i="4"/>
  <c r="P711" i="4" s="1"/>
  <c r="E711" i="4" l="1"/>
  <c r="F711" i="4" s="1"/>
  <c r="T712" i="4" l="1"/>
  <c r="N712" i="4" s="1"/>
  <c r="U711" i="4"/>
  <c r="V711" i="4" s="1"/>
  <c r="O712" i="4"/>
  <c r="P712" i="4" s="1"/>
  <c r="E712" i="4" l="1"/>
  <c r="F712" i="4" s="1"/>
  <c r="T713" i="4" l="1"/>
  <c r="N713" i="4" s="1"/>
  <c r="O713" i="4"/>
  <c r="P713" i="4" s="1"/>
  <c r="U712" i="4"/>
  <c r="V712" i="4" s="1"/>
  <c r="E713" i="4" l="1"/>
  <c r="F713" i="4" s="1"/>
  <c r="U713" i="4" l="1"/>
  <c r="V713" i="4" s="1"/>
  <c r="T714" i="4"/>
  <c r="N714" i="4" s="1"/>
  <c r="O714" i="4"/>
  <c r="P714" i="4" s="1"/>
  <c r="E714" i="4" l="1"/>
  <c r="F714" i="4" s="1"/>
  <c r="U714" i="4" l="1"/>
  <c r="V714" i="4" s="1"/>
  <c r="O715" i="4"/>
  <c r="P715" i="4" s="1"/>
  <c r="T715" i="4"/>
  <c r="N715" i="4" s="1"/>
  <c r="E715" i="4" l="1"/>
  <c r="F715" i="4" s="1"/>
  <c r="O716" i="4" l="1"/>
  <c r="P716" i="4" s="1"/>
  <c r="U715" i="4"/>
  <c r="V715" i="4" s="1"/>
  <c r="T716" i="4"/>
  <c r="N716" i="4" s="1"/>
  <c r="E716" i="4" l="1"/>
  <c r="F716" i="4" s="1"/>
  <c r="U716" i="4" l="1"/>
  <c r="V716" i="4" s="1"/>
  <c r="O717" i="4"/>
  <c r="P717" i="4" s="1"/>
  <c r="T717" i="4"/>
  <c r="N717" i="4" s="1"/>
  <c r="E717" i="4" l="1"/>
  <c r="F717" i="4" s="1"/>
  <c r="O718" i="4" l="1"/>
  <c r="P718" i="4" s="1"/>
  <c r="U717" i="4"/>
  <c r="V717" i="4" s="1"/>
  <c r="T718" i="4"/>
  <c r="N718" i="4" s="1"/>
  <c r="E718" i="4" l="1"/>
  <c r="F718" i="4" s="1"/>
  <c r="U718" i="4" l="1"/>
  <c r="V718" i="4" s="1"/>
  <c r="O719" i="4"/>
  <c r="P719" i="4" s="1"/>
  <c r="T719" i="4"/>
  <c r="N719" i="4" s="1"/>
  <c r="E719" i="4" l="1"/>
  <c r="F719" i="4" s="1"/>
  <c r="T720" i="4" l="1"/>
  <c r="N720" i="4" s="1"/>
  <c r="U719" i="4"/>
  <c r="V719" i="4" s="1"/>
  <c r="O720" i="4"/>
  <c r="P720" i="4" s="1"/>
  <c r="R721" i="4" s="1"/>
  <c r="E720" i="4" l="1"/>
  <c r="F720" i="4" s="1"/>
  <c r="O721" i="4" l="1"/>
  <c r="P721" i="4" s="1"/>
  <c r="T721" i="4"/>
  <c r="N721" i="4" s="1"/>
  <c r="U720" i="4"/>
  <c r="V720" i="4" s="1"/>
  <c r="E721" i="4" l="1"/>
  <c r="F721" i="4" s="1"/>
  <c r="U721" i="4" l="1"/>
  <c r="V721" i="4" s="1"/>
  <c r="T722" i="4"/>
  <c r="N722" i="4" s="1"/>
  <c r="O722" i="4"/>
  <c r="P722" i="4" s="1"/>
  <c r="E722" i="4" l="1"/>
  <c r="F722" i="4" s="1"/>
  <c r="U722" i="4" l="1"/>
  <c r="V722" i="4" s="1"/>
  <c r="T723" i="4"/>
  <c r="N723" i="4" s="1"/>
  <c r="O723" i="4"/>
  <c r="P723" i="4" s="1"/>
  <c r="E723" i="4" l="1"/>
  <c r="F723" i="4" s="1"/>
  <c r="O724" i="4" l="1"/>
  <c r="P724" i="4" s="1"/>
  <c r="U723" i="4"/>
  <c r="V723" i="4" s="1"/>
  <c r="T724" i="4"/>
  <c r="N724" i="4" s="1"/>
  <c r="E724" i="4" l="1"/>
  <c r="F724" i="4" s="1"/>
  <c r="O725" i="4" l="1"/>
  <c r="P725" i="4" s="1"/>
  <c r="T725" i="4"/>
  <c r="N725" i="4" s="1"/>
  <c r="U724" i="4"/>
  <c r="V724" i="4" s="1"/>
  <c r="E725" i="4" l="1"/>
  <c r="F725" i="4" s="1"/>
  <c r="U725" i="4" l="1"/>
  <c r="V725" i="4" s="1"/>
  <c r="O726" i="4"/>
  <c r="P726" i="4" s="1"/>
  <c r="T726" i="4"/>
  <c r="N726" i="4" s="1"/>
  <c r="E726" i="4" l="1"/>
  <c r="F726" i="4" s="1"/>
  <c r="O727" i="4" l="1"/>
  <c r="P727" i="4" s="1"/>
  <c r="U726" i="4"/>
  <c r="V726" i="4" s="1"/>
  <c r="T727" i="4"/>
  <c r="N727" i="4" s="1"/>
  <c r="E727" i="4" l="1"/>
  <c r="F727" i="4" s="1"/>
  <c r="O728" i="4" l="1"/>
  <c r="P728" i="4" s="1"/>
  <c r="U727" i="4"/>
  <c r="V727" i="4" s="1"/>
  <c r="T728" i="4"/>
  <c r="N728" i="4" s="1"/>
  <c r="E728" i="4" l="1"/>
  <c r="F728" i="4" s="1"/>
  <c r="O729" i="4" l="1"/>
  <c r="P729" i="4" s="1"/>
  <c r="U728" i="4"/>
  <c r="V728" i="4" s="1"/>
  <c r="T729" i="4"/>
  <c r="N729" i="4" s="1"/>
  <c r="E729" i="4" l="1"/>
  <c r="F729" i="4" s="1"/>
  <c r="U729" i="4" l="1"/>
  <c r="V729" i="4" s="1"/>
  <c r="O730" i="4"/>
  <c r="P730" i="4" s="1"/>
  <c r="T730" i="4"/>
  <c r="N730" i="4" s="1"/>
  <c r="E730" i="4" l="1"/>
  <c r="F730" i="4" s="1"/>
  <c r="U730" i="4" l="1"/>
  <c r="V730" i="4" s="1"/>
  <c r="O731" i="4"/>
  <c r="P731" i="4" s="1"/>
  <c r="T731" i="4"/>
  <c r="N731" i="4" s="1"/>
  <c r="E731" i="4" l="1"/>
  <c r="F731" i="4" s="1"/>
  <c r="O732" i="4" l="1"/>
  <c r="P732" i="4" s="1"/>
  <c r="T732" i="4"/>
  <c r="N732" i="4" s="1"/>
  <c r="U731" i="4"/>
  <c r="V731" i="4" s="1"/>
  <c r="E732" i="4" l="1"/>
  <c r="F732" i="4" s="1"/>
  <c r="U732" i="4" l="1"/>
  <c r="V732" i="4" s="1"/>
  <c r="O733" i="4"/>
  <c r="P733" i="4" s="1"/>
  <c r="T733" i="4"/>
  <c r="N733" i="4" s="1"/>
  <c r="E733" i="4" l="1"/>
  <c r="F733" i="4" s="1"/>
  <c r="T734" i="4" l="1"/>
  <c r="N734" i="4" s="1"/>
  <c r="O734" i="4"/>
  <c r="P734" i="4" s="1"/>
  <c r="U733" i="4"/>
  <c r="V733" i="4" s="1"/>
  <c r="E734" i="4" l="1"/>
  <c r="F734" i="4" s="1"/>
  <c r="T735" i="4" l="1"/>
  <c r="N735" i="4" s="1"/>
  <c r="O735" i="4"/>
  <c r="P735" i="4" s="1"/>
  <c r="U734" i="4"/>
  <c r="V734" i="4" s="1"/>
  <c r="E735" i="4" l="1"/>
  <c r="F735" i="4" s="1"/>
  <c r="O736" i="4" l="1"/>
  <c r="P736" i="4" s="1"/>
  <c r="U735" i="4"/>
  <c r="V735" i="4" s="1"/>
  <c r="T736" i="4"/>
  <c r="N736" i="4" s="1"/>
  <c r="E736" i="4" l="1"/>
  <c r="F736" i="4" s="1"/>
  <c r="T737" i="4" l="1"/>
  <c r="N737" i="4" s="1"/>
  <c r="U736" i="4"/>
  <c r="V736" i="4" s="1"/>
  <c r="O737" i="4"/>
  <c r="P737" i="4" s="1"/>
  <c r="E737" i="4" l="1"/>
  <c r="F737" i="4" s="1"/>
  <c r="U737" i="4" l="1"/>
  <c r="V737" i="4" s="1"/>
  <c r="T738" i="4"/>
  <c r="N738" i="4" s="1"/>
  <c r="O738" i="4"/>
  <c r="P738" i="4" s="1"/>
  <c r="E738" i="4" l="1"/>
  <c r="F738" i="4" s="1"/>
  <c r="U738" i="4" l="1"/>
  <c r="V738" i="4" s="1"/>
  <c r="O739" i="4"/>
  <c r="P739" i="4" s="1"/>
  <c r="T739" i="4"/>
  <c r="N739" i="4" s="1"/>
  <c r="E739" i="4" l="1"/>
  <c r="F739" i="4" s="1"/>
  <c r="U739" i="4" l="1"/>
  <c r="V739" i="4" s="1"/>
  <c r="T740" i="4"/>
  <c r="N740" i="4" s="1"/>
  <c r="O740" i="4"/>
  <c r="P740" i="4" s="1"/>
  <c r="E740" i="4" l="1"/>
  <c r="F740" i="4" s="1"/>
  <c r="T741" i="4" l="1"/>
  <c r="N741" i="4" s="1"/>
  <c r="O741" i="4"/>
  <c r="P741" i="4" s="1"/>
  <c r="R742" i="4" s="1"/>
  <c r="U740" i="4"/>
  <c r="V740" i="4" s="1"/>
  <c r="E741" i="4" l="1"/>
  <c r="F741" i="4" s="1"/>
  <c r="O742" i="4" l="1"/>
  <c r="P742" i="4" s="1"/>
  <c r="T742" i="4"/>
  <c r="N742" i="4" s="1"/>
  <c r="U741" i="4"/>
  <c r="V741" i="4" s="1"/>
  <c r="E742" i="4" l="1"/>
  <c r="F742" i="4" s="1"/>
  <c r="T743" i="4" l="1"/>
  <c r="N743" i="4" s="1"/>
  <c r="U742" i="4"/>
  <c r="V742" i="4" s="1"/>
  <c r="O743" i="4"/>
  <c r="P743" i="4" s="1"/>
  <c r="E743" i="4" l="1"/>
  <c r="F743" i="4" s="1"/>
  <c r="O744" i="4" l="1"/>
  <c r="P744" i="4" s="1"/>
  <c r="T744" i="4"/>
  <c r="N744" i="4" s="1"/>
  <c r="U743" i="4"/>
  <c r="V743" i="4" s="1"/>
  <c r="E744" i="4" l="1"/>
  <c r="F744" i="4" s="1"/>
  <c r="T745" i="4" l="1"/>
  <c r="N745" i="4" s="1"/>
  <c r="O745" i="4"/>
  <c r="P745" i="4" s="1"/>
  <c r="U744" i="4"/>
  <c r="V744" i="4" s="1"/>
  <c r="E745" i="4" l="1"/>
  <c r="F745" i="4" s="1"/>
  <c r="O746" i="4" l="1"/>
  <c r="P746" i="4" s="1"/>
  <c r="T746" i="4"/>
  <c r="N746" i="4" s="1"/>
  <c r="U745" i="4"/>
  <c r="V745" i="4" s="1"/>
  <c r="E746" i="4" l="1"/>
  <c r="F746" i="4" s="1"/>
  <c r="U746" i="4" l="1"/>
  <c r="V746" i="4" s="1"/>
  <c r="O747" i="4"/>
  <c r="P747" i="4" s="1"/>
  <c r="T747" i="4"/>
  <c r="N747" i="4" s="1"/>
  <c r="E747" i="4" l="1"/>
  <c r="F747" i="4" s="1"/>
  <c r="O748" i="4" l="1"/>
  <c r="P748" i="4" s="1"/>
  <c r="U747" i="4"/>
  <c r="V747" i="4" s="1"/>
  <c r="T748" i="4"/>
  <c r="N748" i="4" s="1"/>
  <c r="E748" i="4" l="1"/>
  <c r="F748" i="4" s="1"/>
  <c r="U748" i="4" l="1"/>
  <c r="V748" i="4" s="1"/>
  <c r="T749" i="4"/>
  <c r="N749" i="4" s="1"/>
  <c r="O749" i="4"/>
  <c r="P749" i="4" s="1"/>
  <c r="E749" i="4" l="1"/>
  <c r="F749" i="4" s="1"/>
  <c r="T750" i="4" l="1"/>
  <c r="N750" i="4" s="1"/>
  <c r="U749" i="4"/>
  <c r="V749" i="4" s="1"/>
  <c r="O750" i="4"/>
  <c r="P750" i="4" s="1"/>
  <c r="E750" i="4" l="1"/>
  <c r="F750" i="4" s="1"/>
  <c r="U750" i="4" l="1"/>
  <c r="V750" i="4" s="1"/>
  <c r="T751" i="4"/>
  <c r="N751" i="4" s="1"/>
  <c r="O751" i="4"/>
  <c r="P751" i="4" s="1"/>
  <c r="E751" i="4" l="1"/>
  <c r="F751" i="4" s="1"/>
  <c r="O752" i="4" l="1"/>
  <c r="P752" i="4" s="1"/>
  <c r="T752" i="4"/>
  <c r="N752" i="4" s="1"/>
  <c r="U751" i="4"/>
  <c r="V751" i="4" s="1"/>
  <c r="E752" i="4" l="1"/>
  <c r="F752" i="4" s="1"/>
  <c r="O753" i="4" l="1"/>
  <c r="P753" i="4" s="1"/>
  <c r="T753" i="4"/>
  <c r="N753" i="4" s="1"/>
  <c r="U752" i="4"/>
  <c r="V752" i="4" s="1"/>
  <c r="E753" i="4" l="1"/>
  <c r="F753" i="4" s="1"/>
  <c r="T754" i="4" l="1"/>
  <c r="N754" i="4" s="1"/>
  <c r="U753" i="4"/>
  <c r="V753" i="4" s="1"/>
  <c r="O754" i="4"/>
  <c r="P754" i="4" s="1"/>
  <c r="E754" i="4" l="1"/>
  <c r="F754" i="4" s="1"/>
  <c r="O755" i="4" l="1"/>
  <c r="P755" i="4" s="1"/>
  <c r="U754" i="4"/>
  <c r="V754" i="4" s="1"/>
  <c r="T755" i="4"/>
  <c r="N755" i="4" s="1"/>
  <c r="E755" i="4" l="1"/>
  <c r="F755" i="4" s="1"/>
  <c r="O756" i="4" l="1"/>
  <c r="P756" i="4" s="1"/>
  <c r="U755" i="4"/>
  <c r="V755" i="4" s="1"/>
  <c r="T756" i="4"/>
  <c r="N756" i="4" s="1"/>
  <c r="E756" i="4" l="1"/>
  <c r="F756" i="4" s="1"/>
  <c r="U756" i="4" l="1"/>
  <c r="V756" i="4" s="1"/>
  <c r="T757" i="4"/>
  <c r="N757" i="4" s="1"/>
  <c r="O757" i="4"/>
  <c r="P757" i="4" s="1"/>
  <c r="E757" i="4" l="1"/>
  <c r="F757" i="4" s="1"/>
  <c r="O758" i="4" l="1"/>
  <c r="P758" i="4" s="1"/>
  <c r="U757" i="4"/>
  <c r="V757" i="4" s="1"/>
  <c r="T758" i="4"/>
  <c r="N758" i="4" s="1"/>
  <c r="E758" i="4" l="1"/>
  <c r="F758" i="4" s="1"/>
  <c r="U758" i="4" l="1"/>
  <c r="V758" i="4" s="1"/>
  <c r="T759" i="4"/>
  <c r="N759" i="4" s="1"/>
  <c r="O759" i="4"/>
  <c r="P759" i="4" s="1"/>
  <c r="R760" i="4" s="1"/>
  <c r="E759" i="4" l="1"/>
  <c r="F759" i="4" s="1"/>
  <c r="T760" i="4" l="1"/>
  <c r="N760" i="4" s="1"/>
  <c r="U759" i="4"/>
  <c r="V759" i="4" s="1"/>
  <c r="O760" i="4"/>
  <c r="P760" i="4" s="1"/>
  <c r="E760" i="4" l="1"/>
  <c r="F760" i="4" s="1"/>
  <c r="U760" i="4" l="1"/>
  <c r="V760" i="4" s="1"/>
  <c r="T761" i="4"/>
  <c r="N761" i="4" s="1"/>
  <c r="O761" i="4"/>
  <c r="P761" i="4" s="1"/>
  <c r="E761" i="4" l="1"/>
  <c r="F761" i="4" s="1"/>
  <c r="T762" i="4" l="1"/>
  <c r="N762" i="4" s="1"/>
  <c r="O762" i="4"/>
  <c r="P762" i="4" s="1"/>
  <c r="U761" i="4"/>
  <c r="V761" i="4" s="1"/>
  <c r="E762" i="4" l="1"/>
  <c r="F762" i="4" s="1"/>
  <c r="T763" i="4" l="1"/>
  <c r="N763" i="4" s="1"/>
  <c r="U762" i="4"/>
  <c r="V762" i="4" s="1"/>
  <c r="O763" i="4"/>
  <c r="P763" i="4" s="1"/>
  <c r="E763" i="4" l="1"/>
  <c r="F763" i="4" s="1"/>
  <c r="U763" i="4" l="1"/>
  <c r="V763" i="4" s="1"/>
  <c r="T764" i="4"/>
  <c r="N764" i="4" s="1"/>
  <c r="O764" i="4"/>
  <c r="P764" i="4" s="1"/>
  <c r="E764" i="4" l="1"/>
  <c r="F764" i="4" s="1"/>
  <c r="T765" i="4" l="1"/>
  <c r="N765" i="4" s="1"/>
  <c r="O765" i="4"/>
  <c r="P765" i="4" s="1"/>
  <c r="U764" i="4"/>
  <c r="V764" i="4" s="1"/>
  <c r="E765" i="4" l="1"/>
  <c r="F765" i="4" s="1"/>
  <c r="U765" i="4" l="1"/>
  <c r="V765" i="4" s="1"/>
  <c r="T766" i="4"/>
  <c r="N766" i="4" s="1"/>
  <c r="O766" i="4"/>
  <c r="P766" i="4" s="1"/>
  <c r="E766" i="4" l="1"/>
  <c r="F766" i="4" s="1"/>
  <c r="O767" i="4" l="1"/>
  <c r="P767" i="4" s="1"/>
  <c r="T767" i="4"/>
  <c r="N767" i="4" s="1"/>
  <c r="U766" i="4"/>
  <c r="V766" i="4" s="1"/>
  <c r="E767" i="4" l="1"/>
  <c r="F767" i="4" s="1"/>
  <c r="U767" i="4" l="1"/>
  <c r="V767" i="4" s="1"/>
  <c r="O768" i="4"/>
  <c r="P768" i="4" s="1"/>
  <c r="T768" i="4"/>
  <c r="N768" i="4" s="1"/>
  <c r="E768" i="4" l="1"/>
  <c r="F768" i="4" s="1"/>
  <c r="O769" i="4" l="1"/>
  <c r="P769" i="4" s="1"/>
  <c r="U768" i="4"/>
  <c r="V768" i="4" s="1"/>
  <c r="T769" i="4"/>
  <c r="N769" i="4" s="1"/>
  <c r="E769" i="4" l="1"/>
  <c r="F769" i="4" s="1"/>
  <c r="O770" i="4" l="1"/>
  <c r="P770" i="4" s="1"/>
  <c r="T770" i="4"/>
  <c r="N770" i="4" s="1"/>
  <c r="U769" i="4"/>
  <c r="V769" i="4" s="1"/>
  <c r="E770" i="4" l="1"/>
  <c r="F770" i="4" s="1"/>
  <c r="T771" i="4" l="1"/>
  <c r="N771" i="4" s="1"/>
  <c r="U770" i="4"/>
  <c r="V770" i="4" s="1"/>
  <c r="O771" i="4"/>
  <c r="P771" i="4" s="1"/>
  <c r="E771" i="4" l="1"/>
  <c r="F771" i="4" s="1"/>
  <c r="O772" i="4" l="1"/>
  <c r="P772" i="4" s="1"/>
  <c r="U771" i="4"/>
  <c r="V771" i="4" s="1"/>
  <c r="T772" i="4"/>
  <c r="N772" i="4" s="1"/>
  <c r="E772" i="4" l="1"/>
  <c r="F772" i="4" s="1"/>
  <c r="O773" i="4" l="1"/>
  <c r="P773" i="4" s="1"/>
  <c r="T773" i="4"/>
  <c r="N773" i="4" s="1"/>
  <c r="U772" i="4"/>
  <c r="V772" i="4" s="1"/>
  <c r="E773" i="4" l="1"/>
  <c r="F773" i="4" s="1"/>
  <c r="O774" i="4" l="1"/>
  <c r="P774" i="4" s="1"/>
  <c r="U773" i="4"/>
  <c r="V773" i="4" s="1"/>
  <c r="T774" i="4"/>
  <c r="N774" i="4" s="1"/>
  <c r="E774" i="4" l="1"/>
  <c r="F774" i="4" s="1"/>
  <c r="T775" i="4" l="1"/>
  <c r="N775" i="4" s="1"/>
  <c r="U774" i="4"/>
  <c r="V774" i="4" s="1"/>
  <c r="O775" i="4"/>
  <c r="P775" i="4" s="1"/>
  <c r="E775" i="4" l="1"/>
  <c r="F775" i="4" s="1"/>
  <c r="T776" i="4" l="1"/>
  <c r="N776" i="4" s="1"/>
  <c r="O776" i="4"/>
  <c r="P776" i="4" s="1"/>
  <c r="U775" i="4"/>
  <c r="V775" i="4" s="1"/>
  <c r="E776" i="4" l="1"/>
  <c r="F776" i="4" s="1"/>
  <c r="O777" i="4" l="1"/>
  <c r="P777" i="4" s="1"/>
  <c r="U776" i="4"/>
  <c r="V776" i="4" s="1"/>
  <c r="T777" i="4"/>
  <c r="N777" i="4" s="1"/>
  <c r="E777" i="4" l="1"/>
  <c r="F777" i="4" s="1"/>
  <c r="O778" i="4" l="1"/>
  <c r="P778" i="4" s="1"/>
  <c r="U777" i="4"/>
  <c r="V777" i="4" s="1"/>
  <c r="T778" i="4"/>
  <c r="N778" i="4" s="1"/>
  <c r="E778" i="4" l="1"/>
  <c r="F778" i="4" s="1"/>
  <c r="O779" i="4" l="1"/>
  <c r="P779" i="4" s="1"/>
  <c r="T779" i="4"/>
  <c r="N779" i="4" s="1"/>
  <c r="U778" i="4"/>
  <c r="V778" i="4" s="1"/>
  <c r="E779" i="4" l="1"/>
  <c r="F779" i="4" s="1"/>
  <c r="O780" i="4" l="1"/>
  <c r="P780" i="4" s="1"/>
  <c r="U779" i="4"/>
  <c r="V779" i="4" s="1"/>
  <c r="T780" i="4"/>
  <c r="N780" i="4" s="1"/>
  <c r="E780" i="4" l="1"/>
  <c r="F780" i="4" s="1"/>
  <c r="T781" i="4" l="1"/>
  <c r="N781" i="4" s="1"/>
  <c r="U780" i="4"/>
  <c r="V780" i="4" s="1"/>
  <c r="O781" i="4"/>
  <c r="P781" i="4" s="1"/>
  <c r="R782" i="4" s="1"/>
  <c r="E781" i="4" l="1"/>
  <c r="F781" i="4" s="1"/>
  <c r="T782" i="4" l="1"/>
  <c r="N782" i="4" s="1"/>
  <c r="U781" i="4"/>
  <c r="V781" i="4" s="1"/>
  <c r="O782" i="4"/>
  <c r="P782" i="4" s="1"/>
  <c r="E782" i="4" l="1"/>
  <c r="F782" i="4" s="1"/>
  <c r="U782" i="4" l="1"/>
  <c r="V782" i="4" s="1"/>
  <c r="O783" i="4"/>
  <c r="P783" i="4" s="1"/>
  <c r="T783" i="4"/>
  <c r="N783" i="4" s="1"/>
  <c r="E783" i="4" l="1"/>
  <c r="F783" i="4" s="1"/>
  <c r="U783" i="4" l="1"/>
  <c r="V783" i="4" s="1"/>
  <c r="O784" i="4"/>
  <c r="P784" i="4" s="1"/>
  <c r="T784" i="4"/>
  <c r="N784" i="4" s="1"/>
  <c r="E784" i="4" l="1"/>
  <c r="F784" i="4" s="1"/>
  <c r="O785" i="4" l="1"/>
  <c r="P785" i="4" s="1"/>
  <c r="U784" i="4"/>
  <c r="V784" i="4" s="1"/>
  <c r="T785" i="4"/>
  <c r="N785" i="4" s="1"/>
  <c r="E785" i="4" l="1"/>
  <c r="F785" i="4" s="1"/>
  <c r="U785" i="4" l="1"/>
  <c r="V785" i="4" s="1"/>
  <c r="O786" i="4"/>
  <c r="P786" i="4" s="1"/>
  <c r="T786" i="4"/>
  <c r="N786" i="4" s="1"/>
  <c r="E786" i="4" l="1"/>
  <c r="F786" i="4" s="1"/>
  <c r="U786" i="4" l="1"/>
  <c r="V786" i="4" s="1"/>
  <c r="O787" i="4"/>
  <c r="P787" i="4" s="1"/>
  <c r="T787" i="4"/>
  <c r="N787" i="4" s="1"/>
  <c r="E787" i="4" l="1"/>
  <c r="F787" i="4" s="1"/>
  <c r="O788" i="4" l="1"/>
  <c r="P788" i="4" s="1"/>
  <c r="T788" i="4"/>
  <c r="N788" i="4" s="1"/>
  <c r="U787" i="4"/>
  <c r="V787" i="4" s="1"/>
  <c r="E788" i="4" l="1"/>
  <c r="F788" i="4" s="1"/>
  <c r="O789" i="4" l="1"/>
  <c r="P789" i="4" s="1"/>
  <c r="T789" i="4"/>
  <c r="N789" i="4" s="1"/>
  <c r="U788" i="4"/>
  <c r="V788" i="4" s="1"/>
  <c r="E789" i="4" l="1"/>
  <c r="F789" i="4" s="1"/>
  <c r="O790" i="4" l="1"/>
  <c r="P790" i="4" s="1"/>
  <c r="U789" i="4"/>
  <c r="V789" i="4" s="1"/>
  <c r="T790" i="4"/>
  <c r="N790" i="4" s="1"/>
  <c r="E790" i="4" l="1"/>
  <c r="F790" i="4" s="1"/>
  <c r="T791" i="4" l="1"/>
  <c r="N791" i="4" s="1"/>
  <c r="U790" i="4"/>
  <c r="V790" i="4" s="1"/>
  <c r="O791" i="4"/>
  <c r="P791" i="4" s="1"/>
  <c r="E791" i="4" l="1"/>
  <c r="F791" i="4" s="1"/>
  <c r="O792" i="4" l="1"/>
  <c r="P792" i="4" s="1"/>
  <c r="U791" i="4"/>
  <c r="V791" i="4" s="1"/>
  <c r="T792" i="4"/>
  <c r="N792" i="4" s="1"/>
  <c r="E792" i="4" l="1"/>
  <c r="F792" i="4" s="1"/>
  <c r="T793" i="4" l="1"/>
  <c r="N793" i="4" s="1"/>
  <c r="U792" i="4"/>
  <c r="V792" i="4" s="1"/>
  <c r="O793" i="4"/>
  <c r="P793" i="4" s="1"/>
  <c r="E793" i="4" l="1"/>
  <c r="F793" i="4" s="1"/>
  <c r="T794" i="4" l="1"/>
  <c r="N794" i="4" s="1"/>
  <c r="U793" i="4"/>
  <c r="V793" i="4" s="1"/>
  <c r="O794" i="4"/>
  <c r="P794" i="4" s="1"/>
  <c r="E794" i="4" l="1"/>
  <c r="F794" i="4" s="1"/>
  <c r="T795" i="4" l="1"/>
  <c r="N795" i="4" s="1"/>
  <c r="U794" i="4"/>
  <c r="V794" i="4" s="1"/>
  <c r="O795" i="4"/>
  <c r="P795" i="4" s="1"/>
  <c r="E795" i="4" l="1"/>
  <c r="F795" i="4" s="1"/>
  <c r="O796" i="4" l="1"/>
  <c r="P796" i="4" s="1"/>
  <c r="U795" i="4"/>
  <c r="V795" i="4" s="1"/>
  <c r="T796" i="4"/>
  <c r="N796" i="4" s="1"/>
  <c r="E796" i="4" l="1"/>
  <c r="F796" i="4" s="1"/>
  <c r="T797" i="4" l="1"/>
  <c r="N797" i="4" s="1"/>
  <c r="O797" i="4"/>
  <c r="P797" i="4" s="1"/>
  <c r="U796" i="4"/>
  <c r="V796" i="4" s="1"/>
  <c r="E797" i="4" l="1"/>
  <c r="F797" i="4" s="1"/>
  <c r="U797" i="4" l="1"/>
  <c r="V797" i="4" s="1"/>
  <c r="T798" i="4"/>
  <c r="N798" i="4" s="1"/>
  <c r="O798" i="4"/>
  <c r="P798" i="4" s="1"/>
  <c r="E798" i="4" l="1"/>
  <c r="F798" i="4" s="1"/>
  <c r="T799" i="4" l="1"/>
  <c r="N799" i="4" s="1"/>
  <c r="U798" i="4"/>
  <c r="V798" i="4" s="1"/>
  <c r="O799" i="4"/>
  <c r="P799" i="4" s="1"/>
  <c r="E799" i="4" l="1"/>
  <c r="F799" i="4" s="1"/>
  <c r="U799" i="4" l="1"/>
  <c r="V799" i="4" s="1"/>
  <c r="O800" i="4"/>
  <c r="P800" i="4" s="1"/>
  <c r="T800" i="4"/>
  <c r="N800" i="4" s="1"/>
  <c r="E800" i="4" l="1"/>
  <c r="F800" i="4" s="1"/>
  <c r="U800" i="4" l="1"/>
  <c r="V800" i="4" s="1"/>
  <c r="O801" i="4"/>
  <c r="P801" i="4" s="1"/>
  <c r="R802" i="4" s="1"/>
  <c r="T801" i="4"/>
  <c r="N801" i="4" s="1"/>
  <c r="E801" i="4" l="1"/>
  <c r="F801" i="4" s="1"/>
  <c r="T802" i="4" l="1"/>
  <c r="N802" i="4" s="1"/>
  <c r="O802" i="4"/>
  <c r="P802" i="4" s="1"/>
  <c r="U801" i="4"/>
  <c r="V801" i="4" s="1"/>
  <c r="E802" i="4" l="1"/>
  <c r="F802" i="4" s="1"/>
  <c r="U802" i="4" l="1"/>
  <c r="V802" i="4" s="1"/>
  <c r="O803" i="4"/>
  <c r="P803" i="4" s="1"/>
  <c r="T803" i="4"/>
  <c r="N803" i="4" s="1"/>
  <c r="E803" i="4" l="1"/>
  <c r="F803" i="4" s="1"/>
  <c r="O804" i="4" l="1"/>
  <c r="P804" i="4" s="1"/>
  <c r="U803" i="4"/>
  <c r="V803" i="4" s="1"/>
  <c r="T804" i="4"/>
  <c r="N804" i="4" s="1"/>
  <c r="E804" i="4" l="1"/>
  <c r="F804" i="4" s="1"/>
  <c r="U804" i="4" l="1"/>
  <c r="V804" i="4" s="1"/>
  <c r="T805" i="4"/>
  <c r="N805" i="4" s="1"/>
  <c r="O805" i="4"/>
  <c r="P805" i="4" s="1"/>
  <c r="E805" i="4" l="1"/>
  <c r="F805" i="4" s="1"/>
  <c r="U805" i="4" l="1"/>
  <c r="V805" i="4" s="1"/>
  <c r="O806" i="4"/>
  <c r="P806" i="4" s="1"/>
  <c r="T806" i="4"/>
  <c r="N806" i="4" s="1"/>
  <c r="E806" i="4" l="1"/>
  <c r="F806" i="4" s="1"/>
  <c r="U806" i="4" l="1"/>
  <c r="V806" i="4" s="1"/>
  <c r="O807" i="4"/>
  <c r="P807" i="4" s="1"/>
  <c r="T807" i="4"/>
  <c r="N807" i="4" s="1"/>
  <c r="E807" i="4" l="1"/>
  <c r="F807" i="4" s="1"/>
  <c r="O808" i="4" l="1"/>
  <c r="P808" i="4" s="1"/>
  <c r="U807" i="4"/>
  <c r="V807" i="4" s="1"/>
  <c r="T808" i="4"/>
  <c r="N808" i="4" s="1"/>
  <c r="E808" i="4" l="1"/>
  <c r="F808" i="4" s="1"/>
  <c r="O809" i="4" l="1"/>
  <c r="P809" i="4" s="1"/>
  <c r="T809" i="4"/>
  <c r="N809" i="4" s="1"/>
  <c r="U808" i="4"/>
  <c r="V808" i="4" s="1"/>
  <c r="E809" i="4" l="1"/>
  <c r="F809" i="4" s="1"/>
  <c r="T810" i="4" l="1"/>
  <c r="N810" i="4" s="1"/>
  <c r="U809" i="4"/>
  <c r="V809" i="4" s="1"/>
  <c r="O810" i="4"/>
  <c r="P810" i="4" s="1"/>
  <c r="E810" i="4" l="1"/>
  <c r="F810" i="4" s="1"/>
  <c r="T811" i="4" l="1"/>
  <c r="N811" i="4" s="1"/>
  <c r="U810" i="4"/>
  <c r="V810" i="4" s="1"/>
  <c r="O811" i="4"/>
  <c r="P811" i="4" s="1"/>
  <c r="E811" i="4" l="1"/>
  <c r="F811" i="4" s="1"/>
  <c r="T812" i="4" l="1"/>
  <c r="N812" i="4" s="1"/>
  <c r="U811" i="4"/>
  <c r="V811" i="4" s="1"/>
  <c r="O812" i="4"/>
  <c r="P812" i="4" s="1"/>
  <c r="E812" i="4" l="1"/>
  <c r="F812" i="4" s="1"/>
  <c r="O813" i="4" l="1"/>
  <c r="P813" i="4" s="1"/>
  <c r="U812" i="4"/>
  <c r="V812" i="4" s="1"/>
  <c r="T813" i="4"/>
  <c r="N813" i="4" s="1"/>
  <c r="E813" i="4" l="1"/>
  <c r="F813" i="4" s="1"/>
  <c r="O814" i="4" l="1"/>
  <c r="P814" i="4" s="1"/>
  <c r="T814" i="4"/>
  <c r="N814" i="4" s="1"/>
  <c r="U813" i="4"/>
  <c r="V813" i="4" s="1"/>
  <c r="E814" i="4" l="1"/>
  <c r="F814" i="4" s="1"/>
  <c r="O815" i="4" l="1"/>
  <c r="P815" i="4" s="1"/>
  <c r="U814" i="4"/>
  <c r="V814" i="4" s="1"/>
  <c r="T815" i="4"/>
  <c r="N815" i="4" s="1"/>
  <c r="E815" i="4" l="1"/>
  <c r="F815" i="4" s="1"/>
  <c r="O816" i="4" l="1"/>
  <c r="P816" i="4" s="1"/>
  <c r="U815" i="4"/>
  <c r="V815" i="4" s="1"/>
  <c r="T816" i="4"/>
  <c r="N816" i="4" s="1"/>
  <c r="E816" i="4" l="1"/>
  <c r="F816" i="4" s="1"/>
  <c r="U816" i="4" l="1"/>
  <c r="V816" i="4" s="1"/>
  <c r="O817" i="4"/>
  <c r="P817" i="4" s="1"/>
  <c r="T817" i="4"/>
  <c r="N817" i="4" s="1"/>
  <c r="E817" i="4" l="1"/>
  <c r="F817" i="4" s="1"/>
  <c r="U817" i="4" l="1"/>
  <c r="V817" i="4" s="1"/>
  <c r="T818" i="4"/>
  <c r="N818" i="4" s="1"/>
  <c r="O818" i="4"/>
  <c r="P818" i="4" s="1"/>
  <c r="E818" i="4" l="1"/>
  <c r="F818" i="4" s="1"/>
  <c r="U818" i="4" l="1"/>
  <c r="V818" i="4" s="1"/>
  <c r="T819" i="4"/>
  <c r="N819" i="4" s="1"/>
  <c r="O819" i="4"/>
  <c r="P819" i="4" s="1"/>
  <c r="E819" i="4" l="1"/>
  <c r="F819" i="4" s="1"/>
  <c r="U819" i="4" l="1"/>
  <c r="V819" i="4" s="1"/>
  <c r="O820" i="4"/>
  <c r="P820" i="4" s="1"/>
  <c r="T820" i="4"/>
  <c r="N820" i="4" s="1"/>
  <c r="E820" i="4" l="1"/>
  <c r="F820" i="4" s="1"/>
  <c r="O821" i="4" l="1"/>
  <c r="P821" i="4" s="1"/>
  <c r="R822" i="4" s="1"/>
  <c r="U820" i="4"/>
  <c r="V820" i="4" s="1"/>
  <c r="T821" i="4"/>
  <c r="N821" i="4" s="1"/>
  <c r="E821" i="4" l="1"/>
  <c r="F821" i="4" s="1"/>
  <c r="T822" i="4" l="1"/>
  <c r="N822" i="4" s="1"/>
  <c r="O822" i="4"/>
  <c r="P822" i="4" s="1"/>
  <c r="U821" i="4"/>
  <c r="V821" i="4" s="1"/>
  <c r="E822" i="4" l="1"/>
  <c r="F822" i="4" s="1"/>
  <c r="T823" i="4" l="1"/>
  <c r="N823" i="4" s="1"/>
  <c r="O823" i="4"/>
  <c r="P823" i="4" s="1"/>
  <c r="U822" i="4"/>
  <c r="V822" i="4" s="1"/>
  <c r="E823" i="4" l="1"/>
  <c r="F823" i="4" s="1"/>
  <c r="T824" i="4" l="1"/>
  <c r="N824" i="4" s="1"/>
  <c r="U823" i="4"/>
  <c r="V823" i="4" s="1"/>
  <c r="O824" i="4"/>
  <c r="P824" i="4" s="1"/>
  <c r="E824" i="4" l="1"/>
  <c r="F824" i="4" s="1"/>
  <c r="O825" i="4" l="1"/>
  <c r="P825" i="4" s="1"/>
  <c r="T825" i="4"/>
  <c r="N825" i="4" s="1"/>
  <c r="U824" i="4"/>
  <c r="V824" i="4" s="1"/>
  <c r="E825" i="4" l="1"/>
  <c r="F825" i="4" s="1"/>
  <c r="U825" i="4" l="1"/>
  <c r="V825" i="4" s="1"/>
  <c r="O826" i="4"/>
  <c r="P826" i="4" s="1"/>
  <c r="T826" i="4"/>
  <c r="N826" i="4" s="1"/>
  <c r="E826" i="4" l="1"/>
  <c r="F826" i="4" s="1"/>
  <c r="U826" i="4" l="1"/>
  <c r="V826" i="4" s="1"/>
  <c r="T827" i="4"/>
  <c r="N827" i="4" s="1"/>
  <c r="O827" i="4"/>
  <c r="P827" i="4" s="1"/>
  <c r="E827" i="4" l="1"/>
  <c r="F827" i="4" s="1"/>
  <c r="T828" i="4" l="1"/>
  <c r="N828" i="4" s="1"/>
  <c r="O828" i="4"/>
  <c r="P828" i="4" s="1"/>
  <c r="U827" i="4"/>
  <c r="V827" i="4" s="1"/>
  <c r="E828" i="4" l="1"/>
  <c r="F828" i="4" s="1"/>
  <c r="O829" i="4" l="1"/>
  <c r="P829" i="4" s="1"/>
  <c r="T829" i="4"/>
  <c r="N829" i="4" s="1"/>
  <c r="U828" i="4"/>
  <c r="V828" i="4" s="1"/>
  <c r="E829" i="4" l="1"/>
  <c r="F829" i="4" s="1"/>
  <c r="U829" i="4" l="1"/>
  <c r="V829" i="4" s="1"/>
  <c r="O830" i="4"/>
  <c r="P830" i="4" s="1"/>
  <c r="T830" i="4"/>
  <c r="N830" i="4" s="1"/>
  <c r="E830" i="4" l="1"/>
  <c r="F830" i="4" s="1"/>
  <c r="T831" i="4" l="1"/>
  <c r="N831" i="4" s="1"/>
  <c r="O831" i="4"/>
  <c r="P831" i="4" s="1"/>
  <c r="U830" i="4"/>
  <c r="V830" i="4" s="1"/>
  <c r="E831" i="4" l="1"/>
  <c r="F831" i="4" s="1"/>
  <c r="U831" i="4" l="1"/>
  <c r="V831" i="4" s="1"/>
  <c r="O832" i="4"/>
  <c r="P832" i="4" s="1"/>
  <c r="T832" i="4"/>
  <c r="N832" i="4" s="1"/>
  <c r="E832" i="4" l="1"/>
  <c r="F832" i="4" s="1"/>
  <c r="T833" i="4" l="1"/>
  <c r="N833" i="4" s="1"/>
  <c r="U832" i="4"/>
  <c r="V832" i="4" s="1"/>
  <c r="O833" i="4"/>
  <c r="P833" i="4" s="1"/>
  <c r="E833" i="4" l="1"/>
  <c r="F833" i="4" s="1"/>
  <c r="U833" i="4" l="1"/>
  <c r="V833" i="4" s="1"/>
  <c r="O834" i="4"/>
  <c r="P834" i="4" s="1"/>
  <c r="T834" i="4"/>
  <c r="N834" i="4" s="1"/>
  <c r="E834" i="4" l="1"/>
  <c r="F834" i="4" s="1"/>
  <c r="T835" i="4" l="1"/>
  <c r="N835" i="4" s="1"/>
  <c r="O835" i="4"/>
  <c r="P835" i="4" s="1"/>
  <c r="U834" i="4"/>
  <c r="V834" i="4" s="1"/>
  <c r="E835" i="4" l="1"/>
  <c r="F835" i="4" s="1"/>
  <c r="T836" i="4" l="1"/>
  <c r="N836" i="4" s="1"/>
  <c r="U835" i="4"/>
  <c r="V835" i="4" s="1"/>
  <c r="O836" i="4"/>
  <c r="P836" i="4" s="1"/>
  <c r="E836" i="4" l="1"/>
  <c r="F836" i="4" s="1"/>
  <c r="T837" i="4" l="1"/>
  <c r="N837" i="4" s="1"/>
  <c r="U836" i="4"/>
  <c r="V836" i="4" s="1"/>
  <c r="O837" i="4"/>
  <c r="P837" i="4" s="1"/>
  <c r="E837" i="4" l="1"/>
  <c r="F837" i="4" s="1"/>
  <c r="O838" i="4" l="1"/>
  <c r="P838" i="4" s="1"/>
  <c r="T838" i="4"/>
  <c r="N838" i="4" s="1"/>
  <c r="U837" i="4"/>
  <c r="V837" i="4" s="1"/>
  <c r="E838" i="4" l="1"/>
  <c r="F838" i="4" s="1"/>
  <c r="T839" i="4" l="1"/>
  <c r="N839" i="4" s="1"/>
  <c r="U838" i="4"/>
  <c r="V838" i="4" s="1"/>
  <c r="O839" i="4"/>
  <c r="P839" i="4" s="1"/>
  <c r="E839" i="4" l="1"/>
  <c r="F839" i="4" s="1"/>
  <c r="U839" i="4" l="1"/>
  <c r="V839" i="4" s="1"/>
  <c r="T840" i="4"/>
  <c r="N840" i="4" s="1"/>
  <c r="O840" i="4"/>
  <c r="P840" i="4" s="1"/>
  <c r="E840" i="4" l="1"/>
  <c r="F840" i="4" s="1"/>
  <c r="U840" i="4" l="1"/>
  <c r="V840" i="4" s="1"/>
  <c r="O841" i="4"/>
  <c r="P841" i="4" s="1"/>
  <c r="T841" i="4"/>
  <c r="N841" i="4" s="1"/>
  <c r="E841" i="4" l="1"/>
  <c r="F841" i="4" s="1"/>
  <c r="T842" i="4" l="1"/>
  <c r="N842" i="4" s="1"/>
  <c r="U841" i="4"/>
  <c r="V841" i="4" s="1"/>
  <c r="O842" i="4"/>
  <c r="P842" i="4" s="1"/>
  <c r="R843" i="4" s="1"/>
  <c r="E842" i="4" l="1"/>
  <c r="F842" i="4" s="1"/>
  <c r="T843" i="4" l="1"/>
  <c r="N843" i="4" s="1"/>
  <c r="O843" i="4"/>
  <c r="P843" i="4" s="1"/>
  <c r="U842" i="4"/>
  <c r="V842" i="4" s="1"/>
  <c r="E843" i="4" l="1"/>
  <c r="F843" i="4" s="1"/>
  <c r="T844" i="4" l="1"/>
  <c r="N844" i="4" s="1"/>
  <c r="O844" i="4"/>
  <c r="P844" i="4" s="1"/>
  <c r="U843" i="4"/>
  <c r="V843" i="4" s="1"/>
  <c r="E844" i="4" l="1"/>
  <c r="F844" i="4" s="1"/>
  <c r="T845" i="4" l="1"/>
  <c r="N845" i="4" s="1"/>
  <c r="U844" i="4"/>
  <c r="V844" i="4" s="1"/>
  <c r="O845" i="4"/>
  <c r="P845" i="4" s="1"/>
  <c r="E845" i="4" l="1"/>
  <c r="F845" i="4" s="1"/>
  <c r="O846" i="4" l="1"/>
  <c r="P846" i="4" s="1"/>
  <c r="U845" i="4"/>
  <c r="V845" i="4" s="1"/>
  <c r="T846" i="4"/>
  <c r="N846" i="4" s="1"/>
  <c r="E846" i="4" l="1"/>
  <c r="F846" i="4" s="1"/>
  <c r="T847" i="4" l="1"/>
  <c r="N847" i="4" s="1"/>
  <c r="U846" i="4"/>
  <c r="V846" i="4" s="1"/>
  <c r="O847" i="4"/>
  <c r="P847" i="4" s="1"/>
  <c r="E847" i="4" l="1"/>
  <c r="F847" i="4" s="1"/>
  <c r="T848" i="4" l="1"/>
  <c r="N848" i="4" s="1"/>
  <c r="U847" i="4"/>
  <c r="V847" i="4" s="1"/>
  <c r="O848" i="4"/>
  <c r="P848" i="4" s="1"/>
  <c r="E848" i="4" l="1"/>
  <c r="F848" i="4" s="1"/>
  <c r="T849" i="4" l="1"/>
  <c r="N849" i="4" s="1"/>
  <c r="O849" i="4"/>
  <c r="P849" i="4" s="1"/>
  <c r="U848" i="4"/>
  <c r="V848" i="4" s="1"/>
  <c r="E849" i="4" l="1"/>
  <c r="F849" i="4" s="1"/>
  <c r="U849" i="4" l="1"/>
  <c r="V849" i="4" s="1"/>
  <c r="T850" i="4"/>
  <c r="N850" i="4" s="1"/>
  <c r="O850" i="4"/>
  <c r="P850" i="4" s="1"/>
  <c r="E850" i="4" l="1"/>
  <c r="F850" i="4" s="1"/>
  <c r="T851" i="4" l="1"/>
  <c r="N851" i="4" s="1"/>
  <c r="U850" i="4"/>
  <c r="V850" i="4" s="1"/>
  <c r="O851" i="4"/>
  <c r="P851" i="4" s="1"/>
  <c r="E851" i="4" l="1"/>
  <c r="F851" i="4" s="1"/>
  <c r="T852" i="4" l="1"/>
  <c r="N852" i="4" s="1"/>
  <c r="U851" i="4"/>
  <c r="V851" i="4" s="1"/>
  <c r="O852" i="4"/>
  <c r="P852" i="4" s="1"/>
  <c r="E852" i="4" l="1"/>
  <c r="F852" i="4" s="1"/>
  <c r="O853" i="4" l="1"/>
  <c r="P853" i="4" s="1"/>
  <c r="T853" i="4"/>
  <c r="N853" i="4" s="1"/>
  <c r="U852" i="4"/>
  <c r="V852" i="4" s="1"/>
  <c r="E853" i="4" l="1"/>
  <c r="F853" i="4" s="1"/>
  <c r="U853" i="4" l="1"/>
  <c r="V853" i="4" s="1"/>
  <c r="O854" i="4"/>
  <c r="P854" i="4" s="1"/>
  <c r="T854" i="4"/>
  <c r="N854" i="4" s="1"/>
  <c r="E854" i="4" l="1"/>
  <c r="F854" i="4" s="1"/>
  <c r="U854" i="4" l="1"/>
  <c r="V854" i="4" s="1"/>
  <c r="O855" i="4"/>
  <c r="P855" i="4" s="1"/>
  <c r="T855" i="4"/>
  <c r="N855" i="4" s="1"/>
  <c r="E855" i="4" l="1"/>
  <c r="F855" i="4" s="1"/>
  <c r="O856" i="4" l="1"/>
  <c r="P856" i="4" s="1"/>
  <c r="U855" i="4"/>
  <c r="V855" i="4" s="1"/>
  <c r="T856" i="4"/>
  <c r="N856" i="4" s="1"/>
  <c r="E856" i="4" l="1"/>
  <c r="F856" i="4" s="1"/>
  <c r="T857" i="4" l="1"/>
  <c r="N857" i="4" s="1"/>
  <c r="U856" i="4"/>
  <c r="V856" i="4" s="1"/>
  <c r="O857" i="4"/>
  <c r="P857" i="4" s="1"/>
  <c r="E857" i="4" l="1"/>
  <c r="F857" i="4" s="1"/>
  <c r="U857" i="4" l="1"/>
  <c r="V857" i="4" s="1"/>
  <c r="T858" i="4"/>
  <c r="N858" i="4" s="1"/>
  <c r="O858" i="4"/>
  <c r="P858" i="4" s="1"/>
  <c r="E858" i="4" l="1"/>
  <c r="F858" i="4" s="1"/>
  <c r="T859" i="4" l="1"/>
  <c r="N859" i="4" s="1"/>
  <c r="U858" i="4"/>
  <c r="V858" i="4" s="1"/>
  <c r="O859" i="4"/>
  <c r="P859" i="4" s="1"/>
  <c r="E859" i="4" l="1"/>
  <c r="F859" i="4" s="1"/>
  <c r="U859" i="4" l="1"/>
  <c r="V859" i="4" s="1"/>
  <c r="T860" i="4"/>
  <c r="N860" i="4" s="1"/>
  <c r="O860" i="4"/>
  <c r="P860" i="4" s="1"/>
  <c r="E860" i="4" l="1"/>
  <c r="F860" i="4" s="1"/>
  <c r="O861" i="4" l="1"/>
  <c r="P861" i="4" s="1"/>
  <c r="T861" i="4"/>
  <c r="N861" i="4" s="1"/>
  <c r="U860" i="4"/>
  <c r="V860" i="4" s="1"/>
  <c r="E861" i="4" l="1"/>
  <c r="F861" i="4" s="1"/>
  <c r="U861" i="4" l="1"/>
  <c r="V861" i="4" s="1"/>
  <c r="O862" i="4"/>
  <c r="P862" i="4" s="1"/>
  <c r="T862" i="4"/>
  <c r="N862" i="4" s="1"/>
  <c r="E862" i="4" l="1"/>
  <c r="F862" i="4" s="1"/>
  <c r="U862" i="4" l="1"/>
  <c r="V862" i="4" s="1"/>
  <c r="T863" i="4"/>
  <c r="N863" i="4" s="1"/>
  <c r="O863" i="4"/>
  <c r="P863" i="4" s="1"/>
  <c r="E863" i="4" l="1"/>
  <c r="F863" i="4" s="1"/>
  <c r="T864" i="4" l="1"/>
  <c r="N864" i="4" s="1"/>
  <c r="O864" i="4"/>
  <c r="P864" i="4" s="1"/>
  <c r="U863" i="4"/>
  <c r="V863" i="4" s="1"/>
  <c r="E864" i="4" l="1"/>
  <c r="F864" i="4" s="1"/>
  <c r="T865" i="4" l="1"/>
  <c r="N865" i="4" s="1"/>
  <c r="U864" i="4"/>
  <c r="V864" i="4" s="1"/>
  <c r="O865" i="4"/>
  <c r="P865" i="4" s="1"/>
  <c r="R866" i="4" s="1"/>
  <c r="E865" i="4" l="1"/>
  <c r="F865" i="4" s="1"/>
  <c r="U865" i="4" l="1"/>
  <c r="V865" i="4" s="1"/>
  <c r="O866" i="4"/>
  <c r="P866" i="4" s="1"/>
  <c r="T866" i="4"/>
  <c r="N866" i="4" s="1"/>
  <c r="E866" i="4" l="1"/>
  <c r="F866" i="4" s="1"/>
  <c r="T867" i="4" l="1"/>
  <c r="N867" i="4" s="1"/>
  <c r="U866" i="4"/>
  <c r="V866" i="4" s="1"/>
  <c r="O867" i="4"/>
  <c r="P867" i="4" s="1"/>
  <c r="E867" i="4" l="1"/>
  <c r="F867" i="4" s="1"/>
  <c r="O868" i="4" l="1"/>
  <c r="P868" i="4" s="1"/>
  <c r="U867" i="4"/>
  <c r="V867" i="4" s="1"/>
  <c r="T868" i="4"/>
  <c r="N868" i="4" s="1"/>
  <c r="E868" i="4" l="1"/>
  <c r="F868" i="4" s="1"/>
  <c r="U868" i="4" l="1"/>
  <c r="V868" i="4" s="1"/>
  <c r="O869" i="4"/>
  <c r="P869" i="4" s="1"/>
  <c r="T869" i="4"/>
  <c r="N869" i="4" s="1"/>
  <c r="E869" i="4" l="1"/>
  <c r="F869" i="4" s="1"/>
  <c r="T870" i="4" l="1"/>
  <c r="N870" i="4" s="1"/>
  <c r="U869" i="4"/>
  <c r="V869" i="4" s="1"/>
  <c r="O870" i="4"/>
  <c r="P870" i="4" s="1"/>
  <c r="E870" i="4" l="1"/>
  <c r="F870" i="4" s="1"/>
  <c r="U870" i="4" l="1"/>
  <c r="V870" i="4" s="1"/>
  <c r="O871" i="4"/>
  <c r="P871" i="4" s="1"/>
  <c r="T871" i="4"/>
  <c r="N871" i="4" s="1"/>
  <c r="E871" i="4" l="1"/>
  <c r="F871" i="4" s="1"/>
  <c r="T872" i="4" l="1"/>
  <c r="N872" i="4" s="1"/>
  <c r="O872" i="4"/>
  <c r="P872" i="4" s="1"/>
  <c r="U871" i="4"/>
  <c r="V871" i="4" s="1"/>
  <c r="E872" i="4" l="1"/>
  <c r="F872" i="4" s="1"/>
  <c r="T873" i="4" l="1"/>
  <c r="N873" i="4" s="1"/>
  <c r="U872" i="4"/>
  <c r="V872" i="4" s="1"/>
  <c r="O873" i="4"/>
  <c r="P873" i="4" s="1"/>
  <c r="E873" i="4" l="1"/>
  <c r="F873" i="4" s="1"/>
  <c r="O874" i="4" l="1"/>
  <c r="P874" i="4" s="1"/>
  <c r="T874" i="4"/>
  <c r="N874" i="4" s="1"/>
  <c r="U873" i="4"/>
  <c r="V873" i="4" s="1"/>
  <c r="E874" i="4" l="1"/>
  <c r="F874" i="4" s="1"/>
  <c r="T875" i="4" l="1"/>
  <c r="N875" i="4" s="1"/>
  <c r="O875" i="4"/>
  <c r="P875" i="4" s="1"/>
  <c r="U874" i="4"/>
  <c r="V874" i="4" s="1"/>
  <c r="E875" i="4" l="1"/>
  <c r="F875" i="4" s="1"/>
  <c r="T876" i="4" l="1"/>
  <c r="N876" i="4" s="1"/>
  <c r="U875" i="4"/>
  <c r="V875" i="4" s="1"/>
  <c r="O876" i="4"/>
  <c r="P876" i="4" s="1"/>
  <c r="E876" i="4" l="1"/>
  <c r="F876" i="4" s="1"/>
  <c r="U876" i="4" l="1"/>
  <c r="V876" i="4" s="1"/>
  <c r="O877" i="4"/>
  <c r="P877" i="4" s="1"/>
  <c r="T877" i="4"/>
  <c r="N877" i="4" s="1"/>
  <c r="E877" i="4" l="1"/>
  <c r="F877" i="4" s="1"/>
  <c r="U877" i="4" l="1"/>
  <c r="V877" i="4" s="1"/>
  <c r="O878" i="4"/>
  <c r="P878" i="4" s="1"/>
  <c r="T878" i="4"/>
  <c r="N878" i="4" s="1"/>
  <c r="E878" i="4" l="1"/>
  <c r="F878" i="4" s="1"/>
  <c r="O879" i="4" l="1"/>
  <c r="P879" i="4" s="1"/>
  <c r="T879" i="4"/>
  <c r="N879" i="4" s="1"/>
  <c r="U878" i="4"/>
  <c r="V878" i="4" s="1"/>
  <c r="E879" i="4" l="1"/>
  <c r="F879" i="4" s="1"/>
  <c r="T880" i="4" l="1"/>
  <c r="N880" i="4" s="1"/>
  <c r="U879" i="4"/>
  <c r="V879" i="4" s="1"/>
  <c r="O880" i="4"/>
  <c r="P880" i="4" s="1"/>
  <c r="E880" i="4" l="1"/>
  <c r="F880" i="4" s="1"/>
  <c r="O881" i="4" l="1"/>
  <c r="P881" i="4" s="1"/>
  <c r="U880" i="4"/>
  <c r="V880" i="4" s="1"/>
  <c r="T881" i="4"/>
  <c r="N881" i="4" s="1"/>
  <c r="E881" i="4" l="1"/>
  <c r="F881" i="4" s="1"/>
  <c r="T882" i="4" l="1"/>
  <c r="N882" i="4" s="1"/>
  <c r="O882" i="4"/>
  <c r="P882" i="4" s="1"/>
  <c r="U881" i="4"/>
  <c r="V881" i="4" s="1"/>
  <c r="E882" i="4" l="1"/>
  <c r="F882" i="4" s="1"/>
  <c r="U882" i="4" l="1"/>
  <c r="V882" i="4" s="1"/>
  <c r="O883" i="4"/>
  <c r="P883" i="4" s="1"/>
  <c r="T883" i="4"/>
  <c r="N883" i="4" s="1"/>
  <c r="E883" i="4" l="1"/>
  <c r="F883" i="4" s="1"/>
  <c r="T884" i="4" l="1"/>
  <c r="N884" i="4" s="1"/>
  <c r="U883" i="4"/>
  <c r="V883" i="4" s="1"/>
  <c r="O884" i="4"/>
  <c r="P884" i="4" s="1"/>
  <c r="E884" i="4" l="1"/>
  <c r="F884" i="4" s="1"/>
  <c r="T885" i="4" l="1"/>
  <c r="N885" i="4" s="1"/>
  <c r="O885" i="4"/>
  <c r="P885" i="4" s="1"/>
  <c r="U884" i="4"/>
  <c r="V884" i="4" s="1"/>
  <c r="E885" i="4" l="1"/>
  <c r="F885" i="4" s="1"/>
  <c r="U885" i="4" l="1"/>
  <c r="V885" i="4" s="1"/>
  <c r="O886" i="4"/>
  <c r="P886" i="4" s="1"/>
  <c r="R887" i="4" s="1"/>
  <c r="T886" i="4"/>
  <c r="N886" i="4" s="1"/>
  <c r="E886" i="4" l="1"/>
  <c r="F886" i="4" s="1"/>
  <c r="O887" i="4" l="1"/>
  <c r="P887" i="4" s="1"/>
  <c r="T887" i="4"/>
  <c r="N887" i="4" s="1"/>
  <c r="U886" i="4"/>
  <c r="V886" i="4" s="1"/>
  <c r="E887" i="4" l="1"/>
  <c r="F887" i="4" s="1"/>
  <c r="O888" i="4" l="1"/>
  <c r="P888" i="4" s="1"/>
  <c r="T888" i="4"/>
  <c r="N888" i="4" s="1"/>
  <c r="U887" i="4"/>
  <c r="V887" i="4" s="1"/>
  <c r="E888" i="4" l="1"/>
  <c r="F888" i="4" s="1"/>
  <c r="U888" i="4" l="1"/>
  <c r="V888" i="4" s="1"/>
  <c r="O889" i="4"/>
  <c r="P889" i="4" s="1"/>
  <c r="T889" i="4"/>
  <c r="N889" i="4" s="1"/>
  <c r="E889" i="4" l="1"/>
  <c r="F889" i="4" s="1"/>
  <c r="O890" i="4" l="1"/>
  <c r="P890" i="4" s="1"/>
  <c r="T890" i="4"/>
  <c r="N890" i="4" s="1"/>
  <c r="U889" i="4"/>
  <c r="V889" i="4" s="1"/>
  <c r="E890" i="4" l="1"/>
  <c r="F890" i="4" s="1"/>
  <c r="T891" i="4" l="1"/>
  <c r="N891" i="4" s="1"/>
  <c r="U890" i="4"/>
  <c r="V890" i="4" s="1"/>
  <c r="O891" i="4"/>
  <c r="P891" i="4" s="1"/>
  <c r="E891" i="4" l="1"/>
  <c r="F891" i="4" s="1"/>
  <c r="O892" i="4" l="1"/>
  <c r="P892" i="4" s="1"/>
  <c r="U891" i="4"/>
  <c r="V891" i="4" s="1"/>
  <c r="T892" i="4"/>
  <c r="N892" i="4" s="1"/>
  <c r="E892" i="4" l="1"/>
  <c r="F892" i="4" s="1"/>
  <c r="O893" i="4" l="1"/>
  <c r="P893" i="4" s="1"/>
  <c r="T893" i="4"/>
  <c r="N893" i="4" s="1"/>
  <c r="U892" i="4"/>
  <c r="V892" i="4" s="1"/>
  <c r="E893" i="4" l="1"/>
  <c r="F893" i="4" s="1"/>
  <c r="U893" i="4" l="1"/>
  <c r="V893" i="4" s="1"/>
  <c r="T894" i="4"/>
  <c r="N894" i="4" s="1"/>
  <c r="O894" i="4"/>
  <c r="P894" i="4" s="1"/>
  <c r="E894" i="4" l="1"/>
  <c r="F894" i="4" s="1"/>
  <c r="T895" i="4" l="1"/>
  <c r="N895" i="4" s="1"/>
  <c r="O895" i="4"/>
  <c r="P895" i="4" s="1"/>
  <c r="U894" i="4"/>
  <c r="V894" i="4" s="1"/>
  <c r="E895" i="4" l="1"/>
  <c r="F895" i="4" s="1"/>
  <c r="U895" i="4" l="1"/>
  <c r="V895" i="4" s="1"/>
  <c r="O896" i="4"/>
  <c r="P896" i="4" s="1"/>
  <c r="T896" i="4"/>
  <c r="N896" i="4" s="1"/>
  <c r="E896" i="4" l="1"/>
  <c r="F896" i="4" s="1"/>
  <c r="O897" i="4" l="1"/>
  <c r="P897" i="4" s="1"/>
  <c r="U896" i="4"/>
  <c r="V896" i="4" s="1"/>
  <c r="T897" i="4"/>
  <c r="N897" i="4" s="1"/>
  <c r="E897" i="4" l="1"/>
  <c r="F897" i="4" s="1"/>
  <c r="O898" i="4" l="1"/>
  <c r="P898" i="4" s="1"/>
  <c r="T898" i="4"/>
  <c r="N898" i="4" s="1"/>
  <c r="U897" i="4"/>
  <c r="V897" i="4" s="1"/>
  <c r="E898" i="4" l="1"/>
  <c r="F898" i="4" s="1"/>
  <c r="T899" i="4" l="1"/>
  <c r="N899" i="4" s="1"/>
  <c r="U898" i="4"/>
  <c r="V898" i="4" s="1"/>
  <c r="O899" i="4"/>
  <c r="P899" i="4" s="1"/>
  <c r="E899" i="4" l="1"/>
  <c r="F899" i="4" s="1"/>
  <c r="T900" i="4" l="1"/>
  <c r="N900" i="4" s="1"/>
  <c r="U899" i="4"/>
  <c r="V899" i="4" s="1"/>
  <c r="O900" i="4"/>
  <c r="P900" i="4" s="1"/>
  <c r="E900" i="4" l="1"/>
  <c r="F900" i="4" s="1"/>
  <c r="U900" i="4" l="1"/>
  <c r="V900" i="4" s="1"/>
  <c r="O901" i="4"/>
  <c r="P901" i="4" s="1"/>
  <c r="T901" i="4"/>
  <c r="N901" i="4" s="1"/>
  <c r="E901" i="4" l="1"/>
  <c r="F901" i="4" s="1"/>
  <c r="U901" i="4" l="1"/>
  <c r="V901" i="4" s="1"/>
  <c r="T902" i="4"/>
  <c r="N902" i="4" s="1"/>
  <c r="O902" i="4"/>
  <c r="P902" i="4" s="1"/>
  <c r="E902" i="4" l="1"/>
  <c r="F902" i="4" s="1"/>
  <c r="O903" i="4" l="1"/>
  <c r="P903" i="4" s="1"/>
  <c r="T903" i="4"/>
  <c r="N903" i="4" s="1"/>
  <c r="U902" i="4"/>
  <c r="V902" i="4" s="1"/>
  <c r="E903" i="4" l="1"/>
  <c r="F903" i="4" s="1"/>
  <c r="T904" i="4" l="1"/>
  <c r="N904" i="4" s="1"/>
  <c r="U903" i="4"/>
  <c r="V903" i="4" s="1"/>
  <c r="O904" i="4"/>
  <c r="P904" i="4" s="1"/>
  <c r="E904" i="4" l="1"/>
  <c r="F904" i="4" s="1"/>
  <c r="O905" i="4" l="1"/>
  <c r="P905" i="4" s="1"/>
  <c r="U904" i="4"/>
  <c r="V904" i="4" s="1"/>
  <c r="T905" i="4"/>
  <c r="N905" i="4" s="1"/>
  <c r="E905" i="4" l="1"/>
  <c r="F905" i="4" s="1"/>
  <c r="O906" i="4" l="1"/>
  <c r="P906" i="4" s="1"/>
  <c r="U905" i="4"/>
  <c r="V905" i="4" s="1"/>
  <c r="T906" i="4"/>
  <c r="N906" i="4" s="1"/>
  <c r="E906" i="4" l="1"/>
  <c r="F906" i="4" s="1"/>
  <c r="O907" i="4" l="1"/>
  <c r="P907" i="4" s="1"/>
  <c r="R908" i="4" s="1"/>
  <c r="U906" i="4"/>
  <c r="V906" i="4" s="1"/>
  <c r="T907" i="4"/>
  <c r="N907" i="4" s="1"/>
  <c r="E907" i="4" l="1"/>
  <c r="F907" i="4" s="1"/>
  <c r="T908" i="4" l="1"/>
  <c r="N908" i="4" s="1"/>
  <c r="U907" i="4"/>
  <c r="V907" i="4" s="1"/>
  <c r="O908" i="4"/>
  <c r="P908" i="4" s="1"/>
  <c r="E908" i="4" l="1"/>
  <c r="F908" i="4" s="1"/>
  <c r="U908" i="4" l="1"/>
  <c r="V908" i="4" s="1"/>
  <c r="O909" i="4"/>
  <c r="P909" i="4" s="1"/>
  <c r="T909" i="4"/>
  <c r="N909" i="4" s="1"/>
  <c r="E909" i="4" l="1"/>
  <c r="F909" i="4" s="1"/>
  <c r="T910" i="4" l="1"/>
  <c r="N910" i="4" s="1"/>
  <c r="O910" i="4"/>
  <c r="P910" i="4" s="1"/>
  <c r="U909" i="4"/>
  <c r="V909" i="4" s="1"/>
  <c r="E910" i="4" l="1"/>
  <c r="F910" i="4" s="1"/>
  <c r="U910" i="4" l="1"/>
  <c r="V910" i="4" s="1"/>
  <c r="O911" i="4"/>
  <c r="P911" i="4" s="1"/>
  <c r="T911" i="4"/>
  <c r="N911" i="4" s="1"/>
  <c r="E911" i="4" l="1"/>
  <c r="F911" i="4" s="1"/>
  <c r="U911" i="4" l="1"/>
  <c r="V911" i="4" s="1"/>
  <c r="T912" i="4"/>
  <c r="N912" i="4" s="1"/>
  <c r="O912" i="4"/>
  <c r="P912" i="4" s="1"/>
  <c r="E912" i="4" l="1"/>
  <c r="F912" i="4" s="1"/>
  <c r="O913" i="4" l="1"/>
  <c r="P913" i="4" s="1"/>
  <c r="U912" i="4"/>
  <c r="V912" i="4" s="1"/>
  <c r="T913" i="4"/>
  <c r="N913" i="4" s="1"/>
  <c r="E913" i="4" l="1"/>
  <c r="F913" i="4" s="1"/>
  <c r="U913" i="4" l="1"/>
  <c r="V913" i="4" s="1"/>
  <c r="T914" i="4"/>
  <c r="N914" i="4" s="1"/>
  <c r="O914" i="4"/>
  <c r="P914" i="4" s="1"/>
  <c r="E914" i="4" l="1"/>
  <c r="F914" i="4" s="1"/>
  <c r="T915" i="4" l="1"/>
  <c r="N915" i="4" s="1"/>
  <c r="U914" i="4"/>
  <c r="V914" i="4" s="1"/>
  <c r="O915" i="4"/>
  <c r="P915" i="4" s="1"/>
  <c r="E915" i="4" l="1"/>
  <c r="F915" i="4" s="1"/>
  <c r="T916" i="4" l="1"/>
  <c r="N916" i="4" s="1"/>
  <c r="U915" i="4"/>
  <c r="V915" i="4" s="1"/>
  <c r="O916" i="4"/>
  <c r="P916" i="4" s="1"/>
  <c r="E916" i="4" l="1"/>
  <c r="F916" i="4" s="1"/>
  <c r="U916" i="4" l="1"/>
  <c r="V916" i="4" s="1"/>
  <c r="T917" i="4"/>
  <c r="N917" i="4" s="1"/>
  <c r="O917" i="4"/>
  <c r="P917" i="4" s="1"/>
  <c r="E917" i="4" l="1"/>
  <c r="F917" i="4" s="1"/>
  <c r="T918" i="4" l="1"/>
  <c r="N918" i="4" s="1"/>
  <c r="U917" i="4"/>
  <c r="V917" i="4" s="1"/>
  <c r="O918" i="4"/>
  <c r="P918" i="4" s="1"/>
  <c r="E918" i="4" l="1"/>
  <c r="F918" i="4" s="1"/>
  <c r="O919" i="4" l="1"/>
  <c r="P919" i="4" s="1"/>
  <c r="T919" i="4"/>
  <c r="N919" i="4" s="1"/>
  <c r="U918" i="4"/>
  <c r="V918" i="4" s="1"/>
  <c r="E919" i="4" l="1"/>
  <c r="F919" i="4" s="1"/>
  <c r="U919" i="4" l="1"/>
  <c r="V919" i="4" s="1"/>
  <c r="O920" i="4"/>
  <c r="P920" i="4" s="1"/>
  <c r="T920" i="4"/>
  <c r="N920" i="4" s="1"/>
  <c r="E920" i="4" l="1"/>
  <c r="F920" i="4" s="1"/>
  <c r="T921" i="4" l="1"/>
  <c r="N921" i="4" s="1"/>
  <c r="O921" i="4"/>
  <c r="P921" i="4" s="1"/>
  <c r="U920" i="4"/>
  <c r="V920" i="4" s="1"/>
  <c r="E921" i="4" l="1"/>
  <c r="F921" i="4" s="1"/>
  <c r="U921" i="4" l="1"/>
  <c r="V921" i="4" s="1"/>
  <c r="O922" i="4"/>
  <c r="P922" i="4" s="1"/>
  <c r="T922" i="4"/>
  <c r="N922" i="4" s="1"/>
  <c r="E922" i="4" l="1"/>
  <c r="F922" i="4" s="1"/>
  <c r="O923" i="4" l="1"/>
  <c r="P923" i="4" s="1"/>
  <c r="U922" i="4"/>
  <c r="V922" i="4" s="1"/>
  <c r="T923" i="4"/>
  <c r="N923" i="4" s="1"/>
  <c r="E923" i="4" l="1"/>
  <c r="F923" i="4" s="1"/>
  <c r="O924" i="4" l="1"/>
  <c r="P924" i="4" s="1"/>
  <c r="U923" i="4"/>
  <c r="V923" i="4" s="1"/>
  <c r="T924" i="4"/>
  <c r="N924" i="4" s="1"/>
  <c r="E924" i="4" l="1"/>
  <c r="F924" i="4" s="1"/>
  <c r="T925" i="4" l="1"/>
  <c r="N925" i="4" s="1"/>
  <c r="U924" i="4"/>
  <c r="V924" i="4" s="1"/>
  <c r="O925" i="4"/>
  <c r="P925" i="4" s="1"/>
  <c r="E925" i="4" l="1"/>
  <c r="F925" i="4" s="1"/>
  <c r="O926" i="4" l="1"/>
  <c r="P926" i="4" s="1"/>
  <c r="U925" i="4"/>
  <c r="V925" i="4" s="1"/>
  <c r="T926" i="4"/>
  <c r="N926" i="4" s="1"/>
  <c r="E926" i="4" l="1"/>
  <c r="F926" i="4" s="1"/>
  <c r="T927" i="4" l="1"/>
  <c r="N927" i="4" s="1"/>
  <c r="U926" i="4"/>
  <c r="V926" i="4" s="1"/>
  <c r="O927" i="4"/>
  <c r="P927" i="4" s="1"/>
  <c r="E927" i="4" l="1"/>
  <c r="F927" i="4" s="1"/>
  <c r="O928" i="4" l="1"/>
  <c r="P928" i="4" s="1"/>
  <c r="R929" i="4" s="1"/>
  <c r="T928" i="4"/>
  <c r="N928" i="4" s="1"/>
  <c r="U927" i="4"/>
  <c r="V927" i="4" s="1"/>
  <c r="E928" i="4" l="1"/>
  <c r="F928" i="4" s="1"/>
  <c r="T929" i="4" l="1"/>
  <c r="N929" i="4" s="1"/>
  <c r="O929" i="4"/>
  <c r="P929" i="4" s="1"/>
  <c r="U928" i="4"/>
  <c r="V928" i="4" s="1"/>
  <c r="E929" i="4" l="1"/>
  <c r="F929" i="4" s="1"/>
  <c r="T930" i="4" l="1"/>
  <c r="N930" i="4" s="1"/>
  <c r="U929" i="4"/>
  <c r="V929" i="4" s="1"/>
  <c r="O930" i="4"/>
  <c r="P930" i="4" s="1"/>
  <c r="E930" i="4" l="1"/>
  <c r="F930" i="4" s="1"/>
  <c r="O931" i="4" l="1"/>
  <c r="P931" i="4" s="1"/>
  <c r="T931" i="4"/>
  <c r="N931" i="4" s="1"/>
  <c r="U930" i="4"/>
  <c r="V930" i="4" s="1"/>
  <c r="E931" i="4" l="1"/>
  <c r="F931" i="4" s="1"/>
  <c r="O932" i="4" l="1"/>
  <c r="P932" i="4" s="1"/>
  <c r="U931" i="4"/>
  <c r="V931" i="4" s="1"/>
  <c r="T932" i="4"/>
  <c r="N932" i="4" s="1"/>
  <c r="E932" i="4" l="1"/>
  <c r="F932" i="4" s="1"/>
  <c r="O933" i="4" l="1"/>
  <c r="P933" i="4" s="1"/>
  <c r="T933" i="4"/>
  <c r="N933" i="4" s="1"/>
  <c r="U932" i="4"/>
  <c r="V932" i="4" s="1"/>
  <c r="E933" i="4" l="1"/>
  <c r="F933" i="4" s="1"/>
  <c r="O934" i="4" l="1"/>
  <c r="P934" i="4" s="1"/>
  <c r="U933" i="4"/>
  <c r="V933" i="4" s="1"/>
  <c r="T934" i="4"/>
  <c r="N934" i="4" s="1"/>
  <c r="E934" i="4" l="1"/>
  <c r="F934" i="4" s="1"/>
  <c r="O935" i="4" l="1"/>
  <c r="P935" i="4" s="1"/>
  <c r="U934" i="4"/>
  <c r="V934" i="4" s="1"/>
  <c r="T935" i="4"/>
  <c r="N935" i="4" s="1"/>
  <c r="E935" i="4" l="1"/>
  <c r="F935" i="4" s="1"/>
  <c r="T936" i="4" l="1"/>
  <c r="N936" i="4" s="1"/>
  <c r="O936" i="4"/>
  <c r="P936" i="4" s="1"/>
  <c r="U935" i="4"/>
  <c r="V935" i="4" s="1"/>
  <c r="E936" i="4" l="1"/>
  <c r="F936" i="4" s="1"/>
  <c r="O937" i="4" l="1"/>
  <c r="P937" i="4" s="1"/>
  <c r="U936" i="4"/>
  <c r="V936" i="4" s="1"/>
  <c r="T937" i="4"/>
  <c r="N937" i="4" s="1"/>
  <c r="E937" i="4" l="1"/>
  <c r="F937" i="4" s="1"/>
  <c r="O938" i="4" l="1"/>
  <c r="P938" i="4" s="1"/>
  <c r="T938" i="4"/>
  <c r="N938" i="4" s="1"/>
  <c r="U937" i="4"/>
  <c r="V937" i="4" s="1"/>
  <c r="E938" i="4" l="1"/>
  <c r="F938" i="4" s="1"/>
  <c r="O939" i="4" l="1"/>
  <c r="P939" i="4" s="1"/>
  <c r="U938" i="4"/>
  <c r="V938" i="4" s="1"/>
  <c r="T939" i="4"/>
  <c r="N939" i="4" s="1"/>
  <c r="E939" i="4" l="1"/>
  <c r="F939" i="4" s="1"/>
  <c r="U939" i="4" l="1"/>
  <c r="V939" i="4" s="1"/>
  <c r="O940" i="4"/>
  <c r="P940" i="4" s="1"/>
  <c r="T940" i="4"/>
  <c r="N940" i="4" s="1"/>
  <c r="E940" i="4" l="1"/>
  <c r="F940" i="4" s="1"/>
  <c r="T941" i="4" l="1"/>
  <c r="N941" i="4" s="1"/>
  <c r="O941" i="4"/>
  <c r="P941" i="4" s="1"/>
  <c r="U940" i="4"/>
  <c r="V940" i="4" s="1"/>
  <c r="E941" i="4" l="1"/>
  <c r="F941" i="4" s="1"/>
  <c r="O942" i="4" l="1"/>
  <c r="P942" i="4" s="1"/>
  <c r="U941" i="4"/>
  <c r="V941" i="4" s="1"/>
  <c r="T942" i="4"/>
  <c r="N942" i="4" s="1"/>
  <c r="E942" i="4" l="1"/>
  <c r="F942" i="4" s="1"/>
  <c r="U942" i="4" l="1"/>
  <c r="V942" i="4" s="1"/>
  <c r="T943" i="4"/>
  <c r="N943" i="4" s="1"/>
  <c r="O943" i="4"/>
  <c r="P943" i="4" s="1"/>
  <c r="E943" i="4" l="1"/>
  <c r="F943" i="4" s="1"/>
  <c r="U943" i="4" l="1"/>
  <c r="V943" i="4" s="1"/>
  <c r="O944" i="4"/>
  <c r="P944" i="4" s="1"/>
  <c r="T944" i="4"/>
  <c r="N944" i="4" s="1"/>
  <c r="E944" i="4" l="1"/>
  <c r="F944" i="4" s="1"/>
  <c r="T945" i="4" l="1"/>
  <c r="N945" i="4" s="1"/>
  <c r="O945" i="4"/>
  <c r="P945" i="4" s="1"/>
  <c r="U944" i="4"/>
  <c r="V944" i="4" s="1"/>
  <c r="E945" i="4" l="1"/>
  <c r="F945" i="4" s="1"/>
  <c r="T946" i="4" l="1"/>
  <c r="N946" i="4" s="1"/>
  <c r="O946" i="4"/>
  <c r="P946" i="4" s="1"/>
  <c r="U945" i="4"/>
  <c r="V945" i="4" s="1"/>
  <c r="E946" i="4" l="1"/>
  <c r="F946" i="4" s="1"/>
  <c r="T947" i="4" l="1"/>
  <c r="N947" i="4" s="1"/>
  <c r="O947" i="4"/>
  <c r="P947" i="4" s="1"/>
  <c r="U946" i="4"/>
  <c r="V946" i="4" s="1"/>
  <c r="E947" i="4" l="1"/>
  <c r="F947" i="4" s="1"/>
  <c r="U947" i="4" l="1"/>
  <c r="V947" i="4" s="1"/>
  <c r="O948" i="4"/>
  <c r="P948" i="4" s="1"/>
  <c r="R949" i="4" s="1"/>
  <c r="T948" i="4"/>
  <c r="N948" i="4" s="1"/>
  <c r="E948" i="4" l="1"/>
  <c r="F948" i="4" s="1"/>
  <c r="O949" i="4" l="1"/>
  <c r="P949" i="4" s="1"/>
  <c r="U948" i="4"/>
  <c r="V948" i="4" s="1"/>
  <c r="T949" i="4"/>
  <c r="N949" i="4" s="1"/>
  <c r="E949" i="4" l="1"/>
  <c r="F949" i="4" s="1"/>
  <c r="U949" i="4" l="1"/>
  <c r="V949" i="4" s="1"/>
  <c r="O950" i="4"/>
  <c r="P950" i="4" s="1"/>
  <c r="T950" i="4"/>
  <c r="N950" i="4" s="1"/>
  <c r="E950" i="4" l="1"/>
  <c r="F950" i="4" s="1"/>
  <c r="U950" i="4" l="1"/>
  <c r="V950" i="4" s="1"/>
  <c r="T951" i="4"/>
  <c r="N951" i="4" s="1"/>
  <c r="O951" i="4"/>
  <c r="P951" i="4" s="1"/>
  <c r="E951" i="4" l="1"/>
  <c r="F951" i="4" s="1"/>
  <c r="O952" i="4" l="1"/>
  <c r="P952" i="4" s="1"/>
  <c r="T952" i="4"/>
  <c r="N952" i="4" s="1"/>
  <c r="U951" i="4"/>
  <c r="V951" i="4" s="1"/>
  <c r="E952" i="4" l="1"/>
  <c r="F952" i="4" s="1"/>
  <c r="O953" i="4" l="1"/>
  <c r="P953" i="4" s="1"/>
  <c r="U952" i="4"/>
  <c r="V952" i="4" s="1"/>
  <c r="T953" i="4"/>
  <c r="N953" i="4" s="1"/>
  <c r="E953" i="4" l="1"/>
  <c r="F953" i="4" s="1"/>
  <c r="O954" i="4" l="1"/>
  <c r="P954" i="4" s="1"/>
  <c r="U953" i="4"/>
  <c r="V953" i="4" s="1"/>
  <c r="T954" i="4"/>
  <c r="N954" i="4" s="1"/>
  <c r="E954" i="4" l="1"/>
  <c r="F954" i="4" s="1"/>
  <c r="O955" i="4" l="1"/>
  <c r="P955" i="4" s="1"/>
  <c r="T955" i="4"/>
  <c r="N955" i="4" s="1"/>
  <c r="U954" i="4"/>
  <c r="V954" i="4" s="1"/>
  <c r="E955" i="4" l="1"/>
  <c r="F955" i="4" s="1"/>
  <c r="T956" i="4" l="1"/>
  <c r="N956" i="4" s="1"/>
  <c r="O956" i="4"/>
  <c r="P956" i="4" s="1"/>
  <c r="U955" i="4"/>
  <c r="V955" i="4" s="1"/>
  <c r="E956" i="4" l="1"/>
  <c r="F956" i="4" s="1"/>
  <c r="T957" i="4" l="1"/>
  <c r="N957" i="4" s="1"/>
  <c r="O957" i="4"/>
  <c r="P957" i="4" s="1"/>
  <c r="U956" i="4"/>
  <c r="V956" i="4" s="1"/>
  <c r="E957" i="4" l="1"/>
  <c r="F957" i="4" s="1"/>
  <c r="O958" i="4" l="1"/>
  <c r="P958" i="4" s="1"/>
  <c r="U957" i="4"/>
  <c r="V957" i="4" s="1"/>
  <c r="T958" i="4"/>
  <c r="N958" i="4" s="1"/>
  <c r="E958" i="4" l="1"/>
  <c r="F958" i="4" s="1"/>
  <c r="T959" i="4" l="1"/>
  <c r="N959" i="4" s="1"/>
  <c r="O959" i="4"/>
  <c r="P959" i="4" s="1"/>
  <c r="U958" i="4"/>
  <c r="V958" i="4" s="1"/>
  <c r="E959" i="4" l="1"/>
  <c r="F959" i="4" s="1"/>
  <c r="O960" i="4" l="1"/>
  <c r="P960" i="4" s="1"/>
  <c r="U959" i="4"/>
  <c r="V959" i="4" s="1"/>
  <c r="T960" i="4"/>
  <c r="N960" i="4" s="1"/>
  <c r="E960" i="4" l="1"/>
  <c r="F960" i="4" s="1"/>
  <c r="U960" i="4" l="1"/>
  <c r="V960" i="4" s="1"/>
  <c r="O961" i="4"/>
  <c r="P961" i="4" s="1"/>
  <c r="T961" i="4"/>
  <c r="N961" i="4" s="1"/>
  <c r="E961" i="4" l="1"/>
  <c r="F961" i="4" s="1"/>
  <c r="T962" i="4" l="1"/>
  <c r="N962" i="4" s="1"/>
  <c r="U961" i="4"/>
  <c r="V961" i="4" s="1"/>
  <c r="O962" i="4"/>
  <c r="P962" i="4" s="1"/>
  <c r="E962" i="4" l="1"/>
  <c r="F962" i="4" s="1"/>
  <c r="O963" i="4" l="1"/>
  <c r="P963" i="4" s="1"/>
  <c r="U962" i="4"/>
  <c r="V962" i="4" s="1"/>
  <c r="T963" i="4"/>
  <c r="N963" i="4" s="1"/>
  <c r="E963" i="4" l="1"/>
  <c r="F963" i="4" s="1"/>
  <c r="U963" i="4" l="1"/>
  <c r="V963" i="4" s="1"/>
  <c r="O964" i="4"/>
  <c r="P964" i="4" s="1"/>
  <c r="T964" i="4"/>
  <c r="N964" i="4" s="1"/>
  <c r="E964" i="4" l="1"/>
  <c r="F964" i="4" s="1"/>
  <c r="U964" i="4" l="1"/>
  <c r="V964" i="4" s="1"/>
  <c r="T965" i="4"/>
  <c r="N965" i="4" s="1"/>
  <c r="O965" i="4"/>
  <c r="P965" i="4" s="1"/>
  <c r="E965" i="4" l="1"/>
  <c r="F965" i="4" s="1"/>
  <c r="T966" i="4" l="1"/>
  <c r="N966" i="4" s="1"/>
  <c r="O966" i="4"/>
  <c r="P966" i="4" s="1"/>
  <c r="U965" i="4"/>
  <c r="V965" i="4" s="1"/>
  <c r="E966" i="4" l="1"/>
  <c r="F966" i="4" s="1"/>
  <c r="T967" i="4" l="1"/>
  <c r="N967" i="4" s="1"/>
  <c r="U966" i="4"/>
  <c r="V966" i="4" s="1"/>
  <c r="O967" i="4"/>
  <c r="P967" i="4" s="1"/>
  <c r="E967" i="4" l="1"/>
  <c r="F967" i="4" s="1"/>
  <c r="O968" i="4" l="1"/>
  <c r="P968" i="4" s="1"/>
  <c r="U967" i="4"/>
  <c r="V967" i="4" s="1"/>
  <c r="T968" i="4"/>
  <c r="N968" i="4" s="1"/>
  <c r="E968" i="4" l="1"/>
  <c r="F968" i="4" s="1"/>
  <c r="O969" i="4" l="1"/>
  <c r="P969" i="4" s="1"/>
  <c r="U968" i="4"/>
  <c r="V968" i="4" s="1"/>
  <c r="T969" i="4"/>
  <c r="N969" i="4" s="1"/>
  <c r="E969" i="4" l="1"/>
  <c r="F969" i="4" s="1"/>
  <c r="O970" i="4" l="1"/>
  <c r="P970" i="4" s="1"/>
  <c r="R971" i="4" s="1"/>
  <c r="U969" i="4"/>
  <c r="V969" i="4" s="1"/>
  <c r="T970" i="4"/>
  <c r="N970" i="4" s="1"/>
  <c r="E970" i="4" l="1"/>
  <c r="F970" i="4" s="1"/>
  <c r="T971" i="4" l="1"/>
  <c r="N971" i="4" s="1"/>
  <c r="U970" i="4"/>
  <c r="V970" i="4" s="1"/>
  <c r="O971" i="4"/>
  <c r="P971" i="4" s="1"/>
  <c r="E971" i="4" l="1"/>
  <c r="F971" i="4" s="1"/>
  <c r="T972" i="4" l="1"/>
  <c r="N972" i="4" s="1"/>
  <c r="U971" i="4"/>
  <c r="V971" i="4" s="1"/>
  <c r="O972" i="4"/>
  <c r="P972" i="4" s="1"/>
  <c r="E972" i="4" l="1"/>
  <c r="F972" i="4" s="1"/>
  <c r="O973" i="4" l="1"/>
  <c r="P973" i="4" s="1"/>
  <c r="U972" i="4"/>
  <c r="V972" i="4" s="1"/>
  <c r="T973" i="4"/>
  <c r="N973" i="4" s="1"/>
  <c r="E973" i="4" l="1"/>
  <c r="F973" i="4" s="1"/>
  <c r="O974" i="4" l="1"/>
  <c r="P974" i="4" s="1"/>
  <c r="U973" i="4"/>
  <c r="V973" i="4" s="1"/>
  <c r="T974" i="4"/>
  <c r="N974" i="4" s="1"/>
  <c r="E974" i="4" l="1"/>
  <c r="F974" i="4" s="1"/>
  <c r="O975" i="4" l="1"/>
  <c r="P975" i="4" s="1"/>
  <c r="U974" i="4"/>
  <c r="V974" i="4" s="1"/>
  <c r="T975" i="4"/>
  <c r="N975" i="4" s="1"/>
  <c r="E975" i="4" l="1"/>
  <c r="F975" i="4" s="1"/>
  <c r="T976" i="4" l="1"/>
  <c r="N976" i="4" s="1"/>
  <c r="O976" i="4"/>
  <c r="P976" i="4" s="1"/>
  <c r="U975" i="4"/>
  <c r="V975" i="4" s="1"/>
  <c r="E976" i="4" l="1"/>
  <c r="F976" i="4" s="1"/>
  <c r="U976" i="4" l="1"/>
  <c r="V976" i="4" s="1"/>
  <c r="O977" i="4"/>
  <c r="P977" i="4" s="1"/>
  <c r="T977" i="4"/>
  <c r="N977" i="4" s="1"/>
  <c r="E977" i="4" l="1"/>
  <c r="F977" i="4" s="1"/>
  <c r="U977" i="4" l="1"/>
  <c r="V977" i="4" s="1"/>
  <c r="T978" i="4"/>
  <c r="N978" i="4" s="1"/>
  <c r="O978" i="4"/>
  <c r="P978" i="4" s="1"/>
  <c r="E978" i="4" l="1"/>
  <c r="F978" i="4" s="1"/>
  <c r="O979" i="4" l="1"/>
  <c r="P979" i="4" s="1"/>
  <c r="T979" i="4"/>
  <c r="N979" i="4" s="1"/>
  <c r="U978" i="4"/>
  <c r="V978" i="4" s="1"/>
  <c r="E979" i="4" l="1"/>
  <c r="F979" i="4" s="1"/>
  <c r="T980" i="4" l="1"/>
  <c r="N980" i="4" s="1"/>
  <c r="O980" i="4"/>
  <c r="P980" i="4" s="1"/>
  <c r="U979" i="4"/>
  <c r="V979" i="4" s="1"/>
  <c r="E980" i="4" l="1"/>
  <c r="F980" i="4" s="1"/>
  <c r="U980" i="4" l="1"/>
  <c r="V980" i="4" s="1"/>
  <c r="T981" i="4"/>
  <c r="N981" i="4" s="1"/>
  <c r="O981" i="4"/>
  <c r="P981" i="4" s="1"/>
  <c r="E981" i="4" l="1"/>
  <c r="F981" i="4" s="1"/>
  <c r="T982" i="4" l="1"/>
  <c r="N982" i="4" s="1"/>
  <c r="O982" i="4"/>
  <c r="P982" i="4" s="1"/>
  <c r="U981" i="4"/>
  <c r="V981" i="4" s="1"/>
  <c r="E982" i="4" l="1"/>
  <c r="F982" i="4" s="1"/>
  <c r="O983" i="4" l="1"/>
  <c r="P983" i="4" s="1"/>
  <c r="T983" i="4"/>
  <c r="N983" i="4" s="1"/>
  <c r="U982" i="4"/>
  <c r="V982" i="4" s="1"/>
  <c r="E983" i="4" l="1"/>
  <c r="F983" i="4" s="1"/>
  <c r="T984" i="4" l="1"/>
  <c r="N984" i="4" s="1"/>
  <c r="O984" i="4"/>
  <c r="P984" i="4" s="1"/>
  <c r="U983" i="4"/>
  <c r="V983" i="4" s="1"/>
  <c r="E984" i="4" l="1"/>
  <c r="F984" i="4" s="1"/>
  <c r="T985" i="4" l="1"/>
  <c r="N985" i="4" s="1"/>
  <c r="O985" i="4"/>
  <c r="P985" i="4" s="1"/>
  <c r="U984" i="4"/>
  <c r="V984" i="4" s="1"/>
  <c r="E985" i="4" l="1"/>
  <c r="F985" i="4" s="1"/>
  <c r="T986" i="4" l="1"/>
  <c r="N986" i="4" s="1"/>
  <c r="O986" i="4"/>
  <c r="P986" i="4" s="1"/>
  <c r="U985" i="4"/>
  <c r="V985" i="4" s="1"/>
  <c r="E986" i="4" l="1"/>
  <c r="F986" i="4" s="1"/>
  <c r="O987" i="4" l="1"/>
  <c r="P987" i="4" s="1"/>
  <c r="T987" i="4"/>
  <c r="N987" i="4" s="1"/>
  <c r="U986" i="4"/>
  <c r="V986" i="4" s="1"/>
  <c r="E987" i="4" l="1"/>
  <c r="F987" i="4" s="1"/>
  <c r="O988" i="4" l="1"/>
  <c r="P988" i="4" s="1"/>
  <c r="U987" i="4"/>
  <c r="V987" i="4" s="1"/>
  <c r="T988" i="4"/>
  <c r="N988" i="4" s="1"/>
  <c r="E988" i="4" l="1"/>
  <c r="F988" i="4" s="1"/>
  <c r="T989" i="4" l="1"/>
  <c r="N989" i="4" s="1"/>
  <c r="O989" i="4"/>
  <c r="P989" i="4" s="1"/>
  <c r="U988" i="4"/>
  <c r="V988" i="4" s="1"/>
  <c r="E989" i="4" l="1"/>
  <c r="F989" i="4" s="1"/>
  <c r="O990" i="4" l="1"/>
  <c r="P990" i="4" s="1"/>
  <c r="R991" i="4" s="1"/>
  <c r="T990" i="4"/>
  <c r="N990" i="4" s="1"/>
  <c r="U989" i="4"/>
  <c r="V989" i="4" s="1"/>
  <c r="E990" i="4" l="1"/>
  <c r="F990" i="4" s="1"/>
  <c r="T991" i="4" l="1"/>
  <c r="N991" i="4" s="1"/>
  <c r="U990" i="4"/>
  <c r="V990" i="4" s="1"/>
  <c r="O991" i="4"/>
  <c r="P991" i="4" s="1"/>
  <c r="E991" i="4" l="1"/>
  <c r="F991" i="4" s="1"/>
  <c r="U991" i="4" l="1"/>
  <c r="V991" i="4" s="1"/>
  <c r="T992" i="4"/>
  <c r="N992" i="4" s="1"/>
  <c r="O992" i="4"/>
  <c r="P992" i="4" s="1"/>
  <c r="E992" i="4" l="1"/>
  <c r="F992" i="4" s="1"/>
  <c r="U992" i="4" l="1"/>
  <c r="V992" i="4" s="1"/>
  <c r="T993" i="4"/>
  <c r="N993" i="4" s="1"/>
  <c r="O993" i="4"/>
  <c r="P993" i="4" s="1"/>
  <c r="E993" i="4" l="1"/>
  <c r="F993" i="4" s="1"/>
  <c r="O994" i="4" l="1"/>
  <c r="P994" i="4" s="1"/>
  <c r="U993" i="4"/>
  <c r="V993" i="4" s="1"/>
  <c r="T994" i="4"/>
  <c r="N994" i="4" s="1"/>
  <c r="E994" i="4" l="1"/>
  <c r="F994" i="4" s="1"/>
  <c r="U994" i="4" l="1"/>
  <c r="V994" i="4" s="1"/>
  <c r="T995" i="4"/>
  <c r="N995" i="4" s="1"/>
  <c r="O995" i="4"/>
  <c r="P995" i="4" s="1"/>
  <c r="E995" i="4" l="1"/>
  <c r="F995" i="4" s="1"/>
  <c r="O996" i="4" l="1"/>
  <c r="P996" i="4" s="1"/>
  <c r="T996" i="4"/>
  <c r="N996" i="4" s="1"/>
  <c r="U995" i="4"/>
  <c r="V995" i="4" s="1"/>
  <c r="E996" i="4" l="1"/>
  <c r="F996" i="4" s="1"/>
  <c r="U996" i="4" l="1"/>
  <c r="V996" i="4" s="1"/>
  <c r="O997" i="4"/>
  <c r="P997" i="4" s="1"/>
  <c r="T997" i="4"/>
  <c r="N997" i="4" s="1"/>
  <c r="E997" i="4" l="1"/>
  <c r="F997" i="4" s="1"/>
  <c r="T998" i="4" l="1"/>
  <c r="N998" i="4" s="1"/>
  <c r="U997" i="4"/>
  <c r="V997" i="4" s="1"/>
  <c r="O998" i="4"/>
  <c r="P998" i="4" s="1"/>
  <c r="E998" i="4" l="1"/>
  <c r="F998" i="4" s="1"/>
  <c r="O999" i="4" l="1"/>
  <c r="P999" i="4" s="1"/>
  <c r="U998" i="4"/>
  <c r="V998" i="4" s="1"/>
  <c r="T999" i="4"/>
  <c r="N999" i="4" s="1"/>
  <c r="E999" i="4" l="1"/>
  <c r="F999" i="4" s="1"/>
  <c r="U999" i="4" l="1"/>
  <c r="V999" i="4" s="1"/>
  <c r="O1000" i="4"/>
  <c r="P1000" i="4" s="1"/>
  <c r="T1000" i="4"/>
  <c r="N1000" i="4" s="1"/>
  <c r="E1000" i="4" l="1"/>
  <c r="F1000" i="4" s="1"/>
  <c r="T1001" i="4" l="1"/>
  <c r="N1001" i="4" s="1"/>
  <c r="U1000" i="4"/>
  <c r="V1000" i="4" s="1"/>
  <c r="O1001" i="4"/>
  <c r="P1001" i="4" s="1"/>
  <c r="E1001" i="4" l="1"/>
  <c r="F1001" i="4" s="1"/>
  <c r="T1002" i="4" l="1"/>
  <c r="N1002" i="4" s="1"/>
  <c r="U1001" i="4"/>
  <c r="V1001" i="4" s="1"/>
  <c r="O1002" i="4"/>
  <c r="P1002" i="4" s="1"/>
  <c r="E1002" i="4" l="1"/>
  <c r="F1002" i="4" s="1"/>
  <c r="T1003" i="4" l="1"/>
  <c r="N1003" i="4" s="1"/>
  <c r="U1002" i="4"/>
  <c r="V1002" i="4" s="1"/>
  <c r="O1003" i="4"/>
  <c r="P1003" i="4" s="1"/>
  <c r="E1003" i="4" l="1"/>
  <c r="F1003" i="4" s="1"/>
  <c r="O1004" i="4" l="1"/>
  <c r="P1004" i="4" s="1"/>
  <c r="U1003" i="4"/>
  <c r="V1003" i="4" s="1"/>
  <c r="T1004" i="4"/>
  <c r="N1004" i="4" s="1"/>
  <c r="E1004" i="4" l="1"/>
  <c r="F1004" i="4" s="1"/>
  <c r="T1005" i="4" l="1"/>
  <c r="N1005" i="4" s="1"/>
  <c r="O1005" i="4"/>
  <c r="P1005" i="4" s="1"/>
  <c r="U1004" i="4"/>
  <c r="V1004" i="4" s="1"/>
  <c r="E1005" i="4" l="1"/>
  <c r="F1005" i="4" s="1"/>
  <c r="O1006" i="4" l="1"/>
  <c r="P1006" i="4" s="1"/>
  <c r="U1005" i="4"/>
  <c r="V1005" i="4" s="1"/>
  <c r="T1006" i="4"/>
  <c r="N1006" i="4" s="1"/>
  <c r="E1006" i="4" l="1"/>
  <c r="F1006" i="4" s="1"/>
  <c r="T1007" i="4" l="1"/>
  <c r="N1007" i="4" s="1"/>
  <c r="U1006" i="4"/>
  <c r="V1006" i="4" s="1"/>
  <c r="O1007" i="4"/>
  <c r="P1007" i="4" s="1"/>
  <c r="E1007" i="4" l="1"/>
  <c r="F1007" i="4" s="1"/>
  <c r="T1008" i="4" l="1"/>
  <c r="N1008" i="4" s="1"/>
  <c r="U1007" i="4"/>
  <c r="V1007" i="4" s="1"/>
  <c r="O1008" i="4"/>
  <c r="P1008" i="4" s="1"/>
  <c r="E1008" i="4" l="1"/>
  <c r="F1008" i="4" s="1"/>
  <c r="T1009" i="4" l="1"/>
  <c r="N1009" i="4" s="1"/>
  <c r="U1008" i="4"/>
  <c r="V1008" i="4" s="1"/>
  <c r="O1009" i="4"/>
  <c r="P1009" i="4" s="1"/>
  <c r="R1010" i="4" s="1"/>
  <c r="D20" i="2" s="1"/>
  <c r="D21" i="2" s="1"/>
  <c r="E1009" i="4" l="1"/>
  <c r="F1009" i="4" s="1"/>
  <c r="T1010" i="4" l="1"/>
  <c r="N1010" i="4" s="1"/>
  <c r="U1009" i="4"/>
  <c r="V1009" i="4" s="1"/>
  <c r="O1010" i="4"/>
  <c r="P1010" i="4" s="1"/>
  <c r="E1010" i="4" l="1"/>
  <c r="F1010" i="4" s="1"/>
  <c r="O1011" i="4" l="1"/>
  <c r="P1011" i="4" s="1"/>
  <c r="T1011" i="4"/>
  <c r="N1011" i="4" s="1"/>
  <c r="U1010" i="4"/>
  <c r="V1010" i="4" s="1"/>
  <c r="E1011" i="4" l="1"/>
  <c r="F1011" i="4" s="1"/>
  <c r="T1012" i="4" l="1"/>
  <c r="N1012" i="4" s="1"/>
  <c r="O1012" i="4"/>
  <c r="P1012" i="4" s="1"/>
  <c r="U1011" i="4"/>
  <c r="V1011" i="4" s="1"/>
  <c r="E1012" i="4" l="1"/>
  <c r="F1012" i="4" s="1"/>
  <c r="T1013" i="4" l="1"/>
  <c r="N1013" i="4" s="1"/>
  <c r="U1012" i="4"/>
  <c r="V1012" i="4" s="1"/>
  <c r="O1013" i="4"/>
  <c r="P1013" i="4" s="1"/>
  <c r="E1013" i="4" l="1"/>
  <c r="F1013" i="4" s="1"/>
  <c r="U1013" i="4" l="1"/>
  <c r="V1013" i="4" s="1"/>
  <c r="T1014" i="4"/>
  <c r="N1014" i="4" s="1"/>
  <c r="O1014" i="4"/>
  <c r="P1014" i="4" s="1"/>
  <c r="E1014" i="4" l="1"/>
  <c r="F1014" i="4" s="1"/>
  <c r="U1014" i="4" l="1"/>
  <c r="V1014" i="4" s="1"/>
  <c r="O1015" i="4"/>
  <c r="P1015" i="4" s="1"/>
  <c r="T1015" i="4"/>
  <c r="N1015" i="4" s="1"/>
  <c r="E1015" i="4" l="1"/>
  <c r="F1015" i="4" s="1"/>
  <c r="O1016" i="4" l="1"/>
  <c r="P1016" i="4" s="1"/>
  <c r="U1015" i="4"/>
  <c r="V1015" i="4" s="1"/>
  <c r="T1016" i="4"/>
  <c r="N1016" i="4" s="1"/>
  <c r="E1016" i="4" l="1"/>
  <c r="F1016" i="4" s="1"/>
  <c r="T1017" i="4" l="1"/>
  <c r="N1017" i="4" s="1"/>
  <c r="U1016" i="4"/>
  <c r="V1016" i="4" s="1"/>
  <c r="O1017" i="4"/>
  <c r="P1017" i="4" s="1"/>
  <c r="E1017" i="4" l="1"/>
  <c r="F1017" i="4" s="1"/>
  <c r="T1018" i="4" l="1"/>
  <c r="N1018" i="4" s="1"/>
  <c r="U1017" i="4"/>
  <c r="V1017" i="4" s="1"/>
  <c r="O1018" i="4"/>
  <c r="P1018" i="4" s="1"/>
  <c r="E1018" i="4" l="1"/>
  <c r="F1018" i="4" s="1"/>
  <c r="T1019" i="4" l="1"/>
  <c r="N1019" i="4" s="1"/>
  <c r="O1019" i="4"/>
  <c r="P1019" i="4" s="1"/>
  <c r="U1018" i="4"/>
  <c r="V1018" i="4" s="1"/>
  <c r="E1019" i="4" l="1"/>
  <c r="F1019" i="4" s="1"/>
  <c r="U1019" i="4" l="1"/>
  <c r="V1019" i="4" s="1"/>
  <c r="T1020" i="4"/>
  <c r="N1020" i="4" s="1"/>
  <c r="O1020" i="4"/>
  <c r="P1020" i="4" s="1"/>
  <c r="E1020" i="4" l="1"/>
  <c r="F1020" i="4" s="1"/>
  <c r="O1021" i="4" l="1"/>
  <c r="P1021" i="4" s="1"/>
  <c r="U1020" i="4"/>
  <c r="V1020" i="4" s="1"/>
  <c r="T1021" i="4"/>
  <c r="N1021" i="4" s="1"/>
  <c r="E1021" i="4" l="1"/>
  <c r="F1021" i="4" s="1"/>
  <c r="O1022" i="4" l="1"/>
  <c r="P1022" i="4" s="1"/>
  <c r="T1022" i="4"/>
  <c r="N1022" i="4" s="1"/>
  <c r="U1021" i="4"/>
  <c r="V1021" i="4" s="1"/>
  <c r="E1022" i="4" l="1"/>
  <c r="F1022" i="4" s="1"/>
  <c r="U1022" i="4" l="1"/>
  <c r="V1022" i="4" s="1"/>
  <c r="T1023" i="4"/>
  <c r="N1023" i="4" s="1"/>
  <c r="O1023" i="4"/>
  <c r="P1023" i="4" s="1"/>
  <c r="E1023" i="4" l="1"/>
  <c r="F1023" i="4" s="1"/>
  <c r="U1023" i="4" l="1"/>
  <c r="V1023" i="4" s="1"/>
  <c r="O1024" i="4"/>
  <c r="P1024" i="4" s="1"/>
  <c r="T1024" i="4"/>
  <c r="N1024" i="4" s="1"/>
  <c r="E1024" i="4" l="1"/>
  <c r="F1024" i="4" s="1"/>
  <c r="U1024" i="4" l="1"/>
  <c r="V1024" i="4" s="1"/>
  <c r="T1025" i="4"/>
  <c r="N1025" i="4" s="1"/>
  <c r="O1025" i="4"/>
  <c r="P1025" i="4" s="1"/>
  <c r="E1025" i="4" l="1"/>
  <c r="F1025" i="4" s="1"/>
  <c r="U1025" i="4" l="1"/>
  <c r="V1025" i="4" s="1"/>
  <c r="O1026" i="4"/>
  <c r="P1026" i="4" s="1"/>
  <c r="T1026" i="4"/>
  <c r="N1026" i="4" s="1"/>
  <c r="E1026" i="4" l="1"/>
  <c r="F1026" i="4" s="1"/>
  <c r="T1027" i="4" l="1"/>
  <c r="N1027" i="4" s="1"/>
  <c r="U1026" i="4"/>
  <c r="V1026" i="4" s="1"/>
  <c r="O1027" i="4"/>
  <c r="P1027" i="4" s="1"/>
  <c r="E1027" i="4" l="1"/>
  <c r="F1027" i="4" s="1"/>
  <c r="T1028" i="4" l="1"/>
  <c r="N1028" i="4" s="1"/>
  <c r="O1028" i="4"/>
  <c r="P1028" i="4" s="1"/>
  <c r="U1027" i="4"/>
  <c r="V1027" i="4" s="1"/>
  <c r="E1028" i="4" l="1"/>
  <c r="F1028" i="4" s="1"/>
  <c r="T1029" i="4" l="1"/>
  <c r="N1029" i="4" s="1"/>
  <c r="O1029" i="4"/>
  <c r="P1029" i="4" s="1"/>
  <c r="U1028" i="4"/>
  <c r="V1028" i="4" s="1"/>
  <c r="E1029" i="4" l="1"/>
  <c r="F1029" i="4" s="1"/>
  <c r="T1030" i="4" l="1"/>
  <c r="N1030" i="4" s="1"/>
  <c r="O1030" i="4"/>
  <c r="P1030" i="4" s="1"/>
  <c r="U1029" i="4"/>
  <c r="V1029" i="4" s="1"/>
  <c r="E1030" i="4" l="1"/>
  <c r="F1030" i="4" s="1"/>
  <c r="O1031" i="4" l="1"/>
  <c r="P1031" i="4" s="1"/>
  <c r="U1030" i="4"/>
  <c r="V1030" i="4" s="1"/>
  <c r="T1031" i="4"/>
  <c r="D24" i="2" l="1"/>
  <c r="D25" i="2" s="1"/>
  <c r="N1031" i="4"/>
  <c r="E1031" i="4" s="1"/>
  <c r="F1031" i="4" s="1"/>
  <c r="U1031" i="4" s="1"/>
  <c r="D8" i="2" s="1" a="1"/>
  <c r="D8" i="2" s="1"/>
  <c r="D9" i="2" s="1"/>
  <c r="V1031" i="4" l="1"/>
  <c r="D5" i="2"/>
  <c r="D3" i="2" a="1"/>
  <c r="D3" i="2" s="1"/>
  <c r="D4" i="2" s="1"/>
  <c r="D12" i="2" a="1"/>
  <c r="D12" i="2" s="1"/>
  <c r="D13" i="2" s="1"/>
  <c r="D10" i="2" a="1"/>
  <c r="D10" i="2" s="1"/>
  <c r="D11" i="2" s="1"/>
  <c r="D14" i="2" a="1"/>
  <c r="D14" i="2" s="1"/>
  <c r="D15" i="2" s="1"/>
  <c r="D16" i="2" a="1"/>
  <c r="D16" i="2" s="1"/>
  <c r="D17" i="2" s="1"/>
  <c r="D6" i="2" l="1"/>
</calcChain>
</file>

<file path=xl/sharedStrings.xml><?xml version="1.0" encoding="utf-8"?>
<sst xmlns="http://schemas.openxmlformats.org/spreadsheetml/2006/main" count="109" uniqueCount="46">
  <si>
    <t>Initial AUM</t>
  </si>
  <si>
    <t>Initial Allocation</t>
  </si>
  <si>
    <t>Romeu</t>
  </si>
  <si>
    <t>Issuer A</t>
  </si>
  <si>
    <t>Issuer B</t>
  </si>
  <si>
    <t>Issuer C</t>
  </si>
  <si>
    <t>Funds A</t>
  </si>
  <si>
    <t>Credit Funds</t>
  </si>
  <si>
    <t>DPGE</t>
  </si>
  <si>
    <t>Cash</t>
  </si>
  <si>
    <t>Adm Fee (Annual)</t>
  </si>
  <si>
    <t>Perf Fee (Annual)</t>
  </si>
  <si>
    <t>Returns (% CDI)</t>
  </si>
  <si>
    <t>CDI</t>
  </si>
  <si>
    <t>BuyAndHold</t>
  </si>
  <si>
    <t>MonthlyRebalance</t>
  </si>
  <si>
    <t>Total Return</t>
  </si>
  <si>
    <t>CAGR</t>
  </si>
  <si>
    <t>Vol.</t>
  </si>
  <si>
    <t>Sharpe</t>
  </si>
  <si>
    <t>-</t>
  </si>
  <si>
    <t>(CDI %)</t>
  </si>
  <si>
    <t>Adm Fee</t>
  </si>
  <si>
    <t>Yearly Revenue</t>
  </si>
  <si>
    <t>Monthly Revenue</t>
  </si>
  <si>
    <t>Perf Fee</t>
  </si>
  <si>
    <t>Month</t>
  </si>
  <si>
    <t>Year</t>
  </si>
  <si>
    <t>Data</t>
  </si>
  <si>
    <t>CDI (Annual)</t>
  </si>
  <si>
    <t>Benchmark AUM</t>
  </si>
  <si>
    <t>Gross AUM</t>
  </si>
  <si>
    <t>Net AUM</t>
  </si>
  <si>
    <t>Adm Fee Provision</t>
  </si>
  <si>
    <t>Cumlative Fee Provision</t>
  </si>
  <si>
    <t>Adm Fee Payment Date</t>
  </si>
  <si>
    <t>Adm Fee Payment</t>
  </si>
  <si>
    <t>Performance Fee Payment Date</t>
  </si>
  <si>
    <t>Performance Fee Payment</t>
  </si>
  <si>
    <t>Return</t>
  </si>
  <si>
    <t xml:space="preserve"> </t>
  </si>
  <si>
    <t>Cum. Return</t>
  </si>
  <si>
    <t>Anchor Allocation</t>
  </si>
  <si>
    <t>Anchor Capital</t>
  </si>
  <si>
    <t>Assumptions</t>
  </si>
  <si>
    <t>Cum. Return CDI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</si>
</sst>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R$&quot;\ * #,##0.00_-;\-&quot;R$&quot;\ * #,##0.00_-;_-&quot;R$&quot;\ * &quot;-&quot;??_-;_-@_-"/>
    <numFmt numFmtId="164" formatCode="[$$-409]#,##0.00;[Red]\-[$$-409]#,##0.00"/>
    <numFmt numFmtId="165" formatCode="mm/dd/yyyy"/>
    <numFmt numFmtId="166" formatCode="0.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10" fontId="0" fillId="0" borderId="0" xfId="0" applyNumberFormat="1"/>
    <xf numFmtId="166" fontId="0" fillId="0" borderId="0" xfId="0" applyNumberFormat="1"/>
    <xf numFmtId="10" fontId="2" fillId="2" borderId="0" xfId="0" applyNumberFormat="1" applyFont="1" applyFill="1"/>
    <xf numFmtId="0" fontId="2" fillId="2" borderId="0" xfId="0" applyFont="1" applyFill="1"/>
    <xf numFmtId="0" fontId="3" fillId="0" borderId="0" xfId="0" applyFont="1"/>
    <xf numFmtId="0" fontId="0" fillId="0" borderId="0" xfId="0" applyAlignment="1">
      <alignment horizontal="right"/>
    </xf>
    <xf numFmtId="0" fontId="2" fillId="2" borderId="0" xfId="0" applyFont="1" applyFill="1" applyAlignment="1">
      <alignment horizontal="right"/>
    </xf>
    <xf numFmtId="10" fontId="2" fillId="2" borderId="0" xfId="0" applyNumberFormat="1" applyFont="1" applyFill="1" applyAlignment="1">
      <alignment horizontal="right"/>
    </xf>
    <xf numFmtId="165" fontId="2" fillId="2" borderId="0" xfId="0" applyNumberFormat="1" applyFont="1" applyFill="1"/>
    <xf numFmtId="164" fontId="2" fillId="2" borderId="0" xfId="0" applyNumberFormat="1" applyFont="1" applyFill="1"/>
    <xf numFmtId="166" fontId="2" fillId="2" borderId="0" xfId="0" applyNumberFormat="1" applyFont="1" applyFill="1"/>
    <xf numFmtId="164" fontId="0" fillId="3" borderId="0" xfId="0" applyNumberFormat="1" applyFill="1"/>
    <xf numFmtId="0" fontId="0" fillId="3" borderId="0" xfId="0" applyFill="1"/>
    <xf numFmtId="164" fontId="0" fillId="4" borderId="0" xfId="0" applyNumberFormat="1" applyFill="1"/>
    <xf numFmtId="0" fontId="0" fillId="4" borderId="0" xfId="0" applyFill="1"/>
    <xf numFmtId="0" fontId="0" fillId="5" borderId="0" xfId="0" applyFill="1"/>
    <xf numFmtId="164" fontId="0" fillId="5" borderId="0" xfId="0" applyNumberFormat="1" applyFill="1"/>
    <xf numFmtId="164" fontId="0" fillId="4" borderId="0" xfId="0" applyNumberFormat="1" applyFont="1" applyFill="1"/>
    <xf numFmtId="0" fontId="0" fillId="6" borderId="0" xfId="0" applyFill="1"/>
    <xf numFmtId="164" fontId="0" fillId="6" borderId="0" xfId="0" applyNumberFormat="1" applyFill="1"/>
    <xf numFmtId="164" fontId="0" fillId="7" borderId="0" xfId="0" applyNumberFormat="1" applyFont="1" applyFill="1"/>
    <xf numFmtId="164" fontId="0" fillId="7" borderId="0" xfId="0" applyNumberFormat="1" applyFill="1"/>
    <xf numFmtId="0" fontId="0" fillId="8" borderId="0" xfId="0" applyFill="1"/>
    <xf numFmtId="164" fontId="0" fillId="8" borderId="0" xfId="0" applyNumberFormat="1" applyFill="1"/>
    <xf numFmtId="10" fontId="0" fillId="8" borderId="0" xfId="0" applyNumberFormat="1" applyFill="1"/>
    <xf numFmtId="166" fontId="0" fillId="9" borderId="0" xfId="0" applyNumberFormat="1" applyFill="1"/>
    <xf numFmtId="10" fontId="0" fillId="9" borderId="0" xfId="0" applyNumberFormat="1" applyFill="1"/>
    <xf numFmtId="10" fontId="0" fillId="4" borderId="0" xfId="0" applyNumberFormat="1" applyFill="1"/>
    <xf numFmtId="10" fontId="0" fillId="5" borderId="0" xfId="0" applyNumberFormat="1" applyFill="1"/>
    <xf numFmtId="10" fontId="0" fillId="6" borderId="0" xfId="0" applyNumberFormat="1" applyFill="1"/>
    <xf numFmtId="164" fontId="0" fillId="6" borderId="0" xfId="0" applyNumberFormat="1" applyFont="1" applyFill="1"/>
    <xf numFmtId="164" fontId="0" fillId="8" borderId="0" xfId="0" applyNumberFormat="1" applyFont="1" applyFill="1"/>
    <xf numFmtId="10" fontId="2" fillId="2" borderId="0" xfId="2" applyNumberFormat="1" applyFont="1" applyFill="1"/>
    <xf numFmtId="10" fontId="0" fillId="9" borderId="0" xfId="2" applyNumberFormat="1" applyFont="1" applyFill="1"/>
    <xf numFmtId="164" fontId="0" fillId="10" borderId="0" xfId="0" applyNumberFormat="1" applyFill="1"/>
    <xf numFmtId="0" fontId="0" fillId="10" borderId="0" xfId="0" applyFill="1"/>
    <xf numFmtId="10" fontId="0" fillId="10" borderId="0" xfId="0" applyNumberFormat="1" applyFill="1"/>
    <xf numFmtId="10" fontId="0" fillId="10" borderId="0" xfId="2" applyNumberFormat="1" applyFont="1" applyFill="1"/>
    <xf numFmtId="44" fontId="0" fillId="10" borderId="0" xfId="1" applyFont="1" applyFill="1"/>
    <xf numFmtId="10" fontId="3" fillId="4" borderId="0" xfId="0" applyNumberFormat="1" applyFont="1" applyFill="1"/>
    <xf numFmtId="10" fontId="3" fillId="5" borderId="0" xfId="0" applyNumberFormat="1" applyFont="1" applyFill="1"/>
    <xf numFmtId="10" fontId="3" fillId="6" borderId="0" xfId="0" applyNumberFormat="1" applyFont="1" applyFill="1"/>
    <xf numFmtId="10" fontId="3" fillId="8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Results!$D$2</c:f>
              <c:strCache>
                <c:ptCount val="1"/>
                <c:pt idx="0">
                  <c:v>BuyAndHold</c:v>
                </c:pt>
              </c:strCache>
            </c:strRef>
          </c:tx>
          <c:marker>
            <c:symbol val="none"/>
          </c:marker>
          <c:cat>
            <c:numRef>
              <c:f>BuyAndHold!$C$4:$C$1031</c:f>
              <c:numCache>
                <c:formatCode>mm/dd/yyyy</c:formatCode>
                <c:ptCount val="1028"/>
                <c:pt idx="0">
                  <c:v>40968</c:v>
                </c:pt>
                <c:pt idx="1">
                  <c:v>40969</c:v>
                </c:pt>
                <c:pt idx="2">
                  <c:v>40970</c:v>
                </c:pt>
                <c:pt idx="3">
                  <c:v>40973</c:v>
                </c:pt>
                <c:pt idx="4">
                  <c:v>40974</c:v>
                </c:pt>
                <c:pt idx="5">
                  <c:v>40975</c:v>
                </c:pt>
                <c:pt idx="6">
                  <c:v>40976</c:v>
                </c:pt>
                <c:pt idx="7">
                  <c:v>40977</c:v>
                </c:pt>
                <c:pt idx="8">
                  <c:v>40980</c:v>
                </c:pt>
                <c:pt idx="9">
                  <c:v>40981</c:v>
                </c:pt>
                <c:pt idx="10">
                  <c:v>40982</c:v>
                </c:pt>
                <c:pt idx="11">
                  <c:v>40983</c:v>
                </c:pt>
                <c:pt idx="12">
                  <c:v>40984</c:v>
                </c:pt>
                <c:pt idx="13">
                  <c:v>40987</c:v>
                </c:pt>
                <c:pt idx="14">
                  <c:v>40988</c:v>
                </c:pt>
                <c:pt idx="15">
                  <c:v>40989</c:v>
                </c:pt>
                <c:pt idx="16">
                  <c:v>40990</c:v>
                </c:pt>
                <c:pt idx="17">
                  <c:v>40991</c:v>
                </c:pt>
                <c:pt idx="18">
                  <c:v>40994</c:v>
                </c:pt>
                <c:pt idx="19">
                  <c:v>40995</c:v>
                </c:pt>
                <c:pt idx="20">
                  <c:v>40996</c:v>
                </c:pt>
                <c:pt idx="21">
                  <c:v>40997</c:v>
                </c:pt>
                <c:pt idx="22">
                  <c:v>40998</c:v>
                </c:pt>
                <c:pt idx="23">
                  <c:v>41001</c:v>
                </c:pt>
                <c:pt idx="24">
                  <c:v>41002</c:v>
                </c:pt>
                <c:pt idx="25">
                  <c:v>41003</c:v>
                </c:pt>
                <c:pt idx="26">
                  <c:v>41004</c:v>
                </c:pt>
                <c:pt idx="27">
                  <c:v>41008</c:v>
                </c:pt>
                <c:pt idx="28">
                  <c:v>41009</c:v>
                </c:pt>
                <c:pt idx="29">
                  <c:v>41010</c:v>
                </c:pt>
                <c:pt idx="30">
                  <c:v>41011</c:v>
                </c:pt>
                <c:pt idx="31">
                  <c:v>41012</c:v>
                </c:pt>
                <c:pt idx="32">
                  <c:v>41015</c:v>
                </c:pt>
                <c:pt idx="33">
                  <c:v>41016</c:v>
                </c:pt>
                <c:pt idx="34">
                  <c:v>41017</c:v>
                </c:pt>
                <c:pt idx="35">
                  <c:v>41018</c:v>
                </c:pt>
                <c:pt idx="36">
                  <c:v>41019</c:v>
                </c:pt>
                <c:pt idx="37">
                  <c:v>41022</c:v>
                </c:pt>
                <c:pt idx="38">
                  <c:v>41023</c:v>
                </c:pt>
                <c:pt idx="39">
                  <c:v>41024</c:v>
                </c:pt>
                <c:pt idx="40">
                  <c:v>41025</c:v>
                </c:pt>
                <c:pt idx="41">
                  <c:v>41026</c:v>
                </c:pt>
                <c:pt idx="42">
                  <c:v>41029</c:v>
                </c:pt>
                <c:pt idx="43">
                  <c:v>41031</c:v>
                </c:pt>
                <c:pt idx="44">
                  <c:v>41032</c:v>
                </c:pt>
                <c:pt idx="45">
                  <c:v>41033</c:v>
                </c:pt>
                <c:pt idx="46">
                  <c:v>41036</c:v>
                </c:pt>
                <c:pt idx="47">
                  <c:v>41037</c:v>
                </c:pt>
                <c:pt idx="48">
                  <c:v>41038</c:v>
                </c:pt>
                <c:pt idx="49">
                  <c:v>41039</c:v>
                </c:pt>
                <c:pt idx="50">
                  <c:v>41040</c:v>
                </c:pt>
                <c:pt idx="51">
                  <c:v>41043</c:v>
                </c:pt>
                <c:pt idx="52">
                  <c:v>41044</c:v>
                </c:pt>
                <c:pt idx="53">
                  <c:v>41045</c:v>
                </c:pt>
                <c:pt idx="54">
                  <c:v>41046</c:v>
                </c:pt>
                <c:pt idx="55">
                  <c:v>41047</c:v>
                </c:pt>
                <c:pt idx="56">
                  <c:v>41050</c:v>
                </c:pt>
                <c:pt idx="57">
                  <c:v>41051</c:v>
                </c:pt>
                <c:pt idx="58">
                  <c:v>41052</c:v>
                </c:pt>
                <c:pt idx="59">
                  <c:v>41053</c:v>
                </c:pt>
                <c:pt idx="60">
                  <c:v>41054</c:v>
                </c:pt>
                <c:pt idx="61">
                  <c:v>41057</c:v>
                </c:pt>
                <c:pt idx="62">
                  <c:v>41058</c:v>
                </c:pt>
                <c:pt idx="63">
                  <c:v>41059</c:v>
                </c:pt>
                <c:pt idx="64">
                  <c:v>41060</c:v>
                </c:pt>
                <c:pt idx="65">
                  <c:v>41061</c:v>
                </c:pt>
                <c:pt idx="66">
                  <c:v>41064</c:v>
                </c:pt>
                <c:pt idx="67">
                  <c:v>41065</c:v>
                </c:pt>
                <c:pt idx="68">
                  <c:v>41066</c:v>
                </c:pt>
                <c:pt idx="69">
                  <c:v>41068</c:v>
                </c:pt>
                <c:pt idx="70">
                  <c:v>41071</c:v>
                </c:pt>
                <c:pt idx="71">
                  <c:v>41072</c:v>
                </c:pt>
                <c:pt idx="72">
                  <c:v>41073</c:v>
                </c:pt>
                <c:pt idx="73">
                  <c:v>41074</c:v>
                </c:pt>
                <c:pt idx="74">
                  <c:v>41075</c:v>
                </c:pt>
                <c:pt idx="75">
                  <c:v>41078</c:v>
                </c:pt>
                <c:pt idx="76">
                  <c:v>41079</c:v>
                </c:pt>
                <c:pt idx="77">
                  <c:v>41080</c:v>
                </c:pt>
                <c:pt idx="78">
                  <c:v>41081</c:v>
                </c:pt>
                <c:pt idx="79">
                  <c:v>41082</c:v>
                </c:pt>
                <c:pt idx="80">
                  <c:v>41085</c:v>
                </c:pt>
                <c:pt idx="81">
                  <c:v>41086</c:v>
                </c:pt>
                <c:pt idx="82">
                  <c:v>41087</c:v>
                </c:pt>
                <c:pt idx="83">
                  <c:v>41088</c:v>
                </c:pt>
                <c:pt idx="84">
                  <c:v>41089</c:v>
                </c:pt>
                <c:pt idx="85">
                  <c:v>41092</c:v>
                </c:pt>
                <c:pt idx="86">
                  <c:v>41093</c:v>
                </c:pt>
                <c:pt idx="87">
                  <c:v>41094</c:v>
                </c:pt>
                <c:pt idx="88">
                  <c:v>41095</c:v>
                </c:pt>
                <c:pt idx="89">
                  <c:v>41096</c:v>
                </c:pt>
                <c:pt idx="90">
                  <c:v>41099</c:v>
                </c:pt>
                <c:pt idx="91">
                  <c:v>41100</c:v>
                </c:pt>
                <c:pt idx="92">
                  <c:v>41101</c:v>
                </c:pt>
                <c:pt idx="93">
                  <c:v>41102</c:v>
                </c:pt>
                <c:pt idx="94">
                  <c:v>41103</c:v>
                </c:pt>
                <c:pt idx="95">
                  <c:v>41106</c:v>
                </c:pt>
                <c:pt idx="96">
                  <c:v>41107</c:v>
                </c:pt>
                <c:pt idx="97">
                  <c:v>41108</c:v>
                </c:pt>
                <c:pt idx="98">
                  <c:v>41109</c:v>
                </c:pt>
                <c:pt idx="99">
                  <c:v>41110</c:v>
                </c:pt>
                <c:pt idx="100">
                  <c:v>41113</c:v>
                </c:pt>
                <c:pt idx="101">
                  <c:v>41114</c:v>
                </c:pt>
                <c:pt idx="102">
                  <c:v>41115</c:v>
                </c:pt>
                <c:pt idx="103">
                  <c:v>41116</c:v>
                </c:pt>
                <c:pt idx="104">
                  <c:v>41117</c:v>
                </c:pt>
                <c:pt idx="105">
                  <c:v>41120</c:v>
                </c:pt>
                <c:pt idx="106">
                  <c:v>41121</c:v>
                </c:pt>
                <c:pt idx="107">
                  <c:v>41122</c:v>
                </c:pt>
                <c:pt idx="108">
                  <c:v>41123</c:v>
                </c:pt>
                <c:pt idx="109">
                  <c:v>41124</c:v>
                </c:pt>
                <c:pt idx="110">
                  <c:v>41127</c:v>
                </c:pt>
                <c:pt idx="111">
                  <c:v>41128</c:v>
                </c:pt>
                <c:pt idx="112">
                  <c:v>41129</c:v>
                </c:pt>
                <c:pt idx="113">
                  <c:v>41130</c:v>
                </c:pt>
                <c:pt idx="114">
                  <c:v>41131</c:v>
                </c:pt>
                <c:pt idx="115">
                  <c:v>41134</c:v>
                </c:pt>
                <c:pt idx="116">
                  <c:v>41135</c:v>
                </c:pt>
                <c:pt idx="117">
                  <c:v>41136</c:v>
                </c:pt>
                <c:pt idx="118">
                  <c:v>41137</c:v>
                </c:pt>
                <c:pt idx="119">
                  <c:v>41138</c:v>
                </c:pt>
                <c:pt idx="120">
                  <c:v>41141</c:v>
                </c:pt>
                <c:pt idx="121">
                  <c:v>41142</c:v>
                </c:pt>
                <c:pt idx="122">
                  <c:v>41143</c:v>
                </c:pt>
                <c:pt idx="123">
                  <c:v>41144</c:v>
                </c:pt>
                <c:pt idx="124">
                  <c:v>41145</c:v>
                </c:pt>
                <c:pt idx="125">
                  <c:v>41148</c:v>
                </c:pt>
                <c:pt idx="126">
                  <c:v>41149</c:v>
                </c:pt>
                <c:pt idx="127">
                  <c:v>41150</c:v>
                </c:pt>
                <c:pt idx="128">
                  <c:v>41151</c:v>
                </c:pt>
                <c:pt idx="129">
                  <c:v>41152</c:v>
                </c:pt>
                <c:pt idx="130">
                  <c:v>41155</c:v>
                </c:pt>
                <c:pt idx="131">
                  <c:v>41156</c:v>
                </c:pt>
                <c:pt idx="132">
                  <c:v>41157</c:v>
                </c:pt>
                <c:pt idx="133">
                  <c:v>41158</c:v>
                </c:pt>
                <c:pt idx="134">
                  <c:v>41162</c:v>
                </c:pt>
                <c:pt idx="135">
                  <c:v>41163</c:v>
                </c:pt>
                <c:pt idx="136">
                  <c:v>41164</c:v>
                </c:pt>
                <c:pt idx="137">
                  <c:v>41165</c:v>
                </c:pt>
                <c:pt idx="138">
                  <c:v>41166</c:v>
                </c:pt>
                <c:pt idx="139">
                  <c:v>41169</c:v>
                </c:pt>
                <c:pt idx="140">
                  <c:v>41170</c:v>
                </c:pt>
                <c:pt idx="141">
                  <c:v>41171</c:v>
                </c:pt>
                <c:pt idx="142">
                  <c:v>41172</c:v>
                </c:pt>
                <c:pt idx="143">
                  <c:v>41173</c:v>
                </c:pt>
                <c:pt idx="144">
                  <c:v>41176</c:v>
                </c:pt>
                <c:pt idx="145">
                  <c:v>41177</c:v>
                </c:pt>
                <c:pt idx="146">
                  <c:v>41178</c:v>
                </c:pt>
                <c:pt idx="147">
                  <c:v>41179</c:v>
                </c:pt>
                <c:pt idx="148">
                  <c:v>41180</c:v>
                </c:pt>
                <c:pt idx="149">
                  <c:v>41183</c:v>
                </c:pt>
                <c:pt idx="150">
                  <c:v>41184</c:v>
                </c:pt>
                <c:pt idx="151">
                  <c:v>41185</c:v>
                </c:pt>
                <c:pt idx="152">
                  <c:v>41186</c:v>
                </c:pt>
                <c:pt idx="153">
                  <c:v>41187</c:v>
                </c:pt>
                <c:pt idx="154">
                  <c:v>41190</c:v>
                </c:pt>
                <c:pt idx="155">
                  <c:v>41191</c:v>
                </c:pt>
                <c:pt idx="156">
                  <c:v>41192</c:v>
                </c:pt>
                <c:pt idx="157">
                  <c:v>41193</c:v>
                </c:pt>
                <c:pt idx="158">
                  <c:v>41197</c:v>
                </c:pt>
                <c:pt idx="159">
                  <c:v>41198</c:v>
                </c:pt>
                <c:pt idx="160">
                  <c:v>41199</c:v>
                </c:pt>
                <c:pt idx="161">
                  <c:v>41200</c:v>
                </c:pt>
                <c:pt idx="162">
                  <c:v>41201</c:v>
                </c:pt>
                <c:pt idx="163">
                  <c:v>41204</c:v>
                </c:pt>
                <c:pt idx="164">
                  <c:v>41205</c:v>
                </c:pt>
                <c:pt idx="165">
                  <c:v>41206</c:v>
                </c:pt>
                <c:pt idx="166">
                  <c:v>41207</c:v>
                </c:pt>
                <c:pt idx="167">
                  <c:v>41208</c:v>
                </c:pt>
                <c:pt idx="168">
                  <c:v>41211</c:v>
                </c:pt>
                <c:pt idx="169">
                  <c:v>41212</c:v>
                </c:pt>
                <c:pt idx="170">
                  <c:v>41213</c:v>
                </c:pt>
                <c:pt idx="171">
                  <c:v>41214</c:v>
                </c:pt>
                <c:pt idx="172">
                  <c:v>41218</c:v>
                </c:pt>
                <c:pt idx="173">
                  <c:v>41219</c:v>
                </c:pt>
                <c:pt idx="174">
                  <c:v>41220</c:v>
                </c:pt>
                <c:pt idx="175">
                  <c:v>41221</c:v>
                </c:pt>
                <c:pt idx="176">
                  <c:v>41222</c:v>
                </c:pt>
                <c:pt idx="177">
                  <c:v>41225</c:v>
                </c:pt>
                <c:pt idx="178">
                  <c:v>41226</c:v>
                </c:pt>
                <c:pt idx="179">
                  <c:v>41227</c:v>
                </c:pt>
                <c:pt idx="180">
                  <c:v>41229</c:v>
                </c:pt>
                <c:pt idx="181">
                  <c:v>41232</c:v>
                </c:pt>
                <c:pt idx="182">
                  <c:v>41233</c:v>
                </c:pt>
                <c:pt idx="183">
                  <c:v>41234</c:v>
                </c:pt>
                <c:pt idx="184">
                  <c:v>41235</c:v>
                </c:pt>
                <c:pt idx="185">
                  <c:v>41236</c:v>
                </c:pt>
                <c:pt idx="186">
                  <c:v>41239</c:v>
                </c:pt>
                <c:pt idx="187">
                  <c:v>41240</c:v>
                </c:pt>
                <c:pt idx="188">
                  <c:v>41241</c:v>
                </c:pt>
                <c:pt idx="189">
                  <c:v>41242</c:v>
                </c:pt>
                <c:pt idx="190">
                  <c:v>41243</c:v>
                </c:pt>
                <c:pt idx="191">
                  <c:v>41246</c:v>
                </c:pt>
                <c:pt idx="192">
                  <c:v>41247</c:v>
                </c:pt>
                <c:pt idx="193">
                  <c:v>41248</c:v>
                </c:pt>
                <c:pt idx="194">
                  <c:v>41249</c:v>
                </c:pt>
                <c:pt idx="195">
                  <c:v>41250</c:v>
                </c:pt>
                <c:pt idx="196">
                  <c:v>41253</c:v>
                </c:pt>
                <c:pt idx="197">
                  <c:v>41254</c:v>
                </c:pt>
                <c:pt idx="198">
                  <c:v>41255</c:v>
                </c:pt>
                <c:pt idx="199">
                  <c:v>41256</c:v>
                </c:pt>
                <c:pt idx="200">
                  <c:v>41257</c:v>
                </c:pt>
                <c:pt idx="201">
                  <c:v>41260</c:v>
                </c:pt>
                <c:pt idx="202">
                  <c:v>41261</c:v>
                </c:pt>
                <c:pt idx="203">
                  <c:v>41262</c:v>
                </c:pt>
                <c:pt idx="204">
                  <c:v>41263</c:v>
                </c:pt>
                <c:pt idx="205">
                  <c:v>41264</c:v>
                </c:pt>
                <c:pt idx="206">
                  <c:v>41267</c:v>
                </c:pt>
                <c:pt idx="207">
                  <c:v>41269</c:v>
                </c:pt>
                <c:pt idx="208">
                  <c:v>41270</c:v>
                </c:pt>
                <c:pt idx="209">
                  <c:v>41271</c:v>
                </c:pt>
                <c:pt idx="210">
                  <c:v>41274</c:v>
                </c:pt>
                <c:pt idx="211">
                  <c:v>41276</c:v>
                </c:pt>
                <c:pt idx="212">
                  <c:v>41277</c:v>
                </c:pt>
                <c:pt idx="213">
                  <c:v>41278</c:v>
                </c:pt>
                <c:pt idx="214">
                  <c:v>41281</c:v>
                </c:pt>
                <c:pt idx="215">
                  <c:v>41282</c:v>
                </c:pt>
                <c:pt idx="216">
                  <c:v>41283</c:v>
                </c:pt>
                <c:pt idx="217">
                  <c:v>41284</c:v>
                </c:pt>
                <c:pt idx="218">
                  <c:v>41285</c:v>
                </c:pt>
                <c:pt idx="219">
                  <c:v>41288</c:v>
                </c:pt>
                <c:pt idx="220">
                  <c:v>41289</c:v>
                </c:pt>
                <c:pt idx="221">
                  <c:v>41290</c:v>
                </c:pt>
                <c:pt idx="222">
                  <c:v>41291</c:v>
                </c:pt>
                <c:pt idx="223">
                  <c:v>41292</c:v>
                </c:pt>
                <c:pt idx="224">
                  <c:v>41295</c:v>
                </c:pt>
                <c:pt idx="225">
                  <c:v>41296</c:v>
                </c:pt>
                <c:pt idx="226">
                  <c:v>41297</c:v>
                </c:pt>
                <c:pt idx="227">
                  <c:v>41298</c:v>
                </c:pt>
                <c:pt idx="228">
                  <c:v>41299</c:v>
                </c:pt>
                <c:pt idx="229">
                  <c:v>41302</c:v>
                </c:pt>
                <c:pt idx="230">
                  <c:v>41303</c:v>
                </c:pt>
                <c:pt idx="231">
                  <c:v>41304</c:v>
                </c:pt>
                <c:pt idx="232">
                  <c:v>41305</c:v>
                </c:pt>
                <c:pt idx="233">
                  <c:v>41306</c:v>
                </c:pt>
                <c:pt idx="234">
                  <c:v>41309</c:v>
                </c:pt>
                <c:pt idx="235">
                  <c:v>41310</c:v>
                </c:pt>
                <c:pt idx="236">
                  <c:v>41311</c:v>
                </c:pt>
                <c:pt idx="237">
                  <c:v>41312</c:v>
                </c:pt>
                <c:pt idx="238">
                  <c:v>41313</c:v>
                </c:pt>
                <c:pt idx="239">
                  <c:v>41318</c:v>
                </c:pt>
                <c:pt idx="240">
                  <c:v>41319</c:v>
                </c:pt>
                <c:pt idx="241">
                  <c:v>41320</c:v>
                </c:pt>
                <c:pt idx="242">
                  <c:v>41323</c:v>
                </c:pt>
                <c:pt idx="243">
                  <c:v>41324</c:v>
                </c:pt>
                <c:pt idx="244">
                  <c:v>41325</c:v>
                </c:pt>
                <c:pt idx="245">
                  <c:v>41326</c:v>
                </c:pt>
                <c:pt idx="246">
                  <c:v>41327</c:v>
                </c:pt>
                <c:pt idx="247">
                  <c:v>41330</c:v>
                </c:pt>
                <c:pt idx="248">
                  <c:v>41331</c:v>
                </c:pt>
                <c:pt idx="249">
                  <c:v>41332</c:v>
                </c:pt>
                <c:pt idx="250">
                  <c:v>41333</c:v>
                </c:pt>
                <c:pt idx="251">
                  <c:v>41334</c:v>
                </c:pt>
                <c:pt idx="252">
                  <c:v>41337</c:v>
                </c:pt>
                <c:pt idx="253">
                  <c:v>41338</c:v>
                </c:pt>
                <c:pt idx="254">
                  <c:v>41339</c:v>
                </c:pt>
                <c:pt idx="255">
                  <c:v>41340</c:v>
                </c:pt>
                <c:pt idx="256">
                  <c:v>41341</c:v>
                </c:pt>
                <c:pt idx="257">
                  <c:v>41344</c:v>
                </c:pt>
                <c:pt idx="258">
                  <c:v>41345</c:v>
                </c:pt>
                <c:pt idx="259">
                  <c:v>41346</c:v>
                </c:pt>
                <c:pt idx="260">
                  <c:v>41347</c:v>
                </c:pt>
                <c:pt idx="261">
                  <c:v>41348</c:v>
                </c:pt>
                <c:pt idx="262">
                  <c:v>41351</c:v>
                </c:pt>
                <c:pt idx="263">
                  <c:v>41352</c:v>
                </c:pt>
                <c:pt idx="264">
                  <c:v>41353</c:v>
                </c:pt>
                <c:pt idx="265">
                  <c:v>41354</c:v>
                </c:pt>
                <c:pt idx="266">
                  <c:v>41355</c:v>
                </c:pt>
                <c:pt idx="267">
                  <c:v>41358</c:v>
                </c:pt>
                <c:pt idx="268">
                  <c:v>41359</c:v>
                </c:pt>
                <c:pt idx="269">
                  <c:v>41360</c:v>
                </c:pt>
                <c:pt idx="270">
                  <c:v>41361</c:v>
                </c:pt>
                <c:pt idx="271">
                  <c:v>41365</c:v>
                </c:pt>
                <c:pt idx="272">
                  <c:v>41366</c:v>
                </c:pt>
                <c:pt idx="273">
                  <c:v>41367</c:v>
                </c:pt>
                <c:pt idx="274">
                  <c:v>41368</c:v>
                </c:pt>
                <c:pt idx="275">
                  <c:v>41369</c:v>
                </c:pt>
                <c:pt idx="276">
                  <c:v>41372</c:v>
                </c:pt>
                <c:pt idx="277">
                  <c:v>41373</c:v>
                </c:pt>
                <c:pt idx="278">
                  <c:v>41374</c:v>
                </c:pt>
                <c:pt idx="279">
                  <c:v>41375</c:v>
                </c:pt>
                <c:pt idx="280">
                  <c:v>41376</c:v>
                </c:pt>
                <c:pt idx="281">
                  <c:v>41379</c:v>
                </c:pt>
                <c:pt idx="282">
                  <c:v>41380</c:v>
                </c:pt>
                <c:pt idx="283">
                  <c:v>41381</c:v>
                </c:pt>
                <c:pt idx="284">
                  <c:v>41382</c:v>
                </c:pt>
                <c:pt idx="285">
                  <c:v>41383</c:v>
                </c:pt>
                <c:pt idx="286">
                  <c:v>41386</c:v>
                </c:pt>
                <c:pt idx="287">
                  <c:v>41387</c:v>
                </c:pt>
                <c:pt idx="288">
                  <c:v>41388</c:v>
                </c:pt>
                <c:pt idx="289">
                  <c:v>41389</c:v>
                </c:pt>
                <c:pt idx="290">
                  <c:v>41390</c:v>
                </c:pt>
                <c:pt idx="291">
                  <c:v>41393</c:v>
                </c:pt>
                <c:pt idx="292">
                  <c:v>41394</c:v>
                </c:pt>
                <c:pt idx="293">
                  <c:v>41396</c:v>
                </c:pt>
                <c:pt idx="294">
                  <c:v>41397</c:v>
                </c:pt>
                <c:pt idx="295">
                  <c:v>41400</c:v>
                </c:pt>
                <c:pt idx="296">
                  <c:v>41401</c:v>
                </c:pt>
                <c:pt idx="297">
                  <c:v>41402</c:v>
                </c:pt>
                <c:pt idx="298">
                  <c:v>41403</c:v>
                </c:pt>
                <c:pt idx="299">
                  <c:v>41404</c:v>
                </c:pt>
                <c:pt idx="300">
                  <c:v>41407</c:v>
                </c:pt>
                <c:pt idx="301">
                  <c:v>41408</c:v>
                </c:pt>
                <c:pt idx="302">
                  <c:v>41409</c:v>
                </c:pt>
                <c:pt idx="303">
                  <c:v>41410</c:v>
                </c:pt>
                <c:pt idx="304">
                  <c:v>41411</c:v>
                </c:pt>
                <c:pt idx="305">
                  <c:v>41414</c:v>
                </c:pt>
                <c:pt idx="306">
                  <c:v>41415</c:v>
                </c:pt>
                <c:pt idx="307">
                  <c:v>41416</c:v>
                </c:pt>
                <c:pt idx="308">
                  <c:v>41417</c:v>
                </c:pt>
                <c:pt idx="309">
                  <c:v>41418</c:v>
                </c:pt>
                <c:pt idx="310">
                  <c:v>41421</c:v>
                </c:pt>
                <c:pt idx="311">
                  <c:v>41422</c:v>
                </c:pt>
                <c:pt idx="312">
                  <c:v>41423</c:v>
                </c:pt>
                <c:pt idx="313">
                  <c:v>41425</c:v>
                </c:pt>
                <c:pt idx="314">
                  <c:v>41428</c:v>
                </c:pt>
                <c:pt idx="315">
                  <c:v>41429</c:v>
                </c:pt>
                <c:pt idx="316">
                  <c:v>41430</c:v>
                </c:pt>
                <c:pt idx="317">
                  <c:v>41431</c:v>
                </c:pt>
                <c:pt idx="318">
                  <c:v>41432</c:v>
                </c:pt>
                <c:pt idx="319">
                  <c:v>41435</c:v>
                </c:pt>
                <c:pt idx="320">
                  <c:v>41436</c:v>
                </c:pt>
                <c:pt idx="321">
                  <c:v>41437</c:v>
                </c:pt>
                <c:pt idx="322">
                  <c:v>41438</c:v>
                </c:pt>
                <c:pt idx="323">
                  <c:v>41439</c:v>
                </c:pt>
                <c:pt idx="324">
                  <c:v>41442</c:v>
                </c:pt>
                <c:pt idx="325">
                  <c:v>41443</c:v>
                </c:pt>
                <c:pt idx="326">
                  <c:v>41444</c:v>
                </c:pt>
                <c:pt idx="327">
                  <c:v>41445</c:v>
                </c:pt>
                <c:pt idx="328">
                  <c:v>41446</c:v>
                </c:pt>
                <c:pt idx="329">
                  <c:v>41449</c:v>
                </c:pt>
                <c:pt idx="330">
                  <c:v>41450</c:v>
                </c:pt>
                <c:pt idx="331">
                  <c:v>41451</c:v>
                </c:pt>
                <c:pt idx="332">
                  <c:v>41452</c:v>
                </c:pt>
                <c:pt idx="333">
                  <c:v>41453</c:v>
                </c:pt>
                <c:pt idx="334">
                  <c:v>41456</c:v>
                </c:pt>
                <c:pt idx="335">
                  <c:v>41457</c:v>
                </c:pt>
                <c:pt idx="336">
                  <c:v>41458</c:v>
                </c:pt>
                <c:pt idx="337">
                  <c:v>41459</c:v>
                </c:pt>
                <c:pt idx="338">
                  <c:v>41460</c:v>
                </c:pt>
                <c:pt idx="339">
                  <c:v>41463</c:v>
                </c:pt>
                <c:pt idx="340">
                  <c:v>41464</c:v>
                </c:pt>
                <c:pt idx="341">
                  <c:v>41465</c:v>
                </c:pt>
                <c:pt idx="342">
                  <c:v>41466</c:v>
                </c:pt>
                <c:pt idx="343">
                  <c:v>41467</c:v>
                </c:pt>
                <c:pt idx="344">
                  <c:v>41470</c:v>
                </c:pt>
                <c:pt idx="345">
                  <c:v>41471</c:v>
                </c:pt>
                <c:pt idx="346">
                  <c:v>41472</c:v>
                </c:pt>
                <c:pt idx="347">
                  <c:v>41473</c:v>
                </c:pt>
                <c:pt idx="348">
                  <c:v>41474</c:v>
                </c:pt>
                <c:pt idx="349">
                  <c:v>41477</c:v>
                </c:pt>
                <c:pt idx="350">
                  <c:v>41478</c:v>
                </c:pt>
                <c:pt idx="351">
                  <c:v>41479</c:v>
                </c:pt>
                <c:pt idx="352">
                  <c:v>41480</c:v>
                </c:pt>
                <c:pt idx="353">
                  <c:v>41481</c:v>
                </c:pt>
                <c:pt idx="354">
                  <c:v>41484</c:v>
                </c:pt>
                <c:pt idx="355">
                  <c:v>41485</c:v>
                </c:pt>
                <c:pt idx="356">
                  <c:v>41486</c:v>
                </c:pt>
                <c:pt idx="357">
                  <c:v>41487</c:v>
                </c:pt>
                <c:pt idx="358">
                  <c:v>41488</c:v>
                </c:pt>
                <c:pt idx="359">
                  <c:v>41491</c:v>
                </c:pt>
                <c:pt idx="360">
                  <c:v>41492</c:v>
                </c:pt>
                <c:pt idx="361">
                  <c:v>41493</c:v>
                </c:pt>
                <c:pt idx="362">
                  <c:v>41494</c:v>
                </c:pt>
                <c:pt idx="363">
                  <c:v>41495</c:v>
                </c:pt>
                <c:pt idx="364">
                  <c:v>41498</c:v>
                </c:pt>
                <c:pt idx="365">
                  <c:v>41499</c:v>
                </c:pt>
                <c:pt idx="366">
                  <c:v>41500</c:v>
                </c:pt>
                <c:pt idx="367">
                  <c:v>41501</c:v>
                </c:pt>
                <c:pt idx="368">
                  <c:v>41502</c:v>
                </c:pt>
                <c:pt idx="369">
                  <c:v>41505</c:v>
                </c:pt>
                <c:pt idx="370">
                  <c:v>41506</c:v>
                </c:pt>
                <c:pt idx="371">
                  <c:v>41507</c:v>
                </c:pt>
                <c:pt idx="372">
                  <c:v>41508</c:v>
                </c:pt>
                <c:pt idx="373">
                  <c:v>41509</c:v>
                </c:pt>
                <c:pt idx="374">
                  <c:v>41512</c:v>
                </c:pt>
                <c:pt idx="375">
                  <c:v>41513</c:v>
                </c:pt>
                <c:pt idx="376">
                  <c:v>41514</c:v>
                </c:pt>
                <c:pt idx="377">
                  <c:v>41515</c:v>
                </c:pt>
                <c:pt idx="378">
                  <c:v>41516</c:v>
                </c:pt>
                <c:pt idx="379">
                  <c:v>41519</c:v>
                </c:pt>
                <c:pt idx="380">
                  <c:v>41520</c:v>
                </c:pt>
                <c:pt idx="381">
                  <c:v>41521</c:v>
                </c:pt>
                <c:pt idx="382">
                  <c:v>41522</c:v>
                </c:pt>
                <c:pt idx="383">
                  <c:v>41523</c:v>
                </c:pt>
                <c:pt idx="384">
                  <c:v>41526</c:v>
                </c:pt>
                <c:pt idx="385">
                  <c:v>41527</c:v>
                </c:pt>
                <c:pt idx="386">
                  <c:v>41528</c:v>
                </c:pt>
                <c:pt idx="387">
                  <c:v>41529</c:v>
                </c:pt>
                <c:pt idx="388">
                  <c:v>41530</c:v>
                </c:pt>
                <c:pt idx="389">
                  <c:v>41533</c:v>
                </c:pt>
                <c:pt idx="390">
                  <c:v>41534</c:v>
                </c:pt>
                <c:pt idx="391">
                  <c:v>41535</c:v>
                </c:pt>
                <c:pt idx="392">
                  <c:v>41536</c:v>
                </c:pt>
                <c:pt idx="393">
                  <c:v>41537</c:v>
                </c:pt>
                <c:pt idx="394">
                  <c:v>41540</c:v>
                </c:pt>
                <c:pt idx="395">
                  <c:v>41541</c:v>
                </c:pt>
                <c:pt idx="396">
                  <c:v>41542</c:v>
                </c:pt>
                <c:pt idx="397">
                  <c:v>41543</c:v>
                </c:pt>
                <c:pt idx="398">
                  <c:v>41544</c:v>
                </c:pt>
                <c:pt idx="399">
                  <c:v>41547</c:v>
                </c:pt>
                <c:pt idx="400">
                  <c:v>41548</c:v>
                </c:pt>
                <c:pt idx="401">
                  <c:v>41549</c:v>
                </c:pt>
                <c:pt idx="402">
                  <c:v>41550</c:v>
                </c:pt>
                <c:pt idx="403">
                  <c:v>41551</c:v>
                </c:pt>
                <c:pt idx="404">
                  <c:v>41554</c:v>
                </c:pt>
                <c:pt idx="405">
                  <c:v>41555</c:v>
                </c:pt>
                <c:pt idx="406">
                  <c:v>41556</c:v>
                </c:pt>
                <c:pt idx="407">
                  <c:v>41557</c:v>
                </c:pt>
                <c:pt idx="408">
                  <c:v>41558</c:v>
                </c:pt>
                <c:pt idx="409">
                  <c:v>41561</c:v>
                </c:pt>
                <c:pt idx="410">
                  <c:v>41562</c:v>
                </c:pt>
                <c:pt idx="411">
                  <c:v>41563</c:v>
                </c:pt>
                <c:pt idx="412">
                  <c:v>41564</c:v>
                </c:pt>
                <c:pt idx="413">
                  <c:v>41565</c:v>
                </c:pt>
                <c:pt idx="414">
                  <c:v>41568</c:v>
                </c:pt>
                <c:pt idx="415">
                  <c:v>41569</c:v>
                </c:pt>
                <c:pt idx="416">
                  <c:v>41570</c:v>
                </c:pt>
                <c:pt idx="417">
                  <c:v>41571</c:v>
                </c:pt>
                <c:pt idx="418">
                  <c:v>41572</c:v>
                </c:pt>
                <c:pt idx="419">
                  <c:v>41575</c:v>
                </c:pt>
                <c:pt idx="420">
                  <c:v>41576</c:v>
                </c:pt>
                <c:pt idx="421">
                  <c:v>41577</c:v>
                </c:pt>
                <c:pt idx="422">
                  <c:v>41578</c:v>
                </c:pt>
                <c:pt idx="423">
                  <c:v>41579</c:v>
                </c:pt>
                <c:pt idx="424">
                  <c:v>41582</c:v>
                </c:pt>
                <c:pt idx="425">
                  <c:v>41583</c:v>
                </c:pt>
                <c:pt idx="426">
                  <c:v>41584</c:v>
                </c:pt>
                <c:pt idx="427">
                  <c:v>41585</c:v>
                </c:pt>
                <c:pt idx="428">
                  <c:v>41586</c:v>
                </c:pt>
                <c:pt idx="429">
                  <c:v>41589</c:v>
                </c:pt>
                <c:pt idx="430">
                  <c:v>41590</c:v>
                </c:pt>
                <c:pt idx="431">
                  <c:v>41591</c:v>
                </c:pt>
                <c:pt idx="432">
                  <c:v>41592</c:v>
                </c:pt>
                <c:pt idx="433">
                  <c:v>41596</c:v>
                </c:pt>
                <c:pt idx="434">
                  <c:v>41597</c:v>
                </c:pt>
                <c:pt idx="435">
                  <c:v>41598</c:v>
                </c:pt>
                <c:pt idx="436">
                  <c:v>41599</c:v>
                </c:pt>
                <c:pt idx="437">
                  <c:v>41600</c:v>
                </c:pt>
                <c:pt idx="438">
                  <c:v>41603</c:v>
                </c:pt>
                <c:pt idx="439">
                  <c:v>41604</c:v>
                </c:pt>
                <c:pt idx="440">
                  <c:v>41605</c:v>
                </c:pt>
                <c:pt idx="441">
                  <c:v>41606</c:v>
                </c:pt>
                <c:pt idx="442">
                  <c:v>41607</c:v>
                </c:pt>
                <c:pt idx="443">
                  <c:v>41610</c:v>
                </c:pt>
                <c:pt idx="444">
                  <c:v>41611</c:v>
                </c:pt>
                <c:pt idx="445">
                  <c:v>41612</c:v>
                </c:pt>
                <c:pt idx="446">
                  <c:v>41613</c:v>
                </c:pt>
                <c:pt idx="447">
                  <c:v>41614</c:v>
                </c:pt>
                <c:pt idx="448">
                  <c:v>41617</c:v>
                </c:pt>
                <c:pt idx="449">
                  <c:v>41618</c:v>
                </c:pt>
                <c:pt idx="450">
                  <c:v>41619</c:v>
                </c:pt>
                <c:pt idx="451">
                  <c:v>41620</c:v>
                </c:pt>
                <c:pt idx="452">
                  <c:v>41621</c:v>
                </c:pt>
                <c:pt idx="453">
                  <c:v>41624</c:v>
                </c:pt>
                <c:pt idx="454">
                  <c:v>41625</c:v>
                </c:pt>
                <c:pt idx="455">
                  <c:v>41626</c:v>
                </c:pt>
                <c:pt idx="456">
                  <c:v>41627</c:v>
                </c:pt>
                <c:pt idx="457">
                  <c:v>41628</c:v>
                </c:pt>
                <c:pt idx="458">
                  <c:v>41631</c:v>
                </c:pt>
                <c:pt idx="459">
                  <c:v>41632</c:v>
                </c:pt>
                <c:pt idx="460">
                  <c:v>41634</c:v>
                </c:pt>
                <c:pt idx="461">
                  <c:v>41635</c:v>
                </c:pt>
                <c:pt idx="462">
                  <c:v>41638</c:v>
                </c:pt>
                <c:pt idx="463">
                  <c:v>41639</c:v>
                </c:pt>
                <c:pt idx="464">
                  <c:v>41641</c:v>
                </c:pt>
                <c:pt idx="465">
                  <c:v>41642</c:v>
                </c:pt>
                <c:pt idx="466">
                  <c:v>41645</c:v>
                </c:pt>
                <c:pt idx="467">
                  <c:v>41646</c:v>
                </c:pt>
                <c:pt idx="468">
                  <c:v>41647</c:v>
                </c:pt>
                <c:pt idx="469">
                  <c:v>41648</c:v>
                </c:pt>
                <c:pt idx="470">
                  <c:v>41649</c:v>
                </c:pt>
                <c:pt idx="471">
                  <c:v>41652</c:v>
                </c:pt>
                <c:pt idx="472">
                  <c:v>41653</c:v>
                </c:pt>
                <c:pt idx="473">
                  <c:v>41654</c:v>
                </c:pt>
                <c:pt idx="474">
                  <c:v>41655</c:v>
                </c:pt>
                <c:pt idx="475">
                  <c:v>41656</c:v>
                </c:pt>
                <c:pt idx="476">
                  <c:v>41659</c:v>
                </c:pt>
                <c:pt idx="477">
                  <c:v>41660</c:v>
                </c:pt>
                <c:pt idx="478">
                  <c:v>41661</c:v>
                </c:pt>
                <c:pt idx="479">
                  <c:v>41662</c:v>
                </c:pt>
                <c:pt idx="480">
                  <c:v>41663</c:v>
                </c:pt>
                <c:pt idx="481">
                  <c:v>41666</c:v>
                </c:pt>
                <c:pt idx="482">
                  <c:v>41667</c:v>
                </c:pt>
                <c:pt idx="483">
                  <c:v>41668</c:v>
                </c:pt>
                <c:pt idx="484">
                  <c:v>41669</c:v>
                </c:pt>
                <c:pt idx="485">
                  <c:v>41670</c:v>
                </c:pt>
                <c:pt idx="486">
                  <c:v>41673</c:v>
                </c:pt>
                <c:pt idx="487">
                  <c:v>41674</c:v>
                </c:pt>
                <c:pt idx="488">
                  <c:v>41675</c:v>
                </c:pt>
                <c:pt idx="489">
                  <c:v>41676</c:v>
                </c:pt>
                <c:pt idx="490">
                  <c:v>41677</c:v>
                </c:pt>
                <c:pt idx="491">
                  <c:v>41680</c:v>
                </c:pt>
                <c:pt idx="492">
                  <c:v>41681</c:v>
                </c:pt>
                <c:pt idx="493">
                  <c:v>41682</c:v>
                </c:pt>
                <c:pt idx="494">
                  <c:v>41683</c:v>
                </c:pt>
                <c:pt idx="495">
                  <c:v>41684</c:v>
                </c:pt>
                <c:pt idx="496">
                  <c:v>41687</c:v>
                </c:pt>
                <c:pt idx="497">
                  <c:v>41688</c:v>
                </c:pt>
                <c:pt idx="498">
                  <c:v>41689</c:v>
                </c:pt>
                <c:pt idx="499">
                  <c:v>41690</c:v>
                </c:pt>
                <c:pt idx="500">
                  <c:v>41691</c:v>
                </c:pt>
                <c:pt idx="501">
                  <c:v>41694</c:v>
                </c:pt>
                <c:pt idx="502">
                  <c:v>41695</c:v>
                </c:pt>
                <c:pt idx="503">
                  <c:v>41696</c:v>
                </c:pt>
                <c:pt idx="504">
                  <c:v>41697</c:v>
                </c:pt>
                <c:pt idx="505">
                  <c:v>41698</c:v>
                </c:pt>
                <c:pt idx="506">
                  <c:v>41703</c:v>
                </c:pt>
                <c:pt idx="507">
                  <c:v>41704</c:v>
                </c:pt>
                <c:pt idx="508">
                  <c:v>41705</c:v>
                </c:pt>
                <c:pt idx="509">
                  <c:v>41708</c:v>
                </c:pt>
                <c:pt idx="510">
                  <c:v>41709</c:v>
                </c:pt>
                <c:pt idx="511">
                  <c:v>41710</c:v>
                </c:pt>
                <c:pt idx="512">
                  <c:v>41711</c:v>
                </c:pt>
                <c:pt idx="513">
                  <c:v>41712</c:v>
                </c:pt>
                <c:pt idx="514">
                  <c:v>41715</c:v>
                </c:pt>
                <c:pt idx="515">
                  <c:v>41716</c:v>
                </c:pt>
                <c:pt idx="516">
                  <c:v>41717</c:v>
                </c:pt>
                <c:pt idx="517">
                  <c:v>41718</c:v>
                </c:pt>
                <c:pt idx="518">
                  <c:v>41719</c:v>
                </c:pt>
                <c:pt idx="519">
                  <c:v>41722</c:v>
                </c:pt>
                <c:pt idx="520">
                  <c:v>41723</c:v>
                </c:pt>
                <c:pt idx="521">
                  <c:v>41724</c:v>
                </c:pt>
                <c:pt idx="522">
                  <c:v>41725</c:v>
                </c:pt>
                <c:pt idx="523">
                  <c:v>41726</c:v>
                </c:pt>
                <c:pt idx="524">
                  <c:v>41729</c:v>
                </c:pt>
                <c:pt idx="525">
                  <c:v>41730</c:v>
                </c:pt>
                <c:pt idx="526">
                  <c:v>41731</c:v>
                </c:pt>
                <c:pt idx="527">
                  <c:v>41732</c:v>
                </c:pt>
                <c:pt idx="528">
                  <c:v>41733</c:v>
                </c:pt>
                <c:pt idx="529">
                  <c:v>41736</c:v>
                </c:pt>
                <c:pt idx="530">
                  <c:v>41737</c:v>
                </c:pt>
                <c:pt idx="531">
                  <c:v>41738</c:v>
                </c:pt>
                <c:pt idx="532">
                  <c:v>41739</c:v>
                </c:pt>
                <c:pt idx="533">
                  <c:v>41740</c:v>
                </c:pt>
                <c:pt idx="534">
                  <c:v>41743</c:v>
                </c:pt>
                <c:pt idx="535">
                  <c:v>41744</c:v>
                </c:pt>
                <c:pt idx="536">
                  <c:v>41745</c:v>
                </c:pt>
                <c:pt idx="537">
                  <c:v>41746</c:v>
                </c:pt>
                <c:pt idx="538">
                  <c:v>41751</c:v>
                </c:pt>
                <c:pt idx="539">
                  <c:v>41752</c:v>
                </c:pt>
                <c:pt idx="540">
                  <c:v>41753</c:v>
                </c:pt>
                <c:pt idx="541">
                  <c:v>41754</c:v>
                </c:pt>
                <c:pt idx="542">
                  <c:v>41757</c:v>
                </c:pt>
                <c:pt idx="543">
                  <c:v>41758</c:v>
                </c:pt>
                <c:pt idx="544">
                  <c:v>41759</c:v>
                </c:pt>
                <c:pt idx="545">
                  <c:v>41761</c:v>
                </c:pt>
                <c:pt idx="546">
                  <c:v>41764</c:v>
                </c:pt>
                <c:pt idx="547">
                  <c:v>41765</c:v>
                </c:pt>
                <c:pt idx="548">
                  <c:v>41766</c:v>
                </c:pt>
                <c:pt idx="549">
                  <c:v>41767</c:v>
                </c:pt>
                <c:pt idx="550">
                  <c:v>41768</c:v>
                </c:pt>
                <c:pt idx="551">
                  <c:v>41771</c:v>
                </c:pt>
                <c:pt idx="552">
                  <c:v>41772</c:v>
                </c:pt>
                <c:pt idx="553">
                  <c:v>41773</c:v>
                </c:pt>
                <c:pt idx="554">
                  <c:v>41774</c:v>
                </c:pt>
                <c:pt idx="555">
                  <c:v>41775</c:v>
                </c:pt>
                <c:pt idx="556">
                  <c:v>41778</c:v>
                </c:pt>
                <c:pt idx="557">
                  <c:v>41779</c:v>
                </c:pt>
                <c:pt idx="558">
                  <c:v>41780</c:v>
                </c:pt>
                <c:pt idx="559">
                  <c:v>41781</c:v>
                </c:pt>
                <c:pt idx="560">
                  <c:v>41782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41792</c:v>
                </c:pt>
                <c:pt idx="567">
                  <c:v>41793</c:v>
                </c:pt>
                <c:pt idx="568">
                  <c:v>41794</c:v>
                </c:pt>
                <c:pt idx="569">
                  <c:v>41795</c:v>
                </c:pt>
                <c:pt idx="570">
                  <c:v>41796</c:v>
                </c:pt>
                <c:pt idx="571">
                  <c:v>41799</c:v>
                </c:pt>
                <c:pt idx="572">
                  <c:v>41800</c:v>
                </c:pt>
                <c:pt idx="573">
                  <c:v>41801</c:v>
                </c:pt>
                <c:pt idx="574">
                  <c:v>41802</c:v>
                </c:pt>
                <c:pt idx="575">
                  <c:v>41803</c:v>
                </c:pt>
                <c:pt idx="576">
                  <c:v>41806</c:v>
                </c:pt>
                <c:pt idx="577">
                  <c:v>41807</c:v>
                </c:pt>
                <c:pt idx="578">
                  <c:v>41808</c:v>
                </c:pt>
                <c:pt idx="579">
                  <c:v>41810</c:v>
                </c:pt>
                <c:pt idx="580">
                  <c:v>41813</c:v>
                </c:pt>
                <c:pt idx="581">
                  <c:v>41814</c:v>
                </c:pt>
                <c:pt idx="582">
                  <c:v>41815</c:v>
                </c:pt>
                <c:pt idx="583">
                  <c:v>41816</c:v>
                </c:pt>
                <c:pt idx="584">
                  <c:v>41817</c:v>
                </c:pt>
                <c:pt idx="585">
                  <c:v>41820</c:v>
                </c:pt>
                <c:pt idx="586">
                  <c:v>41821</c:v>
                </c:pt>
                <c:pt idx="587">
                  <c:v>41822</c:v>
                </c:pt>
                <c:pt idx="588">
                  <c:v>41823</c:v>
                </c:pt>
                <c:pt idx="589">
                  <c:v>41824</c:v>
                </c:pt>
                <c:pt idx="590">
                  <c:v>41827</c:v>
                </c:pt>
                <c:pt idx="591">
                  <c:v>41828</c:v>
                </c:pt>
                <c:pt idx="592">
                  <c:v>41829</c:v>
                </c:pt>
                <c:pt idx="593">
                  <c:v>41830</c:v>
                </c:pt>
                <c:pt idx="594">
                  <c:v>41831</c:v>
                </c:pt>
                <c:pt idx="595">
                  <c:v>41834</c:v>
                </c:pt>
                <c:pt idx="596">
                  <c:v>41835</c:v>
                </c:pt>
                <c:pt idx="597">
                  <c:v>41836</c:v>
                </c:pt>
                <c:pt idx="598">
                  <c:v>41837</c:v>
                </c:pt>
                <c:pt idx="599">
                  <c:v>41838</c:v>
                </c:pt>
                <c:pt idx="600">
                  <c:v>41841</c:v>
                </c:pt>
                <c:pt idx="601">
                  <c:v>41842</c:v>
                </c:pt>
                <c:pt idx="602">
                  <c:v>41843</c:v>
                </c:pt>
                <c:pt idx="603">
                  <c:v>41844</c:v>
                </c:pt>
                <c:pt idx="604">
                  <c:v>41845</c:v>
                </c:pt>
                <c:pt idx="605">
                  <c:v>41848</c:v>
                </c:pt>
                <c:pt idx="606">
                  <c:v>41849</c:v>
                </c:pt>
                <c:pt idx="607">
                  <c:v>41850</c:v>
                </c:pt>
                <c:pt idx="608">
                  <c:v>41851</c:v>
                </c:pt>
                <c:pt idx="609">
                  <c:v>41852</c:v>
                </c:pt>
                <c:pt idx="610">
                  <c:v>41855</c:v>
                </c:pt>
                <c:pt idx="611">
                  <c:v>41856</c:v>
                </c:pt>
                <c:pt idx="612">
                  <c:v>41857</c:v>
                </c:pt>
                <c:pt idx="613">
                  <c:v>41858</c:v>
                </c:pt>
                <c:pt idx="614">
                  <c:v>41859</c:v>
                </c:pt>
                <c:pt idx="615">
                  <c:v>41862</c:v>
                </c:pt>
                <c:pt idx="616">
                  <c:v>41863</c:v>
                </c:pt>
                <c:pt idx="617">
                  <c:v>41864</c:v>
                </c:pt>
                <c:pt idx="618">
                  <c:v>41865</c:v>
                </c:pt>
                <c:pt idx="619">
                  <c:v>41866</c:v>
                </c:pt>
                <c:pt idx="620">
                  <c:v>41869</c:v>
                </c:pt>
                <c:pt idx="621">
                  <c:v>41870</c:v>
                </c:pt>
                <c:pt idx="622">
                  <c:v>41871</c:v>
                </c:pt>
                <c:pt idx="623">
                  <c:v>41872</c:v>
                </c:pt>
                <c:pt idx="624">
                  <c:v>41873</c:v>
                </c:pt>
                <c:pt idx="625">
                  <c:v>41876</c:v>
                </c:pt>
                <c:pt idx="626">
                  <c:v>41877</c:v>
                </c:pt>
                <c:pt idx="627">
                  <c:v>41878</c:v>
                </c:pt>
                <c:pt idx="628">
                  <c:v>41879</c:v>
                </c:pt>
                <c:pt idx="629">
                  <c:v>41880</c:v>
                </c:pt>
                <c:pt idx="630">
                  <c:v>41883</c:v>
                </c:pt>
                <c:pt idx="631">
                  <c:v>41884</c:v>
                </c:pt>
                <c:pt idx="632">
                  <c:v>41885</c:v>
                </c:pt>
                <c:pt idx="633">
                  <c:v>41886</c:v>
                </c:pt>
                <c:pt idx="634">
                  <c:v>41887</c:v>
                </c:pt>
                <c:pt idx="635">
                  <c:v>41890</c:v>
                </c:pt>
                <c:pt idx="636">
                  <c:v>41891</c:v>
                </c:pt>
                <c:pt idx="637">
                  <c:v>41892</c:v>
                </c:pt>
                <c:pt idx="638">
                  <c:v>41893</c:v>
                </c:pt>
                <c:pt idx="639">
                  <c:v>41894</c:v>
                </c:pt>
                <c:pt idx="640">
                  <c:v>41897</c:v>
                </c:pt>
                <c:pt idx="641">
                  <c:v>41898</c:v>
                </c:pt>
                <c:pt idx="642">
                  <c:v>41899</c:v>
                </c:pt>
                <c:pt idx="643">
                  <c:v>41900</c:v>
                </c:pt>
                <c:pt idx="644">
                  <c:v>41901</c:v>
                </c:pt>
                <c:pt idx="645">
                  <c:v>41904</c:v>
                </c:pt>
                <c:pt idx="646">
                  <c:v>41905</c:v>
                </c:pt>
                <c:pt idx="647">
                  <c:v>41906</c:v>
                </c:pt>
                <c:pt idx="648">
                  <c:v>41907</c:v>
                </c:pt>
                <c:pt idx="649">
                  <c:v>41908</c:v>
                </c:pt>
                <c:pt idx="650">
                  <c:v>41911</c:v>
                </c:pt>
                <c:pt idx="651">
                  <c:v>41912</c:v>
                </c:pt>
                <c:pt idx="652">
                  <c:v>41913</c:v>
                </c:pt>
                <c:pt idx="653">
                  <c:v>41914</c:v>
                </c:pt>
                <c:pt idx="654">
                  <c:v>41915</c:v>
                </c:pt>
                <c:pt idx="655">
                  <c:v>41918</c:v>
                </c:pt>
                <c:pt idx="656">
                  <c:v>41919</c:v>
                </c:pt>
                <c:pt idx="657">
                  <c:v>41920</c:v>
                </c:pt>
                <c:pt idx="658">
                  <c:v>41921</c:v>
                </c:pt>
                <c:pt idx="659">
                  <c:v>41922</c:v>
                </c:pt>
                <c:pt idx="660">
                  <c:v>41925</c:v>
                </c:pt>
                <c:pt idx="661">
                  <c:v>41926</c:v>
                </c:pt>
                <c:pt idx="662">
                  <c:v>41927</c:v>
                </c:pt>
                <c:pt idx="663">
                  <c:v>41928</c:v>
                </c:pt>
                <c:pt idx="664">
                  <c:v>41929</c:v>
                </c:pt>
                <c:pt idx="665">
                  <c:v>41932</c:v>
                </c:pt>
                <c:pt idx="666">
                  <c:v>41933</c:v>
                </c:pt>
                <c:pt idx="667">
                  <c:v>41934</c:v>
                </c:pt>
                <c:pt idx="668">
                  <c:v>41935</c:v>
                </c:pt>
                <c:pt idx="669">
                  <c:v>41936</c:v>
                </c:pt>
                <c:pt idx="670">
                  <c:v>41939</c:v>
                </c:pt>
                <c:pt idx="671">
                  <c:v>41940</c:v>
                </c:pt>
                <c:pt idx="672">
                  <c:v>41941</c:v>
                </c:pt>
                <c:pt idx="673">
                  <c:v>41942</c:v>
                </c:pt>
                <c:pt idx="674">
                  <c:v>41943</c:v>
                </c:pt>
                <c:pt idx="675">
                  <c:v>41946</c:v>
                </c:pt>
                <c:pt idx="676">
                  <c:v>41947</c:v>
                </c:pt>
                <c:pt idx="677">
                  <c:v>41948</c:v>
                </c:pt>
                <c:pt idx="678">
                  <c:v>41949</c:v>
                </c:pt>
                <c:pt idx="679">
                  <c:v>41950</c:v>
                </c:pt>
                <c:pt idx="680">
                  <c:v>41953</c:v>
                </c:pt>
                <c:pt idx="681">
                  <c:v>41954</c:v>
                </c:pt>
                <c:pt idx="682">
                  <c:v>41955</c:v>
                </c:pt>
                <c:pt idx="683">
                  <c:v>41956</c:v>
                </c:pt>
                <c:pt idx="684">
                  <c:v>41957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41967</c:v>
                </c:pt>
                <c:pt idx="691">
                  <c:v>41968</c:v>
                </c:pt>
                <c:pt idx="692">
                  <c:v>41969</c:v>
                </c:pt>
                <c:pt idx="693">
                  <c:v>41970</c:v>
                </c:pt>
                <c:pt idx="694">
                  <c:v>41971</c:v>
                </c:pt>
                <c:pt idx="695">
                  <c:v>41974</c:v>
                </c:pt>
                <c:pt idx="696">
                  <c:v>41975</c:v>
                </c:pt>
                <c:pt idx="697">
                  <c:v>41976</c:v>
                </c:pt>
                <c:pt idx="698">
                  <c:v>41977</c:v>
                </c:pt>
                <c:pt idx="699">
                  <c:v>41978</c:v>
                </c:pt>
                <c:pt idx="700">
                  <c:v>41981</c:v>
                </c:pt>
                <c:pt idx="701">
                  <c:v>41982</c:v>
                </c:pt>
                <c:pt idx="702">
                  <c:v>41983</c:v>
                </c:pt>
                <c:pt idx="703">
                  <c:v>41984</c:v>
                </c:pt>
                <c:pt idx="704">
                  <c:v>41985</c:v>
                </c:pt>
                <c:pt idx="705">
                  <c:v>41988</c:v>
                </c:pt>
                <c:pt idx="706">
                  <c:v>41989</c:v>
                </c:pt>
                <c:pt idx="707">
                  <c:v>41990</c:v>
                </c:pt>
                <c:pt idx="708">
                  <c:v>41991</c:v>
                </c:pt>
                <c:pt idx="709">
                  <c:v>41992</c:v>
                </c:pt>
                <c:pt idx="710">
                  <c:v>41995</c:v>
                </c:pt>
                <c:pt idx="711">
                  <c:v>41996</c:v>
                </c:pt>
                <c:pt idx="712">
                  <c:v>41997</c:v>
                </c:pt>
                <c:pt idx="713">
                  <c:v>41999</c:v>
                </c:pt>
                <c:pt idx="714">
                  <c:v>42002</c:v>
                </c:pt>
                <c:pt idx="715">
                  <c:v>42003</c:v>
                </c:pt>
                <c:pt idx="716">
                  <c:v>42004</c:v>
                </c:pt>
                <c:pt idx="717">
                  <c:v>42006</c:v>
                </c:pt>
                <c:pt idx="718">
                  <c:v>42009</c:v>
                </c:pt>
                <c:pt idx="719">
                  <c:v>42010</c:v>
                </c:pt>
                <c:pt idx="720">
                  <c:v>42011</c:v>
                </c:pt>
                <c:pt idx="721">
                  <c:v>42012</c:v>
                </c:pt>
                <c:pt idx="722">
                  <c:v>42013</c:v>
                </c:pt>
                <c:pt idx="723">
                  <c:v>42016</c:v>
                </c:pt>
                <c:pt idx="724">
                  <c:v>42017</c:v>
                </c:pt>
                <c:pt idx="725">
                  <c:v>42018</c:v>
                </c:pt>
                <c:pt idx="726">
                  <c:v>42019</c:v>
                </c:pt>
                <c:pt idx="727">
                  <c:v>42020</c:v>
                </c:pt>
                <c:pt idx="728">
                  <c:v>42023</c:v>
                </c:pt>
                <c:pt idx="729">
                  <c:v>42024</c:v>
                </c:pt>
                <c:pt idx="730">
                  <c:v>42025</c:v>
                </c:pt>
                <c:pt idx="731">
                  <c:v>42026</c:v>
                </c:pt>
                <c:pt idx="732">
                  <c:v>42027</c:v>
                </c:pt>
                <c:pt idx="733">
                  <c:v>42030</c:v>
                </c:pt>
                <c:pt idx="734">
                  <c:v>42031</c:v>
                </c:pt>
                <c:pt idx="735">
                  <c:v>42032</c:v>
                </c:pt>
                <c:pt idx="736">
                  <c:v>42033</c:v>
                </c:pt>
                <c:pt idx="737">
                  <c:v>42034</c:v>
                </c:pt>
                <c:pt idx="738">
                  <c:v>42037</c:v>
                </c:pt>
                <c:pt idx="739">
                  <c:v>42038</c:v>
                </c:pt>
                <c:pt idx="740">
                  <c:v>42039</c:v>
                </c:pt>
                <c:pt idx="741">
                  <c:v>42040</c:v>
                </c:pt>
                <c:pt idx="742">
                  <c:v>42041</c:v>
                </c:pt>
                <c:pt idx="743">
                  <c:v>42044</c:v>
                </c:pt>
                <c:pt idx="744">
                  <c:v>42045</c:v>
                </c:pt>
                <c:pt idx="745">
                  <c:v>42046</c:v>
                </c:pt>
                <c:pt idx="746">
                  <c:v>42047</c:v>
                </c:pt>
                <c:pt idx="747">
                  <c:v>42048</c:v>
                </c:pt>
                <c:pt idx="748">
                  <c:v>42053</c:v>
                </c:pt>
                <c:pt idx="749">
                  <c:v>42054</c:v>
                </c:pt>
                <c:pt idx="750">
                  <c:v>42055</c:v>
                </c:pt>
                <c:pt idx="751">
                  <c:v>42058</c:v>
                </c:pt>
                <c:pt idx="752">
                  <c:v>42059</c:v>
                </c:pt>
                <c:pt idx="753">
                  <c:v>42060</c:v>
                </c:pt>
                <c:pt idx="754">
                  <c:v>42061</c:v>
                </c:pt>
                <c:pt idx="755">
                  <c:v>42062</c:v>
                </c:pt>
                <c:pt idx="756">
                  <c:v>42065</c:v>
                </c:pt>
                <c:pt idx="757">
                  <c:v>42066</c:v>
                </c:pt>
                <c:pt idx="758">
                  <c:v>42067</c:v>
                </c:pt>
                <c:pt idx="759">
                  <c:v>42068</c:v>
                </c:pt>
                <c:pt idx="760">
                  <c:v>42069</c:v>
                </c:pt>
                <c:pt idx="761">
                  <c:v>42072</c:v>
                </c:pt>
                <c:pt idx="762">
                  <c:v>42073</c:v>
                </c:pt>
                <c:pt idx="763">
                  <c:v>42074</c:v>
                </c:pt>
                <c:pt idx="764">
                  <c:v>42075</c:v>
                </c:pt>
                <c:pt idx="765">
                  <c:v>42076</c:v>
                </c:pt>
                <c:pt idx="766">
                  <c:v>42079</c:v>
                </c:pt>
                <c:pt idx="767">
                  <c:v>42080</c:v>
                </c:pt>
                <c:pt idx="768">
                  <c:v>42081</c:v>
                </c:pt>
                <c:pt idx="769">
                  <c:v>42082</c:v>
                </c:pt>
                <c:pt idx="770">
                  <c:v>42083</c:v>
                </c:pt>
                <c:pt idx="771">
                  <c:v>42086</c:v>
                </c:pt>
                <c:pt idx="772">
                  <c:v>42087</c:v>
                </c:pt>
                <c:pt idx="773">
                  <c:v>42088</c:v>
                </c:pt>
                <c:pt idx="774">
                  <c:v>42089</c:v>
                </c:pt>
                <c:pt idx="775">
                  <c:v>42090</c:v>
                </c:pt>
                <c:pt idx="776">
                  <c:v>42093</c:v>
                </c:pt>
                <c:pt idx="777">
                  <c:v>42094</c:v>
                </c:pt>
                <c:pt idx="778">
                  <c:v>42095</c:v>
                </c:pt>
                <c:pt idx="779">
                  <c:v>42096</c:v>
                </c:pt>
                <c:pt idx="780">
                  <c:v>42100</c:v>
                </c:pt>
                <c:pt idx="781">
                  <c:v>42101</c:v>
                </c:pt>
                <c:pt idx="782">
                  <c:v>42102</c:v>
                </c:pt>
                <c:pt idx="783">
                  <c:v>42103</c:v>
                </c:pt>
                <c:pt idx="784">
                  <c:v>42104</c:v>
                </c:pt>
                <c:pt idx="785">
                  <c:v>42107</c:v>
                </c:pt>
                <c:pt idx="786">
                  <c:v>42108</c:v>
                </c:pt>
                <c:pt idx="787">
                  <c:v>42109</c:v>
                </c:pt>
                <c:pt idx="788">
                  <c:v>42110</c:v>
                </c:pt>
                <c:pt idx="789">
                  <c:v>42111</c:v>
                </c:pt>
                <c:pt idx="790">
                  <c:v>42114</c:v>
                </c:pt>
                <c:pt idx="791">
                  <c:v>42116</c:v>
                </c:pt>
                <c:pt idx="792">
                  <c:v>42117</c:v>
                </c:pt>
                <c:pt idx="793">
                  <c:v>42118</c:v>
                </c:pt>
                <c:pt idx="794">
                  <c:v>42121</c:v>
                </c:pt>
                <c:pt idx="795">
                  <c:v>42122</c:v>
                </c:pt>
                <c:pt idx="796">
                  <c:v>42123</c:v>
                </c:pt>
                <c:pt idx="797">
                  <c:v>42124</c:v>
                </c:pt>
                <c:pt idx="798">
                  <c:v>42128</c:v>
                </c:pt>
                <c:pt idx="799">
                  <c:v>42129</c:v>
                </c:pt>
                <c:pt idx="800">
                  <c:v>42130</c:v>
                </c:pt>
                <c:pt idx="801">
                  <c:v>42131</c:v>
                </c:pt>
                <c:pt idx="802">
                  <c:v>42132</c:v>
                </c:pt>
                <c:pt idx="803">
                  <c:v>42135</c:v>
                </c:pt>
                <c:pt idx="804">
                  <c:v>42136</c:v>
                </c:pt>
                <c:pt idx="805">
                  <c:v>42137</c:v>
                </c:pt>
                <c:pt idx="806">
                  <c:v>42138</c:v>
                </c:pt>
                <c:pt idx="807">
                  <c:v>42139</c:v>
                </c:pt>
                <c:pt idx="808">
                  <c:v>42142</c:v>
                </c:pt>
                <c:pt idx="809">
                  <c:v>42143</c:v>
                </c:pt>
                <c:pt idx="810">
                  <c:v>42144</c:v>
                </c:pt>
                <c:pt idx="811">
                  <c:v>42145</c:v>
                </c:pt>
                <c:pt idx="812">
                  <c:v>42146</c:v>
                </c:pt>
                <c:pt idx="813">
                  <c:v>42149</c:v>
                </c:pt>
                <c:pt idx="814">
                  <c:v>42150</c:v>
                </c:pt>
                <c:pt idx="815">
                  <c:v>42151</c:v>
                </c:pt>
                <c:pt idx="816">
                  <c:v>42152</c:v>
                </c:pt>
                <c:pt idx="817">
                  <c:v>42153</c:v>
                </c:pt>
                <c:pt idx="818">
                  <c:v>42156</c:v>
                </c:pt>
                <c:pt idx="819">
                  <c:v>42157</c:v>
                </c:pt>
                <c:pt idx="820">
                  <c:v>42158</c:v>
                </c:pt>
                <c:pt idx="821">
                  <c:v>42160</c:v>
                </c:pt>
                <c:pt idx="822">
                  <c:v>42163</c:v>
                </c:pt>
                <c:pt idx="823">
                  <c:v>42164</c:v>
                </c:pt>
                <c:pt idx="824">
                  <c:v>42165</c:v>
                </c:pt>
                <c:pt idx="825">
                  <c:v>42166</c:v>
                </c:pt>
                <c:pt idx="826">
                  <c:v>42167</c:v>
                </c:pt>
                <c:pt idx="827">
                  <c:v>42170</c:v>
                </c:pt>
                <c:pt idx="828">
                  <c:v>42171</c:v>
                </c:pt>
                <c:pt idx="829">
                  <c:v>42172</c:v>
                </c:pt>
                <c:pt idx="830">
                  <c:v>42173</c:v>
                </c:pt>
                <c:pt idx="831">
                  <c:v>42174</c:v>
                </c:pt>
                <c:pt idx="832">
                  <c:v>42177</c:v>
                </c:pt>
                <c:pt idx="833">
                  <c:v>42178</c:v>
                </c:pt>
                <c:pt idx="834">
                  <c:v>42179</c:v>
                </c:pt>
                <c:pt idx="835">
                  <c:v>42180</c:v>
                </c:pt>
                <c:pt idx="836">
                  <c:v>42181</c:v>
                </c:pt>
                <c:pt idx="837">
                  <c:v>42184</c:v>
                </c:pt>
                <c:pt idx="838">
                  <c:v>42185</c:v>
                </c:pt>
                <c:pt idx="839">
                  <c:v>42186</c:v>
                </c:pt>
                <c:pt idx="840">
                  <c:v>42187</c:v>
                </c:pt>
                <c:pt idx="841">
                  <c:v>42188</c:v>
                </c:pt>
                <c:pt idx="842">
                  <c:v>42191</c:v>
                </c:pt>
                <c:pt idx="843">
                  <c:v>42192</c:v>
                </c:pt>
                <c:pt idx="844">
                  <c:v>42193</c:v>
                </c:pt>
                <c:pt idx="845">
                  <c:v>42194</c:v>
                </c:pt>
                <c:pt idx="846">
                  <c:v>42195</c:v>
                </c:pt>
                <c:pt idx="847">
                  <c:v>42198</c:v>
                </c:pt>
                <c:pt idx="848">
                  <c:v>42199</c:v>
                </c:pt>
                <c:pt idx="849">
                  <c:v>42200</c:v>
                </c:pt>
                <c:pt idx="850">
                  <c:v>42201</c:v>
                </c:pt>
                <c:pt idx="851">
                  <c:v>42202</c:v>
                </c:pt>
                <c:pt idx="852">
                  <c:v>42205</c:v>
                </c:pt>
                <c:pt idx="853">
                  <c:v>42206</c:v>
                </c:pt>
                <c:pt idx="854">
                  <c:v>42207</c:v>
                </c:pt>
                <c:pt idx="855">
                  <c:v>42208</c:v>
                </c:pt>
                <c:pt idx="856">
                  <c:v>42209</c:v>
                </c:pt>
                <c:pt idx="857">
                  <c:v>42212</c:v>
                </c:pt>
                <c:pt idx="858">
                  <c:v>42213</c:v>
                </c:pt>
                <c:pt idx="859">
                  <c:v>42214</c:v>
                </c:pt>
                <c:pt idx="860">
                  <c:v>42215</c:v>
                </c:pt>
                <c:pt idx="861">
                  <c:v>42216</c:v>
                </c:pt>
                <c:pt idx="862">
                  <c:v>42219</c:v>
                </c:pt>
                <c:pt idx="863">
                  <c:v>42220</c:v>
                </c:pt>
                <c:pt idx="864">
                  <c:v>42221</c:v>
                </c:pt>
                <c:pt idx="865">
                  <c:v>42222</c:v>
                </c:pt>
                <c:pt idx="866">
                  <c:v>42223</c:v>
                </c:pt>
                <c:pt idx="867">
                  <c:v>42226</c:v>
                </c:pt>
                <c:pt idx="868">
                  <c:v>42227</c:v>
                </c:pt>
                <c:pt idx="869">
                  <c:v>42228</c:v>
                </c:pt>
                <c:pt idx="870">
                  <c:v>42229</c:v>
                </c:pt>
                <c:pt idx="871">
                  <c:v>42230</c:v>
                </c:pt>
                <c:pt idx="872">
                  <c:v>42233</c:v>
                </c:pt>
                <c:pt idx="873">
                  <c:v>42234</c:v>
                </c:pt>
                <c:pt idx="874">
                  <c:v>42235</c:v>
                </c:pt>
                <c:pt idx="875">
                  <c:v>42236</c:v>
                </c:pt>
                <c:pt idx="876">
                  <c:v>42237</c:v>
                </c:pt>
                <c:pt idx="877">
                  <c:v>42240</c:v>
                </c:pt>
                <c:pt idx="878">
                  <c:v>42241</c:v>
                </c:pt>
                <c:pt idx="879">
                  <c:v>42242</c:v>
                </c:pt>
                <c:pt idx="880">
                  <c:v>42243</c:v>
                </c:pt>
                <c:pt idx="881">
                  <c:v>42244</c:v>
                </c:pt>
                <c:pt idx="882">
                  <c:v>42247</c:v>
                </c:pt>
                <c:pt idx="883">
                  <c:v>42248</c:v>
                </c:pt>
                <c:pt idx="884">
                  <c:v>42249</c:v>
                </c:pt>
                <c:pt idx="885">
                  <c:v>42250</c:v>
                </c:pt>
                <c:pt idx="886">
                  <c:v>42251</c:v>
                </c:pt>
                <c:pt idx="887">
                  <c:v>42255</c:v>
                </c:pt>
                <c:pt idx="888">
                  <c:v>42256</c:v>
                </c:pt>
                <c:pt idx="889">
                  <c:v>42257</c:v>
                </c:pt>
                <c:pt idx="890">
                  <c:v>42258</c:v>
                </c:pt>
                <c:pt idx="891">
                  <c:v>42261</c:v>
                </c:pt>
                <c:pt idx="892">
                  <c:v>42262</c:v>
                </c:pt>
                <c:pt idx="893">
                  <c:v>42263</c:v>
                </c:pt>
                <c:pt idx="894">
                  <c:v>42264</c:v>
                </c:pt>
                <c:pt idx="895">
                  <c:v>42265</c:v>
                </c:pt>
                <c:pt idx="896">
                  <c:v>42268</c:v>
                </c:pt>
                <c:pt idx="897">
                  <c:v>42269</c:v>
                </c:pt>
                <c:pt idx="898">
                  <c:v>42270</c:v>
                </c:pt>
                <c:pt idx="899">
                  <c:v>42271</c:v>
                </c:pt>
                <c:pt idx="900">
                  <c:v>42272</c:v>
                </c:pt>
                <c:pt idx="901">
                  <c:v>42275</c:v>
                </c:pt>
                <c:pt idx="902">
                  <c:v>42276</c:v>
                </c:pt>
                <c:pt idx="903">
                  <c:v>42277</c:v>
                </c:pt>
                <c:pt idx="904">
                  <c:v>42278</c:v>
                </c:pt>
                <c:pt idx="905">
                  <c:v>42279</c:v>
                </c:pt>
                <c:pt idx="906">
                  <c:v>42282</c:v>
                </c:pt>
                <c:pt idx="907">
                  <c:v>42283</c:v>
                </c:pt>
                <c:pt idx="908">
                  <c:v>42284</c:v>
                </c:pt>
                <c:pt idx="909">
                  <c:v>42285</c:v>
                </c:pt>
                <c:pt idx="910">
                  <c:v>42286</c:v>
                </c:pt>
                <c:pt idx="911">
                  <c:v>42290</c:v>
                </c:pt>
                <c:pt idx="912">
                  <c:v>42291</c:v>
                </c:pt>
                <c:pt idx="913">
                  <c:v>42292</c:v>
                </c:pt>
                <c:pt idx="914">
                  <c:v>42293</c:v>
                </c:pt>
                <c:pt idx="915">
                  <c:v>42296</c:v>
                </c:pt>
                <c:pt idx="916">
                  <c:v>42297</c:v>
                </c:pt>
                <c:pt idx="917">
                  <c:v>42298</c:v>
                </c:pt>
                <c:pt idx="918">
                  <c:v>42299</c:v>
                </c:pt>
                <c:pt idx="919">
                  <c:v>42300</c:v>
                </c:pt>
                <c:pt idx="920">
                  <c:v>42303</c:v>
                </c:pt>
                <c:pt idx="921">
                  <c:v>42304</c:v>
                </c:pt>
                <c:pt idx="922">
                  <c:v>42305</c:v>
                </c:pt>
                <c:pt idx="923">
                  <c:v>42306</c:v>
                </c:pt>
                <c:pt idx="924">
                  <c:v>42307</c:v>
                </c:pt>
                <c:pt idx="925">
                  <c:v>42311</c:v>
                </c:pt>
                <c:pt idx="926">
                  <c:v>42312</c:v>
                </c:pt>
                <c:pt idx="927">
                  <c:v>42313</c:v>
                </c:pt>
                <c:pt idx="928">
                  <c:v>42314</c:v>
                </c:pt>
                <c:pt idx="929">
                  <c:v>42317</c:v>
                </c:pt>
                <c:pt idx="930">
                  <c:v>42318</c:v>
                </c:pt>
                <c:pt idx="931">
                  <c:v>42319</c:v>
                </c:pt>
                <c:pt idx="932">
                  <c:v>42320</c:v>
                </c:pt>
                <c:pt idx="933">
                  <c:v>42321</c:v>
                </c:pt>
                <c:pt idx="934">
                  <c:v>42324</c:v>
                </c:pt>
                <c:pt idx="935">
                  <c:v>42325</c:v>
                </c:pt>
                <c:pt idx="936">
                  <c:v>42326</c:v>
                </c:pt>
                <c:pt idx="937">
                  <c:v>42327</c:v>
                </c:pt>
                <c:pt idx="938">
                  <c:v>42328</c:v>
                </c:pt>
                <c:pt idx="939">
                  <c:v>42331</c:v>
                </c:pt>
                <c:pt idx="940">
                  <c:v>42332</c:v>
                </c:pt>
                <c:pt idx="941">
                  <c:v>42333</c:v>
                </c:pt>
                <c:pt idx="942">
                  <c:v>42334</c:v>
                </c:pt>
                <c:pt idx="943">
                  <c:v>42335</c:v>
                </c:pt>
                <c:pt idx="944">
                  <c:v>42338</c:v>
                </c:pt>
                <c:pt idx="945">
                  <c:v>42339</c:v>
                </c:pt>
                <c:pt idx="946">
                  <c:v>42340</c:v>
                </c:pt>
                <c:pt idx="947">
                  <c:v>42341</c:v>
                </c:pt>
                <c:pt idx="948">
                  <c:v>42342</c:v>
                </c:pt>
                <c:pt idx="949">
                  <c:v>42345</c:v>
                </c:pt>
                <c:pt idx="950">
                  <c:v>42346</c:v>
                </c:pt>
                <c:pt idx="951">
                  <c:v>42347</c:v>
                </c:pt>
                <c:pt idx="952">
                  <c:v>42348</c:v>
                </c:pt>
                <c:pt idx="953">
                  <c:v>42349</c:v>
                </c:pt>
                <c:pt idx="954">
                  <c:v>42352</c:v>
                </c:pt>
                <c:pt idx="955">
                  <c:v>42353</c:v>
                </c:pt>
                <c:pt idx="956">
                  <c:v>42354</c:v>
                </c:pt>
                <c:pt idx="957">
                  <c:v>42355</c:v>
                </c:pt>
                <c:pt idx="958">
                  <c:v>42356</c:v>
                </c:pt>
                <c:pt idx="959">
                  <c:v>42359</c:v>
                </c:pt>
                <c:pt idx="960">
                  <c:v>42360</c:v>
                </c:pt>
                <c:pt idx="961">
                  <c:v>42361</c:v>
                </c:pt>
                <c:pt idx="962">
                  <c:v>42362</c:v>
                </c:pt>
                <c:pt idx="963">
                  <c:v>42366</c:v>
                </c:pt>
                <c:pt idx="964">
                  <c:v>42367</c:v>
                </c:pt>
                <c:pt idx="965">
                  <c:v>42368</c:v>
                </c:pt>
                <c:pt idx="966">
                  <c:v>42369</c:v>
                </c:pt>
                <c:pt idx="967">
                  <c:v>42373</c:v>
                </c:pt>
                <c:pt idx="968">
                  <c:v>42374</c:v>
                </c:pt>
                <c:pt idx="969">
                  <c:v>42375</c:v>
                </c:pt>
                <c:pt idx="970">
                  <c:v>42376</c:v>
                </c:pt>
                <c:pt idx="971">
                  <c:v>42377</c:v>
                </c:pt>
                <c:pt idx="972">
                  <c:v>42380</c:v>
                </c:pt>
                <c:pt idx="973">
                  <c:v>42381</c:v>
                </c:pt>
                <c:pt idx="974">
                  <c:v>42382</c:v>
                </c:pt>
                <c:pt idx="975">
                  <c:v>42383</c:v>
                </c:pt>
                <c:pt idx="976">
                  <c:v>42384</c:v>
                </c:pt>
                <c:pt idx="977">
                  <c:v>42387</c:v>
                </c:pt>
                <c:pt idx="978">
                  <c:v>42388</c:v>
                </c:pt>
                <c:pt idx="979">
                  <c:v>42389</c:v>
                </c:pt>
                <c:pt idx="980">
                  <c:v>42390</c:v>
                </c:pt>
                <c:pt idx="981">
                  <c:v>42391</c:v>
                </c:pt>
                <c:pt idx="982">
                  <c:v>42394</c:v>
                </c:pt>
                <c:pt idx="983">
                  <c:v>42395</c:v>
                </c:pt>
                <c:pt idx="984">
                  <c:v>42396</c:v>
                </c:pt>
                <c:pt idx="985">
                  <c:v>42397</c:v>
                </c:pt>
                <c:pt idx="986">
                  <c:v>42398</c:v>
                </c:pt>
                <c:pt idx="987">
                  <c:v>42401</c:v>
                </c:pt>
                <c:pt idx="988">
                  <c:v>42402</c:v>
                </c:pt>
                <c:pt idx="989">
                  <c:v>42403</c:v>
                </c:pt>
                <c:pt idx="990">
                  <c:v>42404</c:v>
                </c:pt>
                <c:pt idx="991">
                  <c:v>42405</c:v>
                </c:pt>
                <c:pt idx="992">
                  <c:v>42410</c:v>
                </c:pt>
                <c:pt idx="993">
                  <c:v>42411</c:v>
                </c:pt>
                <c:pt idx="994">
                  <c:v>42412</c:v>
                </c:pt>
                <c:pt idx="995">
                  <c:v>42415</c:v>
                </c:pt>
                <c:pt idx="996">
                  <c:v>42416</c:v>
                </c:pt>
                <c:pt idx="997">
                  <c:v>42417</c:v>
                </c:pt>
                <c:pt idx="998">
                  <c:v>42418</c:v>
                </c:pt>
                <c:pt idx="999">
                  <c:v>42419</c:v>
                </c:pt>
                <c:pt idx="1000">
                  <c:v>42422</c:v>
                </c:pt>
                <c:pt idx="1001">
                  <c:v>42423</c:v>
                </c:pt>
                <c:pt idx="1002">
                  <c:v>42424</c:v>
                </c:pt>
                <c:pt idx="1003">
                  <c:v>42425</c:v>
                </c:pt>
                <c:pt idx="1004">
                  <c:v>42426</c:v>
                </c:pt>
                <c:pt idx="1005">
                  <c:v>42429</c:v>
                </c:pt>
                <c:pt idx="1006">
                  <c:v>42430</c:v>
                </c:pt>
                <c:pt idx="1007">
                  <c:v>42431</c:v>
                </c:pt>
                <c:pt idx="1008">
                  <c:v>42432</c:v>
                </c:pt>
                <c:pt idx="1009">
                  <c:v>42433</c:v>
                </c:pt>
                <c:pt idx="1010">
                  <c:v>42436</c:v>
                </c:pt>
                <c:pt idx="1011">
                  <c:v>42437</c:v>
                </c:pt>
                <c:pt idx="1012">
                  <c:v>42438</c:v>
                </c:pt>
                <c:pt idx="1013">
                  <c:v>42439</c:v>
                </c:pt>
                <c:pt idx="1014">
                  <c:v>42440</c:v>
                </c:pt>
                <c:pt idx="1015">
                  <c:v>42443</c:v>
                </c:pt>
                <c:pt idx="1016">
                  <c:v>42444</c:v>
                </c:pt>
                <c:pt idx="1017">
                  <c:v>42445</c:v>
                </c:pt>
                <c:pt idx="1018">
                  <c:v>42446</c:v>
                </c:pt>
                <c:pt idx="1019">
                  <c:v>42447</c:v>
                </c:pt>
                <c:pt idx="1020">
                  <c:v>42450</c:v>
                </c:pt>
                <c:pt idx="1021">
                  <c:v>42451</c:v>
                </c:pt>
                <c:pt idx="1022">
                  <c:v>42452</c:v>
                </c:pt>
                <c:pt idx="1023">
                  <c:v>42453</c:v>
                </c:pt>
                <c:pt idx="1024">
                  <c:v>42457</c:v>
                </c:pt>
                <c:pt idx="1025">
                  <c:v>42458</c:v>
                </c:pt>
                <c:pt idx="1026">
                  <c:v>42459</c:v>
                </c:pt>
                <c:pt idx="1027">
                  <c:v>42460</c:v>
                </c:pt>
              </c:numCache>
            </c:numRef>
          </c:cat>
          <c:val>
            <c:numRef>
              <c:f>BuyAndHold!$V$4:$V$1031</c:f>
              <c:numCache>
                <c:formatCode>0.00%</c:formatCode>
                <c:ptCount val="1028"/>
                <c:pt idx="0">
                  <c:v>0</c:v>
                </c:pt>
                <c:pt idx="1">
                  <c:v>2.2352820924442796E-5</c:v>
                </c:pt>
                <c:pt idx="2">
                  <c:v>1.1007321309461915E-3</c:v>
                </c:pt>
                <c:pt idx="3">
                  <c:v>1.825975376870792E-3</c:v>
                </c:pt>
                <c:pt idx="4">
                  <c:v>1.7194077488846826E-3</c:v>
                </c:pt>
                <c:pt idx="5">
                  <c:v>1.5854654148779179E-3</c:v>
                </c:pt>
                <c:pt idx="6">
                  <c:v>2.6021628092880444E-3</c:v>
                </c:pt>
                <c:pt idx="7">
                  <c:v>4.8363746824366949E-3</c:v>
                </c:pt>
                <c:pt idx="8">
                  <c:v>4.9727375602617307E-3</c:v>
                </c:pt>
                <c:pt idx="9">
                  <c:v>5.0704144302968768E-3</c:v>
                </c:pt>
                <c:pt idx="10">
                  <c:v>4.7550033547962833E-3</c:v>
                </c:pt>
                <c:pt idx="11">
                  <c:v>5.9210694119562479E-3</c:v>
                </c:pt>
                <c:pt idx="12">
                  <c:v>3.5327512210503453E-3</c:v>
                </c:pt>
                <c:pt idx="13">
                  <c:v>3.8740225348985469E-3</c:v>
                </c:pt>
                <c:pt idx="14">
                  <c:v>3.9587653343153839E-3</c:v>
                </c:pt>
                <c:pt idx="15">
                  <c:v>5.1751021458998903E-3</c:v>
                </c:pt>
                <c:pt idx="16">
                  <c:v>5.8039443176283179E-3</c:v>
                </c:pt>
                <c:pt idx="17">
                  <c:v>6.337839218897523E-3</c:v>
                </c:pt>
                <c:pt idx="18">
                  <c:v>6.2095853239054755E-3</c:v>
                </c:pt>
                <c:pt idx="19">
                  <c:v>5.9609333904548922E-3</c:v>
                </c:pt>
                <c:pt idx="20">
                  <c:v>5.7194422002126988E-3</c:v>
                </c:pt>
                <c:pt idx="21">
                  <c:v>6.5224424763119515E-3</c:v>
                </c:pt>
                <c:pt idx="22">
                  <c:v>6.5822423652222017E-3</c:v>
                </c:pt>
                <c:pt idx="23">
                  <c:v>6.2775177406315663E-3</c:v>
                </c:pt>
                <c:pt idx="24">
                  <c:v>7.3279535291055353E-3</c:v>
                </c:pt>
                <c:pt idx="25">
                  <c:v>7.568836465260631E-3</c:v>
                </c:pt>
                <c:pt idx="26">
                  <c:v>8.5226919089786968E-3</c:v>
                </c:pt>
                <c:pt idx="27">
                  <c:v>9.002167094326996E-3</c:v>
                </c:pt>
                <c:pt idx="28">
                  <c:v>8.9147768103032821E-3</c:v>
                </c:pt>
                <c:pt idx="29">
                  <c:v>9.5242163064519492E-3</c:v>
                </c:pt>
                <c:pt idx="30">
                  <c:v>9.8746428460148028E-3</c:v>
                </c:pt>
                <c:pt idx="31">
                  <c:v>1.0096457496685529E-2</c:v>
                </c:pt>
                <c:pt idx="32">
                  <c:v>1.0776394116922772E-2</c:v>
                </c:pt>
                <c:pt idx="33">
                  <c:v>1.1097992641311727E-2</c:v>
                </c:pt>
                <c:pt idx="34">
                  <c:v>1.251787625169376E-2</c:v>
                </c:pt>
                <c:pt idx="35">
                  <c:v>1.3999994785030445E-2</c:v>
                </c:pt>
                <c:pt idx="36">
                  <c:v>1.7045055668738707E-2</c:v>
                </c:pt>
                <c:pt idx="37">
                  <c:v>1.6614117028428854E-2</c:v>
                </c:pt>
                <c:pt idx="38">
                  <c:v>1.6359421093269599E-2</c:v>
                </c:pt>
                <c:pt idx="39">
                  <c:v>1.6708239475400344E-2</c:v>
                </c:pt>
                <c:pt idx="40">
                  <c:v>1.7338955251112509E-2</c:v>
                </c:pt>
                <c:pt idx="41">
                  <c:v>1.81011337434549E-2</c:v>
                </c:pt>
                <c:pt idx="42">
                  <c:v>1.8969286999414248E-2</c:v>
                </c:pt>
                <c:pt idx="43">
                  <c:v>2.0029628688235324E-2</c:v>
                </c:pt>
                <c:pt idx="44">
                  <c:v>2.2932671491829204E-2</c:v>
                </c:pt>
                <c:pt idx="45">
                  <c:v>2.3754479997669442E-2</c:v>
                </c:pt>
                <c:pt idx="46">
                  <c:v>2.5147971943803915E-2</c:v>
                </c:pt>
                <c:pt idx="47">
                  <c:v>2.5674611378329493E-2</c:v>
                </c:pt>
                <c:pt idx="48">
                  <c:v>2.6830374473339802E-2</c:v>
                </c:pt>
                <c:pt idx="49">
                  <c:v>2.7903134724659662E-2</c:v>
                </c:pt>
                <c:pt idx="50">
                  <c:v>2.7624020228344204E-2</c:v>
                </c:pt>
                <c:pt idx="51">
                  <c:v>2.9220537739701902E-2</c:v>
                </c:pt>
                <c:pt idx="52">
                  <c:v>3.1144422837393604E-2</c:v>
                </c:pt>
                <c:pt idx="53">
                  <c:v>3.1976871320281708E-2</c:v>
                </c:pt>
                <c:pt idx="54">
                  <c:v>3.245838332129658E-2</c:v>
                </c:pt>
                <c:pt idx="55">
                  <c:v>3.3146702400262296E-2</c:v>
                </c:pt>
                <c:pt idx="56">
                  <c:v>3.4529899848301238E-2</c:v>
                </c:pt>
                <c:pt idx="57">
                  <c:v>3.4961241115634811E-2</c:v>
                </c:pt>
                <c:pt idx="58">
                  <c:v>3.4015219874293345E-2</c:v>
                </c:pt>
                <c:pt idx="59">
                  <c:v>3.2967388997502844E-2</c:v>
                </c:pt>
                <c:pt idx="60">
                  <c:v>3.209428485955268E-2</c:v>
                </c:pt>
                <c:pt idx="61">
                  <c:v>3.1300758207748913E-2</c:v>
                </c:pt>
                <c:pt idx="62">
                  <c:v>3.1419905544278981E-2</c:v>
                </c:pt>
                <c:pt idx="63">
                  <c:v>3.2525450031492653E-2</c:v>
                </c:pt>
                <c:pt idx="64">
                  <c:v>3.2506883247210627E-2</c:v>
                </c:pt>
                <c:pt idx="65">
                  <c:v>3.2736841687839302E-2</c:v>
                </c:pt>
                <c:pt idx="66">
                  <c:v>3.4581454380995913E-2</c:v>
                </c:pt>
                <c:pt idx="67">
                  <c:v>3.5245873949740547E-2</c:v>
                </c:pt>
                <c:pt idx="68">
                  <c:v>3.525620006929775E-2</c:v>
                </c:pt>
                <c:pt idx="69">
                  <c:v>3.5948711362908448E-2</c:v>
                </c:pt>
                <c:pt idx="70">
                  <c:v>3.61153468214368E-2</c:v>
                </c:pt>
                <c:pt idx="71">
                  <c:v>3.6493442144196253E-2</c:v>
                </c:pt>
                <c:pt idx="72">
                  <c:v>3.655579191594116E-2</c:v>
                </c:pt>
                <c:pt idx="73">
                  <c:v>3.8051757200374459E-2</c:v>
                </c:pt>
                <c:pt idx="74">
                  <c:v>3.816399194351594E-2</c:v>
                </c:pt>
                <c:pt idx="75">
                  <c:v>3.8261473915660815E-2</c:v>
                </c:pt>
                <c:pt idx="76">
                  <c:v>3.9386434535613413E-2</c:v>
                </c:pt>
                <c:pt idx="77">
                  <c:v>3.9346347648862912E-2</c:v>
                </c:pt>
                <c:pt idx="78">
                  <c:v>3.9760776014135857E-2</c:v>
                </c:pt>
                <c:pt idx="79">
                  <c:v>4.0438659919084907E-2</c:v>
                </c:pt>
                <c:pt idx="80">
                  <c:v>4.0854376226913569E-2</c:v>
                </c:pt>
                <c:pt idx="81">
                  <c:v>4.2001282446549437E-2</c:v>
                </c:pt>
                <c:pt idx="82">
                  <c:v>4.2442328860850198E-2</c:v>
                </c:pt>
                <c:pt idx="83">
                  <c:v>4.2869817117773046E-2</c:v>
                </c:pt>
                <c:pt idx="84">
                  <c:v>4.4139191277584366E-2</c:v>
                </c:pt>
                <c:pt idx="85">
                  <c:v>4.070160576239279E-2</c:v>
                </c:pt>
                <c:pt idx="86">
                  <c:v>4.0737134133245645E-2</c:v>
                </c:pt>
                <c:pt idx="87">
                  <c:v>4.0080260599768103E-2</c:v>
                </c:pt>
                <c:pt idx="88">
                  <c:v>3.9052273039102969E-2</c:v>
                </c:pt>
                <c:pt idx="89">
                  <c:v>3.9091094103654633E-2</c:v>
                </c:pt>
                <c:pt idx="90">
                  <c:v>3.9353530578273954E-2</c:v>
                </c:pt>
                <c:pt idx="91">
                  <c:v>3.9314184687288867E-2</c:v>
                </c:pt>
                <c:pt idx="92">
                  <c:v>4.0115313437774525E-2</c:v>
                </c:pt>
                <c:pt idx="93">
                  <c:v>4.0671819005412058E-2</c:v>
                </c:pt>
                <c:pt idx="94">
                  <c:v>4.0384008015734274E-2</c:v>
                </c:pt>
                <c:pt idx="95">
                  <c:v>4.0452250709210213E-2</c:v>
                </c:pt>
                <c:pt idx="96">
                  <c:v>4.043207261283599E-2</c:v>
                </c:pt>
                <c:pt idx="97">
                  <c:v>3.9629382027292825E-2</c:v>
                </c:pt>
                <c:pt idx="98">
                  <c:v>4.0140830373904368E-2</c:v>
                </c:pt>
                <c:pt idx="99">
                  <c:v>4.1206099796814888E-2</c:v>
                </c:pt>
                <c:pt idx="100">
                  <c:v>4.095294974931285E-2</c:v>
                </c:pt>
                <c:pt idx="101">
                  <c:v>4.1919568627534654E-2</c:v>
                </c:pt>
                <c:pt idx="102">
                  <c:v>4.2282805162687342E-2</c:v>
                </c:pt>
                <c:pt idx="103">
                  <c:v>4.2029801280776047E-2</c:v>
                </c:pt>
                <c:pt idx="104">
                  <c:v>4.0268753239317556E-2</c:v>
                </c:pt>
                <c:pt idx="105">
                  <c:v>3.9576376869558283E-2</c:v>
                </c:pt>
                <c:pt idx="106">
                  <c:v>3.9916234621142799E-2</c:v>
                </c:pt>
                <c:pt idx="107">
                  <c:v>4.046023735898463E-2</c:v>
                </c:pt>
                <c:pt idx="108">
                  <c:v>4.1097530560987527E-2</c:v>
                </c:pt>
                <c:pt idx="109">
                  <c:v>4.1224701299592548E-2</c:v>
                </c:pt>
                <c:pt idx="110">
                  <c:v>4.0990283781134229E-2</c:v>
                </c:pt>
                <c:pt idx="111">
                  <c:v>4.0465752468594296E-2</c:v>
                </c:pt>
                <c:pt idx="112">
                  <c:v>4.1134004711308014E-2</c:v>
                </c:pt>
                <c:pt idx="113">
                  <c:v>4.2125765973625606E-2</c:v>
                </c:pt>
                <c:pt idx="114">
                  <c:v>4.2472385406779223E-2</c:v>
                </c:pt>
                <c:pt idx="115">
                  <c:v>4.2332542993793076E-2</c:v>
                </c:pt>
                <c:pt idx="116">
                  <c:v>4.3223321632560596E-2</c:v>
                </c:pt>
                <c:pt idx="117">
                  <c:v>4.3416789158724711E-2</c:v>
                </c:pt>
                <c:pt idx="118">
                  <c:v>4.3190029635307159E-2</c:v>
                </c:pt>
                <c:pt idx="119">
                  <c:v>4.2125607164432699E-2</c:v>
                </c:pt>
                <c:pt idx="120">
                  <c:v>4.2666019590940962E-2</c:v>
                </c:pt>
                <c:pt idx="121">
                  <c:v>4.2217234815631777E-2</c:v>
                </c:pt>
                <c:pt idx="122">
                  <c:v>4.2529343212821757E-2</c:v>
                </c:pt>
                <c:pt idx="123">
                  <c:v>4.0634422800691405E-2</c:v>
                </c:pt>
                <c:pt idx="124">
                  <c:v>4.0764423251608894E-2</c:v>
                </c:pt>
                <c:pt idx="125">
                  <c:v>4.1122364215562035E-2</c:v>
                </c:pt>
                <c:pt idx="126">
                  <c:v>4.1443737395502334E-2</c:v>
                </c:pt>
                <c:pt idx="127">
                  <c:v>4.1609598304737538E-2</c:v>
                </c:pt>
                <c:pt idx="128">
                  <c:v>4.1788745483680056E-2</c:v>
                </c:pt>
                <c:pt idx="129">
                  <c:v>4.2215424110116251E-2</c:v>
                </c:pt>
                <c:pt idx="130">
                  <c:v>4.2405893300609288E-2</c:v>
                </c:pt>
                <c:pt idx="131">
                  <c:v>4.2889068725411761E-2</c:v>
                </c:pt>
                <c:pt idx="132">
                  <c:v>4.2954953497265524E-2</c:v>
                </c:pt>
                <c:pt idx="133">
                  <c:v>4.3020944323948207E-2</c:v>
                </c:pt>
                <c:pt idx="134">
                  <c:v>4.2960276829369537E-2</c:v>
                </c:pt>
                <c:pt idx="135">
                  <c:v>4.2579760011332457E-2</c:v>
                </c:pt>
                <c:pt idx="136">
                  <c:v>4.2908764323736026E-2</c:v>
                </c:pt>
                <c:pt idx="137">
                  <c:v>4.264490940469301E-2</c:v>
                </c:pt>
                <c:pt idx="138">
                  <c:v>4.2698061073847882E-2</c:v>
                </c:pt>
                <c:pt idx="139">
                  <c:v>4.3273473676107121E-2</c:v>
                </c:pt>
                <c:pt idx="140">
                  <c:v>4.3486579782664903E-2</c:v>
                </c:pt>
                <c:pt idx="141">
                  <c:v>4.3685174169724394E-2</c:v>
                </c:pt>
                <c:pt idx="142">
                  <c:v>4.4023947178444711E-2</c:v>
                </c:pt>
                <c:pt idx="143">
                  <c:v>4.4171731893393851E-2</c:v>
                </c:pt>
                <c:pt idx="144">
                  <c:v>4.4180544999755211E-2</c:v>
                </c:pt>
                <c:pt idx="145">
                  <c:v>4.4396001644653849E-2</c:v>
                </c:pt>
                <c:pt idx="146">
                  <c:v>4.4388222120625764E-2</c:v>
                </c:pt>
                <c:pt idx="147">
                  <c:v>4.4424786177375886E-2</c:v>
                </c:pt>
                <c:pt idx="148">
                  <c:v>4.4633176028854527E-2</c:v>
                </c:pt>
                <c:pt idx="149">
                  <c:v>4.4404221442707392E-2</c:v>
                </c:pt>
                <c:pt idx="150">
                  <c:v>4.4693324806811985E-2</c:v>
                </c:pt>
                <c:pt idx="151">
                  <c:v>4.4955833553922853E-2</c:v>
                </c:pt>
                <c:pt idx="152">
                  <c:v>4.522431255990722E-2</c:v>
                </c:pt>
                <c:pt idx="153">
                  <c:v>4.578962123679986E-2</c:v>
                </c:pt>
                <c:pt idx="154">
                  <c:v>4.7641316540562251E-2</c:v>
                </c:pt>
                <c:pt idx="155">
                  <c:v>4.7153804957388079E-2</c:v>
                </c:pt>
                <c:pt idx="156">
                  <c:v>4.7803303034475331E-2</c:v>
                </c:pt>
                <c:pt idx="157">
                  <c:v>4.7454188109905093E-2</c:v>
                </c:pt>
                <c:pt idx="158">
                  <c:v>4.7791459963331562E-2</c:v>
                </c:pt>
                <c:pt idx="159">
                  <c:v>4.8124565776243244E-2</c:v>
                </c:pt>
                <c:pt idx="160">
                  <c:v>4.8418422434262753E-2</c:v>
                </c:pt>
                <c:pt idx="161">
                  <c:v>4.8562641878051593E-2</c:v>
                </c:pt>
                <c:pt idx="162">
                  <c:v>4.8534369621289208E-2</c:v>
                </c:pt>
                <c:pt idx="163">
                  <c:v>4.831804458121769E-2</c:v>
                </c:pt>
                <c:pt idx="164">
                  <c:v>4.8432536407359006E-2</c:v>
                </c:pt>
                <c:pt idx="165">
                  <c:v>4.8285865593594712E-2</c:v>
                </c:pt>
                <c:pt idx="166">
                  <c:v>4.8197458258159909E-2</c:v>
                </c:pt>
                <c:pt idx="167">
                  <c:v>4.7715541309228282E-2</c:v>
                </c:pt>
                <c:pt idx="168">
                  <c:v>4.7980333129857833E-2</c:v>
                </c:pt>
                <c:pt idx="169">
                  <c:v>4.7803299738786054E-2</c:v>
                </c:pt>
                <c:pt idx="170">
                  <c:v>4.8027432253574087E-2</c:v>
                </c:pt>
                <c:pt idx="171">
                  <c:v>4.7987097515559185E-2</c:v>
                </c:pt>
                <c:pt idx="172">
                  <c:v>4.8160093782943392E-2</c:v>
                </c:pt>
                <c:pt idx="173">
                  <c:v>4.8359795591780719E-2</c:v>
                </c:pt>
                <c:pt idx="174">
                  <c:v>4.8572742144248338E-2</c:v>
                </c:pt>
                <c:pt idx="175">
                  <c:v>4.8838763863033208E-2</c:v>
                </c:pt>
                <c:pt idx="176">
                  <c:v>4.9373608347114573E-2</c:v>
                </c:pt>
                <c:pt idx="177">
                  <c:v>4.9660624186019575E-2</c:v>
                </c:pt>
                <c:pt idx="178">
                  <c:v>5.0397785099591363E-2</c:v>
                </c:pt>
                <c:pt idx="179">
                  <c:v>5.0781100902843601E-2</c:v>
                </c:pt>
                <c:pt idx="180">
                  <c:v>5.0998824827769962E-2</c:v>
                </c:pt>
                <c:pt idx="181">
                  <c:v>5.1530488094202243E-2</c:v>
                </c:pt>
                <c:pt idx="182">
                  <c:v>5.1753653874072825E-2</c:v>
                </c:pt>
                <c:pt idx="183">
                  <c:v>5.2328696148908671E-2</c:v>
                </c:pt>
                <c:pt idx="184">
                  <c:v>5.3921967344336297E-2</c:v>
                </c:pt>
                <c:pt idx="185">
                  <c:v>5.3977226111048493E-2</c:v>
                </c:pt>
                <c:pt idx="186">
                  <c:v>5.2782592511544157E-2</c:v>
                </c:pt>
                <c:pt idx="187">
                  <c:v>5.2653226846911982E-2</c:v>
                </c:pt>
                <c:pt idx="188">
                  <c:v>5.2574629332335032E-2</c:v>
                </c:pt>
                <c:pt idx="189">
                  <c:v>5.3649806764938024E-2</c:v>
                </c:pt>
                <c:pt idx="190">
                  <c:v>5.5418455017842039E-2</c:v>
                </c:pt>
                <c:pt idx="191">
                  <c:v>5.7855881210830296E-2</c:v>
                </c:pt>
                <c:pt idx="192">
                  <c:v>5.7804748272391349E-2</c:v>
                </c:pt>
                <c:pt idx="193">
                  <c:v>5.8084868814378909E-2</c:v>
                </c:pt>
                <c:pt idx="194">
                  <c:v>5.7248731680256126E-2</c:v>
                </c:pt>
                <c:pt idx="195">
                  <c:v>6.0027354019236645E-2</c:v>
                </c:pt>
                <c:pt idx="196">
                  <c:v>5.7729137385512219E-2</c:v>
                </c:pt>
                <c:pt idx="197">
                  <c:v>5.7270720741993353E-2</c:v>
                </c:pt>
                <c:pt idx="198">
                  <c:v>5.7281694984911091E-2</c:v>
                </c:pt>
                <c:pt idx="199">
                  <c:v>5.8017353199797617E-2</c:v>
                </c:pt>
                <c:pt idx="200">
                  <c:v>5.7978802123650253E-2</c:v>
                </c:pt>
                <c:pt idx="201">
                  <c:v>5.8303873041580356E-2</c:v>
                </c:pt>
                <c:pt idx="202">
                  <c:v>5.8556305427826416E-2</c:v>
                </c:pt>
                <c:pt idx="203">
                  <c:v>5.9237020679477004E-2</c:v>
                </c:pt>
                <c:pt idx="204">
                  <c:v>5.9415085814927382E-2</c:v>
                </c:pt>
                <c:pt idx="205">
                  <c:v>5.7793998391649115E-2</c:v>
                </c:pt>
                <c:pt idx="206">
                  <c:v>5.8012526120554408E-2</c:v>
                </c:pt>
                <c:pt idx="207">
                  <c:v>5.7938735301767075E-2</c:v>
                </c:pt>
                <c:pt idx="208">
                  <c:v>5.8891236954688786E-2</c:v>
                </c:pt>
                <c:pt idx="209">
                  <c:v>5.9314187731882351E-2</c:v>
                </c:pt>
                <c:pt idx="210">
                  <c:v>5.9533982327919288E-2</c:v>
                </c:pt>
                <c:pt idx="211">
                  <c:v>6.0339097031986366E-2</c:v>
                </c:pt>
                <c:pt idx="212">
                  <c:v>6.0484931640905959E-2</c:v>
                </c:pt>
                <c:pt idx="213">
                  <c:v>6.150771497363694E-2</c:v>
                </c:pt>
                <c:pt idx="214">
                  <c:v>6.1845434355268125E-2</c:v>
                </c:pt>
                <c:pt idx="215">
                  <c:v>6.2629864590277862E-2</c:v>
                </c:pt>
                <c:pt idx="216">
                  <c:v>6.1986861131232862E-2</c:v>
                </c:pt>
                <c:pt idx="217">
                  <c:v>6.2301843993809669E-2</c:v>
                </c:pt>
                <c:pt idx="218">
                  <c:v>6.2948180751524863E-2</c:v>
                </c:pt>
                <c:pt idx="219">
                  <c:v>6.241806297673258E-2</c:v>
                </c:pt>
                <c:pt idx="220">
                  <c:v>6.2982451100347836E-2</c:v>
                </c:pt>
                <c:pt idx="221">
                  <c:v>6.3183838474955012E-2</c:v>
                </c:pt>
                <c:pt idx="222">
                  <c:v>6.2486162372910936E-2</c:v>
                </c:pt>
                <c:pt idx="223">
                  <c:v>6.2995678663003707E-2</c:v>
                </c:pt>
                <c:pt idx="224">
                  <c:v>6.2803977993210802E-2</c:v>
                </c:pt>
                <c:pt idx="225">
                  <c:v>6.3269779465110254E-2</c:v>
                </c:pt>
                <c:pt idx="226">
                  <c:v>6.3351569576321154E-2</c:v>
                </c:pt>
                <c:pt idx="227">
                  <c:v>6.382564528334278E-2</c:v>
                </c:pt>
                <c:pt idx="228">
                  <c:v>6.4047529973987105E-2</c:v>
                </c:pt>
                <c:pt idx="229">
                  <c:v>6.4755528548871455E-2</c:v>
                </c:pt>
                <c:pt idx="230">
                  <c:v>6.679410310252254E-2</c:v>
                </c:pt>
                <c:pt idx="231">
                  <c:v>6.8007987618879717E-2</c:v>
                </c:pt>
                <c:pt idx="232">
                  <c:v>6.8043001529788594E-2</c:v>
                </c:pt>
                <c:pt idx="233">
                  <c:v>6.8141093747780213E-2</c:v>
                </c:pt>
                <c:pt idx="234">
                  <c:v>6.8047698831841474E-2</c:v>
                </c:pt>
                <c:pt idx="235">
                  <c:v>6.822501286572713E-2</c:v>
                </c:pt>
                <c:pt idx="236">
                  <c:v>6.8788320612250375E-2</c:v>
                </c:pt>
                <c:pt idx="237">
                  <c:v>6.9397246454538486E-2</c:v>
                </c:pt>
                <c:pt idx="238">
                  <c:v>7.0876960032225655E-2</c:v>
                </c:pt>
                <c:pt idx="239">
                  <c:v>7.0293154446021022E-2</c:v>
                </c:pt>
                <c:pt idx="240">
                  <c:v>7.0464509858656932E-2</c:v>
                </c:pt>
                <c:pt idx="241">
                  <c:v>7.0780054568403861E-2</c:v>
                </c:pt>
                <c:pt idx="242">
                  <c:v>7.0648068852638968E-2</c:v>
                </c:pt>
                <c:pt idx="243">
                  <c:v>7.134240515986634E-2</c:v>
                </c:pt>
                <c:pt idx="244">
                  <c:v>7.151541765421765E-2</c:v>
                </c:pt>
                <c:pt idx="245">
                  <c:v>7.1465729605852513E-2</c:v>
                </c:pt>
                <c:pt idx="246">
                  <c:v>7.0836649420652487E-2</c:v>
                </c:pt>
                <c:pt idx="247">
                  <c:v>7.2713184733354419E-2</c:v>
                </c:pt>
                <c:pt idx="248">
                  <c:v>7.1681716275567631E-2</c:v>
                </c:pt>
                <c:pt idx="249">
                  <c:v>7.1778615524573208E-2</c:v>
                </c:pt>
                <c:pt idx="250">
                  <c:v>7.130862688346995E-2</c:v>
                </c:pt>
                <c:pt idx="251">
                  <c:v>7.0498636159276762E-2</c:v>
                </c:pt>
                <c:pt idx="252">
                  <c:v>7.0179701784255366E-2</c:v>
                </c:pt>
                <c:pt idx="253">
                  <c:v>7.0470270685187408E-2</c:v>
                </c:pt>
                <c:pt idx="254">
                  <c:v>7.0839682513452962E-2</c:v>
                </c:pt>
                <c:pt idx="255">
                  <c:v>7.0932650420481247E-2</c:v>
                </c:pt>
                <c:pt idx="256">
                  <c:v>7.2031509708112118E-2</c:v>
                </c:pt>
                <c:pt idx="257">
                  <c:v>7.3628064424308137E-2</c:v>
                </c:pt>
                <c:pt idx="258">
                  <c:v>7.248540977575213E-2</c:v>
                </c:pt>
                <c:pt idx="259">
                  <c:v>7.3675351179770532E-2</c:v>
                </c:pt>
                <c:pt idx="260">
                  <c:v>7.3825572346540191E-2</c:v>
                </c:pt>
                <c:pt idx="261">
                  <c:v>7.29515575714339E-2</c:v>
                </c:pt>
                <c:pt idx="262">
                  <c:v>7.283815403960392E-2</c:v>
                </c:pt>
                <c:pt idx="263">
                  <c:v>7.3095614554636867E-2</c:v>
                </c:pt>
                <c:pt idx="264">
                  <c:v>7.279715196751968E-2</c:v>
                </c:pt>
                <c:pt idx="265">
                  <c:v>7.3596470035770967E-2</c:v>
                </c:pt>
                <c:pt idx="266">
                  <c:v>7.3977969645861563E-2</c:v>
                </c:pt>
                <c:pt idx="267">
                  <c:v>7.4037287940921903E-2</c:v>
                </c:pt>
                <c:pt idx="268">
                  <c:v>7.4072698688616434E-2</c:v>
                </c:pt>
                <c:pt idx="269">
                  <c:v>7.4491588825587485E-2</c:v>
                </c:pt>
                <c:pt idx="270">
                  <c:v>7.3506669383006207E-2</c:v>
                </c:pt>
                <c:pt idx="271">
                  <c:v>7.4020266522221378E-2</c:v>
                </c:pt>
                <c:pt idx="272">
                  <c:v>7.4327442961292789E-2</c:v>
                </c:pt>
                <c:pt idx="273">
                  <c:v>7.4738816583653778E-2</c:v>
                </c:pt>
                <c:pt idx="274">
                  <c:v>7.5248877481898901E-2</c:v>
                </c:pt>
                <c:pt idx="275">
                  <c:v>7.5038395112331013E-2</c:v>
                </c:pt>
                <c:pt idx="276">
                  <c:v>7.4111358490339896E-2</c:v>
                </c:pt>
                <c:pt idx="277">
                  <c:v>7.4332289548117325E-2</c:v>
                </c:pt>
                <c:pt idx="278">
                  <c:v>7.4289719033833634E-2</c:v>
                </c:pt>
                <c:pt idx="279">
                  <c:v>7.4230690907795438E-2</c:v>
                </c:pt>
                <c:pt idx="280">
                  <c:v>7.4697681954619455E-2</c:v>
                </c:pt>
                <c:pt idx="281">
                  <c:v>7.7282831972711463E-2</c:v>
                </c:pt>
                <c:pt idx="282">
                  <c:v>7.7722897811248748E-2</c:v>
                </c:pt>
                <c:pt idx="283">
                  <c:v>7.8169981955644063E-2</c:v>
                </c:pt>
                <c:pt idx="284">
                  <c:v>7.8141532043768613E-2</c:v>
                </c:pt>
                <c:pt idx="285">
                  <c:v>7.4189435451189389E-2</c:v>
                </c:pt>
                <c:pt idx="286">
                  <c:v>7.4299259143066676E-2</c:v>
                </c:pt>
                <c:pt idx="287">
                  <c:v>7.4145416038432055E-2</c:v>
                </c:pt>
                <c:pt idx="288">
                  <c:v>7.4377111849551758E-2</c:v>
                </c:pt>
                <c:pt idx="289">
                  <c:v>7.4311898799606757E-2</c:v>
                </c:pt>
                <c:pt idx="290">
                  <c:v>7.4510617468649176E-2</c:v>
                </c:pt>
                <c:pt idx="291">
                  <c:v>7.4926596255428191E-2</c:v>
                </c:pt>
                <c:pt idx="292">
                  <c:v>7.5323577077806014E-2</c:v>
                </c:pt>
                <c:pt idx="293">
                  <c:v>7.5561376004083858E-2</c:v>
                </c:pt>
                <c:pt idx="294">
                  <c:v>7.5506305627972559E-2</c:v>
                </c:pt>
                <c:pt idx="295">
                  <c:v>7.5458228907522074E-2</c:v>
                </c:pt>
                <c:pt idx="296">
                  <c:v>7.5851475921549172E-2</c:v>
                </c:pt>
                <c:pt idx="297">
                  <c:v>7.6024653997020852E-2</c:v>
                </c:pt>
                <c:pt idx="298">
                  <c:v>7.6009982323694825E-2</c:v>
                </c:pt>
                <c:pt idx="299">
                  <c:v>7.6171153451366269E-2</c:v>
                </c:pt>
                <c:pt idx="300">
                  <c:v>7.6358151076037606E-2</c:v>
                </c:pt>
                <c:pt idx="301">
                  <c:v>7.6583078223010137E-2</c:v>
                </c:pt>
                <c:pt idx="302">
                  <c:v>7.6782183740927712E-2</c:v>
                </c:pt>
                <c:pt idx="303">
                  <c:v>7.6777408366142996E-2</c:v>
                </c:pt>
                <c:pt idx="304">
                  <c:v>7.7012677234551408E-2</c:v>
                </c:pt>
                <c:pt idx="305">
                  <c:v>7.7507444964676653E-2</c:v>
                </c:pt>
                <c:pt idx="306">
                  <c:v>7.7666088811252143E-2</c:v>
                </c:pt>
                <c:pt idx="307">
                  <c:v>7.7806415077835034E-2</c:v>
                </c:pt>
                <c:pt idx="308">
                  <c:v>7.8233962107529642E-2</c:v>
                </c:pt>
                <c:pt idx="309">
                  <c:v>7.7976275397215744E-2</c:v>
                </c:pt>
                <c:pt idx="310">
                  <c:v>7.8468168975628583E-2</c:v>
                </c:pt>
                <c:pt idx="311">
                  <c:v>7.9339368114868192E-2</c:v>
                </c:pt>
                <c:pt idx="312">
                  <c:v>8.0247628134204607E-2</c:v>
                </c:pt>
                <c:pt idx="313">
                  <c:v>8.315142435684364E-2</c:v>
                </c:pt>
                <c:pt idx="314">
                  <c:v>8.840863037944513E-2</c:v>
                </c:pt>
                <c:pt idx="315">
                  <c:v>8.7453215165471887E-2</c:v>
                </c:pt>
                <c:pt idx="316">
                  <c:v>8.7724708607576529E-2</c:v>
                </c:pt>
                <c:pt idx="317">
                  <c:v>8.8162282633751587E-2</c:v>
                </c:pt>
                <c:pt idx="318">
                  <c:v>8.8681866258425224E-2</c:v>
                </c:pt>
                <c:pt idx="319">
                  <c:v>8.9763275189729264E-2</c:v>
                </c:pt>
                <c:pt idx="320">
                  <c:v>9.0388095289615888E-2</c:v>
                </c:pt>
                <c:pt idx="321">
                  <c:v>9.1455025918897981E-2</c:v>
                </c:pt>
                <c:pt idx="322">
                  <c:v>9.2368285642843384E-2</c:v>
                </c:pt>
                <c:pt idx="323">
                  <c:v>9.2122508897522826E-2</c:v>
                </c:pt>
                <c:pt idx="324">
                  <c:v>9.3219359905775789E-2</c:v>
                </c:pt>
                <c:pt idx="325">
                  <c:v>9.5541269347701352E-2</c:v>
                </c:pt>
                <c:pt idx="326">
                  <c:v>9.5898401939911393E-2</c:v>
                </c:pt>
                <c:pt idx="327">
                  <c:v>9.7012122913325172E-2</c:v>
                </c:pt>
                <c:pt idx="328">
                  <c:v>0.10001475457913322</c:v>
                </c:pt>
                <c:pt idx="329">
                  <c:v>0.10160439813743016</c:v>
                </c:pt>
                <c:pt idx="330">
                  <c:v>9.9652007238011819E-2</c:v>
                </c:pt>
                <c:pt idx="331">
                  <c:v>9.9349368982213138E-2</c:v>
                </c:pt>
                <c:pt idx="332">
                  <c:v>9.9135196841463991E-2</c:v>
                </c:pt>
                <c:pt idx="333">
                  <c:v>9.9417731590891734E-2</c:v>
                </c:pt>
                <c:pt idx="334">
                  <c:v>0.10123991056248793</c:v>
                </c:pt>
                <c:pt idx="335">
                  <c:v>0.10135398943275864</c:v>
                </c:pt>
                <c:pt idx="336">
                  <c:v>0.10110281272121102</c:v>
                </c:pt>
                <c:pt idx="337">
                  <c:v>0.10198371381254567</c:v>
                </c:pt>
                <c:pt idx="338">
                  <c:v>0.10167872486428187</c:v>
                </c:pt>
                <c:pt idx="339">
                  <c:v>0.10156942269497793</c:v>
                </c:pt>
                <c:pt idx="340">
                  <c:v>0.10182657352404512</c:v>
                </c:pt>
                <c:pt idx="341">
                  <c:v>0.10243058238195224</c:v>
                </c:pt>
                <c:pt idx="342">
                  <c:v>0.10321660429225066</c:v>
                </c:pt>
                <c:pt idx="343">
                  <c:v>0.1022315087200123</c:v>
                </c:pt>
                <c:pt idx="344">
                  <c:v>0.10411416666422113</c:v>
                </c:pt>
                <c:pt idx="345">
                  <c:v>0.103396988109417</c:v>
                </c:pt>
                <c:pt idx="346">
                  <c:v>0.10545221239473634</c:v>
                </c:pt>
                <c:pt idx="347">
                  <c:v>0.10605447789070155</c:v>
                </c:pt>
                <c:pt idx="348">
                  <c:v>0.10709061322192537</c:v>
                </c:pt>
                <c:pt idx="349">
                  <c:v>0.1077827312570252</c:v>
                </c:pt>
                <c:pt idx="350">
                  <c:v>0.1087065685487989</c:v>
                </c:pt>
                <c:pt idx="351">
                  <c:v>0.10968801423162566</c:v>
                </c:pt>
                <c:pt idx="352">
                  <c:v>0.10965920273952134</c:v>
                </c:pt>
                <c:pt idx="353">
                  <c:v>0.10979275123835341</c:v>
                </c:pt>
                <c:pt idx="354">
                  <c:v>0.11000464124574583</c:v>
                </c:pt>
                <c:pt idx="355">
                  <c:v>0.11012248842843686</c:v>
                </c:pt>
                <c:pt idx="356">
                  <c:v>0.11003524789921482</c:v>
                </c:pt>
                <c:pt idx="357">
                  <c:v>0.11090846471902549</c:v>
                </c:pt>
                <c:pt idx="358">
                  <c:v>0.11180249220116645</c:v>
                </c:pt>
                <c:pt idx="359">
                  <c:v>0.11173309585984548</c:v>
                </c:pt>
                <c:pt idx="360">
                  <c:v>0.11215913292020807</c:v>
                </c:pt>
                <c:pt idx="361">
                  <c:v>0.11238561992835083</c:v>
                </c:pt>
                <c:pt idx="362">
                  <c:v>0.11244111151848668</c:v>
                </c:pt>
                <c:pt idx="363">
                  <c:v>0.11151055713106439</c:v>
                </c:pt>
                <c:pt idx="364">
                  <c:v>0.1111099442703829</c:v>
                </c:pt>
                <c:pt idx="365">
                  <c:v>0.11274959976568177</c:v>
                </c:pt>
                <c:pt idx="366">
                  <c:v>0.11438417351483854</c:v>
                </c:pt>
                <c:pt idx="367">
                  <c:v>0.11430997571090562</c:v>
                </c:pt>
                <c:pt idx="368">
                  <c:v>0.1166992611559956</c:v>
                </c:pt>
                <c:pt idx="369">
                  <c:v>0.12103752484234276</c:v>
                </c:pt>
                <c:pt idx="370">
                  <c:v>0.12342200423057337</c:v>
                </c:pt>
                <c:pt idx="371">
                  <c:v>0.12200155801904322</c:v>
                </c:pt>
                <c:pt idx="372">
                  <c:v>0.1238653675209247</c:v>
                </c:pt>
                <c:pt idx="373">
                  <c:v>0.12586848666543538</c:v>
                </c:pt>
                <c:pt idx="374">
                  <c:v>0.12127436000260228</c:v>
                </c:pt>
                <c:pt idx="375">
                  <c:v>0.12360939992083564</c:v>
                </c:pt>
                <c:pt idx="376">
                  <c:v>0.1232868701939478</c:v>
                </c:pt>
                <c:pt idx="377">
                  <c:v>0.12213504919980323</c:v>
                </c:pt>
                <c:pt idx="378">
                  <c:v>0.12542296325504521</c:v>
                </c:pt>
                <c:pt idx="379">
                  <c:v>0.12595363114687275</c:v>
                </c:pt>
                <c:pt idx="380">
                  <c:v>0.12641665006323555</c:v>
                </c:pt>
                <c:pt idx="381">
                  <c:v>0.12690222609128909</c:v>
                </c:pt>
                <c:pt idx="382">
                  <c:v>0.12746726653197116</c:v>
                </c:pt>
                <c:pt idx="383">
                  <c:v>0.12596918903673493</c:v>
                </c:pt>
                <c:pt idx="384">
                  <c:v>0.12580939909942646</c:v>
                </c:pt>
                <c:pt idx="385">
                  <c:v>0.12612474790062134</c:v>
                </c:pt>
                <c:pt idx="386">
                  <c:v>0.12595164316245744</c:v>
                </c:pt>
                <c:pt idx="387">
                  <c:v>0.1259729895785755</c:v>
                </c:pt>
                <c:pt idx="388">
                  <c:v>0.12681403998920904</c:v>
                </c:pt>
                <c:pt idx="389">
                  <c:v>0.12762050594372232</c:v>
                </c:pt>
                <c:pt idx="390">
                  <c:v>0.12851275506146354</c:v>
                </c:pt>
                <c:pt idx="391">
                  <c:v>0.12861943014781785</c:v>
                </c:pt>
                <c:pt idx="392">
                  <c:v>0.12841567245949648</c:v>
                </c:pt>
                <c:pt idx="393">
                  <c:v>0.12831741760000415</c:v>
                </c:pt>
                <c:pt idx="394">
                  <c:v>0.12844303448286709</c:v>
                </c:pt>
                <c:pt idx="395">
                  <c:v>0.12905239661175449</c:v>
                </c:pt>
                <c:pt idx="396">
                  <c:v>0.12987704080299833</c:v>
                </c:pt>
                <c:pt idx="397">
                  <c:v>0.12985427064716148</c:v>
                </c:pt>
                <c:pt idx="398">
                  <c:v>0.1296353110285684</c:v>
                </c:pt>
                <c:pt idx="399">
                  <c:v>0.13005701607217346</c:v>
                </c:pt>
                <c:pt idx="400">
                  <c:v>0.13118967502978784</c:v>
                </c:pt>
                <c:pt idx="401">
                  <c:v>0.13202543873158556</c:v>
                </c:pt>
                <c:pt idx="402">
                  <c:v>0.13328270840666234</c:v>
                </c:pt>
                <c:pt idx="403">
                  <c:v>0.13336904355618673</c:v>
                </c:pt>
                <c:pt idx="404">
                  <c:v>0.13385177059785502</c:v>
                </c:pt>
                <c:pt idx="405">
                  <c:v>0.13461970246196753</c:v>
                </c:pt>
                <c:pt idx="406">
                  <c:v>0.13434834378802418</c:v>
                </c:pt>
                <c:pt idx="407">
                  <c:v>0.13518452971943384</c:v>
                </c:pt>
                <c:pt idx="408">
                  <c:v>0.13670765965361609</c:v>
                </c:pt>
                <c:pt idx="409">
                  <c:v>0.13699071213220693</c:v>
                </c:pt>
                <c:pt idx="410">
                  <c:v>0.13675299462081791</c:v>
                </c:pt>
                <c:pt idx="411">
                  <c:v>0.13695080821924432</c:v>
                </c:pt>
                <c:pt idx="412">
                  <c:v>0.13798542670069369</c:v>
                </c:pt>
                <c:pt idx="413">
                  <c:v>0.13993011703670666</c:v>
                </c:pt>
                <c:pt idx="414">
                  <c:v>0.13983919010883028</c:v>
                </c:pt>
                <c:pt idx="415">
                  <c:v>0.14070427136362573</c:v>
                </c:pt>
                <c:pt idx="416">
                  <c:v>0.14037402818232292</c:v>
                </c:pt>
                <c:pt idx="417">
                  <c:v>0.13992069093033921</c:v>
                </c:pt>
                <c:pt idx="418">
                  <c:v>0.13939688241760928</c:v>
                </c:pt>
                <c:pt idx="419">
                  <c:v>0.13944003699049468</c:v>
                </c:pt>
                <c:pt idx="420">
                  <c:v>0.13970944798744278</c:v>
                </c:pt>
                <c:pt idx="421">
                  <c:v>0.13980145973550795</c:v>
                </c:pt>
                <c:pt idx="422">
                  <c:v>0.14158681930547679</c:v>
                </c:pt>
                <c:pt idx="423">
                  <c:v>0.14153361959853927</c:v>
                </c:pt>
                <c:pt idx="424">
                  <c:v>0.14242478922440194</c:v>
                </c:pt>
                <c:pt idx="425">
                  <c:v>0.14354254772717501</c:v>
                </c:pt>
                <c:pt idx="426">
                  <c:v>0.14418607728155886</c:v>
                </c:pt>
                <c:pt idx="427">
                  <c:v>0.14592056713315271</c:v>
                </c:pt>
                <c:pt idx="428">
                  <c:v>0.14668672088590462</c:v>
                </c:pt>
                <c:pt idx="429">
                  <c:v>0.14760888662828919</c:v>
                </c:pt>
                <c:pt idx="430">
                  <c:v>0.14902189194477611</c:v>
                </c:pt>
                <c:pt idx="431">
                  <c:v>0.1481022068230311</c:v>
                </c:pt>
                <c:pt idx="432">
                  <c:v>0.1481592799864988</c:v>
                </c:pt>
                <c:pt idx="433">
                  <c:v>0.14765595195788106</c:v>
                </c:pt>
                <c:pt idx="434">
                  <c:v>0.14451230846766538</c:v>
                </c:pt>
                <c:pt idx="435">
                  <c:v>0.14483630901367617</c:v>
                </c:pt>
                <c:pt idx="436">
                  <c:v>0.14514401773707042</c:v>
                </c:pt>
                <c:pt idx="437">
                  <c:v>0.14747114461615318</c:v>
                </c:pt>
                <c:pt idx="438">
                  <c:v>0.14717998632912921</c:v>
                </c:pt>
                <c:pt idx="439">
                  <c:v>0.14735623158473921</c:v>
                </c:pt>
                <c:pt idx="440">
                  <c:v>0.1485295602967045</c:v>
                </c:pt>
                <c:pt idx="441">
                  <c:v>0.1496851565364743</c:v>
                </c:pt>
                <c:pt idx="442">
                  <c:v>0.14948959764008141</c:v>
                </c:pt>
                <c:pt idx="443">
                  <c:v>0.1500789187425422</c:v>
                </c:pt>
                <c:pt idx="444">
                  <c:v>0.15104932606944921</c:v>
                </c:pt>
                <c:pt idx="445">
                  <c:v>0.15171083543248831</c:v>
                </c:pt>
                <c:pt idx="446">
                  <c:v>0.15314521571829842</c:v>
                </c:pt>
                <c:pt idx="447">
                  <c:v>0.15277654768253446</c:v>
                </c:pt>
                <c:pt idx="448">
                  <c:v>0.1520232857950532</c:v>
                </c:pt>
                <c:pt idx="449">
                  <c:v>0.15193368420269704</c:v>
                </c:pt>
                <c:pt idx="450">
                  <c:v>0.15258785728327728</c:v>
                </c:pt>
                <c:pt idx="451">
                  <c:v>0.15366206176628783</c:v>
                </c:pt>
                <c:pt idx="452">
                  <c:v>0.15389529304909955</c:v>
                </c:pt>
                <c:pt idx="453">
                  <c:v>0.15391280293560805</c:v>
                </c:pt>
                <c:pt idx="454">
                  <c:v>0.15433151051845773</c:v>
                </c:pt>
                <c:pt idx="455">
                  <c:v>0.15507301928510131</c:v>
                </c:pt>
                <c:pt idx="456">
                  <c:v>0.1558996459994364</c:v>
                </c:pt>
                <c:pt idx="457">
                  <c:v>0.15668647488317067</c:v>
                </c:pt>
                <c:pt idx="458">
                  <c:v>0.15785004326566576</c:v>
                </c:pt>
                <c:pt idx="459">
                  <c:v>0.1581952122364505</c:v>
                </c:pt>
                <c:pt idx="460">
                  <c:v>0.15829258884047204</c:v>
                </c:pt>
                <c:pt idx="461">
                  <c:v>0.15822478645792715</c:v>
                </c:pt>
                <c:pt idx="462">
                  <c:v>0.15980946729942103</c:v>
                </c:pt>
                <c:pt idx="463">
                  <c:v>0.16015510701050428</c:v>
                </c:pt>
                <c:pt idx="464">
                  <c:v>0.15898482520243751</c:v>
                </c:pt>
                <c:pt idx="465">
                  <c:v>0.16019260611315933</c:v>
                </c:pt>
                <c:pt idx="466">
                  <c:v>0.15969351850390168</c:v>
                </c:pt>
                <c:pt idx="467">
                  <c:v>0.15939063993211877</c:v>
                </c:pt>
                <c:pt idx="468">
                  <c:v>0.15970429384337126</c:v>
                </c:pt>
                <c:pt idx="469">
                  <c:v>0.16011261502650131</c:v>
                </c:pt>
                <c:pt idx="470">
                  <c:v>0.16150107226204868</c:v>
                </c:pt>
                <c:pt idx="471">
                  <c:v>0.16013832924182259</c:v>
                </c:pt>
                <c:pt idx="472">
                  <c:v>0.16085690589692891</c:v>
                </c:pt>
                <c:pt idx="473">
                  <c:v>0.16112653510082842</c:v>
                </c:pt>
                <c:pt idx="474">
                  <c:v>0.16087291692492212</c:v>
                </c:pt>
                <c:pt idx="475">
                  <c:v>0.16547287801111854</c:v>
                </c:pt>
                <c:pt idx="476">
                  <c:v>0.1647890587551839</c:v>
                </c:pt>
                <c:pt idx="477">
                  <c:v>0.16657397896179882</c:v>
                </c:pt>
                <c:pt idx="478">
                  <c:v>0.16765683890418259</c:v>
                </c:pt>
                <c:pt idx="479">
                  <c:v>0.16801481919738781</c:v>
                </c:pt>
                <c:pt idx="480">
                  <c:v>0.16919621667216433</c:v>
                </c:pt>
                <c:pt idx="481">
                  <c:v>0.16941407589787238</c:v>
                </c:pt>
                <c:pt idx="482">
                  <c:v>0.17071891166565756</c:v>
                </c:pt>
                <c:pt idx="483">
                  <c:v>0.1715593762418115</c:v>
                </c:pt>
                <c:pt idx="484">
                  <c:v>0.17441839210476706</c:v>
                </c:pt>
                <c:pt idx="485">
                  <c:v>0.17549986040623677</c:v>
                </c:pt>
                <c:pt idx="486">
                  <c:v>0.17643792498311917</c:v>
                </c:pt>
                <c:pt idx="487">
                  <c:v>0.17784501998684554</c:v>
                </c:pt>
                <c:pt idx="488">
                  <c:v>0.17618733692337418</c:v>
                </c:pt>
                <c:pt idx="489">
                  <c:v>0.17559942025440045</c:v>
                </c:pt>
                <c:pt idx="490">
                  <c:v>0.17566061554615153</c:v>
                </c:pt>
                <c:pt idx="491">
                  <c:v>0.17521144906950381</c:v>
                </c:pt>
                <c:pt idx="492">
                  <c:v>0.17481533907785773</c:v>
                </c:pt>
                <c:pt idx="493">
                  <c:v>0.17594858525405499</c:v>
                </c:pt>
                <c:pt idx="494">
                  <c:v>0.17775517849565903</c:v>
                </c:pt>
                <c:pt idx="495">
                  <c:v>0.17748093301258017</c:v>
                </c:pt>
                <c:pt idx="496">
                  <c:v>0.17698592571430272</c:v>
                </c:pt>
                <c:pt idx="497">
                  <c:v>0.17581758446729778</c:v>
                </c:pt>
                <c:pt idx="498">
                  <c:v>0.17662820554773262</c:v>
                </c:pt>
                <c:pt idx="499">
                  <c:v>0.17779317750730583</c:v>
                </c:pt>
                <c:pt idx="500">
                  <c:v>0.1790257018440109</c:v>
                </c:pt>
                <c:pt idx="501">
                  <c:v>0.17936772542759161</c:v>
                </c:pt>
                <c:pt idx="502">
                  <c:v>0.17989881445825739</c:v>
                </c:pt>
                <c:pt idx="503">
                  <c:v>0.18089301017214177</c:v>
                </c:pt>
                <c:pt idx="504">
                  <c:v>0.18127006012623426</c:v>
                </c:pt>
                <c:pt idx="505">
                  <c:v>0.18427975496698346</c:v>
                </c:pt>
                <c:pt idx="506">
                  <c:v>0.18433717942622296</c:v>
                </c:pt>
                <c:pt idx="507">
                  <c:v>0.1857211357885602</c:v>
                </c:pt>
                <c:pt idx="508">
                  <c:v>0.18664589525053499</c:v>
                </c:pt>
                <c:pt idx="509">
                  <c:v>0.18620157072445975</c:v>
                </c:pt>
                <c:pt idx="510">
                  <c:v>0.18609125323025699</c:v>
                </c:pt>
                <c:pt idx="511">
                  <c:v>0.18575418820808753</c:v>
                </c:pt>
                <c:pt idx="512">
                  <c:v>0.18666806735720365</c:v>
                </c:pt>
                <c:pt idx="513">
                  <c:v>0.18690004356889833</c:v>
                </c:pt>
                <c:pt idx="514">
                  <c:v>0.18736571297779347</c:v>
                </c:pt>
                <c:pt idx="515">
                  <c:v>0.18718716504848842</c:v>
                </c:pt>
                <c:pt idx="516">
                  <c:v>0.18738672889469599</c:v>
                </c:pt>
                <c:pt idx="517">
                  <c:v>0.1876405338134346</c:v>
                </c:pt>
                <c:pt idx="518">
                  <c:v>0.18685273125755719</c:v>
                </c:pt>
                <c:pt idx="519">
                  <c:v>0.18663131465345173</c:v>
                </c:pt>
                <c:pt idx="520">
                  <c:v>0.18778701106050866</c:v>
                </c:pt>
                <c:pt idx="521">
                  <c:v>0.1879243988289061</c:v>
                </c:pt>
                <c:pt idx="522">
                  <c:v>0.18820569024352229</c:v>
                </c:pt>
                <c:pt idx="523">
                  <c:v>0.18929453694776144</c:v>
                </c:pt>
                <c:pt idx="524">
                  <c:v>0.18957203301570025</c:v>
                </c:pt>
                <c:pt idx="525">
                  <c:v>0.19014972087356474</c:v>
                </c:pt>
                <c:pt idx="526">
                  <c:v>0.19070380568699341</c:v>
                </c:pt>
                <c:pt idx="527">
                  <c:v>0.19081108161712201</c:v>
                </c:pt>
                <c:pt idx="528">
                  <c:v>0.19115208163385078</c:v>
                </c:pt>
                <c:pt idx="529">
                  <c:v>0.1937540442835719</c:v>
                </c:pt>
                <c:pt idx="530">
                  <c:v>0.19387668069462305</c:v>
                </c:pt>
                <c:pt idx="531">
                  <c:v>0.1941255449199113</c:v>
                </c:pt>
                <c:pt idx="532">
                  <c:v>0.19489967035572486</c:v>
                </c:pt>
                <c:pt idx="533">
                  <c:v>0.19542882936242734</c:v>
                </c:pt>
                <c:pt idx="534">
                  <c:v>0.19477684641220794</c:v>
                </c:pt>
                <c:pt idx="535">
                  <c:v>0.1947150170404548</c:v>
                </c:pt>
                <c:pt idx="536">
                  <c:v>0.1947718171472772</c:v>
                </c:pt>
                <c:pt idx="537">
                  <c:v>0.19465548800919441</c:v>
                </c:pt>
                <c:pt idx="538">
                  <c:v>0.19517258121725423</c:v>
                </c:pt>
                <c:pt idx="539">
                  <c:v>0.19612303810376441</c:v>
                </c:pt>
                <c:pt idx="540">
                  <c:v>0.19713697252273299</c:v>
                </c:pt>
                <c:pt idx="541">
                  <c:v>0.19809002029790301</c:v>
                </c:pt>
                <c:pt idx="542">
                  <c:v>0.19733333482886506</c:v>
                </c:pt>
                <c:pt idx="543">
                  <c:v>0.19914093681190992</c:v>
                </c:pt>
                <c:pt idx="544">
                  <c:v>0.19814121949586516</c:v>
                </c:pt>
                <c:pt idx="545">
                  <c:v>0.19759741589915092</c:v>
                </c:pt>
                <c:pt idx="546">
                  <c:v>0.19875353441031707</c:v>
                </c:pt>
                <c:pt idx="547">
                  <c:v>0.19813731396527179</c:v>
                </c:pt>
                <c:pt idx="548">
                  <c:v>0.19923730740357315</c:v>
                </c:pt>
                <c:pt idx="549">
                  <c:v>0.19942313693123381</c:v>
                </c:pt>
                <c:pt idx="550">
                  <c:v>0.19945857838939052</c:v>
                </c:pt>
                <c:pt idx="551">
                  <c:v>0.19938305971015713</c:v>
                </c:pt>
                <c:pt idx="552">
                  <c:v>0.19925936997114513</c:v>
                </c:pt>
                <c:pt idx="553">
                  <c:v>0.2005181458088745</c:v>
                </c:pt>
                <c:pt idx="554">
                  <c:v>0.2015914083293</c:v>
                </c:pt>
                <c:pt idx="555">
                  <c:v>0.20157498247124872</c:v>
                </c:pt>
                <c:pt idx="556">
                  <c:v>0.20277834378917414</c:v>
                </c:pt>
                <c:pt idx="557">
                  <c:v>0.20239714243034679</c:v>
                </c:pt>
                <c:pt idx="558">
                  <c:v>0.20265057727994784</c:v>
                </c:pt>
                <c:pt idx="559">
                  <c:v>0.20367851197696685</c:v>
                </c:pt>
                <c:pt idx="560">
                  <c:v>0.20403792721377134</c:v>
                </c:pt>
                <c:pt idx="561">
                  <c:v>0.20372092846295353</c:v>
                </c:pt>
                <c:pt idx="562">
                  <c:v>0.20407427560552649</c:v>
                </c:pt>
                <c:pt idx="563">
                  <c:v>0.2033889198530725</c:v>
                </c:pt>
                <c:pt idx="564">
                  <c:v>0.20408351310748429</c:v>
                </c:pt>
                <c:pt idx="565">
                  <c:v>0.20586497359115241</c:v>
                </c:pt>
                <c:pt idx="566">
                  <c:v>0.20743098696835749</c:v>
                </c:pt>
                <c:pt idx="567">
                  <c:v>0.20811552322983751</c:v>
                </c:pt>
                <c:pt idx="568">
                  <c:v>0.20820783255965725</c:v>
                </c:pt>
                <c:pt idx="569">
                  <c:v>0.20859649991763884</c:v>
                </c:pt>
                <c:pt idx="570">
                  <c:v>0.20954319851626635</c:v>
                </c:pt>
                <c:pt idx="571">
                  <c:v>0.21013906669326099</c:v>
                </c:pt>
                <c:pt idx="572">
                  <c:v>0.21029497397833352</c:v>
                </c:pt>
                <c:pt idx="573">
                  <c:v>0.20965872665248253</c:v>
                </c:pt>
                <c:pt idx="574">
                  <c:v>0.21005993056306638</c:v>
                </c:pt>
                <c:pt idx="575">
                  <c:v>0.21111950551947589</c:v>
                </c:pt>
                <c:pt idx="576">
                  <c:v>0.21206662609252458</c:v>
                </c:pt>
                <c:pt idx="577">
                  <c:v>0.21273779413852534</c:v>
                </c:pt>
                <c:pt idx="578">
                  <c:v>0.21402380050199254</c:v>
                </c:pt>
                <c:pt idx="579">
                  <c:v>0.21458652085376317</c:v>
                </c:pt>
                <c:pt idx="580">
                  <c:v>0.2151080800532732</c:v>
                </c:pt>
                <c:pt idx="581">
                  <c:v>0.21551375950890295</c:v>
                </c:pt>
                <c:pt idx="582">
                  <c:v>0.21560563804757638</c:v>
                </c:pt>
                <c:pt idx="583">
                  <c:v>0.21604032146550067</c:v>
                </c:pt>
                <c:pt idx="584">
                  <c:v>0.21606938465709602</c:v>
                </c:pt>
                <c:pt idx="585">
                  <c:v>0.2169326327626635</c:v>
                </c:pt>
                <c:pt idx="586">
                  <c:v>0.21683101862896415</c:v>
                </c:pt>
                <c:pt idx="587">
                  <c:v>0.21884011515748258</c:v>
                </c:pt>
                <c:pt idx="588">
                  <c:v>0.21924820163194236</c:v>
                </c:pt>
                <c:pt idx="589">
                  <c:v>0.21954663259451479</c:v>
                </c:pt>
                <c:pt idx="590">
                  <c:v>0.22066452808505166</c:v>
                </c:pt>
                <c:pt idx="591">
                  <c:v>0.2204881470270692</c:v>
                </c:pt>
                <c:pt idx="592">
                  <c:v>0.22089107237728811</c:v>
                </c:pt>
                <c:pt idx="593">
                  <c:v>0.22149116338510177</c:v>
                </c:pt>
                <c:pt idx="594">
                  <c:v>0.22105366425668604</c:v>
                </c:pt>
                <c:pt idx="595">
                  <c:v>0.22142591433434045</c:v>
                </c:pt>
                <c:pt idx="596">
                  <c:v>0.22267194083312103</c:v>
                </c:pt>
                <c:pt idx="597">
                  <c:v>0.22254116092683951</c:v>
                </c:pt>
                <c:pt idx="598">
                  <c:v>0.22427481601818022</c:v>
                </c:pt>
                <c:pt idx="599">
                  <c:v>0.22589098531024487</c:v>
                </c:pt>
                <c:pt idx="600">
                  <c:v>0.22529242586372811</c:v>
                </c:pt>
                <c:pt idx="601">
                  <c:v>0.2254028556303187</c:v>
                </c:pt>
                <c:pt idx="602">
                  <c:v>0.22651935358744413</c:v>
                </c:pt>
                <c:pt idx="603">
                  <c:v>0.22607837689866717</c:v>
                </c:pt>
                <c:pt idx="604">
                  <c:v>0.22415354048003389</c:v>
                </c:pt>
                <c:pt idx="605">
                  <c:v>0.22480488224933448</c:v>
                </c:pt>
                <c:pt idx="606">
                  <c:v>0.22530672736248158</c:v>
                </c:pt>
                <c:pt idx="607">
                  <c:v>0.22573622137479665</c:v>
                </c:pt>
                <c:pt idx="608">
                  <c:v>0.22581599406201391</c:v>
                </c:pt>
                <c:pt idx="609">
                  <c:v>0.22608363546731836</c:v>
                </c:pt>
                <c:pt idx="610">
                  <c:v>0.22548969955300158</c:v>
                </c:pt>
                <c:pt idx="611">
                  <c:v>0.22639659497884024</c:v>
                </c:pt>
                <c:pt idx="612">
                  <c:v>0.22997691793694597</c:v>
                </c:pt>
                <c:pt idx="613">
                  <c:v>0.22950409801191185</c:v>
                </c:pt>
                <c:pt idx="614">
                  <c:v>0.23058326926764816</c:v>
                </c:pt>
                <c:pt idx="615">
                  <c:v>0.22994434720310752</c:v>
                </c:pt>
                <c:pt idx="616">
                  <c:v>0.22876256619495283</c:v>
                </c:pt>
                <c:pt idx="617">
                  <c:v>0.22962531437107314</c:v>
                </c:pt>
                <c:pt idx="618">
                  <c:v>0.23069083245641053</c:v>
                </c:pt>
                <c:pt idx="619">
                  <c:v>0.23043994355729081</c:v>
                </c:pt>
                <c:pt idx="620">
                  <c:v>0.23030595677412036</c:v>
                </c:pt>
                <c:pt idx="621">
                  <c:v>0.23041049539164504</c:v>
                </c:pt>
                <c:pt idx="622">
                  <c:v>0.23071377685943961</c:v>
                </c:pt>
                <c:pt idx="623">
                  <c:v>0.22997657537227489</c:v>
                </c:pt>
                <c:pt idx="624">
                  <c:v>0.23055845141673847</c:v>
                </c:pt>
                <c:pt idx="625">
                  <c:v>0.23125981860406597</c:v>
                </c:pt>
                <c:pt idx="626">
                  <c:v>0.23220773885876245</c:v>
                </c:pt>
                <c:pt idx="627">
                  <c:v>0.23247443985245009</c:v>
                </c:pt>
                <c:pt idx="628">
                  <c:v>0.23324993442223385</c:v>
                </c:pt>
                <c:pt idx="629">
                  <c:v>0.23387645787631728</c:v>
                </c:pt>
                <c:pt idx="630">
                  <c:v>0.23366622467134768</c:v>
                </c:pt>
                <c:pt idx="631">
                  <c:v>0.23295245179088009</c:v>
                </c:pt>
                <c:pt idx="632">
                  <c:v>0.23314922944927141</c:v>
                </c:pt>
                <c:pt idx="633">
                  <c:v>0.23411908751912258</c:v>
                </c:pt>
                <c:pt idx="634">
                  <c:v>0.23392507973159926</c:v>
                </c:pt>
                <c:pt idx="635">
                  <c:v>0.23350492159683744</c:v>
                </c:pt>
                <c:pt idx="636">
                  <c:v>0.23310566673123057</c:v>
                </c:pt>
                <c:pt idx="637">
                  <c:v>0.23186109555090328</c:v>
                </c:pt>
                <c:pt idx="638">
                  <c:v>0.23212688694136663</c:v>
                </c:pt>
                <c:pt idx="639">
                  <c:v>0.23362556470134388</c:v>
                </c:pt>
                <c:pt idx="640">
                  <c:v>0.23377761466745417</c:v>
                </c:pt>
                <c:pt idx="641">
                  <c:v>0.23267677246971052</c:v>
                </c:pt>
                <c:pt idx="642">
                  <c:v>0.23372384445643957</c:v>
                </c:pt>
                <c:pt idx="643">
                  <c:v>0.2353368935618656</c:v>
                </c:pt>
                <c:pt idx="644">
                  <c:v>0.23776757944199423</c:v>
                </c:pt>
                <c:pt idx="645">
                  <c:v>0.23985046946511668</c:v>
                </c:pt>
                <c:pt idx="646">
                  <c:v>0.24247696683998265</c:v>
                </c:pt>
                <c:pt idx="647">
                  <c:v>0.24377608537477125</c:v>
                </c:pt>
                <c:pt idx="648">
                  <c:v>0.24290264176911625</c:v>
                </c:pt>
                <c:pt idx="649">
                  <c:v>0.24567571055203952</c:v>
                </c:pt>
                <c:pt idx="650">
                  <c:v>0.24553106603148933</c:v>
                </c:pt>
                <c:pt idx="651">
                  <c:v>0.25157909013360102</c:v>
                </c:pt>
                <c:pt idx="652">
                  <c:v>0.25115273840142494</c:v>
                </c:pt>
                <c:pt idx="653">
                  <c:v>0.25405797616900361</c:v>
                </c:pt>
                <c:pt idx="654">
                  <c:v>0.2560129906138886</c:v>
                </c:pt>
                <c:pt idx="655">
                  <c:v>0.25550965197945308</c:v>
                </c:pt>
                <c:pt idx="656">
                  <c:v>0.24831932427918724</c:v>
                </c:pt>
                <c:pt idx="657">
                  <c:v>0.2473708499167675</c:v>
                </c:pt>
                <c:pt idx="658">
                  <c:v>0.24915434465697794</c:v>
                </c:pt>
                <c:pt idx="659">
                  <c:v>0.24856551500622026</c:v>
                </c:pt>
                <c:pt idx="660">
                  <c:v>0.24887655996751845</c:v>
                </c:pt>
                <c:pt idx="661">
                  <c:v>0.24878767893428533</c:v>
                </c:pt>
                <c:pt idx="662">
                  <c:v>0.25056250241864775</c:v>
                </c:pt>
                <c:pt idx="663">
                  <c:v>0.25229284431720989</c:v>
                </c:pt>
                <c:pt idx="664">
                  <c:v>0.25395328471464418</c:v>
                </c:pt>
                <c:pt idx="665">
                  <c:v>0.25473107641516979</c:v>
                </c:pt>
                <c:pt idx="666">
                  <c:v>0.25619134133296351</c:v>
                </c:pt>
                <c:pt idx="667">
                  <c:v>0.25596049779539642</c:v>
                </c:pt>
                <c:pt idx="668">
                  <c:v>0.25387753989482564</c:v>
                </c:pt>
                <c:pt idx="669">
                  <c:v>0.25314484379738245</c:v>
                </c:pt>
                <c:pt idx="670">
                  <c:v>0.25478381992989863</c:v>
                </c:pt>
                <c:pt idx="671">
                  <c:v>0.25705795848394009</c:v>
                </c:pt>
                <c:pt idx="672">
                  <c:v>0.25701899157281938</c:v>
                </c:pt>
                <c:pt idx="673">
                  <c:v>0.25752188312161706</c:v>
                </c:pt>
                <c:pt idx="674">
                  <c:v>0.25968574144357004</c:v>
                </c:pt>
                <c:pt idx="675">
                  <c:v>0.26063951917553219</c:v>
                </c:pt>
                <c:pt idx="676">
                  <c:v>0.26118509132392043</c:v>
                </c:pt>
                <c:pt idx="677">
                  <c:v>0.26206656777148662</c:v>
                </c:pt>
                <c:pt idx="678">
                  <c:v>0.26393767359226117</c:v>
                </c:pt>
                <c:pt idx="679">
                  <c:v>0.26494894287356674</c:v>
                </c:pt>
                <c:pt idx="680">
                  <c:v>0.26530812444124829</c:v>
                </c:pt>
                <c:pt idx="681">
                  <c:v>0.26458756124712468</c:v>
                </c:pt>
                <c:pt idx="682">
                  <c:v>0.26516625922798487</c:v>
                </c:pt>
                <c:pt idx="683">
                  <c:v>0.26558713636618836</c:v>
                </c:pt>
                <c:pt idx="684">
                  <c:v>0.2656689800005454</c:v>
                </c:pt>
                <c:pt idx="685">
                  <c:v>0.26524366565099577</c:v>
                </c:pt>
                <c:pt idx="686">
                  <c:v>0.26581148710003966</c:v>
                </c:pt>
                <c:pt idx="687">
                  <c:v>0.26579014015352431</c:v>
                </c:pt>
                <c:pt idx="688">
                  <c:v>0.26622093781120193</c:v>
                </c:pt>
                <c:pt idx="689">
                  <c:v>0.26521240720766026</c:v>
                </c:pt>
                <c:pt idx="690">
                  <c:v>0.26432627390972341</c:v>
                </c:pt>
                <c:pt idx="691">
                  <c:v>0.26439448101162921</c:v>
                </c:pt>
                <c:pt idx="692">
                  <c:v>0.26574574938683471</c:v>
                </c:pt>
                <c:pt idx="693">
                  <c:v>0.26787113424144193</c:v>
                </c:pt>
                <c:pt idx="694">
                  <c:v>0.268081288126087</c:v>
                </c:pt>
                <c:pt idx="695">
                  <c:v>0.26912469749544732</c:v>
                </c:pt>
                <c:pt idx="696">
                  <c:v>0.26978990219495591</c:v>
                </c:pt>
                <c:pt idx="697">
                  <c:v>0.27141847904270899</c:v>
                </c:pt>
                <c:pt idx="698">
                  <c:v>0.27488269278602528</c:v>
                </c:pt>
                <c:pt idx="699">
                  <c:v>0.27118835928013363</c:v>
                </c:pt>
                <c:pt idx="700">
                  <c:v>0.27179050188280129</c:v>
                </c:pt>
                <c:pt idx="701">
                  <c:v>0.27191562030631089</c:v>
                </c:pt>
                <c:pt idx="702">
                  <c:v>0.2716819332905609</c:v>
                </c:pt>
                <c:pt idx="703">
                  <c:v>0.27325936561777642</c:v>
                </c:pt>
                <c:pt idx="704">
                  <c:v>0.27309469904768213</c:v>
                </c:pt>
                <c:pt idx="705">
                  <c:v>0.27428722785504145</c:v>
                </c:pt>
                <c:pt idx="706">
                  <c:v>0.27827313164578915</c:v>
                </c:pt>
                <c:pt idx="707">
                  <c:v>0.28412703049362098</c:v>
                </c:pt>
                <c:pt idx="708">
                  <c:v>0.28450714258027321</c:v>
                </c:pt>
                <c:pt idx="709">
                  <c:v>0.28288457492137797</c:v>
                </c:pt>
                <c:pt idx="710">
                  <c:v>0.28325748432935693</c:v>
                </c:pt>
                <c:pt idx="711">
                  <c:v>0.28309577101504324</c:v>
                </c:pt>
                <c:pt idx="712">
                  <c:v>0.2835502614212233</c:v>
                </c:pt>
                <c:pt idx="713">
                  <c:v>0.28578402091710431</c:v>
                </c:pt>
                <c:pt idx="714">
                  <c:v>0.28633570912919426</c:v>
                </c:pt>
                <c:pt idx="715">
                  <c:v>0.28760726388887203</c:v>
                </c:pt>
                <c:pt idx="716">
                  <c:v>0.28806639603680528</c:v>
                </c:pt>
                <c:pt idx="717">
                  <c:v>0.28484357557160389</c:v>
                </c:pt>
                <c:pt idx="718">
                  <c:v>0.28438612862856094</c:v>
                </c:pt>
                <c:pt idx="719">
                  <c:v>0.28354795176670833</c:v>
                </c:pt>
                <c:pt idx="720">
                  <c:v>0.28226477625790403</c:v>
                </c:pt>
                <c:pt idx="721">
                  <c:v>0.28312257846339084</c:v>
                </c:pt>
                <c:pt idx="722">
                  <c:v>0.28462654574851531</c:v>
                </c:pt>
                <c:pt idx="723">
                  <c:v>0.28588684055278835</c:v>
                </c:pt>
                <c:pt idx="724">
                  <c:v>0.28755612402259301</c:v>
                </c:pt>
                <c:pt idx="725">
                  <c:v>0.28906857988644741</c:v>
                </c:pt>
                <c:pt idx="726">
                  <c:v>0.28903494945949171</c:v>
                </c:pt>
                <c:pt idx="727">
                  <c:v>0.28945989517874571</c:v>
                </c:pt>
                <c:pt idx="728">
                  <c:v>0.29035158588031096</c:v>
                </c:pt>
                <c:pt idx="729">
                  <c:v>0.29154237409665273</c:v>
                </c:pt>
                <c:pt idx="730">
                  <c:v>0.29156549778137997</c:v>
                </c:pt>
                <c:pt idx="731">
                  <c:v>0.29241698202602984</c:v>
                </c:pt>
                <c:pt idx="732">
                  <c:v>0.2925874226686096</c:v>
                </c:pt>
                <c:pt idx="733">
                  <c:v>0.29257539156244294</c:v>
                </c:pt>
                <c:pt idx="734">
                  <c:v>0.29332624090050419</c:v>
                </c:pt>
                <c:pt idx="735">
                  <c:v>0.29294100387150857</c:v>
                </c:pt>
                <c:pt idx="736">
                  <c:v>0.29373305139422112</c:v>
                </c:pt>
                <c:pt idx="737">
                  <c:v>0.29357450632998461</c:v>
                </c:pt>
                <c:pt idx="738">
                  <c:v>0.29295289976109951</c:v>
                </c:pt>
                <c:pt idx="739">
                  <c:v>0.29329450093420495</c:v>
                </c:pt>
                <c:pt idx="740">
                  <c:v>0.29495861415026448</c:v>
                </c:pt>
                <c:pt idx="741">
                  <c:v>0.29505077182194461</c:v>
                </c:pt>
                <c:pt idx="742">
                  <c:v>0.29650713025758191</c:v>
                </c:pt>
                <c:pt idx="743">
                  <c:v>0.29667630212671869</c:v>
                </c:pt>
                <c:pt idx="744">
                  <c:v>0.29866077787287137</c:v>
                </c:pt>
                <c:pt idx="745">
                  <c:v>0.29961571758023031</c:v>
                </c:pt>
                <c:pt idx="746">
                  <c:v>0.3046256115195265</c:v>
                </c:pt>
                <c:pt idx="747">
                  <c:v>0.30250324068969059</c:v>
                </c:pt>
                <c:pt idx="748">
                  <c:v>0.30244777850110993</c:v>
                </c:pt>
                <c:pt idx="749">
                  <c:v>0.30323793580698832</c:v>
                </c:pt>
                <c:pt idx="750">
                  <c:v>0.3050217354268383</c:v>
                </c:pt>
                <c:pt idx="751">
                  <c:v>0.30612980028435111</c:v>
                </c:pt>
                <c:pt idx="752">
                  <c:v>0.30633594803244257</c:v>
                </c:pt>
                <c:pt idx="753">
                  <c:v>0.30367676012893141</c:v>
                </c:pt>
                <c:pt idx="754">
                  <c:v>0.30622509282479693</c:v>
                </c:pt>
                <c:pt idx="755">
                  <c:v>0.30798437130148537</c:v>
                </c:pt>
                <c:pt idx="756">
                  <c:v>0.30709558317828556</c:v>
                </c:pt>
                <c:pt idx="757">
                  <c:v>0.30795437343971122</c:v>
                </c:pt>
                <c:pt idx="758">
                  <c:v>0.30871119290860327</c:v>
                </c:pt>
                <c:pt idx="759">
                  <c:v>0.31091215176147258</c:v>
                </c:pt>
                <c:pt idx="760">
                  <c:v>0.31329320996009202</c:v>
                </c:pt>
                <c:pt idx="761">
                  <c:v>0.31755993263242077</c:v>
                </c:pt>
                <c:pt idx="762">
                  <c:v>0.3253119724056468</c:v>
                </c:pt>
                <c:pt idx="763">
                  <c:v>0.32435600967815681</c:v>
                </c:pt>
                <c:pt idx="764">
                  <c:v>0.32534035665315653</c:v>
                </c:pt>
                <c:pt idx="765">
                  <c:v>0.3291958100938206</c:v>
                </c:pt>
                <c:pt idx="766">
                  <c:v>0.33138970821867542</c:v>
                </c:pt>
                <c:pt idx="767">
                  <c:v>0.33144788157021132</c:v>
                </c:pt>
                <c:pt idx="768">
                  <c:v>0.33053188633745134</c:v>
                </c:pt>
                <c:pt idx="769">
                  <c:v>0.33009349062433291</c:v>
                </c:pt>
                <c:pt idx="770">
                  <c:v>0.33270802759849305</c:v>
                </c:pt>
                <c:pt idx="771">
                  <c:v>0.33184521987400273</c:v>
                </c:pt>
                <c:pt idx="772">
                  <c:v>0.33191441710336078</c:v>
                </c:pt>
                <c:pt idx="773">
                  <c:v>0.33141454456743924</c:v>
                </c:pt>
                <c:pt idx="774">
                  <c:v>0.33267906289911586</c:v>
                </c:pt>
                <c:pt idx="775">
                  <c:v>0.33415779611173746</c:v>
                </c:pt>
                <c:pt idx="776">
                  <c:v>0.33654634427093222</c:v>
                </c:pt>
                <c:pt idx="777">
                  <c:v>0.33797455435172652</c:v>
                </c:pt>
                <c:pt idx="778">
                  <c:v>0.33849531892003237</c:v>
                </c:pt>
                <c:pt idx="779">
                  <c:v>0.34169241982318455</c:v>
                </c:pt>
                <c:pt idx="780">
                  <c:v>0.34147350334266213</c:v>
                </c:pt>
                <c:pt idx="781">
                  <c:v>0.34076715859916895</c:v>
                </c:pt>
                <c:pt idx="782">
                  <c:v>0.3428568546642039</c:v>
                </c:pt>
                <c:pt idx="783">
                  <c:v>0.34406559899892586</c:v>
                </c:pt>
                <c:pt idx="784">
                  <c:v>0.34289852541514265</c:v>
                </c:pt>
                <c:pt idx="785">
                  <c:v>0.34306870810731005</c:v>
                </c:pt>
                <c:pt idx="786">
                  <c:v>0.3446137590835161</c:v>
                </c:pt>
                <c:pt idx="787">
                  <c:v>0.3468262017280821</c:v>
                </c:pt>
                <c:pt idx="788">
                  <c:v>0.34675463530235473</c:v>
                </c:pt>
                <c:pt idx="789">
                  <c:v>0.34857084040943809</c:v>
                </c:pt>
                <c:pt idx="790">
                  <c:v>0.34769934147620396</c:v>
                </c:pt>
                <c:pt idx="791">
                  <c:v>0.34844079599902478</c:v>
                </c:pt>
                <c:pt idx="792">
                  <c:v>0.34955194258318567</c:v>
                </c:pt>
                <c:pt idx="793">
                  <c:v>0.35033597994523169</c:v>
                </c:pt>
                <c:pt idx="794">
                  <c:v>0.35183289051959576</c:v>
                </c:pt>
                <c:pt idx="795">
                  <c:v>0.3537207461537748</c:v>
                </c:pt>
                <c:pt idx="796">
                  <c:v>0.35361521895679648</c:v>
                </c:pt>
                <c:pt idx="797">
                  <c:v>0.35453503104589457</c:v>
                </c:pt>
                <c:pt idx="798">
                  <c:v>0.35290803533389892</c:v>
                </c:pt>
                <c:pt idx="799">
                  <c:v>0.35199644399037866</c:v>
                </c:pt>
                <c:pt idx="800">
                  <c:v>0.35336929336567935</c:v>
                </c:pt>
                <c:pt idx="801">
                  <c:v>0.35314873742128694</c:v>
                </c:pt>
                <c:pt idx="802">
                  <c:v>0.35605533018609625</c:v>
                </c:pt>
                <c:pt idx="803">
                  <c:v>0.35829823383426573</c:v>
                </c:pt>
                <c:pt idx="804">
                  <c:v>0.36008129629291896</c:v>
                </c:pt>
                <c:pt idx="805">
                  <c:v>0.361270959692642</c:v>
                </c:pt>
                <c:pt idx="806">
                  <c:v>0.36310549237668455</c:v>
                </c:pt>
                <c:pt idx="807">
                  <c:v>0.36305598800909444</c:v>
                </c:pt>
                <c:pt idx="808">
                  <c:v>0.36290203043636282</c:v>
                </c:pt>
                <c:pt idx="809">
                  <c:v>0.36477840926222282</c:v>
                </c:pt>
                <c:pt idx="810">
                  <c:v>0.36627036916271516</c:v>
                </c:pt>
                <c:pt idx="811">
                  <c:v>0.36685472626851601</c:v>
                </c:pt>
                <c:pt idx="812">
                  <c:v>0.36900046896869543</c:v>
                </c:pt>
                <c:pt idx="813">
                  <c:v>0.36929773783096542</c:v>
                </c:pt>
                <c:pt idx="814">
                  <c:v>0.37043958404982535</c:v>
                </c:pt>
                <c:pt idx="815">
                  <c:v>0.37073539498084096</c:v>
                </c:pt>
                <c:pt idx="816">
                  <c:v>0.37223603312753806</c:v>
                </c:pt>
                <c:pt idx="817">
                  <c:v>0.37436810163388734</c:v>
                </c:pt>
                <c:pt idx="818">
                  <c:v>0.37716376155762377</c:v>
                </c:pt>
                <c:pt idx="819">
                  <c:v>0.37988619329354734</c:v>
                </c:pt>
                <c:pt idx="820">
                  <c:v>0.3797565961462257</c:v>
                </c:pt>
                <c:pt idx="821">
                  <c:v>0.38091743498262898</c:v>
                </c:pt>
                <c:pt idx="822">
                  <c:v>0.38387904074989421</c:v>
                </c:pt>
                <c:pt idx="823">
                  <c:v>0.38423198892859478</c:v>
                </c:pt>
                <c:pt idx="824">
                  <c:v>0.38572598558330329</c:v>
                </c:pt>
                <c:pt idx="825">
                  <c:v>0.38871815917630226</c:v>
                </c:pt>
                <c:pt idx="826">
                  <c:v>0.39159813230294871</c:v>
                </c:pt>
                <c:pt idx="827">
                  <c:v>0.39251576115295062</c:v>
                </c:pt>
                <c:pt idx="828">
                  <c:v>0.39569984380717882</c:v>
                </c:pt>
                <c:pt idx="829">
                  <c:v>0.39520483257934025</c:v>
                </c:pt>
                <c:pt idx="830">
                  <c:v>0.39362804370501947</c:v>
                </c:pt>
                <c:pt idx="831">
                  <c:v>0.3947838983291474</c:v>
                </c:pt>
                <c:pt idx="832">
                  <c:v>0.39517307589792749</c:v>
                </c:pt>
                <c:pt idx="833">
                  <c:v>0.39492592714855568</c:v>
                </c:pt>
                <c:pt idx="834">
                  <c:v>0.39506629198127841</c:v>
                </c:pt>
                <c:pt idx="835">
                  <c:v>0.39791052920674042</c:v>
                </c:pt>
                <c:pt idx="836">
                  <c:v>0.39978424426670078</c:v>
                </c:pt>
                <c:pt idx="837">
                  <c:v>0.40070925126466728</c:v>
                </c:pt>
                <c:pt idx="838">
                  <c:v>0.40022353353267404</c:v>
                </c:pt>
                <c:pt idx="839">
                  <c:v>0.39414404159257166</c:v>
                </c:pt>
                <c:pt idx="840">
                  <c:v>0.39681789052110927</c:v>
                </c:pt>
                <c:pt idx="841">
                  <c:v>0.39502898688745303</c:v>
                </c:pt>
                <c:pt idx="842">
                  <c:v>0.39418571050324158</c:v>
                </c:pt>
                <c:pt idx="843">
                  <c:v>0.39612609411862887</c:v>
                </c:pt>
                <c:pt idx="844">
                  <c:v>0.3975785957652711</c:v>
                </c:pt>
                <c:pt idx="845">
                  <c:v>0.39814050345819618</c:v>
                </c:pt>
                <c:pt idx="846">
                  <c:v>0.3995558420213392</c:v>
                </c:pt>
                <c:pt idx="847">
                  <c:v>0.39977483488840693</c:v>
                </c:pt>
                <c:pt idx="848">
                  <c:v>0.39854753386647523</c:v>
                </c:pt>
                <c:pt idx="849">
                  <c:v>0.39823575776146458</c:v>
                </c:pt>
                <c:pt idx="850">
                  <c:v>0.39854816256951997</c:v>
                </c:pt>
                <c:pt idx="851">
                  <c:v>0.40034810867308246</c:v>
                </c:pt>
                <c:pt idx="852">
                  <c:v>0.4009220955786521</c:v>
                </c:pt>
                <c:pt idx="853">
                  <c:v>0.40192433174838005</c:v>
                </c:pt>
                <c:pt idx="854">
                  <c:v>0.40338697726616535</c:v>
                </c:pt>
                <c:pt idx="855">
                  <c:v>0.40575127811128375</c:v>
                </c:pt>
                <c:pt idx="856">
                  <c:v>0.4023608651117927</c:v>
                </c:pt>
                <c:pt idx="857">
                  <c:v>0.40453109260944897</c:v>
                </c:pt>
                <c:pt idx="858">
                  <c:v>0.40711312715284076</c:v>
                </c:pt>
                <c:pt idx="859">
                  <c:v>0.40820653688803521</c:v>
                </c:pt>
                <c:pt idx="860">
                  <c:v>0.40653864259253969</c:v>
                </c:pt>
                <c:pt idx="861">
                  <c:v>0.40955751583361621</c:v>
                </c:pt>
                <c:pt idx="862">
                  <c:v>0.41035896624711943</c:v>
                </c:pt>
                <c:pt idx="863">
                  <c:v>0.4129836418134385</c:v>
                </c:pt>
                <c:pt idx="864">
                  <c:v>0.41377281842087665</c:v>
                </c:pt>
                <c:pt idx="865">
                  <c:v>0.41783054675965592</c:v>
                </c:pt>
                <c:pt idx="866">
                  <c:v>0.41831488818776719</c:v>
                </c:pt>
                <c:pt idx="867">
                  <c:v>0.42091168852471839</c:v>
                </c:pt>
                <c:pt idx="868">
                  <c:v>0.41551163994661344</c:v>
                </c:pt>
                <c:pt idx="869">
                  <c:v>0.41746209678056445</c:v>
                </c:pt>
                <c:pt idx="870">
                  <c:v>0.41703267146808121</c:v>
                </c:pt>
                <c:pt idx="871">
                  <c:v>0.41923540964587547</c:v>
                </c:pt>
                <c:pt idx="872">
                  <c:v>0.4189307128178561</c:v>
                </c:pt>
                <c:pt idx="873">
                  <c:v>0.4197147819329361</c:v>
                </c:pt>
                <c:pt idx="874">
                  <c:v>0.41944474149854161</c:v>
                </c:pt>
                <c:pt idx="875">
                  <c:v>0.4228036585238637</c:v>
                </c:pt>
                <c:pt idx="876">
                  <c:v>0.42319313399559877</c:v>
                </c:pt>
                <c:pt idx="877">
                  <c:v>0.4216812706115538</c:v>
                </c:pt>
                <c:pt idx="878">
                  <c:v>0.42730166483402332</c:v>
                </c:pt>
                <c:pt idx="879">
                  <c:v>0.42978328892954809</c:v>
                </c:pt>
                <c:pt idx="880">
                  <c:v>0.43051764538779369</c:v>
                </c:pt>
                <c:pt idx="881">
                  <c:v>0.42804868609846514</c:v>
                </c:pt>
                <c:pt idx="882">
                  <c:v>0.42770858271245404</c:v>
                </c:pt>
                <c:pt idx="883">
                  <c:v>0.43132572807144465</c:v>
                </c:pt>
                <c:pt idx="884">
                  <c:v>0.43493981057624387</c:v>
                </c:pt>
                <c:pt idx="885">
                  <c:v>0.43940063475294111</c:v>
                </c:pt>
                <c:pt idx="886">
                  <c:v>0.44276565230501119</c:v>
                </c:pt>
                <c:pt idx="887">
                  <c:v>0.44627707138672967</c:v>
                </c:pt>
                <c:pt idx="888">
                  <c:v>0.44532138180345648</c:v>
                </c:pt>
                <c:pt idx="889">
                  <c:v>0.44544976527411473</c:v>
                </c:pt>
                <c:pt idx="890">
                  <c:v>0.45061240789042323</c:v>
                </c:pt>
                <c:pt idx="891">
                  <c:v>0.44935094836838085</c:v>
                </c:pt>
                <c:pt idx="892">
                  <c:v>0.44692374038828087</c:v>
                </c:pt>
                <c:pt idx="893">
                  <c:v>0.44886861682957147</c:v>
                </c:pt>
                <c:pt idx="894">
                  <c:v>0.44915843380562004</c:v>
                </c:pt>
                <c:pt idx="895">
                  <c:v>0.45260992670740219</c:v>
                </c:pt>
                <c:pt idx="896">
                  <c:v>0.45903317404799648</c:v>
                </c:pt>
                <c:pt idx="897">
                  <c:v>0.46096542946535179</c:v>
                </c:pt>
                <c:pt idx="898">
                  <c:v>0.4680483875761754</c:v>
                </c:pt>
                <c:pt idx="899">
                  <c:v>0.47511953620000735</c:v>
                </c:pt>
                <c:pt idx="900">
                  <c:v>0.47197320020711442</c:v>
                </c:pt>
                <c:pt idx="901">
                  <c:v>0.47067916017798539</c:v>
                </c:pt>
                <c:pt idx="902">
                  <c:v>0.47751498336818154</c:v>
                </c:pt>
                <c:pt idx="903">
                  <c:v>0.47607093811638013</c:v>
                </c:pt>
                <c:pt idx="904">
                  <c:v>0.4761249958609981</c:v>
                </c:pt>
                <c:pt idx="905">
                  <c:v>0.48363491648244405</c:v>
                </c:pt>
                <c:pt idx="906">
                  <c:v>0.47826723041278685</c:v>
                </c:pt>
                <c:pt idx="907">
                  <c:v>0.47691350777661423</c:v>
                </c:pt>
                <c:pt idx="908">
                  <c:v>0.47769707693427454</c:v>
                </c:pt>
                <c:pt idx="909">
                  <c:v>0.48212311048320555</c:v>
                </c:pt>
                <c:pt idx="910">
                  <c:v>0.48253085974120147</c:v>
                </c:pt>
                <c:pt idx="911">
                  <c:v>0.48698098438205051</c:v>
                </c:pt>
                <c:pt idx="912">
                  <c:v>0.48854087801832913</c:v>
                </c:pt>
                <c:pt idx="913">
                  <c:v>0.49078145781158522</c:v>
                </c:pt>
                <c:pt idx="914">
                  <c:v>0.48965578087511052</c:v>
                </c:pt>
                <c:pt idx="915">
                  <c:v>0.48893883115510195</c:v>
                </c:pt>
                <c:pt idx="916">
                  <c:v>0.48874199722594414</c:v>
                </c:pt>
                <c:pt idx="917">
                  <c:v>0.48841792423231856</c:v>
                </c:pt>
                <c:pt idx="918">
                  <c:v>0.48817370862255949</c:v>
                </c:pt>
                <c:pt idx="919">
                  <c:v>0.49082459525912814</c:v>
                </c:pt>
                <c:pt idx="920">
                  <c:v>0.49150685483041823</c:v>
                </c:pt>
                <c:pt idx="921">
                  <c:v>0.49309817332089412</c:v>
                </c:pt>
                <c:pt idx="922">
                  <c:v>0.49313288260584498</c:v>
                </c:pt>
                <c:pt idx="923">
                  <c:v>0.49344173181143636</c:v>
                </c:pt>
                <c:pt idx="924">
                  <c:v>0.4925517635622334</c:v>
                </c:pt>
                <c:pt idx="925">
                  <c:v>0.49331831529143755</c:v>
                </c:pt>
                <c:pt idx="926">
                  <c:v>0.49370404831151027</c:v>
                </c:pt>
                <c:pt idx="927">
                  <c:v>0.49488213638697753</c:v>
                </c:pt>
                <c:pt idx="928">
                  <c:v>0.49535924159672162</c:v>
                </c:pt>
                <c:pt idx="929">
                  <c:v>0.49632378685761713</c:v>
                </c:pt>
                <c:pt idx="930">
                  <c:v>0.49854965539540785</c:v>
                </c:pt>
                <c:pt idx="931">
                  <c:v>0.49856066652400233</c:v>
                </c:pt>
                <c:pt idx="932">
                  <c:v>0.49958794344590896</c:v>
                </c:pt>
                <c:pt idx="933">
                  <c:v>0.50187873950934714</c:v>
                </c:pt>
                <c:pt idx="934">
                  <c:v>0.50286910535362761</c:v>
                </c:pt>
                <c:pt idx="935">
                  <c:v>0.50217045907192359</c:v>
                </c:pt>
                <c:pt idx="936">
                  <c:v>0.50353786683240465</c:v>
                </c:pt>
                <c:pt idx="937">
                  <c:v>0.50534479613721528</c:v>
                </c:pt>
                <c:pt idx="938">
                  <c:v>0.50594895063868073</c:v>
                </c:pt>
                <c:pt idx="939">
                  <c:v>0.50655163846921192</c:v>
                </c:pt>
                <c:pt idx="940">
                  <c:v>0.51050314617658232</c:v>
                </c:pt>
                <c:pt idx="941">
                  <c:v>0.51392677050899982</c:v>
                </c:pt>
                <c:pt idx="942">
                  <c:v>0.51358976505657106</c:v>
                </c:pt>
                <c:pt idx="943">
                  <c:v>0.51786365995498307</c:v>
                </c:pt>
                <c:pt idx="944">
                  <c:v>0.51726527247743115</c:v>
                </c:pt>
                <c:pt idx="945">
                  <c:v>0.51473754477183986</c:v>
                </c:pt>
                <c:pt idx="946">
                  <c:v>0.51576472543669749</c:v>
                </c:pt>
                <c:pt idx="947">
                  <c:v>0.51784030152637639</c:v>
                </c:pt>
                <c:pt idx="948">
                  <c:v>0.51730121295955267</c:v>
                </c:pt>
                <c:pt idx="949">
                  <c:v>0.51551437690651114</c:v>
                </c:pt>
                <c:pt idx="950">
                  <c:v>0.5154672512864058</c:v>
                </c:pt>
                <c:pt idx="951">
                  <c:v>0.51647920739492048</c:v>
                </c:pt>
                <c:pt idx="952">
                  <c:v>0.51747878578894202</c:v>
                </c:pt>
                <c:pt idx="953">
                  <c:v>0.51899838569195222</c:v>
                </c:pt>
                <c:pt idx="954">
                  <c:v>0.52215398278883818</c:v>
                </c:pt>
                <c:pt idx="955">
                  <c:v>0.52224257259338946</c:v>
                </c:pt>
                <c:pt idx="956">
                  <c:v>0.52219186172949605</c:v>
                </c:pt>
                <c:pt idx="957">
                  <c:v>0.52175481828864068</c:v>
                </c:pt>
                <c:pt idx="958">
                  <c:v>0.52104233683892454</c:v>
                </c:pt>
                <c:pt idx="959">
                  <c:v>0.52266246359207247</c:v>
                </c:pt>
                <c:pt idx="960">
                  <c:v>0.52539269197077765</c:v>
                </c:pt>
                <c:pt idx="961">
                  <c:v>0.5260005618912047</c:v>
                </c:pt>
                <c:pt idx="962">
                  <c:v>0.5266117915391666</c:v>
                </c:pt>
                <c:pt idx="963">
                  <c:v>0.52874552628037996</c:v>
                </c:pt>
                <c:pt idx="964">
                  <c:v>0.52472775496250246</c:v>
                </c:pt>
                <c:pt idx="965">
                  <c:v>0.52637445051443188</c:v>
                </c:pt>
                <c:pt idx="966">
                  <c:v>0.52698754159131278</c:v>
                </c:pt>
                <c:pt idx="967">
                  <c:v>0.51664462920588483</c:v>
                </c:pt>
                <c:pt idx="968">
                  <c:v>0.51888714582875339</c:v>
                </c:pt>
                <c:pt idx="969">
                  <c:v>0.51638516244604227</c:v>
                </c:pt>
                <c:pt idx="970">
                  <c:v>0.51578785957154638</c:v>
                </c:pt>
                <c:pt idx="971">
                  <c:v>0.51434284382870854</c:v>
                </c:pt>
                <c:pt idx="972">
                  <c:v>0.51421636637826262</c:v>
                </c:pt>
                <c:pt idx="973">
                  <c:v>0.51274635420066517</c:v>
                </c:pt>
                <c:pt idx="974">
                  <c:v>0.51330224013814507</c:v>
                </c:pt>
                <c:pt idx="975">
                  <c:v>0.51459560854835407</c:v>
                </c:pt>
                <c:pt idx="976">
                  <c:v>0.5145853729577452</c:v>
                </c:pt>
                <c:pt idx="977">
                  <c:v>0.51350216411343452</c:v>
                </c:pt>
                <c:pt idx="978">
                  <c:v>0.51586585946336183</c:v>
                </c:pt>
                <c:pt idx="979">
                  <c:v>0.51862452438224449</c:v>
                </c:pt>
                <c:pt idx="980">
                  <c:v>0.52067856677927438</c:v>
                </c:pt>
                <c:pt idx="981">
                  <c:v>0.52961115626129707</c:v>
                </c:pt>
                <c:pt idx="982">
                  <c:v>0.53022948922936264</c:v>
                </c:pt>
                <c:pt idx="983">
                  <c:v>0.5317328141191453</c:v>
                </c:pt>
                <c:pt idx="984">
                  <c:v>0.53363861468959528</c:v>
                </c:pt>
                <c:pt idx="985">
                  <c:v>0.53379916588816134</c:v>
                </c:pt>
                <c:pt idx="986">
                  <c:v>0.53801492126513395</c:v>
                </c:pt>
                <c:pt idx="987">
                  <c:v>0.5360534376273387</c:v>
                </c:pt>
                <c:pt idx="988">
                  <c:v>0.53618458909503097</c:v>
                </c:pt>
                <c:pt idx="989">
                  <c:v>0.53919352892438233</c:v>
                </c:pt>
                <c:pt idx="990">
                  <c:v>0.53914589598737339</c:v>
                </c:pt>
                <c:pt idx="991">
                  <c:v>0.53714643690227848</c:v>
                </c:pt>
                <c:pt idx="992">
                  <c:v>0.53718803267763837</c:v>
                </c:pt>
                <c:pt idx="993">
                  <c:v>0.54090428715502226</c:v>
                </c:pt>
                <c:pt idx="994">
                  <c:v>0.53924790251594401</c:v>
                </c:pt>
                <c:pt idx="995">
                  <c:v>0.53972754301944903</c:v>
                </c:pt>
                <c:pt idx="996">
                  <c:v>0.54342813498410414</c:v>
                </c:pt>
                <c:pt idx="997">
                  <c:v>0.54672045448173745</c:v>
                </c:pt>
                <c:pt idx="998">
                  <c:v>0.55017149161660739</c:v>
                </c:pt>
                <c:pt idx="999">
                  <c:v>0.54934956534120039</c:v>
                </c:pt>
                <c:pt idx="1000">
                  <c:v>0.5521136546638501</c:v>
                </c:pt>
                <c:pt idx="1001">
                  <c:v>0.55447047706623342</c:v>
                </c:pt>
                <c:pt idx="1002">
                  <c:v>0.55427294687670559</c:v>
                </c:pt>
                <c:pt idx="1003">
                  <c:v>0.55615544671513395</c:v>
                </c:pt>
                <c:pt idx="1004">
                  <c:v>0.55699864380840425</c:v>
                </c:pt>
                <c:pt idx="1005">
                  <c:v>0.5580832120831396</c:v>
                </c:pt>
                <c:pt idx="1006">
                  <c:v>0.56083244200296556</c:v>
                </c:pt>
                <c:pt idx="1007">
                  <c:v>0.56623209308362599</c:v>
                </c:pt>
                <c:pt idx="1008">
                  <c:v>0.56996264882469871</c:v>
                </c:pt>
                <c:pt idx="1009">
                  <c:v>0.57528442112724454</c:v>
                </c:pt>
                <c:pt idx="1010">
                  <c:v>0.57562582528950101</c:v>
                </c:pt>
                <c:pt idx="1011">
                  <c:v>0.57645448526530929</c:v>
                </c:pt>
                <c:pt idx="1012">
                  <c:v>0.58137967887558117</c:v>
                </c:pt>
                <c:pt idx="1013">
                  <c:v>0.58682874579180755</c:v>
                </c:pt>
                <c:pt idx="1014">
                  <c:v>0.59087617994078845</c:v>
                </c:pt>
                <c:pt idx="1015">
                  <c:v>0.59515184793733722</c:v>
                </c:pt>
                <c:pt idx="1016">
                  <c:v>0.5976401491175094</c:v>
                </c:pt>
                <c:pt idx="1017">
                  <c:v>0.59487552899097462</c:v>
                </c:pt>
                <c:pt idx="1018">
                  <c:v>0.59685617897949284</c:v>
                </c:pt>
                <c:pt idx="1019">
                  <c:v>0.60197584887091526</c:v>
                </c:pt>
                <c:pt idx="1020">
                  <c:v>0.60231348430098408</c:v>
                </c:pt>
                <c:pt idx="1021">
                  <c:v>0.60450547483843975</c:v>
                </c:pt>
                <c:pt idx="1022">
                  <c:v>0.60857470447080475</c:v>
                </c:pt>
                <c:pt idx="1023">
                  <c:v>0.60767370268524945</c:v>
                </c:pt>
                <c:pt idx="1024">
                  <c:v>0.60756571210130206</c:v>
                </c:pt>
                <c:pt idx="1025">
                  <c:v>0.61093569557968697</c:v>
                </c:pt>
                <c:pt idx="1026">
                  <c:v>0.61211209912585973</c:v>
                </c:pt>
                <c:pt idx="1027">
                  <c:v>0.61225290000803545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Results!$E$2</c:f>
              <c:strCache>
                <c:ptCount val="1"/>
                <c:pt idx="0">
                  <c:v>MonthlyRebalance</c:v>
                </c:pt>
              </c:strCache>
            </c:strRef>
          </c:tx>
          <c:marker>
            <c:symbol val="none"/>
          </c:marker>
          <c:cat>
            <c:numRef>
              <c:f>BuyAndHold!$C$4:$C$1031</c:f>
              <c:numCache>
                <c:formatCode>mm/dd/yyyy</c:formatCode>
                <c:ptCount val="1028"/>
                <c:pt idx="0">
                  <c:v>40968</c:v>
                </c:pt>
                <c:pt idx="1">
                  <c:v>40969</c:v>
                </c:pt>
                <c:pt idx="2">
                  <c:v>40970</c:v>
                </c:pt>
                <c:pt idx="3">
                  <c:v>40973</c:v>
                </c:pt>
                <c:pt idx="4">
                  <c:v>40974</c:v>
                </c:pt>
                <c:pt idx="5">
                  <c:v>40975</c:v>
                </c:pt>
                <c:pt idx="6">
                  <c:v>40976</c:v>
                </c:pt>
                <c:pt idx="7">
                  <c:v>40977</c:v>
                </c:pt>
                <c:pt idx="8">
                  <c:v>40980</c:v>
                </c:pt>
                <c:pt idx="9">
                  <c:v>40981</c:v>
                </c:pt>
                <c:pt idx="10">
                  <c:v>40982</c:v>
                </c:pt>
                <c:pt idx="11">
                  <c:v>40983</c:v>
                </c:pt>
                <c:pt idx="12">
                  <c:v>40984</c:v>
                </c:pt>
                <c:pt idx="13">
                  <c:v>40987</c:v>
                </c:pt>
                <c:pt idx="14">
                  <c:v>40988</c:v>
                </c:pt>
                <c:pt idx="15">
                  <c:v>40989</c:v>
                </c:pt>
                <c:pt idx="16">
                  <c:v>40990</c:v>
                </c:pt>
                <c:pt idx="17">
                  <c:v>40991</c:v>
                </c:pt>
                <c:pt idx="18">
                  <c:v>40994</c:v>
                </c:pt>
                <c:pt idx="19">
                  <c:v>40995</c:v>
                </c:pt>
                <c:pt idx="20">
                  <c:v>40996</c:v>
                </c:pt>
                <c:pt idx="21">
                  <c:v>40997</c:v>
                </c:pt>
                <c:pt idx="22">
                  <c:v>40998</c:v>
                </c:pt>
                <c:pt idx="23">
                  <c:v>41001</c:v>
                </c:pt>
                <c:pt idx="24">
                  <c:v>41002</c:v>
                </c:pt>
                <c:pt idx="25">
                  <c:v>41003</c:v>
                </c:pt>
                <c:pt idx="26">
                  <c:v>41004</c:v>
                </c:pt>
                <c:pt idx="27">
                  <c:v>41008</c:v>
                </c:pt>
                <c:pt idx="28">
                  <c:v>41009</c:v>
                </c:pt>
                <c:pt idx="29">
                  <c:v>41010</c:v>
                </c:pt>
                <c:pt idx="30">
                  <c:v>41011</c:v>
                </c:pt>
                <c:pt idx="31">
                  <c:v>41012</c:v>
                </c:pt>
                <c:pt idx="32">
                  <c:v>41015</c:v>
                </c:pt>
                <c:pt idx="33">
                  <c:v>41016</c:v>
                </c:pt>
                <c:pt idx="34">
                  <c:v>41017</c:v>
                </c:pt>
                <c:pt idx="35">
                  <c:v>41018</c:v>
                </c:pt>
                <c:pt idx="36">
                  <c:v>41019</c:v>
                </c:pt>
                <c:pt idx="37">
                  <c:v>41022</c:v>
                </c:pt>
                <c:pt idx="38">
                  <c:v>41023</c:v>
                </c:pt>
                <c:pt idx="39">
                  <c:v>41024</c:v>
                </c:pt>
                <c:pt idx="40">
                  <c:v>41025</c:v>
                </c:pt>
                <c:pt idx="41">
                  <c:v>41026</c:v>
                </c:pt>
                <c:pt idx="42">
                  <c:v>41029</c:v>
                </c:pt>
                <c:pt idx="43">
                  <c:v>41031</c:v>
                </c:pt>
                <c:pt idx="44">
                  <c:v>41032</c:v>
                </c:pt>
                <c:pt idx="45">
                  <c:v>41033</c:v>
                </c:pt>
                <c:pt idx="46">
                  <c:v>41036</c:v>
                </c:pt>
                <c:pt idx="47">
                  <c:v>41037</c:v>
                </c:pt>
                <c:pt idx="48">
                  <c:v>41038</c:v>
                </c:pt>
                <c:pt idx="49">
                  <c:v>41039</c:v>
                </c:pt>
                <c:pt idx="50">
                  <c:v>41040</c:v>
                </c:pt>
                <c:pt idx="51">
                  <c:v>41043</c:v>
                </c:pt>
                <c:pt idx="52">
                  <c:v>41044</c:v>
                </c:pt>
                <c:pt idx="53">
                  <c:v>41045</c:v>
                </c:pt>
                <c:pt idx="54">
                  <c:v>41046</c:v>
                </c:pt>
                <c:pt idx="55">
                  <c:v>41047</c:v>
                </c:pt>
                <c:pt idx="56">
                  <c:v>41050</c:v>
                </c:pt>
                <c:pt idx="57">
                  <c:v>41051</c:v>
                </c:pt>
                <c:pt idx="58">
                  <c:v>41052</c:v>
                </c:pt>
                <c:pt idx="59">
                  <c:v>41053</c:v>
                </c:pt>
                <c:pt idx="60">
                  <c:v>41054</c:v>
                </c:pt>
                <c:pt idx="61">
                  <c:v>41057</c:v>
                </c:pt>
                <c:pt idx="62">
                  <c:v>41058</c:v>
                </c:pt>
                <c:pt idx="63">
                  <c:v>41059</c:v>
                </c:pt>
                <c:pt idx="64">
                  <c:v>41060</c:v>
                </c:pt>
                <c:pt idx="65">
                  <c:v>41061</c:v>
                </c:pt>
                <c:pt idx="66">
                  <c:v>41064</c:v>
                </c:pt>
                <c:pt idx="67">
                  <c:v>41065</c:v>
                </c:pt>
                <c:pt idx="68">
                  <c:v>41066</c:v>
                </c:pt>
                <c:pt idx="69">
                  <c:v>41068</c:v>
                </c:pt>
                <c:pt idx="70">
                  <c:v>41071</c:v>
                </c:pt>
                <c:pt idx="71">
                  <c:v>41072</c:v>
                </c:pt>
                <c:pt idx="72">
                  <c:v>41073</c:v>
                </c:pt>
                <c:pt idx="73">
                  <c:v>41074</c:v>
                </c:pt>
                <c:pt idx="74">
                  <c:v>41075</c:v>
                </c:pt>
                <c:pt idx="75">
                  <c:v>41078</c:v>
                </c:pt>
                <c:pt idx="76">
                  <c:v>41079</c:v>
                </c:pt>
                <c:pt idx="77">
                  <c:v>41080</c:v>
                </c:pt>
                <c:pt idx="78">
                  <c:v>41081</c:v>
                </c:pt>
                <c:pt idx="79">
                  <c:v>41082</c:v>
                </c:pt>
                <c:pt idx="80">
                  <c:v>41085</c:v>
                </c:pt>
                <c:pt idx="81">
                  <c:v>41086</c:v>
                </c:pt>
                <c:pt idx="82">
                  <c:v>41087</c:v>
                </c:pt>
                <c:pt idx="83">
                  <c:v>41088</c:v>
                </c:pt>
                <c:pt idx="84">
                  <c:v>41089</c:v>
                </c:pt>
                <c:pt idx="85">
                  <c:v>41092</c:v>
                </c:pt>
                <c:pt idx="86">
                  <c:v>41093</c:v>
                </c:pt>
                <c:pt idx="87">
                  <c:v>41094</c:v>
                </c:pt>
                <c:pt idx="88">
                  <c:v>41095</c:v>
                </c:pt>
                <c:pt idx="89">
                  <c:v>41096</c:v>
                </c:pt>
                <c:pt idx="90">
                  <c:v>41099</c:v>
                </c:pt>
                <c:pt idx="91">
                  <c:v>41100</c:v>
                </c:pt>
                <c:pt idx="92">
                  <c:v>41101</c:v>
                </c:pt>
                <c:pt idx="93">
                  <c:v>41102</c:v>
                </c:pt>
                <c:pt idx="94">
                  <c:v>41103</c:v>
                </c:pt>
                <c:pt idx="95">
                  <c:v>41106</c:v>
                </c:pt>
                <c:pt idx="96">
                  <c:v>41107</c:v>
                </c:pt>
                <c:pt idx="97">
                  <c:v>41108</c:v>
                </c:pt>
                <c:pt idx="98">
                  <c:v>41109</c:v>
                </c:pt>
                <c:pt idx="99">
                  <c:v>41110</c:v>
                </c:pt>
                <c:pt idx="100">
                  <c:v>41113</c:v>
                </c:pt>
                <c:pt idx="101">
                  <c:v>41114</c:v>
                </c:pt>
                <c:pt idx="102">
                  <c:v>41115</c:v>
                </c:pt>
                <c:pt idx="103">
                  <c:v>41116</c:v>
                </c:pt>
                <c:pt idx="104">
                  <c:v>41117</c:v>
                </c:pt>
                <c:pt idx="105">
                  <c:v>41120</c:v>
                </c:pt>
                <c:pt idx="106">
                  <c:v>41121</c:v>
                </c:pt>
                <c:pt idx="107">
                  <c:v>41122</c:v>
                </c:pt>
                <c:pt idx="108">
                  <c:v>41123</c:v>
                </c:pt>
                <c:pt idx="109">
                  <c:v>41124</c:v>
                </c:pt>
                <c:pt idx="110">
                  <c:v>41127</c:v>
                </c:pt>
                <c:pt idx="111">
                  <c:v>41128</c:v>
                </c:pt>
                <c:pt idx="112">
                  <c:v>41129</c:v>
                </c:pt>
                <c:pt idx="113">
                  <c:v>41130</c:v>
                </c:pt>
                <c:pt idx="114">
                  <c:v>41131</c:v>
                </c:pt>
                <c:pt idx="115">
                  <c:v>41134</c:v>
                </c:pt>
                <c:pt idx="116">
                  <c:v>41135</c:v>
                </c:pt>
                <c:pt idx="117">
                  <c:v>41136</c:v>
                </c:pt>
                <c:pt idx="118">
                  <c:v>41137</c:v>
                </c:pt>
                <c:pt idx="119">
                  <c:v>41138</c:v>
                </c:pt>
                <c:pt idx="120">
                  <c:v>41141</c:v>
                </c:pt>
                <c:pt idx="121">
                  <c:v>41142</c:v>
                </c:pt>
                <c:pt idx="122">
                  <c:v>41143</c:v>
                </c:pt>
                <c:pt idx="123">
                  <c:v>41144</c:v>
                </c:pt>
                <c:pt idx="124">
                  <c:v>41145</c:v>
                </c:pt>
                <c:pt idx="125">
                  <c:v>41148</c:v>
                </c:pt>
                <c:pt idx="126">
                  <c:v>41149</c:v>
                </c:pt>
                <c:pt idx="127">
                  <c:v>41150</c:v>
                </c:pt>
                <c:pt idx="128">
                  <c:v>41151</c:v>
                </c:pt>
                <c:pt idx="129">
                  <c:v>41152</c:v>
                </c:pt>
                <c:pt idx="130">
                  <c:v>41155</c:v>
                </c:pt>
                <c:pt idx="131">
                  <c:v>41156</c:v>
                </c:pt>
                <c:pt idx="132">
                  <c:v>41157</c:v>
                </c:pt>
                <c:pt idx="133">
                  <c:v>41158</c:v>
                </c:pt>
                <c:pt idx="134">
                  <c:v>41162</c:v>
                </c:pt>
                <c:pt idx="135">
                  <c:v>41163</c:v>
                </c:pt>
                <c:pt idx="136">
                  <c:v>41164</c:v>
                </c:pt>
                <c:pt idx="137">
                  <c:v>41165</c:v>
                </c:pt>
                <c:pt idx="138">
                  <c:v>41166</c:v>
                </c:pt>
                <c:pt idx="139">
                  <c:v>41169</c:v>
                </c:pt>
                <c:pt idx="140">
                  <c:v>41170</c:v>
                </c:pt>
                <c:pt idx="141">
                  <c:v>41171</c:v>
                </c:pt>
                <c:pt idx="142">
                  <c:v>41172</c:v>
                </c:pt>
                <c:pt idx="143">
                  <c:v>41173</c:v>
                </c:pt>
                <c:pt idx="144">
                  <c:v>41176</c:v>
                </c:pt>
                <c:pt idx="145">
                  <c:v>41177</c:v>
                </c:pt>
                <c:pt idx="146">
                  <c:v>41178</c:v>
                </c:pt>
                <c:pt idx="147">
                  <c:v>41179</c:v>
                </c:pt>
                <c:pt idx="148">
                  <c:v>41180</c:v>
                </c:pt>
                <c:pt idx="149">
                  <c:v>41183</c:v>
                </c:pt>
                <c:pt idx="150">
                  <c:v>41184</c:v>
                </c:pt>
                <c:pt idx="151">
                  <c:v>41185</c:v>
                </c:pt>
                <c:pt idx="152">
                  <c:v>41186</c:v>
                </c:pt>
                <c:pt idx="153">
                  <c:v>41187</c:v>
                </c:pt>
                <c:pt idx="154">
                  <c:v>41190</c:v>
                </c:pt>
                <c:pt idx="155">
                  <c:v>41191</c:v>
                </c:pt>
                <c:pt idx="156">
                  <c:v>41192</c:v>
                </c:pt>
                <c:pt idx="157">
                  <c:v>41193</c:v>
                </c:pt>
                <c:pt idx="158">
                  <c:v>41197</c:v>
                </c:pt>
                <c:pt idx="159">
                  <c:v>41198</c:v>
                </c:pt>
                <c:pt idx="160">
                  <c:v>41199</c:v>
                </c:pt>
                <c:pt idx="161">
                  <c:v>41200</c:v>
                </c:pt>
                <c:pt idx="162">
                  <c:v>41201</c:v>
                </c:pt>
                <c:pt idx="163">
                  <c:v>41204</c:v>
                </c:pt>
                <c:pt idx="164">
                  <c:v>41205</c:v>
                </c:pt>
                <c:pt idx="165">
                  <c:v>41206</c:v>
                </c:pt>
                <c:pt idx="166">
                  <c:v>41207</c:v>
                </c:pt>
                <c:pt idx="167">
                  <c:v>41208</c:v>
                </c:pt>
                <c:pt idx="168">
                  <c:v>41211</c:v>
                </c:pt>
                <c:pt idx="169">
                  <c:v>41212</c:v>
                </c:pt>
                <c:pt idx="170">
                  <c:v>41213</c:v>
                </c:pt>
                <c:pt idx="171">
                  <c:v>41214</c:v>
                </c:pt>
                <c:pt idx="172">
                  <c:v>41218</c:v>
                </c:pt>
                <c:pt idx="173">
                  <c:v>41219</c:v>
                </c:pt>
                <c:pt idx="174">
                  <c:v>41220</c:v>
                </c:pt>
                <c:pt idx="175">
                  <c:v>41221</c:v>
                </c:pt>
                <c:pt idx="176">
                  <c:v>41222</c:v>
                </c:pt>
                <c:pt idx="177">
                  <c:v>41225</c:v>
                </c:pt>
                <c:pt idx="178">
                  <c:v>41226</c:v>
                </c:pt>
                <c:pt idx="179">
                  <c:v>41227</c:v>
                </c:pt>
                <c:pt idx="180">
                  <c:v>41229</c:v>
                </c:pt>
                <c:pt idx="181">
                  <c:v>41232</c:v>
                </c:pt>
                <c:pt idx="182">
                  <c:v>41233</c:v>
                </c:pt>
                <c:pt idx="183">
                  <c:v>41234</c:v>
                </c:pt>
                <c:pt idx="184">
                  <c:v>41235</c:v>
                </c:pt>
                <c:pt idx="185">
                  <c:v>41236</c:v>
                </c:pt>
                <c:pt idx="186">
                  <c:v>41239</c:v>
                </c:pt>
                <c:pt idx="187">
                  <c:v>41240</c:v>
                </c:pt>
                <c:pt idx="188">
                  <c:v>41241</c:v>
                </c:pt>
                <c:pt idx="189">
                  <c:v>41242</c:v>
                </c:pt>
                <c:pt idx="190">
                  <c:v>41243</c:v>
                </c:pt>
                <c:pt idx="191">
                  <c:v>41246</c:v>
                </c:pt>
                <c:pt idx="192">
                  <c:v>41247</c:v>
                </c:pt>
                <c:pt idx="193">
                  <c:v>41248</c:v>
                </c:pt>
                <c:pt idx="194">
                  <c:v>41249</c:v>
                </c:pt>
                <c:pt idx="195">
                  <c:v>41250</c:v>
                </c:pt>
                <c:pt idx="196">
                  <c:v>41253</c:v>
                </c:pt>
                <c:pt idx="197">
                  <c:v>41254</c:v>
                </c:pt>
                <c:pt idx="198">
                  <c:v>41255</c:v>
                </c:pt>
                <c:pt idx="199">
                  <c:v>41256</c:v>
                </c:pt>
                <c:pt idx="200">
                  <c:v>41257</c:v>
                </c:pt>
                <c:pt idx="201">
                  <c:v>41260</c:v>
                </c:pt>
                <c:pt idx="202">
                  <c:v>41261</c:v>
                </c:pt>
                <c:pt idx="203">
                  <c:v>41262</c:v>
                </c:pt>
                <c:pt idx="204">
                  <c:v>41263</c:v>
                </c:pt>
                <c:pt idx="205">
                  <c:v>41264</c:v>
                </c:pt>
                <c:pt idx="206">
                  <c:v>41267</c:v>
                </c:pt>
                <c:pt idx="207">
                  <c:v>41269</c:v>
                </c:pt>
                <c:pt idx="208">
                  <c:v>41270</c:v>
                </c:pt>
                <c:pt idx="209">
                  <c:v>41271</c:v>
                </c:pt>
                <c:pt idx="210">
                  <c:v>41274</c:v>
                </c:pt>
                <c:pt idx="211">
                  <c:v>41276</c:v>
                </c:pt>
                <c:pt idx="212">
                  <c:v>41277</c:v>
                </c:pt>
                <c:pt idx="213">
                  <c:v>41278</c:v>
                </c:pt>
                <c:pt idx="214">
                  <c:v>41281</c:v>
                </c:pt>
                <c:pt idx="215">
                  <c:v>41282</c:v>
                </c:pt>
                <c:pt idx="216">
                  <c:v>41283</c:v>
                </c:pt>
                <c:pt idx="217">
                  <c:v>41284</c:v>
                </c:pt>
                <c:pt idx="218">
                  <c:v>41285</c:v>
                </c:pt>
                <c:pt idx="219">
                  <c:v>41288</c:v>
                </c:pt>
                <c:pt idx="220">
                  <c:v>41289</c:v>
                </c:pt>
                <c:pt idx="221">
                  <c:v>41290</c:v>
                </c:pt>
                <c:pt idx="222">
                  <c:v>41291</c:v>
                </c:pt>
                <c:pt idx="223">
                  <c:v>41292</c:v>
                </c:pt>
                <c:pt idx="224">
                  <c:v>41295</c:v>
                </c:pt>
                <c:pt idx="225">
                  <c:v>41296</c:v>
                </c:pt>
                <c:pt idx="226">
                  <c:v>41297</c:v>
                </c:pt>
                <c:pt idx="227">
                  <c:v>41298</c:v>
                </c:pt>
                <c:pt idx="228">
                  <c:v>41299</c:v>
                </c:pt>
                <c:pt idx="229">
                  <c:v>41302</c:v>
                </c:pt>
                <c:pt idx="230">
                  <c:v>41303</c:v>
                </c:pt>
                <c:pt idx="231">
                  <c:v>41304</c:v>
                </c:pt>
                <c:pt idx="232">
                  <c:v>41305</c:v>
                </c:pt>
                <c:pt idx="233">
                  <c:v>41306</c:v>
                </c:pt>
                <c:pt idx="234">
                  <c:v>41309</c:v>
                </c:pt>
                <c:pt idx="235">
                  <c:v>41310</c:v>
                </c:pt>
                <c:pt idx="236">
                  <c:v>41311</c:v>
                </c:pt>
                <c:pt idx="237">
                  <c:v>41312</c:v>
                </c:pt>
                <c:pt idx="238">
                  <c:v>41313</c:v>
                </c:pt>
                <c:pt idx="239">
                  <c:v>41318</c:v>
                </c:pt>
                <c:pt idx="240">
                  <c:v>41319</c:v>
                </c:pt>
                <c:pt idx="241">
                  <c:v>41320</c:v>
                </c:pt>
                <c:pt idx="242">
                  <c:v>41323</c:v>
                </c:pt>
                <c:pt idx="243">
                  <c:v>41324</c:v>
                </c:pt>
                <c:pt idx="244">
                  <c:v>41325</c:v>
                </c:pt>
                <c:pt idx="245">
                  <c:v>41326</c:v>
                </c:pt>
                <c:pt idx="246">
                  <c:v>41327</c:v>
                </c:pt>
                <c:pt idx="247">
                  <c:v>41330</c:v>
                </c:pt>
                <c:pt idx="248">
                  <c:v>41331</c:v>
                </c:pt>
                <c:pt idx="249">
                  <c:v>41332</c:v>
                </c:pt>
                <c:pt idx="250">
                  <c:v>41333</c:v>
                </c:pt>
                <c:pt idx="251">
                  <c:v>41334</c:v>
                </c:pt>
                <c:pt idx="252">
                  <c:v>41337</c:v>
                </c:pt>
                <c:pt idx="253">
                  <c:v>41338</c:v>
                </c:pt>
                <c:pt idx="254">
                  <c:v>41339</c:v>
                </c:pt>
                <c:pt idx="255">
                  <c:v>41340</c:v>
                </c:pt>
                <c:pt idx="256">
                  <c:v>41341</c:v>
                </c:pt>
                <c:pt idx="257">
                  <c:v>41344</c:v>
                </c:pt>
                <c:pt idx="258">
                  <c:v>41345</c:v>
                </c:pt>
                <c:pt idx="259">
                  <c:v>41346</c:v>
                </c:pt>
                <c:pt idx="260">
                  <c:v>41347</c:v>
                </c:pt>
                <c:pt idx="261">
                  <c:v>41348</c:v>
                </c:pt>
                <c:pt idx="262">
                  <c:v>41351</c:v>
                </c:pt>
                <c:pt idx="263">
                  <c:v>41352</c:v>
                </c:pt>
                <c:pt idx="264">
                  <c:v>41353</c:v>
                </c:pt>
                <c:pt idx="265">
                  <c:v>41354</c:v>
                </c:pt>
                <c:pt idx="266">
                  <c:v>41355</c:v>
                </c:pt>
                <c:pt idx="267">
                  <c:v>41358</c:v>
                </c:pt>
                <c:pt idx="268">
                  <c:v>41359</c:v>
                </c:pt>
                <c:pt idx="269">
                  <c:v>41360</c:v>
                </c:pt>
                <c:pt idx="270">
                  <c:v>41361</c:v>
                </c:pt>
                <c:pt idx="271">
                  <c:v>41365</c:v>
                </c:pt>
                <c:pt idx="272">
                  <c:v>41366</c:v>
                </c:pt>
                <c:pt idx="273">
                  <c:v>41367</c:v>
                </c:pt>
                <c:pt idx="274">
                  <c:v>41368</c:v>
                </c:pt>
                <c:pt idx="275">
                  <c:v>41369</c:v>
                </c:pt>
                <c:pt idx="276">
                  <c:v>41372</c:v>
                </c:pt>
                <c:pt idx="277">
                  <c:v>41373</c:v>
                </c:pt>
                <c:pt idx="278">
                  <c:v>41374</c:v>
                </c:pt>
                <c:pt idx="279">
                  <c:v>41375</c:v>
                </c:pt>
                <c:pt idx="280">
                  <c:v>41376</c:v>
                </c:pt>
                <c:pt idx="281">
                  <c:v>41379</c:v>
                </c:pt>
                <c:pt idx="282">
                  <c:v>41380</c:v>
                </c:pt>
                <c:pt idx="283">
                  <c:v>41381</c:v>
                </c:pt>
                <c:pt idx="284">
                  <c:v>41382</c:v>
                </c:pt>
                <c:pt idx="285">
                  <c:v>41383</c:v>
                </c:pt>
                <c:pt idx="286">
                  <c:v>41386</c:v>
                </c:pt>
                <c:pt idx="287">
                  <c:v>41387</c:v>
                </c:pt>
                <c:pt idx="288">
                  <c:v>41388</c:v>
                </c:pt>
                <c:pt idx="289">
                  <c:v>41389</c:v>
                </c:pt>
                <c:pt idx="290">
                  <c:v>41390</c:v>
                </c:pt>
                <c:pt idx="291">
                  <c:v>41393</c:v>
                </c:pt>
                <c:pt idx="292">
                  <c:v>41394</c:v>
                </c:pt>
                <c:pt idx="293">
                  <c:v>41396</c:v>
                </c:pt>
                <c:pt idx="294">
                  <c:v>41397</c:v>
                </c:pt>
                <c:pt idx="295">
                  <c:v>41400</c:v>
                </c:pt>
                <c:pt idx="296">
                  <c:v>41401</c:v>
                </c:pt>
                <c:pt idx="297">
                  <c:v>41402</c:v>
                </c:pt>
                <c:pt idx="298">
                  <c:v>41403</c:v>
                </c:pt>
                <c:pt idx="299">
                  <c:v>41404</c:v>
                </c:pt>
                <c:pt idx="300">
                  <c:v>41407</c:v>
                </c:pt>
                <c:pt idx="301">
                  <c:v>41408</c:v>
                </c:pt>
                <c:pt idx="302">
                  <c:v>41409</c:v>
                </c:pt>
                <c:pt idx="303">
                  <c:v>41410</c:v>
                </c:pt>
                <c:pt idx="304">
                  <c:v>41411</c:v>
                </c:pt>
                <c:pt idx="305">
                  <c:v>41414</c:v>
                </c:pt>
                <c:pt idx="306">
                  <c:v>41415</c:v>
                </c:pt>
                <c:pt idx="307">
                  <c:v>41416</c:v>
                </c:pt>
                <c:pt idx="308">
                  <c:v>41417</c:v>
                </c:pt>
                <c:pt idx="309">
                  <c:v>41418</c:v>
                </c:pt>
                <c:pt idx="310">
                  <c:v>41421</c:v>
                </c:pt>
                <c:pt idx="311">
                  <c:v>41422</c:v>
                </c:pt>
                <c:pt idx="312">
                  <c:v>41423</c:v>
                </c:pt>
                <c:pt idx="313">
                  <c:v>41425</c:v>
                </c:pt>
                <c:pt idx="314">
                  <c:v>41428</c:v>
                </c:pt>
                <c:pt idx="315">
                  <c:v>41429</c:v>
                </c:pt>
                <c:pt idx="316">
                  <c:v>41430</c:v>
                </c:pt>
                <c:pt idx="317">
                  <c:v>41431</c:v>
                </c:pt>
                <c:pt idx="318">
                  <c:v>41432</c:v>
                </c:pt>
                <c:pt idx="319">
                  <c:v>41435</c:v>
                </c:pt>
                <c:pt idx="320">
                  <c:v>41436</c:v>
                </c:pt>
                <c:pt idx="321">
                  <c:v>41437</c:v>
                </c:pt>
                <c:pt idx="322">
                  <c:v>41438</c:v>
                </c:pt>
                <c:pt idx="323">
                  <c:v>41439</c:v>
                </c:pt>
                <c:pt idx="324">
                  <c:v>41442</c:v>
                </c:pt>
                <c:pt idx="325">
                  <c:v>41443</c:v>
                </c:pt>
                <c:pt idx="326">
                  <c:v>41444</c:v>
                </c:pt>
                <c:pt idx="327">
                  <c:v>41445</c:v>
                </c:pt>
                <c:pt idx="328">
                  <c:v>41446</c:v>
                </c:pt>
                <c:pt idx="329">
                  <c:v>41449</c:v>
                </c:pt>
                <c:pt idx="330">
                  <c:v>41450</c:v>
                </c:pt>
                <c:pt idx="331">
                  <c:v>41451</c:v>
                </c:pt>
                <c:pt idx="332">
                  <c:v>41452</c:v>
                </c:pt>
                <c:pt idx="333">
                  <c:v>41453</c:v>
                </c:pt>
                <c:pt idx="334">
                  <c:v>41456</c:v>
                </c:pt>
                <c:pt idx="335">
                  <c:v>41457</c:v>
                </c:pt>
                <c:pt idx="336">
                  <c:v>41458</c:v>
                </c:pt>
                <c:pt idx="337">
                  <c:v>41459</c:v>
                </c:pt>
                <c:pt idx="338">
                  <c:v>41460</c:v>
                </c:pt>
                <c:pt idx="339">
                  <c:v>41463</c:v>
                </c:pt>
                <c:pt idx="340">
                  <c:v>41464</c:v>
                </c:pt>
                <c:pt idx="341">
                  <c:v>41465</c:v>
                </c:pt>
                <c:pt idx="342">
                  <c:v>41466</c:v>
                </c:pt>
                <c:pt idx="343">
                  <c:v>41467</c:v>
                </c:pt>
                <c:pt idx="344">
                  <c:v>41470</c:v>
                </c:pt>
                <c:pt idx="345">
                  <c:v>41471</c:v>
                </c:pt>
                <c:pt idx="346">
                  <c:v>41472</c:v>
                </c:pt>
                <c:pt idx="347">
                  <c:v>41473</c:v>
                </c:pt>
                <c:pt idx="348">
                  <c:v>41474</c:v>
                </c:pt>
                <c:pt idx="349">
                  <c:v>41477</c:v>
                </c:pt>
                <c:pt idx="350">
                  <c:v>41478</c:v>
                </c:pt>
                <c:pt idx="351">
                  <c:v>41479</c:v>
                </c:pt>
                <c:pt idx="352">
                  <c:v>41480</c:v>
                </c:pt>
                <c:pt idx="353">
                  <c:v>41481</c:v>
                </c:pt>
                <c:pt idx="354">
                  <c:v>41484</c:v>
                </c:pt>
                <c:pt idx="355">
                  <c:v>41485</c:v>
                </c:pt>
                <c:pt idx="356">
                  <c:v>41486</c:v>
                </c:pt>
                <c:pt idx="357">
                  <c:v>41487</c:v>
                </c:pt>
                <c:pt idx="358">
                  <c:v>41488</c:v>
                </c:pt>
                <c:pt idx="359">
                  <c:v>41491</c:v>
                </c:pt>
                <c:pt idx="360">
                  <c:v>41492</c:v>
                </c:pt>
                <c:pt idx="361">
                  <c:v>41493</c:v>
                </c:pt>
                <c:pt idx="362">
                  <c:v>41494</c:v>
                </c:pt>
                <c:pt idx="363">
                  <c:v>41495</c:v>
                </c:pt>
                <c:pt idx="364">
                  <c:v>41498</c:v>
                </c:pt>
                <c:pt idx="365">
                  <c:v>41499</c:v>
                </c:pt>
                <c:pt idx="366">
                  <c:v>41500</c:v>
                </c:pt>
                <c:pt idx="367">
                  <c:v>41501</c:v>
                </c:pt>
                <c:pt idx="368">
                  <c:v>41502</c:v>
                </c:pt>
                <c:pt idx="369">
                  <c:v>41505</c:v>
                </c:pt>
                <c:pt idx="370">
                  <c:v>41506</c:v>
                </c:pt>
                <c:pt idx="371">
                  <c:v>41507</c:v>
                </c:pt>
                <c:pt idx="372">
                  <c:v>41508</c:v>
                </c:pt>
                <c:pt idx="373">
                  <c:v>41509</c:v>
                </c:pt>
                <c:pt idx="374">
                  <c:v>41512</c:v>
                </c:pt>
                <c:pt idx="375">
                  <c:v>41513</c:v>
                </c:pt>
                <c:pt idx="376">
                  <c:v>41514</c:v>
                </c:pt>
                <c:pt idx="377">
                  <c:v>41515</c:v>
                </c:pt>
                <c:pt idx="378">
                  <c:v>41516</c:v>
                </c:pt>
                <c:pt idx="379">
                  <c:v>41519</c:v>
                </c:pt>
                <c:pt idx="380">
                  <c:v>41520</c:v>
                </c:pt>
                <c:pt idx="381">
                  <c:v>41521</c:v>
                </c:pt>
                <c:pt idx="382">
                  <c:v>41522</c:v>
                </c:pt>
                <c:pt idx="383">
                  <c:v>41523</c:v>
                </c:pt>
                <c:pt idx="384">
                  <c:v>41526</c:v>
                </c:pt>
                <c:pt idx="385">
                  <c:v>41527</c:v>
                </c:pt>
                <c:pt idx="386">
                  <c:v>41528</c:v>
                </c:pt>
                <c:pt idx="387">
                  <c:v>41529</c:v>
                </c:pt>
                <c:pt idx="388">
                  <c:v>41530</c:v>
                </c:pt>
                <c:pt idx="389">
                  <c:v>41533</c:v>
                </c:pt>
                <c:pt idx="390">
                  <c:v>41534</c:v>
                </c:pt>
                <c:pt idx="391">
                  <c:v>41535</c:v>
                </c:pt>
                <c:pt idx="392">
                  <c:v>41536</c:v>
                </c:pt>
                <c:pt idx="393">
                  <c:v>41537</c:v>
                </c:pt>
                <c:pt idx="394">
                  <c:v>41540</c:v>
                </c:pt>
                <c:pt idx="395">
                  <c:v>41541</c:v>
                </c:pt>
                <c:pt idx="396">
                  <c:v>41542</c:v>
                </c:pt>
                <c:pt idx="397">
                  <c:v>41543</c:v>
                </c:pt>
                <c:pt idx="398">
                  <c:v>41544</c:v>
                </c:pt>
                <c:pt idx="399">
                  <c:v>41547</c:v>
                </c:pt>
                <c:pt idx="400">
                  <c:v>41548</c:v>
                </c:pt>
                <c:pt idx="401">
                  <c:v>41549</c:v>
                </c:pt>
                <c:pt idx="402">
                  <c:v>41550</c:v>
                </c:pt>
                <c:pt idx="403">
                  <c:v>41551</c:v>
                </c:pt>
                <c:pt idx="404">
                  <c:v>41554</c:v>
                </c:pt>
                <c:pt idx="405">
                  <c:v>41555</c:v>
                </c:pt>
                <c:pt idx="406">
                  <c:v>41556</c:v>
                </c:pt>
                <c:pt idx="407">
                  <c:v>41557</c:v>
                </c:pt>
                <c:pt idx="408">
                  <c:v>41558</c:v>
                </c:pt>
                <c:pt idx="409">
                  <c:v>41561</c:v>
                </c:pt>
                <c:pt idx="410">
                  <c:v>41562</c:v>
                </c:pt>
                <c:pt idx="411">
                  <c:v>41563</c:v>
                </c:pt>
                <c:pt idx="412">
                  <c:v>41564</c:v>
                </c:pt>
                <c:pt idx="413">
                  <c:v>41565</c:v>
                </c:pt>
                <c:pt idx="414">
                  <c:v>41568</c:v>
                </c:pt>
                <c:pt idx="415">
                  <c:v>41569</c:v>
                </c:pt>
                <c:pt idx="416">
                  <c:v>41570</c:v>
                </c:pt>
                <c:pt idx="417">
                  <c:v>41571</c:v>
                </c:pt>
                <c:pt idx="418">
                  <c:v>41572</c:v>
                </c:pt>
                <c:pt idx="419">
                  <c:v>41575</c:v>
                </c:pt>
                <c:pt idx="420">
                  <c:v>41576</c:v>
                </c:pt>
                <c:pt idx="421">
                  <c:v>41577</c:v>
                </c:pt>
                <c:pt idx="422">
                  <c:v>41578</c:v>
                </c:pt>
                <c:pt idx="423">
                  <c:v>41579</c:v>
                </c:pt>
                <c:pt idx="424">
                  <c:v>41582</c:v>
                </c:pt>
                <c:pt idx="425">
                  <c:v>41583</c:v>
                </c:pt>
                <c:pt idx="426">
                  <c:v>41584</c:v>
                </c:pt>
                <c:pt idx="427">
                  <c:v>41585</c:v>
                </c:pt>
                <c:pt idx="428">
                  <c:v>41586</c:v>
                </c:pt>
                <c:pt idx="429">
                  <c:v>41589</c:v>
                </c:pt>
                <c:pt idx="430">
                  <c:v>41590</c:v>
                </c:pt>
                <c:pt idx="431">
                  <c:v>41591</c:v>
                </c:pt>
                <c:pt idx="432">
                  <c:v>41592</c:v>
                </c:pt>
                <c:pt idx="433">
                  <c:v>41596</c:v>
                </c:pt>
                <c:pt idx="434">
                  <c:v>41597</c:v>
                </c:pt>
                <c:pt idx="435">
                  <c:v>41598</c:v>
                </c:pt>
                <c:pt idx="436">
                  <c:v>41599</c:v>
                </c:pt>
                <c:pt idx="437">
                  <c:v>41600</c:v>
                </c:pt>
                <c:pt idx="438">
                  <c:v>41603</c:v>
                </c:pt>
                <c:pt idx="439">
                  <c:v>41604</c:v>
                </c:pt>
                <c:pt idx="440">
                  <c:v>41605</c:v>
                </c:pt>
                <c:pt idx="441">
                  <c:v>41606</c:v>
                </c:pt>
                <c:pt idx="442">
                  <c:v>41607</c:v>
                </c:pt>
                <c:pt idx="443">
                  <c:v>41610</c:v>
                </c:pt>
                <c:pt idx="444">
                  <c:v>41611</c:v>
                </c:pt>
                <c:pt idx="445">
                  <c:v>41612</c:v>
                </c:pt>
                <c:pt idx="446">
                  <c:v>41613</c:v>
                </c:pt>
                <c:pt idx="447">
                  <c:v>41614</c:v>
                </c:pt>
                <c:pt idx="448">
                  <c:v>41617</c:v>
                </c:pt>
                <c:pt idx="449">
                  <c:v>41618</c:v>
                </c:pt>
                <c:pt idx="450">
                  <c:v>41619</c:v>
                </c:pt>
                <c:pt idx="451">
                  <c:v>41620</c:v>
                </c:pt>
                <c:pt idx="452">
                  <c:v>41621</c:v>
                </c:pt>
                <c:pt idx="453">
                  <c:v>41624</c:v>
                </c:pt>
                <c:pt idx="454">
                  <c:v>41625</c:v>
                </c:pt>
                <c:pt idx="455">
                  <c:v>41626</c:v>
                </c:pt>
                <c:pt idx="456">
                  <c:v>41627</c:v>
                </c:pt>
                <c:pt idx="457">
                  <c:v>41628</c:v>
                </c:pt>
                <c:pt idx="458">
                  <c:v>41631</c:v>
                </c:pt>
                <c:pt idx="459">
                  <c:v>41632</c:v>
                </c:pt>
                <c:pt idx="460">
                  <c:v>41634</c:v>
                </c:pt>
                <c:pt idx="461">
                  <c:v>41635</c:v>
                </c:pt>
                <c:pt idx="462">
                  <c:v>41638</c:v>
                </c:pt>
                <c:pt idx="463">
                  <c:v>41639</c:v>
                </c:pt>
                <c:pt idx="464">
                  <c:v>41641</c:v>
                </c:pt>
                <c:pt idx="465">
                  <c:v>41642</c:v>
                </c:pt>
                <c:pt idx="466">
                  <c:v>41645</c:v>
                </c:pt>
                <c:pt idx="467">
                  <c:v>41646</c:v>
                </c:pt>
                <c:pt idx="468">
                  <c:v>41647</c:v>
                </c:pt>
                <c:pt idx="469">
                  <c:v>41648</c:v>
                </c:pt>
                <c:pt idx="470">
                  <c:v>41649</c:v>
                </c:pt>
                <c:pt idx="471">
                  <c:v>41652</c:v>
                </c:pt>
                <c:pt idx="472">
                  <c:v>41653</c:v>
                </c:pt>
                <c:pt idx="473">
                  <c:v>41654</c:v>
                </c:pt>
                <c:pt idx="474">
                  <c:v>41655</c:v>
                </c:pt>
                <c:pt idx="475">
                  <c:v>41656</c:v>
                </c:pt>
                <c:pt idx="476">
                  <c:v>41659</c:v>
                </c:pt>
                <c:pt idx="477">
                  <c:v>41660</c:v>
                </c:pt>
                <c:pt idx="478">
                  <c:v>41661</c:v>
                </c:pt>
                <c:pt idx="479">
                  <c:v>41662</c:v>
                </c:pt>
                <c:pt idx="480">
                  <c:v>41663</c:v>
                </c:pt>
                <c:pt idx="481">
                  <c:v>41666</c:v>
                </c:pt>
                <c:pt idx="482">
                  <c:v>41667</c:v>
                </c:pt>
                <c:pt idx="483">
                  <c:v>41668</c:v>
                </c:pt>
                <c:pt idx="484">
                  <c:v>41669</c:v>
                </c:pt>
                <c:pt idx="485">
                  <c:v>41670</c:v>
                </c:pt>
                <c:pt idx="486">
                  <c:v>41673</c:v>
                </c:pt>
                <c:pt idx="487">
                  <c:v>41674</c:v>
                </c:pt>
                <c:pt idx="488">
                  <c:v>41675</c:v>
                </c:pt>
                <c:pt idx="489">
                  <c:v>41676</c:v>
                </c:pt>
                <c:pt idx="490">
                  <c:v>41677</c:v>
                </c:pt>
                <c:pt idx="491">
                  <c:v>41680</c:v>
                </c:pt>
                <c:pt idx="492">
                  <c:v>41681</c:v>
                </c:pt>
                <c:pt idx="493">
                  <c:v>41682</c:v>
                </c:pt>
                <c:pt idx="494">
                  <c:v>41683</c:v>
                </c:pt>
                <c:pt idx="495">
                  <c:v>41684</c:v>
                </c:pt>
                <c:pt idx="496">
                  <c:v>41687</c:v>
                </c:pt>
                <c:pt idx="497">
                  <c:v>41688</c:v>
                </c:pt>
                <c:pt idx="498">
                  <c:v>41689</c:v>
                </c:pt>
                <c:pt idx="499">
                  <c:v>41690</c:v>
                </c:pt>
                <c:pt idx="500">
                  <c:v>41691</c:v>
                </c:pt>
                <c:pt idx="501">
                  <c:v>41694</c:v>
                </c:pt>
                <c:pt idx="502">
                  <c:v>41695</c:v>
                </c:pt>
                <c:pt idx="503">
                  <c:v>41696</c:v>
                </c:pt>
                <c:pt idx="504">
                  <c:v>41697</c:v>
                </c:pt>
                <c:pt idx="505">
                  <c:v>41698</c:v>
                </c:pt>
                <c:pt idx="506">
                  <c:v>41703</c:v>
                </c:pt>
                <c:pt idx="507">
                  <c:v>41704</c:v>
                </c:pt>
                <c:pt idx="508">
                  <c:v>41705</c:v>
                </c:pt>
                <c:pt idx="509">
                  <c:v>41708</c:v>
                </c:pt>
                <c:pt idx="510">
                  <c:v>41709</c:v>
                </c:pt>
                <c:pt idx="511">
                  <c:v>41710</c:v>
                </c:pt>
                <c:pt idx="512">
                  <c:v>41711</c:v>
                </c:pt>
                <c:pt idx="513">
                  <c:v>41712</c:v>
                </c:pt>
                <c:pt idx="514">
                  <c:v>41715</c:v>
                </c:pt>
                <c:pt idx="515">
                  <c:v>41716</c:v>
                </c:pt>
                <c:pt idx="516">
                  <c:v>41717</c:v>
                </c:pt>
                <c:pt idx="517">
                  <c:v>41718</c:v>
                </c:pt>
                <c:pt idx="518">
                  <c:v>41719</c:v>
                </c:pt>
                <c:pt idx="519">
                  <c:v>41722</c:v>
                </c:pt>
                <c:pt idx="520">
                  <c:v>41723</c:v>
                </c:pt>
                <c:pt idx="521">
                  <c:v>41724</c:v>
                </c:pt>
                <c:pt idx="522">
                  <c:v>41725</c:v>
                </c:pt>
                <c:pt idx="523">
                  <c:v>41726</c:v>
                </c:pt>
                <c:pt idx="524">
                  <c:v>41729</c:v>
                </c:pt>
                <c:pt idx="525">
                  <c:v>41730</c:v>
                </c:pt>
                <c:pt idx="526">
                  <c:v>41731</c:v>
                </c:pt>
                <c:pt idx="527">
                  <c:v>41732</c:v>
                </c:pt>
                <c:pt idx="528">
                  <c:v>41733</c:v>
                </c:pt>
                <c:pt idx="529">
                  <c:v>41736</c:v>
                </c:pt>
                <c:pt idx="530">
                  <c:v>41737</c:v>
                </c:pt>
                <c:pt idx="531">
                  <c:v>41738</c:v>
                </c:pt>
                <c:pt idx="532">
                  <c:v>41739</c:v>
                </c:pt>
                <c:pt idx="533">
                  <c:v>41740</c:v>
                </c:pt>
                <c:pt idx="534">
                  <c:v>41743</c:v>
                </c:pt>
                <c:pt idx="535">
                  <c:v>41744</c:v>
                </c:pt>
                <c:pt idx="536">
                  <c:v>41745</c:v>
                </c:pt>
                <c:pt idx="537">
                  <c:v>41746</c:v>
                </c:pt>
                <c:pt idx="538">
                  <c:v>41751</c:v>
                </c:pt>
                <c:pt idx="539">
                  <c:v>41752</c:v>
                </c:pt>
                <c:pt idx="540">
                  <c:v>41753</c:v>
                </c:pt>
                <c:pt idx="541">
                  <c:v>41754</c:v>
                </c:pt>
                <c:pt idx="542">
                  <c:v>41757</c:v>
                </c:pt>
                <c:pt idx="543">
                  <c:v>41758</c:v>
                </c:pt>
                <c:pt idx="544">
                  <c:v>41759</c:v>
                </c:pt>
                <c:pt idx="545">
                  <c:v>41761</c:v>
                </c:pt>
                <c:pt idx="546">
                  <c:v>41764</c:v>
                </c:pt>
                <c:pt idx="547">
                  <c:v>41765</c:v>
                </c:pt>
                <c:pt idx="548">
                  <c:v>41766</c:v>
                </c:pt>
                <c:pt idx="549">
                  <c:v>41767</c:v>
                </c:pt>
                <c:pt idx="550">
                  <c:v>41768</c:v>
                </c:pt>
                <c:pt idx="551">
                  <c:v>41771</c:v>
                </c:pt>
                <c:pt idx="552">
                  <c:v>41772</c:v>
                </c:pt>
                <c:pt idx="553">
                  <c:v>41773</c:v>
                </c:pt>
                <c:pt idx="554">
                  <c:v>41774</c:v>
                </c:pt>
                <c:pt idx="555">
                  <c:v>41775</c:v>
                </c:pt>
                <c:pt idx="556">
                  <c:v>41778</c:v>
                </c:pt>
                <c:pt idx="557">
                  <c:v>41779</c:v>
                </c:pt>
                <c:pt idx="558">
                  <c:v>41780</c:v>
                </c:pt>
                <c:pt idx="559">
                  <c:v>41781</c:v>
                </c:pt>
                <c:pt idx="560">
                  <c:v>41782</c:v>
                </c:pt>
                <c:pt idx="561">
                  <c:v>41785</c:v>
                </c:pt>
                <c:pt idx="562">
                  <c:v>41786</c:v>
                </c:pt>
                <c:pt idx="563">
                  <c:v>41787</c:v>
                </c:pt>
                <c:pt idx="564">
                  <c:v>41788</c:v>
                </c:pt>
                <c:pt idx="565">
                  <c:v>41789</c:v>
                </c:pt>
                <c:pt idx="566">
                  <c:v>41792</c:v>
                </c:pt>
                <c:pt idx="567">
                  <c:v>41793</c:v>
                </c:pt>
                <c:pt idx="568">
                  <c:v>41794</c:v>
                </c:pt>
                <c:pt idx="569">
                  <c:v>41795</c:v>
                </c:pt>
                <c:pt idx="570">
                  <c:v>41796</c:v>
                </c:pt>
                <c:pt idx="571">
                  <c:v>41799</c:v>
                </c:pt>
                <c:pt idx="572">
                  <c:v>41800</c:v>
                </c:pt>
                <c:pt idx="573">
                  <c:v>41801</c:v>
                </c:pt>
                <c:pt idx="574">
                  <c:v>41802</c:v>
                </c:pt>
                <c:pt idx="575">
                  <c:v>41803</c:v>
                </c:pt>
                <c:pt idx="576">
                  <c:v>41806</c:v>
                </c:pt>
                <c:pt idx="577">
                  <c:v>41807</c:v>
                </c:pt>
                <c:pt idx="578">
                  <c:v>41808</c:v>
                </c:pt>
                <c:pt idx="579">
                  <c:v>41810</c:v>
                </c:pt>
                <c:pt idx="580">
                  <c:v>41813</c:v>
                </c:pt>
                <c:pt idx="581">
                  <c:v>41814</c:v>
                </c:pt>
                <c:pt idx="582">
                  <c:v>41815</c:v>
                </c:pt>
                <c:pt idx="583">
                  <c:v>41816</c:v>
                </c:pt>
                <c:pt idx="584">
                  <c:v>41817</c:v>
                </c:pt>
                <c:pt idx="585">
                  <c:v>41820</c:v>
                </c:pt>
                <c:pt idx="586">
                  <c:v>41821</c:v>
                </c:pt>
                <c:pt idx="587">
                  <c:v>41822</c:v>
                </c:pt>
                <c:pt idx="588">
                  <c:v>41823</c:v>
                </c:pt>
                <c:pt idx="589">
                  <c:v>41824</c:v>
                </c:pt>
                <c:pt idx="590">
                  <c:v>41827</c:v>
                </c:pt>
                <c:pt idx="591">
                  <c:v>41828</c:v>
                </c:pt>
                <c:pt idx="592">
                  <c:v>41829</c:v>
                </c:pt>
                <c:pt idx="593">
                  <c:v>41830</c:v>
                </c:pt>
                <c:pt idx="594">
                  <c:v>41831</c:v>
                </c:pt>
                <c:pt idx="595">
                  <c:v>41834</c:v>
                </c:pt>
                <c:pt idx="596">
                  <c:v>41835</c:v>
                </c:pt>
                <c:pt idx="597">
                  <c:v>41836</c:v>
                </c:pt>
                <c:pt idx="598">
                  <c:v>41837</c:v>
                </c:pt>
                <c:pt idx="599">
                  <c:v>41838</c:v>
                </c:pt>
                <c:pt idx="600">
                  <c:v>41841</c:v>
                </c:pt>
                <c:pt idx="601">
                  <c:v>41842</c:v>
                </c:pt>
                <c:pt idx="602">
                  <c:v>41843</c:v>
                </c:pt>
                <c:pt idx="603">
                  <c:v>41844</c:v>
                </c:pt>
                <c:pt idx="604">
                  <c:v>41845</c:v>
                </c:pt>
                <c:pt idx="605">
                  <c:v>41848</c:v>
                </c:pt>
                <c:pt idx="606">
                  <c:v>41849</c:v>
                </c:pt>
                <c:pt idx="607">
                  <c:v>41850</c:v>
                </c:pt>
                <c:pt idx="608">
                  <c:v>41851</c:v>
                </c:pt>
                <c:pt idx="609">
                  <c:v>41852</c:v>
                </c:pt>
                <c:pt idx="610">
                  <c:v>41855</c:v>
                </c:pt>
                <c:pt idx="611">
                  <c:v>41856</c:v>
                </c:pt>
                <c:pt idx="612">
                  <c:v>41857</c:v>
                </c:pt>
                <c:pt idx="613">
                  <c:v>41858</c:v>
                </c:pt>
                <c:pt idx="614">
                  <c:v>41859</c:v>
                </c:pt>
                <c:pt idx="615">
                  <c:v>41862</c:v>
                </c:pt>
                <c:pt idx="616">
                  <c:v>41863</c:v>
                </c:pt>
                <c:pt idx="617">
                  <c:v>41864</c:v>
                </c:pt>
                <c:pt idx="618">
                  <c:v>41865</c:v>
                </c:pt>
                <c:pt idx="619">
                  <c:v>41866</c:v>
                </c:pt>
                <c:pt idx="620">
                  <c:v>41869</c:v>
                </c:pt>
                <c:pt idx="621">
                  <c:v>41870</c:v>
                </c:pt>
                <c:pt idx="622">
                  <c:v>41871</c:v>
                </c:pt>
                <c:pt idx="623">
                  <c:v>41872</c:v>
                </c:pt>
                <c:pt idx="624">
                  <c:v>41873</c:v>
                </c:pt>
                <c:pt idx="625">
                  <c:v>41876</c:v>
                </c:pt>
                <c:pt idx="626">
                  <c:v>41877</c:v>
                </c:pt>
                <c:pt idx="627">
                  <c:v>41878</c:v>
                </c:pt>
                <c:pt idx="628">
                  <c:v>41879</c:v>
                </c:pt>
                <c:pt idx="629">
                  <c:v>41880</c:v>
                </c:pt>
                <c:pt idx="630">
                  <c:v>41883</c:v>
                </c:pt>
                <c:pt idx="631">
                  <c:v>41884</c:v>
                </c:pt>
                <c:pt idx="632">
                  <c:v>41885</c:v>
                </c:pt>
                <c:pt idx="633">
                  <c:v>41886</c:v>
                </c:pt>
                <c:pt idx="634">
                  <c:v>41887</c:v>
                </c:pt>
                <c:pt idx="635">
                  <c:v>41890</c:v>
                </c:pt>
                <c:pt idx="636">
                  <c:v>41891</c:v>
                </c:pt>
                <c:pt idx="637">
                  <c:v>41892</c:v>
                </c:pt>
                <c:pt idx="638">
                  <c:v>41893</c:v>
                </c:pt>
                <c:pt idx="639">
                  <c:v>41894</c:v>
                </c:pt>
                <c:pt idx="640">
                  <c:v>41897</c:v>
                </c:pt>
                <c:pt idx="641">
                  <c:v>41898</c:v>
                </c:pt>
                <c:pt idx="642">
                  <c:v>41899</c:v>
                </c:pt>
                <c:pt idx="643">
                  <c:v>41900</c:v>
                </c:pt>
                <c:pt idx="644">
                  <c:v>41901</c:v>
                </c:pt>
                <c:pt idx="645">
                  <c:v>41904</c:v>
                </c:pt>
                <c:pt idx="646">
                  <c:v>41905</c:v>
                </c:pt>
                <c:pt idx="647">
                  <c:v>41906</c:v>
                </c:pt>
                <c:pt idx="648">
                  <c:v>41907</c:v>
                </c:pt>
                <c:pt idx="649">
                  <c:v>41908</c:v>
                </c:pt>
                <c:pt idx="650">
                  <c:v>41911</c:v>
                </c:pt>
                <c:pt idx="651">
                  <c:v>41912</c:v>
                </c:pt>
                <c:pt idx="652">
                  <c:v>41913</c:v>
                </c:pt>
                <c:pt idx="653">
                  <c:v>41914</c:v>
                </c:pt>
                <c:pt idx="654">
                  <c:v>41915</c:v>
                </c:pt>
                <c:pt idx="655">
                  <c:v>41918</c:v>
                </c:pt>
                <c:pt idx="656">
                  <c:v>41919</c:v>
                </c:pt>
                <c:pt idx="657">
                  <c:v>41920</c:v>
                </c:pt>
                <c:pt idx="658">
                  <c:v>41921</c:v>
                </c:pt>
                <c:pt idx="659">
                  <c:v>41922</c:v>
                </c:pt>
                <c:pt idx="660">
                  <c:v>41925</c:v>
                </c:pt>
                <c:pt idx="661">
                  <c:v>41926</c:v>
                </c:pt>
                <c:pt idx="662">
                  <c:v>41927</c:v>
                </c:pt>
                <c:pt idx="663">
                  <c:v>41928</c:v>
                </c:pt>
                <c:pt idx="664">
                  <c:v>41929</c:v>
                </c:pt>
                <c:pt idx="665">
                  <c:v>41932</c:v>
                </c:pt>
                <c:pt idx="666">
                  <c:v>41933</c:v>
                </c:pt>
                <c:pt idx="667">
                  <c:v>41934</c:v>
                </c:pt>
                <c:pt idx="668">
                  <c:v>41935</c:v>
                </c:pt>
                <c:pt idx="669">
                  <c:v>41936</c:v>
                </c:pt>
                <c:pt idx="670">
                  <c:v>41939</c:v>
                </c:pt>
                <c:pt idx="671">
                  <c:v>41940</c:v>
                </c:pt>
                <c:pt idx="672">
                  <c:v>41941</c:v>
                </c:pt>
                <c:pt idx="673">
                  <c:v>41942</c:v>
                </c:pt>
                <c:pt idx="674">
                  <c:v>41943</c:v>
                </c:pt>
                <c:pt idx="675">
                  <c:v>41946</c:v>
                </c:pt>
                <c:pt idx="676">
                  <c:v>41947</c:v>
                </c:pt>
                <c:pt idx="677">
                  <c:v>41948</c:v>
                </c:pt>
                <c:pt idx="678">
                  <c:v>41949</c:v>
                </c:pt>
                <c:pt idx="679">
                  <c:v>41950</c:v>
                </c:pt>
                <c:pt idx="680">
                  <c:v>41953</c:v>
                </c:pt>
                <c:pt idx="681">
                  <c:v>41954</c:v>
                </c:pt>
                <c:pt idx="682">
                  <c:v>41955</c:v>
                </c:pt>
                <c:pt idx="683">
                  <c:v>41956</c:v>
                </c:pt>
                <c:pt idx="684">
                  <c:v>41957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41967</c:v>
                </c:pt>
                <c:pt idx="691">
                  <c:v>41968</c:v>
                </c:pt>
                <c:pt idx="692">
                  <c:v>41969</c:v>
                </c:pt>
                <c:pt idx="693">
                  <c:v>41970</c:v>
                </c:pt>
                <c:pt idx="694">
                  <c:v>41971</c:v>
                </c:pt>
                <c:pt idx="695">
                  <c:v>41974</c:v>
                </c:pt>
                <c:pt idx="696">
                  <c:v>41975</c:v>
                </c:pt>
                <c:pt idx="697">
                  <c:v>41976</c:v>
                </c:pt>
                <c:pt idx="698">
                  <c:v>41977</c:v>
                </c:pt>
                <c:pt idx="699">
                  <c:v>41978</c:v>
                </c:pt>
                <c:pt idx="700">
                  <c:v>41981</c:v>
                </c:pt>
                <c:pt idx="701">
                  <c:v>41982</c:v>
                </c:pt>
                <c:pt idx="702">
                  <c:v>41983</c:v>
                </c:pt>
                <c:pt idx="703">
                  <c:v>41984</c:v>
                </c:pt>
                <c:pt idx="704">
                  <c:v>41985</c:v>
                </c:pt>
                <c:pt idx="705">
                  <c:v>41988</c:v>
                </c:pt>
                <c:pt idx="706">
                  <c:v>41989</c:v>
                </c:pt>
                <c:pt idx="707">
                  <c:v>41990</c:v>
                </c:pt>
                <c:pt idx="708">
                  <c:v>41991</c:v>
                </c:pt>
                <c:pt idx="709">
                  <c:v>41992</c:v>
                </c:pt>
                <c:pt idx="710">
                  <c:v>41995</c:v>
                </c:pt>
                <c:pt idx="711">
                  <c:v>41996</c:v>
                </c:pt>
                <c:pt idx="712">
                  <c:v>41997</c:v>
                </c:pt>
                <c:pt idx="713">
                  <c:v>41999</c:v>
                </c:pt>
                <c:pt idx="714">
                  <c:v>42002</c:v>
                </c:pt>
                <c:pt idx="715">
                  <c:v>42003</c:v>
                </c:pt>
                <c:pt idx="716">
                  <c:v>42004</c:v>
                </c:pt>
                <c:pt idx="717">
                  <c:v>42006</c:v>
                </c:pt>
                <c:pt idx="718">
                  <c:v>42009</c:v>
                </c:pt>
                <c:pt idx="719">
                  <c:v>42010</c:v>
                </c:pt>
                <c:pt idx="720">
                  <c:v>42011</c:v>
                </c:pt>
                <c:pt idx="721">
                  <c:v>42012</c:v>
                </c:pt>
                <c:pt idx="722">
                  <c:v>42013</c:v>
                </c:pt>
                <c:pt idx="723">
                  <c:v>42016</c:v>
                </c:pt>
                <c:pt idx="724">
                  <c:v>42017</c:v>
                </c:pt>
                <c:pt idx="725">
                  <c:v>42018</c:v>
                </c:pt>
                <c:pt idx="726">
                  <c:v>42019</c:v>
                </c:pt>
                <c:pt idx="727">
                  <c:v>42020</c:v>
                </c:pt>
                <c:pt idx="728">
                  <c:v>42023</c:v>
                </c:pt>
                <c:pt idx="729">
                  <c:v>42024</c:v>
                </c:pt>
                <c:pt idx="730">
                  <c:v>42025</c:v>
                </c:pt>
                <c:pt idx="731">
                  <c:v>42026</c:v>
                </c:pt>
                <c:pt idx="732">
                  <c:v>42027</c:v>
                </c:pt>
                <c:pt idx="733">
                  <c:v>42030</c:v>
                </c:pt>
                <c:pt idx="734">
                  <c:v>42031</c:v>
                </c:pt>
                <c:pt idx="735">
                  <c:v>42032</c:v>
                </c:pt>
                <c:pt idx="736">
                  <c:v>42033</c:v>
                </c:pt>
                <c:pt idx="737">
                  <c:v>42034</c:v>
                </c:pt>
                <c:pt idx="738">
                  <c:v>42037</c:v>
                </c:pt>
                <c:pt idx="739">
                  <c:v>42038</c:v>
                </c:pt>
                <c:pt idx="740">
                  <c:v>42039</c:v>
                </c:pt>
                <c:pt idx="741">
                  <c:v>42040</c:v>
                </c:pt>
                <c:pt idx="742">
                  <c:v>42041</c:v>
                </c:pt>
                <c:pt idx="743">
                  <c:v>42044</c:v>
                </c:pt>
                <c:pt idx="744">
                  <c:v>42045</c:v>
                </c:pt>
                <c:pt idx="745">
                  <c:v>42046</c:v>
                </c:pt>
                <c:pt idx="746">
                  <c:v>42047</c:v>
                </c:pt>
                <c:pt idx="747">
                  <c:v>42048</c:v>
                </c:pt>
                <c:pt idx="748">
                  <c:v>42053</c:v>
                </c:pt>
                <c:pt idx="749">
                  <c:v>42054</c:v>
                </c:pt>
                <c:pt idx="750">
                  <c:v>42055</c:v>
                </c:pt>
                <c:pt idx="751">
                  <c:v>42058</c:v>
                </c:pt>
                <c:pt idx="752">
                  <c:v>42059</c:v>
                </c:pt>
                <c:pt idx="753">
                  <c:v>42060</c:v>
                </c:pt>
                <c:pt idx="754">
                  <c:v>42061</c:v>
                </c:pt>
                <c:pt idx="755">
                  <c:v>42062</c:v>
                </c:pt>
                <c:pt idx="756">
                  <c:v>42065</c:v>
                </c:pt>
                <c:pt idx="757">
                  <c:v>42066</c:v>
                </c:pt>
                <c:pt idx="758">
                  <c:v>42067</c:v>
                </c:pt>
                <c:pt idx="759">
                  <c:v>42068</c:v>
                </c:pt>
                <c:pt idx="760">
                  <c:v>42069</c:v>
                </c:pt>
                <c:pt idx="761">
                  <c:v>42072</c:v>
                </c:pt>
                <c:pt idx="762">
                  <c:v>42073</c:v>
                </c:pt>
                <c:pt idx="763">
                  <c:v>42074</c:v>
                </c:pt>
                <c:pt idx="764">
                  <c:v>42075</c:v>
                </c:pt>
                <c:pt idx="765">
                  <c:v>42076</c:v>
                </c:pt>
                <c:pt idx="766">
                  <c:v>42079</c:v>
                </c:pt>
                <c:pt idx="767">
                  <c:v>42080</c:v>
                </c:pt>
                <c:pt idx="768">
                  <c:v>42081</c:v>
                </c:pt>
                <c:pt idx="769">
                  <c:v>42082</c:v>
                </c:pt>
                <c:pt idx="770">
                  <c:v>42083</c:v>
                </c:pt>
                <c:pt idx="771">
                  <c:v>42086</c:v>
                </c:pt>
                <c:pt idx="772">
                  <c:v>42087</c:v>
                </c:pt>
                <c:pt idx="773">
                  <c:v>42088</c:v>
                </c:pt>
                <c:pt idx="774">
                  <c:v>42089</c:v>
                </c:pt>
                <c:pt idx="775">
                  <c:v>42090</c:v>
                </c:pt>
                <c:pt idx="776">
                  <c:v>42093</c:v>
                </c:pt>
                <c:pt idx="777">
                  <c:v>42094</c:v>
                </c:pt>
                <c:pt idx="778">
                  <c:v>42095</c:v>
                </c:pt>
                <c:pt idx="779">
                  <c:v>42096</c:v>
                </c:pt>
                <c:pt idx="780">
                  <c:v>42100</c:v>
                </c:pt>
                <c:pt idx="781">
                  <c:v>42101</c:v>
                </c:pt>
                <c:pt idx="782">
                  <c:v>42102</c:v>
                </c:pt>
                <c:pt idx="783">
                  <c:v>42103</c:v>
                </c:pt>
                <c:pt idx="784">
                  <c:v>42104</c:v>
                </c:pt>
                <c:pt idx="785">
                  <c:v>42107</c:v>
                </c:pt>
                <c:pt idx="786">
                  <c:v>42108</c:v>
                </c:pt>
                <c:pt idx="787">
                  <c:v>42109</c:v>
                </c:pt>
                <c:pt idx="788">
                  <c:v>42110</c:v>
                </c:pt>
                <c:pt idx="789">
                  <c:v>42111</c:v>
                </c:pt>
                <c:pt idx="790">
                  <c:v>42114</c:v>
                </c:pt>
                <c:pt idx="791">
                  <c:v>42116</c:v>
                </c:pt>
                <c:pt idx="792">
                  <c:v>42117</c:v>
                </c:pt>
                <c:pt idx="793">
                  <c:v>42118</c:v>
                </c:pt>
                <c:pt idx="794">
                  <c:v>42121</c:v>
                </c:pt>
                <c:pt idx="795">
                  <c:v>42122</c:v>
                </c:pt>
                <c:pt idx="796">
                  <c:v>42123</c:v>
                </c:pt>
                <c:pt idx="797">
                  <c:v>42124</c:v>
                </c:pt>
                <c:pt idx="798">
                  <c:v>42128</c:v>
                </c:pt>
                <c:pt idx="799">
                  <c:v>42129</c:v>
                </c:pt>
                <c:pt idx="800">
                  <c:v>42130</c:v>
                </c:pt>
                <c:pt idx="801">
                  <c:v>42131</c:v>
                </c:pt>
                <c:pt idx="802">
                  <c:v>42132</c:v>
                </c:pt>
                <c:pt idx="803">
                  <c:v>42135</c:v>
                </c:pt>
                <c:pt idx="804">
                  <c:v>42136</c:v>
                </c:pt>
                <c:pt idx="805">
                  <c:v>42137</c:v>
                </c:pt>
                <c:pt idx="806">
                  <c:v>42138</c:v>
                </c:pt>
                <c:pt idx="807">
                  <c:v>42139</c:v>
                </c:pt>
                <c:pt idx="808">
                  <c:v>42142</c:v>
                </c:pt>
                <c:pt idx="809">
                  <c:v>42143</c:v>
                </c:pt>
                <c:pt idx="810">
                  <c:v>42144</c:v>
                </c:pt>
                <c:pt idx="811">
                  <c:v>42145</c:v>
                </c:pt>
                <c:pt idx="812">
                  <c:v>42146</c:v>
                </c:pt>
                <c:pt idx="813">
                  <c:v>42149</c:v>
                </c:pt>
                <c:pt idx="814">
                  <c:v>42150</c:v>
                </c:pt>
                <c:pt idx="815">
                  <c:v>42151</c:v>
                </c:pt>
                <c:pt idx="816">
                  <c:v>42152</c:v>
                </c:pt>
                <c:pt idx="817">
                  <c:v>42153</c:v>
                </c:pt>
                <c:pt idx="818">
                  <c:v>42156</c:v>
                </c:pt>
                <c:pt idx="819">
                  <c:v>42157</c:v>
                </c:pt>
                <c:pt idx="820">
                  <c:v>42158</c:v>
                </c:pt>
                <c:pt idx="821">
                  <c:v>42160</c:v>
                </c:pt>
                <c:pt idx="822">
                  <c:v>42163</c:v>
                </c:pt>
                <c:pt idx="823">
                  <c:v>42164</c:v>
                </c:pt>
                <c:pt idx="824">
                  <c:v>42165</c:v>
                </c:pt>
                <c:pt idx="825">
                  <c:v>42166</c:v>
                </c:pt>
                <c:pt idx="826">
                  <c:v>42167</c:v>
                </c:pt>
                <c:pt idx="827">
                  <c:v>42170</c:v>
                </c:pt>
                <c:pt idx="828">
                  <c:v>42171</c:v>
                </c:pt>
                <c:pt idx="829">
                  <c:v>42172</c:v>
                </c:pt>
                <c:pt idx="830">
                  <c:v>42173</c:v>
                </c:pt>
                <c:pt idx="831">
                  <c:v>42174</c:v>
                </c:pt>
                <c:pt idx="832">
                  <c:v>42177</c:v>
                </c:pt>
                <c:pt idx="833">
                  <c:v>42178</c:v>
                </c:pt>
                <c:pt idx="834">
                  <c:v>42179</c:v>
                </c:pt>
                <c:pt idx="835">
                  <c:v>42180</c:v>
                </c:pt>
                <c:pt idx="836">
                  <c:v>42181</c:v>
                </c:pt>
                <c:pt idx="837">
                  <c:v>42184</c:v>
                </c:pt>
                <c:pt idx="838">
                  <c:v>42185</c:v>
                </c:pt>
                <c:pt idx="839">
                  <c:v>42186</c:v>
                </c:pt>
                <c:pt idx="840">
                  <c:v>42187</c:v>
                </c:pt>
                <c:pt idx="841">
                  <c:v>42188</c:v>
                </c:pt>
                <c:pt idx="842">
                  <c:v>42191</c:v>
                </c:pt>
                <c:pt idx="843">
                  <c:v>42192</c:v>
                </c:pt>
                <c:pt idx="844">
                  <c:v>42193</c:v>
                </c:pt>
                <c:pt idx="845">
                  <c:v>42194</c:v>
                </c:pt>
                <c:pt idx="846">
                  <c:v>42195</c:v>
                </c:pt>
                <c:pt idx="847">
                  <c:v>42198</c:v>
                </c:pt>
                <c:pt idx="848">
                  <c:v>42199</c:v>
                </c:pt>
                <c:pt idx="849">
                  <c:v>42200</c:v>
                </c:pt>
                <c:pt idx="850">
                  <c:v>42201</c:v>
                </c:pt>
                <c:pt idx="851">
                  <c:v>42202</c:v>
                </c:pt>
                <c:pt idx="852">
                  <c:v>42205</c:v>
                </c:pt>
                <c:pt idx="853">
                  <c:v>42206</c:v>
                </c:pt>
                <c:pt idx="854">
                  <c:v>42207</c:v>
                </c:pt>
                <c:pt idx="855">
                  <c:v>42208</c:v>
                </c:pt>
                <c:pt idx="856">
                  <c:v>42209</c:v>
                </c:pt>
                <c:pt idx="857">
                  <c:v>42212</c:v>
                </c:pt>
                <c:pt idx="858">
                  <c:v>42213</c:v>
                </c:pt>
                <c:pt idx="859">
                  <c:v>42214</c:v>
                </c:pt>
                <c:pt idx="860">
                  <c:v>42215</c:v>
                </c:pt>
                <c:pt idx="861">
                  <c:v>42216</c:v>
                </c:pt>
                <c:pt idx="862">
                  <c:v>42219</c:v>
                </c:pt>
                <c:pt idx="863">
                  <c:v>42220</c:v>
                </c:pt>
                <c:pt idx="864">
                  <c:v>42221</c:v>
                </c:pt>
                <c:pt idx="865">
                  <c:v>42222</c:v>
                </c:pt>
                <c:pt idx="866">
                  <c:v>42223</c:v>
                </c:pt>
                <c:pt idx="867">
                  <c:v>42226</c:v>
                </c:pt>
                <c:pt idx="868">
                  <c:v>42227</c:v>
                </c:pt>
                <c:pt idx="869">
                  <c:v>42228</c:v>
                </c:pt>
                <c:pt idx="870">
                  <c:v>42229</c:v>
                </c:pt>
                <c:pt idx="871">
                  <c:v>42230</c:v>
                </c:pt>
                <c:pt idx="872">
                  <c:v>42233</c:v>
                </c:pt>
                <c:pt idx="873">
                  <c:v>42234</c:v>
                </c:pt>
                <c:pt idx="874">
                  <c:v>42235</c:v>
                </c:pt>
                <c:pt idx="875">
                  <c:v>42236</c:v>
                </c:pt>
                <c:pt idx="876">
                  <c:v>42237</c:v>
                </c:pt>
                <c:pt idx="877">
                  <c:v>42240</c:v>
                </c:pt>
                <c:pt idx="878">
                  <c:v>42241</c:v>
                </c:pt>
                <c:pt idx="879">
                  <c:v>42242</c:v>
                </c:pt>
                <c:pt idx="880">
                  <c:v>42243</c:v>
                </c:pt>
                <c:pt idx="881">
                  <c:v>42244</c:v>
                </c:pt>
                <c:pt idx="882">
                  <c:v>42247</c:v>
                </c:pt>
                <c:pt idx="883">
                  <c:v>42248</c:v>
                </c:pt>
                <c:pt idx="884">
                  <c:v>42249</c:v>
                </c:pt>
                <c:pt idx="885">
                  <c:v>42250</c:v>
                </c:pt>
                <c:pt idx="886">
                  <c:v>42251</c:v>
                </c:pt>
                <c:pt idx="887">
                  <c:v>42255</c:v>
                </c:pt>
                <c:pt idx="888">
                  <c:v>42256</c:v>
                </c:pt>
                <c:pt idx="889">
                  <c:v>42257</c:v>
                </c:pt>
                <c:pt idx="890">
                  <c:v>42258</c:v>
                </c:pt>
                <c:pt idx="891">
                  <c:v>42261</c:v>
                </c:pt>
                <c:pt idx="892">
                  <c:v>42262</c:v>
                </c:pt>
                <c:pt idx="893">
                  <c:v>42263</c:v>
                </c:pt>
                <c:pt idx="894">
                  <c:v>42264</c:v>
                </c:pt>
                <c:pt idx="895">
                  <c:v>42265</c:v>
                </c:pt>
                <c:pt idx="896">
                  <c:v>42268</c:v>
                </c:pt>
                <c:pt idx="897">
                  <c:v>42269</c:v>
                </c:pt>
                <c:pt idx="898">
                  <c:v>42270</c:v>
                </c:pt>
                <c:pt idx="899">
                  <c:v>42271</c:v>
                </c:pt>
                <c:pt idx="900">
                  <c:v>42272</c:v>
                </c:pt>
                <c:pt idx="901">
                  <c:v>42275</c:v>
                </c:pt>
                <c:pt idx="902">
                  <c:v>42276</c:v>
                </c:pt>
                <c:pt idx="903">
                  <c:v>42277</c:v>
                </c:pt>
                <c:pt idx="904">
                  <c:v>42278</c:v>
                </c:pt>
                <c:pt idx="905">
                  <c:v>42279</c:v>
                </c:pt>
                <c:pt idx="906">
                  <c:v>42282</c:v>
                </c:pt>
                <c:pt idx="907">
                  <c:v>42283</c:v>
                </c:pt>
                <c:pt idx="908">
                  <c:v>42284</c:v>
                </c:pt>
                <c:pt idx="909">
                  <c:v>42285</c:v>
                </c:pt>
                <c:pt idx="910">
                  <c:v>42286</c:v>
                </c:pt>
                <c:pt idx="911">
                  <c:v>42290</c:v>
                </c:pt>
                <c:pt idx="912">
                  <c:v>42291</c:v>
                </c:pt>
                <c:pt idx="913">
                  <c:v>42292</c:v>
                </c:pt>
                <c:pt idx="914">
                  <c:v>42293</c:v>
                </c:pt>
                <c:pt idx="915">
                  <c:v>42296</c:v>
                </c:pt>
                <c:pt idx="916">
                  <c:v>42297</c:v>
                </c:pt>
                <c:pt idx="917">
                  <c:v>42298</c:v>
                </c:pt>
                <c:pt idx="918">
                  <c:v>42299</c:v>
                </c:pt>
                <c:pt idx="919">
                  <c:v>42300</c:v>
                </c:pt>
                <c:pt idx="920">
                  <c:v>42303</c:v>
                </c:pt>
                <c:pt idx="921">
                  <c:v>42304</c:v>
                </c:pt>
                <c:pt idx="922">
                  <c:v>42305</c:v>
                </c:pt>
                <c:pt idx="923">
                  <c:v>42306</c:v>
                </c:pt>
                <c:pt idx="924">
                  <c:v>42307</c:v>
                </c:pt>
                <c:pt idx="925">
                  <c:v>42311</c:v>
                </c:pt>
                <c:pt idx="926">
                  <c:v>42312</c:v>
                </c:pt>
                <c:pt idx="927">
                  <c:v>42313</c:v>
                </c:pt>
                <c:pt idx="928">
                  <c:v>42314</c:v>
                </c:pt>
                <c:pt idx="929">
                  <c:v>42317</c:v>
                </c:pt>
                <c:pt idx="930">
                  <c:v>42318</c:v>
                </c:pt>
                <c:pt idx="931">
                  <c:v>42319</c:v>
                </c:pt>
                <c:pt idx="932">
                  <c:v>42320</c:v>
                </c:pt>
                <c:pt idx="933">
                  <c:v>42321</c:v>
                </c:pt>
                <c:pt idx="934">
                  <c:v>42324</c:v>
                </c:pt>
                <c:pt idx="935">
                  <c:v>42325</c:v>
                </c:pt>
                <c:pt idx="936">
                  <c:v>42326</c:v>
                </c:pt>
                <c:pt idx="937">
                  <c:v>42327</c:v>
                </c:pt>
                <c:pt idx="938">
                  <c:v>42328</c:v>
                </c:pt>
                <c:pt idx="939">
                  <c:v>42331</c:v>
                </c:pt>
                <c:pt idx="940">
                  <c:v>42332</c:v>
                </c:pt>
                <c:pt idx="941">
                  <c:v>42333</c:v>
                </c:pt>
                <c:pt idx="942">
                  <c:v>42334</c:v>
                </c:pt>
                <c:pt idx="943">
                  <c:v>42335</c:v>
                </c:pt>
                <c:pt idx="944">
                  <c:v>42338</c:v>
                </c:pt>
                <c:pt idx="945">
                  <c:v>42339</c:v>
                </c:pt>
                <c:pt idx="946">
                  <c:v>42340</c:v>
                </c:pt>
                <c:pt idx="947">
                  <c:v>42341</c:v>
                </c:pt>
                <c:pt idx="948">
                  <c:v>42342</c:v>
                </c:pt>
                <c:pt idx="949">
                  <c:v>42345</c:v>
                </c:pt>
                <c:pt idx="950">
                  <c:v>42346</c:v>
                </c:pt>
                <c:pt idx="951">
                  <c:v>42347</c:v>
                </c:pt>
                <c:pt idx="952">
                  <c:v>42348</c:v>
                </c:pt>
                <c:pt idx="953">
                  <c:v>42349</c:v>
                </c:pt>
                <c:pt idx="954">
                  <c:v>42352</c:v>
                </c:pt>
                <c:pt idx="955">
                  <c:v>42353</c:v>
                </c:pt>
                <c:pt idx="956">
                  <c:v>42354</c:v>
                </c:pt>
                <c:pt idx="957">
                  <c:v>42355</c:v>
                </c:pt>
                <c:pt idx="958">
                  <c:v>42356</c:v>
                </c:pt>
                <c:pt idx="959">
                  <c:v>42359</c:v>
                </c:pt>
                <c:pt idx="960">
                  <c:v>42360</c:v>
                </c:pt>
                <c:pt idx="961">
                  <c:v>42361</c:v>
                </c:pt>
                <c:pt idx="962">
                  <c:v>42362</c:v>
                </c:pt>
                <c:pt idx="963">
                  <c:v>42366</c:v>
                </c:pt>
                <c:pt idx="964">
                  <c:v>42367</c:v>
                </c:pt>
                <c:pt idx="965">
                  <c:v>42368</c:v>
                </c:pt>
                <c:pt idx="966">
                  <c:v>42369</c:v>
                </c:pt>
                <c:pt idx="967">
                  <c:v>42373</c:v>
                </c:pt>
                <c:pt idx="968">
                  <c:v>42374</c:v>
                </c:pt>
                <c:pt idx="969">
                  <c:v>42375</c:v>
                </c:pt>
                <c:pt idx="970">
                  <c:v>42376</c:v>
                </c:pt>
                <c:pt idx="971">
                  <c:v>42377</c:v>
                </c:pt>
                <c:pt idx="972">
                  <c:v>42380</c:v>
                </c:pt>
                <c:pt idx="973">
                  <c:v>42381</c:v>
                </c:pt>
                <c:pt idx="974">
                  <c:v>42382</c:v>
                </c:pt>
                <c:pt idx="975">
                  <c:v>42383</c:v>
                </c:pt>
                <c:pt idx="976">
                  <c:v>42384</c:v>
                </c:pt>
                <c:pt idx="977">
                  <c:v>42387</c:v>
                </c:pt>
                <c:pt idx="978">
                  <c:v>42388</c:v>
                </c:pt>
                <c:pt idx="979">
                  <c:v>42389</c:v>
                </c:pt>
                <c:pt idx="980">
                  <c:v>42390</c:v>
                </c:pt>
                <c:pt idx="981">
                  <c:v>42391</c:v>
                </c:pt>
                <c:pt idx="982">
                  <c:v>42394</c:v>
                </c:pt>
                <c:pt idx="983">
                  <c:v>42395</c:v>
                </c:pt>
                <c:pt idx="984">
                  <c:v>42396</c:v>
                </c:pt>
                <c:pt idx="985">
                  <c:v>42397</c:v>
                </c:pt>
                <c:pt idx="986">
                  <c:v>42398</c:v>
                </c:pt>
                <c:pt idx="987">
                  <c:v>42401</c:v>
                </c:pt>
                <c:pt idx="988">
                  <c:v>42402</c:v>
                </c:pt>
                <c:pt idx="989">
                  <c:v>42403</c:v>
                </c:pt>
                <c:pt idx="990">
                  <c:v>42404</c:v>
                </c:pt>
                <c:pt idx="991">
                  <c:v>42405</c:v>
                </c:pt>
                <c:pt idx="992">
                  <c:v>42410</c:v>
                </c:pt>
                <c:pt idx="993">
                  <c:v>42411</c:v>
                </c:pt>
                <c:pt idx="994">
                  <c:v>42412</c:v>
                </c:pt>
                <c:pt idx="995">
                  <c:v>42415</c:v>
                </c:pt>
                <c:pt idx="996">
                  <c:v>42416</c:v>
                </c:pt>
                <c:pt idx="997">
                  <c:v>42417</c:v>
                </c:pt>
                <c:pt idx="998">
                  <c:v>42418</c:v>
                </c:pt>
                <c:pt idx="999">
                  <c:v>42419</c:v>
                </c:pt>
                <c:pt idx="1000">
                  <c:v>42422</c:v>
                </c:pt>
                <c:pt idx="1001">
                  <c:v>42423</c:v>
                </c:pt>
                <c:pt idx="1002">
                  <c:v>42424</c:v>
                </c:pt>
                <c:pt idx="1003">
                  <c:v>42425</c:v>
                </c:pt>
                <c:pt idx="1004">
                  <c:v>42426</c:v>
                </c:pt>
                <c:pt idx="1005">
                  <c:v>42429</c:v>
                </c:pt>
                <c:pt idx="1006">
                  <c:v>42430</c:v>
                </c:pt>
                <c:pt idx="1007">
                  <c:v>42431</c:v>
                </c:pt>
                <c:pt idx="1008">
                  <c:v>42432</c:v>
                </c:pt>
                <c:pt idx="1009">
                  <c:v>42433</c:v>
                </c:pt>
                <c:pt idx="1010">
                  <c:v>42436</c:v>
                </c:pt>
                <c:pt idx="1011">
                  <c:v>42437</c:v>
                </c:pt>
                <c:pt idx="1012">
                  <c:v>42438</c:v>
                </c:pt>
                <c:pt idx="1013">
                  <c:v>42439</c:v>
                </c:pt>
                <c:pt idx="1014">
                  <c:v>42440</c:v>
                </c:pt>
                <c:pt idx="1015">
                  <c:v>42443</c:v>
                </c:pt>
                <c:pt idx="1016">
                  <c:v>42444</c:v>
                </c:pt>
                <c:pt idx="1017">
                  <c:v>42445</c:v>
                </c:pt>
                <c:pt idx="1018">
                  <c:v>42446</c:v>
                </c:pt>
                <c:pt idx="1019">
                  <c:v>42447</c:v>
                </c:pt>
                <c:pt idx="1020">
                  <c:v>42450</c:v>
                </c:pt>
                <c:pt idx="1021">
                  <c:v>42451</c:v>
                </c:pt>
                <c:pt idx="1022">
                  <c:v>42452</c:v>
                </c:pt>
                <c:pt idx="1023">
                  <c:v>42453</c:v>
                </c:pt>
                <c:pt idx="1024">
                  <c:v>42457</c:v>
                </c:pt>
                <c:pt idx="1025">
                  <c:v>42458</c:v>
                </c:pt>
                <c:pt idx="1026">
                  <c:v>42459</c:v>
                </c:pt>
                <c:pt idx="1027">
                  <c:v>42460</c:v>
                </c:pt>
              </c:numCache>
            </c:numRef>
          </c:cat>
          <c:val>
            <c:numRef>
              <c:f>MonthlyRebalance!$AL$4:$AL$1031</c:f>
              <c:numCache>
                <c:formatCode>0.00%</c:formatCode>
                <c:ptCount val="1028"/>
                <c:pt idx="0">
                  <c:v>0</c:v>
                </c:pt>
                <c:pt idx="1">
                  <c:v>2.2352820924442796E-5</c:v>
                </c:pt>
                <c:pt idx="2">
                  <c:v>1.1007321309461915E-3</c:v>
                </c:pt>
                <c:pt idx="3">
                  <c:v>1.825975376870792E-3</c:v>
                </c:pt>
                <c:pt idx="4">
                  <c:v>1.7194077488846826E-3</c:v>
                </c:pt>
                <c:pt idx="5">
                  <c:v>1.5854654148779179E-3</c:v>
                </c:pt>
                <c:pt idx="6">
                  <c:v>2.6021628092880444E-3</c:v>
                </c:pt>
                <c:pt idx="7">
                  <c:v>4.8363746824366949E-3</c:v>
                </c:pt>
                <c:pt idx="8">
                  <c:v>4.9727375602617307E-3</c:v>
                </c:pt>
                <c:pt idx="9">
                  <c:v>5.0704144302968768E-3</c:v>
                </c:pt>
                <c:pt idx="10">
                  <c:v>4.7550033547962833E-3</c:v>
                </c:pt>
                <c:pt idx="11">
                  <c:v>5.9210694119562479E-3</c:v>
                </c:pt>
                <c:pt idx="12">
                  <c:v>3.5327512210503453E-3</c:v>
                </c:pt>
                <c:pt idx="13">
                  <c:v>3.8740225348985469E-3</c:v>
                </c:pt>
                <c:pt idx="14">
                  <c:v>3.9587653343153839E-3</c:v>
                </c:pt>
                <c:pt idx="15">
                  <c:v>5.1751021458998903E-3</c:v>
                </c:pt>
                <c:pt idx="16">
                  <c:v>5.8039443176283179E-3</c:v>
                </c:pt>
                <c:pt idx="17">
                  <c:v>6.337839218897523E-3</c:v>
                </c:pt>
                <c:pt idx="18">
                  <c:v>6.2095853239054755E-3</c:v>
                </c:pt>
                <c:pt idx="19">
                  <c:v>5.9609333904548922E-3</c:v>
                </c:pt>
                <c:pt idx="20">
                  <c:v>5.7194422002126988E-3</c:v>
                </c:pt>
                <c:pt idx="21">
                  <c:v>6.5224424763119515E-3</c:v>
                </c:pt>
                <c:pt idx="22">
                  <c:v>6.5822423652222017E-3</c:v>
                </c:pt>
                <c:pt idx="23">
                  <c:v>6.2775177406315663E-3</c:v>
                </c:pt>
                <c:pt idx="24">
                  <c:v>7.3370379535893093E-3</c:v>
                </c:pt>
                <c:pt idx="25">
                  <c:v>7.5766079280230603E-3</c:v>
                </c:pt>
                <c:pt idx="26">
                  <c:v>8.5382897067010077E-3</c:v>
                </c:pt>
                <c:pt idx="27">
                  <c:v>9.0195026989237093E-3</c:v>
                </c:pt>
                <c:pt idx="28">
                  <c:v>8.9265790111490162E-3</c:v>
                </c:pt>
                <c:pt idx="29">
                  <c:v>9.5394219015494386E-3</c:v>
                </c:pt>
                <c:pt idx="30">
                  <c:v>9.8899386799695677E-3</c:v>
                </c:pt>
                <c:pt idx="31">
                  <c:v>1.0110195183679505E-2</c:v>
                </c:pt>
                <c:pt idx="32">
                  <c:v>1.0794454896377648E-2</c:v>
                </c:pt>
                <c:pt idx="33">
                  <c:v>1.1115778278472765E-2</c:v>
                </c:pt>
                <c:pt idx="34">
                  <c:v>1.2549493352809415E-2</c:v>
                </c:pt>
                <c:pt idx="35">
                  <c:v>1.4046236056470596E-2</c:v>
                </c:pt>
                <c:pt idx="36">
                  <c:v>1.712635559704756E-2</c:v>
                </c:pt>
                <c:pt idx="37">
                  <c:v>1.6685832811914159E-2</c:v>
                </c:pt>
                <c:pt idx="38">
                  <c:v>1.6423794924808499E-2</c:v>
                </c:pt>
                <c:pt idx="39">
                  <c:v>1.6773044421796834E-2</c:v>
                </c:pt>
                <c:pt idx="40">
                  <c:v>1.7407809844052213E-2</c:v>
                </c:pt>
                <c:pt idx="41">
                  <c:v>1.8175724733716647E-2</c:v>
                </c:pt>
                <c:pt idx="42">
                  <c:v>1.9050968866657358E-2</c:v>
                </c:pt>
                <c:pt idx="43">
                  <c:v>2.0120882763094983E-2</c:v>
                </c:pt>
                <c:pt idx="44">
                  <c:v>2.2896439629512377E-2</c:v>
                </c:pt>
                <c:pt idx="45">
                  <c:v>2.369346548509621E-2</c:v>
                </c:pt>
                <c:pt idx="46">
                  <c:v>2.5033875983571985E-2</c:v>
                </c:pt>
                <c:pt idx="47">
                  <c:v>2.5550213940612743E-2</c:v>
                </c:pt>
                <c:pt idx="48">
                  <c:v>2.6664599058303207E-2</c:v>
                </c:pt>
                <c:pt idx="49">
                  <c:v>2.7700082484683142E-2</c:v>
                </c:pt>
                <c:pt idx="50">
                  <c:v>2.7450385081817075E-2</c:v>
                </c:pt>
                <c:pt idx="51">
                  <c:v>2.8983772656016926E-2</c:v>
                </c:pt>
                <c:pt idx="52">
                  <c:v>3.0828284416950513E-2</c:v>
                </c:pt>
                <c:pt idx="53">
                  <c:v>3.163539265650317E-2</c:v>
                </c:pt>
                <c:pt idx="54">
                  <c:v>3.2108906024500339E-2</c:v>
                </c:pt>
                <c:pt idx="55">
                  <c:v>3.2779045912346261E-2</c:v>
                </c:pt>
                <c:pt idx="56">
                  <c:v>3.4109819248949513E-2</c:v>
                </c:pt>
                <c:pt idx="57">
                  <c:v>3.4535653968602809E-2</c:v>
                </c:pt>
                <c:pt idx="58">
                  <c:v>3.365217346569449E-2</c:v>
                </c:pt>
                <c:pt idx="59">
                  <c:v>3.267193143988667E-2</c:v>
                </c:pt>
                <c:pt idx="60">
                  <c:v>3.1857799859137614E-2</c:v>
                </c:pt>
                <c:pt idx="61">
                  <c:v>3.1119343943434519E-2</c:v>
                </c:pt>
                <c:pt idx="62">
                  <c:v>3.1248512611730783E-2</c:v>
                </c:pt>
                <c:pt idx="63">
                  <c:v>3.23154299172701E-2</c:v>
                </c:pt>
                <c:pt idx="64">
                  <c:v>3.2313748642475382E-2</c:v>
                </c:pt>
                <c:pt idx="65">
                  <c:v>3.2547415016255687E-2</c:v>
                </c:pt>
                <c:pt idx="66">
                  <c:v>3.4220114273681546E-2</c:v>
                </c:pt>
                <c:pt idx="67">
                  <c:v>3.4844546334991566E-2</c:v>
                </c:pt>
                <c:pt idx="68">
                  <c:v>3.4888026426840968E-2</c:v>
                </c:pt>
                <c:pt idx="69">
                  <c:v>3.5537303223351469E-2</c:v>
                </c:pt>
                <c:pt idx="70">
                  <c:v>3.5719650012450588E-2</c:v>
                </c:pt>
                <c:pt idx="71">
                  <c:v>3.6089665249688263E-2</c:v>
                </c:pt>
                <c:pt idx="72">
                  <c:v>3.6179313515487976E-2</c:v>
                </c:pt>
                <c:pt idx="73">
                  <c:v>3.7542445712196004E-2</c:v>
                </c:pt>
                <c:pt idx="74">
                  <c:v>3.7676427770258591E-2</c:v>
                </c:pt>
                <c:pt idx="75">
                  <c:v>3.7797229812700284E-2</c:v>
                </c:pt>
                <c:pt idx="76">
                  <c:v>3.8830846289325205E-2</c:v>
                </c:pt>
                <c:pt idx="77">
                  <c:v>3.8829473653020807E-2</c:v>
                </c:pt>
                <c:pt idx="78">
                  <c:v>3.9232060172468053E-2</c:v>
                </c:pt>
                <c:pt idx="79">
                  <c:v>3.9868720327446816E-2</c:v>
                </c:pt>
                <c:pt idx="80">
                  <c:v>4.0272430874164877E-2</c:v>
                </c:pt>
                <c:pt idx="81">
                  <c:v>4.1325729492213803E-2</c:v>
                </c:pt>
                <c:pt idx="82">
                  <c:v>4.1751918594905346E-2</c:v>
                </c:pt>
                <c:pt idx="83">
                  <c:v>4.2166163220384689E-2</c:v>
                </c:pt>
                <c:pt idx="84">
                  <c:v>4.3328192881137984E-2</c:v>
                </c:pt>
                <c:pt idx="85">
                  <c:v>3.9472480333106796E-2</c:v>
                </c:pt>
                <c:pt idx="86">
                  <c:v>3.955100607426032E-2</c:v>
                </c:pt>
                <c:pt idx="87">
                  <c:v>3.9046624084454251E-2</c:v>
                </c:pt>
                <c:pt idx="88">
                  <c:v>3.8229883082420368E-2</c:v>
                </c:pt>
                <c:pt idx="89">
                  <c:v>3.8311229516395429E-2</c:v>
                </c:pt>
                <c:pt idx="90">
                  <c:v>3.8580726061999027E-2</c:v>
                </c:pt>
                <c:pt idx="91">
                  <c:v>3.8596297168361327E-2</c:v>
                </c:pt>
                <c:pt idx="92">
                  <c:v>3.931922054874426E-2</c:v>
                </c:pt>
                <c:pt idx="93">
                  <c:v>3.9836091642011962E-2</c:v>
                </c:pt>
                <c:pt idx="94">
                  <c:v>3.9639365333149712E-2</c:v>
                </c:pt>
                <c:pt idx="95">
                  <c:v>3.9742285029013003E-2</c:v>
                </c:pt>
                <c:pt idx="96">
                  <c:v>3.977090387433968E-2</c:v>
                </c:pt>
                <c:pt idx="97">
                  <c:v>3.9140564062598804E-2</c:v>
                </c:pt>
                <c:pt idx="98">
                  <c:v>3.9616469230829621E-2</c:v>
                </c:pt>
                <c:pt idx="99">
                  <c:v>4.0558829389008455E-2</c:v>
                </c:pt>
                <c:pt idx="100">
                  <c:v>4.039130671738822E-2</c:v>
                </c:pt>
                <c:pt idx="101">
                  <c:v>4.1250705531664211E-2</c:v>
                </c:pt>
                <c:pt idx="102">
                  <c:v>4.1602015377737445E-2</c:v>
                </c:pt>
                <c:pt idx="103">
                  <c:v>4.1434658642549582E-2</c:v>
                </c:pt>
                <c:pt idx="104">
                  <c:v>3.9997527406613331E-2</c:v>
                </c:pt>
                <c:pt idx="105">
                  <c:v>3.9459985261041552E-2</c:v>
                </c:pt>
                <c:pt idx="106">
                  <c:v>3.9791730853145912E-2</c:v>
                </c:pt>
                <c:pt idx="107">
                  <c:v>4.0295357676126908E-2</c:v>
                </c:pt>
                <c:pt idx="108">
                  <c:v>4.0901844457654102E-2</c:v>
                </c:pt>
                <c:pt idx="109">
                  <c:v>4.1043138555430181E-2</c:v>
                </c:pt>
                <c:pt idx="110">
                  <c:v>4.0854752169425579E-2</c:v>
                </c:pt>
                <c:pt idx="111">
                  <c:v>4.0401792935380376E-2</c:v>
                </c:pt>
                <c:pt idx="112">
                  <c:v>4.1036508121973236E-2</c:v>
                </c:pt>
                <c:pt idx="113">
                  <c:v>4.1966230201500476E-2</c:v>
                </c:pt>
                <c:pt idx="114">
                  <c:v>4.2307673120759004E-2</c:v>
                </c:pt>
                <c:pt idx="115">
                  <c:v>4.2205532792483291E-2</c:v>
                </c:pt>
                <c:pt idx="116">
                  <c:v>4.3043125379584213E-2</c:v>
                </c:pt>
                <c:pt idx="117">
                  <c:v>4.3244971110042885E-2</c:v>
                </c:pt>
                <c:pt idx="118">
                  <c:v>4.3063631308727368E-2</c:v>
                </c:pt>
                <c:pt idx="119">
                  <c:v>4.2118423588311416E-2</c:v>
                </c:pt>
                <c:pt idx="120">
                  <c:v>4.2636697718233085E-2</c:v>
                </c:pt>
                <c:pt idx="121">
                  <c:v>4.2252993167026354E-2</c:v>
                </c:pt>
                <c:pt idx="122">
                  <c:v>4.2563029934223451E-2</c:v>
                </c:pt>
                <c:pt idx="123">
                  <c:v>4.0860510732015243E-2</c:v>
                </c:pt>
                <c:pt idx="124">
                  <c:v>4.1004469073240291E-2</c:v>
                </c:pt>
                <c:pt idx="125">
                  <c:v>4.1356323117183402E-2</c:v>
                </c:pt>
                <c:pt idx="126">
                  <c:v>4.1674874110940063E-2</c:v>
                </c:pt>
                <c:pt idx="127">
                  <c:v>4.1851625718032803E-2</c:v>
                </c:pt>
                <c:pt idx="128">
                  <c:v>4.2040466509761343E-2</c:v>
                </c:pt>
                <c:pt idx="129">
                  <c:v>4.2453490103073754E-2</c:v>
                </c:pt>
                <c:pt idx="130">
                  <c:v>4.2651127895227958E-2</c:v>
                </c:pt>
                <c:pt idx="131">
                  <c:v>4.3124423980744009E-2</c:v>
                </c:pt>
                <c:pt idx="132">
                  <c:v>4.3199984711328465E-2</c:v>
                </c:pt>
                <c:pt idx="133">
                  <c:v>4.3275650291168422E-2</c:v>
                </c:pt>
                <c:pt idx="134">
                  <c:v>4.3230607065868343E-2</c:v>
                </c:pt>
                <c:pt idx="135">
                  <c:v>4.2880714295774336E-2</c:v>
                </c:pt>
                <c:pt idx="136">
                  <c:v>4.3207020516471184E-2</c:v>
                </c:pt>
                <c:pt idx="137">
                  <c:v>4.2968283709824862E-2</c:v>
                </c:pt>
                <c:pt idx="138">
                  <c:v>4.3031675947679204E-2</c:v>
                </c:pt>
                <c:pt idx="139">
                  <c:v>4.3592797531198935E-2</c:v>
                </c:pt>
                <c:pt idx="140">
                  <c:v>4.3808605408657053E-2</c:v>
                </c:pt>
                <c:pt idx="141">
                  <c:v>4.4010567755184304E-2</c:v>
                </c:pt>
                <c:pt idx="142">
                  <c:v>4.4346132016984008E-2</c:v>
                </c:pt>
                <c:pt idx="143">
                  <c:v>4.4499714859246531E-2</c:v>
                </c:pt>
                <c:pt idx="144">
                  <c:v>4.4520853603627009E-2</c:v>
                </c:pt>
                <c:pt idx="145">
                  <c:v>4.4738939130626099E-2</c:v>
                </c:pt>
                <c:pt idx="146">
                  <c:v>4.4744327523398075E-2</c:v>
                </c:pt>
                <c:pt idx="147">
                  <c:v>4.4791962846657318E-2</c:v>
                </c:pt>
                <c:pt idx="148">
                  <c:v>4.5003343389686146E-2</c:v>
                </c:pt>
                <c:pt idx="149">
                  <c:v>4.4797913585489013E-2</c:v>
                </c:pt>
                <c:pt idx="150">
                  <c:v>4.5086698838014083E-2</c:v>
                </c:pt>
                <c:pt idx="151">
                  <c:v>4.534939675950489E-2</c:v>
                </c:pt>
                <c:pt idx="152">
                  <c:v>4.5617958959764282E-2</c:v>
                </c:pt>
                <c:pt idx="153">
                  <c:v>4.6177620919697127E-2</c:v>
                </c:pt>
                <c:pt idx="154">
                  <c:v>4.7998832356950683E-2</c:v>
                </c:pt>
                <c:pt idx="155">
                  <c:v>4.752600591646039E-2</c:v>
                </c:pt>
                <c:pt idx="156">
                  <c:v>4.8168228515228284E-2</c:v>
                </c:pt>
                <c:pt idx="157">
                  <c:v>4.7831106194971884E-2</c:v>
                </c:pt>
                <c:pt idx="158">
                  <c:v>4.8166893007964395E-2</c:v>
                </c:pt>
                <c:pt idx="159">
                  <c:v>4.8498595630026786E-2</c:v>
                </c:pt>
                <c:pt idx="160">
                  <c:v>4.8791816146728673E-2</c:v>
                </c:pt>
                <c:pt idx="161">
                  <c:v>4.8938297975347878E-2</c:v>
                </c:pt>
                <c:pt idx="162">
                  <c:v>4.8915635718828954E-2</c:v>
                </c:pt>
                <c:pt idx="163">
                  <c:v>4.8708553193856252E-2</c:v>
                </c:pt>
                <c:pt idx="164">
                  <c:v>4.8825932426879382E-2</c:v>
                </c:pt>
                <c:pt idx="165">
                  <c:v>4.8687193221608194E-2</c:v>
                </c:pt>
                <c:pt idx="166">
                  <c:v>4.8605601732056636E-2</c:v>
                </c:pt>
                <c:pt idx="167">
                  <c:v>4.8138084709917539E-2</c:v>
                </c:pt>
                <c:pt idx="168">
                  <c:v>4.8402844183525584E-2</c:v>
                </c:pt>
                <c:pt idx="169">
                  <c:v>4.8234303225430653E-2</c:v>
                </c:pt>
                <c:pt idx="170">
                  <c:v>4.8459175731087711E-2</c:v>
                </c:pt>
                <c:pt idx="171">
                  <c:v>4.8424704591084833E-2</c:v>
                </c:pt>
                <c:pt idx="172">
                  <c:v>4.8597144842990714E-2</c:v>
                </c:pt>
                <c:pt idx="173">
                  <c:v>4.8796461609221797E-2</c:v>
                </c:pt>
                <c:pt idx="174">
                  <c:v>4.9009108925741396E-2</c:v>
                </c:pt>
                <c:pt idx="175">
                  <c:v>4.9275174218498252E-2</c:v>
                </c:pt>
                <c:pt idx="176">
                  <c:v>4.9811823805841815E-2</c:v>
                </c:pt>
                <c:pt idx="177">
                  <c:v>5.0099029248028559E-2</c:v>
                </c:pt>
                <c:pt idx="178">
                  <c:v>5.0839317794898697E-2</c:v>
                </c:pt>
                <c:pt idx="179">
                  <c:v>5.1223457425857433E-2</c:v>
                </c:pt>
                <c:pt idx="180">
                  <c:v>5.1440925586325292E-2</c:v>
                </c:pt>
                <c:pt idx="181">
                  <c:v>5.1974380968541123E-2</c:v>
                </c:pt>
                <c:pt idx="182">
                  <c:v>5.2197333136432045E-2</c:v>
                </c:pt>
                <c:pt idx="183">
                  <c:v>5.2774459537139773E-2</c:v>
                </c:pt>
                <c:pt idx="184">
                  <c:v>5.4376454882587133E-2</c:v>
                </c:pt>
                <c:pt idx="185">
                  <c:v>5.4430389002197099E-2</c:v>
                </c:pt>
                <c:pt idx="186">
                  <c:v>5.3226277516075227E-2</c:v>
                </c:pt>
                <c:pt idx="187">
                  <c:v>5.3094372817905855E-2</c:v>
                </c:pt>
                <c:pt idx="188">
                  <c:v>5.3013569163145258E-2</c:v>
                </c:pt>
                <c:pt idx="189">
                  <c:v>5.4094061203472599E-2</c:v>
                </c:pt>
                <c:pt idx="190">
                  <c:v>5.5872552897286987E-2</c:v>
                </c:pt>
                <c:pt idx="191">
                  <c:v>5.8324182756746445E-2</c:v>
                </c:pt>
                <c:pt idx="192">
                  <c:v>5.8278360805370966E-2</c:v>
                </c:pt>
                <c:pt idx="193">
                  <c:v>5.8558221365892615E-2</c:v>
                </c:pt>
                <c:pt idx="194">
                  <c:v>5.7740595872031397E-2</c:v>
                </c:pt>
                <c:pt idx="195">
                  <c:v>6.0476918184789064E-2</c:v>
                </c:pt>
                <c:pt idx="196">
                  <c:v>5.8221796454869024E-2</c:v>
                </c:pt>
                <c:pt idx="197">
                  <c:v>5.777550677105836E-2</c:v>
                </c:pt>
                <c:pt idx="198">
                  <c:v>5.7790685801476505E-2</c:v>
                </c:pt>
                <c:pt idx="199">
                  <c:v>5.8518359671069664E-2</c:v>
                </c:pt>
                <c:pt idx="200">
                  <c:v>5.8484835148312264E-2</c:v>
                </c:pt>
                <c:pt idx="201">
                  <c:v>5.880878254221944E-2</c:v>
                </c:pt>
                <c:pt idx="202">
                  <c:v>5.9061307608628377E-2</c:v>
                </c:pt>
                <c:pt idx="203">
                  <c:v>5.9734898557368687E-2</c:v>
                </c:pt>
                <c:pt idx="204">
                  <c:v>5.9914275109430593E-2</c:v>
                </c:pt>
                <c:pt idx="205">
                  <c:v>5.8324771783670792E-2</c:v>
                </c:pt>
                <c:pt idx="206">
                  <c:v>5.8543953471845711E-2</c:v>
                </c:pt>
                <c:pt idx="207">
                  <c:v>5.8475735057709866E-2</c:v>
                </c:pt>
                <c:pt idx="208">
                  <c:v>5.9416567087074545E-2</c:v>
                </c:pt>
                <c:pt idx="209">
                  <c:v>5.9836757324758461E-2</c:v>
                </c:pt>
                <c:pt idx="210">
                  <c:v>6.0057209984313076E-2</c:v>
                </c:pt>
                <c:pt idx="211">
                  <c:v>6.0853137921663247E-2</c:v>
                </c:pt>
                <c:pt idx="212">
                  <c:v>6.0999773050675721E-2</c:v>
                </c:pt>
                <c:pt idx="213">
                  <c:v>6.2017287406256782E-2</c:v>
                </c:pt>
                <c:pt idx="214">
                  <c:v>6.2354483052127652E-2</c:v>
                </c:pt>
                <c:pt idx="215">
                  <c:v>6.3135295084466803E-2</c:v>
                </c:pt>
                <c:pt idx="216">
                  <c:v>6.2498551304595251E-2</c:v>
                </c:pt>
                <c:pt idx="217">
                  <c:v>6.2813160555682535E-2</c:v>
                </c:pt>
                <c:pt idx="218">
                  <c:v>6.3456833523221068E-2</c:v>
                </c:pt>
                <c:pt idx="219">
                  <c:v>6.2932198384981541E-2</c:v>
                </c:pt>
                <c:pt idx="220">
                  <c:v>6.3494496736775208E-2</c:v>
                </c:pt>
                <c:pt idx="221">
                  <c:v>6.3696310284889091E-2</c:v>
                </c:pt>
                <c:pt idx="222">
                  <c:v>6.3005283893279973E-2</c:v>
                </c:pt>
                <c:pt idx="223">
                  <c:v>6.3513094551890026E-2</c:v>
                </c:pt>
                <c:pt idx="224">
                  <c:v>6.3324536515888541E-2</c:v>
                </c:pt>
                <c:pt idx="225">
                  <c:v>6.378893302822175E-2</c:v>
                </c:pt>
                <c:pt idx="226">
                  <c:v>6.3871976677762454E-2</c:v>
                </c:pt>
                <c:pt idx="227">
                  <c:v>6.4344591123645323E-2</c:v>
                </c:pt>
                <c:pt idx="228">
                  <c:v>6.4566760629939601E-2</c:v>
                </c:pt>
                <c:pt idx="229">
                  <c:v>6.5271682652991547E-2</c:v>
                </c:pt>
                <c:pt idx="230">
                  <c:v>6.7297971289158598E-2</c:v>
                </c:pt>
                <c:pt idx="231">
                  <c:v>6.8505281520056638E-2</c:v>
                </c:pt>
                <c:pt idx="232">
                  <c:v>6.8541881427162776E-2</c:v>
                </c:pt>
                <c:pt idx="233">
                  <c:v>6.8641123520791547E-2</c:v>
                </c:pt>
                <c:pt idx="234">
                  <c:v>6.856069161826861E-2</c:v>
                </c:pt>
                <c:pt idx="235">
                  <c:v>6.8741090234901492E-2</c:v>
                </c:pt>
                <c:pt idx="236">
                  <c:v>6.9293374798003571E-2</c:v>
                </c:pt>
                <c:pt idx="237">
                  <c:v>6.9889612497433751E-2</c:v>
                </c:pt>
                <c:pt idx="238">
                  <c:v>7.1324792992841113E-2</c:v>
                </c:pt>
                <c:pt idx="239">
                  <c:v>7.0771891196896863E-2</c:v>
                </c:pt>
                <c:pt idx="240">
                  <c:v>7.0946547311580455E-2</c:v>
                </c:pt>
                <c:pt idx="241">
                  <c:v>7.1260109373189273E-2</c:v>
                </c:pt>
                <c:pt idx="242">
                  <c:v>7.1142503626012488E-2</c:v>
                </c:pt>
                <c:pt idx="243">
                  <c:v>7.1821015438357616E-2</c:v>
                </c:pt>
                <c:pt idx="244">
                  <c:v>7.1997248635347066E-2</c:v>
                </c:pt>
                <c:pt idx="245">
                  <c:v>7.1958955043263551E-2</c:v>
                </c:pt>
                <c:pt idx="246">
                  <c:v>7.1362452291954925E-2</c:v>
                </c:pt>
                <c:pt idx="247">
                  <c:v>7.3179987192532936E-2</c:v>
                </c:pt>
                <c:pt idx="248">
                  <c:v>7.2195886417725452E-2</c:v>
                </c:pt>
                <c:pt idx="249">
                  <c:v>7.2298877244801885E-2</c:v>
                </c:pt>
                <c:pt idx="250">
                  <c:v>7.1855706079058113E-2</c:v>
                </c:pt>
                <c:pt idx="251">
                  <c:v>7.1084964667390782E-2</c:v>
                </c:pt>
                <c:pt idx="252">
                  <c:v>7.0779111397263783E-2</c:v>
                </c:pt>
                <c:pt idx="253">
                  <c:v>7.1069091052808897E-2</c:v>
                </c:pt>
                <c:pt idx="254">
                  <c:v>7.1436145527705719E-2</c:v>
                </c:pt>
                <c:pt idx="255">
                  <c:v>7.1532962939611089E-2</c:v>
                </c:pt>
                <c:pt idx="256">
                  <c:v>7.2613094580961546E-2</c:v>
                </c:pt>
                <c:pt idx="257">
                  <c:v>7.4179751748544742E-2</c:v>
                </c:pt>
                <c:pt idx="258">
                  <c:v>7.3068687010890754E-2</c:v>
                </c:pt>
                <c:pt idx="259">
                  <c:v>7.4237861226641444E-2</c:v>
                </c:pt>
                <c:pt idx="260">
                  <c:v>7.43906549894231E-2</c:v>
                </c:pt>
                <c:pt idx="261">
                  <c:v>7.3542205025968865E-2</c:v>
                </c:pt>
                <c:pt idx="262">
                  <c:v>7.343729485141437E-2</c:v>
                </c:pt>
                <c:pt idx="263">
                  <c:v>7.3694925751665918E-2</c:v>
                </c:pt>
                <c:pt idx="264">
                  <c:v>7.3409113756852884E-2</c:v>
                </c:pt>
                <c:pt idx="265">
                  <c:v>7.4196442672633811E-2</c:v>
                </c:pt>
                <c:pt idx="266">
                  <c:v>7.4575333364754526E-2</c:v>
                </c:pt>
                <c:pt idx="267">
                  <c:v>7.4639276252404185E-2</c:v>
                </c:pt>
                <c:pt idx="268">
                  <c:v>7.4679849885172622E-2</c:v>
                </c:pt>
                <c:pt idx="269">
                  <c:v>7.5095296766882758E-2</c:v>
                </c:pt>
                <c:pt idx="270">
                  <c:v>7.41384464092536E-2</c:v>
                </c:pt>
                <c:pt idx="271">
                  <c:v>7.4646496360663672E-2</c:v>
                </c:pt>
                <c:pt idx="272">
                  <c:v>7.495409057643676E-2</c:v>
                </c:pt>
                <c:pt idx="273">
                  <c:v>7.5366843544754092E-2</c:v>
                </c:pt>
                <c:pt idx="274">
                  <c:v>7.5879198194155562E-2</c:v>
                </c:pt>
                <c:pt idx="275">
                  <c:v>7.5664354487190888E-2</c:v>
                </c:pt>
                <c:pt idx="276">
                  <c:v>7.4726338278476856E-2</c:v>
                </c:pt>
                <c:pt idx="277">
                  <c:v>7.4946890770088981E-2</c:v>
                </c:pt>
                <c:pt idx="278">
                  <c:v>7.4901507481038854E-2</c:v>
                </c:pt>
                <c:pt idx="279">
                  <c:v>7.4839513876728603E-2</c:v>
                </c:pt>
                <c:pt idx="280">
                  <c:v>7.530839663397626E-2</c:v>
                </c:pt>
                <c:pt idx="281">
                  <c:v>7.7914999312162392E-2</c:v>
                </c:pt>
                <c:pt idx="282">
                  <c:v>7.8356706772183982E-2</c:v>
                </c:pt>
                <c:pt idx="283">
                  <c:v>7.8805500370143999E-2</c:v>
                </c:pt>
                <c:pt idx="284">
                  <c:v>7.8774367537418399E-2</c:v>
                </c:pt>
                <c:pt idx="285">
                  <c:v>7.4783261777112697E-2</c:v>
                </c:pt>
                <c:pt idx="286">
                  <c:v>7.4891588264910824E-2</c:v>
                </c:pt>
                <c:pt idx="287">
                  <c:v>7.4733812171637881E-2</c:v>
                </c:pt>
                <c:pt idx="288">
                  <c:v>7.4965134766857844E-2</c:v>
                </c:pt>
                <c:pt idx="289">
                  <c:v>7.4896805718219328E-2</c:v>
                </c:pt>
                <c:pt idx="290">
                  <c:v>7.5094845091642659E-2</c:v>
                </c:pt>
                <c:pt idx="291">
                  <c:v>7.5512154002563836E-2</c:v>
                </c:pt>
                <c:pt idx="292">
                  <c:v>7.591028873597927E-2</c:v>
                </c:pt>
                <c:pt idx="293">
                  <c:v>7.6147770730522923E-2</c:v>
                </c:pt>
                <c:pt idx="294">
                  <c:v>7.6074509972816173E-2</c:v>
                </c:pt>
                <c:pt idx="295">
                  <c:v>7.6008625063890722E-2</c:v>
                </c:pt>
                <c:pt idx="296">
                  <c:v>7.6408434644585022E-2</c:v>
                </c:pt>
                <c:pt idx="297">
                  <c:v>7.6576004661094599E-2</c:v>
                </c:pt>
                <c:pt idx="298">
                  <c:v>7.65453582052813E-2</c:v>
                </c:pt>
                <c:pt idx="299">
                  <c:v>7.6700248579899766E-2</c:v>
                </c:pt>
                <c:pt idx="300">
                  <c:v>7.6882411498792269E-2</c:v>
                </c:pt>
                <c:pt idx="301">
                  <c:v>7.710461910207056E-2</c:v>
                </c:pt>
                <c:pt idx="302">
                  <c:v>7.7299573130657384E-2</c:v>
                </c:pt>
                <c:pt idx="303">
                  <c:v>7.7279370589079521E-2</c:v>
                </c:pt>
                <c:pt idx="304">
                  <c:v>7.7512478325372225E-2</c:v>
                </c:pt>
                <c:pt idx="305">
                  <c:v>7.8019426475224751E-2</c:v>
                </c:pt>
                <c:pt idx="306">
                  <c:v>7.8171664211338587E-2</c:v>
                </c:pt>
                <c:pt idx="307">
                  <c:v>7.8304567265143232E-2</c:v>
                </c:pt>
                <c:pt idx="308">
                  <c:v>7.8740565192429113E-2</c:v>
                </c:pt>
                <c:pt idx="309">
                  <c:v>7.8453442848085642E-2</c:v>
                </c:pt>
                <c:pt idx="310">
                  <c:v>7.8957335730371003E-2</c:v>
                </c:pt>
                <c:pt idx="311">
                  <c:v>7.9861499045388085E-2</c:v>
                </c:pt>
                <c:pt idx="312">
                  <c:v>8.0804767644144793E-2</c:v>
                </c:pt>
                <c:pt idx="313">
                  <c:v>8.3853888122791709E-2</c:v>
                </c:pt>
                <c:pt idx="314">
                  <c:v>8.9385380103938372E-2</c:v>
                </c:pt>
                <c:pt idx="315">
                  <c:v>8.8389732901896778E-2</c:v>
                </c:pt>
                <c:pt idx="316">
                  <c:v>8.8660486668706628E-2</c:v>
                </c:pt>
                <c:pt idx="317">
                  <c:v>8.910266432762004E-2</c:v>
                </c:pt>
                <c:pt idx="318">
                  <c:v>8.9629488571973281E-2</c:v>
                </c:pt>
                <c:pt idx="319">
                  <c:v>9.0736220805486489E-2</c:v>
                </c:pt>
                <c:pt idx="320">
                  <c:v>9.1371663227814537E-2</c:v>
                </c:pt>
                <c:pt idx="321">
                  <c:v>9.2463445134540079E-2</c:v>
                </c:pt>
                <c:pt idx="322">
                  <c:v>9.3396606353107536E-2</c:v>
                </c:pt>
                <c:pt idx="323">
                  <c:v>9.3133417702553123E-2</c:v>
                </c:pt>
                <c:pt idx="324">
                  <c:v>9.4256074212143437E-2</c:v>
                </c:pt>
                <c:pt idx="325">
                  <c:v>9.6643221899561649E-2</c:v>
                </c:pt>
                <c:pt idx="326">
                  <c:v>9.7002341831609051E-2</c:v>
                </c:pt>
                <c:pt idx="327">
                  <c:v>9.8142402417453756E-2</c:v>
                </c:pt>
                <c:pt idx="328">
                  <c:v>0.10123217643464155</c:v>
                </c:pt>
                <c:pt idx="329">
                  <c:v>0.10286347400869578</c:v>
                </c:pt>
                <c:pt idx="330">
                  <c:v>0.10083871288350532</c:v>
                </c:pt>
                <c:pt idx="331">
                  <c:v>0.10051680842675514</c:v>
                </c:pt>
                <c:pt idx="332">
                  <c:v>0.10028621490009715</c:v>
                </c:pt>
                <c:pt idx="333">
                  <c:v>0.1005683147131744</c:v>
                </c:pt>
                <c:pt idx="334">
                  <c:v>0.10243961828195958</c:v>
                </c:pt>
                <c:pt idx="335">
                  <c:v>0.1025671642477608</c:v>
                </c:pt>
                <c:pt idx="336">
                  <c:v>0.1023554158006974</c:v>
                </c:pt>
                <c:pt idx="337">
                  <c:v>0.10319530795653931</c:v>
                </c:pt>
                <c:pt idx="338">
                  <c:v>0.10293358435781608</c:v>
                </c:pt>
                <c:pt idx="339">
                  <c:v>0.10285364895035509</c:v>
                </c:pt>
                <c:pt idx="340">
                  <c:v>0.10311413355201915</c:v>
                </c:pt>
                <c:pt idx="341">
                  <c:v>0.1036968355858281</c:v>
                </c:pt>
                <c:pt idx="342">
                  <c:v>0.10444862372584662</c:v>
                </c:pt>
                <c:pt idx="343">
                  <c:v>0.10355665748207432</c:v>
                </c:pt>
                <c:pt idx="344">
                  <c:v>0.1053286738259005</c:v>
                </c:pt>
                <c:pt idx="345">
                  <c:v>0.10468560187875831</c:v>
                </c:pt>
                <c:pt idx="346">
                  <c:v>0.1066179373305769</c:v>
                </c:pt>
                <c:pt idx="347">
                  <c:v>0.10720056671454814</c:v>
                </c:pt>
                <c:pt idx="348">
                  <c:v>0.10818624331153437</c:v>
                </c:pt>
                <c:pt idx="349">
                  <c:v>0.10885235554070505</c:v>
                </c:pt>
                <c:pt idx="350">
                  <c:v>0.10973372894045808</c:v>
                </c:pt>
                <c:pt idx="351">
                  <c:v>0.11066862471695083</c:v>
                </c:pt>
                <c:pt idx="352">
                  <c:v>0.11066505830799889</c:v>
                </c:pt>
                <c:pt idx="353">
                  <c:v>0.11081232238152272</c:v>
                </c:pt>
                <c:pt idx="354">
                  <c:v>0.11103236869089761</c:v>
                </c:pt>
                <c:pt idx="355">
                  <c:v>0.1111650622897209</c:v>
                </c:pt>
                <c:pt idx="356">
                  <c:v>0.11110724898424551</c:v>
                </c:pt>
                <c:pt idx="357">
                  <c:v>0.11194165187114513</c:v>
                </c:pt>
                <c:pt idx="358">
                  <c:v>0.11277774305115673</c:v>
                </c:pt>
                <c:pt idx="359">
                  <c:v>0.11274879528303106</c:v>
                </c:pt>
                <c:pt idx="360">
                  <c:v>0.11316466135594538</c:v>
                </c:pt>
                <c:pt idx="361">
                  <c:v>0.11340136406031021</c:v>
                </c:pt>
                <c:pt idx="362">
                  <c:v>0.11348454235671879</c:v>
                </c:pt>
                <c:pt idx="363">
                  <c:v>0.11268236945810584</c:v>
                </c:pt>
                <c:pt idx="364">
                  <c:v>0.112356037329435</c:v>
                </c:pt>
                <c:pt idx="365">
                  <c:v>0.113861655264891</c:v>
                </c:pt>
                <c:pt idx="366">
                  <c:v>0.11536272124574554</c:v>
                </c:pt>
                <c:pt idx="367">
                  <c:v>0.11532950705319944</c:v>
                </c:pt>
                <c:pt idx="368">
                  <c:v>0.11750824389758119</c:v>
                </c:pt>
                <c:pt idx="369">
                  <c:v>0.12143696222217182</c:v>
                </c:pt>
                <c:pt idx="370">
                  <c:v>0.12361140557656403</c:v>
                </c:pt>
                <c:pt idx="371">
                  <c:v>0.122369450330579</c:v>
                </c:pt>
                <c:pt idx="372">
                  <c:v>0.12407641057466456</c:v>
                </c:pt>
                <c:pt idx="373">
                  <c:v>0.12590846665777766</c:v>
                </c:pt>
                <c:pt idx="374">
                  <c:v>0.12181692418436874</c:v>
                </c:pt>
                <c:pt idx="375">
                  <c:v>0.12394703089785453</c:v>
                </c:pt>
                <c:pt idx="376">
                  <c:v>0.12369093993590008</c:v>
                </c:pt>
                <c:pt idx="377">
                  <c:v>0.12269024651583416</c:v>
                </c:pt>
                <c:pt idx="378">
                  <c:v>0.1256781298117966</c:v>
                </c:pt>
                <c:pt idx="379">
                  <c:v>0.12619031813783899</c:v>
                </c:pt>
                <c:pt idx="380">
                  <c:v>0.12663463144003861</c:v>
                </c:pt>
                <c:pt idx="381">
                  <c:v>0.12709779009906264</c:v>
                </c:pt>
                <c:pt idx="382">
                  <c:v>0.1276272868739512</c:v>
                </c:pt>
                <c:pt idx="383">
                  <c:v>0.12643500090066606</c:v>
                </c:pt>
                <c:pt idx="384">
                  <c:v>0.12635962081712626</c:v>
                </c:pt>
                <c:pt idx="385">
                  <c:v>0.12668079419205025</c:v>
                </c:pt>
                <c:pt idx="386">
                  <c:v>0.12659434215710119</c:v>
                </c:pt>
                <c:pt idx="387">
                  <c:v>0.12667019200169038</c:v>
                </c:pt>
                <c:pt idx="388">
                  <c:v>0.12743015688678527</c:v>
                </c:pt>
                <c:pt idx="389">
                  <c:v>0.12816127892086726</c:v>
                </c:pt>
                <c:pt idx="390">
                  <c:v>0.12896401252390888</c:v>
                </c:pt>
                <c:pt idx="391">
                  <c:v>0.12911115485489977</c:v>
                </c:pt>
                <c:pt idx="392">
                  <c:v>0.12899924143699693</c:v>
                </c:pt>
                <c:pt idx="393">
                  <c:v>0.12897532746765061</c:v>
                </c:pt>
                <c:pt idx="394">
                  <c:v>0.12913819732085896</c:v>
                </c:pt>
                <c:pt idx="395">
                  <c:v>0.12970480328579415</c:v>
                </c:pt>
                <c:pt idx="396">
                  <c:v>0.13045109581427861</c:v>
                </c:pt>
                <c:pt idx="397">
                  <c:v>0.13049096396226711</c:v>
                </c:pt>
                <c:pt idx="398">
                  <c:v>0.13036648430969389</c:v>
                </c:pt>
                <c:pt idx="399">
                  <c:v>0.13077663049867394</c:v>
                </c:pt>
                <c:pt idx="400">
                  <c:v>0.13178013292531654</c:v>
                </c:pt>
                <c:pt idx="401">
                  <c:v>0.13254506282680856</c:v>
                </c:pt>
                <c:pt idx="402">
                  <c:v>0.13366976990956481</c:v>
                </c:pt>
                <c:pt idx="403">
                  <c:v>0.13379491500658514</c:v>
                </c:pt>
                <c:pt idx="404">
                  <c:v>0.13425927463294474</c:v>
                </c:pt>
                <c:pt idx="405">
                  <c:v>0.13496699544117474</c:v>
                </c:pt>
                <c:pt idx="406">
                  <c:v>0.13478753391124809</c:v>
                </c:pt>
                <c:pt idx="407">
                  <c:v>0.13555380701684272</c:v>
                </c:pt>
                <c:pt idx="408">
                  <c:v>0.13690969395236507</c:v>
                </c:pt>
                <c:pt idx="409">
                  <c:v>0.13720674861694393</c:v>
                </c:pt>
                <c:pt idx="410">
                  <c:v>0.13705945019065724</c:v>
                </c:pt>
                <c:pt idx="411">
                  <c:v>0.13728396768205164</c:v>
                </c:pt>
                <c:pt idx="412">
                  <c:v>0.13822285238215493</c:v>
                </c:pt>
                <c:pt idx="413">
                  <c:v>0.13993864936575506</c:v>
                </c:pt>
                <c:pt idx="414">
                  <c:v>0.13991655510097423</c:v>
                </c:pt>
                <c:pt idx="415">
                  <c:v>0.14071077426401435</c:v>
                </c:pt>
                <c:pt idx="416">
                  <c:v>0.14048461358535502</c:v>
                </c:pt>
                <c:pt idx="417">
                  <c:v>0.1401532056160899</c:v>
                </c:pt>
                <c:pt idx="418">
                  <c:v>0.13976165961059017</c:v>
                </c:pt>
                <c:pt idx="419">
                  <c:v>0.13985412764426242</c:v>
                </c:pt>
                <c:pt idx="420">
                  <c:v>0.14013976214864909</c:v>
                </c:pt>
                <c:pt idx="421">
                  <c:v>0.14027397851567791</c:v>
                </c:pt>
                <c:pt idx="422">
                  <c:v>0.14185375829763536</c:v>
                </c:pt>
                <c:pt idx="423">
                  <c:v>0.14186405444250783</c:v>
                </c:pt>
                <c:pt idx="424">
                  <c:v>0.1426693299090851</c:v>
                </c:pt>
                <c:pt idx="425">
                  <c:v>0.14366281244153667</c:v>
                </c:pt>
                <c:pt idx="426">
                  <c:v>0.14426186701755839</c:v>
                </c:pt>
                <c:pt idx="427">
                  <c:v>0.14576837740859894</c:v>
                </c:pt>
                <c:pt idx="428">
                  <c:v>0.14646947436554281</c:v>
                </c:pt>
                <c:pt idx="429">
                  <c:v>0.14730036143499836</c:v>
                </c:pt>
                <c:pt idx="430">
                  <c:v>0.14853953951399479</c:v>
                </c:pt>
                <c:pt idx="431">
                  <c:v>0.14783846968029146</c:v>
                </c:pt>
                <c:pt idx="432">
                  <c:v>0.14794986543662825</c:v>
                </c:pt>
                <c:pt idx="433">
                  <c:v>0.14759515746183727</c:v>
                </c:pt>
                <c:pt idx="434">
                  <c:v>0.14504432709516979</c:v>
                </c:pt>
                <c:pt idx="435">
                  <c:v>0.14537781641779768</c:v>
                </c:pt>
                <c:pt idx="436">
                  <c:v>0.14569777807661577</c:v>
                </c:pt>
                <c:pt idx="437">
                  <c:v>0.14769746276807161</c:v>
                </c:pt>
                <c:pt idx="438">
                  <c:v>0.14751934932935518</c:v>
                </c:pt>
                <c:pt idx="439">
                  <c:v>0.14773003349455527</c:v>
                </c:pt>
                <c:pt idx="440">
                  <c:v>0.14877008926744328</c:v>
                </c:pt>
                <c:pt idx="441">
                  <c:v>0.14979541912427186</c:v>
                </c:pt>
                <c:pt idx="442">
                  <c:v>0.1497004564380191</c:v>
                </c:pt>
                <c:pt idx="443">
                  <c:v>0.15025836258546033</c:v>
                </c:pt>
                <c:pt idx="444">
                  <c:v>0.15113190908775809</c:v>
                </c:pt>
                <c:pt idx="445">
                  <c:v>0.15174925975679954</c:v>
                </c:pt>
                <c:pt idx="446">
                  <c:v>0.15300771164165283</c:v>
                </c:pt>
                <c:pt idx="447">
                  <c:v>0.15277061177671714</c:v>
                </c:pt>
                <c:pt idx="448">
                  <c:v>0.15221445564687919</c:v>
                </c:pt>
                <c:pt idx="449">
                  <c:v>0.15220947137350582</c:v>
                </c:pt>
                <c:pt idx="450">
                  <c:v>0.15282086907784476</c:v>
                </c:pt>
                <c:pt idx="451">
                  <c:v>0.15378069753379608</c:v>
                </c:pt>
                <c:pt idx="452">
                  <c:v>0.15404298869851218</c:v>
                </c:pt>
                <c:pt idx="453">
                  <c:v>0.15412637146779362</c:v>
                </c:pt>
                <c:pt idx="454">
                  <c:v>0.15454314906285549</c:v>
                </c:pt>
                <c:pt idx="455">
                  <c:v>0.15522712183140253</c:v>
                </c:pt>
                <c:pt idx="456">
                  <c:v>0.15598172405757005</c:v>
                </c:pt>
                <c:pt idx="457">
                  <c:v>0.15670334160674559</c:v>
                </c:pt>
                <c:pt idx="458">
                  <c:v>0.15773748055497849</c:v>
                </c:pt>
                <c:pt idx="459">
                  <c:v>0.15809280660911007</c:v>
                </c:pt>
                <c:pt idx="460">
                  <c:v>0.15824262236560172</c:v>
                </c:pt>
                <c:pt idx="461">
                  <c:v>0.15825545332311419</c:v>
                </c:pt>
                <c:pt idx="462">
                  <c:v>0.15963899946320215</c:v>
                </c:pt>
                <c:pt idx="463">
                  <c:v>0.15999482220762662</c:v>
                </c:pt>
                <c:pt idx="464">
                  <c:v>0.15855341452892979</c:v>
                </c:pt>
                <c:pt idx="465">
                  <c:v>0.15961216274301182</c:v>
                </c:pt>
                <c:pt idx="466">
                  <c:v>0.15928072616010214</c:v>
                </c:pt>
                <c:pt idx="467">
                  <c:v>0.15910912717664116</c:v>
                </c:pt>
                <c:pt idx="468">
                  <c:v>0.15943971167767534</c:v>
                </c:pt>
                <c:pt idx="469">
                  <c:v>0.15984742986147404</c:v>
                </c:pt>
                <c:pt idx="470">
                  <c:v>0.1610534801085497</c:v>
                </c:pt>
                <c:pt idx="471">
                  <c:v>0.16001875622927009</c:v>
                </c:pt>
                <c:pt idx="472">
                  <c:v>0.16067925865770483</c:v>
                </c:pt>
                <c:pt idx="473">
                  <c:v>0.16097413041467501</c:v>
                </c:pt>
                <c:pt idx="474">
                  <c:v>0.16084285555794775</c:v>
                </c:pt>
                <c:pt idx="475">
                  <c:v>0.16466876239552941</c:v>
                </c:pt>
                <c:pt idx="476">
                  <c:v>0.16419171622838835</c:v>
                </c:pt>
                <c:pt idx="477">
                  <c:v>0.1657255261723467</c:v>
                </c:pt>
                <c:pt idx="478">
                  <c:v>0.16668755317184791</c:v>
                </c:pt>
                <c:pt idx="479">
                  <c:v>0.16705857172482164</c:v>
                </c:pt>
                <c:pt idx="480">
                  <c:v>0.16810028076311134</c:v>
                </c:pt>
                <c:pt idx="481">
                  <c:v>0.16835723729440377</c:v>
                </c:pt>
                <c:pt idx="482">
                  <c:v>0.1694995486876163</c:v>
                </c:pt>
                <c:pt idx="483">
                  <c:v>0.17026367017497712</c:v>
                </c:pt>
                <c:pt idx="484">
                  <c:v>0.17267189739661459</c:v>
                </c:pt>
                <c:pt idx="485">
                  <c:v>0.17363237624253425</c:v>
                </c:pt>
                <c:pt idx="486">
                  <c:v>0.17447608744062171</c:v>
                </c:pt>
                <c:pt idx="487">
                  <c:v>0.17565738467203995</c:v>
                </c:pt>
                <c:pt idx="488">
                  <c:v>0.17448258856426957</c:v>
                </c:pt>
                <c:pt idx="489">
                  <c:v>0.17413031532176548</c:v>
                </c:pt>
                <c:pt idx="490">
                  <c:v>0.1742771476725784</c:v>
                </c:pt>
                <c:pt idx="491">
                  <c:v>0.17403163217605111</c:v>
                </c:pt>
                <c:pt idx="492">
                  <c:v>0.17382694912405561</c:v>
                </c:pt>
                <c:pt idx="493">
                  <c:v>0.17479814146004347</c:v>
                </c:pt>
                <c:pt idx="494">
                  <c:v>0.17628707244878639</c:v>
                </c:pt>
                <c:pt idx="495">
                  <c:v>0.176176205174287</c:v>
                </c:pt>
                <c:pt idx="496">
                  <c:v>0.17589564707932492</c:v>
                </c:pt>
                <c:pt idx="497">
                  <c:v>0.17509744118655202</c:v>
                </c:pt>
                <c:pt idx="498">
                  <c:v>0.17582078738756768</c:v>
                </c:pt>
                <c:pt idx="499">
                  <c:v>0.1768166142835077</c:v>
                </c:pt>
                <c:pt idx="500">
                  <c:v>0.17786441882132142</c:v>
                </c:pt>
                <c:pt idx="501">
                  <c:v>0.17822760841204977</c:v>
                </c:pt>
                <c:pt idx="502">
                  <c:v>0.17873620017097647</c:v>
                </c:pt>
                <c:pt idx="503">
                  <c:v>0.17960088884691339</c:v>
                </c:pt>
                <c:pt idx="504">
                  <c:v>0.17999173430750859</c:v>
                </c:pt>
                <c:pt idx="505">
                  <c:v>0.18240912534385845</c:v>
                </c:pt>
                <c:pt idx="506">
                  <c:v>0.18255672637846909</c:v>
                </c:pt>
                <c:pt idx="507">
                  <c:v>0.18372298379573571</c:v>
                </c:pt>
                <c:pt idx="508">
                  <c:v>0.1845366259404595</c:v>
                </c:pt>
                <c:pt idx="509">
                  <c:v>0.18429886983079591</c:v>
                </c:pt>
                <c:pt idx="510">
                  <c:v>0.18431767013858025</c:v>
                </c:pt>
                <c:pt idx="511">
                  <c:v>0.18416237371732747</c:v>
                </c:pt>
                <c:pt idx="512">
                  <c:v>0.18496783110817128</c:v>
                </c:pt>
                <c:pt idx="513">
                  <c:v>0.18524963759507362</c:v>
                </c:pt>
                <c:pt idx="514">
                  <c:v>0.18571096067858472</c:v>
                </c:pt>
                <c:pt idx="515">
                  <c:v>0.18567757500764692</c:v>
                </c:pt>
                <c:pt idx="516">
                  <c:v>0.18593461780442566</c:v>
                </c:pt>
                <c:pt idx="517">
                  <c:v>0.18623376360838617</c:v>
                </c:pt>
                <c:pt idx="518">
                  <c:v>0.18573300989686525</c:v>
                </c:pt>
                <c:pt idx="519">
                  <c:v>0.18566727746495704</c:v>
                </c:pt>
                <c:pt idx="520">
                  <c:v>0.18665919554894717</c:v>
                </c:pt>
                <c:pt idx="521">
                  <c:v>0.1868691074136859</c:v>
                </c:pt>
                <c:pt idx="522">
                  <c:v>0.18718957897601474</c:v>
                </c:pt>
                <c:pt idx="523">
                  <c:v>0.1881298826545208</c:v>
                </c:pt>
                <c:pt idx="524">
                  <c:v>0.18844712125391738</c:v>
                </c:pt>
                <c:pt idx="525">
                  <c:v>0.1889949468121197</c:v>
                </c:pt>
                <c:pt idx="526">
                  <c:v>0.18952652098350486</c:v>
                </c:pt>
                <c:pt idx="527">
                  <c:v>0.18970659461619777</c:v>
                </c:pt>
                <c:pt idx="528">
                  <c:v>0.19007292825763789</c:v>
                </c:pt>
                <c:pt idx="529">
                  <c:v>0.19221818237632937</c:v>
                </c:pt>
                <c:pt idx="530">
                  <c:v>0.19241279487852325</c:v>
                </c:pt>
                <c:pt idx="531">
                  <c:v>0.19270676229816663</c:v>
                </c:pt>
                <c:pt idx="532">
                  <c:v>0.19341403594893336</c:v>
                </c:pt>
                <c:pt idx="533">
                  <c:v>0.19392861653058713</c:v>
                </c:pt>
                <c:pt idx="534">
                  <c:v>0.19351394034631397</c:v>
                </c:pt>
                <c:pt idx="535">
                  <c:v>0.19356362643030534</c:v>
                </c:pt>
                <c:pt idx="536">
                  <c:v>0.19370668930417567</c:v>
                </c:pt>
                <c:pt idx="537">
                  <c:v>0.19371357920262322</c:v>
                </c:pt>
                <c:pt idx="538">
                  <c:v>0.19421887440112506</c:v>
                </c:pt>
                <c:pt idx="539">
                  <c:v>0.19506517285849334</c:v>
                </c:pt>
                <c:pt idx="540">
                  <c:v>0.19596145575498203</c:v>
                </c:pt>
                <c:pt idx="541">
                  <c:v>0.19680987592358723</c:v>
                </c:pt>
                <c:pt idx="542">
                  <c:v>0.19631315467696253</c:v>
                </c:pt>
                <c:pt idx="543">
                  <c:v>0.197834003901596</c:v>
                </c:pt>
                <c:pt idx="544">
                  <c:v>0.19714615353787801</c:v>
                </c:pt>
                <c:pt idx="545">
                  <c:v>0.19681704844790282</c:v>
                </c:pt>
                <c:pt idx="546">
                  <c:v>0.19782795304604806</c:v>
                </c:pt>
                <c:pt idx="547">
                  <c:v>0.19743782199711801</c:v>
                </c:pt>
                <c:pt idx="548">
                  <c:v>0.19840444032005977</c:v>
                </c:pt>
                <c:pt idx="549">
                  <c:v>0.19864843106324503</c:v>
                </c:pt>
                <c:pt idx="550">
                  <c:v>0.19877357743315671</c:v>
                </c:pt>
                <c:pt idx="551">
                  <c:v>0.19881104817653394</c:v>
                </c:pt>
                <c:pt idx="552">
                  <c:v>0.19881047958802278</c:v>
                </c:pt>
                <c:pt idx="553">
                  <c:v>0.19990282438662899</c:v>
                </c:pt>
                <c:pt idx="554">
                  <c:v>0.20084855752694319</c:v>
                </c:pt>
                <c:pt idx="555">
                  <c:v>0.20093290687360588</c:v>
                </c:pt>
                <c:pt idx="556">
                  <c:v>0.20198156846709803</c:v>
                </c:pt>
                <c:pt idx="557">
                  <c:v>0.20177763625527656</c:v>
                </c:pt>
                <c:pt idx="558">
                  <c:v>0.20207544039829139</c:v>
                </c:pt>
                <c:pt idx="559">
                  <c:v>0.20298554648707401</c:v>
                </c:pt>
                <c:pt idx="560">
                  <c:v>0.20336721303754657</c:v>
                </c:pt>
                <c:pt idx="561">
                  <c:v>0.20321419925304518</c:v>
                </c:pt>
                <c:pt idx="562">
                  <c:v>0.20359115125819471</c:v>
                </c:pt>
                <c:pt idx="563">
                  <c:v>0.20314702486008906</c:v>
                </c:pt>
                <c:pt idx="564">
                  <c:v>0.20379382263018586</c:v>
                </c:pt>
                <c:pt idx="565">
                  <c:v>0.20529985638507919</c:v>
                </c:pt>
                <c:pt idx="566">
                  <c:v>0.20663561530830865</c:v>
                </c:pt>
                <c:pt idx="567">
                  <c:v>0.20727710885991923</c:v>
                </c:pt>
                <c:pt idx="568">
                  <c:v>0.20744327729479073</c:v>
                </c:pt>
                <c:pt idx="569">
                  <c:v>0.20784736290993577</c:v>
                </c:pt>
                <c:pt idx="570">
                  <c:v>0.20869940348656257</c:v>
                </c:pt>
                <c:pt idx="571">
                  <c:v>0.20926988121868462</c:v>
                </c:pt>
                <c:pt idx="572">
                  <c:v>0.20948760603535632</c:v>
                </c:pt>
                <c:pt idx="573">
                  <c:v>0.20906917715345741</c:v>
                </c:pt>
                <c:pt idx="574">
                  <c:v>0.20948352031279383</c:v>
                </c:pt>
                <c:pt idx="575">
                  <c:v>0.21042635846907487</c:v>
                </c:pt>
                <c:pt idx="576">
                  <c:v>0.21127897163778409</c:v>
                </c:pt>
                <c:pt idx="577">
                  <c:v>0.2119101244507644</c:v>
                </c:pt>
                <c:pt idx="578">
                  <c:v>0.21303482980700239</c:v>
                </c:pt>
                <c:pt idx="579">
                  <c:v>0.2135790127705357</c:v>
                </c:pt>
                <c:pt idx="580">
                  <c:v>0.21409019589354417</c:v>
                </c:pt>
                <c:pt idx="581">
                  <c:v>0.2145084046698964</c:v>
                </c:pt>
                <c:pt idx="582">
                  <c:v>0.21467477332908902</c:v>
                </c:pt>
                <c:pt idx="583">
                  <c:v>0.215116340985404</c:v>
                </c:pt>
                <c:pt idx="584">
                  <c:v>0.21523236776727961</c:v>
                </c:pt>
                <c:pt idx="585">
                  <c:v>0.21601801058200576</c:v>
                </c:pt>
                <c:pt idx="586">
                  <c:v>0.21564981325761701</c:v>
                </c:pt>
                <c:pt idx="587">
                  <c:v>0.2173393595474169</c:v>
                </c:pt>
                <c:pt idx="588">
                  <c:v>0.21776022969047859</c:v>
                </c:pt>
                <c:pt idx="589">
                  <c:v>0.21809424471077143</c:v>
                </c:pt>
                <c:pt idx="590">
                  <c:v>0.21907768399429517</c:v>
                </c:pt>
                <c:pt idx="591">
                  <c:v>0.21903551755291106</c:v>
                </c:pt>
                <c:pt idx="592">
                  <c:v>0.21945246257439499</c:v>
                </c:pt>
                <c:pt idx="593">
                  <c:v>0.2200256923813968</c:v>
                </c:pt>
                <c:pt idx="594">
                  <c:v>0.21977672716366836</c:v>
                </c:pt>
                <c:pt idx="595">
                  <c:v>0.22016948740779596</c:v>
                </c:pt>
                <c:pt idx="596">
                  <c:v>0.2212547113731711</c:v>
                </c:pt>
                <c:pt idx="597">
                  <c:v>0.22124892909326443</c:v>
                </c:pt>
                <c:pt idx="598">
                  <c:v>0.22272065603169411</c:v>
                </c:pt>
                <c:pt idx="599">
                  <c:v>0.22409932292458468</c:v>
                </c:pt>
                <c:pt idx="600">
                  <c:v>0.2237229737005868</c:v>
                </c:pt>
                <c:pt idx="601">
                  <c:v>0.22390850298209242</c:v>
                </c:pt>
                <c:pt idx="602">
                  <c:v>0.22489133044440845</c:v>
                </c:pt>
                <c:pt idx="603">
                  <c:v>0.22463998156954501</c:v>
                </c:pt>
                <c:pt idx="604">
                  <c:v>0.22321279237195646</c:v>
                </c:pt>
                <c:pt idx="605">
                  <c:v>0.22382713202138338</c:v>
                </c:pt>
                <c:pt idx="606">
                  <c:v>0.22432304480569565</c:v>
                </c:pt>
                <c:pt idx="607">
                  <c:v>0.22476166458759694</c:v>
                </c:pt>
                <c:pt idx="608">
                  <c:v>0.22492318988969706</c:v>
                </c:pt>
                <c:pt idx="609">
                  <c:v>0.22523363291368903</c:v>
                </c:pt>
                <c:pt idx="610">
                  <c:v>0.22485637265953029</c:v>
                </c:pt>
                <c:pt idx="611">
                  <c:v>0.22567541486902098</c:v>
                </c:pt>
                <c:pt idx="612">
                  <c:v>0.22862523275413893</c:v>
                </c:pt>
                <c:pt idx="613">
                  <c:v>0.22834471634322728</c:v>
                </c:pt>
                <c:pt idx="614">
                  <c:v>0.22930118530701371</c:v>
                </c:pt>
                <c:pt idx="615">
                  <c:v>0.22888836609376395</c:v>
                </c:pt>
                <c:pt idx="616">
                  <c:v>0.22804292634862677</c:v>
                </c:pt>
                <c:pt idx="617">
                  <c:v>0.22882702726158488</c:v>
                </c:pt>
                <c:pt idx="618">
                  <c:v>0.22977277757135361</c:v>
                </c:pt>
                <c:pt idx="619">
                  <c:v>0.22966938577481422</c:v>
                </c:pt>
                <c:pt idx="620">
                  <c:v>0.22965929856082146</c:v>
                </c:pt>
                <c:pt idx="621">
                  <c:v>0.2298392659262749</c:v>
                </c:pt>
                <c:pt idx="622">
                  <c:v>0.230177673171168</c:v>
                </c:pt>
                <c:pt idx="623">
                  <c:v>0.22968712817260029</c:v>
                </c:pt>
                <c:pt idx="624">
                  <c:v>0.23024775088366489</c:v>
                </c:pt>
                <c:pt idx="625">
                  <c:v>0.23090355719386069</c:v>
                </c:pt>
                <c:pt idx="626">
                  <c:v>0.23175618575591517</c:v>
                </c:pt>
                <c:pt idx="627">
                  <c:v>0.23206592033996176</c:v>
                </c:pt>
                <c:pt idx="628">
                  <c:v>0.2327809295405967</c:v>
                </c:pt>
                <c:pt idx="629">
                  <c:v>0.2333775266589817</c:v>
                </c:pt>
                <c:pt idx="630">
                  <c:v>0.23330698798301253</c:v>
                </c:pt>
                <c:pt idx="631">
                  <c:v>0.2328212167114474</c:v>
                </c:pt>
                <c:pt idx="632">
                  <c:v>0.2330717659987791</c:v>
                </c:pt>
                <c:pt idx="633">
                  <c:v>0.23394747588763165</c:v>
                </c:pt>
                <c:pt idx="634">
                  <c:v>0.23388210869470005</c:v>
                </c:pt>
                <c:pt idx="635">
                  <c:v>0.23363391230660335</c:v>
                </c:pt>
                <c:pt idx="636">
                  <c:v>0.23340265722057851</c:v>
                </c:pt>
                <c:pt idx="637">
                  <c:v>0.23248790803544561</c:v>
                </c:pt>
                <c:pt idx="638">
                  <c:v>0.23279475710641839</c:v>
                </c:pt>
                <c:pt idx="639">
                  <c:v>0.23409830903811968</c:v>
                </c:pt>
                <c:pt idx="640">
                  <c:v>0.23431300051856518</c:v>
                </c:pt>
                <c:pt idx="641">
                  <c:v>0.23351462730491712</c:v>
                </c:pt>
                <c:pt idx="642">
                  <c:v>0.23445312171526078</c:v>
                </c:pt>
                <c:pt idx="643">
                  <c:v>0.23584931071365611</c:v>
                </c:pt>
                <c:pt idx="644">
                  <c:v>0.23790668929559167</c:v>
                </c:pt>
                <c:pt idx="645">
                  <c:v>0.23968287484475814</c:v>
                </c:pt>
                <c:pt idx="646">
                  <c:v>0.24189866657229864</c:v>
                </c:pt>
                <c:pt idx="647">
                  <c:v>0.24304142637325166</c:v>
                </c:pt>
                <c:pt idx="648">
                  <c:v>0.24242746576913055</c:v>
                </c:pt>
                <c:pt idx="649">
                  <c:v>0.24476215737776497</c:v>
                </c:pt>
                <c:pt idx="650">
                  <c:v>0.24473732674480342</c:v>
                </c:pt>
                <c:pt idx="651">
                  <c:v>0.24972000023872809</c:v>
                </c:pt>
                <c:pt idx="652">
                  <c:v>0.24946745566450113</c:v>
                </c:pt>
                <c:pt idx="653">
                  <c:v>0.251809287681658</c:v>
                </c:pt>
                <c:pt idx="654">
                  <c:v>0.25342193063885032</c:v>
                </c:pt>
                <c:pt idx="655">
                  <c:v>0.25314799001960786</c:v>
                </c:pt>
                <c:pt idx="656">
                  <c:v>0.24774225423940055</c:v>
                </c:pt>
                <c:pt idx="657">
                  <c:v>0.24712711693684697</c:v>
                </c:pt>
                <c:pt idx="658">
                  <c:v>0.24860864152635864</c:v>
                </c:pt>
                <c:pt idx="659">
                  <c:v>0.2482696044763304</c:v>
                </c:pt>
                <c:pt idx="660">
                  <c:v>0.24862121230722889</c:v>
                </c:pt>
                <c:pt idx="661">
                  <c:v>0.24866562752192478</c:v>
                </c:pt>
                <c:pt idx="662">
                  <c:v>0.25014068871149564</c:v>
                </c:pt>
                <c:pt idx="663">
                  <c:v>0.2515813382351606</c:v>
                </c:pt>
                <c:pt idx="664">
                  <c:v>0.25296871329386739</c:v>
                </c:pt>
                <c:pt idx="665">
                  <c:v>0.25367875904044146</c:v>
                </c:pt>
                <c:pt idx="666">
                  <c:v>0.2549126079204147</c:v>
                </c:pt>
                <c:pt idx="667">
                  <c:v>0.25484868561825791</c:v>
                </c:pt>
                <c:pt idx="668">
                  <c:v>0.25336343026767594</c:v>
                </c:pt>
                <c:pt idx="669">
                  <c:v>0.25291446376257043</c:v>
                </c:pt>
                <c:pt idx="670">
                  <c:v>0.25428565425007821</c:v>
                </c:pt>
                <c:pt idx="671">
                  <c:v>0.25614433991820951</c:v>
                </c:pt>
                <c:pt idx="672">
                  <c:v>0.25622791100251741</c:v>
                </c:pt>
                <c:pt idx="673">
                  <c:v>0.25672737239802967</c:v>
                </c:pt>
                <c:pt idx="674">
                  <c:v>0.25850425313314962</c:v>
                </c:pt>
                <c:pt idx="675">
                  <c:v>0.25935220226025812</c:v>
                </c:pt>
                <c:pt idx="676">
                  <c:v>0.25988755822224441</c:v>
                </c:pt>
                <c:pt idx="677">
                  <c:v>0.26068654433969529</c:v>
                </c:pt>
                <c:pt idx="678">
                  <c:v>0.2622624356530241</c:v>
                </c:pt>
                <c:pt idx="679">
                  <c:v>0.26316366044937056</c:v>
                </c:pt>
                <c:pt idx="680">
                  <c:v>0.263553239099932</c:v>
                </c:pt>
                <c:pt idx="681">
                  <c:v>0.26309558945297917</c:v>
                </c:pt>
                <c:pt idx="682">
                  <c:v>0.26365751574089891</c:v>
                </c:pt>
                <c:pt idx="683">
                  <c:v>0.26409564679408248</c:v>
                </c:pt>
                <c:pt idx="684">
                  <c:v>0.26426778519039895</c:v>
                </c:pt>
                <c:pt idx="685">
                  <c:v>0.26404200379385023</c:v>
                </c:pt>
                <c:pt idx="686">
                  <c:v>0.26459558205439748</c:v>
                </c:pt>
                <c:pt idx="687">
                  <c:v>0.26468688705247345</c:v>
                </c:pt>
                <c:pt idx="688">
                  <c:v>0.26513303635474328</c:v>
                </c:pt>
                <c:pt idx="689">
                  <c:v>0.26444979261226198</c:v>
                </c:pt>
                <c:pt idx="690">
                  <c:v>0.26386264075108978</c:v>
                </c:pt>
                <c:pt idx="691">
                  <c:v>0.26402440592674559</c:v>
                </c:pt>
                <c:pt idx="692">
                  <c:v>0.26519303518749449</c:v>
                </c:pt>
                <c:pt idx="693">
                  <c:v>0.26696915994731518</c:v>
                </c:pt>
                <c:pt idx="694">
                  <c:v>0.26724245125695045</c:v>
                </c:pt>
                <c:pt idx="695">
                  <c:v>0.26816934482242005</c:v>
                </c:pt>
                <c:pt idx="696">
                  <c:v>0.26880087704267641</c:v>
                </c:pt>
                <c:pt idx="697">
                  <c:v>0.27019725715268006</c:v>
                </c:pt>
                <c:pt idx="698">
                  <c:v>0.27305124683701698</c:v>
                </c:pt>
                <c:pt idx="699">
                  <c:v>0.27022702608747706</c:v>
                </c:pt>
                <c:pt idx="700">
                  <c:v>0.27081374687998272</c:v>
                </c:pt>
                <c:pt idx="701">
                  <c:v>0.27102181604552089</c:v>
                </c:pt>
                <c:pt idx="702">
                  <c:v>0.27094489458848114</c:v>
                </c:pt>
                <c:pt idx="703">
                  <c:v>0.27230583601417369</c:v>
                </c:pt>
                <c:pt idx="704">
                  <c:v>0.27228399724877295</c:v>
                </c:pt>
                <c:pt idx="705">
                  <c:v>0.27333965977215868</c:v>
                </c:pt>
                <c:pt idx="706">
                  <c:v>0.27661297991255918</c:v>
                </c:pt>
                <c:pt idx="707">
                  <c:v>0.28136931576126356</c:v>
                </c:pt>
                <c:pt idx="708">
                  <c:v>0.28178016315863252</c:v>
                </c:pt>
                <c:pt idx="709">
                  <c:v>0.28060116949632707</c:v>
                </c:pt>
                <c:pt idx="710">
                  <c:v>0.28100639720756782</c:v>
                </c:pt>
                <c:pt idx="711">
                  <c:v>0.28098724709883593</c:v>
                </c:pt>
                <c:pt idx="712">
                  <c:v>0.281457147388533</c:v>
                </c:pt>
                <c:pt idx="713">
                  <c:v>0.28333962545636227</c:v>
                </c:pt>
                <c:pt idx="714">
                  <c:v>0.28388678751045848</c:v>
                </c:pt>
                <c:pt idx="715">
                  <c:v>0.28500567918390085</c:v>
                </c:pt>
                <c:pt idx="716">
                  <c:v>0.28547946109821121</c:v>
                </c:pt>
                <c:pt idx="717">
                  <c:v>0.28266405317669974</c:v>
                </c:pt>
                <c:pt idx="718">
                  <c:v>0.28245532918905569</c:v>
                </c:pt>
                <c:pt idx="719">
                  <c:v>0.28196175367295684</c:v>
                </c:pt>
                <c:pt idx="720">
                  <c:v>0.28113523242112048</c:v>
                </c:pt>
                <c:pt idx="721">
                  <c:v>0.28191092983252131</c:v>
                </c:pt>
                <c:pt idx="722">
                  <c:v>0.28317023240130434</c:v>
                </c:pt>
                <c:pt idx="723">
                  <c:v>0.28424724777832511</c:v>
                </c:pt>
                <c:pt idx="724">
                  <c:v>0.28563038207830926</c:v>
                </c:pt>
                <c:pt idx="725">
                  <c:v>0.28689621788873887</c:v>
                </c:pt>
                <c:pt idx="726">
                  <c:v>0.28700513091887681</c:v>
                </c:pt>
                <c:pt idx="727">
                  <c:v>0.28745727076564376</c:v>
                </c:pt>
                <c:pt idx="728">
                  <c:v>0.28825875044339755</c:v>
                </c:pt>
                <c:pt idx="729">
                  <c:v>0.28928411430566836</c:v>
                </c:pt>
                <c:pt idx="730">
                  <c:v>0.28943573995080674</c:v>
                </c:pt>
                <c:pt idx="731">
                  <c:v>0.29020731338876016</c:v>
                </c:pt>
                <c:pt idx="732">
                  <c:v>0.29047543806776188</c:v>
                </c:pt>
                <c:pt idx="733">
                  <c:v>0.29060695989216478</c:v>
                </c:pt>
                <c:pt idx="734">
                  <c:v>0.29130943415505972</c:v>
                </c:pt>
                <c:pt idx="735">
                  <c:v>0.29116180655284607</c:v>
                </c:pt>
                <c:pt idx="736">
                  <c:v>0.29189524258567734</c:v>
                </c:pt>
                <c:pt idx="737">
                  <c:v>0.29191738742436679</c:v>
                </c:pt>
                <c:pt idx="738">
                  <c:v>0.29159307536305334</c:v>
                </c:pt>
                <c:pt idx="739">
                  <c:v>0.29198468289262469</c:v>
                </c:pt>
                <c:pt idx="740">
                  <c:v>0.29339462873334465</c:v>
                </c:pt>
                <c:pt idx="741">
                  <c:v>0.29359442639627154</c:v>
                </c:pt>
                <c:pt idx="742">
                  <c:v>0.29484454797624227</c:v>
                </c:pt>
                <c:pt idx="743">
                  <c:v>0.29510375782841769</c:v>
                </c:pt>
                <c:pt idx="744">
                  <c:v>0.29676058446796549</c:v>
                </c:pt>
                <c:pt idx="745">
                  <c:v>0.29762485802468386</c:v>
                </c:pt>
                <c:pt idx="746">
                  <c:v>0.30161099827260096</c:v>
                </c:pt>
                <c:pt idx="747">
                  <c:v>0.30010624985526069</c:v>
                </c:pt>
                <c:pt idx="748">
                  <c:v>0.30019282244733447</c:v>
                </c:pt>
                <c:pt idx="749">
                  <c:v>0.30093047662402173</c:v>
                </c:pt>
                <c:pt idx="750">
                  <c:v>0.30243317141772996</c:v>
                </c:pt>
                <c:pt idx="751">
                  <c:v>0.30341569590295991</c:v>
                </c:pt>
                <c:pt idx="752">
                  <c:v>0.3037039180715293</c:v>
                </c:pt>
                <c:pt idx="753">
                  <c:v>0.30178625195173758</c:v>
                </c:pt>
                <c:pt idx="754">
                  <c:v>0.30387778428289547</c:v>
                </c:pt>
                <c:pt idx="755">
                  <c:v>0.3053619046512841</c:v>
                </c:pt>
                <c:pt idx="756">
                  <c:v>0.30480740673360041</c:v>
                </c:pt>
                <c:pt idx="757">
                  <c:v>0.30559191951949227</c:v>
                </c:pt>
                <c:pt idx="758">
                  <c:v>0.30630025335810518</c:v>
                </c:pt>
                <c:pt idx="759">
                  <c:v>0.30808846822344038</c:v>
                </c:pt>
                <c:pt idx="760">
                  <c:v>0.31001748889103409</c:v>
                </c:pt>
                <c:pt idx="761">
                  <c:v>0.31335653407766983</c:v>
                </c:pt>
                <c:pt idx="762">
                  <c:v>0.31930169860712621</c:v>
                </c:pt>
                <c:pt idx="763">
                  <c:v>0.31873577432654598</c:v>
                </c:pt>
                <c:pt idx="764">
                  <c:v>0.31962073408747949</c:v>
                </c:pt>
                <c:pt idx="765">
                  <c:v>0.3226525547508643</c:v>
                </c:pt>
                <c:pt idx="766">
                  <c:v>0.32444206732680936</c:v>
                </c:pt>
                <c:pt idx="767">
                  <c:v>0.32463472511504721</c:v>
                </c:pt>
                <c:pt idx="768">
                  <c:v>0.32409904877887574</c:v>
                </c:pt>
                <c:pt idx="769">
                  <c:v>0.32392055669292996</c:v>
                </c:pt>
                <c:pt idx="770">
                  <c:v>0.32602488107561545</c:v>
                </c:pt>
                <c:pt idx="771">
                  <c:v>0.32552919264274638</c:v>
                </c:pt>
                <c:pt idx="772">
                  <c:v>0.32573057598558286</c:v>
                </c:pt>
                <c:pt idx="773">
                  <c:v>0.32550652662105883</c:v>
                </c:pt>
                <c:pt idx="774">
                  <c:v>0.32660182345407662</c:v>
                </c:pt>
                <c:pt idx="775">
                  <c:v>0.32785736648339614</c:v>
                </c:pt>
                <c:pt idx="776">
                  <c:v>0.3297932709241147</c:v>
                </c:pt>
                <c:pt idx="777">
                  <c:v>0.33101106407959668</c:v>
                </c:pt>
                <c:pt idx="778">
                  <c:v>0.33155041374559846</c:v>
                </c:pt>
                <c:pt idx="779">
                  <c:v>0.33389991802050445</c:v>
                </c:pt>
                <c:pt idx="780">
                  <c:v>0.33394739528338357</c:v>
                </c:pt>
                <c:pt idx="781">
                  <c:v>0.33366648013533506</c:v>
                </c:pt>
                <c:pt idx="782">
                  <c:v>0.33526996784660468</c:v>
                </c:pt>
                <c:pt idx="783">
                  <c:v>0.33627985993473875</c:v>
                </c:pt>
                <c:pt idx="784">
                  <c:v>0.3356887363395884</c:v>
                </c:pt>
                <c:pt idx="785">
                  <c:v>0.33599891178286478</c:v>
                </c:pt>
                <c:pt idx="786">
                  <c:v>0.33723573379255223</c:v>
                </c:pt>
                <c:pt idx="787">
                  <c:v>0.3389224198286731</c:v>
                </c:pt>
                <c:pt idx="788">
                  <c:v>0.33906996217902452</c:v>
                </c:pt>
                <c:pt idx="789">
                  <c:v>0.34048980695302067</c:v>
                </c:pt>
                <c:pt idx="790">
                  <c:v>0.34009845005105266</c:v>
                </c:pt>
                <c:pt idx="791">
                  <c:v>0.34079419028857183</c:v>
                </c:pt>
                <c:pt idx="792">
                  <c:v>0.34173916908866442</c:v>
                </c:pt>
                <c:pt idx="793">
                  <c:v>0.34246379823056006</c:v>
                </c:pt>
                <c:pt idx="794">
                  <c:v>0.34366894264299641</c:v>
                </c:pt>
                <c:pt idx="795">
                  <c:v>0.34513780446302866</c:v>
                </c:pt>
                <c:pt idx="796">
                  <c:v>0.34526353789051023</c:v>
                </c:pt>
                <c:pt idx="797">
                  <c:v>0.34608036413426402</c:v>
                </c:pt>
                <c:pt idx="798">
                  <c:v>0.34518863135102906</c:v>
                </c:pt>
                <c:pt idx="799">
                  <c:v>0.34480534216050329</c:v>
                </c:pt>
                <c:pt idx="800">
                  <c:v>0.34592323322290097</c:v>
                </c:pt>
                <c:pt idx="801">
                  <c:v>0.345994461039002</c:v>
                </c:pt>
                <c:pt idx="802">
                  <c:v>0.34812014984826511</c:v>
                </c:pt>
                <c:pt idx="803">
                  <c:v>0.34980994395814236</c:v>
                </c:pt>
                <c:pt idx="804">
                  <c:v>0.35119775942904385</c:v>
                </c:pt>
                <c:pt idx="805">
                  <c:v>0.35219585671295905</c:v>
                </c:pt>
                <c:pt idx="806">
                  <c:v>0.35361770476801957</c:v>
                </c:pt>
                <c:pt idx="807">
                  <c:v>0.35380196208909886</c:v>
                </c:pt>
                <c:pt idx="808">
                  <c:v>0.35391770983329707</c:v>
                </c:pt>
                <c:pt idx="809">
                  <c:v>0.3553673782852711</c:v>
                </c:pt>
                <c:pt idx="810">
                  <c:v>0.35656461638850701</c:v>
                </c:pt>
                <c:pt idx="811">
                  <c:v>0.3571657234084773</c:v>
                </c:pt>
                <c:pt idx="812">
                  <c:v>0.35879267842210893</c:v>
                </c:pt>
                <c:pt idx="813">
                  <c:v>0.35920540595903705</c:v>
                </c:pt>
                <c:pt idx="814">
                  <c:v>0.3601730810779904</c:v>
                </c:pt>
                <c:pt idx="815">
                  <c:v>0.36058507153916386</c:v>
                </c:pt>
                <c:pt idx="816">
                  <c:v>0.36178867249739333</c:v>
                </c:pt>
                <c:pt idx="817">
                  <c:v>0.36340719626245122</c:v>
                </c:pt>
                <c:pt idx="818">
                  <c:v>0.36546177079876752</c:v>
                </c:pt>
                <c:pt idx="819">
                  <c:v>0.36741835700578807</c:v>
                </c:pt>
                <c:pt idx="820">
                  <c:v>0.36757015367444357</c:v>
                </c:pt>
                <c:pt idx="821">
                  <c:v>0.36853872215640404</c:v>
                </c:pt>
                <c:pt idx="822">
                  <c:v>0.3706561170180529</c:v>
                </c:pt>
                <c:pt idx="823">
                  <c:v>0.37112274925218314</c:v>
                </c:pt>
                <c:pt idx="824">
                  <c:v>0.3723116225817853</c:v>
                </c:pt>
                <c:pt idx="825">
                  <c:v>0.37444874602820888</c:v>
                </c:pt>
                <c:pt idx="826">
                  <c:v>0.37651499138474875</c:v>
                </c:pt>
                <c:pt idx="827">
                  <c:v>0.37733949413596779</c:v>
                </c:pt>
                <c:pt idx="828">
                  <c:v>0.37959845166515582</c:v>
                </c:pt>
                <c:pt idx="829">
                  <c:v>0.37952922074065176</c:v>
                </c:pt>
                <c:pt idx="830">
                  <c:v>0.37877551451454994</c:v>
                </c:pt>
                <c:pt idx="831">
                  <c:v>0.37975129168619581</c:v>
                </c:pt>
                <c:pt idx="832">
                  <c:v>0.38024200528247243</c:v>
                </c:pt>
                <c:pt idx="833">
                  <c:v>0.38033014791026853</c:v>
                </c:pt>
                <c:pt idx="834">
                  <c:v>0.38066365731113949</c:v>
                </c:pt>
                <c:pt idx="835">
                  <c:v>0.38270844256816305</c:v>
                </c:pt>
                <c:pt idx="836">
                  <c:v>0.38413916102319212</c:v>
                </c:pt>
                <c:pt idx="837">
                  <c:v>0.38496961781172723</c:v>
                </c:pt>
                <c:pt idx="838">
                  <c:v>0.38490742548519052</c:v>
                </c:pt>
                <c:pt idx="839">
                  <c:v>0.37937424967307698</c:v>
                </c:pt>
                <c:pt idx="840">
                  <c:v>0.38123725303950162</c:v>
                </c:pt>
                <c:pt idx="841">
                  <c:v>0.38044128099741426</c:v>
                </c:pt>
                <c:pt idx="842">
                  <c:v>0.38020890001558527</c:v>
                </c:pt>
                <c:pt idx="843">
                  <c:v>0.38163529630158144</c:v>
                </c:pt>
                <c:pt idx="844">
                  <c:v>0.38277113175983435</c:v>
                </c:pt>
                <c:pt idx="845">
                  <c:v>0.38337645177333246</c:v>
                </c:pt>
                <c:pt idx="846">
                  <c:v>0.38449042821748569</c:v>
                </c:pt>
                <c:pt idx="847">
                  <c:v>0.38489170813538198</c:v>
                </c:pt>
                <c:pt idx="848">
                  <c:v>0.38443136074345108</c:v>
                </c:pt>
                <c:pt idx="849">
                  <c:v>0.38451666855188948</c:v>
                </c:pt>
                <c:pt idx="850">
                  <c:v>0.3849740352112101</c:v>
                </c:pt>
                <c:pt idx="851">
                  <c:v>0.38631789141154105</c:v>
                </c:pt>
                <c:pt idx="852">
                  <c:v>0.38693140634560041</c:v>
                </c:pt>
                <c:pt idx="853">
                  <c:v>0.38780023508751027</c:v>
                </c:pt>
                <c:pt idx="854">
                  <c:v>0.38894354019873223</c:v>
                </c:pt>
                <c:pt idx="855">
                  <c:v>0.39062423680711111</c:v>
                </c:pt>
                <c:pt idx="856">
                  <c:v>0.38887614799021786</c:v>
                </c:pt>
                <c:pt idx="857">
                  <c:v>0.39044149273371165</c:v>
                </c:pt>
                <c:pt idx="858">
                  <c:v>0.39225235461477848</c:v>
                </c:pt>
                <c:pt idx="859">
                  <c:v>0.39317636726223881</c:v>
                </c:pt>
                <c:pt idx="860">
                  <c:v>0.39245520877011608</c:v>
                </c:pt>
                <c:pt idx="861">
                  <c:v>0.39453654207196776</c:v>
                </c:pt>
                <c:pt idx="862">
                  <c:v>0.39529678439875426</c:v>
                </c:pt>
                <c:pt idx="863">
                  <c:v>0.39713408627492175</c:v>
                </c:pt>
                <c:pt idx="864">
                  <c:v>0.39788664576834565</c:v>
                </c:pt>
                <c:pt idx="865">
                  <c:v>0.4005712846485705</c:v>
                </c:pt>
                <c:pt idx="866">
                  <c:v>0.4011439779463486</c:v>
                </c:pt>
                <c:pt idx="867">
                  <c:v>0.40296542570937777</c:v>
                </c:pt>
                <c:pt idx="868">
                  <c:v>0.40006037798655103</c:v>
                </c:pt>
                <c:pt idx="869">
                  <c:v>0.40150010671225123</c:v>
                </c:pt>
                <c:pt idx="870">
                  <c:v>0.40153332814251952</c:v>
                </c:pt>
                <c:pt idx="871">
                  <c:v>0.40312248315297228</c:v>
                </c:pt>
                <c:pt idx="872">
                  <c:v>0.40322973910692461</c:v>
                </c:pt>
                <c:pt idx="873">
                  <c:v>0.40398068175921376</c:v>
                </c:pt>
                <c:pt idx="874">
                  <c:v>0.40410873418578186</c:v>
                </c:pt>
                <c:pt idx="875">
                  <c:v>0.40638188977007994</c:v>
                </c:pt>
                <c:pt idx="876">
                  <c:v>0.40690007110138926</c:v>
                </c:pt>
                <c:pt idx="877">
                  <c:v>0.40629459554093339</c:v>
                </c:pt>
                <c:pt idx="878">
                  <c:v>0.40990489872349167</c:v>
                </c:pt>
                <c:pt idx="879">
                  <c:v>0.41166014384798943</c:v>
                </c:pt>
                <c:pt idx="880">
                  <c:v>0.41238279831804769</c:v>
                </c:pt>
                <c:pt idx="881">
                  <c:v>0.41121224429355552</c:v>
                </c:pt>
                <c:pt idx="882">
                  <c:v>0.411300137680078</c:v>
                </c:pt>
                <c:pt idx="883">
                  <c:v>0.41372717613183663</c:v>
                </c:pt>
                <c:pt idx="884">
                  <c:v>0.41612771052951247</c:v>
                </c:pt>
                <c:pt idx="885">
                  <c:v>0.41902164964567645</c:v>
                </c:pt>
                <c:pt idx="886">
                  <c:v>0.42127741955159181</c:v>
                </c:pt>
                <c:pt idx="887">
                  <c:v>0.42361863192826466</c:v>
                </c:pt>
                <c:pt idx="888">
                  <c:v>0.42335782304700809</c:v>
                </c:pt>
                <c:pt idx="889">
                  <c:v>0.42372866960431321</c:v>
                </c:pt>
                <c:pt idx="890">
                  <c:v>0.42703223567950066</c:v>
                </c:pt>
                <c:pt idx="891">
                  <c:v>0.42659379213216186</c:v>
                </c:pt>
                <c:pt idx="892">
                  <c:v>0.4254764373519917</c:v>
                </c:pt>
                <c:pt idx="893">
                  <c:v>0.4269060720643254</c:v>
                </c:pt>
                <c:pt idx="894">
                  <c:v>0.42737176207346383</c:v>
                </c:pt>
                <c:pt idx="895">
                  <c:v>0.42967935410558433</c:v>
                </c:pt>
                <c:pt idx="896">
                  <c:v>0.43371821510704689</c:v>
                </c:pt>
                <c:pt idx="897">
                  <c:v>0.43514114315043217</c:v>
                </c:pt>
                <c:pt idx="898">
                  <c:v>0.4395646221524474</c:v>
                </c:pt>
                <c:pt idx="899">
                  <c:v>0.44398138352715444</c:v>
                </c:pt>
                <c:pt idx="900">
                  <c:v>0.44244641337740198</c:v>
                </c:pt>
                <c:pt idx="901">
                  <c:v>0.44199060523305067</c:v>
                </c:pt>
                <c:pt idx="902">
                  <c:v>0.4462707701864046</c:v>
                </c:pt>
                <c:pt idx="903">
                  <c:v>0.44572790483232616</c:v>
                </c:pt>
                <c:pt idx="904">
                  <c:v>0.44605787711684508</c:v>
                </c:pt>
                <c:pt idx="905">
                  <c:v>0.45020592598932407</c:v>
                </c:pt>
                <c:pt idx="906">
                  <c:v>0.44785356706556168</c:v>
                </c:pt>
                <c:pt idx="907">
                  <c:v>0.44752764673298651</c:v>
                </c:pt>
                <c:pt idx="908">
                  <c:v>0.44828082328815988</c:v>
                </c:pt>
                <c:pt idx="909">
                  <c:v>0.45087290633142252</c:v>
                </c:pt>
                <c:pt idx="910">
                  <c:v>0.45143675834043195</c:v>
                </c:pt>
                <c:pt idx="911">
                  <c:v>0.45404139168323043</c:v>
                </c:pt>
                <c:pt idx="912">
                  <c:v>0.45518723427842245</c:v>
                </c:pt>
                <c:pt idx="913">
                  <c:v>0.45667688134251483</c:v>
                </c:pt>
                <c:pt idx="914">
                  <c:v>0.45646744060026845</c:v>
                </c:pt>
                <c:pt idx="915">
                  <c:v>0.45646451995991311</c:v>
                </c:pt>
                <c:pt idx="916">
                  <c:v>0.45672434835872511</c:v>
                </c:pt>
                <c:pt idx="917">
                  <c:v>0.45692014187348318</c:v>
                </c:pt>
                <c:pt idx="918">
                  <c:v>0.45715644267256694</c:v>
                </c:pt>
                <c:pt idx="919">
                  <c:v>0.45885463786538039</c:v>
                </c:pt>
                <c:pt idx="920">
                  <c:v>0.45955926809335446</c:v>
                </c:pt>
                <c:pt idx="921">
                  <c:v>0.46072298622719687</c:v>
                </c:pt>
                <c:pt idx="922">
                  <c:v>0.46110112577751772</c:v>
                </c:pt>
                <c:pt idx="923">
                  <c:v>0.46161784702433351</c:v>
                </c:pt>
                <c:pt idx="924">
                  <c:v>0.46152960278814192</c:v>
                </c:pt>
                <c:pt idx="925">
                  <c:v>0.46227776441543722</c:v>
                </c:pt>
                <c:pt idx="926">
                  <c:v>0.46283408978564533</c:v>
                </c:pt>
                <c:pt idx="927">
                  <c:v>0.46378959697561384</c:v>
                </c:pt>
                <c:pt idx="928">
                  <c:v>0.46439232620902016</c:v>
                </c:pt>
                <c:pt idx="929">
                  <c:v>0.46524069965453085</c:v>
                </c:pt>
                <c:pt idx="930">
                  <c:v>0.46672440091386846</c:v>
                </c:pt>
                <c:pt idx="931">
                  <c:v>0.46709302358152316</c:v>
                </c:pt>
                <c:pt idx="932">
                  <c:v>0.46797357729227929</c:v>
                </c:pt>
                <c:pt idx="933">
                  <c:v>0.46949056485032914</c:v>
                </c:pt>
                <c:pt idx="934">
                  <c:v>0.47035292756470892</c:v>
                </c:pt>
                <c:pt idx="935">
                  <c:v>0.47036499783668617</c:v>
                </c:pt>
                <c:pt idx="936">
                  <c:v>0.47141761312327368</c:v>
                </c:pt>
                <c:pt idx="937">
                  <c:v>0.47269174444957018</c:v>
                </c:pt>
                <c:pt idx="938">
                  <c:v>0.47336042506422649</c:v>
                </c:pt>
                <c:pt idx="939">
                  <c:v>0.4740285653968026</c:v>
                </c:pt>
                <c:pt idx="940">
                  <c:v>0.47638317895301485</c:v>
                </c:pt>
                <c:pt idx="941">
                  <c:v>0.47847217898657335</c:v>
                </c:pt>
                <c:pt idx="942">
                  <c:v>0.47866773872263901</c:v>
                </c:pt>
                <c:pt idx="943">
                  <c:v>0.4811852838156232</c:v>
                </c:pt>
                <c:pt idx="944">
                  <c:v>0.48124962392627513</c:v>
                </c:pt>
                <c:pt idx="945">
                  <c:v>0.48034265713228708</c:v>
                </c:pt>
                <c:pt idx="946">
                  <c:v>0.48122104918935205</c:v>
                </c:pt>
                <c:pt idx="947">
                  <c:v>0.48260834463004199</c:v>
                </c:pt>
                <c:pt idx="948">
                  <c:v>0.48272717368240081</c:v>
                </c:pt>
                <c:pt idx="949">
                  <c:v>0.48224078449673913</c:v>
                </c:pt>
                <c:pt idx="950">
                  <c:v>0.48259873510069551</c:v>
                </c:pt>
                <c:pt idx="951">
                  <c:v>0.48347077468673127</c:v>
                </c:pt>
                <c:pt idx="952">
                  <c:v>0.48433701570391396</c:v>
                </c:pt>
                <c:pt idx="953">
                  <c:v>0.48545578609034168</c:v>
                </c:pt>
                <c:pt idx="954">
                  <c:v>0.48736857354801533</c:v>
                </c:pt>
                <c:pt idx="955">
                  <c:v>0.48779341219577921</c:v>
                </c:pt>
                <c:pt idx="956">
                  <c:v>0.48815086786648365</c:v>
                </c:pt>
                <c:pt idx="957">
                  <c:v>0.48832107720759188</c:v>
                </c:pt>
                <c:pt idx="958">
                  <c:v>0.48835784798480208</c:v>
                </c:pt>
                <c:pt idx="959">
                  <c:v>0.48952664216249642</c:v>
                </c:pt>
                <c:pt idx="960">
                  <c:v>0.49123428192978325</c:v>
                </c:pt>
                <c:pt idx="961">
                  <c:v>0.49191233088012654</c:v>
                </c:pt>
                <c:pt idx="962">
                  <c:v>0.49259221842376144</c:v>
                </c:pt>
                <c:pt idx="963">
                  <c:v>0.49401105604034723</c:v>
                </c:pt>
                <c:pt idx="964">
                  <c:v>0.49244530232047334</c:v>
                </c:pt>
                <c:pt idx="965">
                  <c:v>0.49362823883287277</c:v>
                </c:pt>
                <c:pt idx="966">
                  <c:v>0.49430986431884016</c:v>
                </c:pt>
                <c:pt idx="967">
                  <c:v>0.48592082905169653</c:v>
                </c:pt>
                <c:pt idx="968">
                  <c:v>0.48741146448701</c:v>
                </c:pt>
                <c:pt idx="969">
                  <c:v>0.48653511187593024</c:v>
                </c:pt>
                <c:pt idx="970">
                  <c:v>0.48660927066125126</c:v>
                </c:pt>
                <c:pt idx="971">
                  <c:v>0.48626067951515162</c:v>
                </c:pt>
                <c:pt idx="972">
                  <c:v>0.48657015396013947</c:v>
                </c:pt>
                <c:pt idx="973">
                  <c:v>0.48620949652616119</c:v>
                </c:pt>
                <c:pt idx="974">
                  <c:v>0.4868598304606333</c:v>
                </c:pt>
                <c:pt idx="975">
                  <c:v>0.4878783220648848</c:v>
                </c:pt>
                <c:pt idx="976">
                  <c:v>0.48824660489978555</c:v>
                </c:pt>
                <c:pt idx="977">
                  <c:v>0.48807974849614011</c:v>
                </c:pt>
                <c:pt idx="978">
                  <c:v>0.48963287152920598</c:v>
                </c:pt>
                <c:pt idx="979">
                  <c:v>0.4913832614887701</c:v>
                </c:pt>
                <c:pt idx="980">
                  <c:v>0.49278229508404525</c:v>
                </c:pt>
                <c:pt idx="981">
                  <c:v>0.49761320565855272</c:v>
                </c:pt>
                <c:pt idx="982">
                  <c:v>0.49829605800089238</c:v>
                </c:pt>
                <c:pt idx="983">
                  <c:v>0.49942066603175794</c:v>
                </c:pt>
                <c:pt idx="984">
                  <c:v>0.50074628631350793</c:v>
                </c:pt>
                <c:pt idx="985">
                  <c:v>0.50120134684101836</c:v>
                </c:pt>
                <c:pt idx="986">
                  <c:v>0.50367988868884028</c:v>
                </c:pt>
                <c:pt idx="987">
                  <c:v>0.50307660261410647</c:v>
                </c:pt>
                <c:pt idx="988">
                  <c:v>0.50352860454045123</c:v>
                </c:pt>
                <c:pt idx="989">
                  <c:v>0.50536631118158271</c:v>
                </c:pt>
                <c:pt idx="990">
                  <c:v>0.50573266125871319</c:v>
                </c:pt>
                <c:pt idx="991">
                  <c:v>0.50515952830031896</c:v>
                </c:pt>
                <c:pt idx="992">
                  <c:v>0.50556926024104731</c:v>
                </c:pt>
                <c:pt idx="993">
                  <c:v>0.50774834564263505</c:v>
                </c:pt>
                <c:pt idx="994">
                  <c:v>0.50734101914597063</c:v>
                </c:pt>
                <c:pt idx="995">
                  <c:v>0.50796228074658401</c:v>
                </c:pt>
                <c:pt idx="996">
                  <c:v>0.51013446161278342</c:v>
                </c:pt>
                <c:pt idx="997">
                  <c:v>0.51211029448749046</c:v>
                </c:pt>
                <c:pt idx="998">
                  <c:v>0.51416275335810813</c:v>
                </c:pt>
                <c:pt idx="999">
                  <c:v>0.51415823295993501</c:v>
                </c:pt>
                <c:pt idx="1000">
                  <c:v>0.51588039015415976</c:v>
                </c:pt>
                <c:pt idx="1001">
                  <c:v>0.51740668393158362</c:v>
                </c:pt>
                <c:pt idx="1002">
                  <c:v>0.51770341331509884</c:v>
                </c:pt>
                <c:pt idx="1003">
                  <c:v>0.51900177321579855</c:v>
                </c:pt>
                <c:pt idx="1004">
                  <c:v>0.51979998031414532</c:v>
                </c:pt>
                <c:pt idx="1005">
                  <c:v>0.52071460725197549</c:v>
                </c:pt>
                <c:pt idx="1006">
                  <c:v>0.52243088851921504</c:v>
                </c:pt>
                <c:pt idx="1007">
                  <c:v>0.5253828686761326</c:v>
                </c:pt>
                <c:pt idx="1008">
                  <c:v>0.52754609963417787</c:v>
                </c:pt>
                <c:pt idx="1009">
                  <c:v>0.53046170169331641</c:v>
                </c:pt>
                <c:pt idx="1010">
                  <c:v>0.53102334584674882</c:v>
                </c:pt>
                <c:pt idx="1011">
                  <c:v>0.53181552899666906</c:v>
                </c:pt>
                <c:pt idx="1012">
                  <c:v>0.53454432450242773</c:v>
                </c:pt>
                <c:pt idx="1013">
                  <c:v>0.537520968000613</c:v>
                </c:pt>
                <c:pt idx="1014">
                  <c:v>0.53983529016516285</c:v>
                </c:pt>
                <c:pt idx="1015">
                  <c:v>0.54225771443889315</c:v>
                </c:pt>
                <c:pt idx="1016">
                  <c:v>0.54383548459120501</c:v>
                </c:pt>
                <c:pt idx="1017">
                  <c:v>0.5429304642276338</c:v>
                </c:pt>
                <c:pt idx="1018">
                  <c:v>0.54426870884209855</c:v>
                </c:pt>
                <c:pt idx="1019">
                  <c:v>0.54709095848983247</c:v>
                </c:pt>
                <c:pt idx="1020">
                  <c:v>0.54765300196342004</c:v>
                </c:pt>
                <c:pt idx="1021">
                  <c:v>0.54909180118503187</c:v>
                </c:pt>
                <c:pt idx="1022">
                  <c:v>0.55141817332876752</c:v>
                </c:pt>
                <c:pt idx="1023">
                  <c:v>0.55139538064117355</c:v>
                </c:pt>
                <c:pt idx="1024">
                  <c:v>0.55174765631608902</c:v>
                </c:pt>
                <c:pt idx="1025">
                  <c:v>0.55374415832549451</c:v>
                </c:pt>
                <c:pt idx="1026">
                  <c:v>0.55470399410333671</c:v>
                </c:pt>
                <c:pt idx="1027">
                  <c:v>0.55517452923312138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Results!$B$2</c:f>
              <c:strCache>
                <c:ptCount val="1"/>
                <c:pt idx="0">
                  <c:v>CDI</c:v>
                </c:pt>
              </c:strCache>
            </c:strRef>
          </c:tx>
          <c:marker>
            <c:symbol val="none"/>
          </c:marker>
          <c:val>
            <c:numRef>
              <c:f>Returns!$F$4:$F$1031</c:f>
              <c:numCache>
                <c:formatCode>0.00%</c:formatCode>
                <c:ptCount val="1028"/>
                <c:pt idx="1">
                  <c:v>3.8801999999993298E-4</c:v>
                </c:pt>
                <c:pt idx="2">
                  <c:v>7.7619055952027338E-4</c:v>
                </c:pt>
                <c:pt idx="3">
                  <c:v>1.1641514575524425E-3</c:v>
                </c:pt>
                <c:pt idx="4">
                  <c:v>1.552262752506417E-3</c:v>
                </c:pt>
                <c:pt idx="5">
                  <c:v>1.940163943870532E-3</c:v>
                </c:pt>
                <c:pt idx="6">
                  <c:v>2.3271332739889239E-3</c:v>
                </c:pt>
                <c:pt idx="7">
                  <c:v>2.6892640439695192E-3</c:v>
                </c:pt>
                <c:pt idx="8">
                  <c:v>3.0507936850132644E-3</c:v>
                </c:pt>
                <c:pt idx="9">
                  <c:v>3.4113703843270393E-3</c:v>
                </c:pt>
                <c:pt idx="10">
                  <c:v>3.7713442134523767E-3</c:v>
                </c:pt>
                <c:pt idx="11">
                  <c:v>4.131085825505032E-3</c:v>
                </c:pt>
                <c:pt idx="12">
                  <c:v>4.4909563653539042E-3</c:v>
                </c:pt>
                <c:pt idx="13">
                  <c:v>4.8524123910924644E-3</c:v>
                </c:pt>
                <c:pt idx="14">
                  <c:v>5.2136367362987102E-3</c:v>
                </c:pt>
                <c:pt idx="15">
                  <c:v>5.5749909344326998E-3</c:v>
                </c:pt>
                <c:pt idx="16">
                  <c:v>5.9364750321737603E-3</c:v>
                </c:pt>
                <c:pt idx="17">
                  <c:v>6.2980890762183162E-3</c:v>
                </c:pt>
                <c:pt idx="18">
                  <c:v>6.6612922455087098E-3</c:v>
                </c:pt>
                <c:pt idx="19">
                  <c:v>7.0235292449103426E-3</c:v>
                </c:pt>
                <c:pt idx="20">
                  <c:v>7.3858965916737684E-3</c:v>
                </c:pt>
                <c:pt idx="21">
                  <c:v>7.7480316737805754E-3</c:v>
                </c:pt>
                <c:pt idx="22">
                  <c:v>8.1102969362065735E-3</c:v>
                </c:pt>
                <c:pt idx="23">
                  <c:v>8.4741541856798719E-3</c:v>
                </c:pt>
                <c:pt idx="24">
                  <c:v>8.8374065760175036E-3</c:v>
                </c:pt>
                <c:pt idx="25">
                  <c:v>9.2007898098662722E-3</c:v>
                </c:pt>
                <c:pt idx="26">
                  <c:v>9.5654039632167009E-3</c:v>
                </c:pt>
                <c:pt idx="27">
                  <c:v>9.9297864044691764E-3</c:v>
                </c:pt>
                <c:pt idx="28">
                  <c:v>1.0293563113532134E-2</c:v>
                </c:pt>
                <c:pt idx="29">
                  <c:v>1.0658208369266786E-2</c:v>
                </c:pt>
                <c:pt idx="30">
                  <c:v>1.1021883618966388E-2</c:v>
                </c:pt>
                <c:pt idx="31">
                  <c:v>1.1385325765689736E-2</c:v>
                </c:pt>
                <c:pt idx="32">
                  <c:v>1.1748898562595977E-2</c:v>
                </c:pt>
                <c:pt idx="33">
                  <c:v>1.2112227709558887E-2</c:v>
                </c:pt>
                <c:pt idx="34">
                  <c:v>1.2475322971249758E-2</c:v>
                </c:pt>
                <c:pt idx="35">
                  <c:v>1.2838912984481921E-2</c:v>
                </c:pt>
                <c:pt idx="36">
                  <c:v>1.3174993192588413E-2</c:v>
                </c:pt>
                <c:pt idx="37">
                  <c:v>1.3511559793577099E-2</c:v>
                </c:pt>
                <c:pt idx="38">
                  <c:v>1.3849717925502159E-2</c:v>
                </c:pt>
                <c:pt idx="39">
                  <c:v>1.4186133538904189E-2</c:v>
                </c:pt>
                <c:pt idx="40">
                  <c:v>1.4522660781735031E-2</c:v>
                </c:pt>
                <c:pt idx="41">
                  <c:v>1.4859299691035499E-2</c:v>
                </c:pt>
                <c:pt idx="42">
                  <c:v>1.5196425801799807E-2</c:v>
                </c:pt>
                <c:pt idx="43">
                  <c:v>1.5532547186418499E-2</c:v>
                </c:pt>
                <c:pt idx="44">
                  <c:v>1.5871003873744849E-2</c:v>
                </c:pt>
                <c:pt idx="45">
                  <c:v>1.6209573361915863E-2</c:v>
                </c:pt>
                <c:pt idx="46">
                  <c:v>1.6546406187102347E-2</c:v>
                </c:pt>
                <c:pt idx="47">
                  <c:v>1.6883350658897012E-2</c:v>
                </c:pt>
                <c:pt idx="48">
                  <c:v>1.721966448946044E-2</c:v>
                </c:pt>
                <c:pt idx="49">
                  <c:v>1.7556089549096932E-2</c:v>
                </c:pt>
                <c:pt idx="50">
                  <c:v>1.7892249378840264E-2</c:v>
                </c:pt>
                <c:pt idx="51">
                  <c:v>1.8228520262345116E-2</c:v>
                </c:pt>
                <c:pt idx="52">
                  <c:v>1.8563049060392078E-2</c:v>
                </c:pt>
                <c:pt idx="53">
                  <c:v>1.8901028651331364E-2</c:v>
                </c:pt>
                <c:pt idx="54">
                  <c:v>1.9239497384039073E-2</c:v>
                </c:pt>
                <c:pt idx="55">
                  <c:v>1.9578445478894091E-2</c:v>
                </c:pt>
                <c:pt idx="56">
                  <c:v>1.9918250583203179E-2</c:v>
                </c:pt>
                <c:pt idx="57">
                  <c:v>2.0257057226864328E-2</c:v>
                </c:pt>
                <c:pt idx="58">
                  <c:v>2.0597465994008024E-2</c:v>
                </c:pt>
                <c:pt idx="59">
                  <c:v>2.0938355753624682E-2</c:v>
                </c:pt>
                <c:pt idx="60">
                  <c:v>2.1279359373829854E-2</c:v>
                </c:pt>
                <c:pt idx="61">
                  <c:v>2.1620854766017272E-2</c:v>
                </c:pt>
                <c:pt idx="62">
                  <c:v>2.196208634771768E-2</c:v>
                </c:pt>
                <c:pt idx="63">
                  <c:v>2.2303810030150695E-2</c:v>
                </c:pt>
                <c:pt idx="64">
                  <c:v>2.2646394259929981E-2</c:v>
                </c:pt>
                <c:pt idx="65">
                  <c:v>2.2971145848891261E-2</c:v>
                </c:pt>
                <c:pt idx="66">
                  <c:v>2.3296368835579617E-2</c:v>
                </c:pt>
                <c:pt idx="67">
                  <c:v>2.3622073836816249E-2</c:v>
                </c:pt>
                <c:pt idx="68">
                  <c:v>2.394826124686511E-2</c:v>
                </c:pt>
                <c:pt idx="69">
                  <c:v>2.4273047395850122E-2</c:v>
                </c:pt>
                <c:pt idx="70">
                  <c:v>2.4599442245133218E-2</c:v>
                </c:pt>
                <c:pt idx="71">
                  <c:v>2.4924434942219076E-2</c:v>
                </c:pt>
                <c:pt idx="72">
                  <c:v>2.5250278918576008E-2</c:v>
                </c:pt>
                <c:pt idx="73">
                  <c:v>2.5576605829852994E-2</c:v>
                </c:pt>
                <c:pt idx="74">
                  <c:v>2.590265714437856E-2</c:v>
                </c:pt>
                <c:pt idx="75">
                  <c:v>2.6228063208198371E-2</c:v>
                </c:pt>
                <c:pt idx="76">
                  <c:v>2.655470133843707E-2</c:v>
                </c:pt>
                <c:pt idx="77">
                  <c:v>2.6880314224154711E-2</c:v>
                </c:pt>
                <c:pt idx="78">
                  <c:v>2.7207909581998591E-2</c:v>
                </c:pt>
                <c:pt idx="79">
                  <c:v>2.7535989516239923E-2</c:v>
                </c:pt>
                <c:pt idx="80">
                  <c:v>2.7863424134659143E-2</c:v>
                </c:pt>
                <c:pt idx="81">
                  <c:v>2.8191713433693533E-2</c:v>
                </c:pt>
                <c:pt idx="82">
                  <c:v>2.8518976574162469E-2</c:v>
                </c:pt>
                <c:pt idx="83">
                  <c:v>2.8847094698069231E-2</c:v>
                </c:pt>
                <c:pt idx="84">
                  <c:v>2.9174947113265848E-2</c:v>
                </c:pt>
                <c:pt idx="85">
                  <c:v>2.9503655299624398E-2</c:v>
                </c:pt>
                <c:pt idx="86">
                  <c:v>2.9831716934422214E-2</c:v>
                </c:pt>
                <c:pt idx="87">
                  <c:v>3.0159883109340591E-2</c:v>
                </c:pt>
                <c:pt idx="88">
                  <c:v>3.0488524715250209E-2</c:v>
                </c:pt>
                <c:pt idx="89">
                  <c:v>3.081690018853589E-2</c:v>
                </c:pt>
                <c:pt idx="90">
                  <c:v>3.1144617497443905E-2</c:v>
                </c:pt>
                <c:pt idx="91">
                  <c:v>3.1473202041255588E-2</c:v>
                </c:pt>
                <c:pt idx="92">
                  <c:v>3.1800375026211025E-2</c:v>
                </c:pt>
                <c:pt idx="93">
                  <c:v>3.2126898572891971E-2</c:v>
                </c:pt>
                <c:pt idx="94">
                  <c:v>3.2436464393580833E-2</c:v>
                </c:pt>
                <c:pt idx="95">
                  <c:v>3.2745359059362711E-2</c:v>
                </c:pt>
                <c:pt idx="96">
                  <c:v>3.3055110374905272E-2</c:v>
                </c:pt>
                <c:pt idx="97">
                  <c:v>3.3363818233538511E-2</c:v>
                </c:pt>
                <c:pt idx="98">
                  <c:v>3.3671853654115846E-2</c:v>
                </c:pt>
                <c:pt idx="99">
                  <c:v>3.3981117936010552E-2</c:v>
                </c:pt>
                <c:pt idx="100">
                  <c:v>3.4290857319699386E-2</c:v>
                </c:pt>
                <c:pt idx="101">
                  <c:v>3.4600689488918146E-2</c:v>
                </c:pt>
                <c:pt idx="102">
                  <c:v>3.4909859212958194E-2</c:v>
                </c:pt>
                <c:pt idx="103">
                  <c:v>3.5219876810383965E-2</c:v>
                </c:pt>
                <c:pt idx="104">
                  <c:v>3.5528848534816859E-2</c:v>
                </c:pt>
                <c:pt idx="105">
                  <c:v>3.5837146183602675E-2</c:v>
                </c:pt>
                <c:pt idx="106">
                  <c:v>3.6147058299369261E-2</c:v>
                </c:pt>
                <c:pt idx="107">
                  <c:v>3.6457063137741885E-2</c:v>
                </c:pt>
                <c:pt idx="108">
                  <c:v>3.6767160726462134E-2</c:v>
                </c:pt>
                <c:pt idx="109">
                  <c:v>3.7076977857102067E-2</c:v>
                </c:pt>
                <c:pt idx="110">
                  <c:v>3.7387260918107179E-2</c:v>
                </c:pt>
                <c:pt idx="111">
                  <c:v>3.7697263353287269E-2</c:v>
                </c:pt>
                <c:pt idx="112">
                  <c:v>3.8007358426495053E-2</c:v>
                </c:pt>
                <c:pt idx="113">
                  <c:v>3.8317546165413718E-2</c:v>
                </c:pt>
                <c:pt idx="114">
                  <c:v>3.8627826597734227E-2</c:v>
                </c:pt>
                <c:pt idx="115">
                  <c:v>3.8938199751156422E-2</c:v>
                </c:pt>
                <c:pt idx="116">
                  <c:v>3.9247896839120333E-2</c:v>
                </c:pt>
                <c:pt idx="117">
                  <c:v>3.9558829417375652E-2</c:v>
                </c:pt>
                <c:pt idx="118">
                  <c:v>3.9869855023549006E-2</c:v>
                </c:pt>
                <c:pt idx="119">
                  <c:v>4.0180599332325651E-2</c:v>
                </c:pt>
                <c:pt idx="120">
                  <c:v>4.0492195832661615E-2</c:v>
                </c:pt>
                <c:pt idx="121">
                  <c:v>4.0804270656957575E-2</c:v>
                </c:pt>
                <c:pt idx="122">
                  <c:v>4.1115294197157981E-2</c:v>
                </c:pt>
                <c:pt idx="123">
                  <c:v>4.1426025467864003E-2</c:v>
                </c:pt>
                <c:pt idx="124">
                  <c:v>4.1736849479425242E-2</c:v>
                </c:pt>
                <c:pt idx="125">
                  <c:v>4.2048151702155145E-2</c:v>
                </c:pt>
                <c:pt idx="126">
                  <c:v>4.2359922088663016E-2</c:v>
                </c:pt>
                <c:pt idx="127">
                  <c:v>4.2671785753752633E-2</c:v>
                </c:pt>
                <c:pt idx="128">
                  <c:v>4.29833673634894E-2</c:v>
                </c:pt>
                <c:pt idx="129">
                  <c:v>4.3278104033272813E-2</c:v>
                </c:pt>
                <c:pt idx="130">
                  <c:v>4.3572923992691637E-2</c:v>
                </c:pt>
                <c:pt idx="131">
                  <c:v>4.386898563122843E-2</c:v>
                </c:pt>
                <c:pt idx="132">
                  <c:v>4.4164358799402725E-2</c:v>
                </c:pt>
                <c:pt idx="133">
                  <c:v>4.4459815546368686E-2</c:v>
                </c:pt>
                <c:pt idx="134">
                  <c:v>4.4755355895775839E-2</c:v>
                </c:pt>
                <c:pt idx="135">
                  <c:v>4.5050593311798615E-2</c:v>
                </c:pt>
                <c:pt idx="136">
                  <c:v>4.5345527490243231E-2</c:v>
                </c:pt>
                <c:pt idx="137">
                  <c:v>4.5640168580621809E-2</c:v>
                </c:pt>
                <c:pt idx="138">
                  <c:v>4.5934892718538123E-2</c:v>
                </c:pt>
                <c:pt idx="139">
                  <c:v>4.6229312931489686E-2</c:v>
                </c:pt>
                <c:pt idx="140">
                  <c:v>4.6523428915940856E-2</c:v>
                </c:pt>
                <c:pt idx="141">
                  <c:v>4.6817240368608903E-2</c:v>
                </c:pt>
                <c:pt idx="142">
                  <c:v>4.7111134308842395E-2</c:v>
                </c:pt>
                <c:pt idx="143">
                  <c:v>4.7405885622039179E-2</c:v>
                </c:pt>
                <c:pt idx="144">
                  <c:v>4.7700719904782973E-2</c:v>
                </c:pt>
                <c:pt idx="145">
                  <c:v>4.7995637180429096E-2</c:v>
                </c:pt>
                <c:pt idx="146">
                  <c:v>4.8291790267539936E-2</c:v>
                </c:pt>
                <c:pt idx="147">
                  <c:v>4.858763917658937E-2</c:v>
                </c:pt>
                <c:pt idx="148">
                  <c:v>4.8883194088567672E-2</c:v>
                </c:pt>
                <c:pt idx="149">
                  <c:v>4.9178832305653453E-2</c:v>
                </c:pt>
                <c:pt idx="150">
                  <c:v>4.9474553851327263E-2</c:v>
                </c:pt>
                <c:pt idx="151">
                  <c:v>4.9769970443491074E-2</c:v>
                </c:pt>
                <c:pt idx="152">
                  <c:v>5.0065858607360347E-2</c:v>
                </c:pt>
                <c:pt idx="153">
                  <c:v>5.0361830170267519E-2</c:v>
                </c:pt>
                <c:pt idx="154">
                  <c:v>5.065788515571934E-2</c:v>
                </c:pt>
                <c:pt idx="155">
                  <c:v>5.0954023587229447E-2</c:v>
                </c:pt>
                <c:pt idx="156">
                  <c:v>5.1249856635329216E-2</c:v>
                </c:pt>
                <c:pt idx="157">
                  <c:v>5.1544995032579477E-2</c:v>
                </c:pt>
                <c:pt idx="158">
                  <c:v>5.1828922696688151E-2</c:v>
                </c:pt>
                <c:pt idx="159">
                  <c:v>5.2112927024105415E-2</c:v>
                </c:pt>
                <c:pt idx="160">
                  <c:v>5.2397397317314187E-2</c:v>
                </c:pt>
                <c:pt idx="161">
                  <c:v>5.268233391263788E-2</c:v>
                </c:pt>
                <c:pt idx="162">
                  <c:v>5.2968126639471924E-2</c:v>
                </c:pt>
                <c:pt idx="163">
                  <c:v>5.3253996956173388E-2</c:v>
                </c:pt>
                <c:pt idx="164">
                  <c:v>5.3541503699722437E-2</c:v>
                </c:pt>
                <c:pt idx="165">
                  <c:v>5.3829088923987189E-2</c:v>
                </c:pt>
                <c:pt idx="166">
                  <c:v>5.4117142567153609E-2</c:v>
                </c:pt>
                <c:pt idx="167">
                  <c:v>5.4404494900217371E-2</c:v>
                </c:pt>
                <c:pt idx="168">
                  <c:v>5.4691145306200895E-2</c:v>
                </c:pt>
                <c:pt idx="169">
                  <c:v>5.4977483405240113E-2</c:v>
                </c:pt>
                <c:pt idx="170">
                  <c:v>5.5263508900541103E-2</c:v>
                </c:pt>
                <c:pt idx="171">
                  <c:v>5.5550392838070728E-2</c:v>
                </c:pt>
                <c:pt idx="172">
                  <c:v>5.583813587515829E-2</c:v>
                </c:pt>
                <c:pt idx="173">
                  <c:v>5.6126348011108051E-2</c:v>
                </c:pt>
                <c:pt idx="174">
                  <c:v>5.6414638820324603E-2</c:v>
                </c:pt>
                <c:pt idx="175">
                  <c:v>5.6703399197699733E-2</c:v>
                </c:pt>
                <c:pt idx="176">
                  <c:v>5.6990674583805578E-2</c:v>
                </c:pt>
                <c:pt idx="177">
                  <c:v>5.7278028068598053E-2</c:v>
                </c:pt>
                <c:pt idx="178">
                  <c:v>5.7564677287567978E-2</c:v>
                </c:pt>
                <c:pt idx="179">
                  <c:v>5.785101292394379E-2</c:v>
                </c:pt>
                <c:pt idx="180">
                  <c:v>5.8137426085693056E-2</c:v>
                </c:pt>
                <c:pt idx="181">
                  <c:v>5.8423525282957911E-2</c:v>
                </c:pt>
                <c:pt idx="182">
                  <c:v>5.8708918602315086E-2</c:v>
                </c:pt>
                <c:pt idx="183">
                  <c:v>5.8993594843438135E-2</c:v>
                </c:pt>
                <c:pt idx="184">
                  <c:v>5.9277563975895342E-2</c:v>
                </c:pt>
                <c:pt idx="185">
                  <c:v>5.9565539174437854E-2</c:v>
                </c:pt>
                <c:pt idx="186">
                  <c:v>5.9854768779666223E-2</c:v>
                </c:pt>
                <c:pt idx="187">
                  <c:v>6.0144469482164453E-2</c:v>
                </c:pt>
                <c:pt idx="188">
                  <c:v>6.0433857117998979E-2</c:v>
                </c:pt>
                <c:pt idx="189">
                  <c:v>6.072293138744933E-2</c:v>
                </c:pt>
                <c:pt idx="190">
                  <c:v>6.1010514588607068E-2</c:v>
                </c:pt>
                <c:pt idx="191">
                  <c:v>6.1297783185431998E-2</c:v>
                </c:pt>
                <c:pt idx="192">
                  <c:v>6.1585522240409363E-2</c:v>
                </c:pt>
                <c:pt idx="193">
                  <c:v>6.1873339307199293E-2</c:v>
                </c:pt>
                <c:pt idx="194">
                  <c:v>6.2160841513816845E-2</c:v>
                </c:pt>
                <c:pt idx="195">
                  <c:v>6.2448028562145153E-2</c:v>
                </c:pt>
                <c:pt idx="196">
                  <c:v>6.2734900154337137E-2</c:v>
                </c:pt>
                <c:pt idx="197">
                  <c:v>6.3020658941639773E-2</c:v>
                </c:pt>
                <c:pt idx="198">
                  <c:v>6.3304921296047256E-2</c:v>
                </c:pt>
                <c:pt idx="199">
                  <c:v>6.3589259665050912E-2</c:v>
                </c:pt>
                <c:pt idx="200">
                  <c:v>6.3872887012925927E-2</c:v>
                </c:pt>
                <c:pt idx="201">
                  <c:v>6.4154611192135835E-2</c:v>
                </c:pt>
                <c:pt idx="202">
                  <c:v>6.4436016237519489E-2</c:v>
                </c:pt>
                <c:pt idx="203">
                  <c:v>6.4716708015001512E-2</c:v>
                </c:pt>
                <c:pt idx="204">
                  <c:v>6.4996281328192129E-2</c:v>
                </c:pt>
                <c:pt idx="205">
                  <c:v>6.5276322100367379E-2</c:v>
                </c:pt>
                <c:pt idx="206">
                  <c:v>6.555723546650527E-2</c:v>
                </c:pt>
                <c:pt idx="207">
                  <c:v>6.5838222909497812E-2</c:v>
                </c:pt>
                <c:pt idx="208">
                  <c:v>6.6120467529306559E-2</c:v>
                </c:pt>
                <c:pt idx="209">
                  <c:v>6.6402786890312981E-2</c:v>
                </c:pt>
                <c:pt idx="210">
                  <c:v>6.6685181012309469E-2</c:v>
                </c:pt>
                <c:pt idx="211">
                  <c:v>6.6967649915093297E-2</c:v>
                </c:pt>
                <c:pt idx="212">
                  <c:v>6.7250983174528267E-2</c:v>
                </c:pt>
                <c:pt idx="213">
                  <c:v>6.753439167311015E-2</c:v>
                </c:pt>
                <c:pt idx="214">
                  <c:v>6.7818281093887878E-2</c:v>
                </c:pt>
                <c:pt idx="215">
                  <c:v>6.8101840238432354E-2</c:v>
                </c:pt>
                <c:pt idx="216">
                  <c:v>6.8385079484426736E-2</c:v>
                </c:pt>
                <c:pt idx="217">
                  <c:v>6.8667998537325081E-2</c:v>
                </c:pt>
                <c:pt idx="218">
                  <c:v>6.8951387917177254E-2</c:v>
                </c:pt>
                <c:pt idx="219">
                  <c:v>6.9235247958238544E-2</c:v>
                </c:pt>
                <c:pt idx="220">
                  <c:v>6.9519589687728089E-2</c:v>
                </c:pt>
                <c:pt idx="221">
                  <c:v>6.9804402754461981E-2</c:v>
                </c:pt>
                <c:pt idx="222">
                  <c:v>7.0089291666915576E-2</c:v>
                </c:pt>
                <c:pt idx="223">
                  <c:v>7.0374256445286498E-2</c:v>
                </c:pt>
                <c:pt idx="224">
                  <c:v>7.0658494329085553E-2</c:v>
                </c:pt>
                <c:pt idx="225">
                  <c:v>7.0943214542482647E-2</c:v>
                </c:pt>
                <c:pt idx="226">
                  <c:v>7.1228010471525938E-2</c:v>
                </c:pt>
                <c:pt idx="227">
                  <c:v>7.1512882136350653E-2</c:v>
                </c:pt>
                <c:pt idx="228">
                  <c:v>7.1797829557097348E-2</c:v>
                </c:pt>
                <c:pt idx="229">
                  <c:v>7.2083249319108367E-2</c:v>
                </c:pt>
                <c:pt idx="230">
                  <c:v>7.2368745088402076E-2</c:v>
                </c:pt>
                <c:pt idx="231">
                  <c:v>7.2654713661654879E-2</c:v>
                </c:pt>
                <c:pt idx="232">
                  <c:v>7.2940758494147051E-2</c:v>
                </c:pt>
                <c:pt idx="233">
                  <c:v>7.3226879606214768E-2</c:v>
                </c:pt>
                <c:pt idx="234">
                  <c:v>7.3513077018199313E-2</c:v>
                </c:pt>
                <c:pt idx="235">
                  <c:v>7.3799747950286321E-2</c:v>
                </c:pt>
                <c:pt idx="236">
                  <c:v>7.4086495434978916E-2</c:v>
                </c:pt>
                <c:pt idx="237">
                  <c:v>7.4373319492719858E-2</c:v>
                </c:pt>
                <c:pt idx="238">
                  <c:v>7.4659822625829042E-2</c:v>
                </c:pt>
                <c:pt idx="239">
                  <c:v>7.4946402160728676E-2</c:v>
                </c:pt>
                <c:pt idx="240">
                  <c:v>7.5233058117792906E-2</c:v>
                </c:pt>
                <c:pt idx="241">
                  <c:v>7.5519392681169695E-2</c:v>
                </c:pt>
                <c:pt idx="242">
                  <c:v>7.5805803495440749E-2</c:v>
                </c:pt>
                <c:pt idx="243">
                  <c:v>7.6092290580911603E-2</c:v>
                </c:pt>
                <c:pt idx="244">
                  <c:v>7.6378455803745915E-2</c:v>
                </c:pt>
                <c:pt idx="245">
                  <c:v>7.6665493646555172E-2</c:v>
                </c:pt>
                <c:pt idx="246">
                  <c:v>7.6952608033745928E-2</c:v>
                </c:pt>
                <c:pt idx="247">
                  <c:v>7.7240197458195325E-2</c:v>
                </c:pt>
                <c:pt idx="248">
                  <c:v>7.7529457996016848E-2</c:v>
                </c:pt>
                <c:pt idx="249">
                  <c:v>7.7817998834278868E-2</c:v>
                </c:pt>
                <c:pt idx="250">
                  <c:v>7.810661693800669E-2</c:v>
                </c:pt>
                <c:pt idx="251">
                  <c:v>7.839531232789021E-2</c:v>
                </c:pt>
                <c:pt idx="252">
                  <c:v>7.8684085024625317E-2</c:v>
                </c:pt>
                <c:pt idx="253">
                  <c:v>7.8973334162024678E-2</c:v>
                </c:pt>
                <c:pt idx="254">
                  <c:v>7.926266086158007E-2</c:v>
                </c:pt>
                <c:pt idx="255">
                  <c:v>7.9552065144089967E-2</c:v>
                </c:pt>
                <c:pt idx="256">
                  <c:v>7.9841547030358173E-2</c:v>
                </c:pt>
                <c:pt idx="257">
                  <c:v>8.0131106541194264E-2</c:v>
                </c:pt>
                <c:pt idx="258">
                  <c:v>8.0420743697413144E-2</c:v>
                </c:pt>
                <c:pt idx="259">
                  <c:v>8.0710458519835493E-2</c:v>
                </c:pt>
                <c:pt idx="260">
                  <c:v>8.100025102928754E-2</c:v>
                </c:pt>
                <c:pt idx="261">
                  <c:v>8.1290121246600844E-2</c:v>
                </c:pt>
                <c:pt idx="262">
                  <c:v>8.1580069192612958E-2</c:v>
                </c:pt>
                <c:pt idx="263">
                  <c:v>8.1870094888166767E-2</c:v>
                </c:pt>
                <c:pt idx="264">
                  <c:v>8.2160198354110925E-2</c:v>
                </c:pt>
                <c:pt idx="265">
                  <c:v>8.2450379611299418E-2</c:v>
                </c:pt>
                <c:pt idx="266">
                  <c:v>8.2740638680592005E-2</c:v>
                </c:pt>
                <c:pt idx="267">
                  <c:v>8.3030975582854216E-2</c:v>
                </c:pt>
                <c:pt idx="268">
                  <c:v>8.3321390338956691E-2</c:v>
                </c:pt>
                <c:pt idx="269">
                  <c:v>8.3611882969776063E-2</c:v>
                </c:pt>
                <c:pt idx="270">
                  <c:v>8.3902453496194296E-2</c:v>
                </c:pt>
                <c:pt idx="271">
                  <c:v>8.4193904026915067E-2</c:v>
                </c:pt>
                <c:pt idx="272">
                  <c:v>8.4485834077513422E-2</c:v>
                </c:pt>
                <c:pt idx="273">
                  <c:v>8.4777842733197106E-2</c:v>
                </c:pt>
                <c:pt idx="274">
                  <c:v>8.5069528647329751E-2</c:v>
                </c:pt>
                <c:pt idx="275">
                  <c:v>8.536129299288775E-2</c:v>
                </c:pt>
                <c:pt idx="276">
                  <c:v>8.5653135790960677E-2</c:v>
                </c:pt>
                <c:pt idx="277">
                  <c:v>8.5945057062643659E-2</c:v>
                </c:pt>
                <c:pt idx="278">
                  <c:v>8.6237056829037373E-2</c:v>
                </c:pt>
                <c:pt idx="279">
                  <c:v>8.6529135111248268E-2</c:v>
                </c:pt>
                <c:pt idx="280">
                  <c:v>8.6821291930388345E-2</c:v>
                </c:pt>
                <c:pt idx="281">
                  <c:v>8.71135273075756E-2</c:v>
                </c:pt>
                <c:pt idx="282">
                  <c:v>8.7405841263933359E-2</c:v>
                </c:pt>
                <c:pt idx="283">
                  <c:v>8.7697831480429755E-2</c:v>
                </c:pt>
                <c:pt idx="284">
                  <c:v>8.7989900102138918E-2</c:v>
                </c:pt>
                <c:pt idx="285">
                  <c:v>8.8291730260225298E-2</c:v>
                </c:pt>
                <c:pt idx="286">
                  <c:v>8.8593644152034079E-2</c:v>
                </c:pt>
                <c:pt idx="287">
                  <c:v>8.8895641800794678E-2</c:v>
                </c:pt>
                <c:pt idx="288">
                  <c:v>8.9197723229742953E-2</c:v>
                </c:pt>
                <c:pt idx="289">
                  <c:v>8.9499888462121424E-2</c:v>
                </c:pt>
                <c:pt idx="290">
                  <c:v>8.9802137521178604E-2</c:v>
                </c:pt>
                <c:pt idx="291">
                  <c:v>9.0104067203378824E-2</c:v>
                </c:pt>
                <c:pt idx="292">
                  <c:v>9.0406080535197608E-2</c:v>
                </c:pt>
                <c:pt idx="293">
                  <c:v>9.0708177539809975E-2</c:v>
                </c:pt>
                <c:pt idx="294">
                  <c:v>9.1010358240397382E-2</c:v>
                </c:pt>
                <c:pt idx="295">
                  <c:v>9.1312622660147946E-2</c:v>
                </c:pt>
                <c:pt idx="296">
                  <c:v>9.1615374607926237E-2</c:v>
                </c:pt>
                <c:pt idx="297">
                  <c:v>9.1918210545149925E-2</c:v>
                </c:pt>
                <c:pt idx="298">
                  <c:v>9.2220726485381377E-2</c:v>
                </c:pt>
                <c:pt idx="299">
                  <c:v>9.2523730359322931E-2</c:v>
                </c:pt>
                <c:pt idx="300">
                  <c:v>9.2826414058819084E-2</c:v>
                </c:pt>
                <c:pt idx="301">
                  <c:v>9.3128777271060947E-2</c:v>
                </c:pt>
                <c:pt idx="302">
                  <c:v>9.3431224141156344E-2</c:v>
                </c:pt>
                <c:pt idx="303">
                  <c:v>9.3733754692251647E-2</c:v>
                </c:pt>
                <c:pt idx="304">
                  <c:v>9.4036368947499893E-2</c:v>
                </c:pt>
                <c:pt idx="305">
                  <c:v>9.4339066930060334E-2</c:v>
                </c:pt>
                <c:pt idx="306">
                  <c:v>9.464184866309866E-2</c:v>
                </c:pt>
                <c:pt idx="307">
                  <c:v>9.4944714169786781E-2</c:v>
                </c:pt>
                <c:pt idx="308">
                  <c:v>9.5247663473303268E-2</c:v>
                </c:pt>
                <c:pt idx="309">
                  <c:v>9.5550696596833129E-2</c:v>
                </c:pt>
                <c:pt idx="310">
                  <c:v>9.5853813563567591E-2</c:v>
                </c:pt>
                <c:pt idx="311">
                  <c:v>9.6157014396704321E-2</c:v>
                </c:pt>
                <c:pt idx="312">
                  <c:v>9.6460299119447646E-2</c:v>
                </c:pt>
                <c:pt idx="313">
                  <c:v>9.6763667755008109E-2</c:v>
                </c:pt>
                <c:pt idx="314">
                  <c:v>9.7087366583909374E-2</c:v>
                </c:pt>
                <c:pt idx="315">
                  <c:v>9.7411160949282927E-2</c:v>
                </c:pt>
                <c:pt idx="316">
                  <c:v>9.7735050879325547E-2</c:v>
                </c:pt>
                <c:pt idx="317">
                  <c:v>9.8059036402242006E-2</c:v>
                </c:pt>
                <c:pt idx="318">
                  <c:v>9.8383117546245735E-2</c:v>
                </c:pt>
                <c:pt idx="319">
                  <c:v>9.8707294339558382E-2</c:v>
                </c:pt>
                <c:pt idx="320">
                  <c:v>9.903156681040981E-2</c:v>
                </c:pt>
                <c:pt idx="321">
                  <c:v>9.9355934987038097E-2</c:v>
                </c:pt>
                <c:pt idx="322">
                  <c:v>9.9680398897690203E-2</c:v>
                </c:pt>
                <c:pt idx="323">
                  <c:v>0.10000495857062086</c:v>
                </c:pt>
                <c:pt idx="324">
                  <c:v>0.10032961403409346</c:v>
                </c:pt>
                <c:pt idx="325">
                  <c:v>0.10065436531637939</c:v>
                </c:pt>
                <c:pt idx="326">
                  <c:v>0.10097921244575891</c:v>
                </c:pt>
                <c:pt idx="327">
                  <c:v>0.10130415545052007</c:v>
                </c:pt>
                <c:pt idx="328">
                  <c:v>0.10162919435895978</c:v>
                </c:pt>
                <c:pt idx="329">
                  <c:v>0.10195432919938296</c:v>
                </c:pt>
                <c:pt idx="330">
                  <c:v>0.10227956000010274</c:v>
                </c:pt>
                <c:pt idx="331">
                  <c:v>0.10260488678944113</c:v>
                </c:pt>
                <c:pt idx="332">
                  <c:v>0.10293030959572813</c:v>
                </c:pt>
                <c:pt idx="333">
                  <c:v>0.10325582844730219</c:v>
                </c:pt>
                <c:pt idx="334">
                  <c:v>0.10358144337251018</c:v>
                </c:pt>
                <c:pt idx="335">
                  <c:v>0.10390715439970721</c:v>
                </c:pt>
                <c:pt idx="336">
                  <c:v>0.10423296155725681</c:v>
                </c:pt>
                <c:pt idx="337">
                  <c:v>0.10455886487353072</c:v>
                </c:pt>
                <c:pt idx="338">
                  <c:v>0.10488486437690936</c:v>
                </c:pt>
                <c:pt idx="339">
                  <c:v>0.10521096009578157</c:v>
                </c:pt>
                <c:pt idx="340">
                  <c:v>0.10553715205854419</c:v>
                </c:pt>
                <c:pt idx="341">
                  <c:v>0.10586344029360273</c:v>
                </c:pt>
                <c:pt idx="342">
                  <c:v>0.10618982482937089</c:v>
                </c:pt>
                <c:pt idx="343">
                  <c:v>0.10653664852514955</c:v>
                </c:pt>
                <c:pt idx="344">
                  <c:v>0.1068835809605615</c:v>
                </c:pt>
                <c:pt idx="345">
                  <c:v>0.10723062216969992</c:v>
                </c:pt>
                <c:pt idx="346">
                  <c:v>0.10757777218666864</c:v>
                </c:pt>
                <c:pt idx="347">
                  <c:v>0.10792503104558215</c:v>
                </c:pt>
                <c:pt idx="348">
                  <c:v>0.10827239878056583</c:v>
                </c:pt>
                <c:pt idx="349">
                  <c:v>0.10861987542575546</c:v>
                </c:pt>
                <c:pt idx="350">
                  <c:v>0.10896746101529753</c:v>
                </c:pt>
                <c:pt idx="351">
                  <c:v>0.10931515558334959</c:v>
                </c:pt>
                <c:pt idx="352">
                  <c:v>0.10966295916407942</c:v>
                </c:pt>
                <c:pt idx="353">
                  <c:v>0.11001087179166591</c:v>
                </c:pt>
                <c:pt idx="354">
                  <c:v>0.11035889350029859</c:v>
                </c:pt>
                <c:pt idx="355">
                  <c:v>0.11070702432417767</c:v>
                </c:pt>
                <c:pt idx="356">
                  <c:v>0.111055264297514</c:v>
                </c:pt>
                <c:pt idx="357">
                  <c:v>0.11140361345452909</c:v>
                </c:pt>
                <c:pt idx="358">
                  <c:v>0.11175247193475624</c:v>
                </c:pt>
                <c:pt idx="359">
                  <c:v>0.11210143991817167</c:v>
                </c:pt>
                <c:pt idx="360">
                  <c:v>0.11245011708262909</c:v>
                </c:pt>
                <c:pt idx="361">
                  <c:v>0.11279890356783784</c:v>
                </c:pt>
                <c:pt idx="362">
                  <c:v>0.1131477994080734</c:v>
                </c:pt>
                <c:pt idx="363">
                  <c:v>0.11349680463762168</c:v>
                </c:pt>
                <c:pt idx="364">
                  <c:v>0.1138459192907797</c:v>
                </c:pt>
                <c:pt idx="365">
                  <c:v>0.11419514340185488</c:v>
                </c:pt>
                <c:pt idx="366">
                  <c:v>0.11454447700516557</c:v>
                </c:pt>
                <c:pt idx="367">
                  <c:v>0.11489392013504096</c:v>
                </c:pt>
                <c:pt idx="368">
                  <c:v>0.1152434728258207</c:v>
                </c:pt>
                <c:pt idx="369">
                  <c:v>0.11559313511185576</c:v>
                </c:pt>
                <c:pt idx="370">
                  <c:v>0.11594290702750731</c:v>
                </c:pt>
                <c:pt idx="371">
                  <c:v>0.11629278860714742</c:v>
                </c:pt>
                <c:pt idx="372">
                  <c:v>0.11664277988515925</c:v>
                </c:pt>
                <c:pt idx="373">
                  <c:v>0.11699288089593662</c:v>
                </c:pt>
                <c:pt idx="374">
                  <c:v>0.11734309167388379</c:v>
                </c:pt>
                <c:pt idx="375">
                  <c:v>0.11769341225341612</c:v>
                </c:pt>
                <c:pt idx="376">
                  <c:v>0.11804384266895984</c:v>
                </c:pt>
                <c:pt idx="377">
                  <c:v>0.11839438295495164</c:v>
                </c:pt>
                <c:pt idx="378">
                  <c:v>0.11876548857910363</c:v>
                </c:pt>
                <c:pt idx="379">
                  <c:v>0.11913671734352382</c:v>
                </c:pt>
                <c:pt idx="380">
                  <c:v>0.11950806928907265</c:v>
                </c:pt>
                <c:pt idx="381">
                  <c:v>0.11987954445662408</c:v>
                </c:pt>
                <c:pt idx="382">
                  <c:v>0.12025114288706562</c:v>
                </c:pt>
                <c:pt idx="383">
                  <c:v>0.12062286462129834</c:v>
                </c:pt>
                <c:pt idx="384">
                  <c:v>0.12099470970023707</c:v>
                </c:pt>
                <c:pt idx="385">
                  <c:v>0.12136667816480973</c:v>
                </c:pt>
                <c:pt idx="386">
                  <c:v>0.12173877005595846</c:v>
                </c:pt>
                <c:pt idx="387">
                  <c:v>0.1221109854146385</c:v>
                </c:pt>
                <c:pt idx="388">
                  <c:v>0.12248332428181885</c:v>
                </c:pt>
                <c:pt idx="389">
                  <c:v>0.12285578669848207</c:v>
                </c:pt>
                <c:pt idx="390">
                  <c:v>0.12322837270562426</c:v>
                </c:pt>
                <c:pt idx="391">
                  <c:v>0.12360108234425549</c:v>
                </c:pt>
                <c:pt idx="392">
                  <c:v>0.12397391565539895</c:v>
                </c:pt>
                <c:pt idx="393">
                  <c:v>0.12434646804948213</c:v>
                </c:pt>
                <c:pt idx="394">
                  <c:v>0.12471872792158867</c:v>
                </c:pt>
                <c:pt idx="395">
                  <c:v>0.1250911110452162</c:v>
                </c:pt>
                <c:pt idx="396">
                  <c:v>0.12546361746117207</c:v>
                </c:pt>
                <c:pt idx="397">
                  <c:v>0.12584077157401952</c:v>
                </c:pt>
                <c:pt idx="398">
                  <c:v>0.12621434805884313</c:v>
                </c:pt>
                <c:pt idx="399">
                  <c:v>0.1265876430666506</c:v>
                </c:pt>
                <c:pt idx="400">
                  <c:v>0.12696106180682132</c:v>
                </c:pt>
                <c:pt idx="401">
                  <c:v>0.12733460432036781</c:v>
                </c:pt>
                <c:pt idx="402">
                  <c:v>0.12770785353451219</c:v>
                </c:pt>
                <c:pt idx="403">
                  <c:v>0.12808122632773888</c:v>
                </c:pt>
                <c:pt idx="404">
                  <c:v>0.12846008112678886</c:v>
                </c:pt>
                <c:pt idx="405">
                  <c:v>0.12883823938457528</c:v>
                </c:pt>
                <c:pt idx="406">
                  <c:v>0.12921652436697539</c:v>
                </c:pt>
                <c:pt idx="407">
                  <c:v>0.12959658477258151</c:v>
                </c:pt>
                <c:pt idx="408">
                  <c:v>0.12999772711176605</c:v>
                </c:pt>
                <c:pt idx="409">
                  <c:v>0.13039737340791357</c:v>
                </c:pt>
                <c:pt idx="410">
                  <c:v>0.13079839318010378</c:v>
                </c:pt>
                <c:pt idx="411">
                  <c:v>0.13119955521806825</c:v>
                </c:pt>
                <c:pt idx="412">
                  <c:v>0.13160085957227752</c:v>
                </c:pt>
                <c:pt idx="413">
                  <c:v>0.13200230629321941</c:v>
                </c:pt>
                <c:pt idx="414">
                  <c:v>0.13240266154888602</c:v>
                </c:pt>
                <c:pt idx="415">
                  <c:v>0.13280439271709721</c:v>
                </c:pt>
                <c:pt idx="416">
                  <c:v>0.13320626640345745</c:v>
                </c:pt>
                <c:pt idx="417">
                  <c:v>0.13360704746369634</c:v>
                </c:pt>
                <c:pt idx="418">
                  <c:v>0.13400797026817268</c:v>
                </c:pt>
                <c:pt idx="419">
                  <c:v>0.1344090348670175</c:v>
                </c:pt>
                <c:pt idx="420">
                  <c:v>0.13481024131037889</c:v>
                </c:pt>
                <c:pt idx="421">
                  <c:v>0.13521158964842317</c:v>
                </c:pt>
                <c:pt idx="422">
                  <c:v>0.1356130799313342</c:v>
                </c:pt>
                <c:pt idx="423">
                  <c:v>0.13601471220931338</c:v>
                </c:pt>
                <c:pt idx="424">
                  <c:v>0.13641648653258032</c:v>
                </c:pt>
                <c:pt idx="425">
                  <c:v>0.13681675514746661</c:v>
                </c:pt>
                <c:pt idx="426">
                  <c:v>0.13721716474496448</c:v>
                </c:pt>
                <c:pt idx="427">
                  <c:v>0.13761771537473089</c:v>
                </c:pt>
                <c:pt idx="428">
                  <c:v>0.13801840708644009</c:v>
                </c:pt>
                <c:pt idx="429">
                  <c:v>0.13841923992978389</c:v>
                </c:pt>
                <c:pt idx="430">
                  <c:v>0.13882021395447186</c:v>
                </c:pt>
                <c:pt idx="431">
                  <c:v>0.13922132921023089</c:v>
                </c:pt>
                <c:pt idx="432">
                  <c:v>0.13962258574680519</c:v>
                </c:pt>
                <c:pt idx="433">
                  <c:v>0.14002398361395674</c:v>
                </c:pt>
                <c:pt idx="434">
                  <c:v>0.14042552286146504</c:v>
                </c:pt>
                <c:pt idx="435">
                  <c:v>0.14082720353912714</c:v>
                </c:pt>
                <c:pt idx="436">
                  <c:v>0.14122902569675766</c:v>
                </c:pt>
                <c:pt idx="437">
                  <c:v>0.1416309893841885</c:v>
                </c:pt>
                <c:pt idx="438">
                  <c:v>0.14203309465126934</c:v>
                </c:pt>
                <c:pt idx="439">
                  <c:v>0.14243534154786741</c:v>
                </c:pt>
                <c:pt idx="440">
                  <c:v>0.14283773012386725</c:v>
                </c:pt>
                <c:pt idx="441">
                  <c:v>0.14324026042917137</c:v>
                </c:pt>
                <c:pt idx="442">
                  <c:v>0.1436632364607251</c:v>
                </c:pt>
                <c:pt idx="443">
                  <c:v>0.14408636898495097</c:v>
                </c:pt>
                <c:pt idx="444">
                  <c:v>0.14450965805974825</c:v>
                </c:pt>
                <c:pt idx="445">
                  <c:v>0.14493310374303725</c:v>
                </c:pt>
                <c:pt idx="446">
                  <c:v>0.1453567060927603</c:v>
                </c:pt>
                <c:pt idx="447">
                  <c:v>0.14578046516688059</c:v>
                </c:pt>
                <c:pt idx="448">
                  <c:v>0.14620396854241569</c:v>
                </c:pt>
                <c:pt idx="449">
                  <c:v>0.14663135361616608</c:v>
                </c:pt>
                <c:pt idx="450">
                  <c:v>0.14705558428437704</c:v>
                </c:pt>
                <c:pt idx="451">
                  <c:v>0.14747997190945061</c:v>
                </c:pt>
                <c:pt idx="452">
                  <c:v>0.14790451654945769</c:v>
                </c:pt>
                <c:pt idx="453">
                  <c:v>0.14832921826249068</c:v>
                </c:pt>
                <c:pt idx="454">
                  <c:v>0.14875739577810432</c:v>
                </c:pt>
                <c:pt idx="455">
                  <c:v>0.14918241303939439</c:v>
                </c:pt>
                <c:pt idx="456">
                  <c:v>0.14960758754857073</c:v>
                </c:pt>
                <c:pt idx="457">
                  <c:v>0.15003291936381213</c:v>
                </c:pt>
                <c:pt idx="458">
                  <c:v>0.15045840854331849</c:v>
                </c:pt>
                <c:pt idx="459">
                  <c:v>0.15088405514531145</c:v>
                </c:pt>
                <c:pt idx="460">
                  <c:v>0.15130985922803419</c:v>
                </c:pt>
                <c:pt idx="461">
                  <c:v>0.15173582084975146</c:v>
                </c:pt>
                <c:pt idx="462">
                  <c:v>0.1521619400687495</c:v>
                </c:pt>
                <c:pt idx="463">
                  <c:v>0.15258821694333635</c:v>
                </c:pt>
                <c:pt idx="464">
                  <c:v>0.15301465153184113</c:v>
                </c:pt>
                <c:pt idx="465">
                  <c:v>0.15344124389261493</c:v>
                </c:pt>
                <c:pt idx="466">
                  <c:v>0.1538679940840304</c:v>
                </c:pt>
                <c:pt idx="467">
                  <c:v>0.15429490216448172</c:v>
                </c:pt>
                <c:pt idx="468">
                  <c:v>0.1547219681923846</c:v>
                </c:pt>
                <c:pt idx="469">
                  <c:v>0.15514919222617651</c:v>
                </c:pt>
                <c:pt idx="470">
                  <c:v>0.15557657432431649</c:v>
                </c:pt>
                <c:pt idx="471">
                  <c:v>0.15600411454528507</c:v>
                </c:pt>
                <c:pt idx="472">
                  <c:v>0.15643181294758457</c:v>
                </c:pt>
                <c:pt idx="473">
                  <c:v>0.15685966958973907</c:v>
                </c:pt>
                <c:pt idx="474">
                  <c:v>0.15728768453029396</c:v>
                </c:pt>
                <c:pt idx="475">
                  <c:v>0.15773673529764531</c:v>
                </c:pt>
                <c:pt idx="476">
                  <c:v>0.15818887780224844</c:v>
                </c:pt>
                <c:pt idx="477">
                  <c:v>0.1586416138345812</c:v>
                </c:pt>
                <c:pt idx="478">
                  <c:v>0.159094526841429</c:v>
                </c:pt>
                <c:pt idx="479">
                  <c:v>0.15954427869973387</c:v>
                </c:pt>
                <c:pt idx="480">
                  <c:v>0.15999420507075479</c:v>
                </c:pt>
                <c:pt idx="481">
                  <c:v>0.16044430602220627</c:v>
                </c:pt>
                <c:pt idx="482">
                  <c:v>0.16089458162182901</c:v>
                </c:pt>
                <c:pt idx="483">
                  <c:v>0.16134503193738992</c:v>
                </c:pt>
                <c:pt idx="484">
                  <c:v>0.16179565703668208</c:v>
                </c:pt>
                <c:pt idx="485">
                  <c:v>0.16224645698752549</c:v>
                </c:pt>
                <c:pt idx="486">
                  <c:v>0.16269743185776564</c:v>
                </c:pt>
                <c:pt idx="487">
                  <c:v>0.16314858171527491</c:v>
                </c:pt>
                <c:pt idx="488">
                  <c:v>0.16360074409493097</c:v>
                </c:pt>
                <c:pt idx="489">
                  <c:v>0.16405308224819048</c:v>
                </c:pt>
                <c:pt idx="490">
                  <c:v>0.16450559624338368</c:v>
                </c:pt>
                <c:pt idx="491">
                  <c:v>0.16495828614886743</c:v>
                </c:pt>
                <c:pt idx="492">
                  <c:v>0.16541115203302503</c:v>
                </c:pt>
                <c:pt idx="493">
                  <c:v>0.16586419396426644</c:v>
                </c:pt>
                <c:pt idx="494">
                  <c:v>0.16631741201102801</c:v>
                </c:pt>
                <c:pt idx="495">
                  <c:v>0.16677080624177321</c:v>
                </c:pt>
                <c:pt idx="496">
                  <c:v>0.16722437672499169</c:v>
                </c:pt>
                <c:pt idx="497">
                  <c:v>0.16767812352919975</c:v>
                </c:pt>
                <c:pt idx="498">
                  <c:v>0.16813204672294058</c:v>
                </c:pt>
                <c:pt idx="499">
                  <c:v>0.16858614637478375</c:v>
                </c:pt>
                <c:pt idx="500">
                  <c:v>0.16904042255332552</c:v>
                </c:pt>
                <c:pt idx="501">
                  <c:v>0.16949487532718899</c:v>
                </c:pt>
                <c:pt idx="502">
                  <c:v>0.16994950476502368</c:v>
                </c:pt>
                <c:pt idx="503">
                  <c:v>0.17040431093550601</c:v>
                </c:pt>
                <c:pt idx="504">
                  <c:v>0.17086182198065059</c:v>
                </c:pt>
                <c:pt idx="505">
                  <c:v>0.17132960469576819</c:v>
                </c:pt>
                <c:pt idx="506">
                  <c:v>0.17179757429943621</c:v>
                </c:pt>
                <c:pt idx="507">
                  <c:v>0.17226405519578902</c:v>
                </c:pt>
                <c:pt idx="508">
                  <c:v>0.17273072179352189</c:v>
                </c:pt>
                <c:pt idx="509">
                  <c:v>0.17319757416656079</c:v>
                </c:pt>
                <c:pt idx="510">
                  <c:v>0.17366461238886077</c:v>
                </c:pt>
                <c:pt idx="511">
                  <c:v>0.17413183653440667</c:v>
                </c:pt>
                <c:pt idx="512">
                  <c:v>0.17459924667721261</c:v>
                </c:pt>
                <c:pt idx="513">
                  <c:v>0.17506684289132246</c:v>
                </c:pt>
                <c:pt idx="514">
                  <c:v>0.17553462525080898</c:v>
                </c:pt>
                <c:pt idx="515">
                  <c:v>0.17600259382977512</c:v>
                </c:pt>
                <c:pt idx="516">
                  <c:v>0.17647074870235291</c:v>
                </c:pt>
                <c:pt idx="517">
                  <c:v>0.17694077229587446</c:v>
                </c:pt>
                <c:pt idx="518">
                  <c:v>0.17741098367322206</c:v>
                </c:pt>
                <c:pt idx="519">
                  <c:v>0.17788138290941924</c:v>
                </c:pt>
                <c:pt idx="520">
                  <c:v>0.17835197007951908</c:v>
                </c:pt>
                <c:pt idx="521">
                  <c:v>0.17882274525860531</c:v>
                </c:pt>
                <c:pt idx="522">
                  <c:v>0.17929370852179094</c:v>
                </c:pt>
                <c:pt idx="523">
                  <c:v>0.17976317355421645</c:v>
                </c:pt>
                <c:pt idx="524">
                  <c:v>0.18023282547597663</c:v>
                </c:pt>
                <c:pt idx="525">
                  <c:v>0.18070266436147042</c:v>
                </c:pt>
                <c:pt idx="526">
                  <c:v>0.18117269028512606</c:v>
                </c:pt>
                <c:pt idx="527">
                  <c:v>0.18164290332140176</c:v>
                </c:pt>
                <c:pt idx="528">
                  <c:v>0.18212389106519877</c:v>
                </c:pt>
                <c:pt idx="529">
                  <c:v>0.18260507459505693</c:v>
                </c:pt>
                <c:pt idx="530">
                  <c:v>0.18308645399067069</c:v>
                </c:pt>
                <c:pt idx="531">
                  <c:v>0.18356802933176763</c:v>
                </c:pt>
                <c:pt idx="532">
                  <c:v>0.18404980069810706</c:v>
                </c:pt>
                <c:pt idx="533">
                  <c:v>0.18453176816948114</c:v>
                </c:pt>
                <c:pt idx="534">
                  <c:v>0.18501393182571446</c:v>
                </c:pt>
                <c:pt idx="535">
                  <c:v>0.18549629174666404</c:v>
                </c:pt>
                <c:pt idx="536">
                  <c:v>0.18597884801221953</c:v>
                </c:pt>
                <c:pt idx="537">
                  <c:v>0.18646160070230278</c:v>
                </c:pt>
                <c:pt idx="538">
                  <c:v>0.18694454989686871</c:v>
                </c:pt>
                <c:pt idx="539">
                  <c:v>0.18742769567590423</c:v>
                </c:pt>
                <c:pt idx="540">
                  <c:v>0.18791103811942911</c:v>
                </c:pt>
                <c:pt idx="541">
                  <c:v>0.18839457730749554</c:v>
                </c:pt>
                <c:pt idx="542">
                  <c:v>0.18887831332018856</c:v>
                </c:pt>
                <c:pt idx="543">
                  <c:v>0.18936224623762543</c:v>
                </c:pt>
                <c:pt idx="544">
                  <c:v>0.18984637613995647</c:v>
                </c:pt>
                <c:pt idx="545">
                  <c:v>0.19033070310736422</c:v>
                </c:pt>
                <c:pt idx="546">
                  <c:v>0.19081522722006405</c:v>
                </c:pt>
                <c:pt idx="547">
                  <c:v>0.19129994855830401</c:v>
                </c:pt>
                <c:pt idx="548">
                  <c:v>0.19178486720236454</c:v>
                </c:pt>
                <c:pt idx="549">
                  <c:v>0.19226998323255917</c:v>
                </c:pt>
                <c:pt idx="550">
                  <c:v>0.19275529672923386</c:v>
                </c:pt>
                <c:pt idx="551">
                  <c:v>0.19324080777276742</c:v>
                </c:pt>
                <c:pt idx="552">
                  <c:v>0.19372651644357131</c:v>
                </c:pt>
                <c:pt idx="553">
                  <c:v>0.19421242282208961</c:v>
                </c:pt>
                <c:pt idx="554">
                  <c:v>0.1946985269887993</c:v>
                </c:pt>
                <c:pt idx="555">
                  <c:v>0.19518482902420997</c:v>
                </c:pt>
                <c:pt idx="556">
                  <c:v>0.1956713290088643</c:v>
                </c:pt>
                <c:pt idx="557">
                  <c:v>0.1961580270233374</c:v>
                </c:pt>
                <c:pt idx="558">
                  <c:v>0.19664492314823723</c:v>
                </c:pt>
                <c:pt idx="559">
                  <c:v>0.19713201746420461</c:v>
                </c:pt>
                <c:pt idx="560">
                  <c:v>0.19761931005191347</c:v>
                </c:pt>
                <c:pt idx="561">
                  <c:v>0.19810680099207012</c:v>
                </c:pt>
                <c:pt idx="562">
                  <c:v>0.19859449036541399</c:v>
                </c:pt>
                <c:pt idx="563">
                  <c:v>0.19908237825271713</c:v>
                </c:pt>
                <c:pt idx="564">
                  <c:v>0.1995704647347849</c:v>
                </c:pt>
                <c:pt idx="565">
                  <c:v>0.20005874989245509</c:v>
                </c:pt>
                <c:pt idx="566">
                  <c:v>0.20054723380659878</c:v>
                </c:pt>
                <c:pt idx="567">
                  <c:v>0.2010359165581197</c:v>
                </c:pt>
                <c:pt idx="568">
                  <c:v>0.20152479822795466</c:v>
                </c:pt>
                <c:pt idx="569">
                  <c:v>0.20201387889707334</c:v>
                </c:pt>
                <c:pt idx="570">
                  <c:v>0.20250315864647828</c:v>
                </c:pt>
                <c:pt idx="571">
                  <c:v>0.20299263755720531</c:v>
                </c:pt>
                <c:pt idx="572">
                  <c:v>0.20348404801972109</c:v>
                </c:pt>
                <c:pt idx="573">
                  <c:v>0.20397392620146748</c:v>
                </c:pt>
                <c:pt idx="574">
                  <c:v>0.20446400378812779</c:v>
                </c:pt>
                <c:pt idx="575">
                  <c:v>0.20495428086086975</c:v>
                </c:pt>
                <c:pt idx="576">
                  <c:v>0.20544475750089419</c:v>
                </c:pt>
                <c:pt idx="577">
                  <c:v>0.2059354337894348</c:v>
                </c:pt>
                <c:pt idx="578">
                  <c:v>0.20642630980775878</c:v>
                </c:pt>
                <c:pt idx="579">
                  <c:v>0.206917385637166</c:v>
                </c:pt>
                <c:pt idx="580">
                  <c:v>0.20740866135898961</c:v>
                </c:pt>
                <c:pt idx="581">
                  <c:v>0.20790013705459565</c:v>
                </c:pt>
                <c:pt idx="582">
                  <c:v>0.20839181280538366</c:v>
                </c:pt>
                <c:pt idx="583">
                  <c:v>0.20888368869278606</c:v>
                </c:pt>
                <c:pt idx="584">
                  <c:v>0.20937576479826836</c:v>
                </c:pt>
                <c:pt idx="585">
                  <c:v>0.20986804120332936</c:v>
                </c:pt>
                <c:pt idx="586">
                  <c:v>0.21036051798950117</c:v>
                </c:pt>
                <c:pt idx="587">
                  <c:v>0.21085319523834878</c:v>
                </c:pt>
                <c:pt idx="588">
                  <c:v>0.21134607303147046</c:v>
                </c:pt>
                <c:pt idx="589">
                  <c:v>0.21183915145049781</c:v>
                </c:pt>
                <c:pt idx="590">
                  <c:v>0.21233243057709572</c:v>
                </c:pt>
                <c:pt idx="591">
                  <c:v>0.21282591049296218</c:v>
                </c:pt>
                <c:pt idx="592">
                  <c:v>0.21331959127982825</c:v>
                </c:pt>
                <c:pt idx="593">
                  <c:v>0.21381347301945874</c:v>
                </c:pt>
                <c:pt idx="594">
                  <c:v>0.21430755579365135</c:v>
                </c:pt>
                <c:pt idx="595">
                  <c:v>0.21480183968423705</c:v>
                </c:pt>
                <c:pt idx="596">
                  <c:v>0.21529632477308058</c:v>
                </c:pt>
                <c:pt idx="597">
                  <c:v>0.21579101114207933</c:v>
                </c:pt>
                <c:pt idx="598">
                  <c:v>0.21628589887316463</c:v>
                </c:pt>
                <c:pt idx="599">
                  <c:v>0.21678098804830093</c:v>
                </c:pt>
                <c:pt idx="600">
                  <c:v>0.21727627874948596</c:v>
                </c:pt>
                <c:pt idx="601">
                  <c:v>0.21777177105875101</c:v>
                </c:pt>
                <c:pt idx="602">
                  <c:v>0.21826746505816041</c:v>
                </c:pt>
                <c:pt idx="603">
                  <c:v>0.21876336082981229</c:v>
                </c:pt>
                <c:pt idx="604">
                  <c:v>0.21925945845583805</c:v>
                </c:pt>
                <c:pt idx="605">
                  <c:v>0.21975575801840241</c:v>
                </c:pt>
                <c:pt idx="606">
                  <c:v>0.22025225959970385</c:v>
                </c:pt>
                <c:pt idx="607">
                  <c:v>0.22074896328197391</c:v>
                </c:pt>
                <c:pt idx="608">
                  <c:v>0.2212458691474779</c:v>
                </c:pt>
                <c:pt idx="609">
                  <c:v>0.22174297727851444</c:v>
                </c:pt>
                <c:pt idx="610">
                  <c:v>0.22224028775741567</c:v>
                </c:pt>
                <c:pt idx="611">
                  <c:v>0.22273824067305092</c:v>
                </c:pt>
                <c:pt idx="612">
                  <c:v>0.22323639645968352</c:v>
                </c:pt>
                <c:pt idx="613">
                  <c:v>0.22373475519996511</c:v>
                </c:pt>
                <c:pt idx="614">
                  <c:v>0.22423331697658111</c:v>
                </c:pt>
                <c:pt idx="615">
                  <c:v>0.22473208187225047</c:v>
                </c:pt>
                <c:pt idx="616">
                  <c:v>0.22523104996972609</c:v>
                </c:pt>
                <c:pt idx="617">
                  <c:v>0.22573022135179421</c:v>
                </c:pt>
                <c:pt idx="618">
                  <c:v>0.22622959610127524</c:v>
                </c:pt>
                <c:pt idx="619">
                  <c:v>0.22672917430102291</c:v>
                </c:pt>
                <c:pt idx="620">
                  <c:v>0.22722939765642769</c:v>
                </c:pt>
                <c:pt idx="621">
                  <c:v>0.22772938318532687</c:v>
                </c:pt>
                <c:pt idx="622">
                  <c:v>0.22822957241333031</c:v>
                </c:pt>
                <c:pt idx="623">
                  <c:v>0.22873129191136554</c:v>
                </c:pt>
                <c:pt idx="624">
                  <c:v>0.22923233167026824</c:v>
                </c:pt>
                <c:pt idx="625">
                  <c:v>0.22973313321451405</c:v>
                </c:pt>
                <c:pt idx="626">
                  <c:v>0.23023546690210095</c:v>
                </c:pt>
                <c:pt idx="627">
                  <c:v>0.23073800578797599</c:v>
                </c:pt>
                <c:pt idx="628">
                  <c:v>0.23123942075891413</c:v>
                </c:pt>
                <c:pt idx="629">
                  <c:v>0.23174236974990015</c:v>
                </c:pt>
                <c:pt idx="630">
                  <c:v>0.23224419390876005</c:v>
                </c:pt>
                <c:pt idx="631">
                  <c:v>0.23274622251580035</c:v>
                </c:pt>
                <c:pt idx="632">
                  <c:v>0.23324845565431551</c:v>
                </c:pt>
                <c:pt idx="633">
                  <c:v>0.23375089340763355</c:v>
                </c:pt>
                <c:pt idx="634">
                  <c:v>0.23425353585911668</c:v>
                </c:pt>
                <c:pt idx="635">
                  <c:v>0.23475638309216107</c:v>
                </c:pt>
                <c:pt idx="636">
                  <c:v>0.23525943519019665</c:v>
                </c:pt>
                <c:pt idx="637">
                  <c:v>0.23576269223668755</c:v>
                </c:pt>
                <c:pt idx="638">
                  <c:v>0.23626748893883942</c:v>
                </c:pt>
                <c:pt idx="639">
                  <c:v>0.23677115667650805</c:v>
                </c:pt>
                <c:pt idx="640">
                  <c:v>0.2372750296134496</c:v>
                </c:pt>
                <c:pt idx="641">
                  <c:v>0.2377791078332645</c:v>
                </c:pt>
                <c:pt idx="642">
                  <c:v>0.23828339141958677</c:v>
                </c:pt>
                <c:pt idx="643">
                  <c:v>0.23878788045608501</c:v>
                </c:pt>
                <c:pt idx="644">
                  <c:v>0.23929257502646162</c:v>
                </c:pt>
                <c:pt idx="645">
                  <c:v>0.23979747521445316</c:v>
                </c:pt>
                <c:pt idx="646">
                  <c:v>0.24030258110383018</c:v>
                </c:pt>
                <c:pt idx="647">
                  <c:v>0.24080923230518536</c:v>
                </c:pt>
                <c:pt idx="648">
                  <c:v>0.2413160904684899</c:v>
                </c:pt>
                <c:pt idx="649">
                  <c:v>0.2418231556782855</c:v>
                </c:pt>
                <c:pt idx="650">
                  <c:v>0.24232908685014043</c:v>
                </c:pt>
                <c:pt idx="651">
                  <c:v>0.24283522414341396</c:v>
                </c:pt>
                <c:pt idx="652">
                  <c:v>0.24334156764208226</c:v>
                </c:pt>
                <c:pt idx="653">
                  <c:v>0.24384811743015522</c:v>
                </c:pt>
                <c:pt idx="654">
                  <c:v>0.2443548735916774</c:v>
                </c:pt>
                <c:pt idx="655">
                  <c:v>0.24486183621072732</c:v>
                </c:pt>
                <c:pt idx="656">
                  <c:v>0.24536900537141793</c:v>
                </c:pt>
                <c:pt idx="657">
                  <c:v>0.24587772615642223</c:v>
                </c:pt>
                <c:pt idx="658">
                  <c:v>0.24638665474878008</c:v>
                </c:pt>
                <c:pt idx="659">
                  <c:v>0.24689579123337846</c:v>
                </c:pt>
                <c:pt idx="660">
                  <c:v>0.24740513569513944</c:v>
                </c:pt>
                <c:pt idx="661">
                  <c:v>0.24791334102147289</c:v>
                </c:pt>
                <c:pt idx="662">
                  <c:v>0.24842310114214694</c:v>
                </c:pt>
                <c:pt idx="663">
                  <c:v>0.24893172119778328</c:v>
                </c:pt>
                <c:pt idx="664">
                  <c:v>0.24944189731657551</c:v>
                </c:pt>
                <c:pt idx="665">
                  <c:v>0.24995228183721041</c:v>
                </c:pt>
                <c:pt idx="666">
                  <c:v>0.25046287484481811</c:v>
                </c:pt>
                <c:pt idx="667">
                  <c:v>0.25097367642456359</c:v>
                </c:pt>
                <c:pt idx="668">
                  <c:v>0.25148468666164647</c:v>
                </c:pt>
                <c:pt idx="669">
                  <c:v>0.25199590564130103</c:v>
                </c:pt>
                <c:pt idx="670">
                  <c:v>0.25250733344879661</c:v>
                </c:pt>
                <c:pt idx="671">
                  <c:v>0.2530189701694372</c:v>
                </c:pt>
                <c:pt idx="672">
                  <c:v>0.25353081588856186</c:v>
                </c:pt>
                <c:pt idx="673">
                  <c:v>0.2540428706915443</c:v>
                </c:pt>
                <c:pt idx="674">
                  <c:v>0.25456634580705706</c:v>
                </c:pt>
                <c:pt idx="675">
                  <c:v>0.25508869705079729</c:v>
                </c:pt>
                <c:pt idx="676">
                  <c:v>0.25561126578070126</c:v>
                </c:pt>
                <c:pt idx="677">
                  <c:v>0.25613405208732165</c:v>
                </c:pt>
                <c:pt idx="678">
                  <c:v>0.25665840012468433</c:v>
                </c:pt>
                <c:pt idx="679">
                  <c:v>0.25718296704064825</c:v>
                </c:pt>
                <c:pt idx="680">
                  <c:v>0.25770775292657988</c:v>
                </c:pt>
                <c:pt idx="681">
                  <c:v>0.25823275787388389</c:v>
                </c:pt>
                <c:pt idx="682">
                  <c:v>0.25875798197400313</c:v>
                </c:pt>
                <c:pt idx="683">
                  <c:v>0.25928342531841841</c:v>
                </c:pt>
                <c:pt idx="684">
                  <c:v>0.25980908799864899</c:v>
                </c:pt>
                <c:pt idx="685">
                  <c:v>0.26033497010625228</c:v>
                </c:pt>
                <c:pt idx="686">
                  <c:v>0.26086107173282369</c:v>
                </c:pt>
                <c:pt idx="687">
                  <c:v>0.26138739296999702</c:v>
                </c:pt>
                <c:pt idx="688">
                  <c:v>0.26191393390944451</c:v>
                </c:pt>
                <c:pt idx="689">
                  <c:v>0.26244069464287634</c:v>
                </c:pt>
                <c:pt idx="690">
                  <c:v>0.26296767526204112</c:v>
                </c:pt>
                <c:pt idx="691">
                  <c:v>0.26349487585872566</c:v>
                </c:pt>
                <c:pt idx="692">
                  <c:v>0.2640222965247554</c:v>
                </c:pt>
                <c:pt idx="693">
                  <c:v>0.26454993735199372</c:v>
                </c:pt>
                <c:pt idx="694">
                  <c:v>0.26507779843234247</c:v>
                </c:pt>
                <c:pt idx="695">
                  <c:v>0.26560452622449771</c:v>
                </c:pt>
                <c:pt idx="696">
                  <c:v>0.26613147332503662</c:v>
                </c:pt>
                <c:pt idx="697">
                  <c:v>0.26665863982527016</c:v>
                </c:pt>
                <c:pt idx="698">
                  <c:v>0.26718738114129237</c:v>
                </c:pt>
                <c:pt idx="699">
                  <c:v>0.26773893712080787</c:v>
                </c:pt>
                <c:pt idx="700">
                  <c:v>0.26829073317057905</c:v>
                </c:pt>
                <c:pt idx="701">
                  <c:v>0.26884276939509877</c:v>
                </c:pt>
                <c:pt idx="702">
                  <c:v>0.26939414502053949</c:v>
                </c:pt>
                <c:pt idx="703">
                  <c:v>0.26994576024625827</c:v>
                </c:pt>
                <c:pt idx="704">
                  <c:v>0.27049851683786308</c:v>
                </c:pt>
                <c:pt idx="705">
                  <c:v>0.27105151402230176</c:v>
                </c:pt>
                <c:pt idx="706">
                  <c:v>0.27160475190429501</c:v>
                </c:pt>
                <c:pt idx="707">
                  <c:v>0.27215823058860877</c:v>
                </c:pt>
                <c:pt idx="708">
                  <c:v>0.27271195018005479</c:v>
                </c:pt>
                <c:pt idx="709">
                  <c:v>0.27326591078349005</c:v>
                </c:pt>
                <c:pt idx="710">
                  <c:v>0.27382011250381755</c:v>
                </c:pt>
                <c:pt idx="711">
                  <c:v>0.27437455544598599</c:v>
                </c:pt>
                <c:pt idx="712">
                  <c:v>0.27492833490905499</c:v>
                </c:pt>
                <c:pt idx="713">
                  <c:v>0.27548235501698981</c:v>
                </c:pt>
                <c:pt idx="714">
                  <c:v>0.27603661587436257</c:v>
                </c:pt>
                <c:pt idx="715">
                  <c:v>0.27659202357178803</c:v>
                </c:pt>
                <c:pt idx="716">
                  <c:v>0.27714676663563109</c:v>
                </c:pt>
                <c:pt idx="717">
                  <c:v>0.27770175076307257</c:v>
                </c:pt>
                <c:pt idx="718">
                  <c:v>0.27825697605886668</c:v>
                </c:pt>
                <c:pt idx="719">
                  <c:v>0.27881244262781313</c:v>
                </c:pt>
                <c:pt idx="720">
                  <c:v>0.27936815057475717</c:v>
                </c:pt>
                <c:pt idx="721">
                  <c:v>0.27992410000458956</c:v>
                </c:pt>
                <c:pt idx="722">
                  <c:v>0.28048029102224659</c:v>
                </c:pt>
                <c:pt idx="723">
                  <c:v>0.28103672373271027</c:v>
                </c:pt>
                <c:pt idx="724">
                  <c:v>0.28159339824100837</c:v>
                </c:pt>
                <c:pt idx="725">
                  <c:v>0.28215031465221396</c:v>
                </c:pt>
                <c:pt idx="726">
                  <c:v>0.28270747307144606</c:v>
                </c:pt>
                <c:pt idx="727">
                  <c:v>0.2832648736038692</c:v>
                </c:pt>
                <c:pt idx="728">
                  <c:v>0.28382251635469391</c:v>
                </c:pt>
                <c:pt idx="729">
                  <c:v>0.28438040142917598</c:v>
                </c:pt>
                <c:pt idx="730">
                  <c:v>0.28493852893261717</c:v>
                </c:pt>
                <c:pt idx="731">
                  <c:v>0.28549689897036479</c:v>
                </c:pt>
                <c:pt idx="732">
                  <c:v>0.28607924192056733</c:v>
                </c:pt>
                <c:pt idx="733">
                  <c:v>0.28666138568942268</c:v>
                </c:pt>
                <c:pt idx="734">
                  <c:v>0.28724379296565483</c:v>
                </c:pt>
                <c:pt idx="735">
                  <c:v>0.28782646386854061</c:v>
                </c:pt>
                <c:pt idx="736">
                  <c:v>0.28840939851741054</c:v>
                </c:pt>
                <c:pt idx="737">
                  <c:v>0.28899259703164937</c:v>
                </c:pt>
                <c:pt idx="738">
                  <c:v>0.28957605953069576</c:v>
                </c:pt>
                <c:pt idx="739">
                  <c:v>0.29015978613404236</c:v>
                </c:pt>
                <c:pt idx="740">
                  <c:v>0.29074424141875888</c:v>
                </c:pt>
                <c:pt idx="741">
                  <c:v>0.29132896146756404</c:v>
                </c:pt>
                <c:pt idx="742">
                  <c:v>0.29191394640039836</c:v>
                </c:pt>
                <c:pt idx="743">
                  <c:v>0.29249919633725718</c:v>
                </c:pt>
                <c:pt idx="744">
                  <c:v>0.29308471139818981</c:v>
                </c:pt>
                <c:pt idx="745">
                  <c:v>0.29367049170330017</c:v>
                </c:pt>
                <c:pt idx="746">
                  <c:v>0.2942565373727466</c:v>
                </c:pt>
                <c:pt idx="747">
                  <c:v>0.29484284852674181</c:v>
                </c:pt>
                <c:pt idx="748">
                  <c:v>0.29542942528555294</c:v>
                </c:pt>
                <c:pt idx="749">
                  <c:v>0.29601626776950152</c:v>
                </c:pt>
                <c:pt idx="750">
                  <c:v>0.2966033760989637</c:v>
                </c:pt>
                <c:pt idx="751">
                  <c:v>0.29719075039437026</c:v>
                </c:pt>
                <c:pt idx="752">
                  <c:v>0.29777839077620638</c:v>
                </c:pt>
                <c:pt idx="753">
                  <c:v>0.29836629736501186</c:v>
                </c:pt>
                <c:pt idx="754">
                  <c:v>0.29895447028138111</c:v>
                </c:pt>
                <c:pt idx="755">
                  <c:v>0.2995429096459632</c:v>
                </c:pt>
                <c:pt idx="756">
                  <c:v>0.30013161557946177</c:v>
                </c:pt>
                <c:pt idx="757">
                  <c:v>0.30072058820263536</c:v>
                </c:pt>
                <c:pt idx="758">
                  <c:v>0.3013098276362971</c:v>
                </c:pt>
                <c:pt idx="759">
                  <c:v>0.30189933400131452</c:v>
                </c:pt>
                <c:pt idx="760">
                  <c:v>0.30251256764460899</c:v>
                </c:pt>
                <c:pt idx="761">
                  <c:v>0.30312609013934644</c:v>
                </c:pt>
                <c:pt idx="762">
                  <c:v>0.30373990162158471</c:v>
                </c:pt>
                <c:pt idx="763">
                  <c:v>0.30435400222744535</c:v>
                </c:pt>
                <c:pt idx="764">
                  <c:v>0.30496839209311455</c:v>
                </c:pt>
                <c:pt idx="765">
                  <c:v>0.30558307135484197</c:v>
                </c:pt>
                <c:pt idx="766">
                  <c:v>0.30619804014894214</c:v>
                </c:pt>
                <c:pt idx="767">
                  <c:v>0.30681329861179329</c:v>
                </c:pt>
                <c:pt idx="768">
                  <c:v>0.30742884687983829</c:v>
                </c:pt>
                <c:pt idx="769">
                  <c:v>0.30804468508958394</c:v>
                </c:pt>
                <c:pt idx="770">
                  <c:v>0.30866081337760165</c:v>
                </c:pt>
                <c:pt idx="771">
                  <c:v>0.3092772318805268</c:v>
                </c:pt>
                <c:pt idx="772">
                  <c:v>0.30989439898209059</c:v>
                </c:pt>
                <c:pt idx="773">
                  <c:v>0.31051185700388273</c:v>
                </c:pt>
                <c:pt idx="774">
                  <c:v>0.3111296060830373</c:v>
                </c:pt>
                <c:pt idx="775">
                  <c:v>0.31174764635675278</c:v>
                </c:pt>
                <c:pt idx="776">
                  <c:v>0.31236597796229248</c:v>
                </c:pt>
                <c:pt idx="777">
                  <c:v>0.31298414170889188</c:v>
                </c:pt>
                <c:pt idx="778">
                  <c:v>0.3136025966291609</c:v>
                </c:pt>
                <c:pt idx="779">
                  <c:v>0.31422134286025094</c:v>
                </c:pt>
                <c:pt idx="780">
                  <c:v>0.31484038053937824</c:v>
                </c:pt>
                <c:pt idx="781">
                  <c:v>0.31545970980382365</c:v>
                </c:pt>
                <c:pt idx="782">
                  <c:v>0.31607933079093242</c:v>
                </c:pt>
                <c:pt idx="783">
                  <c:v>0.31669924363811486</c:v>
                </c:pt>
                <c:pt idx="784">
                  <c:v>0.31731944848284566</c:v>
                </c:pt>
                <c:pt idx="785">
                  <c:v>0.31793994546266435</c:v>
                </c:pt>
                <c:pt idx="786">
                  <c:v>0.31856073471517554</c:v>
                </c:pt>
                <c:pt idx="787">
                  <c:v>0.31918181637804843</c:v>
                </c:pt>
                <c:pt idx="788">
                  <c:v>0.31980319058901685</c:v>
                </c:pt>
                <c:pt idx="789">
                  <c:v>0.3204248574858799</c:v>
                </c:pt>
                <c:pt idx="790">
                  <c:v>0.3210468172065013</c:v>
                </c:pt>
                <c:pt idx="791">
                  <c:v>0.32166906988881006</c:v>
                </c:pt>
                <c:pt idx="792">
                  <c:v>0.32229161567079978</c:v>
                </c:pt>
                <c:pt idx="793">
                  <c:v>0.32291445469052915</c:v>
                </c:pt>
                <c:pt idx="794">
                  <c:v>0.3235375870861219</c:v>
                </c:pt>
                <c:pt idx="795">
                  <c:v>0.32416147623392266</c:v>
                </c:pt>
                <c:pt idx="796">
                  <c:v>0.32478612292710629</c:v>
                </c:pt>
                <c:pt idx="797">
                  <c:v>0.32541106428487465</c:v>
                </c:pt>
                <c:pt idx="798">
                  <c:v>0.32605915053297796</c:v>
                </c:pt>
                <c:pt idx="799">
                  <c:v>0.32670755367581394</c:v>
                </c:pt>
                <c:pt idx="800">
                  <c:v>0.32735720256362244</c:v>
                </c:pt>
                <c:pt idx="801">
                  <c:v>0.32800716956500198</c:v>
                </c:pt>
                <c:pt idx="802">
                  <c:v>0.32865745483572306</c:v>
                </c:pt>
                <c:pt idx="803">
                  <c:v>0.32930805853163259</c:v>
                </c:pt>
                <c:pt idx="804">
                  <c:v>0.32995898080865382</c:v>
                </c:pt>
                <c:pt idx="805">
                  <c:v>0.33061022182278643</c:v>
                </c:pt>
                <c:pt idx="806">
                  <c:v>0.33126178173010645</c:v>
                </c:pt>
                <c:pt idx="807">
                  <c:v>0.33191366068676631</c:v>
                </c:pt>
                <c:pt idx="808">
                  <c:v>0.33256585884899503</c:v>
                </c:pt>
                <c:pt idx="809">
                  <c:v>0.33321837637309781</c:v>
                </c:pt>
                <c:pt idx="810">
                  <c:v>0.33387121341545667</c:v>
                </c:pt>
                <c:pt idx="811">
                  <c:v>0.33452437013253</c:v>
                </c:pt>
                <c:pt idx="812">
                  <c:v>0.33517784668085304</c:v>
                </c:pt>
                <c:pt idx="813">
                  <c:v>0.3358316432170374</c:v>
                </c:pt>
                <c:pt idx="814">
                  <c:v>0.33648575989777174</c:v>
                </c:pt>
                <c:pt idx="815">
                  <c:v>0.33714019687982111</c:v>
                </c:pt>
                <c:pt idx="816">
                  <c:v>0.33779495432002737</c:v>
                </c:pt>
                <c:pt idx="817">
                  <c:v>0.33845003237530946</c:v>
                </c:pt>
                <c:pt idx="818">
                  <c:v>0.3391054312026629</c:v>
                </c:pt>
                <c:pt idx="819">
                  <c:v>0.33976115095916004</c:v>
                </c:pt>
                <c:pt idx="820">
                  <c:v>0.34041719180195029</c:v>
                </c:pt>
                <c:pt idx="821">
                  <c:v>0.34107355388826011</c:v>
                </c:pt>
                <c:pt idx="822">
                  <c:v>0.34175418894906495</c:v>
                </c:pt>
                <c:pt idx="823">
                  <c:v>0.34243516945258223</c:v>
                </c:pt>
                <c:pt idx="824">
                  <c:v>0.34311649557413437</c:v>
                </c:pt>
                <c:pt idx="825">
                  <c:v>0.34379816748913306</c:v>
                </c:pt>
                <c:pt idx="826">
                  <c:v>0.34448018537307878</c:v>
                </c:pt>
                <c:pt idx="827">
                  <c:v>0.3451625494015611</c:v>
                </c:pt>
                <c:pt idx="828">
                  <c:v>0.34584525975025882</c:v>
                </c:pt>
                <c:pt idx="829">
                  <c:v>0.34652831659493977</c:v>
                </c:pt>
                <c:pt idx="830">
                  <c:v>0.34721172011146106</c:v>
                </c:pt>
                <c:pt idx="831">
                  <c:v>0.34789547047576908</c:v>
                </c:pt>
                <c:pt idx="832">
                  <c:v>0.34857956786389943</c:v>
                </c:pt>
                <c:pt idx="833">
                  <c:v>0.34926401245197725</c:v>
                </c:pt>
                <c:pt idx="834">
                  <c:v>0.3499488044162169</c:v>
                </c:pt>
                <c:pt idx="835">
                  <c:v>0.35063394393292224</c:v>
                </c:pt>
                <c:pt idx="836">
                  <c:v>0.35131943117848641</c:v>
                </c:pt>
                <c:pt idx="837">
                  <c:v>0.35200526632939222</c:v>
                </c:pt>
                <c:pt idx="838">
                  <c:v>0.35269144956221221</c:v>
                </c:pt>
                <c:pt idx="839">
                  <c:v>0.3533779810536084</c:v>
                </c:pt>
                <c:pt idx="840">
                  <c:v>0.35406486098033252</c:v>
                </c:pt>
                <c:pt idx="841">
                  <c:v>0.35475208951922577</c:v>
                </c:pt>
                <c:pt idx="842">
                  <c:v>0.35543966684721928</c:v>
                </c:pt>
                <c:pt idx="843">
                  <c:v>0.35612759314133413</c:v>
                </c:pt>
                <c:pt idx="844">
                  <c:v>0.35681586857868108</c:v>
                </c:pt>
                <c:pt idx="845">
                  <c:v>0.35750449333646062</c:v>
                </c:pt>
                <c:pt idx="846">
                  <c:v>0.35819346759196358</c:v>
                </c:pt>
                <c:pt idx="847">
                  <c:v>0.35888279152257052</c:v>
                </c:pt>
                <c:pt idx="848">
                  <c:v>0.35957246530575193</c:v>
                </c:pt>
                <c:pt idx="849">
                  <c:v>0.36026248911906844</c:v>
                </c:pt>
                <c:pt idx="850">
                  <c:v>0.36095286314017083</c:v>
                </c:pt>
                <c:pt idx="851">
                  <c:v>0.36164358754680026</c:v>
                </c:pt>
                <c:pt idx="852">
                  <c:v>0.36233466251678781</c:v>
                </c:pt>
                <c:pt idx="853">
                  <c:v>0.36302608822805493</c:v>
                </c:pt>
                <c:pt idx="854">
                  <c:v>0.36371786485861324</c:v>
                </c:pt>
                <c:pt idx="855">
                  <c:v>0.36440999258656492</c:v>
                </c:pt>
                <c:pt idx="856">
                  <c:v>0.36510247159010234</c:v>
                </c:pt>
                <c:pt idx="857">
                  <c:v>0.36579530204750843</c:v>
                </c:pt>
                <c:pt idx="858">
                  <c:v>0.36648848413715651</c:v>
                </c:pt>
                <c:pt idx="859">
                  <c:v>0.36718201803751049</c:v>
                </c:pt>
                <c:pt idx="860">
                  <c:v>0.36787590392712488</c:v>
                </c:pt>
                <c:pt idx="861">
                  <c:v>0.36859350530508417</c:v>
                </c:pt>
                <c:pt idx="862">
                  <c:v>0.36931148314390239</c:v>
                </c:pt>
                <c:pt idx="863">
                  <c:v>0.37002983764107467</c:v>
                </c:pt>
                <c:pt idx="864">
                  <c:v>0.37074856899419961</c:v>
                </c:pt>
                <c:pt idx="865">
                  <c:v>0.37146767740097975</c:v>
                </c:pt>
                <c:pt idx="866">
                  <c:v>0.37218716305922106</c:v>
                </c:pt>
                <c:pt idx="867">
                  <c:v>0.37290702616683369</c:v>
                </c:pt>
                <c:pt idx="868">
                  <c:v>0.37362726692183101</c:v>
                </c:pt>
                <c:pt idx="869">
                  <c:v>0.374347885522331</c:v>
                </c:pt>
                <c:pt idx="870">
                  <c:v>0.37506888216655487</c:v>
                </c:pt>
                <c:pt idx="871">
                  <c:v>0.37579025705282842</c:v>
                </c:pt>
                <c:pt idx="872">
                  <c:v>0.37651201037958093</c:v>
                </c:pt>
                <c:pt idx="873">
                  <c:v>0.37723414234534625</c:v>
                </c:pt>
                <c:pt idx="874">
                  <c:v>0.37795665314876215</c:v>
                </c:pt>
                <c:pt idx="875">
                  <c:v>0.37867954298857054</c:v>
                </c:pt>
                <c:pt idx="876">
                  <c:v>0.37940281206361792</c:v>
                </c:pt>
                <c:pt idx="877">
                  <c:v>0.38012646057285471</c:v>
                </c:pt>
                <c:pt idx="878">
                  <c:v>0.38085048871533589</c:v>
                </c:pt>
                <c:pt idx="879">
                  <c:v>0.38157489669022082</c:v>
                </c:pt>
                <c:pt idx="880">
                  <c:v>0.38229968469677345</c:v>
                </c:pt>
                <c:pt idx="881">
                  <c:v>0.38302485293436228</c:v>
                </c:pt>
                <c:pt idx="882">
                  <c:v>0.38375040160246021</c:v>
                </c:pt>
                <c:pt idx="883">
                  <c:v>0.38447633090064492</c:v>
                </c:pt>
                <c:pt idx="884">
                  <c:v>0.38520264102859869</c:v>
                </c:pt>
                <c:pt idx="885">
                  <c:v>0.38592933218610881</c:v>
                </c:pt>
                <c:pt idx="886">
                  <c:v>0.38665640457306694</c:v>
                </c:pt>
                <c:pt idx="887">
                  <c:v>0.38738385838946998</c:v>
                </c:pt>
                <c:pt idx="888">
                  <c:v>0.38811169383541966</c:v>
                </c:pt>
                <c:pt idx="889">
                  <c:v>0.3888399111111227</c:v>
                </c:pt>
                <c:pt idx="890">
                  <c:v>0.38956851041689067</c:v>
                </c:pt>
                <c:pt idx="891">
                  <c:v>0.39029749195314056</c:v>
                </c:pt>
                <c:pt idx="892">
                  <c:v>0.39102685592039421</c:v>
                </c:pt>
                <c:pt idx="893">
                  <c:v>0.39175660251927868</c:v>
                </c:pt>
                <c:pt idx="894">
                  <c:v>0.3924867319505263</c:v>
                </c:pt>
                <c:pt idx="895">
                  <c:v>0.39321724441497485</c:v>
                </c:pt>
                <c:pt idx="896">
                  <c:v>0.39394814011356738</c:v>
                </c:pt>
                <c:pt idx="897">
                  <c:v>0.39467941924735239</c:v>
                </c:pt>
                <c:pt idx="898">
                  <c:v>0.39541108201748387</c:v>
                </c:pt>
                <c:pt idx="899">
                  <c:v>0.39614312862522105</c:v>
                </c:pt>
                <c:pt idx="900">
                  <c:v>0.39687555927192908</c:v>
                </c:pt>
                <c:pt idx="901">
                  <c:v>0.39760837415907879</c:v>
                </c:pt>
                <c:pt idx="902">
                  <c:v>0.3983415734882465</c:v>
                </c:pt>
                <c:pt idx="903">
                  <c:v>0.39907515746111422</c:v>
                </c:pt>
                <c:pt idx="904">
                  <c:v>0.39980912627946985</c:v>
                </c:pt>
                <c:pt idx="905">
                  <c:v>0.40054348014520746</c:v>
                </c:pt>
                <c:pt idx="906">
                  <c:v>0.40127821926032659</c:v>
                </c:pt>
                <c:pt idx="907">
                  <c:v>0.40201334382693288</c:v>
                </c:pt>
                <c:pt idx="908">
                  <c:v>0.40274885404723793</c:v>
                </c:pt>
                <c:pt idx="909">
                  <c:v>0.40348475012355967</c:v>
                </c:pt>
                <c:pt idx="910">
                  <c:v>0.40422103225832196</c:v>
                </c:pt>
                <c:pt idx="911">
                  <c:v>0.40495770065405501</c:v>
                </c:pt>
                <c:pt idx="912">
                  <c:v>0.40569475551339518</c:v>
                </c:pt>
                <c:pt idx="913">
                  <c:v>0.40643219703908517</c:v>
                </c:pt>
                <c:pt idx="914">
                  <c:v>0.40717002543397385</c:v>
                </c:pt>
                <c:pt idx="915">
                  <c:v>0.40790824090101685</c:v>
                </c:pt>
                <c:pt idx="916">
                  <c:v>0.40864684364327597</c:v>
                </c:pt>
                <c:pt idx="917">
                  <c:v>0.4093858338639198</c:v>
                </c:pt>
                <c:pt idx="918">
                  <c:v>0.4101252117662233</c:v>
                </c:pt>
                <c:pt idx="919">
                  <c:v>0.41086547109739202</c:v>
                </c:pt>
                <c:pt idx="920">
                  <c:v>0.41160611903509925</c:v>
                </c:pt>
                <c:pt idx="921">
                  <c:v>0.4123471557833478</c:v>
                </c:pt>
                <c:pt idx="922">
                  <c:v>0.41308858154624772</c:v>
                </c:pt>
                <c:pt idx="923">
                  <c:v>0.41383039652801612</c:v>
                </c:pt>
                <c:pt idx="924">
                  <c:v>0.41457260093297732</c:v>
                </c:pt>
                <c:pt idx="925">
                  <c:v>0.41531519496556291</c:v>
                </c:pt>
                <c:pt idx="926">
                  <c:v>0.41605817883031193</c:v>
                </c:pt>
                <c:pt idx="927">
                  <c:v>0.41680155273187047</c:v>
                </c:pt>
                <c:pt idx="928">
                  <c:v>0.41754531687499252</c:v>
                </c:pt>
                <c:pt idx="929">
                  <c:v>0.4182894714645391</c:v>
                </c:pt>
                <c:pt idx="930">
                  <c:v>0.41903401670547891</c:v>
                </c:pt>
                <c:pt idx="931">
                  <c:v>0.41977895280288857</c:v>
                </c:pt>
                <c:pt idx="932">
                  <c:v>0.42052427996195174</c:v>
                </c:pt>
                <c:pt idx="933">
                  <c:v>0.42126999838796042</c:v>
                </c:pt>
                <c:pt idx="934">
                  <c:v>0.42201610828631408</c:v>
                </c:pt>
                <c:pt idx="935">
                  <c:v>0.4227626098625199</c:v>
                </c:pt>
                <c:pt idx="936">
                  <c:v>0.42350950332219317</c:v>
                </c:pt>
                <c:pt idx="937">
                  <c:v>0.42425678887105711</c:v>
                </c:pt>
                <c:pt idx="938">
                  <c:v>0.42500446671494263</c:v>
                </c:pt>
                <c:pt idx="939">
                  <c:v>0.42575253705978922</c:v>
                </c:pt>
                <c:pt idx="940">
                  <c:v>0.42650100011164405</c:v>
                </c:pt>
                <c:pt idx="941">
                  <c:v>0.42724985607666244</c:v>
                </c:pt>
                <c:pt idx="942">
                  <c:v>0.42799910516110828</c:v>
                </c:pt>
                <c:pt idx="943">
                  <c:v>0.42874874757135362</c:v>
                </c:pt>
                <c:pt idx="944">
                  <c:v>0.4294987835138786</c:v>
                </c:pt>
                <c:pt idx="945">
                  <c:v>0.43024921319527198</c:v>
                </c:pt>
                <c:pt idx="946">
                  <c:v>0.43100003682223087</c:v>
                </c:pt>
                <c:pt idx="947">
                  <c:v>0.43175125460156094</c:v>
                </c:pt>
                <c:pt idx="948">
                  <c:v>0.43250286674017646</c:v>
                </c:pt>
                <c:pt idx="949">
                  <c:v>0.43325487344510027</c:v>
                </c:pt>
                <c:pt idx="950">
                  <c:v>0.4340072749234638</c:v>
                </c:pt>
                <c:pt idx="951">
                  <c:v>0.4347600713825075</c:v>
                </c:pt>
                <c:pt idx="952">
                  <c:v>0.43551326302958038</c:v>
                </c:pt>
                <c:pt idx="953">
                  <c:v>0.43626685007214028</c:v>
                </c:pt>
                <c:pt idx="954">
                  <c:v>0.43702083271775405</c:v>
                </c:pt>
                <c:pt idx="955">
                  <c:v>0.43777521117409735</c:v>
                </c:pt>
                <c:pt idx="956">
                  <c:v>0.43852998564895507</c:v>
                </c:pt>
                <c:pt idx="957">
                  <c:v>0.43928515635022114</c:v>
                </c:pt>
                <c:pt idx="958">
                  <c:v>0.44004072348589851</c:v>
                </c:pt>
                <c:pt idx="959">
                  <c:v>0.4407966872640996</c:v>
                </c:pt>
                <c:pt idx="960">
                  <c:v>0.44155304789304561</c:v>
                </c:pt>
                <c:pt idx="961">
                  <c:v>0.44230980558106747</c:v>
                </c:pt>
                <c:pt idx="962">
                  <c:v>0.4430669605366051</c:v>
                </c:pt>
                <c:pt idx="963">
                  <c:v>0.44382451296820835</c:v>
                </c:pt>
                <c:pt idx="964">
                  <c:v>0.44458246308453608</c:v>
                </c:pt>
                <c:pt idx="965">
                  <c:v>0.44534081109435686</c:v>
                </c:pt>
                <c:pt idx="966">
                  <c:v>0.44609955720654892</c:v>
                </c:pt>
                <c:pt idx="967">
                  <c:v>0.4468587016301</c:v>
                </c:pt>
                <c:pt idx="968">
                  <c:v>0.4476182445741077</c:v>
                </c:pt>
                <c:pt idx="969">
                  <c:v>0.44837818624777914</c:v>
                </c:pt>
                <c:pt idx="970">
                  <c:v>0.44913852686043154</c:v>
                </c:pt>
                <c:pt idx="971">
                  <c:v>0.44989926662149204</c:v>
                </c:pt>
                <c:pt idx="972">
                  <c:v>0.45066040574049748</c:v>
                </c:pt>
                <c:pt idx="973">
                  <c:v>0.45142194442709482</c:v>
                </c:pt>
                <c:pt idx="974">
                  <c:v>0.45218388289104117</c:v>
                </c:pt>
                <c:pt idx="975">
                  <c:v>0.45294622134220353</c:v>
                </c:pt>
                <c:pt idx="976">
                  <c:v>0.45370895999055927</c:v>
                </c:pt>
                <c:pt idx="977">
                  <c:v>0.45447209904619568</c:v>
                </c:pt>
                <c:pt idx="978">
                  <c:v>0.45523563871931083</c:v>
                </c:pt>
                <c:pt idx="979">
                  <c:v>0.45599957922021273</c:v>
                </c:pt>
                <c:pt idx="980">
                  <c:v>0.45676392075931993</c:v>
                </c:pt>
                <c:pt idx="981">
                  <c:v>0.4575281536797895</c:v>
                </c:pt>
                <c:pt idx="982">
                  <c:v>0.45829278752449154</c:v>
                </c:pt>
                <c:pt idx="983">
                  <c:v>0.45905782250375471</c:v>
                </c:pt>
                <c:pt idx="984">
                  <c:v>0.45982325882801844</c:v>
                </c:pt>
                <c:pt idx="985">
                  <c:v>0.46058909670783232</c:v>
                </c:pt>
                <c:pt idx="986">
                  <c:v>0.46135533635385628</c:v>
                </c:pt>
                <c:pt idx="987">
                  <c:v>0.46212197797686083</c:v>
                </c:pt>
                <c:pt idx="988">
                  <c:v>0.46288902178772728</c:v>
                </c:pt>
                <c:pt idx="989">
                  <c:v>0.46365646799744731</c:v>
                </c:pt>
                <c:pt idx="990">
                  <c:v>0.46442431681712359</c:v>
                </c:pt>
                <c:pt idx="991">
                  <c:v>0.46519256845796897</c:v>
                </c:pt>
                <c:pt idx="992">
                  <c:v>0.46596122313130772</c:v>
                </c:pt>
                <c:pt idx="993">
                  <c:v>0.46673028104857472</c:v>
                </c:pt>
                <c:pt idx="994">
                  <c:v>0.46749974242131564</c:v>
                </c:pt>
                <c:pt idx="995">
                  <c:v>0.4682696074611874</c:v>
                </c:pt>
                <c:pt idx="996">
                  <c:v>0.4690398763799577</c:v>
                </c:pt>
                <c:pt idx="997">
                  <c:v>0.46981054938950551</c:v>
                </c:pt>
                <c:pt idx="998">
                  <c:v>0.4705816267018208</c:v>
                </c:pt>
                <c:pt idx="999">
                  <c:v>0.47135310852900481</c:v>
                </c:pt>
                <c:pt idx="1000">
                  <c:v>0.47212499508327022</c:v>
                </c:pt>
                <c:pt idx="1001">
                  <c:v>0.47289728657694097</c:v>
                </c:pt>
                <c:pt idx="1002">
                  <c:v>0.47366998322245224</c:v>
                </c:pt>
                <c:pt idx="1003">
                  <c:v>0.47444308523235068</c:v>
                </c:pt>
                <c:pt idx="1004">
                  <c:v>0.4752165928192944</c:v>
                </c:pt>
                <c:pt idx="1005">
                  <c:v>0.47599050619605343</c:v>
                </c:pt>
                <c:pt idx="1006">
                  <c:v>0.47676482557550903</c:v>
                </c:pt>
                <c:pt idx="1007">
                  <c:v>0.47753955117065416</c:v>
                </c:pt>
                <c:pt idx="1008">
                  <c:v>0.47831468319459391</c:v>
                </c:pt>
                <c:pt idx="1009">
                  <c:v>0.47909022186054462</c:v>
                </c:pt>
                <c:pt idx="1010">
                  <c:v>0.47986616738183496</c:v>
                </c:pt>
                <c:pt idx="1011">
                  <c:v>0.4806425199719051</c:v>
                </c:pt>
                <c:pt idx="1012">
                  <c:v>0.48141927984430755</c:v>
                </c:pt>
                <c:pt idx="1013">
                  <c:v>0.48219644721270671</c:v>
                </c:pt>
                <c:pt idx="1014">
                  <c:v>0.48297402229087893</c:v>
                </c:pt>
                <c:pt idx="1015">
                  <c:v>0.48375200529271312</c:v>
                </c:pt>
                <c:pt idx="1016">
                  <c:v>0.48453039643220985</c:v>
                </c:pt>
                <c:pt idx="1017">
                  <c:v>0.48530919592348232</c:v>
                </c:pt>
                <c:pt idx="1018">
                  <c:v>0.48608840398075581</c:v>
                </c:pt>
                <c:pt idx="1019">
                  <c:v>0.48686802081836822</c:v>
                </c:pt>
                <c:pt idx="1020">
                  <c:v>0.48764804665076977</c:v>
                </c:pt>
                <c:pt idx="1021">
                  <c:v>0.48842848169252329</c:v>
                </c:pt>
                <c:pt idx="1022">
                  <c:v>0.48920932615830415</c:v>
                </c:pt>
                <c:pt idx="1023">
                  <c:v>0.4899905802629001</c:v>
                </c:pt>
                <c:pt idx="1024">
                  <c:v>0.49077224422121191</c:v>
                </c:pt>
                <c:pt idx="1025">
                  <c:v>0.49155431824825291</c:v>
                </c:pt>
                <c:pt idx="1026">
                  <c:v>0.49233680255914924</c:v>
                </c:pt>
                <c:pt idx="1027">
                  <c:v>0.49311969736913985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42496"/>
        <c:axId val="162844032"/>
      </c:lineChart>
      <c:dateAx>
        <c:axId val="162842496"/>
        <c:scaling>
          <c:orientation val="minMax"/>
        </c:scaling>
        <c:delete val="0"/>
        <c:axPos val="b"/>
        <c:numFmt formatCode="mm/dd/yyyy" sourceLinked="1"/>
        <c:majorTickMark val="out"/>
        <c:minorTickMark val="none"/>
        <c:tickLblPos val="nextTo"/>
        <c:crossAx val="162844032"/>
        <c:crosses val="autoZero"/>
        <c:auto val="1"/>
        <c:lblOffset val="100"/>
        <c:baseTimeUnit val="days"/>
      </c:dateAx>
      <c:valAx>
        <c:axId val="1628440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62842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100012</xdr:rowOff>
    </xdr:from>
    <xdr:to>
      <xdr:col>18</xdr:col>
      <xdr:colOff>314325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628650</xdr:colOff>
      <xdr:row>26</xdr:row>
      <xdr:rowOff>28575</xdr:rowOff>
    </xdr:from>
    <xdr:to>
      <xdr:col>15</xdr:col>
      <xdr:colOff>581025</xdr:colOff>
      <xdr:row>38</xdr:row>
      <xdr:rowOff>123825</xdr:rowOff>
    </xdr:to>
    <xdr:sp macro="" textlink="">
      <xdr:nvSpPr>
        <xdr:cNvPr id="3" name="TextBox 2"/>
        <xdr:cNvSpPr txBox="1"/>
      </xdr:nvSpPr>
      <xdr:spPr>
        <a:xfrm>
          <a:off x="628650" y="4981575"/>
          <a:ext cx="12630150" cy="238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Cobrando 0.8%</a:t>
          </a:r>
          <a:r>
            <a:rPr lang="pt-BR" sz="1100" baseline="0"/>
            <a:t> com 15% e alocando 8% no Romeu. Busquei manter a volatilidade abaixo de 1.5%</a:t>
          </a:r>
          <a:endParaRPr lang="pt-BR" sz="1100"/>
        </a:p>
        <a:p>
          <a:endParaRPr lang="pt-BR" sz="1100"/>
        </a:p>
        <a:p>
          <a:r>
            <a:rPr lang="pt-BR" sz="1100"/>
            <a:t>Acho</a:t>
          </a:r>
          <a:r>
            <a:rPr lang="pt-BR" sz="1100" baseline="0"/>
            <a:t> muito ruim ter dois anos do histórico realizando menos do que 102% CDI. As formas de resolver isso são:</a:t>
          </a:r>
        </a:p>
        <a:p>
          <a:r>
            <a:rPr lang="pt-BR" sz="1100" baseline="0"/>
            <a:t>- Investir em emissores do tipo C. O Rodrigo contrarecomendou fortemente, mas poderíamos fazer um trabalho mais detalhado nestes. Tipo empresas que conhecemos, eventualmente que o time de research da REAG conheça.</a:t>
          </a:r>
        </a:p>
        <a:p>
          <a:r>
            <a:rPr lang="pt-BR" sz="1100" baseline="0"/>
            <a:t>- Aumentar os limites de alocação. Acho 10 e 5% em emissores A e B baixos.</a:t>
          </a:r>
        </a:p>
        <a:p>
          <a:r>
            <a:rPr lang="pt-BR" sz="1100" baseline="0"/>
            <a:t>- Aumentar os limites de alocação apenas para o capital âncora. Se pudessemos pelo menos para o seed money utilizar limites de concentração mais frouxos. É a alternativa que mais gosto.</a:t>
          </a:r>
        </a:p>
        <a:p>
          <a:r>
            <a:rPr lang="pt-BR" sz="1100" baseline="0"/>
            <a:t>- Fazer alguns plays de juros. Como boa parte do dinheiro fica em caixa (LFTs etc)  poderíamos fazer alguns plays de renda fixa, eu pretendo estudar para isso.</a:t>
          </a:r>
        </a:p>
        <a:p>
          <a:r>
            <a:rPr lang="pt-BR" sz="1100" baseline="0"/>
            <a:t>- Extender os limites de crédito</a:t>
          </a:r>
        </a:p>
        <a:p>
          <a:endParaRPr lang="pt-BR" sz="1100" baseline="0"/>
        </a:p>
        <a:p>
          <a:r>
            <a:rPr lang="pt-BR" sz="1100" baseline="0"/>
            <a:t>Vale notar que só a receita do seed money já parece razoável. Porém acho que não batendo ao menos 102% do CDI líquido não iríamos conseguir captar grandes coisas.</a:t>
          </a:r>
          <a:endParaRPr lang="pt-B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co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Results"/>
      <sheetName val="Returns"/>
      <sheetName val="BuyAndHold"/>
      <sheetName val="MonthlyRebalance"/>
    </sheetNames>
    <sheetDataSet>
      <sheetData sheetId="0">
        <row r="19">
          <cell r="B19">
            <v>0.2</v>
          </cell>
        </row>
      </sheetData>
      <sheetData sheetId="1"/>
      <sheetData sheetId="2">
        <row r="3">
          <cell r="F3" t="str">
            <v>Romeu</v>
          </cell>
          <cell r="G3" t="str">
            <v>Issuer A</v>
          </cell>
          <cell r="H3" t="str">
            <v>Issuer B</v>
          </cell>
          <cell r="I3" t="str">
            <v>Issuer C</v>
          </cell>
          <cell r="J3" t="str">
            <v>Funds A</v>
          </cell>
          <cell r="K3" t="str">
            <v>Credit Funds</v>
          </cell>
          <cell r="L3" t="str">
            <v>DPGE</v>
          </cell>
          <cell r="M3" t="str">
            <v>Cash</v>
          </cell>
        </row>
        <row r="5">
          <cell r="E5">
            <v>3.8801999999993298E-4</v>
          </cell>
        </row>
        <row r="6">
          <cell r="E6">
            <v>3.8801999999993298E-4</v>
          </cell>
        </row>
        <row r="7">
          <cell r="E7">
            <v>3.8765999999990102E-4</v>
          </cell>
        </row>
        <row r="8">
          <cell r="E8">
            <v>3.8765999999990102E-4</v>
          </cell>
        </row>
        <row r="9">
          <cell r="E9">
            <v>3.8730000000009002E-4</v>
          </cell>
        </row>
        <row r="10">
          <cell r="E10">
            <v>3.8621999999999301E-4</v>
          </cell>
        </row>
        <row r="11">
          <cell r="E11">
            <v>3.6129000000006999E-4</v>
          </cell>
        </row>
        <row r="12">
          <cell r="E12">
            <v>3.60560000000065E-4</v>
          </cell>
        </row>
        <row r="13">
          <cell r="E13">
            <v>3.5947999999996798E-4</v>
          </cell>
        </row>
        <row r="14">
          <cell r="E14">
            <v>3.5874999999996299E-4</v>
          </cell>
        </row>
        <row r="15">
          <cell r="E15">
            <v>3.5838999999993098E-4</v>
          </cell>
        </row>
        <row r="16">
          <cell r="E16">
            <v>3.5838999999993098E-4</v>
          </cell>
        </row>
        <row r="17">
          <cell r="E17">
            <v>3.5984E-4</v>
          </cell>
        </row>
        <row r="18">
          <cell r="E18">
            <v>3.5947999999996798E-4</v>
          </cell>
        </row>
        <row r="19">
          <cell r="E19">
            <v>3.5947999999996798E-4</v>
          </cell>
        </row>
        <row r="20">
          <cell r="E20">
            <v>3.5947999999996798E-4</v>
          </cell>
        </row>
        <row r="21">
          <cell r="E21">
            <v>3.5947999999996798E-4</v>
          </cell>
        </row>
        <row r="22">
          <cell r="E22">
            <v>3.60930000000037E-4</v>
          </cell>
        </row>
        <row r="23">
          <cell r="E23">
            <v>3.5984E-4</v>
          </cell>
        </row>
        <row r="24">
          <cell r="E24">
            <v>3.5984E-4</v>
          </cell>
        </row>
        <row r="25">
          <cell r="E25">
            <v>3.5947999999996798E-4</v>
          </cell>
        </row>
        <row r="26">
          <cell r="E26">
            <v>3.5947999999996798E-4</v>
          </cell>
        </row>
        <row r="27">
          <cell r="E27">
            <v>3.60930000000037E-4</v>
          </cell>
        </row>
        <row r="28">
          <cell r="E28">
            <v>3.6020000000003299E-4</v>
          </cell>
        </row>
        <row r="29">
          <cell r="E29">
            <v>3.6020000000003299E-4</v>
          </cell>
        </row>
        <row r="30">
          <cell r="E30">
            <v>3.6129000000006999E-4</v>
          </cell>
        </row>
        <row r="31">
          <cell r="E31">
            <v>3.60930000000037E-4</v>
          </cell>
        </row>
        <row r="32">
          <cell r="E32">
            <v>3.6020000000003299E-4</v>
          </cell>
        </row>
        <row r="33">
          <cell r="E33">
            <v>3.60930000000037E-4</v>
          </cell>
        </row>
        <row r="34">
          <cell r="E34">
            <v>3.5984E-4</v>
          </cell>
        </row>
        <row r="35">
          <cell r="E35">
            <v>3.5947999999996798E-4</v>
          </cell>
        </row>
        <row r="36">
          <cell r="E36">
            <v>3.5947999999996798E-4</v>
          </cell>
        </row>
        <row r="37">
          <cell r="E37">
            <v>3.5910999999999598E-4</v>
          </cell>
        </row>
        <row r="38">
          <cell r="E38">
            <v>3.5874999999996299E-4</v>
          </cell>
        </row>
        <row r="39">
          <cell r="E39">
            <v>3.5910999999999598E-4</v>
          </cell>
        </row>
        <row r="40">
          <cell r="E40">
            <v>3.3181999999998301E-4</v>
          </cell>
        </row>
        <row r="41">
          <cell r="E41">
            <v>3.3218999999995398E-4</v>
          </cell>
        </row>
        <row r="42">
          <cell r="E42">
            <v>3.3364999999996298E-4</v>
          </cell>
        </row>
        <row r="43">
          <cell r="E43">
            <v>3.3181999999998301E-4</v>
          </cell>
        </row>
        <row r="44">
          <cell r="E44">
            <v>3.3181999999998301E-4</v>
          </cell>
        </row>
        <row r="45">
          <cell r="E45">
            <v>3.3181999999998301E-4</v>
          </cell>
        </row>
        <row r="46">
          <cell r="E46">
            <v>3.3218999999995398E-4</v>
          </cell>
        </row>
        <row r="47">
          <cell r="E47">
            <v>3.3108999999997802E-4</v>
          </cell>
        </row>
        <row r="48">
          <cell r="E48">
            <v>3.3327999999999098E-4</v>
          </cell>
        </row>
        <row r="49">
          <cell r="E49">
            <v>3.3327999999999098E-4</v>
          </cell>
        </row>
        <row r="50">
          <cell r="E50">
            <v>3.3145999999995002E-4</v>
          </cell>
        </row>
        <row r="51">
          <cell r="E51">
            <v>3.3145999999995002E-4</v>
          </cell>
        </row>
        <row r="52">
          <cell r="E52">
            <v>3.3072999999994601E-4</v>
          </cell>
        </row>
        <row r="53">
          <cell r="E53">
            <v>3.3072999999994601E-4</v>
          </cell>
        </row>
        <row r="54">
          <cell r="E54">
            <v>3.3035999999997401E-4</v>
          </cell>
        </row>
        <row r="55">
          <cell r="E55">
            <v>3.3035999999997401E-4</v>
          </cell>
        </row>
        <row r="56">
          <cell r="E56">
            <v>3.2853999999993299E-4</v>
          </cell>
        </row>
        <row r="57">
          <cell r="E57">
            <v>3.3181999999998301E-4</v>
          </cell>
        </row>
        <row r="58">
          <cell r="E58">
            <v>3.3218999999995398E-4</v>
          </cell>
        </row>
        <row r="59">
          <cell r="E59">
            <v>3.3254999999998702E-4</v>
          </cell>
        </row>
        <row r="60">
          <cell r="E60">
            <v>3.3327999999999098E-4</v>
          </cell>
        </row>
        <row r="61">
          <cell r="E61">
            <v>3.3218999999995398E-4</v>
          </cell>
        </row>
        <row r="62">
          <cell r="E62">
            <v>3.3364999999996298E-4</v>
          </cell>
        </row>
        <row r="63">
          <cell r="E63">
            <v>3.3400999999999602E-4</v>
          </cell>
        </row>
        <row r="64">
          <cell r="E64">
            <v>3.3400999999999602E-4</v>
          </cell>
        </row>
        <row r="65">
          <cell r="E65">
            <v>3.3437999999996699E-4</v>
          </cell>
        </row>
        <row r="66">
          <cell r="E66">
            <v>3.3400999999999602E-4</v>
          </cell>
        </row>
        <row r="67">
          <cell r="E67">
            <v>3.3437999999996699E-4</v>
          </cell>
        </row>
        <row r="68">
          <cell r="E68">
            <v>3.3510999999997198E-4</v>
          </cell>
        </row>
        <row r="69">
          <cell r="E69">
            <v>3.1756000000005002E-4</v>
          </cell>
        </row>
        <row r="70">
          <cell r="E70">
            <v>3.1792000000008301E-4</v>
          </cell>
        </row>
        <row r="71">
          <cell r="E71">
            <v>3.1829000000005398E-4</v>
          </cell>
        </row>
        <row r="72">
          <cell r="E72">
            <v>3.1866000000002598E-4</v>
          </cell>
        </row>
        <row r="73">
          <cell r="E73">
            <v>3.1719000000007803E-4</v>
          </cell>
        </row>
        <row r="74">
          <cell r="E74">
            <v>3.1866000000002598E-4</v>
          </cell>
        </row>
        <row r="75">
          <cell r="E75">
            <v>3.1719000000007803E-4</v>
          </cell>
        </row>
        <row r="76">
          <cell r="E76">
            <v>3.1792000000008301E-4</v>
          </cell>
        </row>
        <row r="77">
          <cell r="E77">
            <v>3.1829000000005398E-4</v>
          </cell>
        </row>
        <row r="78">
          <cell r="E78">
            <v>3.1792000000008301E-4</v>
          </cell>
        </row>
        <row r="79">
          <cell r="E79">
            <v>3.1719000000007803E-4</v>
          </cell>
        </row>
        <row r="80">
          <cell r="E80">
            <v>3.1829000000005398E-4</v>
          </cell>
        </row>
        <row r="81">
          <cell r="E81">
            <v>3.1719000000007803E-4</v>
          </cell>
        </row>
        <row r="82">
          <cell r="E82">
            <v>3.1902000000005903E-4</v>
          </cell>
        </row>
        <row r="83">
          <cell r="E83">
            <v>3.1939000000002999E-4</v>
          </cell>
        </row>
        <row r="84">
          <cell r="E84">
            <v>3.1866000000002598E-4</v>
          </cell>
        </row>
        <row r="85">
          <cell r="E85">
            <v>3.1939000000002999E-4</v>
          </cell>
        </row>
        <row r="86">
          <cell r="E86">
            <v>3.1829000000005398E-4</v>
          </cell>
        </row>
        <row r="87">
          <cell r="E87">
            <v>3.1902000000005903E-4</v>
          </cell>
        </row>
        <row r="88">
          <cell r="E88">
            <v>3.1866000000002598E-4</v>
          </cell>
        </row>
        <row r="89">
          <cell r="E89">
            <v>3.1939000000002999E-4</v>
          </cell>
        </row>
        <row r="90">
          <cell r="E90">
            <v>3.1866000000002598E-4</v>
          </cell>
        </row>
        <row r="91">
          <cell r="E91">
            <v>3.1866000000002598E-4</v>
          </cell>
        </row>
        <row r="92">
          <cell r="E92">
            <v>3.1902000000005903E-4</v>
          </cell>
        </row>
        <row r="93">
          <cell r="E93">
            <v>3.1866000000002598E-4</v>
          </cell>
        </row>
        <row r="94">
          <cell r="E94">
            <v>3.1792000000008301E-4</v>
          </cell>
        </row>
        <row r="95">
          <cell r="E95">
            <v>3.1866000000002598E-4</v>
          </cell>
        </row>
        <row r="96">
          <cell r="E96">
            <v>3.1719000000007803E-4</v>
          </cell>
        </row>
        <row r="97">
          <cell r="E97">
            <v>3.1646000000007401E-4</v>
          </cell>
        </row>
        <row r="98">
          <cell r="E98">
            <v>2.9992999999994802E-4</v>
          </cell>
        </row>
        <row r="99">
          <cell r="E99">
            <v>2.99190000000005E-4</v>
          </cell>
        </row>
        <row r="100">
          <cell r="E100">
            <v>2.9992999999994802E-4</v>
          </cell>
        </row>
        <row r="101">
          <cell r="E101">
            <v>2.9882999999997201E-4</v>
          </cell>
        </row>
        <row r="102">
          <cell r="E102">
            <v>2.9809000000002899E-4</v>
          </cell>
        </row>
        <row r="103">
          <cell r="E103">
            <v>2.99190000000005E-4</v>
          </cell>
        </row>
        <row r="104">
          <cell r="E104">
            <v>2.99559999999977E-4</v>
          </cell>
        </row>
        <row r="105">
          <cell r="E105">
            <v>2.99559999999977E-4</v>
          </cell>
        </row>
        <row r="106">
          <cell r="E106">
            <v>2.9882999999997201E-4</v>
          </cell>
        </row>
        <row r="107">
          <cell r="E107">
            <v>2.99559999999977E-4</v>
          </cell>
        </row>
        <row r="108">
          <cell r="E108">
            <v>2.9846000000000001E-4</v>
          </cell>
        </row>
        <row r="109">
          <cell r="E109">
            <v>2.9772000000005699E-4</v>
          </cell>
        </row>
        <row r="110">
          <cell r="E110">
            <v>2.99190000000005E-4</v>
          </cell>
        </row>
        <row r="111">
          <cell r="E111">
            <v>2.99190000000005E-4</v>
          </cell>
        </row>
        <row r="112">
          <cell r="E112">
            <v>2.99190000000005E-4</v>
          </cell>
        </row>
        <row r="113">
          <cell r="E113">
            <v>2.9882999999997201E-4</v>
          </cell>
        </row>
        <row r="114">
          <cell r="E114">
            <v>2.99190000000005E-4</v>
          </cell>
        </row>
        <row r="115">
          <cell r="E115">
            <v>2.9882999999997201E-4</v>
          </cell>
        </row>
        <row r="116">
          <cell r="E116">
            <v>2.9882999999997201E-4</v>
          </cell>
        </row>
        <row r="117">
          <cell r="E117">
            <v>2.9882999999997201E-4</v>
          </cell>
        </row>
        <row r="118">
          <cell r="E118">
            <v>2.9882999999997201E-4</v>
          </cell>
        </row>
        <row r="119">
          <cell r="E119">
            <v>2.9882999999997201E-4</v>
          </cell>
        </row>
        <row r="120">
          <cell r="E120">
            <v>2.9809000000002899E-4</v>
          </cell>
        </row>
        <row r="121">
          <cell r="E121">
            <v>2.99190000000005E-4</v>
          </cell>
        </row>
        <row r="122">
          <cell r="E122">
            <v>2.99190000000005E-4</v>
          </cell>
        </row>
        <row r="123">
          <cell r="E123">
            <v>2.9882999999997201E-4</v>
          </cell>
        </row>
        <row r="124">
          <cell r="E124">
            <v>2.99559999999977E-4</v>
          </cell>
        </row>
        <row r="125">
          <cell r="E125">
            <v>2.9992999999994802E-4</v>
          </cell>
        </row>
        <row r="126">
          <cell r="E126">
            <v>2.9882999999997201E-4</v>
          </cell>
        </row>
        <row r="127">
          <cell r="E127">
            <v>2.9846000000000001E-4</v>
          </cell>
        </row>
        <row r="128">
          <cell r="E128">
            <v>2.9846000000000001E-4</v>
          </cell>
        </row>
        <row r="129">
          <cell r="E129">
            <v>2.9882999999997201E-4</v>
          </cell>
        </row>
        <row r="130">
          <cell r="E130">
            <v>2.99190000000005E-4</v>
          </cell>
        </row>
        <row r="131">
          <cell r="E131">
            <v>2.99190000000005E-4</v>
          </cell>
        </row>
        <row r="132">
          <cell r="E132">
            <v>2.9882999999997201E-4</v>
          </cell>
        </row>
        <row r="133">
          <cell r="E133">
            <v>2.8259000000008201E-4</v>
          </cell>
        </row>
        <row r="134">
          <cell r="E134">
            <v>2.8259000000008201E-4</v>
          </cell>
        </row>
        <row r="135">
          <cell r="E135">
            <v>2.8369999999999801E-4</v>
          </cell>
        </row>
        <row r="136">
          <cell r="E136">
            <v>2.8296000000005401E-4</v>
          </cell>
        </row>
        <row r="137">
          <cell r="E137">
            <v>2.8296000000005401E-4</v>
          </cell>
        </row>
        <row r="138">
          <cell r="E138">
            <v>2.8296000000005401E-4</v>
          </cell>
        </row>
        <row r="139">
          <cell r="E139">
            <v>2.8259000000008201E-4</v>
          </cell>
        </row>
        <row r="140">
          <cell r="E140">
            <v>2.8222000000011099E-4</v>
          </cell>
        </row>
        <row r="141">
          <cell r="E141">
            <v>2.81860000000078E-4</v>
          </cell>
        </row>
        <row r="142">
          <cell r="E142">
            <v>2.81860000000078E-4</v>
          </cell>
        </row>
        <row r="143">
          <cell r="E143">
            <v>2.81490000000106E-4</v>
          </cell>
        </row>
        <row r="144">
          <cell r="E144">
            <v>2.8111999999991298E-4</v>
          </cell>
        </row>
        <row r="145">
          <cell r="E145">
            <v>2.8074999999994099E-4</v>
          </cell>
        </row>
        <row r="146">
          <cell r="E146">
            <v>2.8074999999994099E-4</v>
          </cell>
        </row>
        <row r="147">
          <cell r="E147">
            <v>2.81490000000106E-4</v>
          </cell>
        </row>
        <row r="148">
          <cell r="E148">
            <v>2.81490000000106E-4</v>
          </cell>
        </row>
        <row r="149">
          <cell r="E149">
            <v>2.81490000000106E-4</v>
          </cell>
        </row>
        <row r="150">
          <cell r="E150">
            <v>2.8259000000008201E-4</v>
          </cell>
        </row>
        <row r="151">
          <cell r="E151">
            <v>2.8222000000011099E-4</v>
          </cell>
        </row>
        <row r="152">
          <cell r="E152">
            <v>2.81860000000078E-4</v>
          </cell>
        </row>
        <row r="153">
          <cell r="E153">
            <v>2.81860000000078E-4</v>
          </cell>
        </row>
        <row r="154">
          <cell r="E154">
            <v>2.81860000000078E-4</v>
          </cell>
        </row>
        <row r="155">
          <cell r="E155">
            <v>2.81490000000106E-4</v>
          </cell>
        </row>
        <row r="156">
          <cell r="E156">
            <v>2.81860000000078E-4</v>
          </cell>
        </row>
        <row r="157">
          <cell r="E157">
            <v>2.81860000000078E-4</v>
          </cell>
        </row>
        <row r="158">
          <cell r="E158">
            <v>2.81860000000078E-4</v>
          </cell>
        </row>
        <row r="159">
          <cell r="E159">
            <v>2.81860000000078E-4</v>
          </cell>
        </row>
        <row r="160">
          <cell r="E160">
            <v>2.81490000000106E-4</v>
          </cell>
        </row>
        <row r="161">
          <cell r="E161">
            <v>2.8074999999994099E-4</v>
          </cell>
        </row>
        <row r="162">
          <cell r="E162">
            <v>2.7000999999993202E-4</v>
          </cell>
        </row>
        <row r="163">
          <cell r="E163">
            <v>2.7000999999993202E-4</v>
          </cell>
        </row>
        <row r="164">
          <cell r="E164">
            <v>2.7037999999990299E-4</v>
          </cell>
        </row>
        <row r="165">
          <cell r="E165">
            <v>2.7075000000009698E-4</v>
          </cell>
        </row>
        <row r="166">
          <cell r="E166">
            <v>2.7149000000004097E-4</v>
          </cell>
        </row>
        <row r="167">
          <cell r="E167">
            <v>2.7149000000004097E-4</v>
          </cell>
        </row>
        <row r="168">
          <cell r="E168">
            <v>2.7296999999992799E-4</v>
          </cell>
        </row>
        <row r="169">
          <cell r="E169">
            <v>2.7296999999992799E-4</v>
          </cell>
        </row>
        <row r="170">
          <cell r="E170">
            <v>2.7333999999989999E-4</v>
          </cell>
        </row>
        <row r="171">
          <cell r="E171">
            <v>2.7259999999995599E-4</v>
          </cell>
        </row>
        <row r="172">
          <cell r="E172">
            <v>2.7186000000001303E-4</v>
          </cell>
        </row>
        <row r="173">
          <cell r="E173">
            <v>2.7149000000004097E-4</v>
          </cell>
        </row>
        <row r="174">
          <cell r="E174">
            <v>2.7112000000006898E-4</v>
          </cell>
        </row>
        <row r="175">
          <cell r="E175">
            <v>2.7186000000001303E-4</v>
          </cell>
        </row>
        <row r="176">
          <cell r="E176">
            <v>2.7259999999995599E-4</v>
          </cell>
        </row>
        <row r="177">
          <cell r="E177">
            <v>2.7296999999992799E-4</v>
          </cell>
        </row>
        <row r="178">
          <cell r="E178">
            <v>2.7296999999992799E-4</v>
          </cell>
        </row>
        <row r="179">
          <cell r="E179">
            <v>2.7333999999989999E-4</v>
          </cell>
        </row>
        <row r="180">
          <cell r="E180">
            <v>2.7186000000001303E-4</v>
          </cell>
        </row>
        <row r="181">
          <cell r="E181">
            <v>2.7186000000001303E-4</v>
          </cell>
        </row>
        <row r="182">
          <cell r="E182">
            <v>2.7112000000006898E-4</v>
          </cell>
        </row>
        <row r="183">
          <cell r="E183">
            <v>2.7075000000009698E-4</v>
          </cell>
        </row>
        <row r="184">
          <cell r="E184">
            <v>2.7075000000009698E-4</v>
          </cell>
        </row>
        <row r="185">
          <cell r="E185">
            <v>2.7037999999990299E-4</v>
          </cell>
        </row>
        <row r="186">
          <cell r="E186">
            <v>2.6963999999996002E-4</v>
          </cell>
        </row>
        <row r="187">
          <cell r="E187">
            <v>2.6889000000007701E-4</v>
          </cell>
        </row>
        <row r="188">
          <cell r="E188">
            <v>2.68149999999912E-4</v>
          </cell>
        </row>
        <row r="189">
          <cell r="E189">
            <v>2.7186000000001303E-4</v>
          </cell>
        </row>
        <row r="190">
          <cell r="E190">
            <v>2.7296999999992799E-4</v>
          </cell>
        </row>
        <row r="191">
          <cell r="E191">
            <v>2.7333999999989999E-4</v>
          </cell>
        </row>
        <row r="192">
          <cell r="E192">
            <v>2.7296999999992799E-4</v>
          </cell>
        </row>
        <row r="193">
          <cell r="E193">
            <v>2.7259999999995599E-4</v>
          </cell>
        </row>
        <row r="194">
          <cell r="E194">
            <v>2.7112000000006898E-4</v>
          </cell>
        </row>
        <row r="195">
          <cell r="E195">
            <v>2.7075000000009698E-4</v>
          </cell>
        </row>
        <row r="196">
          <cell r="E196">
            <v>2.7112000000006898E-4</v>
          </cell>
        </row>
        <row r="197">
          <cell r="E197">
            <v>2.7112000000006898E-4</v>
          </cell>
        </row>
        <row r="198">
          <cell r="E198">
            <v>2.7075000000009698E-4</v>
          </cell>
        </row>
        <row r="199">
          <cell r="E199">
            <v>2.7037999999990299E-4</v>
          </cell>
        </row>
        <row r="200">
          <cell r="E200">
            <v>2.7000999999993202E-4</v>
          </cell>
        </row>
        <row r="201">
          <cell r="E201">
            <v>2.6889000000007701E-4</v>
          </cell>
        </row>
        <row r="202">
          <cell r="E202">
            <v>2.6740999999996801E-4</v>
          </cell>
        </row>
        <row r="203">
          <cell r="E203">
            <v>2.6740999999996801E-4</v>
          </cell>
        </row>
        <row r="204">
          <cell r="E204">
            <v>2.6667000000002401E-4</v>
          </cell>
        </row>
        <row r="205">
          <cell r="E205">
            <v>2.6481000000000399E-4</v>
          </cell>
        </row>
        <row r="206">
          <cell r="E206">
            <v>2.6444000000003199E-4</v>
          </cell>
        </row>
        <row r="207">
          <cell r="E207">
            <v>2.6370000000008903E-4</v>
          </cell>
        </row>
        <row r="208">
          <cell r="E208">
            <v>2.6258000000001198E-4</v>
          </cell>
        </row>
        <row r="209">
          <cell r="E209">
            <v>2.6294999999998398E-4</v>
          </cell>
        </row>
        <row r="210">
          <cell r="E210">
            <v>2.6370000000008903E-4</v>
          </cell>
        </row>
        <row r="211">
          <cell r="E211">
            <v>2.6370000000008903E-4</v>
          </cell>
        </row>
        <row r="212">
          <cell r="E212">
            <v>2.6481000000000399E-4</v>
          </cell>
        </row>
        <row r="213">
          <cell r="E213">
            <v>2.6481000000000399E-4</v>
          </cell>
        </row>
        <row r="214">
          <cell r="E214">
            <v>2.6481000000000399E-4</v>
          </cell>
        </row>
        <row r="215">
          <cell r="E215">
            <v>2.6481000000000399E-4</v>
          </cell>
        </row>
        <row r="216">
          <cell r="E216">
            <v>2.6554999999994799E-4</v>
          </cell>
        </row>
        <row r="217">
          <cell r="E217">
            <v>2.6554999999994799E-4</v>
          </cell>
        </row>
        <row r="218">
          <cell r="E218">
            <v>2.6593000000008099E-4</v>
          </cell>
        </row>
        <row r="219">
          <cell r="E219">
            <v>2.6554999999994799E-4</v>
          </cell>
        </row>
        <row r="220">
          <cell r="E220">
            <v>2.6517999999997599E-4</v>
          </cell>
        </row>
        <row r="221">
          <cell r="E221">
            <v>2.6481000000000399E-4</v>
          </cell>
        </row>
        <row r="222">
          <cell r="E222">
            <v>2.6517999999997599E-4</v>
          </cell>
        </row>
        <row r="223">
          <cell r="E223">
            <v>2.6554999999994799E-4</v>
          </cell>
        </row>
        <row r="224">
          <cell r="E224">
            <v>2.6593000000008099E-4</v>
          </cell>
        </row>
        <row r="225">
          <cell r="E225">
            <v>2.6630000000005299E-4</v>
          </cell>
        </row>
        <row r="226">
          <cell r="E226">
            <v>2.6630000000005299E-4</v>
          </cell>
        </row>
        <row r="227">
          <cell r="E227">
            <v>2.6630000000005299E-4</v>
          </cell>
        </row>
        <row r="228">
          <cell r="E228">
            <v>2.6554999999994799E-4</v>
          </cell>
        </row>
        <row r="229">
          <cell r="E229">
            <v>2.6593000000008099E-4</v>
          </cell>
        </row>
        <row r="230">
          <cell r="E230">
            <v>2.6593000000008099E-4</v>
          </cell>
        </row>
        <row r="231">
          <cell r="E231">
            <v>2.6593000000008099E-4</v>
          </cell>
        </row>
        <row r="232">
          <cell r="E232">
            <v>2.6593000000008099E-4</v>
          </cell>
        </row>
        <row r="233">
          <cell r="E233">
            <v>2.6630000000005299E-4</v>
          </cell>
        </row>
        <row r="234">
          <cell r="E234">
            <v>2.6630000000005299E-4</v>
          </cell>
        </row>
        <row r="235">
          <cell r="E235">
            <v>2.6667000000002401E-4</v>
          </cell>
        </row>
        <row r="236">
          <cell r="E236">
            <v>2.6667000000002401E-4</v>
          </cell>
        </row>
        <row r="237">
          <cell r="E237">
            <v>2.6667000000002401E-4</v>
          </cell>
        </row>
        <row r="238">
          <cell r="E238">
            <v>2.6667000000002401E-4</v>
          </cell>
        </row>
        <row r="239">
          <cell r="E239">
            <v>2.6703999999999601E-4</v>
          </cell>
        </row>
        <row r="240">
          <cell r="E240">
            <v>2.6703999999999601E-4</v>
          </cell>
        </row>
        <row r="241">
          <cell r="E241">
            <v>2.6703999999999601E-4</v>
          </cell>
        </row>
        <row r="242">
          <cell r="E242">
            <v>2.6667000000002401E-4</v>
          </cell>
        </row>
        <row r="243">
          <cell r="E243">
            <v>2.6667000000002401E-4</v>
          </cell>
        </row>
        <row r="244">
          <cell r="E244">
            <v>2.6667000000002401E-4</v>
          </cell>
        </row>
        <row r="245">
          <cell r="E245">
            <v>2.6630000000005299E-4</v>
          </cell>
        </row>
        <row r="246">
          <cell r="E246">
            <v>2.6630000000005299E-4</v>
          </cell>
        </row>
        <row r="247">
          <cell r="E247">
            <v>2.6630000000005299E-4</v>
          </cell>
        </row>
        <row r="248">
          <cell r="E248">
            <v>2.6593000000008099E-4</v>
          </cell>
        </row>
        <row r="249">
          <cell r="E249">
            <v>2.6667000000002401E-4</v>
          </cell>
        </row>
        <row r="250">
          <cell r="E250">
            <v>2.6667000000002401E-4</v>
          </cell>
        </row>
        <row r="251">
          <cell r="E251">
            <v>2.6703999999999601E-4</v>
          </cell>
        </row>
        <row r="252">
          <cell r="E252">
            <v>2.6852000000010502E-4</v>
          </cell>
        </row>
        <row r="253">
          <cell r="E253">
            <v>2.6777999999994E-4</v>
          </cell>
        </row>
        <row r="254">
          <cell r="E254">
            <v>2.6777999999994E-4</v>
          </cell>
        </row>
        <row r="255">
          <cell r="E255">
            <v>2.6777999999994E-4</v>
          </cell>
        </row>
        <row r="256">
          <cell r="E256">
            <v>2.6777999999994E-4</v>
          </cell>
        </row>
        <row r="257">
          <cell r="E257">
            <v>2.68149999999912E-4</v>
          </cell>
        </row>
        <row r="258">
          <cell r="E258">
            <v>2.68149999999912E-4</v>
          </cell>
        </row>
        <row r="259">
          <cell r="E259">
            <v>2.68149999999912E-4</v>
          </cell>
        </row>
        <row r="260">
          <cell r="E260">
            <v>2.68149999999912E-4</v>
          </cell>
        </row>
        <row r="261">
          <cell r="E261">
            <v>2.68149999999912E-4</v>
          </cell>
        </row>
        <row r="262">
          <cell r="E262">
            <v>2.68149999999912E-4</v>
          </cell>
        </row>
        <row r="263">
          <cell r="E263">
            <v>2.68149999999912E-4</v>
          </cell>
        </row>
        <row r="264">
          <cell r="E264">
            <v>2.68149999999912E-4</v>
          </cell>
        </row>
        <row r="265">
          <cell r="E265">
            <v>2.68149999999912E-4</v>
          </cell>
        </row>
        <row r="266">
          <cell r="E266">
            <v>2.68149999999912E-4</v>
          </cell>
        </row>
        <row r="267">
          <cell r="E267">
            <v>2.68149999999912E-4</v>
          </cell>
        </row>
        <row r="268">
          <cell r="E268">
            <v>2.68149999999912E-4</v>
          </cell>
        </row>
        <row r="269">
          <cell r="E269">
            <v>2.68149999999912E-4</v>
          </cell>
        </row>
        <row r="270">
          <cell r="E270">
            <v>2.68149999999912E-4</v>
          </cell>
        </row>
        <row r="271">
          <cell r="E271">
            <v>2.68149999999912E-4</v>
          </cell>
        </row>
        <row r="272">
          <cell r="E272">
            <v>2.68149999999912E-4</v>
          </cell>
        </row>
        <row r="273">
          <cell r="E273">
            <v>2.68149999999912E-4</v>
          </cell>
        </row>
        <row r="274">
          <cell r="E274">
            <v>2.68149999999912E-4</v>
          </cell>
        </row>
        <row r="275">
          <cell r="E275">
            <v>2.6889000000007701E-4</v>
          </cell>
        </row>
        <row r="276">
          <cell r="E276">
            <v>2.6926000000004901E-4</v>
          </cell>
        </row>
        <row r="277">
          <cell r="E277">
            <v>2.6926000000004901E-4</v>
          </cell>
        </row>
        <row r="278">
          <cell r="E278">
            <v>2.6889000000007701E-4</v>
          </cell>
        </row>
        <row r="279">
          <cell r="E279">
            <v>2.6889000000007701E-4</v>
          </cell>
        </row>
        <row r="280">
          <cell r="E280">
            <v>2.6889000000007701E-4</v>
          </cell>
        </row>
        <row r="281">
          <cell r="E281">
            <v>2.6889000000007701E-4</v>
          </cell>
        </row>
        <row r="282">
          <cell r="E282">
            <v>2.6889000000007701E-4</v>
          </cell>
        </row>
        <row r="283">
          <cell r="E283">
            <v>2.6889000000007701E-4</v>
          </cell>
        </row>
        <row r="284">
          <cell r="E284">
            <v>2.6889000000007701E-4</v>
          </cell>
        </row>
        <row r="285">
          <cell r="E285">
            <v>2.6889000000007701E-4</v>
          </cell>
        </row>
        <row r="286">
          <cell r="E286">
            <v>2.6889000000007701E-4</v>
          </cell>
        </row>
        <row r="287">
          <cell r="E287">
            <v>2.6852000000010502E-4</v>
          </cell>
        </row>
        <row r="288">
          <cell r="E288">
            <v>2.6852000000010502E-4</v>
          </cell>
        </row>
        <row r="289">
          <cell r="E289">
            <v>2.7741999999997301E-4</v>
          </cell>
        </row>
        <row r="290">
          <cell r="E290">
            <v>2.7741999999997301E-4</v>
          </cell>
        </row>
        <row r="291">
          <cell r="E291">
            <v>2.7741999999997301E-4</v>
          </cell>
        </row>
        <row r="292">
          <cell r="E292">
            <v>2.7741999999997301E-4</v>
          </cell>
        </row>
        <row r="293">
          <cell r="E293">
            <v>2.7741999999997301E-4</v>
          </cell>
        </row>
        <row r="294">
          <cell r="E294">
            <v>2.7741999999997301E-4</v>
          </cell>
        </row>
        <row r="295">
          <cell r="E295">
            <v>2.7705000000000102E-4</v>
          </cell>
        </row>
        <row r="296">
          <cell r="E296">
            <v>2.7705000000000102E-4</v>
          </cell>
        </row>
        <row r="297">
          <cell r="E297">
            <v>2.7705000000000102E-4</v>
          </cell>
        </row>
        <row r="298">
          <cell r="E298">
            <v>2.7705000000000102E-4</v>
          </cell>
        </row>
        <row r="299">
          <cell r="E299">
            <v>2.7705000000000102E-4</v>
          </cell>
        </row>
        <row r="300">
          <cell r="E300">
            <v>2.7741999999997301E-4</v>
          </cell>
        </row>
        <row r="301">
          <cell r="E301">
            <v>2.7741999999997301E-4</v>
          </cell>
        </row>
        <row r="302">
          <cell r="E302">
            <v>2.7705000000000102E-4</v>
          </cell>
        </row>
        <row r="303">
          <cell r="E303">
            <v>2.7741999999997301E-4</v>
          </cell>
        </row>
        <row r="304">
          <cell r="E304">
            <v>2.7705000000000102E-4</v>
          </cell>
        </row>
        <row r="305">
          <cell r="E305">
            <v>2.7668000000002902E-4</v>
          </cell>
        </row>
        <row r="306">
          <cell r="E306">
            <v>2.7668000000002902E-4</v>
          </cell>
        </row>
        <row r="307">
          <cell r="E307">
            <v>2.7668000000002902E-4</v>
          </cell>
        </row>
        <row r="308">
          <cell r="E308">
            <v>2.7668000000002902E-4</v>
          </cell>
        </row>
        <row r="309">
          <cell r="E309">
            <v>2.7668000000002902E-4</v>
          </cell>
        </row>
        <row r="310">
          <cell r="E310">
            <v>2.7668000000002902E-4</v>
          </cell>
        </row>
        <row r="311">
          <cell r="E311">
            <v>2.7668000000002902E-4</v>
          </cell>
        </row>
        <row r="312">
          <cell r="E312">
            <v>2.7668000000002902E-4</v>
          </cell>
        </row>
        <row r="313">
          <cell r="E313">
            <v>2.7668000000002902E-4</v>
          </cell>
        </row>
        <row r="314">
          <cell r="E314">
            <v>2.7668000000002902E-4</v>
          </cell>
        </row>
        <row r="315">
          <cell r="E315">
            <v>2.7668000000002902E-4</v>
          </cell>
        </row>
        <row r="316">
          <cell r="E316">
            <v>2.7668000000002902E-4</v>
          </cell>
        </row>
        <row r="317">
          <cell r="E317">
            <v>2.7668000000002902E-4</v>
          </cell>
        </row>
        <row r="318">
          <cell r="E318">
            <v>2.9513999999997202E-4</v>
          </cell>
        </row>
        <row r="319">
          <cell r="E319">
            <v>2.9513999999997202E-4</v>
          </cell>
        </row>
        <row r="320">
          <cell r="E320">
            <v>2.9513999999997202E-4</v>
          </cell>
        </row>
        <row r="321">
          <cell r="E321">
            <v>2.9513999999997202E-4</v>
          </cell>
        </row>
        <row r="322">
          <cell r="E322">
            <v>2.9513999999997202E-4</v>
          </cell>
        </row>
        <row r="323">
          <cell r="E323">
            <v>2.9513999999997202E-4</v>
          </cell>
        </row>
        <row r="324">
          <cell r="E324">
            <v>2.9513999999997202E-4</v>
          </cell>
        </row>
        <row r="325">
          <cell r="E325">
            <v>2.9513999999997202E-4</v>
          </cell>
        </row>
        <row r="326">
          <cell r="E326">
            <v>2.9513999999997202E-4</v>
          </cell>
        </row>
        <row r="327">
          <cell r="E327">
            <v>2.9513999999997202E-4</v>
          </cell>
        </row>
        <row r="328">
          <cell r="E328">
            <v>2.9513999999997202E-4</v>
          </cell>
        </row>
        <row r="329">
          <cell r="E329">
            <v>2.9513999999997202E-4</v>
          </cell>
        </row>
        <row r="330">
          <cell r="E330">
            <v>2.9513999999997202E-4</v>
          </cell>
        </row>
        <row r="331">
          <cell r="E331">
            <v>2.9513999999997202E-4</v>
          </cell>
        </row>
        <row r="332">
          <cell r="E332">
            <v>2.9513999999997202E-4</v>
          </cell>
        </row>
        <row r="333">
          <cell r="E333">
            <v>2.9513999999997202E-4</v>
          </cell>
        </row>
        <row r="334">
          <cell r="E334">
            <v>2.9513999999997202E-4</v>
          </cell>
        </row>
        <row r="335">
          <cell r="E335">
            <v>2.9513999999997202E-4</v>
          </cell>
        </row>
        <row r="336">
          <cell r="E336">
            <v>2.9513999999997202E-4</v>
          </cell>
        </row>
        <row r="337">
          <cell r="E337">
            <v>2.9513999999997202E-4</v>
          </cell>
        </row>
        <row r="338">
          <cell r="E338">
            <v>2.9513999999997202E-4</v>
          </cell>
        </row>
        <row r="339">
          <cell r="E339">
            <v>2.9513999999997202E-4</v>
          </cell>
        </row>
        <row r="340">
          <cell r="E340">
            <v>2.9513999999997202E-4</v>
          </cell>
        </row>
        <row r="341">
          <cell r="E341">
            <v>2.9513999999997202E-4</v>
          </cell>
        </row>
        <row r="342">
          <cell r="E342">
            <v>2.9513999999997202E-4</v>
          </cell>
        </row>
        <row r="343">
          <cell r="E343">
            <v>2.9513999999997202E-4</v>
          </cell>
        </row>
        <row r="344">
          <cell r="E344">
            <v>2.9513999999997202E-4</v>
          </cell>
        </row>
        <row r="345">
          <cell r="E345">
            <v>2.9513999999997202E-4</v>
          </cell>
        </row>
        <row r="346">
          <cell r="E346">
            <v>2.9513999999997202E-4</v>
          </cell>
        </row>
        <row r="347">
          <cell r="E347">
            <v>3.1352999999989501E-4</v>
          </cell>
        </row>
        <row r="348">
          <cell r="E348">
            <v>3.1352999999989501E-4</v>
          </cell>
        </row>
        <row r="349">
          <cell r="E349">
            <v>3.1352999999989501E-4</v>
          </cell>
        </row>
        <row r="350">
          <cell r="E350">
            <v>3.1352999999989501E-4</v>
          </cell>
        </row>
        <row r="351">
          <cell r="E351">
            <v>3.1352999999989501E-4</v>
          </cell>
        </row>
        <row r="352">
          <cell r="E352">
            <v>3.1352999999989501E-4</v>
          </cell>
        </row>
        <row r="353">
          <cell r="E353">
            <v>3.1352999999989501E-4</v>
          </cell>
        </row>
        <row r="354">
          <cell r="E354">
            <v>3.1352999999989501E-4</v>
          </cell>
        </row>
        <row r="355">
          <cell r="E355">
            <v>3.1352999999989501E-4</v>
          </cell>
        </row>
        <row r="356">
          <cell r="E356">
            <v>3.1352999999989501E-4</v>
          </cell>
        </row>
        <row r="357">
          <cell r="E357">
            <v>3.1352999999989501E-4</v>
          </cell>
        </row>
        <row r="358">
          <cell r="E358">
            <v>3.1352999999989501E-4</v>
          </cell>
        </row>
        <row r="359">
          <cell r="E359">
            <v>3.1352999999989501E-4</v>
          </cell>
        </row>
        <row r="360">
          <cell r="E360">
            <v>3.1352999999989501E-4</v>
          </cell>
        </row>
        <row r="361">
          <cell r="E361">
            <v>3.1352999999989501E-4</v>
          </cell>
        </row>
        <row r="362">
          <cell r="E362">
            <v>3.13889999999928E-4</v>
          </cell>
        </row>
        <row r="363">
          <cell r="E363">
            <v>3.13889999999928E-4</v>
          </cell>
        </row>
        <row r="364">
          <cell r="E364">
            <v>3.1352999999989501E-4</v>
          </cell>
        </row>
        <row r="365">
          <cell r="E365">
            <v>3.1352999999989501E-4</v>
          </cell>
        </row>
        <row r="366">
          <cell r="E366">
            <v>3.1352999999989501E-4</v>
          </cell>
        </row>
        <row r="367">
          <cell r="E367">
            <v>3.1352999999989501E-4</v>
          </cell>
        </row>
        <row r="368">
          <cell r="E368">
            <v>3.1352999999989501E-4</v>
          </cell>
        </row>
        <row r="369">
          <cell r="E369">
            <v>3.1352999999989501E-4</v>
          </cell>
        </row>
        <row r="370">
          <cell r="E370">
            <v>3.1352999999989501E-4</v>
          </cell>
        </row>
        <row r="371">
          <cell r="E371">
            <v>3.1352999999989501E-4</v>
          </cell>
        </row>
        <row r="372">
          <cell r="E372">
            <v>3.1352999999989501E-4</v>
          </cell>
        </row>
        <row r="373">
          <cell r="E373">
            <v>3.1352999999989501E-4</v>
          </cell>
        </row>
        <row r="374">
          <cell r="E374">
            <v>3.1352999999989501E-4</v>
          </cell>
        </row>
        <row r="375">
          <cell r="E375">
            <v>3.1352999999989501E-4</v>
          </cell>
        </row>
        <row r="376">
          <cell r="E376">
            <v>3.1352999999989501E-4</v>
          </cell>
        </row>
        <row r="377">
          <cell r="E377">
            <v>3.1352999999989501E-4</v>
          </cell>
        </row>
        <row r="378">
          <cell r="E378">
            <v>3.1352999999989501E-4</v>
          </cell>
        </row>
        <row r="379">
          <cell r="E379">
            <v>3.1352999999989501E-4</v>
          </cell>
        </row>
        <row r="380">
          <cell r="E380">
            <v>3.1352999999989501E-4</v>
          </cell>
        </row>
        <row r="381">
          <cell r="E381">
            <v>3.1352999999989501E-4</v>
          </cell>
        </row>
        <row r="382">
          <cell r="E382">
            <v>3.3181999999998301E-4</v>
          </cell>
        </row>
        <row r="383">
          <cell r="E383">
            <v>3.3181999999998301E-4</v>
          </cell>
        </row>
        <row r="384">
          <cell r="E384">
            <v>3.3181999999998301E-4</v>
          </cell>
        </row>
        <row r="385">
          <cell r="E385">
            <v>3.3181999999998301E-4</v>
          </cell>
        </row>
        <row r="386">
          <cell r="E386">
            <v>3.3181999999998301E-4</v>
          </cell>
        </row>
        <row r="387">
          <cell r="E387">
            <v>3.3181999999998301E-4</v>
          </cell>
        </row>
        <row r="388">
          <cell r="E388">
            <v>3.3181999999998301E-4</v>
          </cell>
        </row>
        <row r="389">
          <cell r="E389">
            <v>3.3181999999998301E-4</v>
          </cell>
        </row>
        <row r="390">
          <cell r="E390">
            <v>3.3181999999998301E-4</v>
          </cell>
        </row>
        <row r="391">
          <cell r="E391">
            <v>3.3181999999998301E-4</v>
          </cell>
        </row>
        <row r="392">
          <cell r="E392">
            <v>3.3181999999998301E-4</v>
          </cell>
        </row>
        <row r="393">
          <cell r="E393">
            <v>3.3181999999998301E-4</v>
          </cell>
        </row>
        <row r="394">
          <cell r="E394">
            <v>3.3181999999998301E-4</v>
          </cell>
        </row>
        <row r="395">
          <cell r="E395">
            <v>3.3181999999998301E-4</v>
          </cell>
        </row>
        <row r="396">
          <cell r="E396">
            <v>3.3181999999998301E-4</v>
          </cell>
        </row>
        <row r="397">
          <cell r="E397">
            <v>3.3145999999995002E-4</v>
          </cell>
        </row>
        <row r="398">
          <cell r="E398">
            <v>3.3108999999997802E-4</v>
          </cell>
        </row>
        <row r="399">
          <cell r="E399">
            <v>3.3108999999997802E-4</v>
          </cell>
        </row>
        <row r="400">
          <cell r="E400">
            <v>3.3108999999997802E-4</v>
          </cell>
        </row>
        <row r="401">
          <cell r="E401">
            <v>3.3510999999997198E-4</v>
          </cell>
        </row>
        <row r="402">
          <cell r="E402">
            <v>3.3181999999998301E-4</v>
          </cell>
        </row>
        <row r="403">
          <cell r="E403">
            <v>3.3145999999995002E-4</v>
          </cell>
        </row>
        <row r="404">
          <cell r="E404">
            <v>3.3145999999995002E-4</v>
          </cell>
        </row>
        <row r="405">
          <cell r="E405">
            <v>3.3145999999995002E-4</v>
          </cell>
        </row>
        <row r="406">
          <cell r="E406">
            <v>3.3108999999997802E-4</v>
          </cell>
        </row>
        <row r="407">
          <cell r="E407">
            <v>3.3108999999997802E-4</v>
          </cell>
        </row>
        <row r="408">
          <cell r="E408">
            <v>3.3583999999997599E-4</v>
          </cell>
        </row>
        <row r="409">
          <cell r="E409">
            <v>3.3510999999997198E-4</v>
          </cell>
        </row>
        <row r="410">
          <cell r="E410">
            <v>3.3510999999997198E-4</v>
          </cell>
        </row>
        <row r="411">
          <cell r="E411">
            <v>3.3656999999998001E-4</v>
          </cell>
        </row>
        <row r="412">
          <cell r="E412">
            <v>3.5512000000004201E-4</v>
          </cell>
        </row>
        <row r="413">
          <cell r="E413">
            <v>3.53669999999973E-4</v>
          </cell>
        </row>
        <row r="414">
          <cell r="E414">
            <v>3.5476000000001E-4</v>
          </cell>
        </row>
        <row r="415">
          <cell r="E415">
            <v>3.5476000000001E-4</v>
          </cell>
        </row>
        <row r="416">
          <cell r="E416">
            <v>3.5476000000001E-4</v>
          </cell>
        </row>
        <row r="417">
          <cell r="E417">
            <v>3.5476000000001E-4</v>
          </cell>
        </row>
        <row r="418">
          <cell r="E418">
            <v>3.53669999999973E-4</v>
          </cell>
        </row>
        <row r="419">
          <cell r="E419">
            <v>3.5476000000001E-4</v>
          </cell>
        </row>
        <row r="420">
          <cell r="E420">
            <v>3.5476000000001E-4</v>
          </cell>
        </row>
        <row r="421">
          <cell r="E421">
            <v>3.53669999999973E-4</v>
          </cell>
        </row>
        <row r="422">
          <cell r="E422">
            <v>3.53669999999973E-4</v>
          </cell>
        </row>
        <row r="423">
          <cell r="E423">
            <v>3.53669999999973E-4</v>
          </cell>
        </row>
        <row r="424">
          <cell r="E424">
            <v>3.53669999999973E-4</v>
          </cell>
        </row>
        <row r="425">
          <cell r="E425">
            <v>3.53669999999973E-4</v>
          </cell>
        </row>
        <row r="426">
          <cell r="E426">
            <v>3.53669999999973E-4</v>
          </cell>
        </row>
        <row r="427">
          <cell r="E427">
            <v>3.53669999999973E-4</v>
          </cell>
        </row>
        <row r="428">
          <cell r="E428">
            <v>3.53669999999973E-4</v>
          </cell>
        </row>
        <row r="429">
          <cell r="E429">
            <v>3.52219999999903E-4</v>
          </cell>
        </row>
        <row r="430">
          <cell r="E430">
            <v>3.52219999999903E-4</v>
          </cell>
        </row>
        <row r="431">
          <cell r="E431">
            <v>3.52219999999903E-4</v>
          </cell>
        </row>
        <row r="432">
          <cell r="E432">
            <v>3.52219999999903E-4</v>
          </cell>
        </row>
        <row r="433">
          <cell r="E433">
            <v>3.52219999999903E-4</v>
          </cell>
        </row>
        <row r="434">
          <cell r="E434">
            <v>3.52219999999903E-4</v>
          </cell>
        </row>
        <row r="435">
          <cell r="E435">
            <v>3.52219999999903E-4</v>
          </cell>
        </row>
        <row r="436">
          <cell r="E436">
            <v>3.52219999999903E-4</v>
          </cell>
        </row>
        <row r="437">
          <cell r="E437">
            <v>3.52219999999903E-4</v>
          </cell>
        </row>
        <row r="438">
          <cell r="E438">
            <v>3.52219999999903E-4</v>
          </cell>
        </row>
        <row r="439">
          <cell r="E439">
            <v>3.52219999999903E-4</v>
          </cell>
        </row>
        <row r="440">
          <cell r="E440">
            <v>3.52219999999903E-4</v>
          </cell>
        </row>
        <row r="441">
          <cell r="E441">
            <v>3.52219999999903E-4</v>
          </cell>
        </row>
        <row r="442">
          <cell r="E442">
            <v>3.52219999999903E-4</v>
          </cell>
        </row>
        <row r="443">
          <cell r="E443">
            <v>3.52219999999903E-4</v>
          </cell>
        </row>
        <row r="444">
          <cell r="E444">
            <v>3.52219999999903E-4</v>
          </cell>
        </row>
        <row r="445">
          <cell r="E445">
            <v>3.52219999999903E-4</v>
          </cell>
        </row>
        <row r="446">
          <cell r="E446">
            <v>3.69980000000103E-4</v>
          </cell>
        </row>
        <row r="447">
          <cell r="E447">
            <v>3.69980000000103E-4</v>
          </cell>
        </row>
        <row r="448">
          <cell r="E448">
            <v>3.69980000000103E-4</v>
          </cell>
        </row>
        <row r="449">
          <cell r="E449">
            <v>3.69980000000103E-4</v>
          </cell>
        </row>
        <row r="450">
          <cell r="E450">
            <v>3.69980000000103E-4</v>
          </cell>
        </row>
        <row r="451">
          <cell r="E451">
            <v>3.69980000000103E-4</v>
          </cell>
        </row>
        <row r="452">
          <cell r="E452">
            <v>3.6962000000007001E-4</v>
          </cell>
        </row>
        <row r="453">
          <cell r="E453">
            <v>3.7287000000008102E-4</v>
          </cell>
        </row>
        <row r="454">
          <cell r="E454">
            <v>3.69980000000103E-4</v>
          </cell>
        </row>
        <row r="455">
          <cell r="E455">
            <v>3.69980000000103E-4</v>
          </cell>
        </row>
        <row r="456">
          <cell r="E456">
            <v>3.69980000000103E-4</v>
          </cell>
        </row>
        <row r="457">
          <cell r="E457">
            <v>3.69980000000103E-4</v>
          </cell>
        </row>
        <row r="458">
          <cell r="E458">
            <v>3.7287000000008102E-4</v>
          </cell>
        </row>
        <row r="459">
          <cell r="E459">
            <v>3.69980000000103E-4</v>
          </cell>
        </row>
        <row r="460">
          <cell r="E460">
            <v>3.69980000000103E-4</v>
          </cell>
        </row>
        <row r="461">
          <cell r="E461">
            <v>3.69980000000103E-4</v>
          </cell>
        </row>
        <row r="462">
          <cell r="E462">
            <v>3.69980000000103E-4</v>
          </cell>
        </row>
        <row r="463">
          <cell r="E463">
            <v>3.69980000000103E-4</v>
          </cell>
        </row>
        <row r="464">
          <cell r="E464">
            <v>3.69980000000103E-4</v>
          </cell>
        </row>
        <row r="465">
          <cell r="E465">
            <v>3.69980000000103E-4</v>
          </cell>
        </row>
        <row r="466">
          <cell r="E466">
            <v>3.69980000000103E-4</v>
          </cell>
        </row>
        <row r="467">
          <cell r="E467">
            <v>3.69980000000103E-4</v>
          </cell>
        </row>
        <row r="468">
          <cell r="E468">
            <v>3.69980000000103E-4</v>
          </cell>
        </row>
        <row r="469">
          <cell r="E469">
            <v>3.69980000000103E-4</v>
          </cell>
        </row>
        <row r="470">
          <cell r="E470">
            <v>3.69980000000103E-4</v>
          </cell>
        </row>
        <row r="471">
          <cell r="E471">
            <v>3.69980000000103E-4</v>
          </cell>
        </row>
        <row r="472">
          <cell r="E472">
            <v>3.69980000000103E-4</v>
          </cell>
        </row>
        <row r="473">
          <cell r="E473">
            <v>3.69980000000103E-4</v>
          </cell>
        </row>
        <row r="474">
          <cell r="E474">
            <v>3.69980000000103E-4</v>
          </cell>
        </row>
        <row r="475">
          <cell r="E475">
            <v>3.69980000000103E-4</v>
          </cell>
        </row>
        <row r="476">
          <cell r="E476">
            <v>3.69980000000103E-4</v>
          </cell>
        </row>
        <row r="477">
          <cell r="E477">
            <v>3.69980000000103E-4</v>
          </cell>
        </row>
        <row r="478">
          <cell r="E478">
            <v>3.69980000000103E-4</v>
          </cell>
        </row>
        <row r="479">
          <cell r="E479">
            <v>3.8801999999993298E-4</v>
          </cell>
        </row>
        <row r="480">
          <cell r="E480">
            <v>3.90539999999939E-4</v>
          </cell>
        </row>
        <row r="481">
          <cell r="E481">
            <v>3.9089999999997199E-4</v>
          </cell>
        </row>
        <row r="482">
          <cell r="E482">
            <v>3.9089999999997199E-4</v>
          </cell>
        </row>
        <row r="483">
          <cell r="E483">
            <v>3.8801999999993298E-4</v>
          </cell>
        </row>
        <row r="484">
          <cell r="E484">
            <v>3.8801999999993298E-4</v>
          </cell>
        </row>
        <row r="485">
          <cell r="E485">
            <v>3.8801999999993298E-4</v>
          </cell>
        </row>
        <row r="486">
          <cell r="E486">
            <v>3.8801999999993298E-4</v>
          </cell>
        </row>
        <row r="487">
          <cell r="E487">
            <v>3.8801999999993298E-4</v>
          </cell>
        </row>
        <row r="488">
          <cell r="E488">
            <v>3.8801999999993298E-4</v>
          </cell>
        </row>
        <row r="489">
          <cell r="E489">
            <v>3.8801999999993298E-4</v>
          </cell>
        </row>
        <row r="490">
          <cell r="E490">
            <v>3.8801999999993298E-4</v>
          </cell>
        </row>
        <row r="491">
          <cell r="E491">
            <v>3.8801999999993298E-4</v>
          </cell>
        </row>
        <row r="492">
          <cell r="E492">
            <v>3.8873999999999902E-4</v>
          </cell>
        </row>
        <row r="493">
          <cell r="E493">
            <v>3.8873999999999902E-4</v>
          </cell>
        </row>
        <row r="494">
          <cell r="E494">
            <v>3.8873999999999902E-4</v>
          </cell>
        </row>
        <row r="495">
          <cell r="E495">
            <v>3.8873999999999902E-4</v>
          </cell>
        </row>
        <row r="496">
          <cell r="E496">
            <v>3.8873999999999902E-4</v>
          </cell>
        </row>
        <row r="497">
          <cell r="E497">
            <v>3.8873999999999902E-4</v>
          </cell>
        </row>
        <row r="498">
          <cell r="E498">
            <v>3.8873999999999902E-4</v>
          </cell>
        </row>
        <row r="499">
          <cell r="E499">
            <v>3.8873999999999902E-4</v>
          </cell>
        </row>
        <row r="500">
          <cell r="E500">
            <v>3.8873999999999902E-4</v>
          </cell>
        </row>
        <row r="501">
          <cell r="E501">
            <v>3.8873999999999902E-4</v>
          </cell>
        </row>
        <row r="502">
          <cell r="E502">
            <v>3.8873999999999902E-4</v>
          </cell>
        </row>
        <row r="503">
          <cell r="E503">
            <v>3.8873999999999902E-4</v>
          </cell>
        </row>
        <row r="504">
          <cell r="E504">
            <v>3.8873999999999902E-4</v>
          </cell>
        </row>
        <row r="505">
          <cell r="E505">
            <v>3.8873999999999902E-4</v>
          </cell>
        </row>
        <row r="506">
          <cell r="E506">
            <v>3.8873999999999902E-4</v>
          </cell>
        </row>
        <row r="507">
          <cell r="E507">
            <v>3.8873999999999902E-4</v>
          </cell>
        </row>
        <row r="508">
          <cell r="E508">
            <v>3.9089999999997199E-4</v>
          </cell>
        </row>
        <row r="509">
          <cell r="E509">
            <v>3.9951999999998699E-4</v>
          </cell>
        </row>
        <row r="510">
          <cell r="E510">
            <v>3.9951999999998699E-4</v>
          </cell>
        </row>
        <row r="511">
          <cell r="E511">
            <v>3.9809000000001798E-4</v>
          </cell>
        </row>
        <row r="512">
          <cell r="E512">
            <v>3.9809000000001798E-4</v>
          </cell>
        </row>
        <row r="513">
          <cell r="E513">
            <v>3.9809000000001798E-4</v>
          </cell>
        </row>
        <row r="514">
          <cell r="E514">
            <v>3.9809000000001798E-4</v>
          </cell>
        </row>
        <row r="515">
          <cell r="E515">
            <v>3.9809000000001798E-4</v>
          </cell>
        </row>
        <row r="516">
          <cell r="E516">
            <v>3.9809000000001798E-4</v>
          </cell>
        </row>
        <row r="517">
          <cell r="E517">
            <v>3.9809000000001798E-4</v>
          </cell>
        </row>
        <row r="518">
          <cell r="E518">
            <v>3.9809000000001798E-4</v>
          </cell>
        </row>
        <row r="519">
          <cell r="E519">
            <v>3.9809000000001798E-4</v>
          </cell>
        </row>
        <row r="520">
          <cell r="E520">
            <v>3.9809000000001798E-4</v>
          </cell>
        </row>
        <row r="521">
          <cell r="E521">
            <v>3.9951999999998699E-4</v>
          </cell>
        </row>
        <row r="522">
          <cell r="E522">
            <v>3.9951999999998699E-4</v>
          </cell>
        </row>
        <row r="523">
          <cell r="E523">
            <v>3.9951999999998699E-4</v>
          </cell>
        </row>
        <row r="524">
          <cell r="E524">
            <v>3.9951999999998699E-4</v>
          </cell>
        </row>
        <row r="525">
          <cell r="E525">
            <v>3.9951999999998699E-4</v>
          </cell>
        </row>
        <row r="526">
          <cell r="E526">
            <v>3.9951999999998699E-4</v>
          </cell>
        </row>
        <row r="527">
          <cell r="E527">
            <v>3.9809000000001798E-4</v>
          </cell>
        </row>
        <row r="528">
          <cell r="E528">
            <v>3.9809000000001798E-4</v>
          </cell>
        </row>
        <row r="529">
          <cell r="E529">
            <v>3.9809000000001798E-4</v>
          </cell>
        </row>
        <row r="530">
          <cell r="E530">
            <v>3.9809000000001798E-4</v>
          </cell>
        </row>
        <row r="531">
          <cell r="E531">
            <v>3.9809000000001798E-4</v>
          </cell>
        </row>
        <row r="532">
          <cell r="E532">
            <v>4.0704999999996401E-4</v>
          </cell>
        </row>
        <row r="533">
          <cell r="E533">
            <v>4.0704999999996401E-4</v>
          </cell>
        </row>
        <row r="534">
          <cell r="E534">
            <v>4.0704999999996401E-4</v>
          </cell>
        </row>
        <row r="535">
          <cell r="E535">
            <v>4.0704999999996401E-4</v>
          </cell>
        </row>
        <row r="536">
          <cell r="E536">
            <v>4.0704999999996401E-4</v>
          </cell>
        </row>
        <row r="537">
          <cell r="E537">
            <v>4.0704999999996401E-4</v>
          </cell>
        </row>
        <row r="538">
          <cell r="E538">
            <v>4.0704999999996401E-4</v>
          </cell>
        </row>
        <row r="539">
          <cell r="E539">
            <v>4.0704999999996401E-4</v>
          </cell>
        </row>
        <row r="540">
          <cell r="E540">
            <v>4.0704999999996401E-4</v>
          </cell>
        </row>
        <row r="541">
          <cell r="E541">
            <v>4.0704999999996401E-4</v>
          </cell>
        </row>
        <row r="542">
          <cell r="E542">
            <v>4.0704999999996401E-4</v>
          </cell>
        </row>
        <row r="543">
          <cell r="E543">
            <v>4.0704999999996401E-4</v>
          </cell>
        </row>
        <row r="544">
          <cell r="E544">
            <v>4.0704999999996401E-4</v>
          </cell>
        </row>
        <row r="545">
          <cell r="E545">
            <v>4.0704999999996401E-4</v>
          </cell>
        </row>
        <row r="546">
          <cell r="E546">
            <v>4.0704999999996401E-4</v>
          </cell>
        </row>
        <row r="547">
          <cell r="E547">
            <v>4.0704999999996401E-4</v>
          </cell>
        </row>
        <row r="548">
          <cell r="E548">
            <v>4.0704999999996401E-4</v>
          </cell>
        </row>
        <row r="549">
          <cell r="E549">
            <v>4.0704999999996401E-4</v>
          </cell>
        </row>
        <row r="550">
          <cell r="E550">
            <v>4.0704999999996401E-4</v>
          </cell>
        </row>
        <row r="551">
          <cell r="E551">
            <v>4.0704999999996401E-4</v>
          </cell>
        </row>
        <row r="552">
          <cell r="E552">
            <v>4.0704999999996401E-4</v>
          </cell>
        </row>
        <row r="553">
          <cell r="E553">
            <v>4.0704999999996401E-4</v>
          </cell>
        </row>
        <row r="554">
          <cell r="E554">
            <v>4.0704999999996401E-4</v>
          </cell>
        </row>
        <row r="555">
          <cell r="E555">
            <v>4.0704999999996401E-4</v>
          </cell>
        </row>
        <row r="556">
          <cell r="E556">
            <v>4.0704999999996401E-4</v>
          </cell>
        </row>
        <row r="557">
          <cell r="E557">
            <v>4.0704999999996401E-4</v>
          </cell>
        </row>
        <row r="558">
          <cell r="E558">
            <v>4.0704999999996401E-4</v>
          </cell>
        </row>
        <row r="559">
          <cell r="E559">
            <v>4.0704999999996401E-4</v>
          </cell>
        </row>
        <row r="560">
          <cell r="E560">
            <v>4.0704999999996401E-4</v>
          </cell>
        </row>
        <row r="561">
          <cell r="E561">
            <v>4.0704999999996401E-4</v>
          </cell>
        </row>
        <row r="562">
          <cell r="E562">
            <v>4.0704999999996401E-4</v>
          </cell>
        </row>
        <row r="563">
          <cell r="E563">
            <v>4.0704999999996401E-4</v>
          </cell>
        </row>
        <row r="564">
          <cell r="E564">
            <v>4.0704999999996401E-4</v>
          </cell>
        </row>
        <row r="565">
          <cell r="E565">
            <v>4.0704999999996401E-4</v>
          </cell>
        </row>
        <row r="566">
          <cell r="E566">
            <v>4.0704999999996401E-4</v>
          </cell>
        </row>
        <row r="567">
          <cell r="E567">
            <v>4.0704999999996401E-4</v>
          </cell>
        </row>
        <row r="568">
          <cell r="E568">
            <v>4.0704999999996401E-4</v>
          </cell>
        </row>
        <row r="569">
          <cell r="E569">
            <v>4.0704999999996401E-4</v>
          </cell>
        </row>
        <row r="570">
          <cell r="E570">
            <v>4.0704999999996401E-4</v>
          </cell>
        </row>
        <row r="571">
          <cell r="E571">
            <v>4.0704999999996401E-4</v>
          </cell>
        </row>
        <row r="572">
          <cell r="E572">
            <v>4.0704999999996401E-4</v>
          </cell>
        </row>
        <row r="573">
          <cell r="E573">
            <v>4.0704999999996401E-4</v>
          </cell>
        </row>
        <row r="574">
          <cell r="E574">
            <v>4.0704999999996401E-4</v>
          </cell>
        </row>
        <row r="575">
          <cell r="E575">
            <v>4.0704999999996401E-4</v>
          </cell>
        </row>
        <row r="576">
          <cell r="E576">
            <v>4.0849000000009499E-4</v>
          </cell>
        </row>
        <row r="577">
          <cell r="E577">
            <v>4.0704999999996401E-4</v>
          </cell>
        </row>
        <row r="578">
          <cell r="E578">
            <v>4.0704999999996401E-4</v>
          </cell>
        </row>
        <row r="579">
          <cell r="E579">
            <v>4.0704999999996401E-4</v>
          </cell>
        </row>
        <row r="580">
          <cell r="E580">
            <v>4.0704999999996401E-4</v>
          </cell>
        </row>
        <row r="581">
          <cell r="E581">
            <v>4.0704999999996401E-4</v>
          </cell>
        </row>
        <row r="582">
          <cell r="E582">
            <v>4.0704999999996401E-4</v>
          </cell>
        </row>
        <row r="583">
          <cell r="E583">
            <v>4.0704999999996401E-4</v>
          </cell>
        </row>
        <row r="584">
          <cell r="E584">
            <v>4.0704999999996401E-4</v>
          </cell>
        </row>
        <row r="585">
          <cell r="E585">
            <v>4.0704999999996401E-4</v>
          </cell>
        </row>
        <row r="586">
          <cell r="E586">
            <v>4.0704999999996401E-4</v>
          </cell>
        </row>
        <row r="587">
          <cell r="E587">
            <v>4.0704999999996401E-4</v>
          </cell>
        </row>
        <row r="588">
          <cell r="E588">
            <v>4.0704999999996401E-4</v>
          </cell>
        </row>
        <row r="589">
          <cell r="E589">
            <v>4.0704999999996401E-4</v>
          </cell>
        </row>
        <row r="590">
          <cell r="E590">
            <v>4.0704999999996401E-4</v>
          </cell>
        </row>
        <row r="591">
          <cell r="E591">
            <v>4.0704999999996401E-4</v>
          </cell>
        </row>
        <row r="592">
          <cell r="E592">
            <v>4.0704999999996401E-4</v>
          </cell>
        </row>
        <row r="593">
          <cell r="E593">
            <v>4.0704999999996401E-4</v>
          </cell>
        </row>
        <row r="594">
          <cell r="E594">
            <v>4.0704999999996401E-4</v>
          </cell>
        </row>
        <row r="595">
          <cell r="E595">
            <v>4.0704999999996401E-4</v>
          </cell>
        </row>
        <row r="596">
          <cell r="E596">
            <v>4.0704999999996401E-4</v>
          </cell>
        </row>
        <row r="597">
          <cell r="E597">
            <v>4.0704999999996401E-4</v>
          </cell>
        </row>
        <row r="598">
          <cell r="E598">
            <v>4.0704999999996401E-4</v>
          </cell>
        </row>
        <row r="599">
          <cell r="E599">
            <v>4.0704999999996401E-4</v>
          </cell>
        </row>
        <row r="600">
          <cell r="E600">
            <v>4.0704999999996401E-4</v>
          </cell>
        </row>
        <row r="601">
          <cell r="E601">
            <v>4.0704999999996401E-4</v>
          </cell>
        </row>
        <row r="602">
          <cell r="E602">
            <v>4.0704999999996401E-4</v>
          </cell>
        </row>
        <row r="603">
          <cell r="E603">
            <v>4.0704999999996401E-4</v>
          </cell>
        </row>
        <row r="604">
          <cell r="E604">
            <v>4.0704999999996401E-4</v>
          </cell>
        </row>
        <row r="605">
          <cell r="E605">
            <v>4.0704999999996401E-4</v>
          </cell>
        </row>
        <row r="606">
          <cell r="E606">
            <v>4.0704999999996401E-4</v>
          </cell>
        </row>
        <row r="607">
          <cell r="E607">
            <v>4.0704999999996401E-4</v>
          </cell>
        </row>
        <row r="608">
          <cell r="E608">
            <v>4.0704999999996401E-4</v>
          </cell>
        </row>
        <row r="609">
          <cell r="E609">
            <v>4.0704999999996401E-4</v>
          </cell>
        </row>
        <row r="610">
          <cell r="E610">
            <v>4.0704999999996401E-4</v>
          </cell>
        </row>
        <row r="611">
          <cell r="E611">
            <v>4.0704999999996401E-4</v>
          </cell>
        </row>
        <row r="612">
          <cell r="E612">
            <v>4.0704999999996401E-4</v>
          </cell>
        </row>
        <row r="613">
          <cell r="E613">
            <v>4.0704999999996401E-4</v>
          </cell>
        </row>
        <row r="614">
          <cell r="E614">
            <v>4.0704999999996401E-4</v>
          </cell>
        </row>
        <row r="615">
          <cell r="E615">
            <v>4.07409999999997E-4</v>
          </cell>
        </row>
        <row r="616">
          <cell r="E616">
            <v>4.07409999999997E-4</v>
          </cell>
        </row>
        <row r="617">
          <cell r="E617">
            <v>4.07409999999997E-4</v>
          </cell>
        </row>
        <row r="618">
          <cell r="E618">
            <v>4.07409999999997E-4</v>
          </cell>
        </row>
        <row r="619">
          <cell r="E619">
            <v>4.07409999999997E-4</v>
          </cell>
        </row>
        <row r="620">
          <cell r="E620">
            <v>4.07409999999997E-4</v>
          </cell>
        </row>
        <row r="621">
          <cell r="E621">
            <v>4.07409999999997E-4</v>
          </cell>
        </row>
        <row r="622">
          <cell r="E622">
            <v>4.07409999999997E-4</v>
          </cell>
        </row>
        <row r="623">
          <cell r="E623">
            <v>4.07409999999997E-4</v>
          </cell>
        </row>
        <row r="624">
          <cell r="E624">
            <v>4.0777000000002999E-4</v>
          </cell>
        </row>
        <row r="625">
          <cell r="E625">
            <v>4.07409999999997E-4</v>
          </cell>
        </row>
        <row r="626">
          <cell r="E626">
            <v>4.07409999999997E-4</v>
          </cell>
        </row>
        <row r="627">
          <cell r="E627">
            <v>4.0849000000009499E-4</v>
          </cell>
        </row>
        <row r="628">
          <cell r="E628">
            <v>4.0777000000002999E-4</v>
          </cell>
        </row>
        <row r="629">
          <cell r="E629">
            <v>4.07409999999997E-4</v>
          </cell>
        </row>
        <row r="630">
          <cell r="E630">
            <v>4.0849000000009499E-4</v>
          </cell>
        </row>
        <row r="631">
          <cell r="E631">
            <v>4.0849000000009499E-4</v>
          </cell>
        </row>
        <row r="632">
          <cell r="E632">
            <v>4.07409999999997E-4</v>
          </cell>
        </row>
        <row r="633">
          <cell r="E633">
            <v>4.0849000000009499E-4</v>
          </cell>
        </row>
        <row r="634">
          <cell r="E634">
            <v>4.07409999999997E-4</v>
          </cell>
        </row>
        <row r="635">
          <cell r="E635">
            <v>4.07409999999997E-4</v>
          </cell>
        </row>
        <row r="636">
          <cell r="E636">
            <v>4.07409999999997E-4</v>
          </cell>
        </row>
        <row r="637">
          <cell r="E637">
            <v>4.07409999999997E-4</v>
          </cell>
        </row>
        <row r="638">
          <cell r="E638">
            <v>4.07409999999997E-4</v>
          </cell>
        </row>
        <row r="639">
          <cell r="E639">
            <v>4.07409999999997E-4</v>
          </cell>
        </row>
        <row r="640">
          <cell r="E640">
            <v>4.07409999999997E-4</v>
          </cell>
        </row>
        <row r="641">
          <cell r="E641">
            <v>4.07409999999997E-4</v>
          </cell>
        </row>
        <row r="642">
          <cell r="E642">
            <v>4.0849000000009499E-4</v>
          </cell>
        </row>
        <row r="643">
          <cell r="E643">
            <v>4.07409999999997E-4</v>
          </cell>
        </row>
        <row r="644">
          <cell r="E644">
            <v>4.07409999999997E-4</v>
          </cell>
        </row>
        <row r="645">
          <cell r="E645">
            <v>4.07409999999997E-4</v>
          </cell>
        </row>
        <row r="646">
          <cell r="E646">
            <v>4.07409999999997E-4</v>
          </cell>
        </row>
        <row r="647">
          <cell r="E647">
            <v>4.07409999999997E-4</v>
          </cell>
        </row>
        <row r="648">
          <cell r="E648">
            <v>4.07409999999997E-4</v>
          </cell>
        </row>
        <row r="649">
          <cell r="E649">
            <v>4.07409999999997E-4</v>
          </cell>
        </row>
        <row r="650">
          <cell r="E650">
            <v>4.07409999999997E-4</v>
          </cell>
        </row>
        <row r="651">
          <cell r="E651">
            <v>4.0849000000009499E-4</v>
          </cell>
        </row>
        <row r="652">
          <cell r="E652">
            <v>4.0849000000009499E-4</v>
          </cell>
        </row>
        <row r="653">
          <cell r="E653">
            <v>4.0849000000009499E-4</v>
          </cell>
        </row>
        <row r="654">
          <cell r="E654">
            <v>4.07409999999997E-4</v>
          </cell>
        </row>
        <row r="655">
          <cell r="E655">
            <v>4.07409999999997E-4</v>
          </cell>
        </row>
        <row r="656">
          <cell r="E656">
            <v>4.07409999999997E-4</v>
          </cell>
        </row>
        <row r="657">
          <cell r="E657">
            <v>4.07409999999997E-4</v>
          </cell>
        </row>
        <row r="658">
          <cell r="E658">
            <v>4.07409999999997E-4</v>
          </cell>
        </row>
        <row r="659">
          <cell r="E659">
            <v>4.07409999999997E-4</v>
          </cell>
        </row>
        <row r="660">
          <cell r="E660">
            <v>4.07409999999997E-4</v>
          </cell>
        </row>
        <row r="661">
          <cell r="E661">
            <v>4.0849000000009499E-4</v>
          </cell>
        </row>
        <row r="662">
          <cell r="E662">
            <v>4.0849000000009499E-4</v>
          </cell>
        </row>
        <row r="663">
          <cell r="E663">
            <v>4.0849000000009499E-4</v>
          </cell>
        </row>
        <row r="664">
          <cell r="E664">
            <v>4.0849000000009499E-4</v>
          </cell>
        </row>
        <row r="665">
          <cell r="E665">
            <v>4.07409999999997E-4</v>
          </cell>
        </row>
        <row r="666">
          <cell r="E666">
            <v>4.0849000000009499E-4</v>
          </cell>
        </row>
        <row r="667">
          <cell r="E667">
            <v>4.07409999999997E-4</v>
          </cell>
        </row>
        <row r="668">
          <cell r="E668">
            <v>4.0849000000009499E-4</v>
          </cell>
        </row>
        <row r="669">
          <cell r="E669">
            <v>4.0849000000009499E-4</v>
          </cell>
        </row>
        <row r="670">
          <cell r="E670">
            <v>4.0849000000009499E-4</v>
          </cell>
        </row>
        <row r="671">
          <cell r="E671">
            <v>4.0849000000009499E-4</v>
          </cell>
        </row>
        <row r="672">
          <cell r="E672">
            <v>4.0849000000009499E-4</v>
          </cell>
        </row>
        <row r="673">
          <cell r="E673">
            <v>4.0849000000009499E-4</v>
          </cell>
        </row>
        <row r="674">
          <cell r="E674">
            <v>4.0849000000009499E-4</v>
          </cell>
        </row>
        <row r="675">
          <cell r="E675">
            <v>4.0849000000009499E-4</v>
          </cell>
        </row>
        <row r="676">
          <cell r="E676">
            <v>4.0849000000009499E-4</v>
          </cell>
        </row>
        <row r="677">
          <cell r="E677">
            <v>4.0849000000009499E-4</v>
          </cell>
        </row>
        <row r="678">
          <cell r="E678">
            <v>4.1742999999994101E-4</v>
          </cell>
        </row>
        <row r="679">
          <cell r="E679">
            <v>4.1636000000000499E-4</v>
          </cell>
        </row>
        <row r="680">
          <cell r="E680">
            <v>4.1636000000000499E-4</v>
          </cell>
        </row>
        <row r="681">
          <cell r="E681">
            <v>4.1636000000000499E-4</v>
          </cell>
        </row>
        <row r="682">
          <cell r="E682">
            <v>4.1742999999994101E-4</v>
          </cell>
        </row>
        <row r="683">
          <cell r="E683">
            <v>4.1742999999994101E-4</v>
          </cell>
        </row>
        <row r="684">
          <cell r="E684">
            <v>4.1742999999994101E-4</v>
          </cell>
        </row>
        <row r="685">
          <cell r="E685">
            <v>4.1742999999994101E-4</v>
          </cell>
        </row>
        <row r="686">
          <cell r="E686">
            <v>4.1742999999994101E-4</v>
          </cell>
        </row>
        <row r="687">
          <cell r="E687">
            <v>4.1742999999994101E-4</v>
          </cell>
        </row>
        <row r="688">
          <cell r="E688">
            <v>4.1742999999994101E-4</v>
          </cell>
        </row>
        <row r="689">
          <cell r="E689">
            <v>4.1742999999994101E-4</v>
          </cell>
        </row>
        <row r="690">
          <cell r="E690">
            <v>4.1742999999994101E-4</v>
          </cell>
        </row>
        <row r="691">
          <cell r="E691">
            <v>4.1742999999994101E-4</v>
          </cell>
        </row>
        <row r="692">
          <cell r="E692">
            <v>4.1742999999994101E-4</v>
          </cell>
        </row>
        <row r="693">
          <cell r="E693">
            <v>4.1742999999994101E-4</v>
          </cell>
        </row>
        <row r="694">
          <cell r="E694">
            <v>4.1742999999994101E-4</v>
          </cell>
        </row>
        <row r="695">
          <cell r="E695">
            <v>4.1742999999994101E-4</v>
          </cell>
        </row>
        <row r="696">
          <cell r="E696">
            <v>4.1742999999994101E-4</v>
          </cell>
        </row>
        <row r="697">
          <cell r="E697">
            <v>4.1742999999994101E-4</v>
          </cell>
        </row>
        <row r="698">
          <cell r="E698">
            <v>4.1742999999994101E-4</v>
          </cell>
        </row>
        <row r="699">
          <cell r="E699">
            <v>4.1636000000000499E-4</v>
          </cell>
        </row>
        <row r="700">
          <cell r="E700">
            <v>4.1636000000000499E-4</v>
          </cell>
        </row>
        <row r="701">
          <cell r="E701">
            <v>4.1636000000000499E-4</v>
          </cell>
        </row>
        <row r="702">
          <cell r="E702">
            <v>4.1742999999994101E-4</v>
          </cell>
        </row>
        <row r="703">
          <cell r="E703">
            <v>4.3525999999993698E-4</v>
          </cell>
        </row>
        <row r="704">
          <cell r="E704">
            <v>4.3525999999993698E-4</v>
          </cell>
        </row>
        <row r="705">
          <cell r="E705">
            <v>4.3525999999993698E-4</v>
          </cell>
        </row>
        <row r="706">
          <cell r="E706">
            <v>4.3455000000003401E-4</v>
          </cell>
        </row>
        <row r="707">
          <cell r="E707">
            <v>4.3455000000003401E-4</v>
          </cell>
        </row>
        <row r="708">
          <cell r="E708">
            <v>4.3525999999993698E-4</v>
          </cell>
        </row>
        <row r="709">
          <cell r="E709">
            <v>4.3525999999993698E-4</v>
          </cell>
        </row>
        <row r="710">
          <cell r="E710">
            <v>4.3525999999993698E-4</v>
          </cell>
        </row>
        <row r="711">
          <cell r="E711">
            <v>4.3525999999993698E-4</v>
          </cell>
        </row>
        <row r="712">
          <cell r="E712">
            <v>4.3525999999993698E-4</v>
          </cell>
        </row>
        <row r="713">
          <cell r="E713">
            <v>4.3525999999993698E-4</v>
          </cell>
        </row>
        <row r="714">
          <cell r="E714">
            <v>4.3525999999993698E-4</v>
          </cell>
        </row>
        <row r="715">
          <cell r="E715">
            <v>4.3525999999993698E-4</v>
          </cell>
        </row>
        <row r="716">
          <cell r="E716">
            <v>4.3455000000003401E-4</v>
          </cell>
        </row>
        <row r="717">
          <cell r="E717">
            <v>4.3455000000003401E-4</v>
          </cell>
        </row>
        <row r="718">
          <cell r="E718">
            <v>4.3455000000003401E-4</v>
          </cell>
        </row>
        <row r="719">
          <cell r="E719">
            <v>4.3525999999993698E-4</v>
          </cell>
        </row>
        <row r="720">
          <cell r="E720">
            <v>4.3455000000003401E-4</v>
          </cell>
        </row>
        <row r="721">
          <cell r="E721">
            <v>4.3455000000003401E-4</v>
          </cell>
        </row>
        <row r="722">
          <cell r="E722">
            <v>4.3455000000003401E-4</v>
          </cell>
        </row>
        <row r="723">
          <cell r="E723">
            <v>4.3455000000003401E-4</v>
          </cell>
        </row>
        <row r="724">
          <cell r="E724">
            <v>4.3455000000003401E-4</v>
          </cell>
        </row>
        <row r="725">
          <cell r="E725">
            <v>4.3455000000003401E-4</v>
          </cell>
        </row>
        <row r="726">
          <cell r="E726">
            <v>4.3455000000003401E-4</v>
          </cell>
        </row>
        <row r="727">
          <cell r="E727">
            <v>4.3455000000003401E-4</v>
          </cell>
        </row>
        <row r="728">
          <cell r="E728">
            <v>4.3455000000003401E-4</v>
          </cell>
        </row>
        <row r="729">
          <cell r="E729">
            <v>4.3455000000003401E-4</v>
          </cell>
        </row>
        <row r="730">
          <cell r="E730">
            <v>4.3455000000003401E-4</v>
          </cell>
        </row>
        <row r="731">
          <cell r="E731">
            <v>4.3455000000003401E-4</v>
          </cell>
        </row>
        <row r="732">
          <cell r="E732">
            <v>4.3455000000003401E-4</v>
          </cell>
        </row>
        <row r="733">
          <cell r="E733">
            <v>4.3455000000003401E-4</v>
          </cell>
        </row>
        <row r="734">
          <cell r="E734">
            <v>4.3455000000003401E-4</v>
          </cell>
        </row>
        <row r="735">
          <cell r="E735">
            <v>4.3455000000003401E-4</v>
          </cell>
        </row>
        <row r="736">
          <cell r="E736">
            <v>4.5300999999997599E-4</v>
          </cell>
        </row>
        <row r="737">
          <cell r="E737">
            <v>4.52649999999943E-4</v>
          </cell>
        </row>
        <row r="738">
          <cell r="E738">
            <v>4.52649999999943E-4</v>
          </cell>
        </row>
        <row r="739">
          <cell r="E739">
            <v>4.52649999999943E-4</v>
          </cell>
        </row>
        <row r="740">
          <cell r="E740">
            <v>4.52649999999943E-4</v>
          </cell>
        </row>
        <row r="741">
          <cell r="E741">
            <v>4.52649999999943E-4</v>
          </cell>
        </row>
        <row r="742">
          <cell r="E742">
            <v>4.52649999999943E-4</v>
          </cell>
        </row>
        <row r="743">
          <cell r="E743">
            <v>4.52649999999943E-4</v>
          </cell>
        </row>
        <row r="744">
          <cell r="E744">
            <v>4.5300999999997599E-4</v>
          </cell>
        </row>
        <row r="745">
          <cell r="E745">
            <v>4.5300999999997599E-4</v>
          </cell>
        </row>
        <row r="746">
          <cell r="E746">
            <v>4.5300999999997599E-4</v>
          </cell>
        </row>
        <row r="747">
          <cell r="E747">
            <v>4.5300999999997599E-4</v>
          </cell>
        </row>
        <row r="748">
          <cell r="E748">
            <v>4.5300999999997599E-4</v>
          </cell>
        </row>
        <row r="749">
          <cell r="E749">
            <v>4.5300999999997599E-4</v>
          </cell>
        </row>
        <row r="750">
          <cell r="E750">
            <v>4.5300999999997599E-4</v>
          </cell>
        </row>
        <row r="751">
          <cell r="E751">
            <v>4.5300999999997599E-4</v>
          </cell>
        </row>
        <row r="752">
          <cell r="E752">
            <v>4.5300999999997599E-4</v>
          </cell>
        </row>
        <row r="753">
          <cell r="E753">
            <v>4.5300999999997599E-4</v>
          </cell>
        </row>
        <row r="754">
          <cell r="E754">
            <v>4.5300999999997599E-4</v>
          </cell>
        </row>
        <row r="755">
          <cell r="E755">
            <v>4.5300999999997599E-4</v>
          </cell>
        </row>
        <row r="756">
          <cell r="E756">
            <v>4.5300999999997599E-4</v>
          </cell>
        </row>
        <row r="757">
          <cell r="E757">
            <v>4.5300999999997599E-4</v>
          </cell>
        </row>
        <row r="758">
          <cell r="E758">
            <v>4.5300999999997599E-4</v>
          </cell>
        </row>
        <row r="759">
          <cell r="E759">
            <v>4.5300999999997599E-4</v>
          </cell>
        </row>
        <row r="760">
          <cell r="E760">
            <v>4.5300999999997599E-4</v>
          </cell>
        </row>
        <row r="761">
          <cell r="E761">
            <v>4.5300999999997599E-4</v>
          </cell>
        </row>
        <row r="762">
          <cell r="E762">
            <v>4.5300999999997599E-4</v>
          </cell>
        </row>
        <row r="763">
          <cell r="E763">
            <v>4.5300999999997599E-4</v>
          </cell>
        </row>
        <row r="764">
          <cell r="E764">
            <v>4.71029999999928E-4</v>
          </cell>
        </row>
        <row r="765">
          <cell r="E765">
            <v>4.71029999999928E-4</v>
          </cell>
        </row>
        <row r="766">
          <cell r="E766">
            <v>4.71029999999928E-4</v>
          </cell>
        </row>
        <row r="767">
          <cell r="E767">
            <v>4.71029999999928E-4</v>
          </cell>
        </row>
        <row r="768">
          <cell r="E768">
            <v>4.71029999999928E-4</v>
          </cell>
        </row>
        <row r="769">
          <cell r="E769">
            <v>4.71029999999928E-4</v>
          </cell>
        </row>
        <row r="770">
          <cell r="E770">
            <v>4.71029999999928E-4</v>
          </cell>
        </row>
        <row r="771">
          <cell r="E771">
            <v>4.71029999999928E-4</v>
          </cell>
        </row>
        <row r="772">
          <cell r="E772">
            <v>4.71029999999928E-4</v>
          </cell>
        </row>
        <row r="773">
          <cell r="E773">
            <v>4.71029999999928E-4</v>
          </cell>
        </row>
        <row r="774">
          <cell r="E774">
            <v>4.71029999999928E-4</v>
          </cell>
        </row>
        <row r="775">
          <cell r="E775">
            <v>4.71029999999928E-4</v>
          </cell>
        </row>
        <row r="776">
          <cell r="E776">
            <v>4.7138000000002101E-4</v>
          </cell>
        </row>
        <row r="777">
          <cell r="E777">
            <v>4.7138000000002101E-4</v>
          </cell>
        </row>
        <row r="778">
          <cell r="E778">
            <v>4.7138000000002101E-4</v>
          </cell>
        </row>
        <row r="779">
          <cell r="E779">
            <v>4.7138000000002101E-4</v>
          </cell>
        </row>
        <row r="780">
          <cell r="E780">
            <v>4.7138000000002101E-4</v>
          </cell>
        </row>
        <row r="781">
          <cell r="E781">
            <v>4.71029999999928E-4</v>
          </cell>
        </row>
        <row r="782">
          <cell r="E782">
            <v>4.71029999999928E-4</v>
          </cell>
        </row>
        <row r="783">
          <cell r="E783">
            <v>4.71029999999928E-4</v>
          </cell>
        </row>
        <row r="784">
          <cell r="E784">
            <v>4.71029999999928E-4</v>
          </cell>
        </row>
        <row r="785">
          <cell r="E785">
            <v>4.71029999999928E-4</v>
          </cell>
        </row>
        <row r="786">
          <cell r="E786">
            <v>4.71029999999928E-4</v>
          </cell>
        </row>
        <row r="787">
          <cell r="E787">
            <v>4.71029999999928E-4</v>
          </cell>
        </row>
        <row r="788">
          <cell r="E788">
            <v>4.71029999999928E-4</v>
          </cell>
        </row>
        <row r="789">
          <cell r="E789">
            <v>4.71029999999928E-4</v>
          </cell>
        </row>
        <row r="790">
          <cell r="E790">
            <v>4.71029999999928E-4</v>
          </cell>
        </row>
        <row r="791">
          <cell r="E791">
            <v>4.71029999999928E-4</v>
          </cell>
        </row>
        <row r="792">
          <cell r="E792">
            <v>4.71029999999928E-4</v>
          </cell>
        </row>
        <row r="793">
          <cell r="E793">
            <v>4.71029999999928E-4</v>
          </cell>
        </row>
        <row r="794">
          <cell r="E794">
            <v>4.71029999999928E-4</v>
          </cell>
        </row>
        <row r="795">
          <cell r="E795">
            <v>4.71029999999928E-4</v>
          </cell>
        </row>
        <row r="796">
          <cell r="E796">
            <v>4.71029999999928E-4</v>
          </cell>
        </row>
        <row r="797">
          <cell r="E797">
            <v>4.71029999999928E-4</v>
          </cell>
        </row>
        <row r="798">
          <cell r="E798">
            <v>4.71029999999928E-4</v>
          </cell>
        </row>
        <row r="799">
          <cell r="E799">
            <v>4.7138000000002101E-4</v>
          </cell>
        </row>
        <row r="800">
          <cell r="E800">
            <v>4.71729999999893E-4</v>
          </cell>
        </row>
        <row r="801">
          <cell r="E801">
            <v>4.71729999999893E-4</v>
          </cell>
        </row>
        <row r="802">
          <cell r="E802">
            <v>4.8896999999992197E-4</v>
          </cell>
        </row>
        <row r="803">
          <cell r="E803">
            <v>4.8896999999992197E-4</v>
          </cell>
        </row>
        <row r="804">
          <cell r="E804">
            <v>4.8967000000010895E-4</v>
          </cell>
        </row>
        <row r="805">
          <cell r="E805">
            <v>4.8967000000010895E-4</v>
          </cell>
        </row>
        <row r="806">
          <cell r="E806">
            <v>4.8967000000010895E-4</v>
          </cell>
        </row>
        <row r="807">
          <cell r="E807">
            <v>4.8967000000010895E-4</v>
          </cell>
        </row>
        <row r="808">
          <cell r="E808">
            <v>4.8967000000010895E-4</v>
          </cell>
        </row>
        <row r="809">
          <cell r="E809">
            <v>4.8967000000010895E-4</v>
          </cell>
        </row>
        <row r="810">
          <cell r="E810">
            <v>4.8967000000010895E-4</v>
          </cell>
        </row>
        <row r="811">
          <cell r="E811">
            <v>4.8967000000010895E-4</v>
          </cell>
        </row>
        <row r="812">
          <cell r="E812">
            <v>4.8967000000010895E-4</v>
          </cell>
        </row>
        <row r="813">
          <cell r="E813">
            <v>4.8967000000010895E-4</v>
          </cell>
        </row>
        <row r="814">
          <cell r="E814">
            <v>4.8967000000010895E-4</v>
          </cell>
        </row>
        <row r="815">
          <cell r="E815">
            <v>4.8967000000010895E-4</v>
          </cell>
        </row>
        <row r="816">
          <cell r="E816">
            <v>4.8967000000010895E-4</v>
          </cell>
        </row>
        <row r="817">
          <cell r="E817">
            <v>4.8967000000010895E-4</v>
          </cell>
        </row>
        <row r="818">
          <cell r="E818">
            <v>4.8967000000010895E-4</v>
          </cell>
        </row>
        <row r="819">
          <cell r="E819">
            <v>4.8967000000010895E-4</v>
          </cell>
        </row>
        <row r="820">
          <cell r="E820">
            <v>4.8967000000010895E-4</v>
          </cell>
        </row>
        <row r="821">
          <cell r="E821">
            <v>4.8967000000010895E-4</v>
          </cell>
        </row>
        <row r="822">
          <cell r="E822">
            <v>4.8967000000010895E-4</v>
          </cell>
        </row>
        <row r="823">
          <cell r="E823">
            <v>4.8967000000010895E-4</v>
          </cell>
        </row>
        <row r="824">
          <cell r="E824">
            <v>4.8967000000010895E-4</v>
          </cell>
        </row>
        <row r="825">
          <cell r="E825">
            <v>4.8967000000010895E-4</v>
          </cell>
        </row>
        <row r="826">
          <cell r="E826">
            <v>5.0752999999992298E-4</v>
          </cell>
        </row>
        <row r="827">
          <cell r="E827">
            <v>5.0752999999992298E-4</v>
          </cell>
        </row>
        <row r="828">
          <cell r="E828">
            <v>5.0752999999992298E-4</v>
          </cell>
        </row>
        <row r="829">
          <cell r="E829">
            <v>5.0752999999992298E-4</v>
          </cell>
        </row>
        <row r="830">
          <cell r="E830">
            <v>5.0752999999992298E-4</v>
          </cell>
        </row>
        <row r="831">
          <cell r="E831">
            <v>5.0752999999992298E-4</v>
          </cell>
        </row>
        <row r="832">
          <cell r="E832">
            <v>5.0752999999992298E-4</v>
          </cell>
        </row>
        <row r="833">
          <cell r="E833">
            <v>5.0752999999992298E-4</v>
          </cell>
        </row>
        <row r="834">
          <cell r="E834">
            <v>5.0752999999992298E-4</v>
          </cell>
        </row>
        <row r="835">
          <cell r="E835">
            <v>5.0752999999992298E-4</v>
          </cell>
        </row>
        <row r="836">
          <cell r="E836">
            <v>5.0752999999992298E-4</v>
          </cell>
        </row>
        <row r="837">
          <cell r="E837">
            <v>5.0752999999992298E-4</v>
          </cell>
        </row>
        <row r="838">
          <cell r="E838">
            <v>5.0752999999992298E-4</v>
          </cell>
        </row>
        <row r="839">
          <cell r="E839">
            <v>5.0752999999992298E-4</v>
          </cell>
        </row>
        <row r="840">
          <cell r="E840">
            <v>5.0752999999992298E-4</v>
          </cell>
        </row>
        <row r="841">
          <cell r="E841">
            <v>5.0752999999992298E-4</v>
          </cell>
        </row>
        <row r="842">
          <cell r="E842">
            <v>5.0752999999992298E-4</v>
          </cell>
        </row>
        <row r="843">
          <cell r="E843">
            <v>5.0752999999992298E-4</v>
          </cell>
        </row>
        <row r="844">
          <cell r="E844">
            <v>5.0752999999992298E-4</v>
          </cell>
        </row>
        <row r="845">
          <cell r="E845">
            <v>5.0752999999992298E-4</v>
          </cell>
        </row>
        <row r="846">
          <cell r="E846">
            <v>5.0752999999992298E-4</v>
          </cell>
        </row>
        <row r="847">
          <cell r="E847">
            <v>5.0752999999992298E-4</v>
          </cell>
        </row>
        <row r="848">
          <cell r="E848">
            <v>5.0752999999992298E-4</v>
          </cell>
        </row>
        <row r="849">
          <cell r="E849">
            <v>5.0752999999992298E-4</v>
          </cell>
        </row>
        <row r="850">
          <cell r="E850">
            <v>5.0752999999992298E-4</v>
          </cell>
        </row>
        <row r="851">
          <cell r="E851">
            <v>5.0752999999992298E-4</v>
          </cell>
        </row>
        <row r="852">
          <cell r="E852">
            <v>5.0752999999992298E-4</v>
          </cell>
        </row>
        <row r="853">
          <cell r="E853">
            <v>5.0752999999992298E-4</v>
          </cell>
        </row>
        <row r="854">
          <cell r="E854">
            <v>5.0752999999992298E-4</v>
          </cell>
        </row>
        <row r="855">
          <cell r="E855">
            <v>5.0752999999992298E-4</v>
          </cell>
        </row>
        <row r="856">
          <cell r="E856">
            <v>5.0752999999992298E-4</v>
          </cell>
        </row>
        <row r="857">
          <cell r="E857">
            <v>5.0752999999992298E-4</v>
          </cell>
        </row>
        <row r="858">
          <cell r="E858">
            <v>5.0752999999992298E-4</v>
          </cell>
        </row>
        <row r="859">
          <cell r="E859">
            <v>5.0752999999992298E-4</v>
          </cell>
        </row>
        <row r="860">
          <cell r="E860">
            <v>5.0752999999992298E-4</v>
          </cell>
        </row>
        <row r="861">
          <cell r="E861">
            <v>5.0752999999992298E-4</v>
          </cell>
        </row>
        <row r="862">
          <cell r="E862">
            <v>5.0752999999992298E-4</v>
          </cell>
        </row>
        <row r="863">
          <cell r="E863">
            <v>5.0752999999992298E-4</v>
          </cell>
        </row>
        <row r="864">
          <cell r="E864">
            <v>5.0752999999992298E-4</v>
          </cell>
        </row>
        <row r="865">
          <cell r="E865">
            <v>5.24610000000036E-4</v>
          </cell>
        </row>
        <row r="866">
          <cell r="E866">
            <v>5.24610000000036E-4</v>
          </cell>
        </row>
        <row r="867">
          <cell r="E867">
            <v>5.24610000000036E-4</v>
          </cell>
        </row>
        <row r="868">
          <cell r="E868">
            <v>5.24610000000036E-4</v>
          </cell>
        </row>
        <row r="869">
          <cell r="E869">
            <v>5.24610000000036E-4</v>
          </cell>
        </row>
        <row r="870">
          <cell r="E870">
            <v>5.24610000000036E-4</v>
          </cell>
        </row>
        <row r="871">
          <cell r="E871">
            <v>5.24610000000036E-4</v>
          </cell>
        </row>
        <row r="872">
          <cell r="E872">
            <v>5.24610000000036E-4</v>
          </cell>
        </row>
        <row r="873">
          <cell r="E873">
            <v>5.24610000000036E-4</v>
          </cell>
        </row>
        <row r="874">
          <cell r="E874">
            <v>5.24610000000036E-4</v>
          </cell>
        </row>
        <row r="875">
          <cell r="E875">
            <v>5.24610000000036E-4</v>
          </cell>
        </row>
        <row r="876">
          <cell r="E876">
            <v>5.24610000000036E-4</v>
          </cell>
        </row>
        <row r="877">
          <cell r="E877">
            <v>5.24610000000036E-4</v>
          </cell>
        </row>
        <row r="878">
          <cell r="E878">
            <v>5.24610000000036E-4</v>
          </cell>
        </row>
        <row r="879">
          <cell r="E879">
            <v>5.24610000000036E-4</v>
          </cell>
        </row>
        <row r="880">
          <cell r="E880">
            <v>5.24610000000036E-4</v>
          </cell>
        </row>
        <row r="881">
          <cell r="E881">
            <v>5.24610000000036E-4</v>
          </cell>
        </row>
        <row r="882">
          <cell r="E882">
            <v>5.24610000000036E-4</v>
          </cell>
        </row>
        <row r="883">
          <cell r="E883">
            <v>5.24610000000036E-4</v>
          </cell>
        </row>
        <row r="884">
          <cell r="E884">
            <v>5.24610000000036E-4</v>
          </cell>
        </row>
        <row r="885">
          <cell r="E885">
            <v>5.24610000000036E-4</v>
          </cell>
        </row>
        <row r="886">
          <cell r="E886">
            <v>5.24610000000036E-4</v>
          </cell>
        </row>
        <row r="887">
          <cell r="E887">
            <v>5.24610000000036E-4</v>
          </cell>
        </row>
        <row r="888">
          <cell r="E888">
            <v>5.24610000000036E-4</v>
          </cell>
        </row>
        <row r="889">
          <cell r="E889">
            <v>5.24610000000036E-4</v>
          </cell>
        </row>
        <row r="890">
          <cell r="E890">
            <v>5.24610000000036E-4</v>
          </cell>
        </row>
        <row r="891">
          <cell r="E891">
            <v>5.24610000000036E-4</v>
          </cell>
        </row>
        <row r="892">
          <cell r="E892">
            <v>5.24610000000036E-4</v>
          </cell>
        </row>
        <row r="893">
          <cell r="E893">
            <v>5.24610000000036E-4</v>
          </cell>
        </row>
        <row r="894">
          <cell r="E894">
            <v>5.24610000000036E-4</v>
          </cell>
        </row>
        <row r="895">
          <cell r="E895">
            <v>5.24610000000036E-4</v>
          </cell>
        </row>
        <row r="896">
          <cell r="E896">
            <v>5.24610000000036E-4</v>
          </cell>
        </row>
        <row r="897">
          <cell r="E897">
            <v>5.24610000000036E-4</v>
          </cell>
        </row>
        <row r="898">
          <cell r="E898">
            <v>5.24610000000036E-4</v>
          </cell>
        </row>
        <row r="899">
          <cell r="E899">
            <v>5.24610000000036E-4</v>
          </cell>
        </row>
        <row r="900">
          <cell r="E900">
            <v>5.24610000000036E-4</v>
          </cell>
        </row>
        <row r="901">
          <cell r="E901">
            <v>5.24610000000036E-4</v>
          </cell>
        </row>
        <row r="902">
          <cell r="E902">
            <v>5.24610000000036E-4</v>
          </cell>
        </row>
        <row r="903">
          <cell r="E903">
            <v>5.24610000000036E-4</v>
          </cell>
        </row>
        <row r="904">
          <cell r="E904">
            <v>5.24610000000036E-4</v>
          </cell>
        </row>
        <row r="905">
          <cell r="E905">
            <v>5.24610000000036E-4</v>
          </cell>
        </row>
        <row r="906">
          <cell r="E906">
            <v>5.24610000000036E-4</v>
          </cell>
        </row>
        <row r="907">
          <cell r="E907">
            <v>5.24610000000036E-4</v>
          </cell>
        </row>
        <row r="908">
          <cell r="E908">
            <v>5.24610000000036E-4</v>
          </cell>
        </row>
        <row r="909">
          <cell r="E909">
            <v>5.24610000000036E-4</v>
          </cell>
        </row>
        <row r="910">
          <cell r="E910">
            <v>5.24610000000036E-4</v>
          </cell>
        </row>
        <row r="911">
          <cell r="E911">
            <v>5.24610000000036E-4</v>
          </cell>
        </row>
        <row r="912">
          <cell r="E912">
            <v>5.24610000000036E-4</v>
          </cell>
        </row>
        <row r="913">
          <cell r="E913">
            <v>5.24610000000036E-4</v>
          </cell>
        </row>
        <row r="914">
          <cell r="E914">
            <v>5.24610000000036E-4</v>
          </cell>
        </row>
        <row r="915">
          <cell r="E915">
            <v>5.24610000000036E-4</v>
          </cell>
        </row>
        <row r="916">
          <cell r="E916">
            <v>5.24610000000036E-4</v>
          </cell>
        </row>
        <row r="917">
          <cell r="E917">
            <v>5.24610000000036E-4</v>
          </cell>
        </row>
        <row r="918">
          <cell r="E918">
            <v>5.24610000000036E-4</v>
          </cell>
        </row>
        <row r="919">
          <cell r="E919">
            <v>5.24610000000036E-4</v>
          </cell>
        </row>
        <row r="920">
          <cell r="E920">
            <v>5.24610000000036E-4</v>
          </cell>
        </row>
        <row r="921">
          <cell r="E921">
            <v>5.24610000000036E-4</v>
          </cell>
        </row>
        <row r="922">
          <cell r="E922">
            <v>5.24610000000036E-4</v>
          </cell>
        </row>
        <row r="923">
          <cell r="E923">
            <v>5.2495999999990805E-4</v>
          </cell>
        </row>
        <row r="924">
          <cell r="E924">
            <v>5.2495999999990805E-4</v>
          </cell>
        </row>
        <row r="925">
          <cell r="E925">
            <v>5.2495999999990805E-4</v>
          </cell>
        </row>
        <row r="926">
          <cell r="E926">
            <v>5.2495999999990805E-4</v>
          </cell>
        </row>
        <row r="927">
          <cell r="E927">
            <v>5.2495999999990805E-4</v>
          </cell>
        </row>
        <row r="928">
          <cell r="E928">
            <v>5.2495999999990805E-4</v>
          </cell>
        </row>
        <row r="929">
          <cell r="E929">
            <v>5.2495999999990805E-4</v>
          </cell>
        </row>
        <row r="930">
          <cell r="E930">
            <v>5.2495999999990805E-4</v>
          </cell>
        </row>
        <row r="931">
          <cell r="E931">
            <v>5.2495999999990805E-4</v>
          </cell>
        </row>
        <row r="932">
          <cell r="E932">
            <v>5.2495999999990805E-4</v>
          </cell>
        </row>
        <row r="933">
          <cell r="E933">
            <v>5.2495999999990805E-4</v>
          </cell>
        </row>
        <row r="934">
          <cell r="E934">
            <v>5.2495999999990805E-4</v>
          </cell>
        </row>
        <row r="935">
          <cell r="E935">
            <v>5.2495999999990805E-4</v>
          </cell>
        </row>
        <row r="936">
          <cell r="E936">
            <v>5.2495999999990805E-4</v>
          </cell>
        </row>
        <row r="937">
          <cell r="E937">
            <v>5.2495999999990805E-4</v>
          </cell>
        </row>
        <row r="938">
          <cell r="E938">
            <v>5.2495999999990805E-4</v>
          </cell>
        </row>
        <row r="939">
          <cell r="E939">
            <v>5.2495999999990805E-4</v>
          </cell>
        </row>
        <row r="940">
          <cell r="E940">
            <v>5.2495999999990805E-4</v>
          </cell>
        </row>
        <row r="941">
          <cell r="E941">
            <v>5.2495999999990805E-4</v>
          </cell>
        </row>
        <row r="942">
          <cell r="E942">
            <v>5.2495999999990805E-4</v>
          </cell>
        </row>
        <row r="943">
          <cell r="E943">
            <v>5.2495999999990805E-4</v>
          </cell>
        </row>
        <row r="944">
          <cell r="E944">
            <v>5.2495999999990805E-4</v>
          </cell>
        </row>
        <row r="945">
          <cell r="E945">
            <v>5.2495999999990805E-4</v>
          </cell>
        </row>
        <row r="946">
          <cell r="E946">
            <v>5.2495999999990805E-4</v>
          </cell>
        </row>
        <row r="947">
          <cell r="E947">
            <v>5.2495999999990805E-4</v>
          </cell>
        </row>
        <row r="948">
          <cell r="E948">
            <v>5.2495999999990805E-4</v>
          </cell>
        </row>
        <row r="949">
          <cell r="E949">
            <v>5.2495999999990805E-4</v>
          </cell>
        </row>
        <row r="950">
          <cell r="E950">
            <v>5.2495999999990805E-4</v>
          </cell>
        </row>
        <row r="951">
          <cell r="E951">
            <v>5.2495999999990805E-4</v>
          </cell>
        </row>
        <row r="952">
          <cell r="E952">
            <v>5.2495999999990805E-4</v>
          </cell>
        </row>
        <row r="953">
          <cell r="E953">
            <v>5.2495999999990805E-4</v>
          </cell>
        </row>
        <row r="954">
          <cell r="E954">
            <v>5.2495999999990805E-4</v>
          </cell>
        </row>
        <row r="955">
          <cell r="E955">
            <v>5.2495999999990805E-4</v>
          </cell>
        </row>
        <row r="956">
          <cell r="E956">
            <v>5.2495999999990805E-4</v>
          </cell>
        </row>
        <row r="957">
          <cell r="E957">
            <v>5.2495999999990805E-4</v>
          </cell>
        </row>
        <row r="958">
          <cell r="E958">
            <v>5.2495999999990805E-4</v>
          </cell>
        </row>
        <row r="959">
          <cell r="E959">
            <v>5.2495999999990805E-4</v>
          </cell>
        </row>
        <row r="960">
          <cell r="E960">
            <v>5.2495999999990805E-4</v>
          </cell>
        </row>
        <row r="961">
          <cell r="E961">
            <v>5.2495999999990805E-4</v>
          </cell>
        </row>
        <row r="962">
          <cell r="E962">
            <v>5.2495999999990805E-4</v>
          </cell>
        </row>
        <row r="963">
          <cell r="E963">
            <v>5.2495999999990805E-4</v>
          </cell>
        </row>
        <row r="964">
          <cell r="E964">
            <v>5.2495999999990805E-4</v>
          </cell>
        </row>
        <row r="965">
          <cell r="E965">
            <v>5.2495999999990805E-4</v>
          </cell>
        </row>
        <row r="966">
          <cell r="E966">
            <v>5.2495999999990805E-4</v>
          </cell>
        </row>
        <row r="967">
          <cell r="E967">
            <v>5.2495999999990805E-4</v>
          </cell>
        </row>
        <row r="968">
          <cell r="E968">
            <v>5.2495999999990805E-4</v>
          </cell>
        </row>
        <row r="969">
          <cell r="E969">
            <v>5.2495999999990805E-4</v>
          </cell>
        </row>
        <row r="970">
          <cell r="E970">
            <v>5.2495999999990805E-4</v>
          </cell>
        </row>
        <row r="971">
          <cell r="E971">
            <v>5.2495999999990805E-4</v>
          </cell>
        </row>
        <row r="972">
          <cell r="E972">
            <v>5.2495999999990805E-4</v>
          </cell>
        </row>
        <row r="973">
          <cell r="E973">
            <v>5.2495999999990805E-4</v>
          </cell>
        </row>
        <row r="974">
          <cell r="E974">
            <v>5.2495999999990805E-4</v>
          </cell>
        </row>
        <row r="975">
          <cell r="E975">
            <v>5.2495999999990805E-4</v>
          </cell>
        </row>
        <row r="976">
          <cell r="E976">
            <v>5.2495999999990805E-4</v>
          </cell>
        </row>
        <row r="977">
          <cell r="E977">
            <v>5.2495999999990805E-4</v>
          </cell>
        </row>
        <row r="978">
          <cell r="E978">
            <v>5.2495999999990805E-4</v>
          </cell>
        </row>
        <row r="979">
          <cell r="E979">
            <v>5.2495999999990805E-4</v>
          </cell>
        </row>
        <row r="980">
          <cell r="E980">
            <v>5.2495999999990805E-4</v>
          </cell>
        </row>
        <row r="981">
          <cell r="E981">
            <v>5.2495999999990805E-4</v>
          </cell>
        </row>
        <row r="982">
          <cell r="E982">
            <v>5.2495999999990805E-4</v>
          </cell>
        </row>
        <row r="983">
          <cell r="E983">
            <v>5.2495999999990805E-4</v>
          </cell>
        </row>
        <row r="984">
          <cell r="E984">
            <v>5.2495999999990805E-4</v>
          </cell>
        </row>
        <row r="985">
          <cell r="E985">
            <v>5.24610000000036E-4</v>
          </cell>
        </row>
        <row r="986">
          <cell r="E986">
            <v>5.24610000000036E-4</v>
          </cell>
        </row>
        <row r="987">
          <cell r="E987">
            <v>5.24610000000036E-4</v>
          </cell>
        </row>
        <row r="988">
          <cell r="E988">
            <v>5.24610000000036E-4</v>
          </cell>
        </row>
        <row r="989">
          <cell r="E989">
            <v>5.24610000000036E-4</v>
          </cell>
        </row>
        <row r="990">
          <cell r="E990">
            <v>5.24610000000036E-4</v>
          </cell>
        </row>
        <row r="991">
          <cell r="E991">
            <v>5.24610000000036E-4</v>
          </cell>
        </row>
        <row r="992">
          <cell r="E992">
            <v>5.24610000000036E-4</v>
          </cell>
        </row>
        <row r="993">
          <cell r="E993">
            <v>5.24610000000036E-4</v>
          </cell>
        </row>
        <row r="994">
          <cell r="E994">
            <v>5.24610000000036E-4</v>
          </cell>
        </row>
        <row r="995">
          <cell r="E995">
            <v>5.24610000000036E-4</v>
          </cell>
        </row>
        <row r="996">
          <cell r="E996">
            <v>5.24610000000036E-4</v>
          </cell>
        </row>
        <row r="997">
          <cell r="E997">
            <v>5.24610000000036E-4</v>
          </cell>
        </row>
        <row r="998">
          <cell r="E998">
            <v>5.24610000000036E-4</v>
          </cell>
        </row>
        <row r="999">
          <cell r="E999">
            <v>5.24610000000036E-4</v>
          </cell>
        </row>
        <row r="1000">
          <cell r="E1000">
            <v>5.24610000000036E-4</v>
          </cell>
        </row>
        <row r="1001">
          <cell r="E1001">
            <v>5.24610000000036E-4</v>
          </cell>
        </row>
        <row r="1002">
          <cell r="E1002">
            <v>5.24610000000036E-4</v>
          </cell>
        </row>
        <row r="1003">
          <cell r="E1003">
            <v>5.24610000000036E-4</v>
          </cell>
        </row>
        <row r="1004">
          <cell r="E1004">
            <v>5.24610000000036E-4</v>
          </cell>
        </row>
        <row r="1005">
          <cell r="E1005">
            <v>5.24610000000036E-4</v>
          </cell>
        </row>
        <row r="1006">
          <cell r="E1006">
            <v>5.24610000000036E-4</v>
          </cell>
        </row>
        <row r="1007">
          <cell r="E1007">
            <v>5.24610000000036E-4</v>
          </cell>
        </row>
        <row r="1008">
          <cell r="E1008">
            <v>5.24610000000036E-4</v>
          </cell>
        </row>
        <row r="1009">
          <cell r="E1009">
            <v>5.24610000000036E-4</v>
          </cell>
        </row>
        <row r="1010">
          <cell r="E1010">
            <v>5.24610000000036E-4</v>
          </cell>
        </row>
        <row r="1011">
          <cell r="E1011">
            <v>5.24610000000036E-4</v>
          </cell>
        </row>
        <row r="1012">
          <cell r="E1012">
            <v>5.24610000000036E-4</v>
          </cell>
        </row>
        <row r="1013">
          <cell r="E1013">
            <v>5.24610000000036E-4</v>
          </cell>
        </row>
        <row r="1014">
          <cell r="E1014">
            <v>5.24610000000036E-4</v>
          </cell>
        </row>
        <row r="1015">
          <cell r="E1015">
            <v>5.24610000000036E-4</v>
          </cell>
        </row>
        <row r="1016">
          <cell r="E1016">
            <v>5.24610000000036E-4</v>
          </cell>
        </row>
        <row r="1017">
          <cell r="E1017">
            <v>5.24610000000036E-4</v>
          </cell>
        </row>
        <row r="1018">
          <cell r="E1018">
            <v>5.24610000000036E-4</v>
          </cell>
        </row>
        <row r="1019">
          <cell r="E1019">
            <v>5.24610000000036E-4</v>
          </cell>
        </row>
        <row r="1020">
          <cell r="E1020">
            <v>5.24610000000036E-4</v>
          </cell>
        </row>
        <row r="1021">
          <cell r="E1021">
            <v>5.24610000000036E-4</v>
          </cell>
        </row>
        <row r="1022">
          <cell r="E1022">
            <v>5.24610000000036E-4</v>
          </cell>
        </row>
        <row r="1023">
          <cell r="E1023">
            <v>5.24610000000036E-4</v>
          </cell>
        </row>
        <row r="1024">
          <cell r="E1024">
            <v>5.24610000000036E-4</v>
          </cell>
        </row>
        <row r="1025">
          <cell r="E1025">
            <v>5.24610000000036E-4</v>
          </cell>
        </row>
        <row r="1026">
          <cell r="E1026">
            <v>5.24610000000036E-4</v>
          </cell>
        </row>
        <row r="1027">
          <cell r="E1027">
            <v>5.24610000000036E-4</v>
          </cell>
        </row>
        <row r="1028">
          <cell r="E1028">
            <v>5.24610000000036E-4</v>
          </cell>
        </row>
        <row r="1029">
          <cell r="E1029">
            <v>5.24610000000036E-4</v>
          </cell>
        </row>
        <row r="1030">
          <cell r="E1030">
            <v>5.24610000000036E-4</v>
          </cell>
        </row>
        <row r="1031">
          <cell r="E1031">
            <v>5.24610000000036E-4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workbookViewId="0">
      <selection activeCell="B10" sqref="B10"/>
    </sheetView>
  </sheetViews>
  <sheetFormatPr defaultColWidth="0" defaultRowHeight="15" x14ac:dyDescent="0.25"/>
  <cols>
    <col min="1" max="1" width="17.28515625" style="4" bestFit="1" customWidth="1"/>
    <col min="2" max="2" width="20.28515625" style="36" customWidth="1"/>
    <col min="3" max="16384" width="9.140625" hidden="1"/>
  </cols>
  <sheetData>
    <row r="1" spans="1:2" s="4" customFormat="1" ht="17.25" customHeight="1" x14ac:dyDescent="0.25">
      <c r="A1" s="4" t="s">
        <v>44</v>
      </c>
    </row>
    <row r="2" spans="1:2" x14ac:dyDescent="0.25">
      <c r="A2" s="4" t="s">
        <v>0</v>
      </c>
      <c r="B2" s="35">
        <v>100000000</v>
      </c>
    </row>
    <row r="5" spans="1:2" x14ac:dyDescent="0.25">
      <c r="A5" s="4" t="s">
        <v>1</v>
      </c>
    </row>
    <row r="6" spans="1:2" x14ac:dyDescent="0.25">
      <c r="A6" s="4" t="s">
        <v>2</v>
      </c>
      <c r="B6" s="37">
        <v>0.08</v>
      </c>
    </row>
    <row r="7" spans="1:2" x14ac:dyDescent="0.25">
      <c r="A7" s="4" t="s">
        <v>3</v>
      </c>
      <c r="B7" s="37">
        <v>0.1</v>
      </c>
    </row>
    <row r="8" spans="1:2" x14ac:dyDescent="0.25">
      <c r="A8" s="4" t="s">
        <v>4</v>
      </c>
      <c r="B8" s="37">
        <v>0.05</v>
      </c>
    </row>
    <row r="9" spans="1:2" x14ac:dyDescent="0.25">
      <c r="A9" s="4" t="s">
        <v>5</v>
      </c>
      <c r="B9" s="37">
        <v>0</v>
      </c>
    </row>
    <row r="10" spans="1:2" x14ac:dyDescent="0.25">
      <c r="A10" s="4" t="s">
        <v>6</v>
      </c>
      <c r="B10" s="37">
        <v>0</v>
      </c>
    </row>
    <row r="11" spans="1:2" x14ac:dyDescent="0.25">
      <c r="A11" s="4" t="s">
        <v>7</v>
      </c>
      <c r="B11" s="37">
        <v>0.2</v>
      </c>
    </row>
    <row r="12" spans="1:2" x14ac:dyDescent="0.25">
      <c r="A12" s="4" t="s">
        <v>8</v>
      </c>
      <c r="B12" s="37">
        <v>0.2</v>
      </c>
    </row>
    <row r="13" spans="1:2" x14ac:dyDescent="0.25">
      <c r="A13" s="4" t="s">
        <v>9</v>
      </c>
      <c r="B13" s="38">
        <f>1-SUM(B6:B12)</f>
        <v>0.37</v>
      </c>
    </row>
    <row r="16" spans="1:2" x14ac:dyDescent="0.25">
      <c r="A16" s="4" t="s">
        <v>10</v>
      </c>
      <c r="B16" s="37">
        <v>8.0000000000000002E-3</v>
      </c>
    </row>
    <row r="17" spans="1:2" x14ac:dyDescent="0.25">
      <c r="A17" s="4" t="s">
        <v>11</v>
      </c>
      <c r="B17" s="37">
        <v>0.15</v>
      </c>
    </row>
    <row r="19" spans="1:2" x14ac:dyDescent="0.25">
      <c r="A19" s="4" t="s">
        <v>12</v>
      </c>
    </row>
    <row r="20" spans="1:2" x14ac:dyDescent="0.25">
      <c r="A20" s="4" t="s">
        <v>3</v>
      </c>
      <c r="B20" s="37">
        <v>1.05</v>
      </c>
    </row>
    <row r="21" spans="1:2" x14ac:dyDescent="0.25">
      <c r="A21" s="4" t="s">
        <v>4</v>
      </c>
      <c r="B21" s="37">
        <v>1.1000000000000001</v>
      </c>
    </row>
    <row r="22" spans="1:2" x14ac:dyDescent="0.25">
      <c r="A22" s="4" t="s">
        <v>5</v>
      </c>
      <c r="B22" s="37">
        <v>1.2</v>
      </c>
    </row>
    <row r="23" spans="1:2" x14ac:dyDescent="0.25">
      <c r="A23" s="4" t="s">
        <v>6</v>
      </c>
      <c r="B23" s="37">
        <v>1.05</v>
      </c>
    </row>
    <row r="24" spans="1:2" x14ac:dyDescent="0.25">
      <c r="A24" s="4" t="s">
        <v>7</v>
      </c>
      <c r="B24" s="37">
        <v>1.0449999999999999</v>
      </c>
    </row>
    <row r="25" spans="1:2" x14ac:dyDescent="0.25">
      <c r="A25" s="4" t="s">
        <v>8</v>
      </c>
      <c r="B25" s="37">
        <v>1.07</v>
      </c>
    </row>
    <row r="26" spans="1:2" x14ac:dyDescent="0.25">
      <c r="A26" s="4" t="s">
        <v>9</v>
      </c>
      <c r="B26" s="37">
        <v>0.999</v>
      </c>
    </row>
    <row r="28" spans="1:2" x14ac:dyDescent="0.25">
      <c r="A28" s="4" t="s">
        <v>42</v>
      </c>
    </row>
    <row r="29" spans="1:2" x14ac:dyDescent="0.25">
      <c r="A29" s="4" t="s">
        <v>2</v>
      </c>
      <c r="B29" s="37">
        <v>0.06</v>
      </c>
    </row>
    <row r="30" spans="1:2" x14ac:dyDescent="0.25">
      <c r="A30" s="4" t="s">
        <v>3</v>
      </c>
      <c r="B30" s="37">
        <v>0.05</v>
      </c>
    </row>
    <row r="31" spans="1:2" x14ac:dyDescent="0.25">
      <c r="A31" s="4" t="s">
        <v>4</v>
      </c>
      <c r="B31" s="37">
        <v>0.05</v>
      </c>
    </row>
    <row r="32" spans="1:2" x14ac:dyDescent="0.25">
      <c r="A32" s="4" t="s">
        <v>5</v>
      </c>
      <c r="B32" s="37">
        <v>0.05</v>
      </c>
    </row>
    <row r="33" spans="1:2" x14ac:dyDescent="0.25">
      <c r="A33" s="4" t="s">
        <v>6</v>
      </c>
      <c r="B33" s="37">
        <v>0.05</v>
      </c>
    </row>
    <row r="34" spans="1:2" x14ac:dyDescent="0.25">
      <c r="A34" s="4" t="s">
        <v>7</v>
      </c>
      <c r="B34" s="37">
        <v>0.1</v>
      </c>
    </row>
    <row r="35" spans="1:2" x14ac:dyDescent="0.25">
      <c r="A35" s="4" t="s">
        <v>8</v>
      </c>
      <c r="B35" s="37">
        <v>0.1</v>
      </c>
    </row>
    <row r="36" spans="1:2" x14ac:dyDescent="0.25">
      <c r="A36" s="4" t="s">
        <v>9</v>
      </c>
      <c r="B36" s="38">
        <f>1-SUM(B29:B35)</f>
        <v>0.54</v>
      </c>
    </row>
    <row r="37" spans="1:2" x14ac:dyDescent="0.25">
      <c r="A37" s="4" t="s">
        <v>43</v>
      </c>
      <c r="B37" s="39"/>
    </row>
    <row r="38" spans="1:2" x14ac:dyDescent="0.25">
      <c r="B38" s="3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5"/>
  <sheetViews>
    <sheetView tabSelected="1" topLeftCell="A4" workbookViewId="0">
      <selection activeCell="Q26" sqref="A26:Q39"/>
    </sheetView>
  </sheetViews>
  <sheetFormatPr defaultColWidth="9.140625" defaultRowHeight="15" x14ac:dyDescent="0.25"/>
  <cols>
    <col min="1" max="1" width="17" style="6" bestFit="1" customWidth="1"/>
    <col min="2" max="5" width="20.42578125" style="1" customWidth="1"/>
    <col min="6" max="1025" width="9.140625" style="1"/>
  </cols>
  <sheetData>
    <row r="1" spans="1:1024" customFormat="1" x14ac:dyDescent="0.25">
      <c r="A1" s="6"/>
    </row>
    <row r="2" spans="1:1024" s="5" customFormat="1" x14ac:dyDescent="0.25">
      <c r="A2" s="7"/>
      <c r="B2" s="4" t="s">
        <v>13</v>
      </c>
      <c r="C2" s="4" t="s">
        <v>2</v>
      </c>
      <c r="D2" s="4" t="s">
        <v>14</v>
      </c>
      <c r="E2" s="4" t="s">
        <v>15</v>
      </c>
    </row>
    <row r="3" spans="1:1024" customFormat="1" x14ac:dyDescent="0.25">
      <c r="A3" s="8" t="s">
        <v>16</v>
      </c>
      <c r="B3" s="28">
        <f t="array" ref="B3">PRODUCT(Returns!E5:E1031+1)-1</f>
        <v>0.49311969736913985</v>
      </c>
      <c r="C3" s="29">
        <f t="array" ref="C3">PRODUCT(Returns!G5:G1031+1)-1</f>
        <v>2.7151620342457301</v>
      </c>
      <c r="D3" s="30">
        <f t="array" aca="1" ref="D3" ca="1">PRODUCT(1+BuyAndHold!U4:U1031)-1</f>
        <v>0.61225290000803545</v>
      </c>
      <c r="E3" s="25">
        <f t="array" aca="1" ref="E3" ca="1">PRODUCT(1+MonthlyRebalance!AK4:AK1031)-1</f>
        <v>0.55517452923312138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spans="1:1024" customFormat="1" x14ac:dyDescent="0.25">
      <c r="A4" s="8" t="s">
        <v>17</v>
      </c>
      <c r="B4" s="28">
        <f>(1+B3)^(252/COUNT(Returns!C4:C1031))-1</f>
        <v>0.10325751007053952</v>
      </c>
      <c r="C4" s="29">
        <f>(1+C3)^(252/COUNT(Returns!$D$4:$D$1031))-1</f>
        <v>0.37993370824535755</v>
      </c>
      <c r="D4" s="30">
        <f ca="1">(1+D3)^(252/COUNT(Returns!$D$4:$D$1031))-1</f>
        <v>0.12434317519465332</v>
      </c>
      <c r="E4" s="25">
        <f ca="1">(1+E3)^(252/COUNT(Returns!$D$4:$D$1031))-1</f>
        <v>0.11444279767898546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spans="1:1024" customFormat="1" x14ac:dyDescent="0.25">
      <c r="A5" s="8" t="s">
        <v>18</v>
      </c>
      <c r="B5" s="28">
        <f>STDEV(Returns!E5:E1031)*SQRT(252)</f>
        <v>1.4085012410876489E-3</v>
      </c>
      <c r="C5" s="29">
        <f>STDEV(Returns!G5:G1031)*SQRT(252)</f>
        <v>0.1559281066371446</v>
      </c>
      <c r="D5" s="30">
        <f ca="1">STDEV(BuyAndHold!U4:U1031)*SQRT(252)</f>
        <v>1.7911031339780014E-2</v>
      </c>
      <c r="E5" s="25">
        <f ca="1">STDEV(MonthlyRebalance!AK4:AK1031)*SQRT(252)</f>
        <v>1.3676285789284629E-2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spans="1:1024" customFormat="1" x14ac:dyDescent="0.25">
      <c r="A6" s="7" t="s">
        <v>19</v>
      </c>
      <c r="B6" s="15" t="s">
        <v>20</v>
      </c>
      <c r="C6" s="16">
        <f>(C4-$B$4)/C5</f>
        <v>1.7743831060468305</v>
      </c>
      <c r="D6" s="19">
        <f ca="1">(D4-$B$4)/D5</f>
        <v>1.1772446111063968</v>
      </c>
      <c r="E6" s="23">
        <f ca="1">(E4-$B$4)/E5</f>
        <v>0.81786003749714142</v>
      </c>
    </row>
    <row r="7" spans="1:1024" x14ac:dyDescent="0.25">
      <c r="A7" s="7"/>
      <c r="B7" s="28"/>
      <c r="C7" s="29"/>
      <c r="D7" s="30"/>
      <c r="E7" s="25"/>
    </row>
    <row r="8" spans="1:1024" customFormat="1" x14ac:dyDescent="0.25">
      <c r="A8" s="7">
        <v>2012</v>
      </c>
      <c r="B8" s="40">
        <f t="array" ref="B8">PRODUCT(IF(Returns!$B$4:$B$1031=$A8,[1]Returns!$E$4:$E$1031,0)+1)-1</f>
        <v>6.6685181012309469E-2</v>
      </c>
      <c r="C8" s="41">
        <f t="array" ref="C8">PRODUCT(IF(Returns!$B$4:$B$1031=$A8,Returns!$G$4:$G$1031,0)+1)-1</f>
        <v>6.8051331301448137E-2</v>
      </c>
      <c r="D8" s="42">
        <f t="array" aca="1" ref="D8" ca="1">PRODUCT(IF(BuyAndHold!$B$4:$B$1031=$A8,BuyAndHold!$U$4:$U$1031,0)+1)-1</f>
        <v>5.9533982327919288E-2</v>
      </c>
      <c r="E8" s="43">
        <f t="array" aca="1" ref="E8" ca="1">PRODUCT(IF(MonthlyRebalance!B4:B1031=A8,MonthlyRebalance!AK4:AK1031,0)+1)-1</f>
        <v>6.0057209984313076E-2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</row>
    <row r="9" spans="1:1024" customFormat="1" x14ac:dyDescent="0.25">
      <c r="A9" s="7" t="s">
        <v>21</v>
      </c>
      <c r="B9" s="28"/>
      <c r="C9" s="29">
        <f>C8/$B8</f>
        <v>1.0204865649069241</v>
      </c>
      <c r="D9" s="30">
        <f ca="1">D8/$B8</f>
        <v>0.89276180141026928</v>
      </c>
      <c r="E9" s="25">
        <f ca="1">E8/$B8</f>
        <v>0.90060803723734462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</row>
    <row r="10" spans="1:1024" customFormat="1" x14ac:dyDescent="0.25">
      <c r="A10" s="7">
        <v>2013</v>
      </c>
      <c r="B10" s="40">
        <f t="array" ref="B10">PRODUCT(IF(Returns!$B$4:$B$1031=$A10,[1]Returns!$E$4:$E$1031,0)+1)-1</f>
        <v>8.0532698363264821E-2</v>
      </c>
      <c r="C10" s="41">
        <f t="array" ref="C10">PRODUCT(IF(Returns!$B$4:$B$1031=$A10,Returns!$G$4:$G$1031,0)+1)-1</f>
        <v>0.33426623485558937</v>
      </c>
      <c r="D10" s="42">
        <f t="array" aca="1" ref="D10" ca="1">PRODUCT(IF(BuyAndHold!$B$4:$B$1031=$A10,BuyAndHold!$U$4:$U$1031,0)+1)-1</f>
        <v>9.4967340699643188E-2</v>
      </c>
      <c r="E10" s="43">
        <f t="array" aca="1" ref="E10" ca="1">PRODUCT(IF(MonthlyRebalance!B6:B1033=A10,MonthlyRebalance!AK6:AK1033,0)+1)-1</f>
        <v>9.4275678031369159E-2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spans="1:1024" customFormat="1" x14ac:dyDescent="0.25">
      <c r="A11" s="7" t="s">
        <v>21</v>
      </c>
      <c r="B11" s="28"/>
      <c r="C11" s="29">
        <f>C10/$B10</f>
        <v>4.150689616133187</v>
      </c>
      <c r="D11" s="30">
        <f ca="1">D10/$B10</f>
        <v>1.1792395217066607</v>
      </c>
      <c r="E11" s="25">
        <f ca="1">E10/$B10</f>
        <v>1.1706509274793309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spans="1:1024" customFormat="1" x14ac:dyDescent="0.25">
      <c r="A12" s="7">
        <v>2014</v>
      </c>
      <c r="B12" s="40">
        <f t="array" ref="B12">PRODUCT(IF(Returns!$B$4:$B$1031=$A12,[1]Returns!$E$4:$E$1031,0)+1)-1</f>
        <v>0.10806856070646087</v>
      </c>
      <c r="C12" s="41">
        <f t="array" ref="C12">PRODUCT(IF(Returns!$B$4:$B$1031=$A12,Returns!$G$4:$G$1031,0)+1)-1</f>
        <v>0.20515133033551569</v>
      </c>
      <c r="D12" s="42">
        <f t="array" aca="1" ref="D12" ca="1">PRODUCT(IF(BuyAndHold!$B$4:$B$1031=$A12,BuyAndHold!$U$4:$U$1031,0)+1)-1</f>
        <v>0.11025361027449709</v>
      </c>
      <c r="E12" s="43">
        <f t="array" aca="1" ref="E12" ca="1">PRODUCT(IF(MonthlyRebalance!B8:B1035=A12,MonthlyRebalance!AK8:AK1035,0)+1)-1</f>
        <v>0.10817689569663025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spans="1:1024" customFormat="1" x14ac:dyDescent="0.25">
      <c r="A13" s="7" t="s">
        <v>21</v>
      </c>
      <c r="B13" s="28"/>
      <c r="C13" s="29">
        <f>C12/$B12</f>
        <v>1.8983442454901756</v>
      </c>
      <c r="D13" s="30">
        <f ca="1">D12/$B12</f>
        <v>1.0202191049251716</v>
      </c>
      <c r="E13" s="25">
        <f ca="1">E12/$B12</f>
        <v>1.0010024653743992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spans="1:1024" customFormat="1" x14ac:dyDescent="0.25">
      <c r="A14" s="7">
        <v>2015</v>
      </c>
      <c r="B14" s="40">
        <f t="array" ref="B14">PRODUCT(IF(Returns!$B$4:$B$1031=$A14,[1]Returns!$E$4:$E$1031,0)+1)-1</f>
        <v>0.13228925209276388</v>
      </c>
      <c r="C14" s="41">
        <f t="array" ref="C14">PRODUCT(IF(Returns!$B$4:$B$1031=$A14,Returns!$G$4:$G$1031,0)+1)-1</f>
        <v>0.74488464976767643</v>
      </c>
      <c r="D14" s="42">
        <f t="array" aca="1" ref="D14" ca="1">PRODUCT(IF(BuyAndHold!$B$4:$B$1031=$A14,BuyAndHold!$U$4:$U$1031,0)+1)-1</f>
        <v>0.18548822195007486</v>
      </c>
      <c r="E14" s="43">
        <f t="array" aca="1" ref="E14" ca="1">PRODUCT(IF(MonthlyRebalance!B10:B1037=A14,MonthlyRebalance!AK10:AK1037,0)+1)-1</f>
        <v>0.16245331764555804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</row>
    <row r="15" spans="1:1024" customFormat="1" x14ac:dyDescent="0.25">
      <c r="A15" s="7" t="s">
        <v>21</v>
      </c>
      <c r="B15" s="28"/>
      <c r="C15" s="29">
        <f>C14/$B14</f>
        <v>5.6307268956766672</v>
      </c>
      <c r="D15" s="30">
        <f ca="1">D14/$B14</f>
        <v>1.4021412852195037</v>
      </c>
      <c r="E15" s="25">
        <f ca="1">E14/$B14</f>
        <v>1.2280159958243813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spans="1:1024" customFormat="1" x14ac:dyDescent="0.25">
      <c r="A16" s="7">
        <v>2016</v>
      </c>
      <c r="B16" s="40">
        <f t="array" ref="B16">PRODUCT(IF(Returns!$B$4:$B$1031=$A16,[1]Returns!$E$4:$E$1031,0)+1)-1</f>
        <v>3.2515147334268857E-2</v>
      </c>
      <c r="C16" s="41">
        <f t="array" ref="C16">PRODUCT(IF(Returns!$B$4:$B$1031=$A16,Returns!$G$4:$G$1031,0)+1)-1</f>
        <v>0.23975204079403345</v>
      </c>
      <c r="D16" s="42">
        <f t="array" aca="1" ref="D16" ca="1">PRODUCT(IF(BuyAndHold!$B$4:$B$1031=$A16,BuyAndHold!$U$4:$U$1031,0)+1)-1</f>
        <v>5.5838935220038355E-2</v>
      </c>
      <c r="E16" s="43">
        <f t="array" aca="1" ref="E16" ca="1">PRODUCT(IF(MonthlyRebalance!B12:B1039=A16,MonthlyRebalance!AK12:AK1039,0)+1)-1</f>
        <v>4.0730953042344087E-2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spans="1:5" customFormat="1" x14ac:dyDescent="0.25">
      <c r="A17" s="7" t="s">
        <v>21</v>
      </c>
      <c r="B17" s="28"/>
      <c r="C17" s="29">
        <f>C16/$B16</f>
        <v>7.3735492670319331</v>
      </c>
      <c r="D17" s="30">
        <f ca="1">D16/$B16</f>
        <v>1.7173206889082042</v>
      </c>
      <c r="E17" s="25">
        <f ca="1">E16/$B16</f>
        <v>1.2526762565032667</v>
      </c>
    </row>
    <row r="18" spans="1:5" x14ac:dyDescent="0.25">
      <c r="A18" s="7"/>
      <c r="B18" s="28"/>
      <c r="C18" s="29"/>
      <c r="D18" s="30"/>
      <c r="E18" s="25"/>
    </row>
    <row r="19" spans="1:5" customFormat="1" x14ac:dyDescent="0.25">
      <c r="A19" s="7" t="s">
        <v>22</v>
      </c>
      <c r="B19" s="28"/>
      <c r="C19" s="29"/>
      <c r="D19" s="30"/>
      <c r="E19" s="25"/>
    </row>
    <row r="20" spans="1:5" customFormat="1" x14ac:dyDescent="0.25">
      <c r="A20" s="7" t="s">
        <v>23</v>
      </c>
      <c r="B20" s="28"/>
      <c r="C20" s="29"/>
      <c r="D20" s="20">
        <f ca="1">SUM(BuyAndHold!R4:R1031)/(COUNT(Returns!$D$4:$D$1031)/252)</f>
        <v>946527.90922808845</v>
      </c>
      <c r="E20" s="32">
        <f ca="1">SUM(MonthlyRebalance!R4:R1031)/(COUNT(Returns!$D$4:$D$1031)/252)</f>
        <v>942327.96498706203</v>
      </c>
    </row>
    <row r="21" spans="1:5" customFormat="1" x14ac:dyDescent="0.25">
      <c r="A21" s="7" t="s">
        <v>24</v>
      </c>
      <c r="B21" s="28"/>
      <c r="C21" s="29"/>
      <c r="D21" s="20">
        <f ca="1">D20/12</f>
        <v>78877.325769007366</v>
      </c>
      <c r="E21" s="24">
        <f ca="1">E20/12</f>
        <v>78527.330415588498</v>
      </c>
    </row>
    <row r="22" spans="1:5" x14ac:dyDescent="0.25">
      <c r="A22" s="7"/>
      <c r="B22" s="28"/>
      <c r="C22" s="29"/>
      <c r="D22" s="30"/>
      <c r="E22" s="25"/>
    </row>
    <row r="23" spans="1:5" customFormat="1" x14ac:dyDescent="0.25">
      <c r="A23" s="7" t="s">
        <v>25</v>
      </c>
      <c r="B23" s="28"/>
      <c r="C23" s="29"/>
      <c r="D23" s="30"/>
      <c r="E23" s="25"/>
    </row>
    <row r="24" spans="1:5" customFormat="1" x14ac:dyDescent="0.25">
      <c r="A24" s="7" t="s">
        <v>23</v>
      </c>
      <c r="B24" s="28"/>
      <c r="C24" s="29"/>
      <c r="D24" s="31">
        <f ca="1">SUM(BuyAndHold!T4:T1031)/(COUNT(Returns!$D$4:$D$1031)/252)</f>
        <v>621787.63486707909</v>
      </c>
      <c r="E24" s="32">
        <f ca="1">SUM(MonthlyRebalance!T4:T1031)/(COUNT(Returns!$D$4:$D$1031)/252)</f>
        <v>571570.34221999219</v>
      </c>
    </row>
    <row r="25" spans="1:5" customFormat="1" x14ac:dyDescent="0.25">
      <c r="A25" s="7" t="s">
        <v>24</v>
      </c>
      <c r="B25" s="28"/>
      <c r="C25" s="29"/>
      <c r="D25" s="20">
        <f ca="1">D24/12</f>
        <v>51815.63623892326</v>
      </c>
      <c r="E25" s="24">
        <f ca="1">E24/12</f>
        <v>47630.861851666014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1"/>
  <sheetViews>
    <sheetView topLeftCell="A3" workbookViewId="0">
      <selection activeCell="C4" sqref="C4"/>
    </sheetView>
  </sheetViews>
  <sheetFormatPr defaultRowHeight="15" x14ac:dyDescent="0.25"/>
  <cols>
    <col min="1" max="2" width="9.140625" style="4"/>
    <col min="3" max="3" width="10.7109375" style="4" bestFit="1" customWidth="1"/>
    <col min="4" max="4" width="12.140625" style="1" bestFit="1" customWidth="1"/>
    <col min="5" max="5" width="6.140625" style="1" bestFit="1" customWidth="1"/>
    <col min="6" max="6" width="9.7109375" style="1" customWidth="1"/>
    <col min="7" max="7" width="7.28515625" style="1" bestFit="1" customWidth="1"/>
    <col min="8" max="8" width="8" bestFit="1" customWidth="1"/>
    <col min="9" max="10" width="7.85546875" bestFit="1" customWidth="1"/>
    <col min="11" max="11" width="8" bestFit="1" customWidth="1"/>
    <col min="12" max="12" width="12.140625" bestFit="1" customWidth="1"/>
    <col min="13" max="14" width="7.140625" bestFit="1" customWidth="1"/>
  </cols>
  <sheetData>
    <row r="1" spans="1:14" x14ac:dyDescent="0.25">
      <c r="D1" s="3"/>
      <c r="E1" s="3"/>
      <c r="F1" s="3"/>
      <c r="G1" s="3"/>
      <c r="H1" s="4">
        <v>1</v>
      </c>
      <c r="I1" s="4">
        <v>2</v>
      </c>
      <c r="J1" s="4">
        <v>3</v>
      </c>
      <c r="K1" s="4">
        <v>4</v>
      </c>
      <c r="L1" s="4">
        <v>5</v>
      </c>
      <c r="M1" s="4">
        <v>6</v>
      </c>
      <c r="N1" s="4">
        <v>7</v>
      </c>
    </row>
    <row r="2" spans="1:14" x14ac:dyDescent="0.25">
      <c r="D2" s="3"/>
      <c r="E2" s="3"/>
      <c r="F2" s="3"/>
      <c r="G2" s="3"/>
      <c r="H2" s="4"/>
      <c r="I2" s="4"/>
      <c r="J2" s="4"/>
      <c r="K2" s="4"/>
      <c r="L2" s="4"/>
      <c r="M2" s="4"/>
      <c r="N2" s="4"/>
    </row>
    <row r="3" spans="1:14" x14ac:dyDescent="0.25">
      <c r="A3" s="4" t="s">
        <v>26</v>
      </c>
      <c r="B3" s="4" t="s">
        <v>27</v>
      </c>
      <c r="C3" s="4" t="s">
        <v>28</v>
      </c>
      <c r="D3" s="3" t="s">
        <v>29</v>
      </c>
      <c r="E3" s="3" t="s">
        <v>13</v>
      </c>
      <c r="F3" s="3" t="s">
        <v>45</v>
      </c>
      <c r="G3" s="3" t="s">
        <v>2</v>
      </c>
      <c r="H3" s="4" t="s">
        <v>3</v>
      </c>
      <c r="I3" s="4" t="s">
        <v>4</v>
      </c>
      <c r="J3" s="4" t="s">
        <v>5</v>
      </c>
      <c r="K3" s="4" t="s">
        <v>6</v>
      </c>
      <c r="L3" s="4" t="s">
        <v>7</v>
      </c>
      <c r="M3" s="4" t="s">
        <v>8</v>
      </c>
      <c r="N3" s="4" t="s">
        <v>9</v>
      </c>
    </row>
    <row r="4" spans="1:14" x14ac:dyDescent="0.25">
      <c r="A4" s="4">
        <f t="shared" ref="A4:A67" si="0">MONTH(C4)</f>
        <v>2</v>
      </c>
      <c r="B4" s="4">
        <f t="shared" ref="B4:B67" si="1">YEAR(C4)</f>
        <v>2012</v>
      </c>
      <c r="C4" s="9">
        <v>40968</v>
      </c>
    </row>
    <row r="5" spans="1:14" x14ac:dyDescent="0.25">
      <c r="A5" s="4">
        <f t="shared" si="0"/>
        <v>3</v>
      </c>
      <c r="B5" s="4">
        <f t="shared" si="1"/>
        <v>2012</v>
      </c>
      <c r="C5" s="9">
        <v>40969</v>
      </c>
      <c r="D5" s="1">
        <f t="shared" ref="D5:D68" si="2">(1+E5)^252-1</f>
        <v>0.10270039324910707</v>
      </c>
      <c r="E5" s="1">
        <v>3.8801999999993298E-4</v>
      </c>
      <c r="F5" s="1">
        <f>E5</f>
        <v>3.8801999999993298E-4</v>
      </c>
      <c r="G5" s="1">
        <v>-3.9363414394717501E-3</v>
      </c>
      <c r="H5" s="2">
        <f ca="1">(OFFSET(Assumptions!$B$20,H$1-1,0)*$D5+1)^(1/252)-1</f>
        <v>4.0646366726315719E-4</v>
      </c>
      <c r="I5" s="2">
        <f ca="1">(OFFSET(Assumptions!$B$20,I$1-1,0)*$D5+1)^(1/252)-1</f>
        <v>4.2482237980645543E-4</v>
      </c>
      <c r="J5" s="2">
        <f ca="1">(OFFSET(Assumptions!$B$20,J$1-1,0)*$D5+1)^(1/252)-1</f>
        <v>4.6128805234779691E-4</v>
      </c>
      <c r="K5" s="2">
        <f ca="1">(OFFSET(Assumptions!$B$20,K$1-1,0)*$D5+1)^(1/252)-1</f>
        <v>4.0646366726315719E-4</v>
      </c>
      <c r="L5" s="2">
        <f ca="1">(OFFSET(Assumptions!$B$20,L$1-1,0)*$D5+1)^(1/252)-1</f>
        <v>4.0462313647271486E-4</v>
      </c>
      <c r="M5" s="2">
        <f ca="1">(OFFSET(Assumptions!$B$20,M$1-1,0)*$D5+1)^(1/252)-1</f>
        <v>4.1381730289202778E-4</v>
      </c>
      <c r="N5" s="2">
        <f ca="1">(OFFSET(Assumptions!$B$20,N$1-1,0)*$D5+1)^(1/252)-1</f>
        <v>3.876502546991123E-4</v>
      </c>
    </row>
    <row r="6" spans="1:14" x14ac:dyDescent="0.25">
      <c r="A6" s="4">
        <f t="shared" si="0"/>
        <v>3</v>
      </c>
      <c r="B6" s="4">
        <f t="shared" si="1"/>
        <v>2012</v>
      </c>
      <c r="C6" s="9">
        <v>40970</v>
      </c>
      <c r="D6" s="1">
        <f t="shared" si="2"/>
        <v>0.10270039324910707</v>
      </c>
      <c r="E6" s="1">
        <v>3.8801999999993298E-4</v>
      </c>
      <c r="F6" s="1">
        <f>(1+F5)*(1+E6)-1</f>
        <v>7.7619055952027338E-4</v>
      </c>
      <c r="G6" s="1">
        <v>9.2987498637238097E-3</v>
      </c>
      <c r="H6" s="2">
        <f ca="1">(OFFSET(Assumptions!$B$20,H$1-1,0)*$D6+1)^(1/252)-1</f>
        <v>4.0646366726315719E-4</v>
      </c>
      <c r="I6" s="2">
        <f ca="1">(OFFSET(Assumptions!$B$20,I$1-1,0)*$D6+1)^(1/252)-1</f>
        <v>4.2482237980645543E-4</v>
      </c>
      <c r="J6" s="2">
        <f ca="1">(OFFSET(Assumptions!$B$20,J$1-1,0)*$D6+1)^(1/252)-1</f>
        <v>4.6128805234779691E-4</v>
      </c>
      <c r="K6" s="2">
        <f ca="1">(OFFSET(Assumptions!$B$20,K$1-1,0)*$D6+1)^(1/252)-1</f>
        <v>4.0646366726315719E-4</v>
      </c>
      <c r="L6" s="2">
        <f ca="1">(OFFSET(Assumptions!$B$20,L$1-1,0)*$D6+1)^(1/252)-1</f>
        <v>4.0462313647271486E-4</v>
      </c>
      <c r="M6" s="2">
        <f ca="1">(OFFSET(Assumptions!$B$20,M$1-1,0)*$D6+1)^(1/252)-1</f>
        <v>4.1381730289202778E-4</v>
      </c>
      <c r="N6" s="2">
        <f ca="1">(OFFSET(Assumptions!$B$20,N$1-1,0)*$D6+1)^(1/252)-1</f>
        <v>3.876502546991123E-4</v>
      </c>
    </row>
    <row r="7" spans="1:14" x14ac:dyDescent="0.25">
      <c r="A7" s="4">
        <f t="shared" si="0"/>
        <v>3</v>
      </c>
      <c r="B7" s="4">
        <f t="shared" si="1"/>
        <v>2012</v>
      </c>
      <c r="C7" s="9">
        <v>40973</v>
      </c>
      <c r="D7" s="1">
        <f t="shared" si="2"/>
        <v>0.10260039958674017</v>
      </c>
      <c r="E7" s="1">
        <v>3.8765999999990102E-4</v>
      </c>
      <c r="F7" s="1">
        <f t="shared" ref="F7:F70" si="3">(1+F6)*(1+E7)-1</f>
        <v>1.1641514575524425E-3</v>
      </c>
      <c r="G7" s="1">
        <v>4.8250997626240197E-3</v>
      </c>
      <c r="H7" s="2">
        <f ca="1">(OFFSET(Assumptions!$B$20,H$1-1,0)*$D7+1)^(1/252)-1</f>
        <v>4.0608741165870654E-4</v>
      </c>
      <c r="I7" s="2">
        <f ca="1">(OFFSET(Assumptions!$B$20,I$1-1,0)*$D7+1)^(1/252)-1</f>
        <v>4.2443001790770651E-4</v>
      </c>
      <c r="J7" s="2">
        <f ca="1">(OFFSET(Assumptions!$B$20,J$1-1,0)*$D7+1)^(1/252)-1</f>
        <v>4.6086391762156786E-4</v>
      </c>
      <c r="K7" s="2">
        <f ca="1">(OFFSET(Assumptions!$B$20,K$1-1,0)*$D7+1)^(1/252)-1</f>
        <v>4.0608741165870654E-4</v>
      </c>
      <c r="L7" s="2">
        <f ca="1">(OFFSET(Assumptions!$B$20,L$1-1,0)*$D7+1)^(1/252)-1</f>
        <v>4.0424849967557464E-4</v>
      </c>
      <c r="M7" s="2">
        <f ca="1">(OFFSET(Assumptions!$B$20,M$1-1,0)*$D7+1)^(1/252)-1</f>
        <v>4.1343458696818658E-4</v>
      </c>
      <c r="N7" s="2">
        <f ca="1">(OFFSET(Assumptions!$B$20,N$1-1,0)*$D7+1)^(1/252)-1</f>
        <v>3.8729058134845396E-4</v>
      </c>
    </row>
    <row r="8" spans="1:14" x14ac:dyDescent="0.25">
      <c r="A8" s="4">
        <f t="shared" si="0"/>
        <v>3</v>
      </c>
      <c r="B8" s="4">
        <f t="shared" si="1"/>
        <v>2012</v>
      </c>
      <c r="C8" s="9">
        <v>40974</v>
      </c>
      <c r="D8" s="1">
        <f t="shared" si="2"/>
        <v>0.10260039958674017</v>
      </c>
      <c r="E8" s="1">
        <v>3.8765999999990102E-4</v>
      </c>
      <c r="F8" s="1">
        <f t="shared" si="3"/>
        <v>1.552262752506417E-3</v>
      </c>
      <c r="G8" s="1">
        <v>-5.4925055693748597E-3</v>
      </c>
      <c r="H8" s="2">
        <f ca="1">(OFFSET(Assumptions!$B$20,H$1-1,0)*$D8+1)^(1/252)-1</f>
        <v>4.0608741165870654E-4</v>
      </c>
      <c r="I8" s="2">
        <f ca="1">(OFFSET(Assumptions!$B$20,I$1-1,0)*$D8+1)^(1/252)-1</f>
        <v>4.2443001790770651E-4</v>
      </c>
      <c r="J8" s="2">
        <f ca="1">(OFFSET(Assumptions!$B$20,J$1-1,0)*$D8+1)^(1/252)-1</f>
        <v>4.6086391762156786E-4</v>
      </c>
      <c r="K8" s="2">
        <f ca="1">(OFFSET(Assumptions!$B$20,K$1-1,0)*$D8+1)^(1/252)-1</f>
        <v>4.0608741165870654E-4</v>
      </c>
      <c r="L8" s="2">
        <f ca="1">(OFFSET(Assumptions!$B$20,L$1-1,0)*$D8+1)^(1/252)-1</f>
        <v>4.0424849967557464E-4</v>
      </c>
      <c r="M8" s="2">
        <f ca="1">(OFFSET(Assumptions!$B$20,M$1-1,0)*$D8+1)^(1/252)-1</f>
        <v>4.1343458696818658E-4</v>
      </c>
      <c r="N8" s="2">
        <f ca="1">(OFFSET(Assumptions!$B$20,N$1-1,0)*$D8+1)^(1/252)-1</f>
        <v>3.8729058134845396E-4</v>
      </c>
    </row>
    <row r="9" spans="1:14" x14ac:dyDescent="0.25">
      <c r="A9" s="4">
        <f t="shared" si="0"/>
        <v>3</v>
      </c>
      <c r="B9" s="4">
        <f t="shared" si="1"/>
        <v>2012</v>
      </c>
      <c r="C9" s="9">
        <v>40975</v>
      </c>
      <c r="D9" s="1">
        <f t="shared" si="2"/>
        <v>0.10250041495598028</v>
      </c>
      <c r="E9" s="1">
        <v>3.8730000000009002E-4</v>
      </c>
      <c r="F9" s="1">
        <f t="shared" si="3"/>
        <v>1.940163943870532E-3</v>
      </c>
      <c r="G9" s="1">
        <v>-5.8610717498689402E-3</v>
      </c>
      <c r="H9" s="2">
        <f ca="1">(OFFSET(Assumptions!$B$20,H$1-1,0)*$D9+1)^(1/252)-1</f>
        <v>4.0571115452037176E-4</v>
      </c>
      <c r="I9" s="2">
        <f ca="1">(OFFSET(Assumptions!$B$20,I$1-1,0)*$D9+1)^(1/252)-1</f>
        <v>4.2403765282483796E-4</v>
      </c>
      <c r="J9" s="2">
        <f ca="1">(OFFSET(Assumptions!$B$20,J$1-1,0)*$D9+1)^(1/252)-1</f>
        <v>4.6043977607368447E-4</v>
      </c>
      <c r="K9" s="2">
        <f ca="1">(OFFSET(Assumptions!$B$20,K$1-1,0)*$D9+1)^(1/252)-1</f>
        <v>4.0571115452037176E-4</v>
      </c>
      <c r="L9" s="2">
        <f ca="1">(OFFSET(Assumptions!$B$20,L$1-1,0)*$D9+1)^(1/252)-1</f>
        <v>4.0387386150331217E-4</v>
      </c>
      <c r="M9" s="2">
        <f ca="1">(OFFSET(Assumptions!$B$20,M$1-1,0)*$D9+1)^(1/252)-1</f>
        <v>4.1305186886431144E-4</v>
      </c>
      <c r="N9" s="2">
        <f ca="1">(OFFSET(Assumptions!$B$20,N$1-1,0)*$D9+1)^(1/252)-1</f>
        <v>3.8693090802754959E-4</v>
      </c>
    </row>
    <row r="10" spans="1:14" x14ac:dyDescent="0.25">
      <c r="A10" s="4">
        <f t="shared" si="0"/>
        <v>3</v>
      </c>
      <c r="B10" s="4">
        <f t="shared" si="1"/>
        <v>2012</v>
      </c>
      <c r="C10" s="9">
        <v>40976</v>
      </c>
      <c r="D10" s="1">
        <f t="shared" si="2"/>
        <v>0.10220051524440987</v>
      </c>
      <c r="E10" s="1">
        <v>3.8621999999999301E-4</v>
      </c>
      <c r="F10" s="1">
        <f t="shared" si="3"/>
        <v>2.3271332739889239E-3</v>
      </c>
      <c r="G10" s="1">
        <v>8.5164714443803895E-3</v>
      </c>
      <c r="H10" s="2">
        <f ca="1">(OFFSET(Assumptions!$B$20,H$1-1,0)*$D10+1)^(1/252)-1</f>
        <v>4.0458237389895402E-4</v>
      </c>
      <c r="I10" s="2">
        <f ca="1">(OFFSET(Assumptions!$B$20,I$1-1,0)*$D10+1)^(1/252)-1</f>
        <v>4.2286053846396499E-4</v>
      </c>
      <c r="J10" s="2">
        <f ca="1">(OFFSET(Assumptions!$B$20,J$1-1,0)*$D10+1)^(1/252)-1</f>
        <v>4.5916731048767367E-4</v>
      </c>
      <c r="K10" s="2">
        <f ca="1">(OFFSET(Assumptions!$B$20,K$1-1,0)*$D10+1)^(1/252)-1</f>
        <v>4.0458237389895402E-4</v>
      </c>
      <c r="L10" s="2">
        <f ca="1">(OFFSET(Assumptions!$B$20,L$1-1,0)*$D10+1)^(1/252)-1</f>
        <v>4.0274993873223863E-4</v>
      </c>
      <c r="M10" s="2">
        <f ca="1">(OFFSET(Assumptions!$B$20,M$1-1,0)*$D10+1)^(1/252)-1</f>
        <v>4.1190370146693134E-4</v>
      </c>
      <c r="N10" s="2">
        <f ca="1">(OFFSET(Assumptions!$B$20,N$1-1,0)*$D10+1)^(1/252)-1</f>
        <v>3.8585188824047378E-4</v>
      </c>
    </row>
    <row r="11" spans="1:14" x14ac:dyDescent="0.25">
      <c r="A11" s="4">
        <f t="shared" si="0"/>
        <v>3</v>
      </c>
      <c r="B11" s="4">
        <f t="shared" si="1"/>
        <v>2012</v>
      </c>
      <c r="C11" s="9">
        <v>40977</v>
      </c>
      <c r="D11" s="1">
        <f t="shared" si="2"/>
        <v>9.5300371059525713E-2</v>
      </c>
      <c r="E11" s="1">
        <v>3.6129000000006999E-4</v>
      </c>
      <c r="F11" s="1">
        <f t="shared" si="3"/>
        <v>2.6892640439695192E-3</v>
      </c>
      <c r="G11" s="1">
        <v>2.38470588291557E-2</v>
      </c>
      <c r="H11" s="2">
        <f ca="1">(OFFSET(Assumptions!$B$20,H$1-1,0)*$D11+1)^(1/252)-1</f>
        <v>3.7852250704650814E-4</v>
      </c>
      <c r="I11" s="2">
        <f ca="1">(OFFSET(Assumptions!$B$20,I$1-1,0)*$D11+1)^(1/252)-1</f>
        <v>3.9568082616381339E-4</v>
      </c>
      <c r="J11" s="2">
        <f ca="1">(OFFSET(Assumptions!$B$20,J$1-1,0)*$D11+1)^(1/252)-1</f>
        <v>4.297774416046618E-4</v>
      </c>
      <c r="K11" s="2">
        <f ca="1">(OFFSET(Assumptions!$B$20,K$1-1,0)*$D11+1)^(1/252)-1</f>
        <v>3.7852250704650814E-4</v>
      </c>
      <c r="L11" s="2">
        <f ca="1">(OFFSET(Assumptions!$B$20,L$1-1,0)*$D11+1)^(1/252)-1</f>
        <v>3.7680260538563992E-4</v>
      </c>
      <c r="M11" s="2">
        <f ca="1">(OFFSET(Assumptions!$B$20,M$1-1,0)*$D11+1)^(1/252)-1</f>
        <v>3.8539470137166632E-4</v>
      </c>
      <c r="N11" s="2">
        <f ca="1">(OFFSET(Assumptions!$B$20,N$1-1,0)*$D11+1)^(1/252)-1</f>
        <v>3.6094458872226731E-4</v>
      </c>
    </row>
    <row r="12" spans="1:14" x14ac:dyDescent="0.25">
      <c r="A12" s="4">
        <f t="shared" si="0"/>
        <v>3</v>
      </c>
      <c r="B12" s="4">
        <f t="shared" si="1"/>
        <v>2012</v>
      </c>
      <c r="C12" s="9">
        <v>40980</v>
      </c>
      <c r="D12" s="1">
        <f t="shared" si="2"/>
        <v>9.5098970819010198E-2</v>
      </c>
      <c r="E12" s="1">
        <v>3.60560000000065E-4</v>
      </c>
      <c r="F12" s="1">
        <f t="shared" si="3"/>
        <v>3.0507936850132644E-3</v>
      </c>
      <c r="G12" s="1">
        <v>-2.1287410598510598E-3</v>
      </c>
      <c r="H12" s="2">
        <f ca="1">(OFFSET(Assumptions!$B$20,H$1-1,0)*$D12+1)^(1/252)-1</f>
        <v>3.7775931087691283E-4</v>
      </c>
      <c r="I12" s="2">
        <f ca="1">(OFFSET(Assumptions!$B$20,I$1-1,0)*$D12+1)^(1/252)-1</f>
        <v>3.9488471870741115E-4</v>
      </c>
      <c r="J12" s="2">
        <f ca="1">(OFFSET(Assumptions!$B$20,J$1-1,0)*$D12+1)^(1/252)-1</f>
        <v>4.28916351648434E-4</v>
      </c>
      <c r="K12" s="2">
        <f ca="1">(OFFSET(Assumptions!$B$20,K$1-1,0)*$D12+1)^(1/252)-1</f>
        <v>3.7775931087691283E-4</v>
      </c>
      <c r="L12" s="2">
        <f ca="1">(OFFSET(Assumptions!$B$20,L$1-1,0)*$D12+1)^(1/252)-1</f>
        <v>3.7604271595248484E-4</v>
      </c>
      <c r="M12" s="2">
        <f ca="1">(OFFSET(Assumptions!$B$20,M$1-1,0)*$D12+1)^(1/252)-1</f>
        <v>3.8461830670777353E-4</v>
      </c>
      <c r="N12" s="2">
        <f ca="1">(OFFSET(Assumptions!$B$20,N$1-1,0)*$D12+1)^(1/252)-1</f>
        <v>3.6021525557683454E-4</v>
      </c>
    </row>
    <row r="13" spans="1:14" x14ac:dyDescent="0.25">
      <c r="A13" s="4">
        <f t="shared" si="0"/>
        <v>3</v>
      </c>
      <c r="B13" s="4">
        <f t="shared" si="1"/>
        <v>2012</v>
      </c>
      <c r="C13" s="9">
        <v>40981</v>
      </c>
      <c r="D13" s="1">
        <f t="shared" si="2"/>
        <v>9.4801076470329537E-2</v>
      </c>
      <c r="E13" s="1">
        <v>3.5947999999996798E-4</v>
      </c>
      <c r="F13" s="1">
        <f t="shared" si="3"/>
        <v>3.4113703843270393E-3</v>
      </c>
      <c r="G13" s="1">
        <v>-2.5922053133039498E-3</v>
      </c>
      <c r="H13" s="2">
        <f ca="1">(OFFSET(Assumptions!$B$20,H$1-1,0)*$D13+1)^(1/252)-1</f>
        <v>3.7663018707956297E-4</v>
      </c>
      <c r="I13" s="2">
        <f ca="1">(OFFSET(Assumptions!$B$20,I$1-1,0)*$D13+1)^(1/252)-1</f>
        <v>3.9370689168216622E-4</v>
      </c>
      <c r="J13" s="2">
        <f ca="1">(OFFSET(Assumptions!$B$20,J$1-1,0)*$D13+1)^(1/252)-1</f>
        <v>4.2764235841108444E-4</v>
      </c>
      <c r="K13" s="2">
        <f ca="1">(OFFSET(Assumptions!$B$20,K$1-1,0)*$D13+1)^(1/252)-1</f>
        <v>3.7663018707956297E-4</v>
      </c>
      <c r="L13" s="2">
        <f ca="1">(OFFSET(Assumptions!$B$20,L$1-1,0)*$D13+1)^(1/252)-1</f>
        <v>3.749184855192933E-4</v>
      </c>
      <c r="M13" s="2">
        <f ca="1">(OFFSET(Assumptions!$B$20,M$1-1,0)*$D13+1)^(1/252)-1</f>
        <v>3.8346965145463763E-4</v>
      </c>
      <c r="N13" s="2">
        <f ca="1">(OFFSET(Assumptions!$B$20,N$1-1,0)*$D13+1)^(1/252)-1</f>
        <v>3.591362423800426E-4</v>
      </c>
    </row>
    <row r="14" spans="1:14" x14ac:dyDescent="0.25">
      <c r="A14" s="4">
        <f t="shared" si="0"/>
        <v>3</v>
      </c>
      <c r="B14" s="4">
        <f t="shared" si="1"/>
        <v>2012</v>
      </c>
      <c r="C14" s="9">
        <v>40982</v>
      </c>
      <c r="D14" s="1">
        <f t="shared" si="2"/>
        <v>9.4599767674252488E-2</v>
      </c>
      <c r="E14" s="1">
        <v>3.5874999999996299E-4</v>
      </c>
      <c r="F14" s="1">
        <f t="shared" si="3"/>
        <v>3.7713442134523767E-3</v>
      </c>
      <c r="G14" s="1">
        <v>-7.6227589842937701E-3</v>
      </c>
      <c r="H14" s="2">
        <f ca="1">(OFFSET(Assumptions!$B$20,H$1-1,0)*$D14+1)^(1/252)-1</f>
        <v>3.7586697515079592E-4</v>
      </c>
      <c r="I14" s="2">
        <f ca="1">(OFFSET(Assumptions!$B$20,I$1-1,0)*$D14+1)^(1/252)-1</f>
        <v>3.9291075148906174E-4</v>
      </c>
      <c r="J14" s="2">
        <f ca="1">(OFFSET(Assumptions!$B$20,J$1-1,0)*$D14+1)^(1/252)-1</f>
        <v>4.2678119823968963E-4</v>
      </c>
      <c r="K14" s="2">
        <f ca="1">(OFFSET(Assumptions!$B$20,K$1-1,0)*$D14+1)^(1/252)-1</f>
        <v>3.7586697515079592E-4</v>
      </c>
      <c r="L14" s="2">
        <f ca="1">(OFFSET(Assumptions!$B$20,L$1-1,0)*$D14+1)^(1/252)-1</f>
        <v>3.7415858195810614E-4</v>
      </c>
      <c r="M14" s="2">
        <f ca="1">(OFFSET(Assumptions!$B$20,M$1-1,0)*$D14+1)^(1/252)-1</f>
        <v>3.8269323438488989E-4</v>
      </c>
      <c r="N14" s="2">
        <f ca="1">(OFFSET(Assumptions!$B$20,N$1-1,0)*$D14+1)^(1/252)-1</f>
        <v>3.5840690953725662E-4</v>
      </c>
    </row>
    <row r="15" spans="1:14" x14ac:dyDescent="0.25">
      <c r="A15" s="4">
        <f t="shared" si="0"/>
        <v>3</v>
      </c>
      <c r="B15" s="4">
        <f t="shared" si="1"/>
        <v>2012</v>
      </c>
      <c r="C15" s="9">
        <v>40983</v>
      </c>
      <c r="D15" s="1">
        <f t="shared" si="2"/>
        <v>9.4500505678291713E-2</v>
      </c>
      <c r="E15" s="1">
        <v>3.5838999999993098E-4</v>
      </c>
      <c r="F15" s="1">
        <f t="shared" si="3"/>
        <v>4.131085825505032E-3</v>
      </c>
      <c r="G15" s="1">
        <v>1.0501907615906299E-2</v>
      </c>
      <c r="H15" s="2">
        <f ca="1">(OFFSET(Assumptions!$B$20,H$1-1,0)*$D15+1)^(1/252)-1</f>
        <v>3.7549059432451237E-4</v>
      </c>
      <c r="I15" s="2">
        <f ca="1">(OFFSET(Assumptions!$B$20,I$1-1,0)*$D15+1)^(1/252)-1</f>
        <v>3.9251812954499421E-4</v>
      </c>
      <c r="J15" s="2">
        <f ca="1">(OFFSET(Assumptions!$B$20,J$1-1,0)*$D15+1)^(1/252)-1</f>
        <v>4.2635650608113806E-4</v>
      </c>
      <c r="K15" s="2">
        <f ca="1">(OFFSET(Assumptions!$B$20,K$1-1,0)*$D15+1)^(1/252)-1</f>
        <v>3.7549059432451237E-4</v>
      </c>
      <c r="L15" s="2">
        <f ca="1">(OFFSET(Assumptions!$B$20,L$1-1,0)*$D15+1)^(1/252)-1</f>
        <v>3.737838328978782E-4</v>
      </c>
      <c r="M15" s="2">
        <f ca="1">(OFFSET(Assumptions!$B$20,M$1-1,0)*$D15+1)^(1/252)-1</f>
        <v>3.8231034044700074E-4</v>
      </c>
      <c r="N15" s="2">
        <f ca="1">(OFFSET(Assumptions!$B$20,N$1-1,0)*$D15+1)^(1/252)-1</f>
        <v>3.5804723859134135E-4</v>
      </c>
    </row>
    <row r="16" spans="1:14" x14ac:dyDescent="0.25">
      <c r="A16" s="4">
        <f t="shared" si="0"/>
        <v>3</v>
      </c>
      <c r="B16" s="4">
        <f t="shared" si="1"/>
        <v>2012</v>
      </c>
      <c r="C16" s="9">
        <v>40984</v>
      </c>
      <c r="D16" s="1">
        <f t="shared" si="2"/>
        <v>9.4500505678291713E-2</v>
      </c>
      <c r="E16" s="1">
        <v>3.5838999999993098E-4</v>
      </c>
      <c r="F16" s="1">
        <f t="shared" si="3"/>
        <v>4.4909563653539042E-3</v>
      </c>
      <c r="G16" s="1">
        <v>-3.2774412184739997E-2</v>
      </c>
      <c r="H16" s="2">
        <f ca="1">(OFFSET(Assumptions!$B$20,H$1-1,0)*$D16+1)^(1/252)-1</f>
        <v>3.7549059432451237E-4</v>
      </c>
      <c r="I16" s="2">
        <f ca="1">(OFFSET(Assumptions!$B$20,I$1-1,0)*$D16+1)^(1/252)-1</f>
        <v>3.9251812954499421E-4</v>
      </c>
      <c r="J16" s="2">
        <f ca="1">(OFFSET(Assumptions!$B$20,J$1-1,0)*$D16+1)^(1/252)-1</f>
        <v>4.2635650608113806E-4</v>
      </c>
      <c r="K16" s="2">
        <f ca="1">(OFFSET(Assumptions!$B$20,K$1-1,0)*$D16+1)^(1/252)-1</f>
        <v>3.7549059432451237E-4</v>
      </c>
      <c r="L16" s="2">
        <f ca="1">(OFFSET(Assumptions!$B$20,L$1-1,0)*$D16+1)^(1/252)-1</f>
        <v>3.737838328978782E-4</v>
      </c>
      <c r="M16" s="2">
        <f ca="1">(OFFSET(Assumptions!$B$20,M$1-1,0)*$D16+1)^(1/252)-1</f>
        <v>3.8231034044700074E-4</v>
      </c>
      <c r="N16" s="2">
        <f ca="1">(OFFSET(Assumptions!$B$20,N$1-1,0)*$D16+1)^(1/252)-1</f>
        <v>3.5804723859134135E-4</v>
      </c>
    </row>
    <row r="17" spans="1:14" x14ac:dyDescent="0.25">
      <c r="A17" s="4">
        <f t="shared" si="0"/>
        <v>3</v>
      </c>
      <c r="B17" s="4">
        <f t="shared" si="1"/>
        <v>2012</v>
      </c>
      <c r="C17" s="9">
        <v>40987</v>
      </c>
      <c r="D17" s="1">
        <f t="shared" si="2"/>
        <v>9.4900365617326177E-2</v>
      </c>
      <c r="E17" s="1">
        <v>3.5984E-4</v>
      </c>
      <c r="F17" s="1">
        <f t="shared" si="3"/>
        <v>4.8524123910924644E-3</v>
      </c>
      <c r="G17" s="1">
        <v>3.6777421493217098E-4</v>
      </c>
      <c r="H17" s="2">
        <f ca="1">(OFFSET(Assumptions!$B$20,H$1-1,0)*$D17+1)^(1/252)-1</f>
        <v>3.7700656322448012E-4</v>
      </c>
      <c r="I17" s="2">
        <f ca="1">(OFFSET(Assumptions!$B$20,I$1-1,0)*$D17+1)^(1/252)-1</f>
        <v>3.9409950390156823E-4</v>
      </c>
      <c r="J17" s="2">
        <f ca="1">(OFFSET(Assumptions!$B$20,J$1-1,0)*$D17+1)^(1/252)-1</f>
        <v>4.2806702971054378E-4</v>
      </c>
      <c r="K17" s="2">
        <f ca="1">(OFFSET(Assumptions!$B$20,K$1-1,0)*$D17+1)^(1/252)-1</f>
        <v>3.7700656322448012E-4</v>
      </c>
      <c r="L17" s="2">
        <f ca="1">(OFFSET(Assumptions!$B$20,L$1-1,0)*$D17+1)^(1/252)-1</f>
        <v>3.7529323038265616E-4</v>
      </c>
      <c r="M17" s="2">
        <f ca="1">(OFFSET(Assumptions!$B$20,M$1-1,0)*$D17+1)^(1/252)-1</f>
        <v>3.838525387365177E-4</v>
      </c>
      <c r="N17" s="2">
        <f ca="1">(OFFSET(Assumptions!$B$20,N$1-1,0)*$D17+1)^(1/252)-1</f>
        <v>3.5949591341588594E-4</v>
      </c>
    </row>
    <row r="18" spans="1:14" x14ac:dyDescent="0.25">
      <c r="A18" s="4">
        <f t="shared" si="0"/>
        <v>3</v>
      </c>
      <c r="B18" s="4">
        <f t="shared" si="1"/>
        <v>2012</v>
      </c>
      <c r="C18" s="9">
        <v>40988</v>
      </c>
      <c r="D18" s="1">
        <f t="shared" si="2"/>
        <v>9.4801076470329537E-2</v>
      </c>
      <c r="E18" s="1">
        <v>3.5947999999996798E-4</v>
      </c>
      <c r="F18" s="1">
        <f t="shared" si="3"/>
        <v>5.2136367362987102E-3</v>
      </c>
      <c r="G18" s="1">
        <v>-2.84930131622174E-3</v>
      </c>
      <c r="H18" s="2">
        <f ca="1">(OFFSET(Assumptions!$B$20,H$1-1,0)*$D18+1)^(1/252)-1</f>
        <v>3.7663018707956297E-4</v>
      </c>
      <c r="I18" s="2">
        <f ca="1">(OFFSET(Assumptions!$B$20,I$1-1,0)*$D18+1)^(1/252)-1</f>
        <v>3.9370689168216622E-4</v>
      </c>
      <c r="J18" s="2">
        <f ca="1">(OFFSET(Assumptions!$B$20,J$1-1,0)*$D18+1)^(1/252)-1</f>
        <v>4.2764235841108444E-4</v>
      </c>
      <c r="K18" s="2">
        <f ca="1">(OFFSET(Assumptions!$B$20,K$1-1,0)*$D18+1)^(1/252)-1</f>
        <v>3.7663018707956297E-4</v>
      </c>
      <c r="L18" s="2">
        <f ca="1">(OFFSET(Assumptions!$B$20,L$1-1,0)*$D18+1)^(1/252)-1</f>
        <v>3.749184855192933E-4</v>
      </c>
      <c r="M18" s="2">
        <f ca="1">(OFFSET(Assumptions!$B$20,M$1-1,0)*$D18+1)^(1/252)-1</f>
        <v>3.8346965145463763E-4</v>
      </c>
      <c r="N18" s="2">
        <f ca="1">(OFFSET(Assumptions!$B$20,N$1-1,0)*$D18+1)^(1/252)-1</f>
        <v>3.591362423800426E-4</v>
      </c>
    </row>
    <row r="19" spans="1:14" x14ac:dyDescent="0.25">
      <c r="A19" s="4">
        <f t="shared" si="0"/>
        <v>3</v>
      </c>
      <c r="B19" s="4">
        <f t="shared" si="1"/>
        <v>2012</v>
      </c>
      <c r="C19" s="9">
        <v>40989</v>
      </c>
      <c r="D19" s="1">
        <f t="shared" si="2"/>
        <v>9.4801076470329537E-2</v>
      </c>
      <c r="E19" s="1">
        <v>3.5947999999996798E-4</v>
      </c>
      <c r="F19" s="1">
        <f t="shared" si="3"/>
        <v>5.5749909344326998E-3</v>
      </c>
      <c r="G19" s="1">
        <v>1.13846108992233E-2</v>
      </c>
      <c r="H19" s="2">
        <f ca="1">(OFFSET(Assumptions!$B$20,H$1-1,0)*$D19+1)^(1/252)-1</f>
        <v>3.7663018707956297E-4</v>
      </c>
      <c r="I19" s="2">
        <f ca="1">(OFFSET(Assumptions!$B$20,I$1-1,0)*$D19+1)^(1/252)-1</f>
        <v>3.9370689168216622E-4</v>
      </c>
      <c r="J19" s="2">
        <f ca="1">(OFFSET(Assumptions!$B$20,J$1-1,0)*$D19+1)^(1/252)-1</f>
        <v>4.2764235841108444E-4</v>
      </c>
      <c r="K19" s="2">
        <f ca="1">(OFFSET(Assumptions!$B$20,K$1-1,0)*$D19+1)^(1/252)-1</f>
        <v>3.7663018707956297E-4</v>
      </c>
      <c r="L19" s="2">
        <f ca="1">(OFFSET(Assumptions!$B$20,L$1-1,0)*$D19+1)^(1/252)-1</f>
        <v>3.749184855192933E-4</v>
      </c>
      <c r="M19" s="2">
        <f ca="1">(OFFSET(Assumptions!$B$20,M$1-1,0)*$D19+1)^(1/252)-1</f>
        <v>3.8346965145463763E-4</v>
      </c>
      <c r="N19" s="2">
        <f ca="1">(OFFSET(Assumptions!$B$20,N$1-1,0)*$D19+1)^(1/252)-1</f>
        <v>3.591362423800426E-4</v>
      </c>
    </row>
    <row r="20" spans="1:14" x14ac:dyDescent="0.25">
      <c r="A20" s="4">
        <f t="shared" si="0"/>
        <v>3</v>
      </c>
      <c r="B20" s="4">
        <f t="shared" si="1"/>
        <v>2012</v>
      </c>
      <c r="C20" s="9">
        <v>40990</v>
      </c>
      <c r="D20" s="1">
        <f t="shared" si="2"/>
        <v>9.4801076470329537E-2</v>
      </c>
      <c r="E20" s="1">
        <v>3.5947999999996798E-4</v>
      </c>
      <c r="F20" s="1">
        <f t="shared" si="3"/>
        <v>5.9364750321737603E-3</v>
      </c>
      <c r="G20" s="1">
        <v>3.9436628979001602E-3</v>
      </c>
      <c r="H20" s="2">
        <f ca="1">(OFFSET(Assumptions!$B$20,H$1-1,0)*$D20+1)^(1/252)-1</f>
        <v>3.7663018707956297E-4</v>
      </c>
      <c r="I20" s="2">
        <f ca="1">(OFFSET(Assumptions!$B$20,I$1-1,0)*$D20+1)^(1/252)-1</f>
        <v>3.9370689168216622E-4</v>
      </c>
      <c r="J20" s="2">
        <f ca="1">(OFFSET(Assumptions!$B$20,J$1-1,0)*$D20+1)^(1/252)-1</f>
        <v>4.2764235841108444E-4</v>
      </c>
      <c r="K20" s="2">
        <f ca="1">(OFFSET(Assumptions!$B$20,K$1-1,0)*$D20+1)^(1/252)-1</f>
        <v>3.7663018707956297E-4</v>
      </c>
      <c r="L20" s="2">
        <f ca="1">(OFFSET(Assumptions!$B$20,L$1-1,0)*$D20+1)^(1/252)-1</f>
        <v>3.749184855192933E-4</v>
      </c>
      <c r="M20" s="2">
        <f ca="1">(OFFSET(Assumptions!$B$20,M$1-1,0)*$D20+1)^(1/252)-1</f>
        <v>3.8346965145463763E-4</v>
      </c>
      <c r="N20" s="2">
        <f ca="1">(OFFSET(Assumptions!$B$20,N$1-1,0)*$D20+1)^(1/252)-1</f>
        <v>3.591362423800426E-4</v>
      </c>
    </row>
    <row r="21" spans="1:14" x14ac:dyDescent="0.25">
      <c r="A21" s="4">
        <f t="shared" si="0"/>
        <v>3</v>
      </c>
      <c r="B21" s="4">
        <f t="shared" si="1"/>
        <v>2012</v>
      </c>
      <c r="C21" s="9">
        <v>40991</v>
      </c>
      <c r="D21" s="1">
        <f t="shared" si="2"/>
        <v>9.4801076470329537E-2</v>
      </c>
      <c r="E21" s="1">
        <v>3.5947999999996798E-4</v>
      </c>
      <c r="F21" s="1">
        <f t="shared" si="3"/>
        <v>6.2980890762183162E-3</v>
      </c>
      <c r="G21" s="1">
        <v>2.7498052345089601E-3</v>
      </c>
      <c r="H21" s="2">
        <f ca="1">(OFFSET(Assumptions!$B$20,H$1-1,0)*$D21+1)^(1/252)-1</f>
        <v>3.7663018707956297E-4</v>
      </c>
      <c r="I21" s="2">
        <f ca="1">(OFFSET(Assumptions!$B$20,I$1-1,0)*$D21+1)^(1/252)-1</f>
        <v>3.9370689168216622E-4</v>
      </c>
      <c r="J21" s="2">
        <f ca="1">(OFFSET(Assumptions!$B$20,J$1-1,0)*$D21+1)^(1/252)-1</f>
        <v>4.2764235841108444E-4</v>
      </c>
      <c r="K21" s="2">
        <f ca="1">(OFFSET(Assumptions!$B$20,K$1-1,0)*$D21+1)^(1/252)-1</f>
        <v>3.7663018707956297E-4</v>
      </c>
      <c r="L21" s="2">
        <f ca="1">(OFFSET(Assumptions!$B$20,L$1-1,0)*$D21+1)^(1/252)-1</f>
        <v>3.749184855192933E-4</v>
      </c>
      <c r="M21" s="2">
        <f ca="1">(OFFSET(Assumptions!$B$20,M$1-1,0)*$D21+1)^(1/252)-1</f>
        <v>3.8346965145463763E-4</v>
      </c>
      <c r="N21" s="2">
        <f ca="1">(OFFSET(Assumptions!$B$20,N$1-1,0)*$D21+1)^(1/252)-1</f>
        <v>3.591362423800426E-4</v>
      </c>
    </row>
    <row r="22" spans="1:14" x14ac:dyDescent="0.25">
      <c r="A22" s="4">
        <f t="shared" si="0"/>
        <v>3</v>
      </c>
      <c r="B22" s="4">
        <f t="shared" si="1"/>
        <v>2012</v>
      </c>
      <c r="C22" s="9">
        <v>40994</v>
      </c>
      <c r="D22" s="1">
        <f t="shared" si="2"/>
        <v>9.5201045782675964E-2</v>
      </c>
      <c r="E22" s="1">
        <v>3.60930000000037E-4</v>
      </c>
      <c r="F22" s="1">
        <f t="shared" si="3"/>
        <v>6.6612922455087098E-3</v>
      </c>
      <c r="G22" s="1">
        <v>-5.4621589308977399E-3</v>
      </c>
      <c r="H22" s="2">
        <f ca="1">(OFFSET(Assumptions!$B$20,H$1-1,0)*$D22+1)^(1/252)-1</f>
        <v>3.7814613712705558E-4</v>
      </c>
      <c r="I22" s="2">
        <f ca="1">(OFFSET(Assumptions!$B$20,I$1-1,0)*$D22+1)^(1/252)-1</f>
        <v>3.9528822687606713E-4</v>
      </c>
      <c r="J22" s="2">
        <f ca="1">(OFFSET(Assumptions!$B$20,J$1-1,0)*$D22+1)^(1/252)-1</f>
        <v>4.2935279804101611E-4</v>
      </c>
      <c r="K22" s="2">
        <f ca="1">(OFFSET(Assumptions!$B$20,K$1-1,0)*$D22+1)^(1/252)-1</f>
        <v>3.7814613712705558E-4</v>
      </c>
      <c r="L22" s="2">
        <f ca="1">(OFFSET(Assumptions!$B$20,L$1-1,0)*$D22+1)^(1/252)-1</f>
        <v>3.7642786610314616E-4</v>
      </c>
      <c r="M22" s="2">
        <f ca="1">(OFFSET(Assumptions!$B$20,M$1-1,0)*$D22+1)^(1/252)-1</f>
        <v>3.8501182294048419E-4</v>
      </c>
      <c r="N22" s="2">
        <f ca="1">(OFFSET(Assumptions!$B$20,N$1-1,0)*$D22+1)^(1/252)-1</f>
        <v>3.6058491756674194E-4</v>
      </c>
    </row>
    <row r="23" spans="1:14" x14ac:dyDescent="0.25">
      <c r="A23" s="4">
        <f t="shared" si="0"/>
        <v>3</v>
      </c>
      <c r="B23" s="4">
        <f t="shared" si="1"/>
        <v>2012</v>
      </c>
      <c r="C23" s="9">
        <v>40995</v>
      </c>
      <c r="D23" s="1">
        <f t="shared" si="2"/>
        <v>9.4900365617326177E-2</v>
      </c>
      <c r="E23" s="1">
        <v>3.5984E-4</v>
      </c>
      <c r="F23" s="1">
        <f t="shared" si="3"/>
        <v>7.0235292449103426E-3</v>
      </c>
      <c r="G23" s="1">
        <v>-6.9774711124495096E-3</v>
      </c>
      <c r="H23" s="2">
        <f ca="1">(OFFSET(Assumptions!$B$20,H$1-1,0)*$D23+1)^(1/252)-1</f>
        <v>3.7700656322448012E-4</v>
      </c>
      <c r="I23" s="2">
        <f ca="1">(OFFSET(Assumptions!$B$20,I$1-1,0)*$D23+1)^(1/252)-1</f>
        <v>3.9409950390156823E-4</v>
      </c>
      <c r="J23" s="2">
        <f ca="1">(OFFSET(Assumptions!$B$20,J$1-1,0)*$D23+1)^(1/252)-1</f>
        <v>4.2806702971054378E-4</v>
      </c>
      <c r="K23" s="2">
        <f ca="1">(OFFSET(Assumptions!$B$20,K$1-1,0)*$D23+1)^(1/252)-1</f>
        <v>3.7700656322448012E-4</v>
      </c>
      <c r="L23" s="2">
        <f ca="1">(OFFSET(Assumptions!$B$20,L$1-1,0)*$D23+1)^(1/252)-1</f>
        <v>3.7529323038265616E-4</v>
      </c>
      <c r="M23" s="2">
        <f ca="1">(OFFSET(Assumptions!$B$20,M$1-1,0)*$D23+1)^(1/252)-1</f>
        <v>3.838525387365177E-4</v>
      </c>
      <c r="N23" s="2">
        <f ca="1">(OFFSET(Assumptions!$B$20,N$1-1,0)*$D23+1)^(1/252)-1</f>
        <v>3.5949591341588594E-4</v>
      </c>
    </row>
    <row r="24" spans="1:14" x14ac:dyDescent="0.25">
      <c r="A24" s="4">
        <f t="shared" si="0"/>
        <v>3</v>
      </c>
      <c r="B24" s="4">
        <f t="shared" si="1"/>
        <v>2012</v>
      </c>
      <c r="C24" s="9">
        <v>40996</v>
      </c>
      <c r="D24" s="1">
        <f t="shared" si="2"/>
        <v>9.4900365617326177E-2</v>
      </c>
      <c r="E24" s="1">
        <v>3.5984E-4</v>
      </c>
      <c r="F24" s="1">
        <f t="shared" si="3"/>
        <v>7.3858965916737684E-3</v>
      </c>
      <c r="G24" s="1">
        <v>-6.9385658953787796E-3</v>
      </c>
      <c r="H24" s="2">
        <f ca="1">(OFFSET(Assumptions!$B$20,H$1-1,0)*$D24+1)^(1/252)-1</f>
        <v>3.7700656322448012E-4</v>
      </c>
      <c r="I24" s="2">
        <f ca="1">(OFFSET(Assumptions!$B$20,I$1-1,0)*$D24+1)^(1/252)-1</f>
        <v>3.9409950390156823E-4</v>
      </c>
      <c r="J24" s="2">
        <f ca="1">(OFFSET(Assumptions!$B$20,J$1-1,0)*$D24+1)^(1/252)-1</f>
        <v>4.2806702971054378E-4</v>
      </c>
      <c r="K24" s="2">
        <f ca="1">(OFFSET(Assumptions!$B$20,K$1-1,0)*$D24+1)^(1/252)-1</f>
        <v>3.7700656322448012E-4</v>
      </c>
      <c r="L24" s="2">
        <f ca="1">(OFFSET(Assumptions!$B$20,L$1-1,0)*$D24+1)^(1/252)-1</f>
        <v>3.7529323038265616E-4</v>
      </c>
      <c r="M24" s="2">
        <f ca="1">(OFFSET(Assumptions!$B$20,M$1-1,0)*$D24+1)^(1/252)-1</f>
        <v>3.838525387365177E-4</v>
      </c>
      <c r="N24" s="2">
        <f ca="1">(OFFSET(Assumptions!$B$20,N$1-1,0)*$D24+1)^(1/252)-1</f>
        <v>3.5949591341588594E-4</v>
      </c>
    </row>
    <row r="25" spans="1:14" x14ac:dyDescent="0.25">
      <c r="A25" s="4">
        <f t="shared" si="0"/>
        <v>3</v>
      </c>
      <c r="B25" s="4">
        <f t="shared" si="1"/>
        <v>2012</v>
      </c>
      <c r="C25" s="9">
        <v>40997</v>
      </c>
      <c r="D25" s="1">
        <f t="shared" si="2"/>
        <v>9.4801076470329537E-2</v>
      </c>
      <c r="E25" s="1">
        <v>3.5947999999996798E-4</v>
      </c>
      <c r="F25" s="1">
        <f t="shared" si="3"/>
        <v>7.7480316737805754E-3</v>
      </c>
      <c r="G25" s="1">
        <v>6.1817713808089998E-3</v>
      </c>
      <c r="H25" s="2">
        <f ca="1">(OFFSET(Assumptions!$B$20,H$1-1,0)*$D25+1)^(1/252)-1</f>
        <v>3.7663018707956297E-4</v>
      </c>
      <c r="I25" s="2">
        <f ca="1">(OFFSET(Assumptions!$B$20,I$1-1,0)*$D25+1)^(1/252)-1</f>
        <v>3.9370689168216622E-4</v>
      </c>
      <c r="J25" s="2">
        <f ca="1">(OFFSET(Assumptions!$B$20,J$1-1,0)*$D25+1)^(1/252)-1</f>
        <v>4.2764235841108444E-4</v>
      </c>
      <c r="K25" s="2">
        <f ca="1">(OFFSET(Assumptions!$B$20,K$1-1,0)*$D25+1)^(1/252)-1</f>
        <v>3.7663018707956297E-4</v>
      </c>
      <c r="L25" s="2">
        <f ca="1">(OFFSET(Assumptions!$B$20,L$1-1,0)*$D25+1)^(1/252)-1</f>
        <v>3.749184855192933E-4</v>
      </c>
      <c r="M25" s="2">
        <f ca="1">(OFFSET(Assumptions!$B$20,M$1-1,0)*$D25+1)^(1/252)-1</f>
        <v>3.8346965145463763E-4</v>
      </c>
      <c r="N25" s="2">
        <f ca="1">(OFFSET(Assumptions!$B$20,N$1-1,0)*$D25+1)^(1/252)-1</f>
        <v>3.591362423800426E-4</v>
      </c>
    </row>
    <row r="26" spans="1:14" x14ac:dyDescent="0.25">
      <c r="A26" s="4">
        <f t="shared" si="0"/>
        <v>3</v>
      </c>
      <c r="B26" s="4">
        <f t="shared" si="1"/>
        <v>2012</v>
      </c>
      <c r="C26" s="9">
        <v>40998</v>
      </c>
      <c r="D26" s="1">
        <f t="shared" si="2"/>
        <v>9.4801076470329537E-2</v>
      </c>
      <c r="E26" s="1">
        <v>3.5947999999996798E-4</v>
      </c>
      <c r="F26" s="1">
        <f t="shared" si="3"/>
        <v>8.1102969362065735E-3</v>
      </c>
      <c r="G26" s="1">
        <v>-3.1682448518089998E-3</v>
      </c>
      <c r="H26" s="2">
        <f ca="1">(OFFSET(Assumptions!$B$20,H$1-1,0)*$D26+1)^(1/252)-1</f>
        <v>3.7663018707956297E-4</v>
      </c>
      <c r="I26" s="2">
        <f ca="1">(OFFSET(Assumptions!$B$20,I$1-1,0)*$D26+1)^(1/252)-1</f>
        <v>3.9370689168216622E-4</v>
      </c>
      <c r="J26" s="2">
        <f ca="1">(OFFSET(Assumptions!$B$20,J$1-1,0)*$D26+1)^(1/252)-1</f>
        <v>4.2764235841108444E-4</v>
      </c>
      <c r="K26" s="2">
        <f ca="1">(OFFSET(Assumptions!$B$20,K$1-1,0)*$D26+1)^(1/252)-1</f>
        <v>3.7663018707956297E-4</v>
      </c>
      <c r="L26" s="2">
        <f ca="1">(OFFSET(Assumptions!$B$20,L$1-1,0)*$D26+1)^(1/252)-1</f>
        <v>3.749184855192933E-4</v>
      </c>
      <c r="M26" s="2">
        <f ca="1">(OFFSET(Assumptions!$B$20,M$1-1,0)*$D26+1)^(1/252)-1</f>
        <v>3.8346965145463763E-4</v>
      </c>
      <c r="N26" s="2">
        <f ca="1">(OFFSET(Assumptions!$B$20,N$1-1,0)*$D26+1)^(1/252)-1</f>
        <v>3.591362423800426E-4</v>
      </c>
    </row>
    <row r="27" spans="1:14" x14ac:dyDescent="0.25">
      <c r="A27" s="4">
        <f t="shared" si="0"/>
        <v>4</v>
      </c>
      <c r="B27" s="4">
        <f t="shared" si="1"/>
        <v>2012</v>
      </c>
      <c r="C27" s="9">
        <v>41001</v>
      </c>
      <c r="D27" s="1">
        <f t="shared" si="2"/>
        <v>9.5201045782675964E-2</v>
      </c>
      <c r="E27" s="1">
        <v>3.60930000000037E-4</v>
      </c>
      <c r="F27" s="1">
        <f t="shared" si="3"/>
        <v>8.4741541856798719E-3</v>
      </c>
      <c r="G27" s="1">
        <v>-7.7785989357218597E-3</v>
      </c>
      <c r="H27" s="2">
        <f ca="1">(OFFSET(Assumptions!$B$20,H$1-1,0)*$D27+1)^(1/252)-1</f>
        <v>3.7814613712705558E-4</v>
      </c>
      <c r="I27" s="2">
        <f ca="1">(OFFSET(Assumptions!$B$20,I$1-1,0)*$D27+1)^(1/252)-1</f>
        <v>3.9528822687606713E-4</v>
      </c>
      <c r="J27" s="2">
        <f ca="1">(OFFSET(Assumptions!$B$20,J$1-1,0)*$D27+1)^(1/252)-1</f>
        <v>4.2935279804101611E-4</v>
      </c>
      <c r="K27" s="2">
        <f ca="1">(OFFSET(Assumptions!$B$20,K$1-1,0)*$D27+1)^(1/252)-1</f>
        <v>3.7814613712705558E-4</v>
      </c>
      <c r="L27" s="2">
        <f ca="1">(OFFSET(Assumptions!$B$20,L$1-1,0)*$D27+1)^(1/252)-1</f>
        <v>3.7642786610314616E-4</v>
      </c>
      <c r="M27" s="2">
        <f ca="1">(OFFSET(Assumptions!$B$20,M$1-1,0)*$D27+1)^(1/252)-1</f>
        <v>3.8501182294048419E-4</v>
      </c>
      <c r="N27" s="2">
        <f ca="1">(OFFSET(Assumptions!$B$20,N$1-1,0)*$D27+1)^(1/252)-1</f>
        <v>3.6058491756674194E-4</v>
      </c>
    </row>
    <row r="28" spans="1:14" x14ac:dyDescent="0.25">
      <c r="A28" s="4">
        <f t="shared" si="0"/>
        <v>4</v>
      </c>
      <c r="B28" s="4">
        <f t="shared" si="1"/>
        <v>2012</v>
      </c>
      <c r="C28" s="9">
        <v>41002</v>
      </c>
      <c r="D28" s="1">
        <f t="shared" si="2"/>
        <v>9.4999663733301487E-2</v>
      </c>
      <c r="E28" s="1">
        <v>3.6020000000003299E-4</v>
      </c>
      <c r="F28" s="1">
        <f t="shared" si="3"/>
        <v>8.8374065760175036E-3</v>
      </c>
      <c r="G28" s="1">
        <v>9.3355245038193608E-3</v>
      </c>
      <c r="H28" s="2">
        <f ca="1">(OFFSET(Assumptions!$B$20,H$1-1,0)*$D28+1)^(1/252)-1</f>
        <v>3.7738293782352272E-4</v>
      </c>
      <c r="I28" s="2">
        <f ca="1">(OFFSET(Assumptions!$B$20,I$1-1,0)*$D28+1)^(1/252)-1</f>
        <v>3.9449211290998321E-4</v>
      </c>
      <c r="J28" s="2">
        <f ca="1">(OFFSET(Assumptions!$B$20,J$1-1,0)*$D28+1)^(1/252)-1</f>
        <v>4.284916941228456E-4</v>
      </c>
      <c r="K28" s="2">
        <f ca="1">(OFFSET(Assumptions!$B$20,K$1-1,0)*$D28+1)^(1/252)-1</f>
        <v>3.7738293782352272E-4</v>
      </c>
      <c r="L28" s="2">
        <f ca="1">(OFFSET(Assumptions!$B$20,L$1-1,0)*$D28+1)^(1/252)-1</f>
        <v>3.7566797386046069E-4</v>
      </c>
      <c r="M28" s="2">
        <f ca="1">(OFFSET(Assumptions!$B$20,M$1-1,0)*$D28+1)^(1/252)-1</f>
        <v>3.8423542382104436E-4</v>
      </c>
      <c r="N28" s="2">
        <f ca="1">(OFFSET(Assumptions!$B$20,N$1-1,0)*$D28+1)^(1/252)-1</f>
        <v>3.5985558448170529E-4</v>
      </c>
    </row>
    <row r="29" spans="1:14" x14ac:dyDescent="0.25">
      <c r="A29" s="4">
        <f t="shared" si="0"/>
        <v>4</v>
      </c>
      <c r="B29" s="4">
        <f t="shared" si="1"/>
        <v>2012</v>
      </c>
      <c r="C29" s="9">
        <v>41003</v>
      </c>
      <c r="D29" s="1">
        <f t="shared" si="2"/>
        <v>9.4999663733301487E-2</v>
      </c>
      <c r="E29" s="1">
        <v>3.6020000000003299E-4</v>
      </c>
      <c r="F29" s="1">
        <f t="shared" si="3"/>
        <v>9.2007898098662722E-3</v>
      </c>
      <c r="G29" s="1">
        <v>-9.1118199584827597E-4</v>
      </c>
      <c r="H29" s="2">
        <f ca="1">(OFFSET(Assumptions!$B$20,H$1-1,0)*$D29+1)^(1/252)-1</f>
        <v>3.7738293782352272E-4</v>
      </c>
      <c r="I29" s="2">
        <f ca="1">(OFFSET(Assumptions!$B$20,I$1-1,0)*$D29+1)^(1/252)-1</f>
        <v>3.9449211290998321E-4</v>
      </c>
      <c r="J29" s="2">
        <f ca="1">(OFFSET(Assumptions!$B$20,J$1-1,0)*$D29+1)^(1/252)-1</f>
        <v>4.284916941228456E-4</v>
      </c>
      <c r="K29" s="2">
        <f ca="1">(OFFSET(Assumptions!$B$20,K$1-1,0)*$D29+1)^(1/252)-1</f>
        <v>3.7738293782352272E-4</v>
      </c>
      <c r="L29" s="2">
        <f ca="1">(OFFSET(Assumptions!$B$20,L$1-1,0)*$D29+1)^(1/252)-1</f>
        <v>3.7566797386046069E-4</v>
      </c>
      <c r="M29" s="2">
        <f ca="1">(OFFSET(Assumptions!$B$20,M$1-1,0)*$D29+1)^(1/252)-1</f>
        <v>3.8423542382104436E-4</v>
      </c>
      <c r="N29" s="2">
        <f ca="1">(OFFSET(Assumptions!$B$20,N$1-1,0)*$D29+1)^(1/252)-1</f>
        <v>3.5985558448170529E-4</v>
      </c>
    </row>
    <row r="30" spans="1:14" x14ac:dyDescent="0.25">
      <c r="A30" s="4">
        <f t="shared" si="0"/>
        <v>4</v>
      </c>
      <c r="B30" s="4">
        <f t="shared" si="1"/>
        <v>2012</v>
      </c>
      <c r="C30" s="9">
        <v>41004</v>
      </c>
      <c r="D30" s="1">
        <f t="shared" si="2"/>
        <v>9.5300371059525713E-2</v>
      </c>
      <c r="E30" s="1">
        <v>3.6129000000006999E-4</v>
      </c>
      <c r="F30" s="1">
        <f t="shared" si="3"/>
        <v>9.5654039632167009E-3</v>
      </c>
      <c r="G30" s="1">
        <v>8.0286767451012205E-3</v>
      </c>
      <c r="H30" s="2">
        <f ca="1">(OFFSET(Assumptions!$B$20,H$1-1,0)*$D30+1)^(1/252)-1</f>
        <v>3.7852250704650814E-4</v>
      </c>
      <c r="I30" s="2">
        <f ca="1">(OFFSET(Assumptions!$B$20,I$1-1,0)*$D30+1)^(1/252)-1</f>
        <v>3.9568082616381339E-4</v>
      </c>
      <c r="J30" s="2">
        <f ca="1">(OFFSET(Assumptions!$B$20,J$1-1,0)*$D30+1)^(1/252)-1</f>
        <v>4.297774416046618E-4</v>
      </c>
      <c r="K30" s="2">
        <f ca="1">(OFFSET(Assumptions!$B$20,K$1-1,0)*$D30+1)^(1/252)-1</f>
        <v>3.7852250704650814E-4</v>
      </c>
      <c r="L30" s="2">
        <f ca="1">(OFFSET(Assumptions!$B$20,L$1-1,0)*$D30+1)^(1/252)-1</f>
        <v>3.7680260538563992E-4</v>
      </c>
      <c r="M30" s="2">
        <f ca="1">(OFFSET(Assumptions!$B$20,M$1-1,0)*$D30+1)^(1/252)-1</f>
        <v>3.8539470137166632E-4</v>
      </c>
      <c r="N30" s="2">
        <f ca="1">(OFFSET(Assumptions!$B$20,N$1-1,0)*$D30+1)^(1/252)-1</f>
        <v>3.6094458872226731E-4</v>
      </c>
    </row>
    <row r="31" spans="1:14" x14ac:dyDescent="0.25">
      <c r="A31" s="4">
        <f t="shared" si="0"/>
        <v>4</v>
      </c>
      <c r="B31" s="4">
        <f t="shared" si="1"/>
        <v>2012</v>
      </c>
      <c r="C31" s="9">
        <v>41008</v>
      </c>
      <c r="D31" s="1">
        <f t="shared" si="2"/>
        <v>9.5201045782675964E-2</v>
      </c>
      <c r="E31" s="1">
        <v>3.60930000000037E-4</v>
      </c>
      <c r="F31" s="1">
        <f t="shared" si="3"/>
        <v>9.9297864044691764E-3</v>
      </c>
      <c r="G31" s="1">
        <v>2.0567726222895399E-3</v>
      </c>
      <c r="H31" s="2">
        <f ca="1">(OFFSET(Assumptions!$B$20,H$1-1,0)*$D31+1)^(1/252)-1</f>
        <v>3.7814613712705558E-4</v>
      </c>
      <c r="I31" s="2">
        <f ca="1">(OFFSET(Assumptions!$B$20,I$1-1,0)*$D31+1)^(1/252)-1</f>
        <v>3.9528822687606713E-4</v>
      </c>
      <c r="J31" s="2">
        <f ca="1">(OFFSET(Assumptions!$B$20,J$1-1,0)*$D31+1)^(1/252)-1</f>
        <v>4.2935279804101611E-4</v>
      </c>
      <c r="K31" s="2">
        <f ca="1">(OFFSET(Assumptions!$B$20,K$1-1,0)*$D31+1)^(1/252)-1</f>
        <v>3.7814613712705558E-4</v>
      </c>
      <c r="L31" s="2">
        <f ca="1">(OFFSET(Assumptions!$B$20,L$1-1,0)*$D31+1)^(1/252)-1</f>
        <v>3.7642786610314616E-4</v>
      </c>
      <c r="M31" s="2">
        <f ca="1">(OFFSET(Assumptions!$B$20,M$1-1,0)*$D31+1)^(1/252)-1</f>
        <v>3.8501182294048419E-4</v>
      </c>
      <c r="N31" s="2">
        <f ca="1">(OFFSET(Assumptions!$B$20,N$1-1,0)*$D31+1)^(1/252)-1</f>
        <v>3.6058491756674194E-4</v>
      </c>
    </row>
    <row r="32" spans="1:14" x14ac:dyDescent="0.25">
      <c r="A32" s="4">
        <f t="shared" si="0"/>
        <v>4</v>
      </c>
      <c r="B32" s="4">
        <f t="shared" si="1"/>
        <v>2012</v>
      </c>
      <c r="C32" s="9">
        <v>41009</v>
      </c>
      <c r="D32" s="1">
        <f t="shared" si="2"/>
        <v>9.4999663733301487E-2</v>
      </c>
      <c r="E32" s="1">
        <v>3.6020000000003299E-4</v>
      </c>
      <c r="F32" s="1">
        <f t="shared" si="3"/>
        <v>1.0293563113532134E-2</v>
      </c>
      <c r="G32" s="1">
        <v>-4.98910002465158E-3</v>
      </c>
      <c r="H32" s="2">
        <f ca="1">(OFFSET(Assumptions!$B$20,H$1-1,0)*$D32+1)^(1/252)-1</f>
        <v>3.7738293782352272E-4</v>
      </c>
      <c r="I32" s="2">
        <f ca="1">(OFFSET(Assumptions!$B$20,I$1-1,0)*$D32+1)^(1/252)-1</f>
        <v>3.9449211290998321E-4</v>
      </c>
      <c r="J32" s="2">
        <f ca="1">(OFFSET(Assumptions!$B$20,J$1-1,0)*$D32+1)^(1/252)-1</f>
        <v>4.284916941228456E-4</v>
      </c>
      <c r="K32" s="2">
        <f ca="1">(OFFSET(Assumptions!$B$20,K$1-1,0)*$D32+1)^(1/252)-1</f>
        <v>3.7738293782352272E-4</v>
      </c>
      <c r="L32" s="2">
        <f ca="1">(OFFSET(Assumptions!$B$20,L$1-1,0)*$D32+1)^(1/252)-1</f>
        <v>3.7566797386046069E-4</v>
      </c>
      <c r="M32" s="2">
        <f ca="1">(OFFSET(Assumptions!$B$20,M$1-1,0)*$D32+1)^(1/252)-1</f>
        <v>3.8423542382104436E-4</v>
      </c>
      <c r="N32" s="2">
        <f ca="1">(OFFSET(Assumptions!$B$20,N$1-1,0)*$D32+1)^(1/252)-1</f>
        <v>3.5985558448170529E-4</v>
      </c>
    </row>
    <row r="33" spans="1:14" x14ac:dyDescent="0.25">
      <c r="A33" s="4">
        <f t="shared" si="0"/>
        <v>4</v>
      </c>
      <c r="B33" s="4">
        <f t="shared" si="1"/>
        <v>2012</v>
      </c>
      <c r="C33" s="9">
        <v>41010</v>
      </c>
      <c r="D33" s="1">
        <f t="shared" si="2"/>
        <v>9.5201045782675964E-2</v>
      </c>
      <c r="E33" s="1">
        <v>3.60930000000037E-4</v>
      </c>
      <c r="F33" s="1">
        <f t="shared" si="3"/>
        <v>1.0658208369266786E-2</v>
      </c>
      <c r="G33" s="1">
        <v>3.6839677631648202E-3</v>
      </c>
      <c r="H33" s="2">
        <f ca="1">(OFFSET(Assumptions!$B$20,H$1-1,0)*$D33+1)^(1/252)-1</f>
        <v>3.7814613712705558E-4</v>
      </c>
      <c r="I33" s="2">
        <f ca="1">(OFFSET(Assumptions!$B$20,I$1-1,0)*$D33+1)^(1/252)-1</f>
        <v>3.9528822687606713E-4</v>
      </c>
      <c r="J33" s="2">
        <f ca="1">(OFFSET(Assumptions!$B$20,J$1-1,0)*$D33+1)^(1/252)-1</f>
        <v>4.2935279804101611E-4</v>
      </c>
      <c r="K33" s="2">
        <f ca="1">(OFFSET(Assumptions!$B$20,K$1-1,0)*$D33+1)^(1/252)-1</f>
        <v>3.7814613712705558E-4</v>
      </c>
      <c r="L33" s="2">
        <f ca="1">(OFFSET(Assumptions!$B$20,L$1-1,0)*$D33+1)^(1/252)-1</f>
        <v>3.7642786610314616E-4</v>
      </c>
      <c r="M33" s="2">
        <f ca="1">(OFFSET(Assumptions!$B$20,M$1-1,0)*$D33+1)^(1/252)-1</f>
        <v>3.8501182294048419E-4</v>
      </c>
      <c r="N33" s="2">
        <f ca="1">(OFFSET(Assumptions!$B$20,N$1-1,0)*$D33+1)^(1/252)-1</f>
        <v>3.6058491756674194E-4</v>
      </c>
    </row>
    <row r="34" spans="1:14" x14ac:dyDescent="0.25">
      <c r="A34" s="4">
        <f t="shared" si="0"/>
        <v>4</v>
      </c>
      <c r="B34" s="4">
        <f t="shared" si="1"/>
        <v>2012</v>
      </c>
      <c r="C34" s="9">
        <v>41011</v>
      </c>
      <c r="D34" s="1">
        <f t="shared" si="2"/>
        <v>9.4900365617326177E-2</v>
      </c>
      <c r="E34" s="1">
        <v>3.5984E-4</v>
      </c>
      <c r="F34" s="1">
        <f t="shared" si="3"/>
        <v>1.1021883618966388E-2</v>
      </c>
      <c r="G34" s="1">
        <v>4.5701871153247498E-4</v>
      </c>
      <c r="H34" s="2">
        <f ca="1">(OFFSET(Assumptions!$B$20,H$1-1,0)*$D34+1)^(1/252)-1</f>
        <v>3.7700656322448012E-4</v>
      </c>
      <c r="I34" s="2">
        <f ca="1">(OFFSET(Assumptions!$B$20,I$1-1,0)*$D34+1)^(1/252)-1</f>
        <v>3.9409950390156823E-4</v>
      </c>
      <c r="J34" s="2">
        <f ca="1">(OFFSET(Assumptions!$B$20,J$1-1,0)*$D34+1)^(1/252)-1</f>
        <v>4.2806702971054378E-4</v>
      </c>
      <c r="K34" s="2">
        <f ca="1">(OFFSET(Assumptions!$B$20,K$1-1,0)*$D34+1)^(1/252)-1</f>
        <v>3.7700656322448012E-4</v>
      </c>
      <c r="L34" s="2">
        <f ca="1">(OFFSET(Assumptions!$B$20,L$1-1,0)*$D34+1)^(1/252)-1</f>
        <v>3.7529323038265616E-4</v>
      </c>
      <c r="M34" s="2">
        <f ca="1">(OFFSET(Assumptions!$B$20,M$1-1,0)*$D34+1)^(1/252)-1</f>
        <v>3.838525387365177E-4</v>
      </c>
      <c r="N34" s="2">
        <f ca="1">(OFFSET(Assumptions!$B$20,N$1-1,0)*$D34+1)^(1/252)-1</f>
        <v>3.5949591341588594E-4</v>
      </c>
    </row>
    <row r="35" spans="1:14" x14ac:dyDescent="0.25">
      <c r="A35" s="4">
        <f t="shared" si="0"/>
        <v>4</v>
      </c>
      <c r="B35" s="4">
        <f t="shared" si="1"/>
        <v>2012</v>
      </c>
      <c r="C35" s="9">
        <v>41012</v>
      </c>
      <c r="D35" s="1">
        <f t="shared" si="2"/>
        <v>9.4801076470329537E-2</v>
      </c>
      <c r="E35" s="1">
        <v>3.5947999999996798E-4</v>
      </c>
      <c r="F35" s="1">
        <f t="shared" si="3"/>
        <v>1.1385325765689736E-2</v>
      </c>
      <c r="G35" s="1">
        <v>-1.1410218770624399E-3</v>
      </c>
      <c r="H35" s="2">
        <f ca="1">(OFFSET(Assumptions!$B$20,H$1-1,0)*$D35+1)^(1/252)-1</f>
        <v>3.7663018707956297E-4</v>
      </c>
      <c r="I35" s="2">
        <f ca="1">(OFFSET(Assumptions!$B$20,I$1-1,0)*$D35+1)^(1/252)-1</f>
        <v>3.9370689168216622E-4</v>
      </c>
      <c r="J35" s="2">
        <f ca="1">(OFFSET(Assumptions!$B$20,J$1-1,0)*$D35+1)^(1/252)-1</f>
        <v>4.2764235841108444E-4</v>
      </c>
      <c r="K35" s="2">
        <f ca="1">(OFFSET(Assumptions!$B$20,K$1-1,0)*$D35+1)^(1/252)-1</f>
        <v>3.7663018707956297E-4</v>
      </c>
      <c r="L35" s="2">
        <f ca="1">(OFFSET(Assumptions!$B$20,L$1-1,0)*$D35+1)^(1/252)-1</f>
        <v>3.749184855192933E-4</v>
      </c>
      <c r="M35" s="2">
        <f ca="1">(OFFSET(Assumptions!$B$20,M$1-1,0)*$D35+1)^(1/252)-1</f>
        <v>3.8346965145463763E-4</v>
      </c>
      <c r="N35" s="2">
        <f ca="1">(OFFSET(Assumptions!$B$20,N$1-1,0)*$D35+1)^(1/252)-1</f>
        <v>3.591362423800426E-4</v>
      </c>
    </row>
    <row r="36" spans="1:14" x14ac:dyDescent="0.25">
      <c r="A36" s="4">
        <f t="shared" si="0"/>
        <v>4</v>
      </c>
      <c r="B36" s="4">
        <f t="shared" si="1"/>
        <v>2012</v>
      </c>
      <c r="C36" s="9">
        <v>41015</v>
      </c>
      <c r="D36" s="1">
        <f t="shared" si="2"/>
        <v>9.4801076470329537E-2</v>
      </c>
      <c r="E36" s="1">
        <v>3.5947999999996798E-4</v>
      </c>
      <c r="F36" s="1">
        <f t="shared" si="3"/>
        <v>1.1748898562595977E-2</v>
      </c>
      <c r="G36" s="1">
        <v>4.5643337372831602E-3</v>
      </c>
      <c r="H36" s="2">
        <f ca="1">(OFFSET(Assumptions!$B$20,H$1-1,0)*$D36+1)^(1/252)-1</f>
        <v>3.7663018707956297E-4</v>
      </c>
      <c r="I36" s="2">
        <f ca="1">(OFFSET(Assumptions!$B$20,I$1-1,0)*$D36+1)^(1/252)-1</f>
        <v>3.9370689168216622E-4</v>
      </c>
      <c r="J36" s="2">
        <f ca="1">(OFFSET(Assumptions!$B$20,J$1-1,0)*$D36+1)^(1/252)-1</f>
        <v>4.2764235841108444E-4</v>
      </c>
      <c r="K36" s="2">
        <f ca="1">(OFFSET(Assumptions!$B$20,K$1-1,0)*$D36+1)^(1/252)-1</f>
        <v>3.7663018707956297E-4</v>
      </c>
      <c r="L36" s="2">
        <f ca="1">(OFFSET(Assumptions!$B$20,L$1-1,0)*$D36+1)^(1/252)-1</f>
        <v>3.749184855192933E-4</v>
      </c>
      <c r="M36" s="2">
        <f ca="1">(OFFSET(Assumptions!$B$20,M$1-1,0)*$D36+1)^(1/252)-1</f>
        <v>3.8346965145463763E-4</v>
      </c>
      <c r="N36" s="2">
        <f ca="1">(OFFSET(Assumptions!$B$20,N$1-1,0)*$D36+1)^(1/252)-1</f>
        <v>3.591362423800426E-4</v>
      </c>
    </row>
    <row r="37" spans="1:14" x14ac:dyDescent="0.25">
      <c r="A37" s="4">
        <f t="shared" si="0"/>
        <v>4</v>
      </c>
      <c r="B37" s="4">
        <f t="shared" si="1"/>
        <v>2012</v>
      </c>
      <c r="C37" s="9">
        <v>41016</v>
      </c>
      <c r="D37" s="1">
        <f t="shared" si="2"/>
        <v>9.4699038636715027E-2</v>
      </c>
      <c r="E37" s="1">
        <v>3.5910999999999598E-4</v>
      </c>
      <c r="F37" s="1">
        <f t="shared" si="3"/>
        <v>1.2112227709558887E-2</v>
      </c>
      <c r="G37" s="1">
        <v>1.02090856578974E-4</v>
      </c>
      <c r="H37" s="2">
        <f ca="1">(OFFSET(Assumptions!$B$20,H$1-1,0)*$D37+1)^(1/252)-1</f>
        <v>3.7624335443076085E-4</v>
      </c>
      <c r="I37" s="2">
        <f ca="1">(OFFSET(Assumptions!$B$20,I$1-1,0)*$D37+1)^(1/252)-1</f>
        <v>3.9330337022103201E-4</v>
      </c>
      <c r="J37" s="2">
        <f ca="1">(OFFSET(Assumptions!$B$20,J$1-1,0)*$D37+1)^(1/252)-1</f>
        <v>4.2720588350841915E-4</v>
      </c>
      <c r="K37" s="2">
        <f ca="1">(OFFSET(Assumptions!$B$20,K$1-1,0)*$D37+1)^(1/252)-1</f>
        <v>3.7624335443076085E-4</v>
      </c>
      <c r="L37" s="2">
        <f ca="1">(OFFSET(Assumptions!$B$20,L$1-1,0)*$D37+1)^(1/252)-1</f>
        <v>3.7453332963210961E-4</v>
      </c>
      <c r="M37" s="2">
        <f ca="1">(OFFSET(Assumptions!$B$20,M$1-1,0)*$D37+1)^(1/252)-1</f>
        <v>3.8307612612431541E-4</v>
      </c>
      <c r="N37" s="2">
        <f ca="1">(OFFSET(Assumptions!$B$20,N$1-1,0)*$D37+1)^(1/252)-1</f>
        <v>3.5876658051292587E-4</v>
      </c>
    </row>
    <row r="38" spans="1:14" x14ac:dyDescent="0.25">
      <c r="A38" s="4">
        <f t="shared" si="0"/>
        <v>4</v>
      </c>
      <c r="B38" s="4">
        <f t="shared" si="1"/>
        <v>2012</v>
      </c>
      <c r="C38" s="9">
        <v>41017</v>
      </c>
      <c r="D38" s="1">
        <f t="shared" si="2"/>
        <v>9.4599767674252488E-2</v>
      </c>
      <c r="E38" s="1">
        <v>3.5874999999996299E-4</v>
      </c>
      <c r="F38" s="1">
        <f t="shared" si="3"/>
        <v>1.2475322971249758E-2</v>
      </c>
      <c r="G38" s="1">
        <v>1.37259050628193E-2</v>
      </c>
      <c r="H38" s="2">
        <f ca="1">(OFFSET(Assumptions!$B$20,H$1-1,0)*$D38+1)^(1/252)-1</f>
        <v>3.7586697515079592E-4</v>
      </c>
      <c r="I38" s="2">
        <f ca="1">(OFFSET(Assumptions!$B$20,I$1-1,0)*$D38+1)^(1/252)-1</f>
        <v>3.9291075148906174E-4</v>
      </c>
      <c r="J38" s="2">
        <f ca="1">(OFFSET(Assumptions!$B$20,J$1-1,0)*$D38+1)^(1/252)-1</f>
        <v>4.2678119823968963E-4</v>
      </c>
      <c r="K38" s="2">
        <f ca="1">(OFFSET(Assumptions!$B$20,K$1-1,0)*$D38+1)^(1/252)-1</f>
        <v>3.7586697515079592E-4</v>
      </c>
      <c r="L38" s="2">
        <f ca="1">(OFFSET(Assumptions!$B$20,L$1-1,0)*$D38+1)^(1/252)-1</f>
        <v>3.7415858195810614E-4</v>
      </c>
      <c r="M38" s="2">
        <f ca="1">(OFFSET(Assumptions!$B$20,M$1-1,0)*$D38+1)^(1/252)-1</f>
        <v>3.8269323438488989E-4</v>
      </c>
      <c r="N38" s="2">
        <f ca="1">(OFFSET(Assumptions!$B$20,N$1-1,0)*$D38+1)^(1/252)-1</f>
        <v>3.5840690953725662E-4</v>
      </c>
    </row>
    <row r="39" spans="1:14" x14ac:dyDescent="0.25">
      <c r="A39" s="4">
        <f t="shared" si="0"/>
        <v>4</v>
      </c>
      <c r="B39" s="4">
        <f t="shared" si="1"/>
        <v>2012</v>
      </c>
      <c r="C39" s="9">
        <v>41018</v>
      </c>
      <c r="D39" s="1">
        <f t="shared" si="2"/>
        <v>9.4699038636715027E-2</v>
      </c>
      <c r="E39" s="1">
        <v>3.5910999999999598E-4</v>
      </c>
      <c r="F39" s="1">
        <f t="shared" si="3"/>
        <v>1.2838912984481921E-2</v>
      </c>
      <c r="G39" s="1">
        <v>1.4296196207856901E-2</v>
      </c>
      <c r="H39" s="2">
        <f ca="1">(OFFSET(Assumptions!$B$20,H$1-1,0)*$D39+1)^(1/252)-1</f>
        <v>3.7624335443076085E-4</v>
      </c>
      <c r="I39" s="2">
        <f ca="1">(OFFSET(Assumptions!$B$20,I$1-1,0)*$D39+1)^(1/252)-1</f>
        <v>3.9330337022103201E-4</v>
      </c>
      <c r="J39" s="2">
        <f ca="1">(OFFSET(Assumptions!$B$20,J$1-1,0)*$D39+1)^(1/252)-1</f>
        <v>4.2720588350841915E-4</v>
      </c>
      <c r="K39" s="2">
        <f ca="1">(OFFSET(Assumptions!$B$20,K$1-1,0)*$D39+1)^(1/252)-1</f>
        <v>3.7624335443076085E-4</v>
      </c>
      <c r="L39" s="2">
        <f ca="1">(OFFSET(Assumptions!$B$20,L$1-1,0)*$D39+1)^(1/252)-1</f>
        <v>3.7453332963210961E-4</v>
      </c>
      <c r="M39" s="2">
        <f ca="1">(OFFSET(Assumptions!$B$20,M$1-1,0)*$D39+1)^(1/252)-1</f>
        <v>3.8307612612431541E-4</v>
      </c>
      <c r="N39" s="2">
        <f ca="1">(OFFSET(Assumptions!$B$20,N$1-1,0)*$D39+1)^(1/252)-1</f>
        <v>3.5876658051292587E-4</v>
      </c>
    </row>
    <row r="40" spans="1:14" x14ac:dyDescent="0.25">
      <c r="A40" s="4">
        <f t="shared" si="0"/>
        <v>4</v>
      </c>
      <c r="B40" s="4">
        <f t="shared" si="1"/>
        <v>2012</v>
      </c>
      <c r="C40" s="9">
        <v>41019</v>
      </c>
      <c r="D40" s="1">
        <f t="shared" si="2"/>
        <v>8.7199115068271826E-2</v>
      </c>
      <c r="E40" s="1">
        <v>3.3181999999998301E-4</v>
      </c>
      <c r="F40" s="1">
        <f t="shared" si="3"/>
        <v>1.3174993192588413E-2</v>
      </c>
      <c r="G40" s="1">
        <v>3.3262006142841201E-2</v>
      </c>
      <c r="H40" s="2">
        <f ca="1">(OFFSET(Assumptions!$B$20,H$1-1,0)*$D40+1)^(1/252)-1</f>
        <v>3.4770731904698593E-4</v>
      </c>
      <c r="I40" s="2">
        <f ca="1">(OFFSET(Assumptions!$B$20,I$1-1,0)*$D40+1)^(1/252)-1</f>
        <v>3.6353155735802112E-4</v>
      </c>
      <c r="J40" s="2">
        <f ca="1">(OFFSET(Assumptions!$B$20,J$1-1,0)*$D40+1)^(1/252)-1</f>
        <v>3.9499278557197925E-4</v>
      </c>
      <c r="K40" s="2">
        <f ca="1">(OFFSET(Assumptions!$B$20,K$1-1,0)*$D40+1)^(1/252)-1</f>
        <v>3.4770731904698593E-4</v>
      </c>
      <c r="L40" s="2">
        <f ca="1">(OFFSET(Assumptions!$B$20,L$1-1,0)*$D40+1)^(1/252)-1</f>
        <v>3.4612143407608542E-4</v>
      </c>
      <c r="M40" s="2">
        <f ca="1">(OFFSET(Assumptions!$B$20,M$1-1,0)*$D40+1)^(1/252)-1</f>
        <v>3.540445559298E-4</v>
      </c>
      <c r="N40" s="2">
        <f ca="1">(OFFSET(Assumptions!$B$20,N$1-1,0)*$D40+1)^(1/252)-1</f>
        <v>3.3150160673089957E-4</v>
      </c>
    </row>
    <row r="41" spans="1:14" x14ac:dyDescent="0.25">
      <c r="A41" s="4">
        <f t="shared" si="0"/>
        <v>4</v>
      </c>
      <c r="B41" s="4">
        <f t="shared" si="1"/>
        <v>2012</v>
      </c>
      <c r="C41" s="9">
        <v>41022</v>
      </c>
      <c r="D41" s="1">
        <f t="shared" si="2"/>
        <v>8.7300456592332099E-2</v>
      </c>
      <c r="E41" s="1">
        <v>3.3218999999995398E-4</v>
      </c>
      <c r="F41" s="1">
        <f t="shared" si="3"/>
        <v>1.3511559793577099E-2</v>
      </c>
      <c r="G41" s="1">
        <v>-8.3898501640291608E-3</v>
      </c>
      <c r="H41" s="2">
        <f ca="1">(OFFSET(Assumptions!$B$20,H$1-1,0)*$D41+1)^(1/252)-1</f>
        <v>3.4809427260507064E-4</v>
      </c>
      <c r="I41" s="2">
        <f ca="1">(OFFSET(Assumptions!$B$20,I$1-1,0)*$D41+1)^(1/252)-1</f>
        <v>3.6393533006595646E-4</v>
      </c>
      <c r="J41" s="2">
        <f ca="1">(OFFSET(Assumptions!$B$20,J$1-1,0)*$D41+1)^(1/252)-1</f>
        <v>3.9542979971085579E-4</v>
      </c>
      <c r="K41" s="2">
        <f ca="1">(OFFSET(Assumptions!$B$20,K$1-1,0)*$D41+1)^(1/252)-1</f>
        <v>3.4809427260507064E-4</v>
      </c>
      <c r="L41" s="2">
        <f ca="1">(OFFSET(Assumptions!$B$20,L$1-1,0)*$D41+1)^(1/252)-1</f>
        <v>3.4650669835323278E-4</v>
      </c>
      <c r="M41" s="2">
        <f ca="1">(OFFSET(Assumptions!$B$20,M$1-1,0)*$D41+1)^(1/252)-1</f>
        <v>3.5443825318681732E-4</v>
      </c>
      <c r="N41" s="2">
        <f ca="1">(OFFSET(Assumptions!$B$20,N$1-1,0)*$D41+1)^(1/252)-1</f>
        <v>3.3187126627765018E-4</v>
      </c>
    </row>
    <row r="42" spans="1:14" x14ac:dyDescent="0.25">
      <c r="A42" s="4">
        <f t="shared" si="0"/>
        <v>4</v>
      </c>
      <c r="B42" s="4">
        <f t="shared" si="1"/>
        <v>2012</v>
      </c>
      <c r="C42" s="9">
        <v>41023</v>
      </c>
      <c r="D42" s="1">
        <f t="shared" si="2"/>
        <v>8.7700436590792297E-2</v>
      </c>
      <c r="E42" s="1">
        <v>3.3364999999996298E-4</v>
      </c>
      <c r="F42" s="1">
        <f t="shared" si="3"/>
        <v>1.3849717925502159E-2</v>
      </c>
      <c r="G42" s="1">
        <v>-6.4040714305788598E-3</v>
      </c>
      <c r="H42" s="2">
        <f ca="1">(OFFSET(Assumptions!$B$20,H$1-1,0)*$D42+1)^(1/252)-1</f>
        <v>3.4962115437453534E-4</v>
      </c>
      <c r="I42" s="2">
        <f ca="1">(OFFSET(Assumptions!$B$20,I$1-1,0)*$D42+1)^(1/252)-1</f>
        <v>3.6552856197480388E-4</v>
      </c>
      <c r="J42" s="2">
        <f ca="1">(OFFSET(Assumptions!$B$20,J$1-1,0)*$D42+1)^(1/252)-1</f>
        <v>3.9715416221697275E-4</v>
      </c>
      <c r="K42" s="2">
        <f ca="1">(OFFSET(Assumptions!$B$20,K$1-1,0)*$D42+1)^(1/252)-1</f>
        <v>3.4962115437453534E-4</v>
      </c>
      <c r="L42" s="2">
        <f ca="1">(OFFSET(Assumptions!$B$20,L$1-1,0)*$D42+1)^(1/252)-1</f>
        <v>3.480269159743532E-4</v>
      </c>
      <c r="M42" s="2">
        <f ca="1">(OFFSET(Assumptions!$B$20,M$1-1,0)*$D42+1)^(1/252)-1</f>
        <v>3.5599173845124454E-4</v>
      </c>
      <c r="N42" s="2">
        <f ca="1">(OFFSET(Assumptions!$B$20,N$1-1,0)*$D42+1)^(1/252)-1</f>
        <v>3.3332992317558485E-4</v>
      </c>
    </row>
    <row r="43" spans="1:14" x14ac:dyDescent="0.25">
      <c r="A43" s="4">
        <f t="shared" si="0"/>
        <v>4</v>
      </c>
      <c r="B43" s="4">
        <f t="shared" si="1"/>
        <v>2012</v>
      </c>
      <c r="C43" s="9">
        <v>41024</v>
      </c>
      <c r="D43" s="1">
        <f t="shared" si="2"/>
        <v>8.7199115068271826E-2</v>
      </c>
      <c r="E43" s="1">
        <v>3.3181999999998301E-4</v>
      </c>
      <c r="F43" s="1">
        <f t="shared" si="3"/>
        <v>1.4186133538904189E-2</v>
      </c>
      <c r="G43" s="1">
        <v>7.2459088976639695E-4</v>
      </c>
      <c r="H43" s="2">
        <f ca="1">(OFFSET(Assumptions!$B$20,H$1-1,0)*$D43+1)^(1/252)-1</f>
        <v>3.4770731904698593E-4</v>
      </c>
      <c r="I43" s="2">
        <f ca="1">(OFFSET(Assumptions!$B$20,I$1-1,0)*$D43+1)^(1/252)-1</f>
        <v>3.6353155735802112E-4</v>
      </c>
      <c r="J43" s="2">
        <f ca="1">(OFFSET(Assumptions!$B$20,J$1-1,0)*$D43+1)^(1/252)-1</f>
        <v>3.9499278557197925E-4</v>
      </c>
      <c r="K43" s="2">
        <f ca="1">(OFFSET(Assumptions!$B$20,K$1-1,0)*$D43+1)^(1/252)-1</f>
        <v>3.4770731904698593E-4</v>
      </c>
      <c r="L43" s="2">
        <f ca="1">(OFFSET(Assumptions!$B$20,L$1-1,0)*$D43+1)^(1/252)-1</f>
        <v>3.4612143407608542E-4</v>
      </c>
      <c r="M43" s="2">
        <f ca="1">(OFFSET(Assumptions!$B$20,M$1-1,0)*$D43+1)^(1/252)-1</f>
        <v>3.540445559298E-4</v>
      </c>
      <c r="N43" s="2">
        <f ca="1">(OFFSET(Assumptions!$B$20,N$1-1,0)*$D43+1)^(1/252)-1</f>
        <v>3.3150160673089957E-4</v>
      </c>
    </row>
    <row r="44" spans="1:14" x14ac:dyDescent="0.25">
      <c r="A44" s="4">
        <f t="shared" si="0"/>
        <v>4</v>
      </c>
      <c r="B44" s="4">
        <f t="shared" si="1"/>
        <v>2012</v>
      </c>
      <c r="C44" s="9">
        <v>41025</v>
      </c>
      <c r="D44" s="1">
        <f t="shared" si="2"/>
        <v>8.7199115068271826E-2</v>
      </c>
      <c r="E44" s="1">
        <v>3.3181999999998301E-4</v>
      </c>
      <c r="F44" s="1">
        <f t="shared" si="3"/>
        <v>1.4522660781735031E-2</v>
      </c>
      <c r="G44" s="1">
        <v>4.0604162406796497E-3</v>
      </c>
      <c r="H44" s="2">
        <f ca="1">(OFFSET(Assumptions!$B$20,H$1-1,0)*$D44+1)^(1/252)-1</f>
        <v>3.4770731904698593E-4</v>
      </c>
      <c r="I44" s="2">
        <f ca="1">(OFFSET(Assumptions!$B$20,I$1-1,0)*$D44+1)^(1/252)-1</f>
        <v>3.6353155735802112E-4</v>
      </c>
      <c r="J44" s="2">
        <f ca="1">(OFFSET(Assumptions!$B$20,J$1-1,0)*$D44+1)^(1/252)-1</f>
        <v>3.9499278557197925E-4</v>
      </c>
      <c r="K44" s="2">
        <f ca="1">(OFFSET(Assumptions!$B$20,K$1-1,0)*$D44+1)^(1/252)-1</f>
        <v>3.4770731904698593E-4</v>
      </c>
      <c r="L44" s="2">
        <f ca="1">(OFFSET(Assumptions!$B$20,L$1-1,0)*$D44+1)^(1/252)-1</f>
        <v>3.4612143407608542E-4</v>
      </c>
      <c r="M44" s="2">
        <f ca="1">(OFFSET(Assumptions!$B$20,M$1-1,0)*$D44+1)^(1/252)-1</f>
        <v>3.540445559298E-4</v>
      </c>
      <c r="N44" s="2">
        <f ca="1">(OFFSET(Assumptions!$B$20,N$1-1,0)*$D44+1)^(1/252)-1</f>
        <v>3.3150160673089957E-4</v>
      </c>
    </row>
    <row r="45" spans="1:14" x14ac:dyDescent="0.25">
      <c r="A45" s="4">
        <f t="shared" si="0"/>
        <v>4</v>
      </c>
      <c r="B45" s="4">
        <f t="shared" si="1"/>
        <v>2012</v>
      </c>
      <c r="C45" s="9">
        <v>41026</v>
      </c>
      <c r="D45" s="1">
        <f t="shared" si="2"/>
        <v>8.7199115068271826E-2</v>
      </c>
      <c r="E45" s="1">
        <v>3.3181999999998301E-4</v>
      </c>
      <c r="F45" s="1">
        <f t="shared" si="3"/>
        <v>1.4859299691035499E-2</v>
      </c>
      <c r="G45" s="1">
        <v>5.5930925326428396E-3</v>
      </c>
      <c r="H45" s="2">
        <f ca="1">(OFFSET(Assumptions!$B$20,H$1-1,0)*$D45+1)^(1/252)-1</f>
        <v>3.4770731904698593E-4</v>
      </c>
      <c r="I45" s="2">
        <f ca="1">(OFFSET(Assumptions!$B$20,I$1-1,0)*$D45+1)^(1/252)-1</f>
        <v>3.6353155735802112E-4</v>
      </c>
      <c r="J45" s="2">
        <f ca="1">(OFFSET(Assumptions!$B$20,J$1-1,0)*$D45+1)^(1/252)-1</f>
        <v>3.9499278557197925E-4</v>
      </c>
      <c r="K45" s="2">
        <f ca="1">(OFFSET(Assumptions!$B$20,K$1-1,0)*$D45+1)^(1/252)-1</f>
        <v>3.4770731904698593E-4</v>
      </c>
      <c r="L45" s="2">
        <f ca="1">(OFFSET(Assumptions!$B$20,L$1-1,0)*$D45+1)^(1/252)-1</f>
        <v>3.4612143407608542E-4</v>
      </c>
      <c r="M45" s="2">
        <f ca="1">(OFFSET(Assumptions!$B$20,M$1-1,0)*$D45+1)^(1/252)-1</f>
        <v>3.540445559298E-4</v>
      </c>
      <c r="N45" s="2">
        <f ca="1">(OFFSET(Assumptions!$B$20,N$1-1,0)*$D45+1)^(1/252)-1</f>
        <v>3.3150160673089957E-4</v>
      </c>
    </row>
    <row r="46" spans="1:14" x14ac:dyDescent="0.25">
      <c r="A46" s="4">
        <f t="shared" si="0"/>
        <v>4</v>
      </c>
      <c r="B46" s="4">
        <f t="shared" si="1"/>
        <v>2012</v>
      </c>
      <c r="C46" s="9">
        <v>41029</v>
      </c>
      <c r="D46" s="1">
        <f t="shared" si="2"/>
        <v>8.7300456592332099E-2</v>
      </c>
      <c r="E46" s="1">
        <v>3.3218999999995398E-4</v>
      </c>
      <c r="F46" s="1">
        <f t="shared" si="3"/>
        <v>1.5196425801799807E-2</v>
      </c>
      <c r="G46" s="1">
        <v>6.7994591960722798E-3</v>
      </c>
      <c r="H46" s="2">
        <f ca="1">(OFFSET(Assumptions!$B$20,H$1-1,0)*$D46+1)^(1/252)-1</f>
        <v>3.4809427260507064E-4</v>
      </c>
      <c r="I46" s="2">
        <f ca="1">(OFFSET(Assumptions!$B$20,I$1-1,0)*$D46+1)^(1/252)-1</f>
        <v>3.6393533006595646E-4</v>
      </c>
      <c r="J46" s="2">
        <f ca="1">(OFFSET(Assumptions!$B$20,J$1-1,0)*$D46+1)^(1/252)-1</f>
        <v>3.9542979971085579E-4</v>
      </c>
      <c r="K46" s="2">
        <f ca="1">(OFFSET(Assumptions!$B$20,K$1-1,0)*$D46+1)^(1/252)-1</f>
        <v>3.4809427260507064E-4</v>
      </c>
      <c r="L46" s="2">
        <f ca="1">(OFFSET(Assumptions!$B$20,L$1-1,0)*$D46+1)^(1/252)-1</f>
        <v>3.4650669835323278E-4</v>
      </c>
      <c r="M46" s="2">
        <f ca="1">(OFFSET(Assumptions!$B$20,M$1-1,0)*$D46+1)^(1/252)-1</f>
        <v>3.5443825318681732E-4</v>
      </c>
      <c r="N46" s="2">
        <f ca="1">(OFFSET(Assumptions!$B$20,N$1-1,0)*$D46+1)^(1/252)-1</f>
        <v>3.3187126627765018E-4</v>
      </c>
    </row>
    <row r="47" spans="1:14" x14ac:dyDescent="0.25">
      <c r="A47" s="4">
        <f t="shared" si="0"/>
        <v>5</v>
      </c>
      <c r="B47" s="4">
        <f t="shared" si="1"/>
        <v>2012</v>
      </c>
      <c r="C47" s="9">
        <v>41031</v>
      </c>
      <c r="D47" s="1">
        <f t="shared" si="2"/>
        <v>8.699919857127969E-2</v>
      </c>
      <c r="E47" s="1">
        <v>3.3108999999997802E-4</v>
      </c>
      <c r="F47" s="1">
        <f t="shared" si="3"/>
        <v>1.5532547186418499E-2</v>
      </c>
      <c r="G47" s="1">
        <v>9.0033132962667999E-3</v>
      </c>
      <c r="H47" s="2">
        <f ca="1">(OFFSET(Assumptions!$B$20,H$1-1,0)*$D47+1)^(1/252)-1</f>
        <v>3.4694386530897958E-4</v>
      </c>
      <c r="I47" s="2">
        <f ca="1">(OFFSET(Assumptions!$B$20,I$1-1,0)*$D47+1)^(1/252)-1</f>
        <v>3.6273491468619135E-4</v>
      </c>
      <c r="J47" s="2">
        <f ca="1">(OFFSET(Assumptions!$B$20,J$1-1,0)*$D47+1)^(1/252)-1</f>
        <v>3.9413054694215077E-4</v>
      </c>
      <c r="K47" s="2">
        <f ca="1">(OFFSET(Assumptions!$B$20,K$1-1,0)*$D47+1)^(1/252)-1</f>
        <v>3.4694386530897958E-4</v>
      </c>
      <c r="L47" s="2">
        <f ca="1">(OFFSET(Assumptions!$B$20,L$1-1,0)*$D47+1)^(1/252)-1</f>
        <v>3.4536131374340862E-4</v>
      </c>
      <c r="M47" s="2">
        <f ca="1">(OFFSET(Assumptions!$B$20,M$1-1,0)*$D47+1)^(1/252)-1</f>
        <v>3.5326779501843042E-4</v>
      </c>
      <c r="N47" s="2">
        <f ca="1">(OFFSET(Assumptions!$B$20,N$1-1,0)*$D47+1)^(1/252)-1</f>
        <v>3.3077227852862379E-4</v>
      </c>
    </row>
    <row r="48" spans="1:14" x14ac:dyDescent="0.25">
      <c r="A48" s="4">
        <f t="shared" si="0"/>
        <v>5</v>
      </c>
      <c r="B48" s="4">
        <f t="shared" si="1"/>
        <v>2012</v>
      </c>
      <c r="C48" s="9">
        <v>41032</v>
      </c>
      <c r="D48" s="1">
        <f t="shared" si="2"/>
        <v>8.7599057934655278E-2</v>
      </c>
      <c r="E48" s="1">
        <v>3.3327999999999098E-4</v>
      </c>
      <c r="F48" s="1">
        <f t="shared" si="3"/>
        <v>1.5871003873744849E-2</v>
      </c>
      <c r="G48" s="1">
        <v>3.0170311930845201E-2</v>
      </c>
      <c r="H48" s="2">
        <f ca="1">(OFFSET(Assumptions!$B$20,H$1-1,0)*$D48+1)^(1/252)-1</f>
        <v>3.4923420730792465E-4</v>
      </c>
      <c r="I48" s="2">
        <f ca="1">(OFFSET(Assumptions!$B$20,I$1-1,0)*$D48+1)^(1/252)-1</f>
        <v>3.6512480276051917E-4</v>
      </c>
      <c r="J48" s="2">
        <f ca="1">(OFFSET(Assumptions!$B$20,J$1-1,0)*$D48+1)^(1/252)-1</f>
        <v>3.967171770551392E-4</v>
      </c>
      <c r="K48" s="2">
        <f ca="1">(OFFSET(Assumptions!$B$20,K$1-1,0)*$D48+1)^(1/252)-1</f>
        <v>3.4923420730792465E-4</v>
      </c>
      <c r="L48" s="2">
        <f ca="1">(OFFSET(Assumptions!$B$20,L$1-1,0)*$D48+1)^(1/252)-1</f>
        <v>3.4764165751632881E-4</v>
      </c>
      <c r="M48" s="2">
        <f ca="1">(OFFSET(Assumptions!$B$20,M$1-1,0)*$D48+1)^(1/252)-1</f>
        <v>3.5559805042595372E-4</v>
      </c>
      <c r="N48" s="2">
        <f ca="1">(OFFSET(Assumptions!$B$20,N$1-1,0)*$D48+1)^(1/252)-1</f>
        <v>3.3296026350426722E-4</v>
      </c>
    </row>
    <row r="49" spans="1:14" x14ac:dyDescent="0.25">
      <c r="A49" s="4">
        <f t="shared" si="0"/>
        <v>5</v>
      </c>
      <c r="B49" s="4">
        <f t="shared" si="1"/>
        <v>2012</v>
      </c>
      <c r="C49" s="9">
        <v>41033</v>
      </c>
      <c r="D49" s="1">
        <f t="shared" si="2"/>
        <v>8.7599057934655278E-2</v>
      </c>
      <c r="E49" s="1">
        <v>3.3327999999999098E-4</v>
      </c>
      <c r="F49" s="1">
        <f t="shared" si="3"/>
        <v>1.6209573361915863E-2</v>
      </c>
      <c r="G49" s="1">
        <v>5.966593681211E-3</v>
      </c>
      <c r="H49" s="2">
        <f ca="1">(OFFSET(Assumptions!$B$20,H$1-1,0)*$D49+1)^(1/252)-1</f>
        <v>3.4923420730792465E-4</v>
      </c>
      <c r="I49" s="2">
        <f ca="1">(OFFSET(Assumptions!$B$20,I$1-1,0)*$D49+1)^(1/252)-1</f>
        <v>3.6512480276051917E-4</v>
      </c>
      <c r="J49" s="2">
        <f ca="1">(OFFSET(Assumptions!$B$20,J$1-1,0)*$D49+1)^(1/252)-1</f>
        <v>3.967171770551392E-4</v>
      </c>
      <c r="K49" s="2">
        <f ca="1">(OFFSET(Assumptions!$B$20,K$1-1,0)*$D49+1)^(1/252)-1</f>
        <v>3.4923420730792465E-4</v>
      </c>
      <c r="L49" s="2">
        <f ca="1">(OFFSET(Assumptions!$B$20,L$1-1,0)*$D49+1)^(1/252)-1</f>
        <v>3.4764165751632881E-4</v>
      </c>
      <c r="M49" s="2">
        <f ca="1">(OFFSET(Assumptions!$B$20,M$1-1,0)*$D49+1)^(1/252)-1</f>
        <v>3.5559805042595372E-4</v>
      </c>
      <c r="N49" s="2">
        <f ca="1">(OFFSET(Assumptions!$B$20,N$1-1,0)*$D49+1)^(1/252)-1</f>
        <v>3.3296026350426722E-4</v>
      </c>
    </row>
    <row r="50" spans="1:14" x14ac:dyDescent="0.25">
      <c r="A50" s="4">
        <f t="shared" si="0"/>
        <v>5</v>
      </c>
      <c r="B50" s="4">
        <f t="shared" si="1"/>
        <v>2012</v>
      </c>
      <c r="C50" s="9">
        <v>41036</v>
      </c>
      <c r="D50" s="1">
        <f t="shared" si="2"/>
        <v>8.710052153437231E-2</v>
      </c>
      <c r="E50" s="1">
        <v>3.3145999999995002E-4</v>
      </c>
      <c r="F50" s="1">
        <f t="shared" si="3"/>
        <v>1.6546406187102347E-2</v>
      </c>
      <c r="G50" s="1">
        <v>1.2317444264779801E-2</v>
      </c>
      <c r="H50" s="2">
        <f ca="1">(OFFSET(Assumptions!$B$20,H$1-1,0)*$D50+1)^(1/252)-1</f>
        <v>3.4733082211380051E-4</v>
      </c>
      <c r="I50" s="2">
        <f ca="1">(OFFSET(Assumptions!$B$20,I$1-1,0)*$D50+1)^(1/252)-1</f>
        <v>3.6313869414295041E-4</v>
      </c>
      <c r="J50" s="2">
        <f ca="1">(OFFSET(Assumptions!$B$20,J$1-1,0)*$D50+1)^(1/252)-1</f>
        <v>3.9456757557521094E-4</v>
      </c>
      <c r="K50" s="2">
        <f ca="1">(OFFSET(Assumptions!$B$20,K$1-1,0)*$D50+1)^(1/252)-1</f>
        <v>3.4733082211380051E-4</v>
      </c>
      <c r="L50" s="2">
        <f ca="1">(OFFSET(Assumptions!$B$20,L$1-1,0)*$D50+1)^(1/252)-1</f>
        <v>3.4574658093111665E-4</v>
      </c>
      <c r="M50" s="2">
        <f ca="1">(OFFSET(Assumptions!$B$20,M$1-1,0)*$D50+1)^(1/252)-1</f>
        <v>3.536614968928653E-4</v>
      </c>
      <c r="N50" s="2">
        <f ca="1">(OFFSET(Assumptions!$B$20,N$1-1,0)*$D50+1)^(1/252)-1</f>
        <v>3.3114193801297986E-4</v>
      </c>
    </row>
    <row r="51" spans="1:14" x14ac:dyDescent="0.25">
      <c r="A51" s="4">
        <f t="shared" si="0"/>
        <v>5</v>
      </c>
      <c r="B51" s="4">
        <f t="shared" si="1"/>
        <v>2012</v>
      </c>
      <c r="C51" s="9">
        <v>41037</v>
      </c>
      <c r="D51" s="1">
        <f t="shared" si="2"/>
        <v>8.710052153437231E-2</v>
      </c>
      <c r="E51" s="1">
        <v>3.3145999999995002E-4</v>
      </c>
      <c r="F51" s="1">
        <f t="shared" si="3"/>
        <v>1.6883350658897012E-2</v>
      </c>
      <c r="G51" s="1">
        <v>2.6289884871708601E-3</v>
      </c>
      <c r="H51" s="2">
        <f ca="1">(OFFSET(Assumptions!$B$20,H$1-1,0)*$D51+1)^(1/252)-1</f>
        <v>3.4733082211380051E-4</v>
      </c>
      <c r="I51" s="2">
        <f ca="1">(OFFSET(Assumptions!$B$20,I$1-1,0)*$D51+1)^(1/252)-1</f>
        <v>3.6313869414295041E-4</v>
      </c>
      <c r="J51" s="2">
        <f ca="1">(OFFSET(Assumptions!$B$20,J$1-1,0)*$D51+1)^(1/252)-1</f>
        <v>3.9456757557521094E-4</v>
      </c>
      <c r="K51" s="2">
        <f ca="1">(OFFSET(Assumptions!$B$20,K$1-1,0)*$D51+1)^(1/252)-1</f>
        <v>3.4733082211380051E-4</v>
      </c>
      <c r="L51" s="2">
        <f ca="1">(OFFSET(Assumptions!$B$20,L$1-1,0)*$D51+1)^(1/252)-1</f>
        <v>3.4574658093111665E-4</v>
      </c>
      <c r="M51" s="2">
        <f ca="1">(OFFSET(Assumptions!$B$20,M$1-1,0)*$D51+1)^(1/252)-1</f>
        <v>3.536614968928653E-4</v>
      </c>
      <c r="N51" s="2">
        <f ca="1">(OFFSET(Assumptions!$B$20,N$1-1,0)*$D51+1)^(1/252)-1</f>
        <v>3.3114193801297986E-4</v>
      </c>
    </row>
    <row r="52" spans="1:14" x14ac:dyDescent="0.25">
      <c r="A52" s="4">
        <f t="shared" si="0"/>
        <v>5</v>
      </c>
      <c r="B52" s="4">
        <f t="shared" si="1"/>
        <v>2012</v>
      </c>
      <c r="C52" s="9">
        <v>41038</v>
      </c>
      <c r="D52" s="1">
        <f t="shared" si="2"/>
        <v>8.6900623095038654E-2</v>
      </c>
      <c r="E52" s="1">
        <v>3.3072999999994601E-4</v>
      </c>
      <c r="F52" s="1">
        <f t="shared" si="3"/>
        <v>1.721966448946044E-2</v>
      </c>
      <c r="G52" s="1">
        <v>9.5328164050552094E-3</v>
      </c>
      <c r="H52" s="2">
        <f ca="1">(OFFSET(Assumptions!$B$20,H$1-1,0)*$D52+1)^(1/252)-1</f>
        <v>3.4656736521609943E-4</v>
      </c>
      <c r="I52" s="2">
        <f ca="1">(OFFSET(Assumptions!$B$20,I$1-1,0)*$D52+1)^(1/252)-1</f>
        <v>3.6234204490370736E-4</v>
      </c>
      <c r="J52" s="2">
        <f ca="1">(OFFSET(Assumptions!$B$20,J$1-1,0)*$D52+1)^(1/252)-1</f>
        <v>3.937053228413312E-4</v>
      </c>
      <c r="K52" s="2">
        <f ca="1">(OFFSET(Assumptions!$B$20,K$1-1,0)*$D52+1)^(1/252)-1</f>
        <v>3.4656736521609943E-4</v>
      </c>
      <c r="L52" s="2">
        <f ca="1">(OFFSET(Assumptions!$B$20,L$1-1,0)*$D52+1)^(1/252)-1</f>
        <v>3.4498645776626091E-4</v>
      </c>
      <c r="M52" s="2">
        <f ca="1">(OFFSET(Assumptions!$B$20,M$1-1,0)*$D52+1)^(1/252)-1</f>
        <v>3.5288473148864519E-4</v>
      </c>
      <c r="N52" s="2">
        <f ca="1">(OFFSET(Assumptions!$B$20,N$1-1,0)*$D52+1)^(1/252)-1</f>
        <v>3.3041260987110022E-4</v>
      </c>
    </row>
    <row r="53" spans="1:14" x14ac:dyDescent="0.25">
      <c r="A53" s="4">
        <f t="shared" si="0"/>
        <v>5</v>
      </c>
      <c r="B53" s="4">
        <f t="shared" si="1"/>
        <v>2012</v>
      </c>
      <c r="C53" s="9">
        <v>41039</v>
      </c>
      <c r="D53" s="1">
        <f t="shared" si="2"/>
        <v>8.6900623095038654E-2</v>
      </c>
      <c r="E53" s="1">
        <v>3.3072999999994601E-4</v>
      </c>
      <c r="F53" s="1">
        <f t="shared" si="3"/>
        <v>1.7556089549096932E-2</v>
      </c>
      <c r="G53" s="1">
        <v>8.5397362325103608E-3</v>
      </c>
      <c r="H53" s="2">
        <f ca="1">(OFFSET(Assumptions!$B$20,H$1-1,0)*$D53+1)^(1/252)-1</f>
        <v>3.4656736521609943E-4</v>
      </c>
      <c r="I53" s="2">
        <f ca="1">(OFFSET(Assumptions!$B$20,I$1-1,0)*$D53+1)^(1/252)-1</f>
        <v>3.6234204490370736E-4</v>
      </c>
      <c r="J53" s="2">
        <f ca="1">(OFFSET(Assumptions!$B$20,J$1-1,0)*$D53+1)^(1/252)-1</f>
        <v>3.937053228413312E-4</v>
      </c>
      <c r="K53" s="2">
        <f ca="1">(OFFSET(Assumptions!$B$20,K$1-1,0)*$D53+1)^(1/252)-1</f>
        <v>3.4656736521609943E-4</v>
      </c>
      <c r="L53" s="2">
        <f ca="1">(OFFSET(Assumptions!$B$20,L$1-1,0)*$D53+1)^(1/252)-1</f>
        <v>3.4498645776626091E-4</v>
      </c>
      <c r="M53" s="2">
        <f ca="1">(OFFSET(Assumptions!$B$20,M$1-1,0)*$D53+1)^(1/252)-1</f>
        <v>3.5288473148864519E-4</v>
      </c>
      <c r="N53" s="2">
        <f ca="1">(OFFSET(Assumptions!$B$20,N$1-1,0)*$D53+1)^(1/252)-1</f>
        <v>3.3041260987110022E-4</v>
      </c>
    </row>
    <row r="54" spans="1:14" x14ac:dyDescent="0.25">
      <c r="A54" s="4">
        <f t="shared" si="0"/>
        <v>5</v>
      </c>
      <c r="B54" s="4">
        <f t="shared" si="1"/>
        <v>2012</v>
      </c>
      <c r="C54" s="9">
        <v>41040</v>
      </c>
      <c r="D54" s="1">
        <f t="shared" si="2"/>
        <v>8.6799318689481986E-2</v>
      </c>
      <c r="E54" s="1">
        <v>3.3035999999997401E-4</v>
      </c>
      <c r="F54" s="1">
        <f t="shared" si="3"/>
        <v>1.7892249378840264E-2</v>
      </c>
      <c r="G54" s="1">
        <v>-6.1005060415876304E-3</v>
      </c>
      <c r="H54" s="2">
        <f ca="1">(OFFSET(Assumptions!$B$20,H$1-1,0)*$D54+1)^(1/252)-1</f>
        <v>3.4618040516387616E-4</v>
      </c>
      <c r="I54" s="2">
        <f ca="1">(OFFSET(Assumptions!$B$20,I$1-1,0)*$D54+1)^(1/252)-1</f>
        <v>3.6193825869634821E-4</v>
      </c>
      <c r="J54" s="2">
        <f ca="1">(OFFSET(Assumptions!$B$20,J$1-1,0)*$D54+1)^(1/252)-1</f>
        <v>3.9326827971075673E-4</v>
      </c>
      <c r="K54" s="2">
        <f ca="1">(OFFSET(Assumptions!$B$20,K$1-1,0)*$D54+1)^(1/252)-1</f>
        <v>3.4618040516387616E-4</v>
      </c>
      <c r="L54" s="2">
        <f ca="1">(OFFSET(Assumptions!$B$20,L$1-1,0)*$D54+1)^(1/252)-1</f>
        <v>3.4460118766732606E-4</v>
      </c>
      <c r="M54" s="2">
        <f ca="1">(OFFSET(Assumptions!$B$20,M$1-1,0)*$D54+1)^(1/252)-1</f>
        <v>3.5249102499568252E-4</v>
      </c>
      <c r="N54" s="2">
        <f ca="1">(OFFSET(Assumptions!$B$20,N$1-1,0)*$D54+1)^(1/252)-1</f>
        <v>3.3004295044891663E-4</v>
      </c>
    </row>
    <row r="55" spans="1:14" x14ac:dyDescent="0.25">
      <c r="A55" s="4">
        <f t="shared" si="0"/>
        <v>5</v>
      </c>
      <c r="B55" s="4">
        <f t="shared" si="1"/>
        <v>2012</v>
      </c>
      <c r="C55" s="9">
        <v>41043</v>
      </c>
      <c r="D55" s="1">
        <f t="shared" si="2"/>
        <v>8.6799318689481986E-2</v>
      </c>
      <c r="E55" s="1">
        <v>3.3035999999997401E-4</v>
      </c>
      <c r="F55" s="1">
        <f t="shared" si="3"/>
        <v>1.8228520262345116E-2</v>
      </c>
      <c r="G55" s="1">
        <v>1.4201062363286001E-2</v>
      </c>
      <c r="H55" s="2">
        <f ca="1">(OFFSET(Assumptions!$B$20,H$1-1,0)*$D55+1)^(1/252)-1</f>
        <v>3.4618040516387616E-4</v>
      </c>
      <c r="I55" s="2">
        <f ca="1">(OFFSET(Assumptions!$B$20,I$1-1,0)*$D55+1)^(1/252)-1</f>
        <v>3.6193825869634821E-4</v>
      </c>
      <c r="J55" s="2">
        <f ca="1">(OFFSET(Assumptions!$B$20,J$1-1,0)*$D55+1)^(1/252)-1</f>
        <v>3.9326827971075673E-4</v>
      </c>
      <c r="K55" s="2">
        <f ca="1">(OFFSET(Assumptions!$B$20,K$1-1,0)*$D55+1)^(1/252)-1</f>
        <v>3.4618040516387616E-4</v>
      </c>
      <c r="L55" s="2">
        <f ca="1">(OFFSET(Assumptions!$B$20,L$1-1,0)*$D55+1)^(1/252)-1</f>
        <v>3.4460118766732606E-4</v>
      </c>
      <c r="M55" s="2">
        <f ca="1">(OFFSET(Assumptions!$B$20,M$1-1,0)*$D55+1)^(1/252)-1</f>
        <v>3.5249102499568252E-4</v>
      </c>
      <c r="N55" s="2">
        <f ca="1">(OFFSET(Assumptions!$B$20,N$1-1,0)*$D55+1)^(1/252)-1</f>
        <v>3.3004295044891663E-4</v>
      </c>
    </row>
    <row r="56" spans="1:14" x14ac:dyDescent="0.25">
      <c r="A56" s="4">
        <f t="shared" si="0"/>
        <v>5</v>
      </c>
      <c r="B56" s="4">
        <f t="shared" si="1"/>
        <v>2012</v>
      </c>
      <c r="C56" s="9">
        <v>41044</v>
      </c>
      <c r="D56" s="1">
        <f t="shared" si="2"/>
        <v>8.6301147421842694E-2</v>
      </c>
      <c r="E56" s="1">
        <v>3.2853999999993299E-4</v>
      </c>
      <c r="F56" s="1">
        <f t="shared" si="3"/>
        <v>1.8563049060392078E-2</v>
      </c>
      <c r="G56" s="1">
        <v>1.7520825738459402E-2</v>
      </c>
      <c r="H56" s="2">
        <f ca="1">(OFFSET(Assumptions!$B$20,H$1-1,0)*$D56+1)^(1/252)-1</f>
        <v>3.4427695607353037E-4</v>
      </c>
      <c r="I56" s="2">
        <f ca="1">(OFFSET(Assumptions!$B$20,I$1-1,0)*$D56+1)^(1/252)-1</f>
        <v>3.5995201725969039E-4</v>
      </c>
      <c r="J56" s="2">
        <f ca="1">(OFFSET(Assumptions!$B$20,J$1-1,0)*$D56+1)^(1/252)-1</f>
        <v>3.9111839297989448E-4</v>
      </c>
      <c r="K56" s="2">
        <f ca="1">(OFFSET(Assumptions!$B$20,K$1-1,0)*$D56+1)^(1/252)-1</f>
        <v>3.4427695607353037E-4</v>
      </c>
      <c r="L56" s="2">
        <f ca="1">(OFFSET(Assumptions!$B$20,L$1-1,0)*$D56+1)^(1/252)-1</f>
        <v>3.4270605380370966E-4</v>
      </c>
      <c r="M56" s="2">
        <f ca="1">(OFFSET(Assumptions!$B$20,M$1-1,0)*$D56+1)^(1/252)-1</f>
        <v>3.5055438059372612E-4</v>
      </c>
      <c r="N56" s="2">
        <f ca="1">(OFFSET(Assumptions!$B$20,N$1-1,0)*$D56+1)^(1/252)-1</f>
        <v>3.2822462618331549E-4</v>
      </c>
    </row>
    <row r="57" spans="1:14" x14ac:dyDescent="0.25">
      <c r="A57" s="4">
        <f t="shared" si="0"/>
        <v>5</v>
      </c>
      <c r="B57" s="4">
        <f t="shared" si="1"/>
        <v>2012</v>
      </c>
      <c r="C57" s="9">
        <v>41045</v>
      </c>
      <c r="D57" s="1">
        <f t="shared" si="2"/>
        <v>8.7199115068271826E-2</v>
      </c>
      <c r="E57" s="1">
        <v>3.3181999999998301E-4</v>
      </c>
      <c r="F57" s="1">
        <f t="shared" si="3"/>
        <v>1.8901028651331364E-2</v>
      </c>
      <c r="G57" s="1">
        <v>5.7159139662954503E-3</v>
      </c>
      <c r="H57" s="2">
        <f ca="1">(OFFSET(Assumptions!$B$20,H$1-1,0)*$D57+1)^(1/252)-1</f>
        <v>3.4770731904698593E-4</v>
      </c>
      <c r="I57" s="2">
        <f ca="1">(OFFSET(Assumptions!$B$20,I$1-1,0)*$D57+1)^(1/252)-1</f>
        <v>3.6353155735802112E-4</v>
      </c>
      <c r="J57" s="2">
        <f ca="1">(OFFSET(Assumptions!$B$20,J$1-1,0)*$D57+1)^(1/252)-1</f>
        <v>3.9499278557197925E-4</v>
      </c>
      <c r="K57" s="2">
        <f ca="1">(OFFSET(Assumptions!$B$20,K$1-1,0)*$D57+1)^(1/252)-1</f>
        <v>3.4770731904698593E-4</v>
      </c>
      <c r="L57" s="2">
        <f ca="1">(OFFSET(Assumptions!$B$20,L$1-1,0)*$D57+1)^(1/252)-1</f>
        <v>3.4612143407608542E-4</v>
      </c>
      <c r="M57" s="2">
        <f ca="1">(OFFSET(Assumptions!$B$20,M$1-1,0)*$D57+1)^(1/252)-1</f>
        <v>3.540445559298E-4</v>
      </c>
      <c r="N57" s="2">
        <f ca="1">(OFFSET(Assumptions!$B$20,N$1-1,0)*$D57+1)^(1/252)-1</f>
        <v>3.3150160673089957E-4</v>
      </c>
    </row>
    <row r="58" spans="1:14" x14ac:dyDescent="0.25">
      <c r="A58" s="4">
        <f t="shared" si="0"/>
        <v>5</v>
      </c>
      <c r="B58" s="4">
        <f t="shared" si="1"/>
        <v>2012</v>
      </c>
      <c r="C58" s="9">
        <v>41046</v>
      </c>
      <c r="D58" s="1">
        <f t="shared" si="2"/>
        <v>8.7300456592332099E-2</v>
      </c>
      <c r="E58" s="1">
        <v>3.3218999999995398E-4</v>
      </c>
      <c r="F58" s="1">
        <f t="shared" si="3"/>
        <v>1.9239497384039073E-2</v>
      </c>
      <c r="G58" s="1">
        <v>2.0119433391068099E-3</v>
      </c>
      <c r="H58" s="2">
        <f ca="1">(OFFSET(Assumptions!$B$20,H$1-1,0)*$D58+1)^(1/252)-1</f>
        <v>3.4809427260507064E-4</v>
      </c>
      <c r="I58" s="2">
        <f ca="1">(OFFSET(Assumptions!$B$20,I$1-1,0)*$D58+1)^(1/252)-1</f>
        <v>3.6393533006595646E-4</v>
      </c>
      <c r="J58" s="2">
        <f ca="1">(OFFSET(Assumptions!$B$20,J$1-1,0)*$D58+1)^(1/252)-1</f>
        <v>3.9542979971085579E-4</v>
      </c>
      <c r="K58" s="2">
        <f ca="1">(OFFSET(Assumptions!$B$20,K$1-1,0)*$D58+1)^(1/252)-1</f>
        <v>3.4809427260507064E-4</v>
      </c>
      <c r="L58" s="2">
        <f ca="1">(OFFSET(Assumptions!$B$20,L$1-1,0)*$D58+1)^(1/252)-1</f>
        <v>3.4650669835323278E-4</v>
      </c>
      <c r="M58" s="2">
        <f ca="1">(OFFSET(Assumptions!$B$20,M$1-1,0)*$D58+1)^(1/252)-1</f>
        <v>3.5443825318681732E-4</v>
      </c>
      <c r="N58" s="2">
        <f ca="1">(OFFSET(Assumptions!$B$20,N$1-1,0)*$D58+1)^(1/252)-1</f>
        <v>3.3187126627765018E-4</v>
      </c>
    </row>
    <row r="59" spans="1:14" x14ac:dyDescent="0.25">
      <c r="A59" s="4">
        <f t="shared" si="0"/>
        <v>5</v>
      </c>
      <c r="B59" s="4">
        <f t="shared" si="1"/>
        <v>2012</v>
      </c>
      <c r="C59" s="9">
        <v>41047</v>
      </c>
      <c r="D59" s="1">
        <f t="shared" si="2"/>
        <v>8.739906818716392E-2</v>
      </c>
      <c r="E59" s="1">
        <v>3.3254999999998702E-4</v>
      </c>
      <c r="F59" s="1">
        <f t="shared" si="3"/>
        <v>1.9578445478894091E-2</v>
      </c>
      <c r="G59" s="1">
        <v>4.1598271435574503E-3</v>
      </c>
      <c r="H59" s="2">
        <f ca="1">(OFFSET(Assumptions!$B$20,H$1-1,0)*$D59+1)^(1/252)-1</f>
        <v>3.4847076637967156E-4</v>
      </c>
      <c r="I59" s="2">
        <f ca="1">(OFFSET(Assumptions!$B$20,I$1-1,0)*$D59+1)^(1/252)-1</f>
        <v>3.643281867151682E-4</v>
      </c>
      <c r="J59" s="2">
        <f ca="1">(OFFSET(Assumptions!$B$20,J$1-1,0)*$D59+1)^(1/252)-1</f>
        <v>3.9585499560712556E-4</v>
      </c>
      <c r="K59" s="2">
        <f ca="1">(OFFSET(Assumptions!$B$20,K$1-1,0)*$D59+1)^(1/252)-1</f>
        <v>3.4847076637967156E-4</v>
      </c>
      <c r="L59" s="2">
        <f ca="1">(OFFSET(Assumptions!$B$20,L$1-1,0)*$D59+1)^(1/252)-1</f>
        <v>3.4688154866668874E-4</v>
      </c>
      <c r="M59" s="2">
        <f ca="1">(OFFSET(Assumptions!$B$20,M$1-1,0)*$D59+1)^(1/252)-1</f>
        <v>3.5482130773156761E-4</v>
      </c>
      <c r="N59" s="2">
        <f ca="1">(OFFSET(Assumptions!$B$20,N$1-1,0)*$D59+1)^(1/252)-1</f>
        <v>3.3223093505618806E-4</v>
      </c>
    </row>
    <row r="60" spans="1:14" x14ac:dyDescent="0.25">
      <c r="A60" s="4">
        <f t="shared" si="0"/>
        <v>5</v>
      </c>
      <c r="B60" s="4">
        <f t="shared" si="1"/>
        <v>2012</v>
      </c>
      <c r="C60" s="9">
        <v>41050</v>
      </c>
      <c r="D60" s="1">
        <f t="shared" si="2"/>
        <v>8.7599057934655278E-2</v>
      </c>
      <c r="E60" s="1">
        <v>3.3327999999999098E-4</v>
      </c>
      <c r="F60" s="1">
        <f t="shared" si="3"/>
        <v>1.9918250583203179E-2</v>
      </c>
      <c r="G60" s="1">
        <v>1.1350390622658199E-2</v>
      </c>
      <c r="H60" s="2">
        <f ca="1">(OFFSET(Assumptions!$B$20,H$1-1,0)*$D60+1)^(1/252)-1</f>
        <v>3.4923420730792465E-4</v>
      </c>
      <c r="I60" s="2">
        <f ca="1">(OFFSET(Assumptions!$B$20,I$1-1,0)*$D60+1)^(1/252)-1</f>
        <v>3.6512480276051917E-4</v>
      </c>
      <c r="J60" s="2">
        <f ca="1">(OFFSET(Assumptions!$B$20,J$1-1,0)*$D60+1)^(1/252)-1</f>
        <v>3.967171770551392E-4</v>
      </c>
      <c r="K60" s="2">
        <f ca="1">(OFFSET(Assumptions!$B$20,K$1-1,0)*$D60+1)^(1/252)-1</f>
        <v>3.4923420730792465E-4</v>
      </c>
      <c r="L60" s="2">
        <f ca="1">(OFFSET(Assumptions!$B$20,L$1-1,0)*$D60+1)^(1/252)-1</f>
        <v>3.4764165751632881E-4</v>
      </c>
      <c r="M60" s="2">
        <f ca="1">(OFFSET(Assumptions!$B$20,M$1-1,0)*$D60+1)^(1/252)-1</f>
        <v>3.5559805042595372E-4</v>
      </c>
      <c r="N60" s="2">
        <f ca="1">(OFFSET(Assumptions!$B$20,N$1-1,0)*$D60+1)^(1/252)-1</f>
        <v>3.3296026350426722E-4</v>
      </c>
    </row>
    <row r="61" spans="1:14" x14ac:dyDescent="0.25">
      <c r="A61" s="4">
        <f t="shared" si="0"/>
        <v>5</v>
      </c>
      <c r="B61" s="4">
        <f t="shared" si="1"/>
        <v>2012</v>
      </c>
      <c r="C61" s="9">
        <v>41051</v>
      </c>
      <c r="D61" s="1">
        <f t="shared" si="2"/>
        <v>8.7300456592332099E-2</v>
      </c>
      <c r="E61" s="1">
        <v>3.3218999999995398E-4</v>
      </c>
      <c r="F61" s="1">
        <f t="shared" si="3"/>
        <v>2.0257057226864328E-2</v>
      </c>
      <c r="G61" s="1">
        <v>1.45940574111503E-3</v>
      </c>
      <c r="H61" s="2">
        <f ca="1">(OFFSET(Assumptions!$B$20,H$1-1,0)*$D61+1)^(1/252)-1</f>
        <v>3.4809427260507064E-4</v>
      </c>
      <c r="I61" s="2">
        <f ca="1">(OFFSET(Assumptions!$B$20,I$1-1,0)*$D61+1)^(1/252)-1</f>
        <v>3.6393533006595646E-4</v>
      </c>
      <c r="J61" s="2">
        <f ca="1">(OFFSET(Assumptions!$B$20,J$1-1,0)*$D61+1)^(1/252)-1</f>
        <v>3.9542979971085579E-4</v>
      </c>
      <c r="K61" s="2">
        <f ca="1">(OFFSET(Assumptions!$B$20,K$1-1,0)*$D61+1)^(1/252)-1</f>
        <v>3.4809427260507064E-4</v>
      </c>
      <c r="L61" s="2">
        <f ca="1">(OFFSET(Assumptions!$B$20,L$1-1,0)*$D61+1)^(1/252)-1</f>
        <v>3.4650669835323278E-4</v>
      </c>
      <c r="M61" s="2">
        <f ca="1">(OFFSET(Assumptions!$B$20,M$1-1,0)*$D61+1)^(1/252)-1</f>
        <v>3.5443825318681732E-4</v>
      </c>
      <c r="N61" s="2">
        <f ca="1">(OFFSET(Assumptions!$B$20,N$1-1,0)*$D61+1)^(1/252)-1</f>
        <v>3.3187126627765018E-4</v>
      </c>
    </row>
    <row r="62" spans="1:14" x14ac:dyDescent="0.25">
      <c r="A62" s="4">
        <f t="shared" si="0"/>
        <v>5</v>
      </c>
      <c r="B62" s="4">
        <f t="shared" si="1"/>
        <v>2012</v>
      </c>
      <c r="C62" s="9">
        <v>41052</v>
      </c>
      <c r="D62" s="1">
        <f t="shared" si="2"/>
        <v>8.7700436590792297E-2</v>
      </c>
      <c r="E62" s="1">
        <v>3.3364999999996298E-4</v>
      </c>
      <c r="F62" s="1">
        <f t="shared" si="3"/>
        <v>2.0597465994008024E-2</v>
      </c>
      <c r="G62" s="1">
        <v>-1.26804796620195E-2</v>
      </c>
      <c r="H62" s="2">
        <f ca="1">(OFFSET(Assumptions!$B$20,H$1-1,0)*$D62+1)^(1/252)-1</f>
        <v>3.4962115437453534E-4</v>
      </c>
      <c r="I62" s="2">
        <f ca="1">(OFFSET(Assumptions!$B$20,I$1-1,0)*$D62+1)^(1/252)-1</f>
        <v>3.6552856197480388E-4</v>
      </c>
      <c r="J62" s="2">
        <f ca="1">(OFFSET(Assumptions!$B$20,J$1-1,0)*$D62+1)^(1/252)-1</f>
        <v>3.9715416221697275E-4</v>
      </c>
      <c r="K62" s="2">
        <f ca="1">(OFFSET(Assumptions!$B$20,K$1-1,0)*$D62+1)^(1/252)-1</f>
        <v>3.4962115437453534E-4</v>
      </c>
      <c r="L62" s="2">
        <f ca="1">(OFFSET(Assumptions!$B$20,L$1-1,0)*$D62+1)^(1/252)-1</f>
        <v>3.480269159743532E-4</v>
      </c>
      <c r="M62" s="2">
        <f ca="1">(OFFSET(Assumptions!$B$20,M$1-1,0)*$D62+1)^(1/252)-1</f>
        <v>3.5599173845124454E-4</v>
      </c>
      <c r="N62" s="2">
        <f ca="1">(OFFSET(Assumptions!$B$20,N$1-1,0)*$D62+1)^(1/252)-1</f>
        <v>3.3332992317558485E-4</v>
      </c>
    </row>
    <row r="63" spans="1:14" x14ac:dyDescent="0.25">
      <c r="A63" s="4">
        <f t="shared" si="0"/>
        <v>5</v>
      </c>
      <c r="B63" s="4">
        <f t="shared" si="1"/>
        <v>2012</v>
      </c>
      <c r="C63" s="9">
        <v>41053</v>
      </c>
      <c r="D63" s="1">
        <f t="shared" si="2"/>
        <v>8.7799084317443654E-2</v>
      </c>
      <c r="E63" s="1">
        <v>3.3400999999999602E-4</v>
      </c>
      <c r="F63" s="1">
        <f t="shared" si="3"/>
        <v>2.0938355753624682E-2</v>
      </c>
      <c r="G63" s="1">
        <v>-1.39057067131924E-2</v>
      </c>
      <c r="H63" s="2">
        <f ca="1">(OFFSET(Assumptions!$B$20,H$1-1,0)*$D63+1)^(1/252)-1</f>
        <v>3.4999764183352156E-4</v>
      </c>
      <c r="I63" s="2">
        <f ca="1">(OFFSET(Assumptions!$B$20,I$1-1,0)*$D63+1)^(1/252)-1</f>
        <v>3.6592140549696062E-4</v>
      </c>
      <c r="J63" s="2">
        <f ca="1">(OFFSET(Assumptions!$B$20,J$1-1,0)*$D63+1)^(1/252)-1</f>
        <v>3.9757932992312561E-4</v>
      </c>
      <c r="K63" s="2">
        <f ca="1">(OFFSET(Assumptions!$B$20,K$1-1,0)*$D63+1)^(1/252)-1</f>
        <v>3.4999764183352156E-4</v>
      </c>
      <c r="L63" s="2">
        <f ca="1">(OFFSET(Assumptions!$B$20,L$1-1,0)*$D63+1)^(1/252)-1</f>
        <v>3.4840176062633788E-4</v>
      </c>
      <c r="M63" s="2">
        <f ca="1">(OFFSET(Assumptions!$B$20,M$1-1,0)*$D63+1)^(1/252)-1</f>
        <v>3.5637478401451261E-4</v>
      </c>
      <c r="N63" s="2">
        <f ca="1">(OFFSET(Assumptions!$B$20,N$1-1,0)*$D63+1)^(1/252)-1</f>
        <v>3.3368959207535909E-4</v>
      </c>
    </row>
    <row r="64" spans="1:14" x14ac:dyDescent="0.25">
      <c r="A64" s="4">
        <f t="shared" si="0"/>
        <v>5</v>
      </c>
      <c r="B64" s="4">
        <f t="shared" si="1"/>
        <v>2012</v>
      </c>
      <c r="C64" s="9">
        <v>41054</v>
      </c>
      <c r="D64" s="1">
        <f t="shared" si="2"/>
        <v>8.7799084317443654E-2</v>
      </c>
      <c r="E64" s="1">
        <v>3.3400999999999602E-4</v>
      </c>
      <c r="F64" s="1">
        <f t="shared" si="3"/>
        <v>2.1279359373829854E-2</v>
      </c>
      <c r="G64" s="1">
        <v>-1.22632409490175E-2</v>
      </c>
      <c r="H64" s="2">
        <f ca="1">(OFFSET(Assumptions!$B$20,H$1-1,0)*$D64+1)^(1/252)-1</f>
        <v>3.4999764183352156E-4</v>
      </c>
      <c r="I64" s="2">
        <f ca="1">(OFFSET(Assumptions!$B$20,I$1-1,0)*$D64+1)^(1/252)-1</f>
        <v>3.6592140549696062E-4</v>
      </c>
      <c r="J64" s="2">
        <f ca="1">(OFFSET(Assumptions!$B$20,J$1-1,0)*$D64+1)^(1/252)-1</f>
        <v>3.9757932992312561E-4</v>
      </c>
      <c r="K64" s="2">
        <f ca="1">(OFFSET(Assumptions!$B$20,K$1-1,0)*$D64+1)^(1/252)-1</f>
        <v>3.4999764183352156E-4</v>
      </c>
      <c r="L64" s="2">
        <f ca="1">(OFFSET(Assumptions!$B$20,L$1-1,0)*$D64+1)^(1/252)-1</f>
        <v>3.4840176062633788E-4</v>
      </c>
      <c r="M64" s="2">
        <f ca="1">(OFFSET(Assumptions!$B$20,M$1-1,0)*$D64+1)^(1/252)-1</f>
        <v>3.5637478401451261E-4</v>
      </c>
      <c r="N64" s="2">
        <f ca="1">(OFFSET(Assumptions!$B$20,N$1-1,0)*$D64+1)^(1/252)-1</f>
        <v>3.3368959207535909E-4</v>
      </c>
    </row>
    <row r="65" spans="1:14" x14ac:dyDescent="0.25">
      <c r="A65" s="4">
        <f t="shared" si="0"/>
        <v>5</v>
      </c>
      <c r="B65" s="4">
        <f t="shared" si="1"/>
        <v>2012</v>
      </c>
      <c r="C65" s="9">
        <v>41057</v>
      </c>
      <c r="D65" s="1">
        <f t="shared" si="2"/>
        <v>8.7900481544654241E-2</v>
      </c>
      <c r="E65" s="1">
        <v>3.3437999999996699E-4</v>
      </c>
      <c r="F65" s="1">
        <f t="shared" si="3"/>
        <v>2.1620854766017272E-2</v>
      </c>
      <c r="G65" s="1">
        <v>-1.15723543339766E-2</v>
      </c>
      <c r="H65" s="2">
        <f ca="1">(OFFSET(Assumptions!$B$20,H$1-1,0)*$D65+1)^(1/252)-1</f>
        <v>3.5038458565495034E-4</v>
      </c>
      <c r="I65" s="2">
        <f ca="1">(OFFSET(Assumptions!$B$20,I$1-1,0)*$D65+1)^(1/252)-1</f>
        <v>3.6632515796664045E-4</v>
      </c>
      <c r="J65" s="2">
        <f ca="1">(OFFSET(Assumptions!$B$20,J$1-1,0)*$D65+1)^(1/252)-1</f>
        <v>3.9801630060187776E-4</v>
      </c>
      <c r="K65" s="2">
        <f ca="1">(OFFSET(Assumptions!$B$20,K$1-1,0)*$D65+1)^(1/252)-1</f>
        <v>3.5038458565495034E-4</v>
      </c>
      <c r="L65" s="2">
        <f ca="1">(OFFSET(Assumptions!$B$20,L$1-1,0)*$D65+1)^(1/252)-1</f>
        <v>3.487870161753559E-4</v>
      </c>
      <c r="M65" s="2">
        <f ca="1">(OFFSET(Assumptions!$B$20,M$1-1,0)*$D65+1)^(1/252)-1</f>
        <v>3.5676846742505042E-4</v>
      </c>
      <c r="N65" s="2">
        <f ca="1">(OFFSET(Assumptions!$B$20,N$1-1,0)*$D65+1)^(1/252)-1</f>
        <v>3.3405925180884921E-4</v>
      </c>
    </row>
    <row r="66" spans="1:14" x14ac:dyDescent="0.25">
      <c r="A66" s="4">
        <f t="shared" si="0"/>
        <v>5</v>
      </c>
      <c r="B66" s="4">
        <f t="shared" si="1"/>
        <v>2012</v>
      </c>
      <c r="C66" s="9">
        <v>41058</v>
      </c>
      <c r="D66" s="1">
        <f t="shared" si="2"/>
        <v>8.7799084317443654E-2</v>
      </c>
      <c r="E66" s="1">
        <v>3.3400999999999602E-4</v>
      </c>
      <c r="F66" s="1">
        <f t="shared" si="3"/>
        <v>2.196208634771768E-2</v>
      </c>
      <c r="G66" s="1">
        <v>-1.86059433619334E-3</v>
      </c>
      <c r="H66" s="2">
        <f ca="1">(OFFSET(Assumptions!$B$20,H$1-1,0)*$D66+1)^(1/252)-1</f>
        <v>3.4999764183352156E-4</v>
      </c>
      <c r="I66" s="2">
        <f ca="1">(OFFSET(Assumptions!$B$20,I$1-1,0)*$D66+1)^(1/252)-1</f>
        <v>3.6592140549696062E-4</v>
      </c>
      <c r="J66" s="2">
        <f ca="1">(OFFSET(Assumptions!$B$20,J$1-1,0)*$D66+1)^(1/252)-1</f>
        <v>3.9757932992312561E-4</v>
      </c>
      <c r="K66" s="2">
        <f ca="1">(OFFSET(Assumptions!$B$20,K$1-1,0)*$D66+1)^(1/252)-1</f>
        <v>3.4999764183352156E-4</v>
      </c>
      <c r="L66" s="2">
        <f ca="1">(OFFSET(Assumptions!$B$20,L$1-1,0)*$D66+1)^(1/252)-1</f>
        <v>3.4840176062633788E-4</v>
      </c>
      <c r="M66" s="2">
        <f ca="1">(OFFSET(Assumptions!$B$20,M$1-1,0)*$D66+1)^(1/252)-1</f>
        <v>3.5637478401451261E-4</v>
      </c>
      <c r="N66" s="2">
        <f ca="1">(OFFSET(Assumptions!$B$20,N$1-1,0)*$D66+1)^(1/252)-1</f>
        <v>3.3368959207535909E-4</v>
      </c>
    </row>
    <row r="67" spans="1:14" x14ac:dyDescent="0.25">
      <c r="A67" s="4">
        <f t="shared" si="0"/>
        <v>5</v>
      </c>
      <c r="B67" s="4">
        <f t="shared" si="1"/>
        <v>2012</v>
      </c>
      <c r="C67" s="9">
        <v>41059</v>
      </c>
      <c r="D67" s="1">
        <f t="shared" si="2"/>
        <v>8.7900481544654241E-2</v>
      </c>
      <c r="E67" s="1">
        <v>3.3437999999996699E-4</v>
      </c>
      <c r="F67" s="1">
        <f t="shared" si="3"/>
        <v>2.2303810030150695E-2</v>
      </c>
      <c r="G67" s="1">
        <v>8.79082107811913E-3</v>
      </c>
      <c r="H67" s="2">
        <f ca="1">(OFFSET(Assumptions!$B$20,H$1-1,0)*$D67+1)^(1/252)-1</f>
        <v>3.5038458565495034E-4</v>
      </c>
      <c r="I67" s="2">
        <f ca="1">(OFFSET(Assumptions!$B$20,I$1-1,0)*$D67+1)^(1/252)-1</f>
        <v>3.6632515796664045E-4</v>
      </c>
      <c r="J67" s="2">
        <f ca="1">(OFFSET(Assumptions!$B$20,J$1-1,0)*$D67+1)^(1/252)-1</f>
        <v>3.9801630060187776E-4</v>
      </c>
      <c r="K67" s="2">
        <f ca="1">(OFFSET(Assumptions!$B$20,K$1-1,0)*$D67+1)^(1/252)-1</f>
        <v>3.5038458565495034E-4</v>
      </c>
      <c r="L67" s="2">
        <f ca="1">(OFFSET(Assumptions!$B$20,L$1-1,0)*$D67+1)^(1/252)-1</f>
        <v>3.487870161753559E-4</v>
      </c>
      <c r="M67" s="2">
        <f ca="1">(OFFSET(Assumptions!$B$20,M$1-1,0)*$D67+1)^(1/252)-1</f>
        <v>3.5676846742505042E-4</v>
      </c>
      <c r="N67" s="2">
        <f ca="1">(OFFSET(Assumptions!$B$20,N$1-1,0)*$D67+1)^(1/252)-1</f>
        <v>3.3405925180884921E-4</v>
      </c>
    </row>
    <row r="68" spans="1:14" x14ac:dyDescent="0.25">
      <c r="A68" s="4">
        <f t="shared" ref="A68:A131" si="4">MONTH(C68)</f>
        <v>5</v>
      </c>
      <c r="B68" s="4">
        <f t="shared" ref="B68:B131" si="5">YEAR(C68)</f>
        <v>2012</v>
      </c>
      <c r="C68" s="9">
        <v>41060</v>
      </c>
      <c r="D68" s="1">
        <f t="shared" si="2"/>
        <v>8.8100563143872268E-2</v>
      </c>
      <c r="E68" s="1">
        <v>3.3510999999997198E-4</v>
      </c>
      <c r="F68" s="1">
        <f t="shared" si="3"/>
        <v>2.2646394259929981E-2</v>
      </c>
      <c r="G68" s="1">
        <v>-3.3365408835781501E-3</v>
      </c>
      <c r="H68" s="2">
        <f ca="1">(OFFSET(Assumptions!$B$20,H$1-1,0)*$D68+1)^(1/252)-1</f>
        <v>3.5114801053448552E-4</v>
      </c>
      <c r="I68" s="2">
        <f ca="1">(OFFSET(Assumptions!$B$20,I$1-1,0)*$D68+1)^(1/252)-1</f>
        <v>3.6712174065378633E-4</v>
      </c>
      <c r="J68" s="2">
        <f ca="1">(OFFSET(Assumptions!$B$20,J$1-1,0)*$D68+1)^(1/252)-1</f>
        <v>3.9887841041719163E-4</v>
      </c>
      <c r="K68" s="2">
        <f ca="1">(OFFSET(Assumptions!$B$20,K$1-1,0)*$D68+1)^(1/252)-1</f>
        <v>3.5114801053448552E-4</v>
      </c>
      <c r="L68" s="2">
        <f ca="1">(OFFSET(Assumptions!$B$20,L$1-1,0)*$D68+1)^(1/252)-1</f>
        <v>3.4954711063850397E-4</v>
      </c>
      <c r="M68" s="2">
        <f ca="1">(OFFSET(Assumptions!$B$20,M$1-1,0)*$D68+1)^(1/252)-1</f>
        <v>3.5754518729635976E-4</v>
      </c>
      <c r="N68" s="2">
        <f ca="1">(OFFSET(Assumptions!$B$20,N$1-1,0)*$D68+1)^(1/252)-1</f>
        <v>3.3478858056490424E-4</v>
      </c>
    </row>
    <row r="69" spans="1:14" x14ac:dyDescent="0.25">
      <c r="A69" s="4">
        <f t="shared" si="4"/>
        <v>6</v>
      </c>
      <c r="B69" s="4">
        <f t="shared" si="5"/>
        <v>2012</v>
      </c>
      <c r="C69" s="9">
        <v>41061</v>
      </c>
      <c r="D69" s="1">
        <f t="shared" ref="D69:D132" si="6">(1+E69)^252-1</f>
        <v>8.3300518176583127E-2</v>
      </c>
      <c r="E69" s="1">
        <v>3.1756000000005002E-4</v>
      </c>
      <c r="F69" s="1">
        <f t="shared" si="3"/>
        <v>2.2971145848891261E-2</v>
      </c>
      <c r="G69" s="1">
        <v>-4.9449137111556905E-4</v>
      </c>
      <c r="H69" s="2">
        <f ca="1">(OFFSET(Assumptions!$B$20,H$1-1,0)*$D69+1)^(1/252)-1</f>
        <v>3.3279266430374932E-4</v>
      </c>
      <c r="I69" s="2">
        <f ca="1">(OFFSET(Assumptions!$B$20,I$1-1,0)*$D69+1)^(1/252)-1</f>
        <v>3.4796732904407435E-4</v>
      </c>
      <c r="J69" s="2">
        <f ca="1">(OFFSET(Assumptions!$B$20,J$1-1,0)*$D69+1)^(1/252)-1</f>
        <v>3.781444183068583E-4</v>
      </c>
      <c r="K69" s="2">
        <f ca="1">(OFFSET(Assumptions!$B$20,K$1-1,0)*$D69+1)^(1/252)-1</f>
        <v>3.3279266430374932E-4</v>
      </c>
      <c r="L69" s="2">
        <f ca="1">(OFFSET(Assumptions!$B$20,L$1-1,0)*$D69+1)^(1/252)-1</f>
        <v>3.3127201517202387E-4</v>
      </c>
      <c r="M69" s="2">
        <f ca="1">(OFFSET(Assumptions!$B$20,M$1-1,0)*$D69+1)^(1/252)-1</f>
        <v>3.3886946534567031E-4</v>
      </c>
      <c r="N69" s="2">
        <f ca="1">(OFFSET(Assumptions!$B$20,N$1-1,0)*$D69+1)^(1/252)-1</f>
        <v>3.1725475206423326E-4</v>
      </c>
    </row>
    <row r="70" spans="1:14" x14ac:dyDescent="0.25">
      <c r="A70" s="4">
        <f t="shared" si="4"/>
        <v>6</v>
      </c>
      <c r="B70" s="4">
        <f t="shared" si="5"/>
        <v>2012</v>
      </c>
      <c r="C70" s="9">
        <v>41064</v>
      </c>
      <c r="D70" s="1">
        <f t="shared" si="6"/>
        <v>8.339876843812366E-2</v>
      </c>
      <c r="E70" s="1">
        <v>3.1792000000008301E-4</v>
      </c>
      <c r="F70" s="1">
        <f t="shared" si="3"/>
        <v>2.3296368835579617E-2</v>
      </c>
      <c r="G70" s="1">
        <v>1.6866850321462401E-2</v>
      </c>
      <c r="H70" s="2">
        <f ca="1">(OFFSET(Assumptions!$B$20,H$1-1,0)*$D70+1)^(1/252)-1</f>
        <v>3.3316922150450345E-4</v>
      </c>
      <c r="I70" s="2">
        <f ca="1">(OFFSET(Assumptions!$B$20,I$1-1,0)*$D70+1)^(1/252)-1</f>
        <v>3.4836031755358654E-4</v>
      </c>
      <c r="J70" s="2">
        <f ca="1">(OFFSET(Assumptions!$B$20,J$1-1,0)*$D70+1)^(1/252)-1</f>
        <v>3.7856989746942737E-4</v>
      </c>
      <c r="K70" s="2">
        <f ca="1">(OFFSET(Assumptions!$B$20,K$1-1,0)*$D70+1)^(1/252)-1</f>
        <v>3.3316922150450345E-4</v>
      </c>
      <c r="L70" s="2">
        <f ca="1">(OFFSET(Assumptions!$B$20,L$1-1,0)*$D70+1)^(1/252)-1</f>
        <v>3.3164692234155524E-4</v>
      </c>
      <c r="M70" s="2">
        <f ca="1">(OFFSET(Assumptions!$B$20,M$1-1,0)*$D70+1)^(1/252)-1</f>
        <v>3.3925261009604135E-4</v>
      </c>
      <c r="N70" s="2">
        <f ca="1">(OFFSET(Assumptions!$B$20,N$1-1,0)*$D70+1)^(1/252)-1</f>
        <v>3.1761441962618875E-4</v>
      </c>
    </row>
    <row r="71" spans="1:14" x14ac:dyDescent="0.25">
      <c r="A71" s="4">
        <f t="shared" si="4"/>
        <v>6</v>
      </c>
      <c r="B71" s="4">
        <f t="shared" si="5"/>
        <v>2012</v>
      </c>
      <c r="C71" s="9">
        <v>41065</v>
      </c>
      <c r="D71" s="1">
        <f t="shared" si="6"/>
        <v>8.3499757122302398E-2</v>
      </c>
      <c r="E71" s="1">
        <v>3.1829000000005398E-4</v>
      </c>
      <c r="F71" s="1">
        <f t="shared" ref="F71:F134" si="7">(1+F70)*(1+E71)-1</f>
        <v>2.3622073836816249E-2</v>
      </c>
      <c r="G71" s="1">
        <v>4.1016099245239097E-3</v>
      </c>
      <c r="H71" s="2">
        <f ca="1">(OFFSET(Assumptions!$B$20,H$1-1,0)*$D71+1)^(1/252)-1</f>
        <v>3.3355623699793391E-4</v>
      </c>
      <c r="I71" s="2">
        <f ca="1">(OFFSET(Assumptions!$B$20,I$1-1,0)*$D71+1)^(1/252)-1</f>
        <v>3.4876421902207966E-4</v>
      </c>
      <c r="J71" s="2">
        <f ca="1">(OFFSET(Assumptions!$B$20,J$1-1,0)*$D71+1)^(1/252)-1</f>
        <v>3.7900718821615165E-4</v>
      </c>
      <c r="K71" s="2">
        <f ca="1">(OFFSET(Assumptions!$B$20,K$1-1,0)*$D71+1)^(1/252)-1</f>
        <v>3.3355623699793391E-4</v>
      </c>
      <c r="L71" s="2">
        <f ca="1">(OFFSET(Assumptions!$B$20,L$1-1,0)*$D71+1)^(1/252)-1</f>
        <v>3.3203224213851357E-4</v>
      </c>
      <c r="M71" s="2">
        <f ca="1">(OFFSET(Assumptions!$B$20,M$1-1,0)*$D71+1)^(1/252)-1</f>
        <v>3.3964639543859754E-4</v>
      </c>
      <c r="N71" s="2">
        <f ca="1">(OFFSET(Assumptions!$B$20,N$1-1,0)*$D71+1)^(1/252)-1</f>
        <v>3.1798407798500072E-4</v>
      </c>
    </row>
    <row r="72" spans="1:14" x14ac:dyDescent="0.25">
      <c r="A72" s="4">
        <f t="shared" si="4"/>
        <v>6</v>
      </c>
      <c r="B72" s="4">
        <f t="shared" si="5"/>
        <v>2012</v>
      </c>
      <c r="C72" s="9">
        <v>41066</v>
      </c>
      <c r="D72" s="1">
        <f t="shared" si="6"/>
        <v>8.3600755182757114E-2</v>
      </c>
      <c r="E72" s="1">
        <v>3.1866000000002598E-4</v>
      </c>
      <c r="F72" s="1">
        <f t="shared" si="7"/>
        <v>2.394826124686511E-2</v>
      </c>
      <c r="G72" s="1">
        <v>-2.8089343860403502E-3</v>
      </c>
      <c r="H72" s="2">
        <f ca="1">(OFFSET(Assumptions!$B$20,H$1-1,0)*$D72+1)^(1/252)-1</f>
        <v>3.3394325083957455E-4</v>
      </c>
      <c r="I72" s="2">
        <f ca="1">(OFFSET(Assumptions!$B$20,I$1-1,0)*$D72+1)^(1/252)-1</f>
        <v>3.4916811705620887E-4</v>
      </c>
      <c r="J72" s="2">
        <f ca="1">(OFFSET(Assumptions!$B$20,J$1-1,0)*$D72+1)^(1/252)-1</f>
        <v>3.7944447158300143E-4</v>
      </c>
      <c r="K72" s="2">
        <f ca="1">(OFFSET(Assumptions!$B$20,K$1-1,0)*$D72+1)^(1/252)-1</f>
        <v>3.3394325083957455E-4</v>
      </c>
      <c r="L72" s="2">
        <f ca="1">(OFFSET(Assumptions!$B$20,L$1-1,0)*$D72+1)^(1/252)-1</f>
        <v>3.3241756045487847E-4</v>
      </c>
      <c r="M72" s="2">
        <f ca="1">(OFFSET(Assumptions!$B$20,M$1-1,0)*$D72+1)^(1/252)-1</f>
        <v>3.4004017843169976E-4</v>
      </c>
      <c r="N72" s="2">
        <f ca="1">(OFFSET(Assumptions!$B$20,N$1-1,0)*$D72+1)^(1/252)-1</f>
        <v>3.1835373637534303E-4</v>
      </c>
    </row>
    <row r="73" spans="1:14" x14ac:dyDescent="0.25">
      <c r="A73" s="4">
        <f t="shared" si="4"/>
        <v>6</v>
      </c>
      <c r="B73" s="4">
        <f t="shared" si="5"/>
        <v>2012</v>
      </c>
      <c r="C73" s="9">
        <v>41068</v>
      </c>
      <c r="D73" s="1">
        <f t="shared" si="6"/>
        <v>8.3199547989004863E-2</v>
      </c>
      <c r="E73" s="1">
        <v>3.1719000000007803E-4</v>
      </c>
      <c r="F73" s="1">
        <f t="shared" si="7"/>
        <v>2.4273047395850122E-2</v>
      </c>
      <c r="G73" s="1">
        <v>4.4024255653474197E-3</v>
      </c>
      <c r="H73" s="2">
        <f ca="1">(OFFSET(Assumptions!$B$20,H$1-1,0)*$D73+1)^(1/252)-1</f>
        <v>3.3240564555114815E-4</v>
      </c>
      <c r="I73" s="2">
        <f ca="1">(OFFSET(Assumptions!$B$20,I$1-1,0)*$D73+1)^(1/252)-1</f>
        <v>3.4756342079855784E-4</v>
      </c>
      <c r="J73" s="2">
        <f ca="1">(OFFSET(Assumptions!$B$20,J$1-1,0)*$D73+1)^(1/252)-1</f>
        <v>3.7770711299645043E-4</v>
      </c>
      <c r="K73" s="2">
        <f ca="1">(OFFSET(Assumptions!$B$20,K$1-1,0)*$D73+1)^(1/252)-1</f>
        <v>3.3240564555114815E-4</v>
      </c>
      <c r="L73" s="2">
        <f ca="1">(OFFSET(Assumptions!$B$20,L$1-1,0)*$D73+1)^(1/252)-1</f>
        <v>3.3088669245340263E-4</v>
      </c>
      <c r="M73" s="2">
        <f ca="1">(OFFSET(Assumptions!$B$20,M$1-1,0)*$D73+1)^(1/252)-1</f>
        <v>3.384756753674889E-4</v>
      </c>
      <c r="N73" s="2">
        <f ca="1">(OFFSET(Assumptions!$B$20,N$1-1,0)*$D73+1)^(1/252)-1</f>
        <v>3.1688509376803786E-4</v>
      </c>
    </row>
    <row r="74" spans="1:14" x14ac:dyDescent="0.25">
      <c r="A74" s="4">
        <f t="shared" si="4"/>
        <v>6</v>
      </c>
      <c r="B74" s="4">
        <f t="shared" si="5"/>
        <v>2012</v>
      </c>
      <c r="C74" s="9">
        <v>41071</v>
      </c>
      <c r="D74" s="1">
        <f t="shared" si="6"/>
        <v>8.3600755182757114E-2</v>
      </c>
      <c r="E74" s="1">
        <v>3.1866000000002598E-4</v>
      </c>
      <c r="F74" s="1">
        <f t="shared" si="7"/>
        <v>2.4599442245133218E-2</v>
      </c>
      <c r="G74" s="1">
        <v>-1.1627017005596499E-3</v>
      </c>
      <c r="H74" s="2">
        <f ca="1">(OFFSET(Assumptions!$B$20,H$1-1,0)*$D74+1)^(1/252)-1</f>
        <v>3.3394325083957455E-4</v>
      </c>
      <c r="I74" s="2">
        <f ca="1">(OFFSET(Assumptions!$B$20,I$1-1,0)*$D74+1)^(1/252)-1</f>
        <v>3.4916811705620887E-4</v>
      </c>
      <c r="J74" s="2">
        <f ca="1">(OFFSET(Assumptions!$B$20,J$1-1,0)*$D74+1)^(1/252)-1</f>
        <v>3.7944447158300143E-4</v>
      </c>
      <c r="K74" s="2">
        <f ca="1">(OFFSET(Assumptions!$B$20,K$1-1,0)*$D74+1)^(1/252)-1</f>
        <v>3.3394325083957455E-4</v>
      </c>
      <c r="L74" s="2">
        <f ca="1">(OFFSET(Assumptions!$B$20,L$1-1,0)*$D74+1)^(1/252)-1</f>
        <v>3.3241756045487847E-4</v>
      </c>
      <c r="M74" s="2">
        <f ca="1">(OFFSET(Assumptions!$B$20,M$1-1,0)*$D74+1)^(1/252)-1</f>
        <v>3.4004017843169976E-4</v>
      </c>
      <c r="N74" s="2">
        <f ca="1">(OFFSET(Assumptions!$B$20,N$1-1,0)*$D74+1)^(1/252)-1</f>
        <v>3.1835373637534303E-4</v>
      </c>
    </row>
    <row r="75" spans="1:14" x14ac:dyDescent="0.25">
      <c r="A75" s="4">
        <f t="shared" si="4"/>
        <v>6</v>
      </c>
      <c r="B75" s="4">
        <f t="shared" si="5"/>
        <v>2012</v>
      </c>
      <c r="C75" s="9">
        <v>41072</v>
      </c>
      <c r="D75" s="1">
        <f t="shared" si="6"/>
        <v>8.3199547989004863E-2</v>
      </c>
      <c r="E75" s="1">
        <v>3.1719000000007803E-4</v>
      </c>
      <c r="F75" s="1">
        <f t="shared" si="7"/>
        <v>2.4924434942219076E-2</v>
      </c>
      <c r="G75" s="1">
        <v>1.07621399128233E-3</v>
      </c>
      <c r="H75" s="2">
        <f ca="1">(OFFSET(Assumptions!$B$20,H$1-1,0)*$D75+1)^(1/252)-1</f>
        <v>3.3240564555114815E-4</v>
      </c>
      <c r="I75" s="2">
        <f ca="1">(OFFSET(Assumptions!$B$20,I$1-1,0)*$D75+1)^(1/252)-1</f>
        <v>3.4756342079855784E-4</v>
      </c>
      <c r="J75" s="2">
        <f ca="1">(OFFSET(Assumptions!$B$20,J$1-1,0)*$D75+1)^(1/252)-1</f>
        <v>3.7770711299645043E-4</v>
      </c>
      <c r="K75" s="2">
        <f ca="1">(OFFSET(Assumptions!$B$20,K$1-1,0)*$D75+1)^(1/252)-1</f>
        <v>3.3240564555114815E-4</v>
      </c>
      <c r="L75" s="2">
        <f ca="1">(OFFSET(Assumptions!$B$20,L$1-1,0)*$D75+1)^(1/252)-1</f>
        <v>3.3088669245340263E-4</v>
      </c>
      <c r="M75" s="2">
        <f ca="1">(OFFSET(Assumptions!$B$20,M$1-1,0)*$D75+1)^(1/252)-1</f>
        <v>3.384756753674889E-4</v>
      </c>
      <c r="N75" s="2">
        <f ca="1">(OFFSET(Assumptions!$B$20,N$1-1,0)*$D75+1)^(1/252)-1</f>
        <v>3.1688509376803786E-4</v>
      </c>
    </row>
    <row r="76" spans="1:14" x14ac:dyDescent="0.25">
      <c r="A76" s="4">
        <f t="shared" si="4"/>
        <v>6</v>
      </c>
      <c r="B76" s="4">
        <f t="shared" si="5"/>
        <v>2012</v>
      </c>
      <c r="C76" s="9">
        <v>41073</v>
      </c>
      <c r="D76" s="1">
        <f t="shared" si="6"/>
        <v>8.339876843812366E-2</v>
      </c>
      <c r="E76" s="1">
        <v>3.1792000000008301E-4</v>
      </c>
      <c r="F76" s="1">
        <f t="shared" si="7"/>
        <v>2.5250278918576008E-2</v>
      </c>
      <c r="G76" s="1">
        <v>-2.2539385547728501E-3</v>
      </c>
      <c r="H76" s="2">
        <f ca="1">(OFFSET(Assumptions!$B$20,H$1-1,0)*$D76+1)^(1/252)-1</f>
        <v>3.3316922150450345E-4</v>
      </c>
      <c r="I76" s="2">
        <f ca="1">(OFFSET(Assumptions!$B$20,I$1-1,0)*$D76+1)^(1/252)-1</f>
        <v>3.4836031755358654E-4</v>
      </c>
      <c r="J76" s="2">
        <f ca="1">(OFFSET(Assumptions!$B$20,J$1-1,0)*$D76+1)^(1/252)-1</f>
        <v>3.7856989746942737E-4</v>
      </c>
      <c r="K76" s="2">
        <f ca="1">(OFFSET(Assumptions!$B$20,K$1-1,0)*$D76+1)^(1/252)-1</f>
        <v>3.3316922150450345E-4</v>
      </c>
      <c r="L76" s="2">
        <f ca="1">(OFFSET(Assumptions!$B$20,L$1-1,0)*$D76+1)^(1/252)-1</f>
        <v>3.3164692234155524E-4</v>
      </c>
      <c r="M76" s="2">
        <f ca="1">(OFFSET(Assumptions!$B$20,M$1-1,0)*$D76+1)^(1/252)-1</f>
        <v>3.3925261009604135E-4</v>
      </c>
      <c r="N76" s="2">
        <f ca="1">(OFFSET(Assumptions!$B$20,N$1-1,0)*$D76+1)^(1/252)-1</f>
        <v>3.1761441962618875E-4</v>
      </c>
    </row>
    <row r="77" spans="1:14" x14ac:dyDescent="0.25">
      <c r="A77" s="4">
        <f t="shared" si="4"/>
        <v>6</v>
      </c>
      <c r="B77" s="4">
        <f t="shared" si="5"/>
        <v>2012</v>
      </c>
      <c r="C77" s="9">
        <v>41074</v>
      </c>
      <c r="D77" s="1">
        <f t="shared" si="6"/>
        <v>8.3499757122302398E-2</v>
      </c>
      <c r="E77" s="1">
        <v>3.1829000000005398E-4</v>
      </c>
      <c r="F77" s="1">
        <f t="shared" si="7"/>
        <v>2.5576605829852994E-2</v>
      </c>
      <c r="G77" s="1">
        <v>1.28470370884455E-2</v>
      </c>
      <c r="H77" s="2">
        <f ca="1">(OFFSET(Assumptions!$B$20,H$1-1,0)*$D77+1)^(1/252)-1</f>
        <v>3.3355623699793391E-4</v>
      </c>
      <c r="I77" s="2">
        <f ca="1">(OFFSET(Assumptions!$B$20,I$1-1,0)*$D77+1)^(1/252)-1</f>
        <v>3.4876421902207966E-4</v>
      </c>
      <c r="J77" s="2">
        <f ca="1">(OFFSET(Assumptions!$B$20,J$1-1,0)*$D77+1)^(1/252)-1</f>
        <v>3.7900718821615165E-4</v>
      </c>
      <c r="K77" s="2">
        <f ca="1">(OFFSET(Assumptions!$B$20,K$1-1,0)*$D77+1)^(1/252)-1</f>
        <v>3.3355623699793391E-4</v>
      </c>
      <c r="L77" s="2">
        <f ca="1">(OFFSET(Assumptions!$B$20,L$1-1,0)*$D77+1)^(1/252)-1</f>
        <v>3.3203224213851357E-4</v>
      </c>
      <c r="M77" s="2">
        <f ca="1">(OFFSET(Assumptions!$B$20,M$1-1,0)*$D77+1)^(1/252)-1</f>
        <v>3.3964639543859754E-4</v>
      </c>
      <c r="N77" s="2">
        <f ca="1">(OFFSET(Assumptions!$B$20,N$1-1,0)*$D77+1)^(1/252)-1</f>
        <v>3.1798407798500072E-4</v>
      </c>
    </row>
    <row r="78" spans="1:14" x14ac:dyDescent="0.25">
      <c r="A78" s="4">
        <f t="shared" si="4"/>
        <v>6</v>
      </c>
      <c r="B78" s="4">
        <f t="shared" si="5"/>
        <v>2012</v>
      </c>
      <c r="C78" s="9">
        <v>41075</v>
      </c>
      <c r="D78" s="1">
        <f t="shared" si="6"/>
        <v>8.339876843812366E-2</v>
      </c>
      <c r="E78" s="1">
        <v>3.1792000000008301E-4</v>
      </c>
      <c r="F78" s="1">
        <f t="shared" si="7"/>
        <v>2.590265714437856E-2</v>
      </c>
      <c r="G78" s="1">
        <v>-1.7128442612536199E-3</v>
      </c>
      <c r="H78" s="2">
        <f ca="1">(OFFSET(Assumptions!$B$20,H$1-1,0)*$D78+1)^(1/252)-1</f>
        <v>3.3316922150450345E-4</v>
      </c>
      <c r="I78" s="2">
        <f ca="1">(OFFSET(Assumptions!$B$20,I$1-1,0)*$D78+1)^(1/252)-1</f>
        <v>3.4836031755358654E-4</v>
      </c>
      <c r="J78" s="2">
        <f ca="1">(OFFSET(Assumptions!$B$20,J$1-1,0)*$D78+1)^(1/252)-1</f>
        <v>3.7856989746942737E-4</v>
      </c>
      <c r="K78" s="2">
        <f ca="1">(OFFSET(Assumptions!$B$20,K$1-1,0)*$D78+1)^(1/252)-1</f>
        <v>3.3316922150450345E-4</v>
      </c>
      <c r="L78" s="2">
        <f ca="1">(OFFSET(Assumptions!$B$20,L$1-1,0)*$D78+1)^(1/252)-1</f>
        <v>3.3164692234155524E-4</v>
      </c>
      <c r="M78" s="2">
        <f ca="1">(OFFSET(Assumptions!$B$20,M$1-1,0)*$D78+1)^(1/252)-1</f>
        <v>3.3925261009604135E-4</v>
      </c>
      <c r="N78" s="2">
        <f ca="1">(OFFSET(Assumptions!$B$20,N$1-1,0)*$D78+1)^(1/252)-1</f>
        <v>3.1761441962618875E-4</v>
      </c>
    </row>
    <row r="79" spans="1:14" x14ac:dyDescent="0.25">
      <c r="A79" s="4">
        <f t="shared" si="4"/>
        <v>6</v>
      </c>
      <c r="B79" s="4">
        <f t="shared" si="5"/>
        <v>2012</v>
      </c>
      <c r="C79" s="9">
        <v>41078</v>
      </c>
      <c r="D79" s="1">
        <f t="shared" si="6"/>
        <v>8.3199547989004863E-2</v>
      </c>
      <c r="E79" s="1">
        <v>3.1719000000007803E-4</v>
      </c>
      <c r="F79" s="1">
        <f t="shared" si="7"/>
        <v>2.6228063208198371E-2</v>
      </c>
      <c r="G79" s="1">
        <v>-1.8631927992799301E-3</v>
      </c>
      <c r="H79" s="2">
        <f ca="1">(OFFSET(Assumptions!$B$20,H$1-1,0)*$D79+1)^(1/252)-1</f>
        <v>3.3240564555114815E-4</v>
      </c>
      <c r="I79" s="2">
        <f ca="1">(OFFSET(Assumptions!$B$20,I$1-1,0)*$D79+1)^(1/252)-1</f>
        <v>3.4756342079855784E-4</v>
      </c>
      <c r="J79" s="2">
        <f ca="1">(OFFSET(Assumptions!$B$20,J$1-1,0)*$D79+1)^(1/252)-1</f>
        <v>3.7770711299645043E-4</v>
      </c>
      <c r="K79" s="2">
        <f ca="1">(OFFSET(Assumptions!$B$20,K$1-1,0)*$D79+1)^(1/252)-1</f>
        <v>3.3240564555114815E-4</v>
      </c>
      <c r="L79" s="2">
        <f ca="1">(OFFSET(Assumptions!$B$20,L$1-1,0)*$D79+1)^(1/252)-1</f>
        <v>3.3088669245340263E-4</v>
      </c>
      <c r="M79" s="2">
        <f ca="1">(OFFSET(Assumptions!$B$20,M$1-1,0)*$D79+1)^(1/252)-1</f>
        <v>3.384756753674889E-4</v>
      </c>
      <c r="N79" s="2">
        <f ca="1">(OFFSET(Assumptions!$B$20,N$1-1,0)*$D79+1)^(1/252)-1</f>
        <v>3.1688509376803786E-4</v>
      </c>
    </row>
    <row r="80" spans="1:14" x14ac:dyDescent="0.25">
      <c r="A80" s="4">
        <f t="shared" si="4"/>
        <v>6</v>
      </c>
      <c r="B80" s="4">
        <f t="shared" si="5"/>
        <v>2012</v>
      </c>
      <c r="C80" s="9">
        <v>41079</v>
      </c>
      <c r="D80" s="1">
        <f t="shared" si="6"/>
        <v>8.3499757122302398E-2</v>
      </c>
      <c r="E80" s="1">
        <v>3.1829000000005398E-4</v>
      </c>
      <c r="F80" s="1">
        <f t="shared" si="7"/>
        <v>2.655470133843707E-2</v>
      </c>
      <c r="G80" s="1">
        <v>8.8521456853281107E-3</v>
      </c>
      <c r="H80" s="2">
        <f ca="1">(OFFSET(Assumptions!$B$20,H$1-1,0)*$D80+1)^(1/252)-1</f>
        <v>3.3355623699793391E-4</v>
      </c>
      <c r="I80" s="2">
        <f ca="1">(OFFSET(Assumptions!$B$20,I$1-1,0)*$D80+1)^(1/252)-1</f>
        <v>3.4876421902207966E-4</v>
      </c>
      <c r="J80" s="2">
        <f ca="1">(OFFSET(Assumptions!$B$20,J$1-1,0)*$D80+1)^(1/252)-1</f>
        <v>3.7900718821615165E-4</v>
      </c>
      <c r="K80" s="2">
        <f ca="1">(OFFSET(Assumptions!$B$20,K$1-1,0)*$D80+1)^(1/252)-1</f>
        <v>3.3355623699793391E-4</v>
      </c>
      <c r="L80" s="2">
        <f ca="1">(OFFSET(Assumptions!$B$20,L$1-1,0)*$D80+1)^(1/252)-1</f>
        <v>3.3203224213851357E-4</v>
      </c>
      <c r="M80" s="2">
        <f ca="1">(OFFSET(Assumptions!$B$20,M$1-1,0)*$D80+1)^(1/252)-1</f>
        <v>3.3964639543859754E-4</v>
      </c>
      <c r="N80" s="2">
        <f ca="1">(OFFSET(Assumptions!$B$20,N$1-1,0)*$D80+1)^(1/252)-1</f>
        <v>3.1798407798500072E-4</v>
      </c>
    </row>
    <row r="81" spans="1:14" x14ac:dyDescent="0.25">
      <c r="A81" s="4">
        <f t="shared" si="4"/>
        <v>6</v>
      </c>
      <c r="B81" s="4">
        <f t="shared" si="5"/>
        <v>2012</v>
      </c>
      <c r="C81" s="9">
        <v>41080</v>
      </c>
      <c r="D81" s="1">
        <f t="shared" si="6"/>
        <v>8.3199547989004863E-2</v>
      </c>
      <c r="E81" s="1">
        <v>3.1719000000007803E-4</v>
      </c>
      <c r="F81" s="1">
        <f t="shared" si="7"/>
        <v>2.6880314224154711E-2</v>
      </c>
      <c r="G81" s="1">
        <v>-3.2761635893187001E-3</v>
      </c>
      <c r="H81" s="2">
        <f ca="1">(OFFSET(Assumptions!$B$20,H$1-1,0)*$D81+1)^(1/252)-1</f>
        <v>3.3240564555114815E-4</v>
      </c>
      <c r="I81" s="2">
        <f ca="1">(OFFSET(Assumptions!$B$20,I$1-1,0)*$D81+1)^(1/252)-1</f>
        <v>3.4756342079855784E-4</v>
      </c>
      <c r="J81" s="2">
        <f ca="1">(OFFSET(Assumptions!$B$20,J$1-1,0)*$D81+1)^(1/252)-1</f>
        <v>3.7770711299645043E-4</v>
      </c>
      <c r="K81" s="2">
        <f ca="1">(OFFSET(Assumptions!$B$20,K$1-1,0)*$D81+1)^(1/252)-1</f>
        <v>3.3240564555114815E-4</v>
      </c>
      <c r="L81" s="2">
        <f ca="1">(OFFSET(Assumptions!$B$20,L$1-1,0)*$D81+1)^(1/252)-1</f>
        <v>3.3088669245340263E-4</v>
      </c>
      <c r="M81" s="2">
        <f ca="1">(OFFSET(Assumptions!$B$20,M$1-1,0)*$D81+1)^(1/252)-1</f>
        <v>3.384756753674889E-4</v>
      </c>
      <c r="N81" s="2">
        <f ca="1">(OFFSET(Assumptions!$B$20,N$1-1,0)*$D81+1)^(1/252)-1</f>
        <v>3.1688509376803786E-4</v>
      </c>
    </row>
    <row r="82" spans="1:14" x14ac:dyDescent="0.25">
      <c r="A82" s="4">
        <f t="shared" si="4"/>
        <v>6</v>
      </c>
      <c r="B82" s="4">
        <f t="shared" si="5"/>
        <v>2012</v>
      </c>
      <c r="C82" s="9">
        <v>41081</v>
      </c>
      <c r="D82" s="1">
        <f t="shared" si="6"/>
        <v>8.3699032566294518E-2</v>
      </c>
      <c r="E82" s="1">
        <v>3.1902000000005903E-4</v>
      </c>
      <c r="F82" s="1">
        <f t="shared" si="7"/>
        <v>2.7207909581998591E-2</v>
      </c>
      <c r="G82" s="1">
        <v>1.4142708489595099E-3</v>
      </c>
      <c r="H82" s="2">
        <f ca="1">(OFFSET(Assumptions!$B$20,H$1-1,0)*$D82+1)^(1/252)-1</f>
        <v>3.3431980326237287E-4</v>
      </c>
      <c r="I82" s="2">
        <f ca="1">(OFFSET(Assumptions!$B$20,I$1-1,0)*$D82+1)^(1/252)-1</f>
        <v>3.495610956312234E-4</v>
      </c>
      <c r="J82" s="2">
        <f ca="1">(OFFSET(Assumptions!$B$20,J$1-1,0)*$D82+1)^(1/252)-1</f>
        <v>3.798699293977581E-4</v>
      </c>
      <c r="K82" s="2">
        <f ca="1">(OFFSET(Assumptions!$B$20,K$1-1,0)*$D82+1)^(1/252)-1</f>
        <v>3.3431980326237287E-4</v>
      </c>
      <c r="L82" s="2">
        <f ca="1">(OFFSET(Assumptions!$B$20,L$1-1,0)*$D82+1)^(1/252)-1</f>
        <v>3.327924633416135E-4</v>
      </c>
      <c r="M82" s="2">
        <f ca="1">(OFFSET(Assumptions!$B$20,M$1-1,0)*$D82+1)^(1/252)-1</f>
        <v>3.4042331638661771E-4</v>
      </c>
      <c r="N82" s="2">
        <f ca="1">(OFFSET(Assumptions!$B$20,N$1-1,0)*$D82+1)^(1/252)-1</f>
        <v>3.1871340402900294E-4</v>
      </c>
    </row>
    <row r="83" spans="1:14" x14ac:dyDescent="0.25">
      <c r="A83" s="4">
        <f t="shared" si="4"/>
        <v>6</v>
      </c>
      <c r="B83" s="4">
        <f t="shared" si="5"/>
        <v>2012</v>
      </c>
      <c r="C83" s="9">
        <v>41082</v>
      </c>
      <c r="D83" s="1">
        <f t="shared" si="6"/>
        <v>8.3800049128423426E-2</v>
      </c>
      <c r="E83" s="1">
        <v>3.1939000000002999E-4</v>
      </c>
      <c r="F83" s="1">
        <f t="shared" si="7"/>
        <v>2.7535989516239923E-2</v>
      </c>
      <c r="G83" s="1">
        <v>4.1401014983240003E-3</v>
      </c>
      <c r="H83" s="2">
        <f ca="1">(OFFSET(Assumptions!$B$20,H$1-1,0)*$D83+1)^(1/252)-1</f>
        <v>3.3470681384573098E-4</v>
      </c>
      <c r="I83" s="2">
        <f ca="1">(OFFSET(Assumptions!$B$20,I$1-1,0)*$D83+1)^(1/252)-1</f>
        <v>3.4996498689054967E-4</v>
      </c>
      <c r="J83" s="2">
        <f ca="1">(OFFSET(Assumptions!$B$20,J$1-1,0)*$D83+1)^(1/252)-1</f>
        <v>3.8030719820647541E-4</v>
      </c>
      <c r="K83" s="2">
        <f ca="1">(OFFSET(Assumptions!$B$20,K$1-1,0)*$D83+1)^(1/252)-1</f>
        <v>3.3470681384573098E-4</v>
      </c>
      <c r="L83" s="2">
        <f ca="1">(OFFSET(Assumptions!$B$20,L$1-1,0)*$D83+1)^(1/252)-1</f>
        <v>3.3317777873720367E-4</v>
      </c>
      <c r="M83" s="2">
        <f ca="1">(OFFSET(Assumptions!$B$20,M$1-1,0)*$D83+1)^(1/252)-1</f>
        <v>3.4081709474564903E-4</v>
      </c>
      <c r="N83" s="2">
        <f ca="1">(OFFSET(Assumptions!$B$20,N$1-1,0)*$D83+1)^(1/252)-1</f>
        <v>3.1908306248196183E-4</v>
      </c>
    </row>
    <row r="84" spans="1:14" x14ac:dyDescent="0.25">
      <c r="A84" s="4">
        <f t="shared" si="4"/>
        <v>6</v>
      </c>
      <c r="B84" s="4">
        <f t="shared" si="5"/>
        <v>2012</v>
      </c>
      <c r="C84" s="9">
        <v>41085</v>
      </c>
      <c r="D84" s="1">
        <f t="shared" si="6"/>
        <v>8.3600755182757114E-2</v>
      </c>
      <c r="E84" s="1">
        <v>3.1866000000002598E-4</v>
      </c>
      <c r="F84" s="1">
        <f t="shared" si="7"/>
        <v>2.7863424134659143E-2</v>
      </c>
      <c r="G84" s="1">
        <v>1.42161259018958E-3</v>
      </c>
      <c r="H84" s="2">
        <f ca="1">(OFFSET(Assumptions!$B$20,H$1-1,0)*$D84+1)^(1/252)-1</f>
        <v>3.3394325083957455E-4</v>
      </c>
      <c r="I84" s="2">
        <f ca="1">(OFFSET(Assumptions!$B$20,I$1-1,0)*$D84+1)^(1/252)-1</f>
        <v>3.4916811705620887E-4</v>
      </c>
      <c r="J84" s="2">
        <f ca="1">(OFFSET(Assumptions!$B$20,J$1-1,0)*$D84+1)^(1/252)-1</f>
        <v>3.7944447158300143E-4</v>
      </c>
      <c r="K84" s="2">
        <f ca="1">(OFFSET(Assumptions!$B$20,K$1-1,0)*$D84+1)^(1/252)-1</f>
        <v>3.3394325083957455E-4</v>
      </c>
      <c r="L84" s="2">
        <f ca="1">(OFFSET(Assumptions!$B$20,L$1-1,0)*$D84+1)^(1/252)-1</f>
        <v>3.3241756045487847E-4</v>
      </c>
      <c r="M84" s="2">
        <f ca="1">(OFFSET(Assumptions!$B$20,M$1-1,0)*$D84+1)^(1/252)-1</f>
        <v>3.4004017843169976E-4</v>
      </c>
      <c r="N84" s="2">
        <f ca="1">(OFFSET(Assumptions!$B$20,N$1-1,0)*$D84+1)^(1/252)-1</f>
        <v>3.1835373637534303E-4</v>
      </c>
    </row>
    <row r="85" spans="1:14" x14ac:dyDescent="0.25">
      <c r="A85" s="4">
        <f t="shared" si="4"/>
        <v>6</v>
      </c>
      <c r="B85" s="4">
        <f t="shared" si="5"/>
        <v>2012</v>
      </c>
      <c r="C85" s="9">
        <v>41086</v>
      </c>
      <c r="D85" s="1">
        <f t="shared" si="6"/>
        <v>8.3800049128423426E-2</v>
      </c>
      <c r="E85" s="1">
        <v>3.1939000000002999E-4</v>
      </c>
      <c r="F85" s="1">
        <f t="shared" si="7"/>
        <v>2.8191713433693533E-2</v>
      </c>
      <c r="G85" s="1">
        <v>8.9530660703474006E-3</v>
      </c>
      <c r="H85" s="2">
        <f ca="1">(OFFSET(Assumptions!$B$20,H$1-1,0)*$D85+1)^(1/252)-1</f>
        <v>3.3470681384573098E-4</v>
      </c>
      <c r="I85" s="2">
        <f ca="1">(OFFSET(Assumptions!$B$20,I$1-1,0)*$D85+1)^(1/252)-1</f>
        <v>3.4996498689054967E-4</v>
      </c>
      <c r="J85" s="2">
        <f ca="1">(OFFSET(Assumptions!$B$20,J$1-1,0)*$D85+1)^(1/252)-1</f>
        <v>3.8030719820647541E-4</v>
      </c>
      <c r="K85" s="2">
        <f ca="1">(OFFSET(Assumptions!$B$20,K$1-1,0)*$D85+1)^(1/252)-1</f>
        <v>3.3470681384573098E-4</v>
      </c>
      <c r="L85" s="2">
        <f ca="1">(OFFSET(Assumptions!$B$20,L$1-1,0)*$D85+1)^(1/252)-1</f>
        <v>3.3317777873720367E-4</v>
      </c>
      <c r="M85" s="2">
        <f ca="1">(OFFSET(Assumptions!$B$20,M$1-1,0)*$D85+1)^(1/252)-1</f>
        <v>3.4081709474564903E-4</v>
      </c>
      <c r="N85" s="2">
        <f ca="1">(OFFSET(Assumptions!$B$20,N$1-1,0)*$D85+1)^(1/252)-1</f>
        <v>3.1908306248196183E-4</v>
      </c>
    </row>
    <row r="86" spans="1:14" x14ac:dyDescent="0.25">
      <c r="A86" s="4">
        <f t="shared" si="4"/>
        <v>6</v>
      </c>
      <c r="B86" s="4">
        <f t="shared" si="5"/>
        <v>2012</v>
      </c>
      <c r="C86" s="9">
        <v>41087</v>
      </c>
      <c r="D86" s="1">
        <f t="shared" si="6"/>
        <v>8.3499757122302398E-2</v>
      </c>
      <c r="E86" s="1">
        <v>3.1829000000005398E-4</v>
      </c>
      <c r="F86" s="1">
        <f t="shared" si="7"/>
        <v>2.8518976574162469E-2</v>
      </c>
      <c r="G86" s="1">
        <v>1.66803894710954E-3</v>
      </c>
      <c r="H86" s="2">
        <f ca="1">(OFFSET(Assumptions!$B$20,H$1-1,0)*$D86+1)^(1/252)-1</f>
        <v>3.3355623699793391E-4</v>
      </c>
      <c r="I86" s="2">
        <f ca="1">(OFFSET(Assumptions!$B$20,I$1-1,0)*$D86+1)^(1/252)-1</f>
        <v>3.4876421902207966E-4</v>
      </c>
      <c r="J86" s="2">
        <f ca="1">(OFFSET(Assumptions!$B$20,J$1-1,0)*$D86+1)^(1/252)-1</f>
        <v>3.7900718821615165E-4</v>
      </c>
      <c r="K86" s="2">
        <f ca="1">(OFFSET(Assumptions!$B$20,K$1-1,0)*$D86+1)^(1/252)-1</f>
        <v>3.3355623699793391E-4</v>
      </c>
      <c r="L86" s="2">
        <f ca="1">(OFFSET(Assumptions!$B$20,L$1-1,0)*$D86+1)^(1/252)-1</f>
        <v>3.3203224213851357E-4</v>
      </c>
      <c r="M86" s="2">
        <f ca="1">(OFFSET(Assumptions!$B$20,M$1-1,0)*$D86+1)^(1/252)-1</f>
        <v>3.3964639543859754E-4</v>
      </c>
      <c r="N86" s="2">
        <f ca="1">(OFFSET(Assumptions!$B$20,N$1-1,0)*$D86+1)^(1/252)-1</f>
        <v>3.1798407798500072E-4</v>
      </c>
    </row>
    <row r="87" spans="1:14" x14ac:dyDescent="0.25">
      <c r="A87" s="4">
        <f t="shared" si="4"/>
        <v>6</v>
      </c>
      <c r="B87" s="4">
        <f t="shared" si="5"/>
        <v>2012</v>
      </c>
      <c r="C87" s="9">
        <v>41088</v>
      </c>
      <c r="D87" s="1">
        <f t="shared" si="6"/>
        <v>8.3699032566294518E-2</v>
      </c>
      <c r="E87" s="1">
        <v>3.1902000000005903E-4</v>
      </c>
      <c r="F87" s="1">
        <f t="shared" si="7"/>
        <v>2.8847094698069231E-2</v>
      </c>
      <c r="G87" s="1">
        <v>1.51871603209641E-3</v>
      </c>
      <c r="H87" s="2">
        <f ca="1">(OFFSET(Assumptions!$B$20,H$1-1,0)*$D87+1)^(1/252)-1</f>
        <v>3.3431980326237287E-4</v>
      </c>
      <c r="I87" s="2">
        <f ca="1">(OFFSET(Assumptions!$B$20,I$1-1,0)*$D87+1)^(1/252)-1</f>
        <v>3.495610956312234E-4</v>
      </c>
      <c r="J87" s="2">
        <f ca="1">(OFFSET(Assumptions!$B$20,J$1-1,0)*$D87+1)^(1/252)-1</f>
        <v>3.798699293977581E-4</v>
      </c>
      <c r="K87" s="2">
        <f ca="1">(OFFSET(Assumptions!$B$20,K$1-1,0)*$D87+1)^(1/252)-1</f>
        <v>3.3431980326237287E-4</v>
      </c>
      <c r="L87" s="2">
        <f ca="1">(OFFSET(Assumptions!$B$20,L$1-1,0)*$D87+1)^(1/252)-1</f>
        <v>3.327924633416135E-4</v>
      </c>
      <c r="M87" s="2">
        <f ca="1">(OFFSET(Assumptions!$B$20,M$1-1,0)*$D87+1)^(1/252)-1</f>
        <v>3.4042331638661771E-4</v>
      </c>
      <c r="N87" s="2">
        <f ca="1">(OFFSET(Assumptions!$B$20,N$1-1,0)*$D87+1)^(1/252)-1</f>
        <v>3.1871340402900294E-4</v>
      </c>
    </row>
    <row r="88" spans="1:14" x14ac:dyDescent="0.25">
      <c r="A88" s="4">
        <f t="shared" si="4"/>
        <v>6</v>
      </c>
      <c r="B88" s="4">
        <f t="shared" si="5"/>
        <v>2012</v>
      </c>
      <c r="C88" s="9">
        <v>41089</v>
      </c>
      <c r="D88" s="1">
        <f t="shared" si="6"/>
        <v>8.3600755182757114E-2</v>
      </c>
      <c r="E88" s="1">
        <v>3.1866000000002598E-4</v>
      </c>
      <c r="F88" s="1">
        <f t="shared" si="7"/>
        <v>2.9174947113265848E-2</v>
      </c>
      <c r="G88" s="1">
        <v>1.00981612208628E-2</v>
      </c>
      <c r="H88" s="2">
        <f ca="1">(OFFSET(Assumptions!$B$20,H$1-1,0)*$D88+1)^(1/252)-1</f>
        <v>3.3394325083957455E-4</v>
      </c>
      <c r="I88" s="2">
        <f ca="1">(OFFSET(Assumptions!$B$20,I$1-1,0)*$D88+1)^(1/252)-1</f>
        <v>3.4916811705620887E-4</v>
      </c>
      <c r="J88" s="2">
        <f ca="1">(OFFSET(Assumptions!$B$20,J$1-1,0)*$D88+1)^(1/252)-1</f>
        <v>3.7944447158300143E-4</v>
      </c>
      <c r="K88" s="2">
        <f ca="1">(OFFSET(Assumptions!$B$20,K$1-1,0)*$D88+1)^(1/252)-1</f>
        <v>3.3394325083957455E-4</v>
      </c>
      <c r="L88" s="2">
        <f ca="1">(OFFSET(Assumptions!$B$20,L$1-1,0)*$D88+1)^(1/252)-1</f>
        <v>3.3241756045487847E-4</v>
      </c>
      <c r="M88" s="2">
        <f ca="1">(OFFSET(Assumptions!$B$20,M$1-1,0)*$D88+1)^(1/252)-1</f>
        <v>3.4004017843169976E-4</v>
      </c>
      <c r="N88" s="2">
        <f ca="1">(OFFSET(Assumptions!$B$20,N$1-1,0)*$D88+1)^(1/252)-1</f>
        <v>3.1835373637534303E-4</v>
      </c>
    </row>
    <row r="89" spans="1:14" x14ac:dyDescent="0.25">
      <c r="A89" s="4">
        <f t="shared" si="4"/>
        <v>7</v>
      </c>
      <c r="B89" s="4">
        <f t="shared" si="5"/>
        <v>2012</v>
      </c>
      <c r="C89" s="9">
        <v>41092</v>
      </c>
      <c r="D89" s="1">
        <f t="shared" si="6"/>
        <v>8.3800049128423426E-2</v>
      </c>
      <c r="E89" s="1">
        <v>3.1939000000002999E-4</v>
      </c>
      <c r="F89" s="1">
        <f t="shared" si="7"/>
        <v>2.9503655299624398E-2</v>
      </c>
      <c r="G89" s="1">
        <v>-1.48515989539394E-2</v>
      </c>
      <c r="H89" s="2">
        <f ca="1">(OFFSET(Assumptions!$B$20,H$1-1,0)*$D89+1)^(1/252)-1</f>
        <v>3.3470681384573098E-4</v>
      </c>
      <c r="I89" s="2">
        <f ca="1">(OFFSET(Assumptions!$B$20,I$1-1,0)*$D89+1)^(1/252)-1</f>
        <v>3.4996498689054967E-4</v>
      </c>
      <c r="J89" s="2">
        <f ca="1">(OFFSET(Assumptions!$B$20,J$1-1,0)*$D89+1)^(1/252)-1</f>
        <v>3.8030719820647541E-4</v>
      </c>
      <c r="K89" s="2">
        <f ca="1">(OFFSET(Assumptions!$B$20,K$1-1,0)*$D89+1)^(1/252)-1</f>
        <v>3.3470681384573098E-4</v>
      </c>
      <c r="L89" s="2">
        <f ca="1">(OFFSET(Assumptions!$B$20,L$1-1,0)*$D89+1)^(1/252)-1</f>
        <v>3.3317777873720367E-4</v>
      </c>
      <c r="M89" s="2">
        <f ca="1">(OFFSET(Assumptions!$B$20,M$1-1,0)*$D89+1)^(1/252)-1</f>
        <v>3.4081709474564903E-4</v>
      </c>
      <c r="N89" s="2">
        <f ca="1">(OFFSET(Assumptions!$B$20,N$1-1,0)*$D89+1)^(1/252)-1</f>
        <v>3.1908306248196183E-4</v>
      </c>
    </row>
    <row r="90" spans="1:14" x14ac:dyDescent="0.25">
      <c r="A90" s="4">
        <f t="shared" si="4"/>
        <v>7</v>
      </c>
      <c r="B90" s="4">
        <f t="shared" si="5"/>
        <v>2012</v>
      </c>
      <c r="C90" s="9">
        <v>41093</v>
      </c>
      <c r="D90" s="1">
        <f t="shared" si="6"/>
        <v>8.3600755182757114E-2</v>
      </c>
      <c r="E90" s="1">
        <v>3.1866000000002598E-4</v>
      </c>
      <c r="F90" s="1">
        <f t="shared" si="7"/>
        <v>2.9831716934422214E-2</v>
      </c>
      <c r="G90" s="1">
        <v>-2.4806510389119301E-3</v>
      </c>
      <c r="H90" s="2">
        <f ca="1">(OFFSET(Assumptions!$B$20,H$1-1,0)*$D90+1)^(1/252)-1</f>
        <v>3.3394325083957455E-4</v>
      </c>
      <c r="I90" s="2">
        <f ca="1">(OFFSET(Assumptions!$B$20,I$1-1,0)*$D90+1)^(1/252)-1</f>
        <v>3.4916811705620887E-4</v>
      </c>
      <c r="J90" s="2">
        <f ca="1">(OFFSET(Assumptions!$B$20,J$1-1,0)*$D90+1)^(1/252)-1</f>
        <v>3.7944447158300143E-4</v>
      </c>
      <c r="K90" s="2">
        <f ca="1">(OFFSET(Assumptions!$B$20,K$1-1,0)*$D90+1)^(1/252)-1</f>
        <v>3.3394325083957455E-4</v>
      </c>
      <c r="L90" s="2">
        <f ca="1">(OFFSET(Assumptions!$B$20,L$1-1,0)*$D90+1)^(1/252)-1</f>
        <v>3.3241756045487847E-4</v>
      </c>
      <c r="M90" s="2">
        <f ca="1">(OFFSET(Assumptions!$B$20,M$1-1,0)*$D90+1)^(1/252)-1</f>
        <v>3.4004017843169976E-4</v>
      </c>
      <c r="N90" s="2">
        <f ca="1">(OFFSET(Assumptions!$B$20,N$1-1,0)*$D90+1)^(1/252)-1</f>
        <v>3.1835373637534303E-4</v>
      </c>
    </row>
    <row r="91" spans="1:14" x14ac:dyDescent="0.25">
      <c r="A91" s="4">
        <f t="shared" si="4"/>
        <v>7</v>
      </c>
      <c r="B91" s="4">
        <f t="shared" si="5"/>
        <v>2012</v>
      </c>
      <c r="C91" s="9">
        <v>41094</v>
      </c>
      <c r="D91" s="1">
        <f t="shared" si="6"/>
        <v>8.3600755182757114E-2</v>
      </c>
      <c r="E91" s="1">
        <v>3.1866000000002598E-4</v>
      </c>
      <c r="F91" s="1">
        <f t="shared" si="7"/>
        <v>3.0159883109340591E-2</v>
      </c>
      <c r="G91" s="1">
        <v>-9.5960511680700505E-3</v>
      </c>
      <c r="H91" s="2">
        <f ca="1">(OFFSET(Assumptions!$B$20,H$1-1,0)*$D91+1)^(1/252)-1</f>
        <v>3.3394325083957455E-4</v>
      </c>
      <c r="I91" s="2">
        <f ca="1">(OFFSET(Assumptions!$B$20,I$1-1,0)*$D91+1)^(1/252)-1</f>
        <v>3.4916811705620887E-4</v>
      </c>
      <c r="J91" s="2">
        <f ca="1">(OFFSET(Assumptions!$B$20,J$1-1,0)*$D91+1)^(1/252)-1</f>
        <v>3.7944447158300143E-4</v>
      </c>
      <c r="K91" s="2">
        <f ca="1">(OFFSET(Assumptions!$B$20,K$1-1,0)*$D91+1)^(1/252)-1</f>
        <v>3.3394325083957455E-4</v>
      </c>
      <c r="L91" s="2">
        <f ca="1">(OFFSET(Assumptions!$B$20,L$1-1,0)*$D91+1)^(1/252)-1</f>
        <v>3.3241756045487847E-4</v>
      </c>
      <c r="M91" s="2">
        <f ca="1">(OFFSET(Assumptions!$B$20,M$1-1,0)*$D91+1)^(1/252)-1</f>
        <v>3.4004017843169976E-4</v>
      </c>
      <c r="N91" s="2">
        <f ca="1">(OFFSET(Assumptions!$B$20,N$1-1,0)*$D91+1)^(1/252)-1</f>
        <v>3.1835373637534303E-4</v>
      </c>
    </row>
    <row r="92" spans="1:14" x14ac:dyDescent="0.25">
      <c r="A92" s="4">
        <f t="shared" si="4"/>
        <v>7</v>
      </c>
      <c r="B92" s="4">
        <f t="shared" si="5"/>
        <v>2012</v>
      </c>
      <c r="C92" s="9">
        <v>41095</v>
      </c>
      <c r="D92" s="1">
        <f t="shared" si="6"/>
        <v>8.3699032566294518E-2</v>
      </c>
      <c r="E92" s="1">
        <v>3.1902000000005903E-4</v>
      </c>
      <c r="F92" s="1">
        <f t="shared" si="7"/>
        <v>3.0488524715250209E-2</v>
      </c>
      <c r="G92" s="1">
        <v>-1.3540709967551599E-2</v>
      </c>
      <c r="H92" s="2">
        <f ca="1">(OFFSET(Assumptions!$B$20,H$1-1,0)*$D92+1)^(1/252)-1</f>
        <v>3.3431980326237287E-4</v>
      </c>
      <c r="I92" s="2">
        <f ca="1">(OFFSET(Assumptions!$B$20,I$1-1,0)*$D92+1)^(1/252)-1</f>
        <v>3.495610956312234E-4</v>
      </c>
      <c r="J92" s="2">
        <f ca="1">(OFFSET(Assumptions!$B$20,J$1-1,0)*$D92+1)^(1/252)-1</f>
        <v>3.798699293977581E-4</v>
      </c>
      <c r="K92" s="2">
        <f ca="1">(OFFSET(Assumptions!$B$20,K$1-1,0)*$D92+1)^(1/252)-1</f>
        <v>3.3431980326237287E-4</v>
      </c>
      <c r="L92" s="2">
        <f ca="1">(OFFSET(Assumptions!$B$20,L$1-1,0)*$D92+1)^(1/252)-1</f>
        <v>3.327924633416135E-4</v>
      </c>
      <c r="M92" s="2">
        <f ca="1">(OFFSET(Assumptions!$B$20,M$1-1,0)*$D92+1)^(1/252)-1</f>
        <v>3.4042331638661771E-4</v>
      </c>
      <c r="N92" s="2">
        <f ca="1">(OFFSET(Assumptions!$B$20,N$1-1,0)*$D92+1)^(1/252)-1</f>
        <v>3.1871340402900294E-4</v>
      </c>
    </row>
    <row r="93" spans="1:14" x14ac:dyDescent="0.25">
      <c r="A93" s="4">
        <f t="shared" si="4"/>
        <v>7</v>
      </c>
      <c r="B93" s="4">
        <f t="shared" si="5"/>
        <v>2012</v>
      </c>
      <c r="C93" s="9">
        <v>41096</v>
      </c>
      <c r="D93" s="1">
        <f t="shared" si="6"/>
        <v>8.3600755182757114E-2</v>
      </c>
      <c r="E93" s="1">
        <v>3.1866000000002598E-4</v>
      </c>
      <c r="F93" s="1">
        <f t="shared" si="7"/>
        <v>3.081690018853589E-2</v>
      </c>
      <c r="G93" s="1">
        <v>-2.5145666689421202E-3</v>
      </c>
      <c r="H93" s="2">
        <f ca="1">(OFFSET(Assumptions!$B$20,H$1-1,0)*$D93+1)^(1/252)-1</f>
        <v>3.3394325083957455E-4</v>
      </c>
      <c r="I93" s="2">
        <f ca="1">(OFFSET(Assumptions!$B$20,I$1-1,0)*$D93+1)^(1/252)-1</f>
        <v>3.4916811705620887E-4</v>
      </c>
      <c r="J93" s="2">
        <f ca="1">(OFFSET(Assumptions!$B$20,J$1-1,0)*$D93+1)^(1/252)-1</f>
        <v>3.7944447158300143E-4</v>
      </c>
      <c r="K93" s="2">
        <f ca="1">(OFFSET(Assumptions!$B$20,K$1-1,0)*$D93+1)^(1/252)-1</f>
        <v>3.3394325083957455E-4</v>
      </c>
      <c r="L93" s="2">
        <f ca="1">(OFFSET(Assumptions!$B$20,L$1-1,0)*$D93+1)^(1/252)-1</f>
        <v>3.3241756045487847E-4</v>
      </c>
      <c r="M93" s="2">
        <f ca="1">(OFFSET(Assumptions!$B$20,M$1-1,0)*$D93+1)^(1/252)-1</f>
        <v>3.4004017843169976E-4</v>
      </c>
      <c r="N93" s="2">
        <f ca="1">(OFFSET(Assumptions!$B$20,N$1-1,0)*$D93+1)^(1/252)-1</f>
        <v>3.1835373637534303E-4</v>
      </c>
    </row>
    <row r="94" spans="1:14" x14ac:dyDescent="0.25">
      <c r="A94" s="4">
        <f t="shared" si="4"/>
        <v>7</v>
      </c>
      <c r="B94" s="4">
        <f t="shared" si="5"/>
        <v>2012</v>
      </c>
      <c r="C94" s="9">
        <v>41099</v>
      </c>
      <c r="D94" s="1">
        <f t="shared" si="6"/>
        <v>8.339876843812366E-2</v>
      </c>
      <c r="E94" s="1">
        <v>3.1792000000008301E-4</v>
      </c>
      <c r="F94" s="1">
        <f t="shared" si="7"/>
        <v>3.1144617497443905E-2</v>
      </c>
      <c r="G94" s="1">
        <v>-1.58755413504297E-4</v>
      </c>
      <c r="H94" s="2">
        <f ca="1">(OFFSET(Assumptions!$B$20,H$1-1,0)*$D94+1)^(1/252)-1</f>
        <v>3.3316922150450345E-4</v>
      </c>
      <c r="I94" s="2">
        <f ca="1">(OFFSET(Assumptions!$B$20,I$1-1,0)*$D94+1)^(1/252)-1</f>
        <v>3.4836031755358654E-4</v>
      </c>
      <c r="J94" s="2">
        <f ca="1">(OFFSET(Assumptions!$B$20,J$1-1,0)*$D94+1)^(1/252)-1</f>
        <v>3.7856989746942737E-4</v>
      </c>
      <c r="K94" s="2">
        <f ca="1">(OFFSET(Assumptions!$B$20,K$1-1,0)*$D94+1)^(1/252)-1</f>
        <v>3.3316922150450345E-4</v>
      </c>
      <c r="L94" s="2">
        <f ca="1">(OFFSET(Assumptions!$B$20,L$1-1,0)*$D94+1)^(1/252)-1</f>
        <v>3.3164692234155524E-4</v>
      </c>
      <c r="M94" s="2">
        <f ca="1">(OFFSET(Assumptions!$B$20,M$1-1,0)*$D94+1)^(1/252)-1</f>
        <v>3.3925261009604135E-4</v>
      </c>
      <c r="N94" s="2">
        <f ca="1">(OFFSET(Assumptions!$B$20,N$1-1,0)*$D94+1)^(1/252)-1</f>
        <v>3.1761441962618875E-4</v>
      </c>
    </row>
    <row r="95" spans="1:14" x14ac:dyDescent="0.25">
      <c r="A95" s="4">
        <f t="shared" si="4"/>
        <v>7</v>
      </c>
      <c r="B95" s="4">
        <f t="shared" si="5"/>
        <v>2012</v>
      </c>
      <c r="C95" s="9">
        <v>41100</v>
      </c>
      <c r="D95" s="1">
        <f t="shared" si="6"/>
        <v>8.3600755182757114E-2</v>
      </c>
      <c r="E95" s="1">
        <v>3.1866000000002598E-4</v>
      </c>
      <c r="F95" s="1">
        <f t="shared" si="7"/>
        <v>3.1473202041255588E-2</v>
      </c>
      <c r="G95" s="1">
        <v>-3.3469247482529299E-3</v>
      </c>
      <c r="H95" s="2">
        <f ca="1">(OFFSET(Assumptions!$B$20,H$1-1,0)*$D95+1)^(1/252)-1</f>
        <v>3.3394325083957455E-4</v>
      </c>
      <c r="I95" s="2">
        <f ca="1">(OFFSET(Assumptions!$B$20,I$1-1,0)*$D95+1)^(1/252)-1</f>
        <v>3.4916811705620887E-4</v>
      </c>
      <c r="J95" s="2">
        <f ca="1">(OFFSET(Assumptions!$B$20,J$1-1,0)*$D95+1)^(1/252)-1</f>
        <v>3.7944447158300143E-4</v>
      </c>
      <c r="K95" s="2">
        <f ca="1">(OFFSET(Assumptions!$B$20,K$1-1,0)*$D95+1)^(1/252)-1</f>
        <v>3.3394325083957455E-4</v>
      </c>
      <c r="L95" s="2">
        <f ca="1">(OFFSET(Assumptions!$B$20,L$1-1,0)*$D95+1)^(1/252)-1</f>
        <v>3.3241756045487847E-4</v>
      </c>
      <c r="M95" s="2">
        <f ca="1">(OFFSET(Assumptions!$B$20,M$1-1,0)*$D95+1)^(1/252)-1</f>
        <v>3.4004017843169976E-4</v>
      </c>
      <c r="N95" s="2">
        <f ca="1">(OFFSET(Assumptions!$B$20,N$1-1,0)*$D95+1)^(1/252)-1</f>
        <v>3.1835373637534303E-4</v>
      </c>
    </row>
    <row r="96" spans="1:14" x14ac:dyDescent="0.25">
      <c r="A96" s="4">
        <f t="shared" si="4"/>
        <v>7</v>
      </c>
      <c r="B96" s="4">
        <f t="shared" si="5"/>
        <v>2012</v>
      </c>
      <c r="C96" s="9">
        <v>41101</v>
      </c>
      <c r="D96" s="1">
        <f t="shared" si="6"/>
        <v>8.3199547989004863E-2</v>
      </c>
      <c r="E96" s="1">
        <v>3.1719000000007803E-4</v>
      </c>
      <c r="F96" s="1">
        <f t="shared" si="7"/>
        <v>3.1800375026211025E-2</v>
      </c>
      <c r="G96" s="1">
        <v>5.5407968155489797E-3</v>
      </c>
      <c r="H96" s="2">
        <f ca="1">(OFFSET(Assumptions!$B$20,H$1-1,0)*$D96+1)^(1/252)-1</f>
        <v>3.3240564555114815E-4</v>
      </c>
      <c r="I96" s="2">
        <f ca="1">(OFFSET(Assumptions!$B$20,I$1-1,0)*$D96+1)^(1/252)-1</f>
        <v>3.4756342079855784E-4</v>
      </c>
      <c r="J96" s="2">
        <f ca="1">(OFFSET(Assumptions!$B$20,J$1-1,0)*$D96+1)^(1/252)-1</f>
        <v>3.7770711299645043E-4</v>
      </c>
      <c r="K96" s="2">
        <f ca="1">(OFFSET(Assumptions!$B$20,K$1-1,0)*$D96+1)^(1/252)-1</f>
        <v>3.3240564555114815E-4</v>
      </c>
      <c r="L96" s="2">
        <f ca="1">(OFFSET(Assumptions!$B$20,L$1-1,0)*$D96+1)^(1/252)-1</f>
        <v>3.3088669245340263E-4</v>
      </c>
      <c r="M96" s="2">
        <f ca="1">(OFFSET(Assumptions!$B$20,M$1-1,0)*$D96+1)^(1/252)-1</f>
        <v>3.384756753674889E-4</v>
      </c>
      <c r="N96" s="2">
        <f ca="1">(OFFSET(Assumptions!$B$20,N$1-1,0)*$D96+1)^(1/252)-1</f>
        <v>3.1688509376803786E-4</v>
      </c>
    </row>
    <row r="97" spans="1:14" x14ac:dyDescent="0.25">
      <c r="A97" s="4">
        <f t="shared" si="4"/>
        <v>7</v>
      </c>
      <c r="B97" s="4">
        <f t="shared" si="5"/>
        <v>2012</v>
      </c>
      <c r="C97" s="9">
        <v>41102</v>
      </c>
      <c r="D97" s="1">
        <f t="shared" si="6"/>
        <v>8.3000364028124052E-2</v>
      </c>
      <c r="E97" s="1">
        <v>3.1646000000007401E-4</v>
      </c>
      <c r="F97" s="1">
        <f t="shared" si="7"/>
        <v>3.2126898572891971E-2</v>
      </c>
      <c r="G97" s="1">
        <v>2.9452241486329599E-3</v>
      </c>
      <c r="H97" s="2">
        <f ca="1">(OFFSET(Assumptions!$B$20,H$1-1,0)*$D97+1)^(1/252)-1</f>
        <v>3.3164206316649292E-4</v>
      </c>
      <c r="I97" s="2">
        <f ca="1">(OFFSET(Assumptions!$B$20,I$1-1,0)*$D97+1)^(1/252)-1</f>
        <v>3.4676651067067077E-4</v>
      </c>
      <c r="J97" s="2">
        <f ca="1">(OFFSET(Assumptions!$B$20,J$1-1,0)*$D97+1)^(1/252)-1</f>
        <v>3.7684429978468437E-4</v>
      </c>
      <c r="K97" s="2">
        <f ca="1">(OFFSET(Assumptions!$B$20,K$1-1,0)*$D97+1)^(1/252)-1</f>
        <v>3.3164206316649292E-4</v>
      </c>
      <c r="L97" s="2">
        <f ca="1">(OFFSET(Assumptions!$B$20,L$1-1,0)*$D97+1)^(1/252)-1</f>
        <v>3.3012645680030595E-4</v>
      </c>
      <c r="M97" s="2">
        <f ca="1">(OFFSET(Assumptions!$B$20,M$1-1,0)*$D97+1)^(1/252)-1</f>
        <v>3.3769873149136487E-4</v>
      </c>
      <c r="N97" s="2">
        <f ca="1">(OFFSET(Assumptions!$B$20,N$1-1,0)*$D97+1)^(1/252)-1</f>
        <v>3.1615576803312173E-4</v>
      </c>
    </row>
    <row r="98" spans="1:14" x14ac:dyDescent="0.25">
      <c r="A98" s="4">
        <f t="shared" si="4"/>
        <v>7</v>
      </c>
      <c r="B98" s="4">
        <f t="shared" si="5"/>
        <v>2012</v>
      </c>
      <c r="C98" s="9">
        <v>41103</v>
      </c>
      <c r="D98" s="1">
        <f t="shared" si="6"/>
        <v>7.849982820595236E-2</v>
      </c>
      <c r="E98" s="1">
        <v>2.9992999999994802E-4</v>
      </c>
      <c r="F98" s="1">
        <f t="shared" si="7"/>
        <v>3.2436464393580833E-2</v>
      </c>
      <c r="G98" s="1">
        <v>-5.7453367485098602E-3</v>
      </c>
      <c r="H98" s="2">
        <f ca="1">(OFFSET(Assumptions!$B$20,H$1-1,0)*$D98+1)^(1/252)-1</f>
        <v>3.1434990465006862E-4</v>
      </c>
      <c r="I98" s="2">
        <f ca="1">(OFFSET(Assumptions!$B$20,I$1-1,0)*$D98+1)^(1/252)-1</f>
        <v>3.2871782239984881E-4</v>
      </c>
      <c r="J98" s="2">
        <f ca="1">(OFFSET(Assumptions!$B$20,J$1-1,0)*$D98+1)^(1/252)-1</f>
        <v>3.572991901332756E-4</v>
      </c>
      <c r="K98" s="2">
        <f ca="1">(OFFSET(Assumptions!$B$20,K$1-1,0)*$D98+1)^(1/252)-1</f>
        <v>3.1434990465006862E-4</v>
      </c>
      <c r="L98" s="2">
        <f ca="1">(OFFSET(Assumptions!$B$20,L$1-1,0)*$D98+1)^(1/252)-1</f>
        <v>3.1291025980562104E-4</v>
      </c>
      <c r="M98" s="2">
        <f ca="1">(OFFSET(Assumptions!$B$20,M$1-1,0)*$D98+1)^(1/252)-1</f>
        <v>3.2010328912956965E-4</v>
      </c>
      <c r="N98" s="2">
        <f ca="1">(OFFSET(Assumptions!$B$20,N$1-1,0)*$D98+1)^(1/252)-1</f>
        <v>2.9964106904900589E-4</v>
      </c>
    </row>
    <row r="99" spans="1:14" x14ac:dyDescent="0.25">
      <c r="A99" s="4">
        <f t="shared" si="4"/>
        <v>7</v>
      </c>
      <c r="B99" s="4">
        <f t="shared" si="5"/>
        <v>2012</v>
      </c>
      <c r="C99" s="9">
        <v>41106</v>
      </c>
      <c r="D99" s="1">
        <f t="shared" si="6"/>
        <v>7.8298788526986351E-2</v>
      </c>
      <c r="E99" s="1">
        <v>2.99190000000005E-4</v>
      </c>
      <c r="F99" s="1">
        <f t="shared" si="7"/>
        <v>3.2745359059362711E-2</v>
      </c>
      <c r="G99" s="1">
        <v>-2.0181926102372798E-3</v>
      </c>
      <c r="H99" s="2">
        <f ca="1">(OFFSET(Assumptions!$B$20,H$1-1,0)*$D99+1)^(1/252)-1</f>
        <v>3.1357570765688791E-4</v>
      </c>
      <c r="I99" s="2">
        <f ca="1">(OFFSET(Assumptions!$B$20,I$1-1,0)*$D99+1)^(1/252)-1</f>
        <v>3.2790967421436612E-4</v>
      </c>
      <c r="J99" s="2">
        <f ca="1">(OFFSET(Assumptions!$B$20,J$1-1,0)*$D99+1)^(1/252)-1</f>
        <v>3.564238664184316E-4</v>
      </c>
      <c r="K99" s="2">
        <f ca="1">(OFFSET(Assumptions!$B$20,K$1-1,0)*$D99+1)^(1/252)-1</f>
        <v>3.1357570765688791E-4</v>
      </c>
      <c r="L99" s="2">
        <f ca="1">(OFFSET(Assumptions!$B$20,L$1-1,0)*$D99+1)^(1/252)-1</f>
        <v>3.1213947140673604E-4</v>
      </c>
      <c r="M99" s="2">
        <f ca="1">(OFFSET(Assumptions!$B$20,M$1-1,0)*$D99+1)^(1/252)-1</f>
        <v>3.1931548231223239E-4</v>
      </c>
      <c r="N99" s="2">
        <f ca="1">(OFFSET(Assumptions!$B$20,N$1-1,0)*$D99+1)^(1/252)-1</f>
        <v>2.989017555146134E-4</v>
      </c>
    </row>
    <row r="100" spans="1:14" x14ac:dyDescent="0.25">
      <c r="A100" s="4">
        <f t="shared" si="4"/>
        <v>7</v>
      </c>
      <c r="B100" s="4">
        <f t="shared" si="5"/>
        <v>2012</v>
      </c>
      <c r="C100" s="9">
        <v>41107</v>
      </c>
      <c r="D100" s="1">
        <f t="shared" si="6"/>
        <v>7.849982820595236E-2</v>
      </c>
      <c r="E100" s="1">
        <v>2.9992999999994802E-4</v>
      </c>
      <c r="F100" s="1">
        <f t="shared" si="7"/>
        <v>3.3055110374905272E-2</v>
      </c>
      <c r="G100" s="1">
        <v>-2.9649306918579899E-3</v>
      </c>
      <c r="H100" s="2">
        <f ca="1">(OFFSET(Assumptions!$B$20,H$1-1,0)*$D100+1)^(1/252)-1</f>
        <v>3.1434990465006862E-4</v>
      </c>
      <c r="I100" s="2">
        <f ca="1">(OFFSET(Assumptions!$B$20,I$1-1,0)*$D100+1)^(1/252)-1</f>
        <v>3.2871782239984881E-4</v>
      </c>
      <c r="J100" s="2">
        <f ca="1">(OFFSET(Assumptions!$B$20,J$1-1,0)*$D100+1)^(1/252)-1</f>
        <v>3.572991901332756E-4</v>
      </c>
      <c r="K100" s="2">
        <f ca="1">(OFFSET(Assumptions!$B$20,K$1-1,0)*$D100+1)^(1/252)-1</f>
        <v>3.1434990465006862E-4</v>
      </c>
      <c r="L100" s="2">
        <f ca="1">(OFFSET(Assumptions!$B$20,L$1-1,0)*$D100+1)^(1/252)-1</f>
        <v>3.1291025980562104E-4</v>
      </c>
      <c r="M100" s="2">
        <f ca="1">(OFFSET(Assumptions!$B$20,M$1-1,0)*$D100+1)^(1/252)-1</f>
        <v>3.2010328912956965E-4</v>
      </c>
      <c r="N100" s="2">
        <f ca="1">(OFFSET(Assumptions!$B$20,N$1-1,0)*$D100+1)^(1/252)-1</f>
        <v>2.9964106904900589E-4</v>
      </c>
    </row>
    <row r="101" spans="1:14" x14ac:dyDescent="0.25">
      <c r="A101" s="4">
        <f t="shared" si="4"/>
        <v>7</v>
      </c>
      <c r="B101" s="4">
        <f t="shared" si="5"/>
        <v>2012</v>
      </c>
      <c r="C101" s="9">
        <v>41108</v>
      </c>
      <c r="D101" s="1">
        <f t="shared" si="6"/>
        <v>7.8200998936760024E-2</v>
      </c>
      <c r="E101" s="1">
        <v>2.9882999999997201E-4</v>
      </c>
      <c r="F101" s="1">
        <f t="shared" si="7"/>
        <v>3.3363818233538511E-2</v>
      </c>
      <c r="G101" s="1">
        <v>-1.1254409617829E-2</v>
      </c>
      <c r="H101" s="2">
        <f ca="1">(OFFSET(Assumptions!$B$20,H$1-1,0)*$D101+1)^(1/252)-1</f>
        <v>3.131990688802766E-4</v>
      </c>
      <c r="I101" s="2">
        <f ca="1">(OFFSET(Assumptions!$B$20,I$1-1,0)*$D101+1)^(1/252)-1</f>
        <v>3.2751651604745469E-4</v>
      </c>
      <c r="J101" s="2">
        <f ca="1">(OFFSET(Assumptions!$B$20,J$1-1,0)*$D101+1)^(1/252)-1</f>
        <v>3.5599802251584656E-4</v>
      </c>
      <c r="K101" s="2">
        <f ca="1">(OFFSET(Assumptions!$B$20,K$1-1,0)*$D101+1)^(1/252)-1</f>
        <v>3.131990688802766E-4</v>
      </c>
      <c r="L101" s="2">
        <f ca="1">(OFFSET(Assumptions!$B$20,L$1-1,0)*$D101+1)^(1/252)-1</f>
        <v>3.1176449111414151E-4</v>
      </c>
      <c r="M101" s="2">
        <f ca="1">(OFFSET(Assumptions!$B$20,M$1-1,0)*$D101+1)^(1/252)-1</f>
        <v>3.1893222152556966E-4</v>
      </c>
      <c r="N101" s="2">
        <f ca="1">(OFFSET(Assumptions!$B$20,N$1-1,0)*$D101+1)^(1/252)-1</f>
        <v>2.9854208951674011E-4</v>
      </c>
    </row>
    <row r="102" spans="1:14" x14ac:dyDescent="0.25">
      <c r="A102" s="4">
        <f t="shared" si="4"/>
        <v>7</v>
      </c>
      <c r="B102" s="4">
        <f t="shared" si="5"/>
        <v>2012</v>
      </c>
      <c r="C102" s="9">
        <v>41109</v>
      </c>
      <c r="D102" s="1">
        <f t="shared" si="6"/>
        <v>7.8000014740583712E-2</v>
      </c>
      <c r="E102" s="1">
        <v>2.9809000000002899E-4</v>
      </c>
      <c r="F102" s="1">
        <f t="shared" si="7"/>
        <v>3.3671853654115846E-2</v>
      </c>
      <c r="G102" s="1">
        <v>2.7064016696347602E-3</v>
      </c>
      <c r="H102" s="2">
        <f ca="1">(OFFSET(Assumptions!$B$20,H$1-1,0)*$D102+1)^(1/252)-1</f>
        <v>3.1242486201343844E-4</v>
      </c>
      <c r="I102" s="2">
        <f ca="1">(OFFSET(Assumptions!$B$20,I$1-1,0)*$D102+1)^(1/252)-1</f>
        <v>3.2670834732306808E-4</v>
      </c>
      <c r="J102" s="2">
        <f ca="1">(OFFSET(Assumptions!$B$20,J$1-1,0)*$D102+1)^(1/252)-1</f>
        <v>3.5512265462678272E-4</v>
      </c>
      <c r="K102" s="2">
        <f ca="1">(OFFSET(Assumptions!$B$20,K$1-1,0)*$D102+1)^(1/252)-1</f>
        <v>3.1242486201343844E-4</v>
      </c>
      <c r="L102" s="2">
        <f ca="1">(OFFSET(Assumptions!$B$20,L$1-1,0)*$D102+1)^(1/252)-1</f>
        <v>3.1099369386500264E-4</v>
      </c>
      <c r="M102" s="2">
        <f ca="1">(OFFSET(Assumptions!$B$20,M$1-1,0)*$D102+1)^(1/252)-1</f>
        <v>3.1814440066280092E-4</v>
      </c>
      <c r="N102" s="2">
        <f ca="1">(OFFSET(Assumptions!$B$20,N$1-1,0)*$D102+1)^(1/252)-1</f>
        <v>2.9780277617152962E-4</v>
      </c>
    </row>
    <row r="103" spans="1:14" x14ac:dyDescent="0.25">
      <c r="A103" s="4">
        <f t="shared" si="4"/>
        <v>7</v>
      </c>
      <c r="B103" s="4">
        <f t="shared" si="5"/>
        <v>2012</v>
      </c>
      <c r="C103" s="9">
        <v>41110</v>
      </c>
      <c r="D103" s="1">
        <f t="shared" si="6"/>
        <v>7.8298788526986351E-2</v>
      </c>
      <c r="E103" s="1">
        <v>2.99190000000005E-4</v>
      </c>
      <c r="F103" s="1">
        <f t="shared" si="7"/>
        <v>3.3981117936010552E-2</v>
      </c>
      <c r="G103" s="1">
        <v>8.6055734430632302E-3</v>
      </c>
      <c r="H103" s="2">
        <f ca="1">(OFFSET(Assumptions!$B$20,H$1-1,0)*$D103+1)^(1/252)-1</f>
        <v>3.1357570765688791E-4</v>
      </c>
      <c r="I103" s="2">
        <f ca="1">(OFFSET(Assumptions!$B$20,I$1-1,0)*$D103+1)^(1/252)-1</f>
        <v>3.2790967421436612E-4</v>
      </c>
      <c r="J103" s="2">
        <f ca="1">(OFFSET(Assumptions!$B$20,J$1-1,0)*$D103+1)^(1/252)-1</f>
        <v>3.564238664184316E-4</v>
      </c>
      <c r="K103" s="2">
        <f ca="1">(OFFSET(Assumptions!$B$20,K$1-1,0)*$D103+1)^(1/252)-1</f>
        <v>3.1357570765688791E-4</v>
      </c>
      <c r="L103" s="2">
        <f ca="1">(OFFSET(Assumptions!$B$20,L$1-1,0)*$D103+1)^(1/252)-1</f>
        <v>3.1213947140673604E-4</v>
      </c>
      <c r="M103" s="2">
        <f ca="1">(OFFSET(Assumptions!$B$20,M$1-1,0)*$D103+1)^(1/252)-1</f>
        <v>3.1931548231223239E-4</v>
      </c>
      <c r="N103" s="2">
        <f ca="1">(OFFSET(Assumptions!$B$20,N$1-1,0)*$D103+1)^(1/252)-1</f>
        <v>2.989017555146134E-4</v>
      </c>
    </row>
    <row r="104" spans="1:14" x14ac:dyDescent="0.25">
      <c r="A104" s="4">
        <f t="shared" si="4"/>
        <v>7</v>
      </c>
      <c r="B104" s="4">
        <f t="shared" si="5"/>
        <v>2012</v>
      </c>
      <c r="C104" s="9">
        <v>41113</v>
      </c>
      <c r="D104" s="1">
        <f t="shared" si="6"/>
        <v>7.8399303700223744E-2</v>
      </c>
      <c r="E104" s="1">
        <v>2.99559999999977E-4</v>
      </c>
      <c r="F104" s="1">
        <f t="shared" si="7"/>
        <v>3.4290857319699386E-2</v>
      </c>
      <c r="G104" s="1">
        <v>-5.4422108525213897E-3</v>
      </c>
      <c r="H104" s="2">
        <f ca="1">(OFFSET(Assumptions!$B$20,H$1-1,0)*$D104+1)^(1/252)-1</f>
        <v>3.13962806983481E-4</v>
      </c>
      <c r="I104" s="2">
        <f ca="1">(OFFSET(Assumptions!$B$20,I$1-1,0)*$D104+1)^(1/252)-1</f>
        <v>3.2831375003383734E-4</v>
      </c>
      <c r="J104" s="2">
        <f ca="1">(OFFSET(Assumptions!$B$20,J$1-1,0)*$D104+1)^(1/252)-1</f>
        <v>3.5686153198977166E-4</v>
      </c>
      <c r="K104" s="2">
        <f ca="1">(OFFSET(Assumptions!$B$20,K$1-1,0)*$D104+1)^(1/252)-1</f>
        <v>3.13962806983481E-4</v>
      </c>
      <c r="L104" s="2">
        <f ca="1">(OFFSET(Assumptions!$B$20,L$1-1,0)*$D104+1)^(1/252)-1</f>
        <v>3.1252486635025001E-4</v>
      </c>
      <c r="M104" s="2">
        <f ca="1">(OFFSET(Assumptions!$B$20,M$1-1,0)*$D104+1)^(1/252)-1</f>
        <v>3.1970938690184525E-4</v>
      </c>
      <c r="N104" s="2">
        <f ca="1">(OFFSET(Assumptions!$B$20,N$1-1,0)*$D104+1)^(1/252)-1</f>
        <v>2.9927141226582243E-4</v>
      </c>
    </row>
    <row r="105" spans="1:14" x14ac:dyDescent="0.25">
      <c r="A105" s="4">
        <f t="shared" si="4"/>
        <v>7</v>
      </c>
      <c r="B105" s="4">
        <f t="shared" si="5"/>
        <v>2012</v>
      </c>
      <c r="C105" s="9">
        <v>41114</v>
      </c>
      <c r="D105" s="1">
        <f t="shared" si="6"/>
        <v>7.8399303700223744E-2</v>
      </c>
      <c r="E105" s="1">
        <v>2.99559999999977E-4</v>
      </c>
      <c r="F105" s="1">
        <f t="shared" si="7"/>
        <v>3.4600689488918146E-2</v>
      </c>
      <c r="G105" s="1">
        <v>7.52230055946068E-3</v>
      </c>
      <c r="H105" s="2">
        <f ca="1">(OFFSET(Assumptions!$B$20,H$1-1,0)*$D105+1)^(1/252)-1</f>
        <v>3.13962806983481E-4</v>
      </c>
      <c r="I105" s="2">
        <f ca="1">(OFFSET(Assumptions!$B$20,I$1-1,0)*$D105+1)^(1/252)-1</f>
        <v>3.2831375003383734E-4</v>
      </c>
      <c r="J105" s="2">
        <f ca="1">(OFFSET(Assumptions!$B$20,J$1-1,0)*$D105+1)^(1/252)-1</f>
        <v>3.5686153198977166E-4</v>
      </c>
      <c r="K105" s="2">
        <f ca="1">(OFFSET(Assumptions!$B$20,K$1-1,0)*$D105+1)^(1/252)-1</f>
        <v>3.13962806983481E-4</v>
      </c>
      <c r="L105" s="2">
        <f ca="1">(OFFSET(Assumptions!$B$20,L$1-1,0)*$D105+1)^(1/252)-1</f>
        <v>3.1252486635025001E-4</v>
      </c>
      <c r="M105" s="2">
        <f ca="1">(OFFSET(Assumptions!$B$20,M$1-1,0)*$D105+1)^(1/252)-1</f>
        <v>3.1970938690184525E-4</v>
      </c>
      <c r="N105" s="2">
        <f ca="1">(OFFSET(Assumptions!$B$20,N$1-1,0)*$D105+1)^(1/252)-1</f>
        <v>2.9927141226582243E-4</v>
      </c>
    </row>
    <row r="106" spans="1:14" x14ac:dyDescent="0.25">
      <c r="A106" s="4">
        <f t="shared" si="4"/>
        <v>7</v>
      </c>
      <c r="B106" s="4">
        <f t="shared" si="5"/>
        <v>2012</v>
      </c>
      <c r="C106" s="9">
        <v>41115</v>
      </c>
      <c r="D106" s="1">
        <f t="shared" si="6"/>
        <v>7.8200998936760024E-2</v>
      </c>
      <c r="E106" s="1">
        <v>2.9882999999997201E-4</v>
      </c>
      <c r="F106" s="1">
        <f t="shared" si="7"/>
        <v>3.4909859212958194E-2</v>
      </c>
      <c r="G106" s="1">
        <v>1.0926533283739401E-3</v>
      </c>
      <c r="H106" s="2">
        <f ca="1">(OFFSET(Assumptions!$B$20,H$1-1,0)*$D106+1)^(1/252)-1</f>
        <v>3.131990688802766E-4</v>
      </c>
      <c r="I106" s="2">
        <f ca="1">(OFFSET(Assumptions!$B$20,I$1-1,0)*$D106+1)^(1/252)-1</f>
        <v>3.2751651604745469E-4</v>
      </c>
      <c r="J106" s="2">
        <f ca="1">(OFFSET(Assumptions!$B$20,J$1-1,0)*$D106+1)^(1/252)-1</f>
        <v>3.5599802251584656E-4</v>
      </c>
      <c r="K106" s="2">
        <f ca="1">(OFFSET(Assumptions!$B$20,K$1-1,0)*$D106+1)^(1/252)-1</f>
        <v>3.131990688802766E-4</v>
      </c>
      <c r="L106" s="2">
        <f ca="1">(OFFSET(Assumptions!$B$20,L$1-1,0)*$D106+1)^(1/252)-1</f>
        <v>3.1176449111414151E-4</v>
      </c>
      <c r="M106" s="2">
        <f ca="1">(OFFSET(Assumptions!$B$20,M$1-1,0)*$D106+1)^(1/252)-1</f>
        <v>3.1893222152556966E-4</v>
      </c>
      <c r="N106" s="2">
        <f ca="1">(OFFSET(Assumptions!$B$20,N$1-1,0)*$D106+1)^(1/252)-1</f>
        <v>2.9854208951674011E-4</v>
      </c>
    </row>
    <row r="107" spans="1:14" x14ac:dyDescent="0.25">
      <c r="A107" s="4">
        <f t="shared" si="4"/>
        <v>7</v>
      </c>
      <c r="B107" s="4">
        <f t="shared" si="5"/>
        <v>2012</v>
      </c>
      <c r="C107" s="9">
        <v>41116</v>
      </c>
      <c r="D107" s="1">
        <f t="shared" si="6"/>
        <v>7.8399303700223744E-2</v>
      </c>
      <c r="E107" s="1">
        <v>2.99559999999977E-4</v>
      </c>
      <c r="F107" s="1">
        <f t="shared" si="7"/>
        <v>3.5219876810383965E-2</v>
      </c>
      <c r="G107" s="1">
        <v>-5.4261861070736802E-3</v>
      </c>
      <c r="H107" s="2">
        <f ca="1">(OFFSET(Assumptions!$B$20,H$1-1,0)*$D107+1)^(1/252)-1</f>
        <v>3.13962806983481E-4</v>
      </c>
      <c r="I107" s="2">
        <f ca="1">(OFFSET(Assumptions!$B$20,I$1-1,0)*$D107+1)^(1/252)-1</f>
        <v>3.2831375003383734E-4</v>
      </c>
      <c r="J107" s="2">
        <f ca="1">(OFFSET(Assumptions!$B$20,J$1-1,0)*$D107+1)^(1/252)-1</f>
        <v>3.5686153198977166E-4</v>
      </c>
      <c r="K107" s="2">
        <f ca="1">(OFFSET(Assumptions!$B$20,K$1-1,0)*$D107+1)^(1/252)-1</f>
        <v>3.13962806983481E-4</v>
      </c>
      <c r="L107" s="2">
        <f ca="1">(OFFSET(Assumptions!$B$20,L$1-1,0)*$D107+1)^(1/252)-1</f>
        <v>3.1252486635025001E-4</v>
      </c>
      <c r="M107" s="2">
        <f ca="1">(OFFSET(Assumptions!$B$20,M$1-1,0)*$D107+1)^(1/252)-1</f>
        <v>3.1970938690184525E-4</v>
      </c>
      <c r="N107" s="2">
        <f ca="1">(OFFSET(Assumptions!$B$20,N$1-1,0)*$D107+1)^(1/252)-1</f>
        <v>2.9927141226582243E-4</v>
      </c>
    </row>
    <row r="108" spans="1:14" x14ac:dyDescent="0.25">
      <c r="A108" s="4">
        <f t="shared" si="4"/>
        <v>7</v>
      </c>
      <c r="B108" s="4">
        <f t="shared" si="5"/>
        <v>2012</v>
      </c>
      <c r="C108" s="9">
        <v>41117</v>
      </c>
      <c r="D108" s="1">
        <f t="shared" si="6"/>
        <v>7.8100502173696462E-2</v>
      </c>
      <c r="E108" s="1">
        <v>2.9846000000000001E-4</v>
      </c>
      <c r="F108" s="1">
        <f t="shared" si="7"/>
        <v>3.5528848534816859E-2</v>
      </c>
      <c r="G108" s="1">
        <v>-2.1461556982636999E-2</v>
      </c>
      <c r="H108" s="2">
        <f ca="1">(OFFSET(Assumptions!$B$20,H$1-1,0)*$D108+1)^(1/252)-1</f>
        <v>3.1281196627719332E-4</v>
      </c>
      <c r="I108" s="2">
        <f ca="1">(OFFSET(Assumptions!$B$20,I$1-1,0)*$D108+1)^(1/252)-1</f>
        <v>3.2711243341254637E-4</v>
      </c>
      <c r="J108" s="2">
        <f ca="1">(OFFSET(Assumptions!$B$20,J$1-1,0)*$D108+1)^(1/252)-1</f>
        <v>3.5556034228667599E-4</v>
      </c>
      <c r="K108" s="2">
        <f ca="1">(OFFSET(Assumptions!$B$20,K$1-1,0)*$D108+1)^(1/252)-1</f>
        <v>3.1281196627719332E-4</v>
      </c>
      <c r="L108" s="2">
        <f ca="1">(OFFSET(Assumptions!$B$20,L$1-1,0)*$D108+1)^(1/252)-1</f>
        <v>3.1137909323386559E-4</v>
      </c>
      <c r="M108" s="2">
        <f ca="1">(OFFSET(Assumptions!$B$20,M$1-1,0)*$D108+1)^(1/252)-1</f>
        <v>3.1853831227546259E-4</v>
      </c>
      <c r="N108" s="2">
        <f ca="1">(OFFSET(Assumptions!$B$20,N$1-1,0)*$D108+1)^(1/252)-1</f>
        <v>2.9817243282814765E-4</v>
      </c>
    </row>
    <row r="109" spans="1:14" x14ac:dyDescent="0.25">
      <c r="A109" s="4">
        <f t="shared" si="4"/>
        <v>7</v>
      </c>
      <c r="B109" s="4">
        <f t="shared" si="5"/>
        <v>2012</v>
      </c>
      <c r="C109" s="9">
        <v>41120</v>
      </c>
      <c r="D109" s="1">
        <f t="shared" si="6"/>
        <v>7.7899536636505173E-2</v>
      </c>
      <c r="E109" s="1">
        <v>2.9772000000005699E-4</v>
      </c>
      <c r="F109" s="1">
        <f t="shared" si="7"/>
        <v>3.5837146183602675E-2</v>
      </c>
      <c r="G109" s="1">
        <v>-1.03272364791824E-2</v>
      </c>
      <c r="H109" s="2">
        <f ca="1">(OFFSET(Assumptions!$B$20,H$1-1,0)*$D109+1)^(1/252)-1</f>
        <v>3.1203775608878992E-4</v>
      </c>
      <c r="I109" s="2">
        <f ca="1">(OFFSET(Assumptions!$B$20,I$1-1,0)*$D109+1)^(1/252)-1</f>
        <v>3.2630425777813166E-4</v>
      </c>
      <c r="J109" s="2">
        <f ca="1">(OFFSET(Assumptions!$B$20,J$1-1,0)*$D109+1)^(1/252)-1</f>
        <v>3.5468495953527857E-4</v>
      </c>
      <c r="K109" s="2">
        <f ca="1">(OFFSET(Assumptions!$B$20,K$1-1,0)*$D109+1)^(1/252)-1</f>
        <v>3.1203775608878992E-4</v>
      </c>
      <c r="L109" s="2">
        <f ca="1">(OFFSET(Assumptions!$B$20,L$1-1,0)*$D109+1)^(1/252)-1</f>
        <v>3.1060829300733062E-4</v>
      </c>
      <c r="M109" s="2">
        <f ca="1">(OFFSET(Assumptions!$B$20,M$1-1,0)*$D109+1)^(1/252)-1</f>
        <v>3.1775048668714057E-4</v>
      </c>
      <c r="N109" s="2">
        <f ca="1">(OFFSET(Assumptions!$B$20,N$1-1,0)*$D109+1)^(1/252)-1</f>
        <v>2.9743311954666396E-4</v>
      </c>
    </row>
    <row r="110" spans="1:14" x14ac:dyDescent="0.25">
      <c r="A110" s="4">
        <f t="shared" si="4"/>
        <v>7</v>
      </c>
      <c r="B110" s="4">
        <f t="shared" si="5"/>
        <v>2012</v>
      </c>
      <c r="C110" s="9">
        <v>41121</v>
      </c>
      <c r="D110" s="1">
        <f t="shared" si="6"/>
        <v>7.8298788526986351E-2</v>
      </c>
      <c r="E110" s="1">
        <v>2.99190000000005E-4</v>
      </c>
      <c r="F110" s="1">
        <f t="shared" si="7"/>
        <v>3.6147058299369261E-2</v>
      </c>
      <c r="G110" s="1">
        <v>8.6813792364282005E-4</v>
      </c>
      <c r="H110" s="2">
        <f ca="1">(OFFSET(Assumptions!$B$20,H$1-1,0)*$D110+1)^(1/252)-1</f>
        <v>3.1357570765688791E-4</v>
      </c>
      <c r="I110" s="2">
        <f ca="1">(OFFSET(Assumptions!$B$20,I$1-1,0)*$D110+1)^(1/252)-1</f>
        <v>3.2790967421436612E-4</v>
      </c>
      <c r="J110" s="2">
        <f ca="1">(OFFSET(Assumptions!$B$20,J$1-1,0)*$D110+1)^(1/252)-1</f>
        <v>3.564238664184316E-4</v>
      </c>
      <c r="K110" s="2">
        <f ca="1">(OFFSET(Assumptions!$B$20,K$1-1,0)*$D110+1)^(1/252)-1</f>
        <v>3.1357570765688791E-4</v>
      </c>
      <c r="L110" s="2">
        <f ca="1">(OFFSET(Assumptions!$B$20,L$1-1,0)*$D110+1)^(1/252)-1</f>
        <v>3.1213947140673604E-4</v>
      </c>
      <c r="M110" s="2">
        <f ca="1">(OFFSET(Assumptions!$B$20,M$1-1,0)*$D110+1)^(1/252)-1</f>
        <v>3.1931548231223239E-4</v>
      </c>
      <c r="N110" s="2">
        <f ca="1">(OFFSET(Assumptions!$B$20,N$1-1,0)*$D110+1)^(1/252)-1</f>
        <v>2.989017555146134E-4</v>
      </c>
    </row>
    <row r="111" spans="1:14" x14ac:dyDescent="0.25">
      <c r="A111" s="4">
        <f t="shared" si="4"/>
        <v>8</v>
      </c>
      <c r="B111" s="4">
        <f t="shared" si="5"/>
        <v>2012</v>
      </c>
      <c r="C111" s="9">
        <v>41122</v>
      </c>
      <c r="D111" s="1">
        <f t="shared" si="6"/>
        <v>7.8298788526986351E-2</v>
      </c>
      <c r="E111" s="1">
        <v>2.99190000000005E-4</v>
      </c>
      <c r="F111" s="1">
        <f t="shared" si="7"/>
        <v>3.6457063137741885E-2</v>
      </c>
      <c r="G111" s="1">
        <v>3.10335543184492E-3</v>
      </c>
      <c r="H111" s="2">
        <f ca="1">(OFFSET(Assumptions!$B$20,H$1-1,0)*$D111+1)^(1/252)-1</f>
        <v>3.1357570765688791E-4</v>
      </c>
      <c r="I111" s="2">
        <f ca="1">(OFFSET(Assumptions!$B$20,I$1-1,0)*$D111+1)^(1/252)-1</f>
        <v>3.2790967421436612E-4</v>
      </c>
      <c r="J111" s="2">
        <f ca="1">(OFFSET(Assumptions!$B$20,J$1-1,0)*$D111+1)^(1/252)-1</f>
        <v>3.564238664184316E-4</v>
      </c>
      <c r="K111" s="2">
        <f ca="1">(OFFSET(Assumptions!$B$20,K$1-1,0)*$D111+1)^(1/252)-1</f>
        <v>3.1357570765688791E-4</v>
      </c>
      <c r="L111" s="2">
        <f ca="1">(OFFSET(Assumptions!$B$20,L$1-1,0)*$D111+1)^(1/252)-1</f>
        <v>3.1213947140673604E-4</v>
      </c>
      <c r="M111" s="2">
        <f ca="1">(OFFSET(Assumptions!$B$20,M$1-1,0)*$D111+1)^(1/252)-1</f>
        <v>3.1931548231223239E-4</v>
      </c>
      <c r="N111" s="2">
        <f ca="1">(OFFSET(Assumptions!$B$20,N$1-1,0)*$D111+1)^(1/252)-1</f>
        <v>2.989017555146134E-4</v>
      </c>
    </row>
    <row r="112" spans="1:14" x14ac:dyDescent="0.25">
      <c r="A112" s="4">
        <f t="shared" si="4"/>
        <v>8</v>
      </c>
      <c r="B112" s="4">
        <f t="shared" si="5"/>
        <v>2012</v>
      </c>
      <c r="C112" s="9">
        <v>41123</v>
      </c>
      <c r="D112" s="1">
        <f t="shared" si="6"/>
        <v>7.8298788526986351E-2</v>
      </c>
      <c r="E112" s="1">
        <v>2.99190000000005E-4</v>
      </c>
      <c r="F112" s="1">
        <f t="shared" si="7"/>
        <v>3.6767160726462134E-2</v>
      </c>
      <c r="G112" s="1">
        <v>4.1143578942024498E-3</v>
      </c>
      <c r="H112" s="2">
        <f ca="1">(OFFSET(Assumptions!$B$20,H$1-1,0)*$D112+1)^(1/252)-1</f>
        <v>3.1357570765688791E-4</v>
      </c>
      <c r="I112" s="2">
        <f ca="1">(OFFSET(Assumptions!$B$20,I$1-1,0)*$D112+1)^(1/252)-1</f>
        <v>3.2790967421436612E-4</v>
      </c>
      <c r="J112" s="2">
        <f ca="1">(OFFSET(Assumptions!$B$20,J$1-1,0)*$D112+1)^(1/252)-1</f>
        <v>3.564238664184316E-4</v>
      </c>
      <c r="K112" s="2">
        <f ca="1">(OFFSET(Assumptions!$B$20,K$1-1,0)*$D112+1)^(1/252)-1</f>
        <v>3.1357570765688791E-4</v>
      </c>
      <c r="L112" s="2">
        <f ca="1">(OFFSET(Assumptions!$B$20,L$1-1,0)*$D112+1)^(1/252)-1</f>
        <v>3.1213947140673604E-4</v>
      </c>
      <c r="M112" s="2">
        <f ca="1">(OFFSET(Assumptions!$B$20,M$1-1,0)*$D112+1)^(1/252)-1</f>
        <v>3.1931548231223239E-4</v>
      </c>
      <c r="N112" s="2">
        <f ca="1">(OFFSET(Assumptions!$B$20,N$1-1,0)*$D112+1)^(1/252)-1</f>
        <v>2.989017555146134E-4</v>
      </c>
    </row>
    <row r="113" spans="1:14" x14ac:dyDescent="0.25">
      <c r="A113" s="4">
        <f t="shared" si="4"/>
        <v>8</v>
      </c>
      <c r="B113" s="4">
        <f t="shared" si="5"/>
        <v>2012</v>
      </c>
      <c r="C113" s="9">
        <v>41124</v>
      </c>
      <c r="D113" s="1">
        <f t="shared" si="6"/>
        <v>7.8200998936760024E-2</v>
      </c>
      <c r="E113" s="1">
        <v>2.9882999999997201E-4</v>
      </c>
      <c r="F113" s="1">
        <f t="shared" si="7"/>
        <v>3.7076977857102067E-2</v>
      </c>
      <c r="G113" s="1">
        <v>-1.44879834469347E-3</v>
      </c>
      <c r="H113" s="2">
        <f ca="1">(OFFSET(Assumptions!$B$20,H$1-1,0)*$D113+1)^(1/252)-1</f>
        <v>3.131990688802766E-4</v>
      </c>
      <c r="I113" s="2">
        <f ca="1">(OFFSET(Assumptions!$B$20,I$1-1,0)*$D113+1)^(1/252)-1</f>
        <v>3.2751651604745469E-4</v>
      </c>
      <c r="J113" s="2">
        <f ca="1">(OFFSET(Assumptions!$B$20,J$1-1,0)*$D113+1)^(1/252)-1</f>
        <v>3.5599802251584656E-4</v>
      </c>
      <c r="K113" s="2">
        <f ca="1">(OFFSET(Assumptions!$B$20,K$1-1,0)*$D113+1)^(1/252)-1</f>
        <v>3.131990688802766E-4</v>
      </c>
      <c r="L113" s="2">
        <f ca="1">(OFFSET(Assumptions!$B$20,L$1-1,0)*$D113+1)^(1/252)-1</f>
        <v>3.1176449111414151E-4</v>
      </c>
      <c r="M113" s="2">
        <f ca="1">(OFFSET(Assumptions!$B$20,M$1-1,0)*$D113+1)^(1/252)-1</f>
        <v>3.1893222152556966E-4</v>
      </c>
      <c r="N113" s="2">
        <f ca="1">(OFFSET(Assumptions!$B$20,N$1-1,0)*$D113+1)^(1/252)-1</f>
        <v>2.9854208951674011E-4</v>
      </c>
    </row>
    <row r="114" spans="1:14" x14ac:dyDescent="0.25">
      <c r="A114" s="4">
        <f t="shared" si="4"/>
        <v>8</v>
      </c>
      <c r="B114" s="4">
        <f t="shared" si="5"/>
        <v>2012</v>
      </c>
      <c r="C114" s="9">
        <v>41127</v>
      </c>
      <c r="D114" s="1">
        <f t="shared" si="6"/>
        <v>7.8298788526986351E-2</v>
      </c>
      <c r="E114" s="1">
        <v>2.99190000000005E-4</v>
      </c>
      <c r="F114" s="1">
        <f t="shared" si="7"/>
        <v>3.7387260918107179E-2</v>
      </c>
      <c r="G114" s="1">
        <v>-5.3949379776116997E-3</v>
      </c>
      <c r="H114" s="2">
        <f ca="1">(OFFSET(Assumptions!$B$20,H$1-1,0)*$D114+1)^(1/252)-1</f>
        <v>3.1357570765688791E-4</v>
      </c>
      <c r="I114" s="2">
        <f ca="1">(OFFSET(Assumptions!$B$20,I$1-1,0)*$D114+1)^(1/252)-1</f>
        <v>3.2790967421436612E-4</v>
      </c>
      <c r="J114" s="2">
        <f ca="1">(OFFSET(Assumptions!$B$20,J$1-1,0)*$D114+1)^(1/252)-1</f>
        <v>3.564238664184316E-4</v>
      </c>
      <c r="K114" s="2">
        <f ca="1">(OFFSET(Assumptions!$B$20,K$1-1,0)*$D114+1)^(1/252)-1</f>
        <v>3.1357570765688791E-4</v>
      </c>
      <c r="L114" s="2">
        <f ca="1">(OFFSET(Assumptions!$B$20,L$1-1,0)*$D114+1)^(1/252)-1</f>
        <v>3.1213947140673604E-4</v>
      </c>
      <c r="M114" s="2">
        <f ca="1">(OFFSET(Assumptions!$B$20,M$1-1,0)*$D114+1)^(1/252)-1</f>
        <v>3.1931548231223239E-4</v>
      </c>
      <c r="N114" s="2">
        <f ca="1">(OFFSET(Assumptions!$B$20,N$1-1,0)*$D114+1)^(1/252)-1</f>
        <v>2.989017555146134E-4</v>
      </c>
    </row>
    <row r="115" spans="1:14" x14ac:dyDescent="0.25">
      <c r="A115" s="4">
        <f t="shared" si="4"/>
        <v>8</v>
      </c>
      <c r="B115" s="4">
        <f t="shared" si="5"/>
        <v>2012</v>
      </c>
      <c r="C115" s="9">
        <v>41128</v>
      </c>
      <c r="D115" s="1">
        <f t="shared" si="6"/>
        <v>7.8200998936760024E-2</v>
      </c>
      <c r="E115" s="1">
        <v>2.9882999999997201E-4</v>
      </c>
      <c r="F115" s="1">
        <f t="shared" si="7"/>
        <v>3.7697263353287269E-2</v>
      </c>
      <c r="G115" s="1">
        <v>-8.59913696822911E-3</v>
      </c>
      <c r="H115" s="2">
        <f ca="1">(OFFSET(Assumptions!$B$20,H$1-1,0)*$D115+1)^(1/252)-1</f>
        <v>3.131990688802766E-4</v>
      </c>
      <c r="I115" s="2">
        <f ca="1">(OFFSET(Assumptions!$B$20,I$1-1,0)*$D115+1)^(1/252)-1</f>
        <v>3.2751651604745469E-4</v>
      </c>
      <c r="J115" s="2">
        <f ca="1">(OFFSET(Assumptions!$B$20,J$1-1,0)*$D115+1)^(1/252)-1</f>
        <v>3.5599802251584656E-4</v>
      </c>
      <c r="K115" s="2">
        <f ca="1">(OFFSET(Assumptions!$B$20,K$1-1,0)*$D115+1)^(1/252)-1</f>
        <v>3.131990688802766E-4</v>
      </c>
      <c r="L115" s="2">
        <f ca="1">(OFFSET(Assumptions!$B$20,L$1-1,0)*$D115+1)^(1/252)-1</f>
        <v>3.1176449111414151E-4</v>
      </c>
      <c r="M115" s="2">
        <f ca="1">(OFFSET(Assumptions!$B$20,M$1-1,0)*$D115+1)^(1/252)-1</f>
        <v>3.1893222152556966E-4</v>
      </c>
      <c r="N115" s="2">
        <f ca="1">(OFFSET(Assumptions!$B$20,N$1-1,0)*$D115+1)^(1/252)-1</f>
        <v>2.9854208951674011E-4</v>
      </c>
    </row>
    <row r="116" spans="1:14" x14ac:dyDescent="0.25">
      <c r="A116" s="4">
        <f t="shared" si="4"/>
        <v>8</v>
      </c>
      <c r="B116" s="4">
        <f t="shared" si="5"/>
        <v>2012</v>
      </c>
      <c r="C116" s="9">
        <v>41129</v>
      </c>
      <c r="D116" s="1">
        <f t="shared" si="6"/>
        <v>7.8200998936760024E-2</v>
      </c>
      <c r="E116" s="1">
        <v>2.9882999999997201E-4</v>
      </c>
      <c r="F116" s="1">
        <f t="shared" si="7"/>
        <v>3.8007358426495053E-2</v>
      </c>
      <c r="G116" s="1">
        <v>4.5034211666246096E-3</v>
      </c>
      <c r="H116" s="2">
        <f ca="1">(OFFSET(Assumptions!$B$20,H$1-1,0)*$D116+1)^(1/252)-1</f>
        <v>3.131990688802766E-4</v>
      </c>
      <c r="I116" s="2">
        <f ca="1">(OFFSET(Assumptions!$B$20,I$1-1,0)*$D116+1)^(1/252)-1</f>
        <v>3.2751651604745469E-4</v>
      </c>
      <c r="J116" s="2">
        <f ca="1">(OFFSET(Assumptions!$B$20,J$1-1,0)*$D116+1)^(1/252)-1</f>
        <v>3.5599802251584656E-4</v>
      </c>
      <c r="K116" s="2">
        <f ca="1">(OFFSET(Assumptions!$B$20,K$1-1,0)*$D116+1)^(1/252)-1</f>
        <v>3.131990688802766E-4</v>
      </c>
      <c r="L116" s="2">
        <f ca="1">(OFFSET(Assumptions!$B$20,L$1-1,0)*$D116+1)^(1/252)-1</f>
        <v>3.1176449111414151E-4</v>
      </c>
      <c r="M116" s="2">
        <f ca="1">(OFFSET(Assumptions!$B$20,M$1-1,0)*$D116+1)^(1/252)-1</f>
        <v>3.1893222152556966E-4</v>
      </c>
      <c r="N116" s="2">
        <f ca="1">(OFFSET(Assumptions!$B$20,N$1-1,0)*$D116+1)^(1/252)-1</f>
        <v>2.9854208951674011E-4</v>
      </c>
    </row>
    <row r="117" spans="1:14" x14ac:dyDescent="0.25">
      <c r="A117" s="4">
        <f t="shared" si="4"/>
        <v>8</v>
      </c>
      <c r="B117" s="4">
        <f t="shared" si="5"/>
        <v>2012</v>
      </c>
      <c r="C117" s="9">
        <v>41130</v>
      </c>
      <c r="D117" s="1">
        <f t="shared" si="6"/>
        <v>7.8200998936760024E-2</v>
      </c>
      <c r="E117" s="1">
        <v>2.9882999999997201E-4</v>
      </c>
      <c r="F117" s="1">
        <f t="shared" si="7"/>
        <v>3.8317546165413718E-2</v>
      </c>
      <c r="G117" s="1">
        <v>8.0406933723673503E-3</v>
      </c>
      <c r="H117" s="2">
        <f ca="1">(OFFSET(Assumptions!$B$20,H$1-1,0)*$D117+1)^(1/252)-1</f>
        <v>3.131990688802766E-4</v>
      </c>
      <c r="I117" s="2">
        <f ca="1">(OFFSET(Assumptions!$B$20,I$1-1,0)*$D117+1)^(1/252)-1</f>
        <v>3.2751651604745469E-4</v>
      </c>
      <c r="J117" s="2">
        <f ca="1">(OFFSET(Assumptions!$B$20,J$1-1,0)*$D117+1)^(1/252)-1</f>
        <v>3.5599802251584656E-4</v>
      </c>
      <c r="K117" s="2">
        <f ca="1">(OFFSET(Assumptions!$B$20,K$1-1,0)*$D117+1)^(1/252)-1</f>
        <v>3.131990688802766E-4</v>
      </c>
      <c r="L117" s="2">
        <f ca="1">(OFFSET(Assumptions!$B$20,L$1-1,0)*$D117+1)^(1/252)-1</f>
        <v>3.1176449111414151E-4</v>
      </c>
      <c r="M117" s="2">
        <f ca="1">(OFFSET(Assumptions!$B$20,M$1-1,0)*$D117+1)^(1/252)-1</f>
        <v>3.1893222152556966E-4</v>
      </c>
      <c r="N117" s="2">
        <f ca="1">(OFFSET(Assumptions!$B$20,N$1-1,0)*$D117+1)^(1/252)-1</f>
        <v>2.9854208951674011E-4</v>
      </c>
    </row>
    <row r="118" spans="1:14" x14ac:dyDescent="0.25">
      <c r="A118" s="4">
        <f t="shared" si="4"/>
        <v>8</v>
      </c>
      <c r="B118" s="4">
        <f t="shared" si="5"/>
        <v>2012</v>
      </c>
      <c r="C118" s="9">
        <v>41131</v>
      </c>
      <c r="D118" s="1">
        <f t="shared" si="6"/>
        <v>7.8200998936760024E-2</v>
      </c>
      <c r="E118" s="1">
        <v>2.9882999999997201E-4</v>
      </c>
      <c r="F118" s="1">
        <f t="shared" si="7"/>
        <v>3.8627826597734227E-2</v>
      </c>
      <c r="G118" s="1">
        <v>9.3668847777239595E-4</v>
      </c>
      <c r="H118" s="2">
        <f ca="1">(OFFSET(Assumptions!$B$20,H$1-1,0)*$D118+1)^(1/252)-1</f>
        <v>3.131990688802766E-4</v>
      </c>
      <c r="I118" s="2">
        <f ca="1">(OFFSET(Assumptions!$B$20,I$1-1,0)*$D118+1)^(1/252)-1</f>
        <v>3.2751651604745469E-4</v>
      </c>
      <c r="J118" s="2">
        <f ca="1">(OFFSET(Assumptions!$B$20,J$1-1,0)*$D118+1)^(1/252)-1</f>
        <v>3.5599802251584656E-4</v>
      </c>
      <c r="K118" s="2">
        <f ca="1">(OFFSET(Assumptions!$B$20,K$1-1,0)*$D118+1)^(1/252)-1</f>
        <v>3.131990688802766E-4</v>
      </c>
      <c r="L118" s="2">
        <f ca="1">(OFFSET(Assumptions!$B$20,L$1-1,0)*$D118+1)^(1/252)-1</f>
        <v>3.1176449111414151E-4</v>
      </c>
      <c r="M118" s="2">
        <f ca="1">(OFFSET(Assumptions!$B$20,M$1-1,0)*$D118+1)^(1/252)-1</f>
        <v>3.1893222152556966E-4</v>
      </c>
      <c r="N118" s="2">
        <f ca="1">(OFFSET(Assumptions!$B$20,N$1-1,0)*$D118+1)^(1/252)-1</f>
        <v>2.9854208951674011E-4</v>
      </c>
    </row>
    <row r="119" spans="1:14" x14ac:dyDescent="0.25">
      <c r="A119" s="4">
        <f t="shared" si="4"/>
        <v>8</v>
      </c>
      <c r="B119" s="4">
        <f t="shared" si="5"/>
        <v>2012</v>
      </c>
      <c r="C119" s="9">
        <v>41134</v>
      </c>
      <c r="D119" s="1">
        <f t="shared" si="6"/>
        <v>7.8200998936760024E-2</v>
      </c>
      <c r="E119" s="1">
        <v>2.9882999999997201E-4</v>
      </c>
      <c r="F119" s="1">
        <f t="shared" si="7"/>
        <v>3.8938199751156422E-2</v>
      </c>
      <c r="G119" s="1">
        <v>-4.3679354587633501E-3</v>
      </c>
      <c r="H119" s="2">
        <f ca="1">(OFFSET(Assumptions!$B$20,H$1-1,0)*$D119+1)^(1/252)-1</f>
        <v>3.131990688802766E-4</v>
      </c>
      <c r="I119" s="2">
        <f ca="1">(OFFSET(Assumptions!$B$20,I$1-1,0)*$D119+1)^(1/252)-1</f>
        <v>3.2751651604745469E-4</v>
      </c>
      <c r="J119" s="2">
        <f ca="1">(OFFSET(Assumptions!$B$20,J$1-1,0)*$D119+1)^(1/252)-1</f>
        <v>3.5599802251584656E-4</v>
      </c>
      <c r="K119" s="2">
        <f ca="1">(OFFSET(Assumptions!$B$20,K$1-1,0)*$D119+1)^(1/252)-1</f>
        <v>3.131990688802766E-4</v>
      </c>
      <c r="L119" s="2">
        <f ca="1">(OFFSET(Assumptions!$B$20,L$1-1,0)*$D119+1)^(1/252)-1</f>
        <v>3.1176449111414151E-4</v>
      </c>
      <c r="M119" s="2">
        <f ca="1">(OFFSET(Assumptions!$B$20,M$1-1,0)*$D119+1)^(1/252)-1</f>
        <v>3.1893222152556966E-4</v>
      </c>
      <c r="N119" s="2">
        <f ca="1">(OFFSET(Assumptions!$B$20,N$1-1,0)*$D119+1)^(1/252)-1</f>
        <v>2.9854208951674011E-4</v>
      </c>
    </row>
    <row r="120" spans="1:14" x14ac:dyDescent="0.25">
      <c r="A120" s="4">
        <f t="shared" si="4"/>
        <v>8</v>
      </c>
      <c r="B120" s="4">
        <f t="shared" si="5"/>
        <v>2012</v>
      </c>
      <c r="C120" s="9">
        <v>41135</v>
      </c>
      <c r="D120" s="1">
        <f t="shared" si="6"/>
        <v>7.8000014740583712E-2</v>
      </c>
      <c r="E120" s="1">
        <v>2.9809000000002899E-4</v>
      </c>
      <c r="F120" s="1">
        <f t="shared" si="7"/>
        <v>3.9247896839120333E-2</v>
      </c>
      <c r="G120" s="1">
        <v>6.9038134847068102E-3</v>
      </c>
      <c r="H120" s="2">
        <f ca="1">(OFFSET(Assumptions!$B$20,H$1-1,0)*$D120+1)^(1/252)-1</f>
        <v>3.1242486201343844E-4</v>
      </c>
      <c r="I120" s="2">
        <f ca="1">(OFFSET(Assumptions!$B$20,I$1-1,0)*$D120+1)^(1/252)-1</f>
        <v>3.2670834732306808E-4</v>
      </c>
      <c r="J120" s="2">
        <f ca="1">(OFFSET(Assumptions!$B$20,J$1-1,0)*$D120+1)^(1/252)-1</f>
        <v>3.5512265462678272E-4</v>
      </c>
      <c r="K120" s="2">
        <f ca="1">(OFFSET(Assumptions!$B$20,K$1-1,0)*$D120+1)^(1/252)-1</f>
        <v>3.1242486201343844E-4</v>
      </c>
      <c r="L120" s="2">
        <f ca="1">(OFFSET(Assumptions!$B$20,L$1-1,0)*$D120+1)^(1/252)-1</f>
        <v>3.1099369386500264E-4</v>
      </c>
      <c r="M120" s="2">
        <f ca="1">(OFFSET(Assumptions!$B$20,M$1-1,0)*$D120+1)^(1/252)-1</f>
        <v>3.1814440066280092E-4</v>
      </c>
      <c r="N120" s="2">
        <f ca="1">(OFFSET(Assumptions!$B$20,N$1-1,0)*$D120+1)^(1/252)-1</f>
        <v>2.9780277617152962E-4</v>
      </c>
    </row>
    <row r="121" spans="1:14" x14ac:dyDescent="0.25">
      <c r="A121" s="4">
        <f t="shared" si="4"/>
        <v>8</v>
      </c>
      <c r="B121" s="4">
        <f t="shared" si="5"/>
        <v>2012</v>
      </c>
      <c r="C121" s="9">
        <v>41136</v>
      </c>
      <c r="D121" s="1">
        <f t="shared" si="6"/>
        <v>7.8298788526986351E-2</v>
      </c>
      <c r="E121" s="1">
        <v>2.99190000000005E-4</v>
      </c>
      <c r="F121" s="1">
        <f t="shared" si="7"/>
        <v>3.9558829417375652E-2</v>
      </c>
      <c r="G121" s="1">
        <v>-7.3828239357231996E-4</v>
      </c>
      <c r="H121" s="2">
        <f ca="1">(OFFSET(Assumptions!$B$20,H$1-1,0)*$D121+1)^(1/252)-1</f>
        <v>3.1357570765688791E-4</v>
      </c>
      <c r="I121" s="2">
        <f ca="1">(OFFSET(Assumptions!$B$20,I$1-1,0)*$D121+1)^(1/252)-1</f>
        <v>3.2790967421436612E-4</v>
      </c>
      <c r="J121" s="2">
        <f ca="1">(OFFSET(Assumptions!$B$20,J$1-1,0)*$D121+1)^(1/252)-1</f>
        <v>3.564238664184316E-4</v>
      </c>
      <c r="K121" s="2">
        <f ca="1">(OFFSET(Assumptions!$B$20,K$1-1,0)*$D121+1)^(1/252)-1</f>
        <v>3.1357570765688791E-4</v>
      </c>
      <c r="L121" s="2">
        <f ca="1">(OFFSET(Assumptions!$B$20,L$1-1,0)*$D121+1)^(1/252)-1</f>
        <v>3.1213947140673604E-4</v>
      </c>
      <c r="M121" s="2">
        <f ca="1">(OFFSET(Assumptions!$B$20,M$1-1,0)*$D121+1)^(1/252)-1</f>
        <v>3.1931548231223239E-4</v>
      </c>
      <c r="N121" s="2">
        <f ca="1">(OFFSET(Assumptions!$B$20,N$1-1,0)*$D121+1)^(1/252)-1</f>
        <v>2.989017555146134E-4</v>
      </c>
    </row>
    <row r="122" spans="1:14" x14ac:dyDescent="0.25">
      <c r="A122" s="4">
        <f t="shared" si="4"/>
        <v>8</v>
      </c>
      <c r="B122" s="4">
        <f t="shared" si="5"/>
        <v>2012</v>
      </c>
      <c r="C122" s="9">
        <v>41137</v>
      </c>
      <c r="D122" s="1">
        <f t="shared" si="6"/>
        <v>7.8298788526986351E-2</v>
      </c>
      <c r="E122" s="1">
        <v>2.99190000000005E-4</v>
      </c>
      <c r="F122" s="1">
        <f t="shared" si="7"/>
        <v>3.9869855023549006E-2</v>
      </c>
      <c r="G122" s="1">
        <v>-5.3125367532598196E-3</v>
      </c>
      <c r="H122" s="2">
        <f ca="1">(OFFSET(Assumptions!$B$20,H$1-1,0)*$D122+1)^(1/252)-1</f>
        <v>3.1357570765688791E-4</v>
      </c>
      <c r="I122" s="2">
        <f ca="1">(OFFSET(Assumptions!$B$20,I$1-1,0)*$D122+1)^(1/252)-1</f>
        <v>3.2790967421436612E-4</v>
      </c>
      <c r="J122" s="2">
        <f ca="1">(OFFSET(Assumptions!$B$20,J$1-1,0)*$D122+1)^(1/252)-1</f>
        <v>3.564238664184316E-4</v>
      </c>
      <c r="K122" s="2">
        <f ca="1">(OFFSET(Assumptions!$B$20,K$1-1,0)*$D122+1)^(1/252)-1</f>
        <v>3.1357570765688791E-4</v>
      </c>
      <c r="L122" s="2">
        <f ca="1">(OFFSET(Assumptions!$B$20,L$1-1,0)*$D122+1)^(1/252)-1</f>
        <v>3.1213947140673604E-4</v>
      </c>
      <c r="M122" s="2">
        <f ca="1">(OFFSET(Assumptions!$B$20,M$1-1,0)*$D122+1)^(1/252)-1</f>
        <v>3.1931548231223239E-4</v>
      </c>
      <c r="N122" s="2">
        <f ca="1">(OFFSET(Assumptions!$B$20,N$1-1,0)*$D122+1)^(1/252)-1</f>
        <v>2.989017555146134E-4</v>
      </c>
    </row>
    <row r="123" spans="1:14" x14ac:dyDescent="0.25">
      <c r="A123" s="4">
        <f t="shared" si="4"/>
        <v>8</v>
      </c>
      <c r="B123" s="4">
        <f t="shared" si="5"/>
        <v>2012</v>
      </c>
      <c r="C123" s="9">
        <v>41138</v>
      </c>
      <c r="D123" s="1">
        <f t="shared" si="6"/>
        <v>7.8200998936760024E-2</v>
      </c>
      <c r="E123" s="1">
        <v>2.9882999999997201E-4</v>
      </c>
      <c r="F123" s="1">
        <f t="shared" si="7"/>
        <v>4.0180599332325651E-2</v>
      </c>
      <c r="G123" s="1">
        <v>-1.4501991050057899E-2</v>
      </c>
      <c r="H123" s="2">
        <f ca="1">(OFFSET(Assumptions!$B$20,H$1-1,0)*$D123+1)^(1/252)-1</f>
        <v>3.131990688802766E-4</v>
      </c>
      <c r="I123" s="2">
        <f ca="1">(OFFSET(Assumptions!$B$20,I$1-1,0)*$D123+1)^(1/252)-1</f>
        <v>3.2751651604745469E-4</v>
      </c>
      <c r="J123" s="2">
        <f ca="1">(OFFSET(Assumptions!$B$20,J$1-1,0)*$D123+1)^(1/252)-1</f>
        <v>3.5599802251584656E-4</v>
      </c>
      <c r="K123" s="2">
        <f ca="1">(OFFSET(Assumptions!$B$20,K$1-1,0)*$D123+1)^(1/252)-1</f>
        <v>3.131990688802766E-4</v>
      </c>
      <c r="L123" s="2">
        <f ca="1">(OFFSET(Assumptions!$B$20,L$1-1,0)*$D123+1)^(1/252)-1</f>
        <v>3.1176449111414151E-4</v>
      </c>
      <c r="M123" s="2">
        <f ca="1">(OFFSET(Assumptions!$B$20,M$1-1,0)*$D123+1)^(1/252)-1</f>
        <v>3.1893222152556966E-4</v>
      </c>
      <c r="N123" s="2">
        <f ca="1">(OFFSET(Assumptions!$B$20,N$1-1,0)*$D123+1)^(1/252)-1</f>
        <v>2.9854208951674011E-4</v>
      </c>
    </row>
    <row r="124" spans="1:14" x14ac:dyDescent="0.25">
      <c r="A124" s="4">
        <f t="shared" si="4"/>
        <v>8</v>
      </c>
      <c r="B124" s="4">
        <f t="shared" si="5"/>
        <v>2012</v>
      </c>
      <c r="C124" s="9">
        <v>41141</v>
      </c>
      <c r="D124" s="1">
        <f t="shared" si="6"/>
        <v>7.8399303700223744E-2</v>
      </c>
      <c r="E124" s="1">
        <v>2.99559999999977E-4</v>
      </c>
      <c r="F124" s="1">
        <f t="shared" si="7"/>
        <v>4.0492195832661615E-2</v>
      </c>
      <c r="G124" s="1">
        <v>3.09019587056136E-3</v>
      </c>
      <c r="H124" s="2">
        <f ca="1">(OFFSET(Assumptions!$B$20,H$1-1,0)*$D124+1)^(1/252)-1</f>
        <v>3.13962806983481E-4</v>
      </c>
      <c r="I124" s="2">
        <f ca="1">(OFFSET(Assumptions!$B$20,I$1-1,0)*$D124+1)^(1/252)-1</f>
        <v>3.2831375003383734E-4</v>
      </c>
      <c r="J124" s="2">
        <f ca="1">(OFFSET(Assumptions!$B$20,J$1-1,0)*$D124+1)^(1/252)-1</f>
        <v>3.5686153198977166E-4</v>
      </c>
      <c r="K124" s="2">
        <f ca="1">(OFFSET(Assumptions!$B$20,K$1-1,0)*$D124+1)^(1/252)-1</f>
        <v>3.13962806983481E-4</v>
      </c>
      <c r="L124" s="2">
        <f ca="1">(OFFSET(Assumptions!$B$20,L$1-1,0)*$D124+1)^(1/252)-1</f>
        <v>3.1252486635025001E-4</v>
      </c>
      <c r="M124" s="2">
        <f ca="1">(OFFSET(Assumptions!$B$20,M$1-1,0)*$D124+1)^(1/252)-1</f>
        <v>3.1970938690184525E-4</v>
      </c>
      <c r="N124" s="2">
        <f ca="1">(OFFSET(Assumptions!$B$20,N$1-1,0)*$D124+1)^(1/252)-1</f>
        <v>2.9927141226582243E-4</v>
      </c>
    </row>
    <row r="125" spans="1:14" x14ac:dyDescent="0.25">
      <c r="A125" s="4">
        <f t="shared" si="4"/>
        <v>8</v>
      </c>
      <c r="B125" s="4">
        <f t="shared" si="5"/>
        <v>2012</v>
      </c>
      <c r="C125" s="9">
        <v>41142</v>
      </c>
      <c r="D125" s="1">
        <f t="shared" si="6"/>
        <v>7.849982820595236E-2</v>
      </c>
      <c r="E125" s="1">
        <v>2.9992999999994802E-4</v>
      </c>
      <c r="F125" s="1">
        <f t="shared" si="7"/>
        <v>4.0804270656957575E-2</v>
      </c>
      <c r="G125" s="1">
        <v>-7.8712269494424208E-3</v>
      </c>
      <c r="H125" s="2">
        <f ca="1">(OFFSET(Assumptions!$B$20,H$1-1,0)*$D125+1)^(1/252)-1</f>
        <v>3.1434990465006862E-4</v>
      </c>
      <c r="I125" s="2">
        <f ca="1">(OFFSET(Assumptions!$B$20,I$1-1,0)*$D125+1)^(1/252)-1</f>
        <v>3.2871782239984881E-4</v>
      </c>
      <c r="J125" s="2">
        <f ca="1">(OFFSET(Assumptions!$B$20,J$1-1,0)*$D125+1)^(1/252)-1</f>
        <v>3.572991901332756E-4</v>
      </c>
      <c r="K125" s="2">
        <f ca="1">(OFFSET(Assumptions!$B$20,K$1-1,0)*$D125+1)^(1/252)-1</f>
        <v>3.1434990465006862E-4</v>
      </c>
      <c r="L125" s="2">
        <f ca="1">(OFFSET(Assumptions!$B$20,L$1-1,0)*$D125+1)^(1/252)-1</f>
        <v>3.1291025980562104E-4</v>
      </c>
      <c r="M125" s="2">
        <f ca="1">(OFFSET(Assumptions!$B$20,M$1-1,0)*$D125+1)^(1/252)-1</f>
        <v>3.2010328912956965E-4</v>
      </c>
      <c r="N125" s="2">
        <f ca="1">(OFFSET(Assumptions!$B$20,N$1-1,0)*$D125+1)^(1/252)-1</f>
        <v>2.9964106904900589E-4</v>
      </c>
    </row>
    <row r="126" spans="1:14" x14ac:dyDescent="0.25">
      <c r="A126" s="4">
        <f t="shared" si="4"/>
        <v>8</v>
      </c>
      <c r="B126" s="4">
        <f t="shared" si="5"/>
        <v>2012</v>
      </c>
      <c r="C126" s="9">
        <v>41143</v>
      </c>
      <c r="D126" s="1">
        <f t="shared" si="6"/>
        <v>7.8200998936760024E-2</v>
      </c>
      <c r="E126" s="1">
        <v>2.9882999999997201E-4</v>
      </c>
      <c r="F126" s="1">
        <f t="shared" si="7"/>
        <v>4.1115294197157981E-2</v>
      </c>
      <c r="G126" s="1">
        <v>5.6452838497778003E-4</v>
      </c>
      <c r="H126" s="2">
        <f ca="1">(OFFSET(Assumptions!$B$20,H$1-1,0)*$D126+1)^(1/252)-1</f>
        <v>3.131990688802766E-4</v>
      </c>
      <c r="I126" s="2">
        <f ca="1">(OFFSET(Assumptions!$B$20,I$1-1,0)*$D126+1)^(1/252)-1</f>
        <v>3.2751651604745469E-4</v>
      </c>
      <c r="J126" s="2">
        <f ca="1">(OFFSET(Assumptions!$B$20,J$1-1,0)*$D126+1)^(1/252)-1</f>
        <v>3.5599802251584656E-4</v>
      </c>
      <c r="K126" s="2">
        <f ca="1">(OFFSET(Assumptions!$B$20,K$1-1,0)*$D126+1)^(1/252)-1</f>
        <v>3.131990688802766E-4</v>
      </c>
      <c r="L126" s="2">
        <f ca="1">(OFFSET(Assumptions!$B$20,L$1-1,0)*$D126+1)^(1/252)-1</f>
        <v>3.1176449111414151E-4</v>
      </c>
      <c r="M126" s="2">
        <f ca="1">(OFFSET(Assumptions!$B$20,M$1-1,0)*$D126+1)^(1/252)-1</f>
        <v>3.1893222152556966E-4</v>
      </c>
      <c r="N126" s="2">
        <f ca="1">(OFFSET(Assumptions!$B$20,N$1-1,0)*$D126+1)^(1/252)-1</f>
        <v>2.9854208951674011E-4</v>
      </c>
    </row>
    <row r="127" spans="1:14" x14ac:dyDescent="0.25">
      <c r="A127" s="4">
        <f t="shared" si="4"/>
        <v>8</v>
      </c>
      <c r="B127" s="4">
        <f t="shared" si="5"/>
        <v>2012</v>
      </c>
      <c r="C127" s="9">
        <v>41144</v>
      </c>
      <c r="D127" s="1">
        <f t="shared" si="6"/>
        <v>7.8100502173696462E-2</v>
      </c>
      <c r="E127" s="1">
        <v>2.9846000000000001E-4</v>
      </c>
      <c r="F127" s="1">
        <f t="shared" si="7"/>
        <v>4.1426025467864003E-2</v>
      </c>
      <c r="G127" s="1">
        <v>-2.4036823805194001E-2</v>
      </c>
      <c r="H127" s="2">
        <f ca="1">(OFFSET(Assumptions!$B$20,H$1-1,0)*$D127+1)^(1/252)-1</f>
        <v>3.1281196627719332E-4</v>
      </c>
      <c r="I127" s="2">
        <f ca="1">(OFFSET(Assumptions!$B$20,I$1-1,0)*$D127+1)^(1/252)-1</f>
        <v>3.2711243341254637E-4</v>
      </c>
      <c r="J127" s="2">
        <f ca="1">(OFFSET(Assumptions!$B$20,J$1-1,0)*$D127+1)^(1/252)-1</f>
        <v>3.5556034228667599E-4</v>
      </c>
      <c r="K127" s="2">
        <f ca="1">(OFFSET(Assumptions!$B$20,K$1-1,0)*$D127+1)^(1/252)-1</f>
        <v>3.1281196627719332E-4</v>
      </c>
      <c r="L127" s="2">
        <f ca="1">(OFFSET(Assumptions!$B$20,L$1-1,0)*$D127+1)^(1/252)-1</f>
        <v>3.1137909323386559E-4</v>
      </c>
      <c r="M127" s="2">
        <f ca="1">(OFFSET(Assumptions!$B$20,M$1-1,0)*$D127+1)^(1/252)-1</f>
        <v>3.1853831227546259E-4</v>
      </c>
      <c r="N127" s="2">
        <f ca="1">(OFFSET(Assumptions!$B$20,N$1-1,0)*$D127+1)^(1/252)-1</f>
        <v>2.9817243282814765E-4</v>
      </c>
    </row>
    <row r="128" spans="1:14" x14ac:dyDescent="0.25">
      <c r="A128" s="4">
        <f t="shared" si="4"/>
        <v>8</v>
      </c>
      <c r="B128" s="4">
        <f t="shared" si="5"/>
        <v>2012</v>
      </c>
      <c r="C128" s="9">
        <v>41145</v>
      </c>
      <c r="D128" s="1">
        <f t="shared" si="6"/>
        <v>7.8100502173696462E-2</v>
      </c>
      <c r="E128" s="1">
        <v>2.9846000000000001E-4</v>
      </c>
      <c r="F128" s="1">
        <f t="shared" si="7"/>
        <v>4.1736849479425242E-2</v>
      </c>
      <c r="G128" s="1">
        <v>-1.5005449131176901E-3</v>
      </c>
      <c r="H128" s="2">
        <f ca="1">(OFFSET(Assumptions!$B$20,H$1-1,0)*$D128+1)^(1/252)-1</f>
        <v>3.1281196627719332E-4</v>
      </c>
      <c r="I128" s="2">
        <f ca="1">(OFFSET(Assumptions!$B$20,I$1-1,0)*$D128+1)^(1/252)-1</f>
        <v>3.2711243341254637E-4</v>
      </c>
      <c r="J128" s="2">
        <f ca="1">(OFFSET(Assumptions!$B$20,J$1-1,0)*$D128+1)^(1/252)-1</f>
        <v>3.5556034228667599E-4</v>
      </c>
      <c r="K128" s="2">
        <f ca="1">(OFFSET(Assumptions!$B$20,K$1-1,0)*$D128+1)^(1/252)-1</f>
        <v>3.1281196627719332E-4</v>
      </c>
      <c r="L128" s="2">
        <f ca="1">(OFFSET(Assumptions!$B$20,L$1-1,0)*$D128+1)^(1/252)-1</f>
        <v>3.1137909323386559E-4</v>
      </c>
      <c r="M128" s="2">
        <f ca="1">(OFFSET(Assumptions!$B$20,M$1-1,0)*$D128+1)^(1/252)-1</f>
        <v>3.1853831227546259E-4</v>
      </c>
      <c r="N128" s="2">
        <f ca="1">(OFFSET(Assumptions!$B$20,N$1-1,0)*$D128+1)^(1/252)-1</f>
        <v>2.9817243282814765E-4</v>
      </c>
    </row>
    <row r="129" spans="1:14" x14ac:dyDescent="0.25">
      <c r="A129" s="4">
        <f t="shared" si="4"/>
        <v>8</v>
      </c>
      <c r="B129" s="4">
        <f t="shared" si="5"/>
        <v>2012</v>
      </c>
      <c r="C129" s="9">
        <v>41148</v>
      </c>
      <c r="D129" s="1">
        <f t="shared" si="6"/>
        <v>7.8200998936760024E-2</v>
      </c>
      <c r="E129" s="1">
        <v>2.9882999999997201E-4</v>
      </c>
      <c r="F129" s="1">
        <f t="shared" si="7"/>
        <v>4.2048151702155145E-2</v>
      </c>
      <c r="G129" s="1">
        <v>1.0996377497092299E-3</v>
      </c>
      <c r="H129" s="2">
        <f ca="1">(OFFSET(Assumptions!$B$20,H$1-1,0)*$D129+1)^(1/252)-1</f>
        <v>3.131990688802766E-4</v>
      </c>
      <c r="I129" s="2">
        <f ca="1">(OFFSET(Assumptions!$B$20,I$1-1,0)*$D129+1)^(1/252)-1</f>
        <v>3.2751651604745469E-4</v>
      </c>
      <c r="J129" s="2">
        <f ca="1">(OFFSET(Assumptions!$B$20,J$1-1,0)*$D129+1)^(1/252)-1</f>
        <v>3.5599802251584656E-4</v>
      </c>
      <c r="K129" s="2">
        <f ca="1">(OFFSET(Assumptions!$B$20,K$1-1,0)*$D129+1)^(1/252)-1</f>
        <v>3.131990688802766E-4</v>
      </c>
      <c r="L129" s="2">
        <f ca="1">(OFFSET(Assumptions!$B$20,L$1-1,0)*$D129+1)^(1/252)-1</f>
        <v>3.1176449111414151E-4</v>
      </c>
      <c r="M129" s="2">
        <f ca="1">(OFFSET(Assumptions!$B$20,M$1-1,0)*$D129+1)^(1/252)-1</f>
        <v>3.1893222152556966E-4</v>
      </c>
      <c r="N129" s="2">
        <f ca="1">(OFFSET(Assumptions!$B$20,N$1-1,0)*$D129+1)^(1/252)-1</f>
        <v>2.9854208951674011E-4</v>
      </c>
    </row>
    <row r="130" spans="1:14" x14ac:dyDescent="0.25">
      <c r="A130" s="4">
        <f t="shared" si="4"/>
        <v>8</v>
      </c>
      <c r="B130" s="4">
        <f t="shared" si="5"/>
        <v>2012</v>
      </c>
      <c r="C130" s="9">
        <v>41149</v>
      </c>
      <c r="D130" s="1">
        <f t="shared" si="6"/>
        <v>7.8298788526986351E-2</v>
      </c>
      <c r="E130" s="1">
        <v>2.99190000000005E-4</v>
      </c>
      <c r="F130" s="1">
        <f t="shared" si="7"/>
        <v>4.2359922088663016E-2</v>
      </c>
      <c r="G130" s="1">
        <v>6.7559226685442997E-4</v>
      </c>
      <c r="H130" s="2">
        <f ca="1">(OFFSET(Assumptions!$B$20,H$1-1,0)*$D130+1)^(1/252)-1</f>
        <v>3.1357570765688791E-4</v>
      </c>
      <c r="I130" s="2">
        <f ca="1">(OFFSET(Assumptions!$B$20,I$1-1,0)*$D130+1)^(1/252)-1</f>
        <v>3.2790967421436612E-4</v>
      </c>
      <c r="J130" s="2">
        <f ca="1">(OFFSET(Assumptions!$B$20,J$1-1,0)*$D130+1)^(1/252)-1</f>
        <v>3.564238664184316E-4</v>
      </c>
      <c r="K130" s="2">
        <f ca="1">(OFFSET(Assumptions!$B$20,K$1-1,0)*$D130+1)^(1/252)-1</f>
        <v>3.1357570765688791E-4</v>
      </c>
      <c r="L130" s="2">
        <f ca="1">(OFFSET(Assumptions!$B$20,L$1-1,0)*$D130+1)^(1/252)-1</f>
        <v>3.1213947140673604E-4</v>
      </c>
      <c r="M130" s="2">
        <f ca="1">(OFFSET(Assumptions!$B$20,M$1-1,0)*$D130+1)^(1/252)-1</f>
        <v>3.1931548231223239E-4</v>
      </c>
      <c r="N130" s="2">
        <f ca="1">(OFFSET(Assumptions!$B$20,N$1-1,0)*$D130+1)^(1/252)-1</f>
        <v>2.989017555146134E-4</v>
      </c>
    </row>
    <row r="131" spans="1:14" x14ac:dyDescent="0.25">
      <c r="A131" s="4">
        <f t="shared" si="4"/>
        <v>8</v>
      </c>
      <c r="B131" s="4">
        <f t="shared" si="5"/>
        <v>2012</v>
      </c>
      <c r="C131" s="9">
        <v>41150</v>
      </c>
      <c r="D131" s="1">
        <f t="shared" si="6"/>
        <v>7.8298788526986351E-2</v>
      </c>
      <c r="E131" s="1">
        <v>2.99190000000005E-4</v>
      </c>
      <c r="F131" s="1">
        <f t="shared" si="7"/>
        <v>4.2671785753752633E-2</v>
      </c>
      <c r="G131" s="1">
        <v>-1.1016728942896399E-3</v>
      </c>
      <c r="H131" s="2">
        <f ca="1">(OFFSET(Assumptions!$B$20,H$1-1,0)*$D131+1)^(1/252)-1</f>
        <v>3.1357570765688791E-4</v>
      </c>
      <c r="I131" s="2">
        <f ca="1">(OFFSET(Assumptions!$B$20,I$1-1,0)*$D131+1)^(1/252)-1</f>
        <v>3.2790967421436612E-4</v>
      </c>
      <c r="J131" s="2">
        <f ca="1">(OFFSET(Assumptions!$B$20,J$1-1,0)*$D131+1)^(1/252)-1</f>
        <v>3.564238664184316E-4</v>
      </c>
      <c r="K131" s="2">
        <f ca="1">(OFFSET(Assumptions!$B$20,K$1-1,0)*$D131+1)^(1/252)-1</f>
        <v>3.1357570765688791E-4</v>
      </c>
      <c r="L131" s="2">
        <f ca="1">(OFFSET(Assumptions!$B$20,L$1-1,0)*$D131+1)^(1/252)-1</f>
        <v>3.1213947140673604E-4</v>
      </c>
      <c r="M131" s="2">
        <f ca="1">(OFFSET(Assumptions!$B$20,M$1-1,0)*$D131+1)^(1/252)-1</f>
        <v>3.1931548231223239E-4</v>
      </c>
      <c r="N131" s="2">
        <f ca="1">(OFFSET(Assumptions!$B$20,N$1-1,0)*$D131+1)^(1/252)-1</f>
        <v>2.989017555146134E-4</v>
      </c>
    </row>
    <row r="132" spans="1:14" x14ac:dyDescent="0.25">
      <c r="A132" s="4">
        <f t="shared" ref="A132:A195" si="8">MONTH(C132)</f>
        <v>8</v>
      </c>
      <c r="B132" s="4">
        <f t="shared" ref="B132:B195" si="9">YEAR(C132)</f>
        <v>2012</v>
      </c>
      <c r="C132" s="9">
        <v>41151</v>
      </c>
      <c r="D132" s="1">
        <f t="shared" si="6"/>
        <v>7.8200998936760024E-2</v>
      </c>
      <c r="E132" s="1">
        <v>2.9882999999997201E-4</v>
      </c>
      <c r="F132" s="1">
        <f t="shared" si="7"/>
        <v>4.29833673634894E-2</v>
      </c>
      <c r="G132" s="1">
        <v>-9.4792378280694799E-4</v>
      </c>
      <c r="H132" s="2">
        <f ca="1">(OFFSET(Assumptions!$B$20,H$1-1,0)*$D132+1)^(1/252)-1</f>
        <v>3.131990688802766E-4</v>
      </c>
      <c r="I132" s="2">
        <f ca="1">(OFFSET(Assumptions!$B$20,I$1-1,0)*$D132+1)^(1/252)-1</f>
        <v>3.2751651604745469E-4</v>
      </c>
      <c r="J132" s="2">
        <f ca="1">(OFFSET(Assumptions!$B$20,J$1-1,0)*$D132+1)^(1/252)-1</f>
        <v>3.5599802251584656E-4</v>
      </c>
      <c r="K132" s="2">
        <f ca="1">(OFFSET(Assumptions!$B$20,K$1-1,0)*$D132+1)^(1/252)-1</f>
        <v>3.131990688802766E-4</v>
      </c>
      <c r="L132" s="2">
        <f ca="1">(OFFSET(Assumptions!$B$20,L$1-1,0)*$D132+1)^(1/252)-1</f>
        <v>3.1176449111414151E-4</v>
      </c>
      <c r="M132" s="2">
        <f ca="1">(OFFSET(Assumptions!$B$20,M$1-1,0)*$D132+1)^(1/252)-1</f>
        <v>3.1893222152556966E-4</v>
      </c>
      <c r="N132" s="2">
        <f ca="1">(OFFSET(Assumptions!$B$20,N$1-1,0)*$D132+1)^(1/252)-1</f>
        <v>2.9854208951674011E-4</v>
      </c>
    </row>
    <row r="133" spans="1:14" x14ac:dyDescent="0.25">
      <c r="A133" s="4">
        <f t="shared" si="8"/>
        <v>8</v>
      </c>
      <c r="B133" s="4">
        <f t="shared" si="9"/>
        <v>2012</v>
      </c>
      <c r="C133" s="9">
        <v>41152</v>
      </c>
      <c r="D133" s="1">
        <f t="shared" ref="D133:D196" si="10">(1+E133)^252-1</f>
        <v>7.3798776827897816E-2</v>
      </c>
      <c r="E133" s="1">
        <v>2.8259000000008201E-4</v>
      </c>
      <c r="F133" s="1">
        <f t="shared" si="7"/>
        <v>4.3278104033272813E-2</v>
      </c>
      <c r="G133" s="1">
        <v>2.06606295495759E-3</v>
      </c>
      <c r="H133" s="2">
        <f ca="1">(OFFSET(Assumptions!$B$20,H$1-1,0)*$D133+1)^(1/252)-1</f>
        <v>2.9620683774389533E-4</v>
      </c>
      <c r="I133" s="2">
        <f ca="1">(OFFSET(Assumptions!$B$20,I$1-1,0)*$D133+1)^(1/252)-1</f>
        <v>3.0977730766812428E-4</v>
      </c>
      <c r="J133" s="2">
        <f ca="1">(OFFSET(Assumptions!$B$20,J$1-1,0)*$D133+1)^(1/252)-1</f>
        <v>3.3678040218187988E-4</v>
      </c>
      <c r="K133" s="2">
        <f ca="1">(OFFSET(Assumptions!$B$20,K$1-1,0)*$D133+1)^(1/252)-1</f>
        <v>2.9620683774389533E-4</v>
      </c>
      <c r="L133" s="2">
        <f ca="1">(OFFSET(Assumptions!$B$20,L$1-1,0)*$D133+1)^(1/252)-1</f>
        <v>2.9484724575246091E-4</v>
      </c>
      <c r="M133" s="2">
        <f ca="1">(OFFSET(Assumptions!$B$20,M$1-1,0)*$D133+1)^(1/252)-1</f>
        <v>3.0164057212100914E-4</v>
      </c>
      <c r="N133" s="2">
        <f ca="1">(OFFSET(Assumptions!$B$20,N$1-1,0)*$D133+1)^(1/252)-1</f>
        <v>2.8231718811100315E-4</v>
      </c>
    </row>
    <row r="134" spans="1:14" x14ac:dyDescent="0.25">
      <c r="A134" s="4">
        <f t="shared" si="8"/>
        <v>9</v>
      </c>
      <c r="B134" s="4">
        <f t="shared" si="9"/>
        <v>2012</v>
      </c>
      <c r="C134" s="9">
        <v>41155</v>
      </c>
      <c r="D134" s="1">
        <f t="shared" si="10"/>
        <v>7.3798776827897816E-2</v>
      </c>
      <c r="E134" s="1">
        <v>2.8259000000008201E-4</v>
      </c>
      <c r="F134" s="1">
        <f t="shared" si="7"/>
        <v>4.3572923992691637E-2</v>
      </c>
      <c r="G134" s="1">
        <v>-6.36345971854135E-4</v>
      </c>
      <c r="H134" s="2">
        <f ca="1">(OFFSET(Assumptions!$B$20,H$1-1,0)*$D134+1)^(1/252)-1</f>
        <v>2.9620683774389533E-4</v>
      </c>
      <c r="I134" s="2">
        <f ca="1">(OFFSET(Assumptions!$B$20,I$1-1,0)*$D134+1)^(1/252)-1</f>
        <v>3.0977730766812428E-4</v>
      </c>
      <c r="J134" s="2">
        <f ca="1">(OFFSET(Assumptions!$B$20,J$1-1,0)*$D134+1)^(1/252)-1</f>
        <v>3.3678040218187988E-4</v>
      </c>
      <c r="K134" s="2">
        <f ca="1">(OFFSET(Assumptions!$B$20,K$1-1,0)*$D134+1)^(1/252)-1</f>
        <v>2.9620683774389533E-4</v>
      </c>
      <c r="L134" s="2">
        <f ca="1">(OFFSET(Assumptions!$B$20,L$1-1,0)*$D134+1)^(1/252)-1</f>
        <v>2.9484724575246091E-4</v>
      </c>
      <c r="M134" s="2">
        <f ca="1">(OFFSET(Assumptions!$B$20,M$1-1,0)*$D134+1)^(1/252)-1</f>
        <v>3.0164057212100914E-4</v>
      </c>
      <c r="N134" s="2">
        <f ca="1">(OFFSET(Assumptions!$B$20,N$1-1,0)*$D134+1)^(1/252)-1</f>
        <v>2.8231718811100315E-4</v>
      </c>
    </row>
    <row r="135" spans="1:14" x14ac:dyDescent="0.25">
      <c r="A135" s="4">
        <f t="shared" si="8"/>
        <v>9</v>
      </c>
      <c r="B135" s="4">
        <f t="shared" si="9"/>
        <v>2012</v>
      </c>
      <c r="C135" s="9">
        <v>41156</v>
      </c>
      <c r="D135" s="1">
        <f t="shared" si="10"/>
        <v>7.4099096788410757E-2</v>
      </c>
      <c r="E135" s="1">
        <v>2.8369999999999801E-4</v>
      </c>
      <c r="F135" s="1">
        <f t="shared" ref="F135:F198" si="11">(1+F134)*(1+E135)-1</f>
        <v>4.386898563122843E-2</v>
      </c>
      <c r="G135" s="1">
        <v>2.6969834257530899E-3</v>
      </c>
      <c r="H135" s="2">
        <f ca="1">(OFFSET(Assumptions!$B$20,H$1-1,0)*$D135+1)^(1/252)-1</f>
        <v>2.9736835470983713E-4</v>
      </c>
      <c r="I135" s="2">
        <f ca="1">(OFFSET(Assumptions!$B$20,I$1-1,0)*$D135+1)^(1/252)-1</f>
        <v>3.1098999074274936E-4</v>
      </c>
      <c r="J135" s="2">
        <f ca="1">(OFFSET(Assumptions!$B$20,J$1-1,0)*$D135+1)^(1/252)-1</f>
        <v>3.3809437917087237E-4</v>
      </c>
      <c r="K135" s="2">
        <f ca="1">(OFFSET(Assumptions!$B$20,K$1-1,0)*$D135+1)^(1/252)-1</f>
        <v>2.9736835470983713E-4</v>
      </c>
      <c r="L135" s="2">
        <f ca="1">(OFFSET(Assumptions!$B$20,L$1-1,0)*$D135+1)^(1/252)-1</f>
        <v>2.9600362686998949E-4</v>
      </c>
      <c r="M135" s="2">
        <f ca="1">(OFFSET(Assumptions!$B$20,M$1-1,0)*$D135+1)^(1/252)-1</f>
        <v>3.0282259743175111E-4</v>
      </c>
      <c r="N135" s="2">
        <f ca="1">(OFFSET(Assumptions!$B$20,N$1-1,0)*$D135+1)^(1/252)-1</f>
        <v>2.8342615416776518E-4</v>
      </c>
    </row>
    <row r="136" spans="1:14" x14ac:dyDescent="0.25">
      <c r="A136" s="4">
        <f t="shared" si="8"/>
        <v>9</v>
      </c>
      <c r="B136" s="4">
        <f t="shared" si="9"/>
        <v>2012</v>
      </c>
      <c r="C136" s="9">
        <v>41157</v>
      </c>
      <c r="D136" s="1">
        <f t="shared" si="10"/>
        <v>7.3898874187277253E-2</v>
      </c>
      <c r="E136" s="1">
        <v>2.8296000000005401E-4</v>
      </c>
      <c r="F136" s="1">
        <f t="shared" si="11"/>
        <v>4.4164358799402725E-2</v>
      </c>
      <c r="G136" s="1">
        <v>-2.0581311543624902E-3</v>
      </c>
      <c r="H136" s="2">
        <f ca="1">(OFFSET(Assumptions!$B$20,H$1-1,0)*$D136+1)^(1/252)-1</f>
        <v>2.9659401173387501E-4</v>
      </c>
      <c r="I136" s="2">
        <f ca="1">(OFFSET(Assumptions!$B$20,I$1-1,0)*$D136+1)^(1/252)-1</f>
        <v>3.1018153883044519E-4</v>
      </c>
      <c r="J136" s="2">
        <f ca="1">(OFFSET(Assumptions!$B$20,J$1-1,0)*$D136+1)^(1/252)-1</f>
        <v>3.372184019818647E-4</v>
      </c>
      <c r="K136" s="2">
        <f ca="1">(OFFSET(Assumptions!$B$20,K$1-1,0)*$D136+1)^(1/252)-1</f>
        <v>2.9659401173387501E-4</v>
      </c>
      <c r="L136" s="2">
        <f ca="1">(OFFSET(Assumptions!$B$20,L$1-1,0)*$D136+1)^(1/252)-1</f>
        <v>2.9523270761999676E-4</v>
      </c>
      <c r="M136" s="2">
        <f ca="1">(OFFSET(Assumptions!$B$20,M$1-1,0)*$D136+1)^(1/252)-1</f>
        <v>3.0203458293076579E-4</v>
      </c>
      <c r="N136" s="2">
        <f ca="1">(OFFSET(Assumptions!$B$20,N$1-1,0)*$D136+1)^(1/252)-1</f>
        <v>2.8268684343135675E-4</v>
      </c>
    </row>
    <row r="137" spans="1:14" x14ac:dyDescent="0.25">
      <c r="A137" s="4">
        <f t="shared" si="8"/>
        <v>9</v>
      </c>
      <c r="B137" s="4">
        <f t="shared" si="9"/>
        <v>2012</v>
      </c>
      <c r="C137" s="9">
        <v>41158</v>
      </c>
      <c r="D137" s="1">
        <f t="shared" si="10"/>
        <v>7.3898874187277253E-2</v>
      </c>
      <c r="E137" s="1">
        <v>2.8296000000005401E-4</v>
      </c>
      <c r="F137" s="1">
        <f t="shared" si="11"/>
        <v>4.4459815546368686E-2</v>
      </c>
      <c r="G137" s="1">
        <v>-2.0620762386207598E-3</v>
      </c>
      <c r="H137" s="2">
        <f ca="1">(OFFSET(Assumptions!$B$20,H$1-1,0)*$D137+1)^(1/252)-1</f>
        <v>2.9659401173387501E-4</v>
      </c>
      <c r="I137" s="2">
        <f ca="1">(OFFSET(Assumptions!$B$20,I$1-1,0)*$D137+1)^(1/252)-1</f>
        <v>3.1018153883044519E-4</v>
      </c>
      <c r="J137" s="2">
        <f ca="1">(OFFSET(Assumptions!$B$20,J$1-1,0)*$D137+1)^(1/252)-1</f>
        <v>3.372184019818647E-4</v>
      </c>
      <c r="K137" s="2">
        <f ca="1">(OFFSET(Assumptions!$B$20,K$1-1,0)*$D137+1)^(1/252)-1</f>
        <v>2.9659401173387501E-4</v>
      </c>
      <c r="L137" s="2">
        <f ca="1">(OFFSET(Assumptions!$B$20,L$1-1,0)*$D137+1)^(1/252)-1</f>
        <v>2.9523270761999676E-4</v>
      </c>
      <c r="M137" s="2">
        <f ca="1">(OFFSET(Assumptions!$B$20,M$1-1,0)*$D137+1)^(1/252)-1</f>
        <v>3.0203458293076579E-4</v>
      </c>
      <c r="N137" s="2">
        <f ca="1">(OFFSET(Assumptions!$B$20,N$1-1,0)*$D137+1)^(1/252)-1</f>
        <v>2.8268684343135675E-4</v>
      </c>
    </row>
    <row r="138" spans="1:14" x14ac:dyDescent="0.25">
      <c r="A138" s="4">
        <f t="shared" si="8"/>
        <v>9</v>
      </c>
      <c r="B138" s="4">
        <f t="shared" si="9"/>
        <v>2012</v>
      </c>
      <c r="C138" s="9">
        <v>41162</v>
      </c>
      <c r="D138" s="1">
        <f t="shared" si="10"/>
        <v>7.3898874187277253E-2</v>
      </c>
      <c r="E138" s="1">
        <v>2.8296000000005401E-4</v>
      </c>
      <c r="F138" s="1">
        <f t="shared" si="11"/>
        <v>4.4755355895775839E-2</v>
      </c>
      <c r="G138" s="1">
        <v>-3.5166070289285299E-3</v>
      </c>
      <c r="H138" s="2">
        <f ca="1">(OFFSET(Assumptions!$B$20,H$1-1,0)*$D138+1)^(1/252)-1</f>
        <v>2.9659401173387501E-4</v>
      </c>
      <c r="I138" s="2">
        <f ca="1">(OFFSET(Assumptions!$B$20,I$1-1,0)*$D138+1)^(1/252)-1</f>
        <v>3.1018153883044519E-4</v>
      </c>
      <c r="J138" s="2">
        <f ca="1">(OFFSET(Assumptions!$B$20,J$1-1,0)*$D138+1)^(1/252)-1</f>
        <v>3.372184019818647E-4</v>
      </c>
      <c r="K138" s="2">
        <f ca="1">(OFFSET(Assumptions!$B$20,K$1-1,0)*$D138+1)^(1/252)-1</f>
        <v>2.9659401173387501E-4</v>
      </c>
      <c r="L138" s="2">
        <f ca="1">(OFFSET(Assumptions!$B$20,L$1-1,0)*$D138+1)^(1/252)-1</f>
        <v>2.9523270761999676E-4</v>
      </c>
      <c r="M138" s="2">
        <f ca="1">(OFFSET(Assumptions!$B$20,M$1-1,0)*$D138+1)^(1/252)-1</f>
        <v>3.0203458293076579E-4</v>
      </c>
      <c r="N138" s="2">
        <f ca="1">(OFFSET(Assumptions!$B$20,N$1-1,0)*$D138+1)^(1/252)-1</f>
        <v>2.8268684343135675E-4</v>
      </c>
    </row>
    <row r="139" spans="1:14" x14ac:dyDescent="0.25">
      <c r="A139" s="4">
        <f t="shared" si="8"/>
        <v>9</v>
      </c>
      <c r="B139" s="4">
        <f t="shared" si="9"/>
        <v>2012</v>
      </c>
      <c r="C139" s="9">
        <v>41163</v>
      </c>
      <c r="D139" s="1">
        <f t="shared" si="10"/>
        <v>7.3798776827897816E-2</v>
      </c>
      <c r="E139" s="1">
        <v>2.8259000000008201E-4</v>
      </c>
      <c r="F139" s="1">
        <f t="shared" si="11"/>
        <v>4.5050593311798615E-2</v>
      </c>
      <c r="G139" s="1">
        <v>-7.1987485714659601E-3</v>
      </c>
      <c r="H139" s="2">
        <f ca="1">(OFFSET(Assumptions!$B$20,H$1-1,0)*$D139+1)^(1/252)-1</f>
        <v>2.9620683774389533E-4</v>
      </c>
      <c r="I139" s="2">
        <f ca="1">(OFFSET(Assumptions!$B$20,I$1-1,0)*$D139+1)^(1/252)-1</f>
        <v>3.0977730766812428E-4</v>
      </c>
      <c r="J139" s="2">
        <f ca="1">(OFFSET(Assumptions!$B$20,J$1-1,0)*$D139+1)^(1/252)-1</f>
        <v>3.3678040218187988E-4</v>
      </c>
      <c r="K139" s="2">
        <f ca="1">(OFFSET(Assumptions!$B$20,K$1-1,0)*$D139+1)^(1/252)-1</f>
        <v>2.9620683774389533E-4</v>
      </c>
      <c r="L139" s="2">
        <f ca="1">(OFFSET(Assumptions!$B$20,L$1-1,0)*$D139+1)^(1/252)-1</f>
        <v>2.9484724575246091E-4</v>
      </c>
      <c r="M139" s="2">
        <f ca="1">(OFFSET(Assumptions!$B$20,M$1-1,0)*$D139+1)^(1/252)-1</f>
        <v>3.0164057212100914E-4</v>
      </c>
      <c r="N139" s="2">
        <f ca="1">(OFFSET(Assumptions!$B$20,N$1-1,0)*$D139+1)^(1/252)-1</f>
        <v>2.8231718811100315E-4</v>
      </c>
    </row>
    <row r="140" spans="1:14" x14ac:dyDescent="0.25">
      <c r="A140" s="4">
        <f t="shared" si="8"/>
        <v>9</v>
      </c>
      <c r="B140" s="4">
        <f t="shared" si="9"/>
        <v>2012</v>
      </c>
      <c r="C140" s="9">
        <v>41164</v>
      </c>
      <c r="D140" s="1">
        <f t="shared" si="10"/>
        <v>7.369868876149277E-2</v>
      </c>
      <c r="E140" s="1">
        <v>2.8222000000011099E-4</v>
      </c>
      <c r="F140" s="1">
        <f t="shared" si="11"/>
        <v>4.5345527490243231E-2</v>
      </c>
      <c r="G140" s="1">
        <v>9.5900619350630699E-4</v>
      </c>
      <c r="H140" s="2">
        <f ca="1">(OFFSET(Assumptions!$B$20,H$1-1,0)*$D140+1)^(1/252)-1</f>
        <v>2.9581966208591659E-4</v>
      </c>
      <c r="I140" s="2">
        <f ca="1">(OFFSET(Assumptions!$B$20,I$1-1,0)*$D140+1)^(1/252)-1</f>
        <v>3.0937307303458006E-4</v>
      </c>
      <c r="J140" s="2">
        <f ca="1">(OFFSET(Assumptions!$B$20,J$1-1,0)*$D140+1)^(1/252)-1</f>
        <v>3.3634239491031614E-4</v>
      </c>
      <c r="K140" s="2">
        <f ca="1">(OFFSET(Assumptions!$B$20,K$1-1,0)*$D140+1)^(1/252)-1</f>
        <v>2.9581966208591659E-4</v>
      </c>
      <c r="L140" s="2">
        <f ca="1">(OFFSET(Assumptions!$B$20,L$1-1,0)*$D140+1)^(1/252)-1</f>
        <v>2.9446178238989873E-4</v>
      </c>
      <c r="M140" s="2">
        <f ca="1">(OFFSET(Assumptions!$B$20,M$1-1,0)*$D140+1)^(1/252)-1</f>
        <v>3.0124655893781771E-4</v>
      </c>
      <c r="N140" s="2">
        <f ca="1">(OFFSET(Assumptions!$B$20,N$1-1,0)*$D140+1)^(1/252)-1</f>
        <v>2.8194753282240193E-4</v>
      </c>
    </row>
    <row r="141" spans="1:14" x14ac:dyDescent="0.25">
      <c r="A141" s="4">
        <f t="shared" si="8"/>
        <v>9</v>
      </c>
      <c r="B141" s="4">
        <f t="shared" si="9"/>
        <v>2012</v>
      </c>
      <c r="C141" s="9">
        <v>41165</v>
      </c>
      <c r="D141" s="1">
        <f t="shared" si="10"/>
        <v>7.3601314696789544E-2</v>
      </c>
      <c r="E141" s="1">
        <v>2.81860000000078E-4</v>
      </c>
      <c r="F141" s="1">
        <f t="shared" si="11"/>
        <v>4.5640168580621809E-2</v>
      </c>
      <c r="G141" s="1">
        <v>-5.8894709421491998E-3</v>
      </c>
      <c r="H141" s="2">
        <f ca="1">(OFFSET(Assumptions!$B$20,H$1-1,0)*$D141+1)^(1/252)-1</f>
        <v>2.9544294903383062E-4</v>
      </c>
      <c r="I141" s="2">
        <f ca="1">(OFFSET(Assumptions!$B$20,I$1-1,0)*$D141+1)^(1/252)-1</f>
        <v>3.0897976032928653E-4</v>
      </c>
      <c r="J141" s="2">
        <f ca="1">(OFFSET(Assumptions!$B$20,J$1-1,0)*$D141+1)^(1/252)-1</f>
        <v>3.3591621850104225E-4</v>
      </c>
      <c r="K141" s="2">
        <f ca="1">(OFFSET(Assumptions!$B$20,K$1-1,0)*$D141+1)^(1/252)-1</f>
        <v>2.9544294903383062E-4</v>
      </c>
      <c r="L141" s="2">
        <f ca="1">(OFFSET(Assumptions!$B$20,L$1-1,0)*$D141+1)^(1/252)-1</f>
        <v>2.9408673552078213E-4</v>
      </c>
      <c r="M141" s="2">
        <f ca="1">(OFFSET(Assumptions!$B$20,M$1-1,0)*$D141+1)^(1/252)-1</f>
        <v>3.0086319248123772E-4</v>
      </c>
      <c r="N141" s="2">
        <f ca="1">(OFFSET(Assumptions!$B$20,N$1-1,0)*$D141+1)^(1/252)-1</f>
        <v>2.8158786824827864E-4</v>
      </c>
    </row>
    <row r="142" spans="1:14" x14ac:dyDescent="0.25">
      <c r="A142" s="4">
        <f t="shared" si="8"/>
        <v>9</v>
      </c>
      <c r="B142" s="4">
        <f t="shared" si="9"/>
        <v>2012</v>
      </c>
      <c r="C142" s="9">
        <v>41166</v>
      </c>
      <c r="D142" s="1">
        <f t="shared" si="10"/>
        <v>7.3601314696789544E-2</v>
      </c>
      <c r="E142" s="1">
        <v>2.81860000000078E-4</v>
      </c>
      <c r="F142" s="1">
        <f t="shared" si="11"/>
        <v>4.5934892718538123E-2</v>
      </c>
      <c r="G142" s="1">
        <v>-2.2405004350215499E-3</v>
      </c>
      <c r="H142" s="2">
        <f ca="1">(OFFSET(Assumptions!$B$20,H$1-1,0)*$D142+1)^(1/252)-1</f>
        <v>2.9544294903383062E-4</v>
      </c>
      <c r="I142" s="2">
        <f ca="1">(OFFSET(Assumptions!$B$20,I$1-1,0)*$D142+1)^(1/252)-1</f>
        <v>3.0897976032928653E-4</v>
      </c>
      <c r="J142" s="2">
        <f ca="1">(OFFSET(Assumptions!$B$20,J$1-1,0)*$D142+1)^(1/252)-1</f>
        <v>3.3591621850104225E-4</v>
      </c>
      <c r="K142" s="2">
        <f ca="1">(OFFSET(Assumptions!$B$20,K$1-1,0)*$D142+1)^(1/252)-1</f>
        <v>2.9544294903383062E-4</v>
      </c>
      <c r="L142" s="2">
        <f ca="1">(OFFSET(Assumptions!$B$20,L$1-1,0)*$D142+1)^(1/252)-1</f>
        <v>2.9408673552078213E-4</v>
      </c>
      <c r="M142" s="2">
        <f ca="1">(OFFSET(Assumptions!$B$20,M$1-1,0)*$D142+1)^(1/252)-1</f>
        <v>3.0086319248123772E-4</v>
      </c>
      <c r="N142" s="2">
        <f ca="1">(OFFSET(Assumptions!$B$20,N$1-1,0)*$D142+1)^(1/252)-1</f>
        <v>2.8158786824827864E-4</v>
      </c>
    </row>
    <row r="143" spans="1:14" x14ac:dyDescent="0.25">
      <c r="A143" s="4">
        <f t="shared" si="8"/>
        <v>9</v>
      </c>
      <c r="B143" s="4">
        <f t="shared" si="9"/>
        <v>2012</v>
      </c>
      <c r="C143" s="9">
        <v>41169</v>
      </c>
      <c r="D143" s="1">
        <f t="shared" si="10"/>
        <v>7.3501244962679513E-2</v>
      </c>
      <c r="E143" s="1">
        <v>2.81490000000106E-4</v>
      </c>
      <c r="F143" s="1">
        <f t="shared" si="11"/>
        <v>4.6229312931489686E-2</v>
      </c>
      <c r="G143" s="1">
        <v>3.8422298755034202E-3</v>
      </c>
      <c r="H143" s="2">
        <f ca="1">(OFFSET(Assumptions!$B$20,H$1-1,0)*$D143+1)^(1/252)-1</f>
        <v>2.9505577008426265E-4</v>
      </c>
      <c r="I143" s="2">
        <f ca="1">(OFFSET(Assumptions!$B$20,I$1-1,0)*$D143+1)^(1/252)-1</f>
        <v>3.085755188458883E-4</v>
      </c>
      <c r="J143" s="2">
        <f ca="1">(OFFSET(Assumptions!$B$20,J$1-1,0)*$D143+1)^(1/252)-1</f>
        <v>3.3547819648571675E-4</v>
      </c>
      <c r="K143" s="2">
        <f ca="1">(OFFSET(Assumptions!$B$20,K$1-1,0)*$D143+1)^(1/252)-1</f>
        <v>2.9505577008426265E-4</v>
      </c>
      <c r="L143" s="2">
        <f ca="1">(OFFSET(Assumptions!$B$20,L$1-1,0)*$D143+1)^(1/252)-1</f>
        <v>2.9370126920791328E-4</v>
      </c>
      <c r="M143" s="2">
        <f ca="1">(OFFSET(Assumptions!$B$20,M$1-1,0)*$D143+1)^(1/252)-1</f>
        <v>3.0046917461490352E-4</v>
      </c>
      <c r="N143" s="2">
        <f ca="1">(OFFSET(Assumptions!$B$20,N$1-1,0)*$D143+1)^(1/252)-1</f>
        <v>2.8121821302296013E-4</v>
      </c>
    </row>
    <row r="144" spans="1:14" x14ac:dyDescent="0.25">
      <c r="A144" s="4">
        <f t="shared" si="8"/>
        <v>9</v>
      </c>
      <c r="B144" s="4">
        <f t="shared" si="9"/>
        <v>2012</v>
      </c>
      <c r="C144" s="9">
        <v>41170</v>
      </c>
      <c r="D144" s="1">
        <f t="shared" si="10"/>
        <v>7.3401184518951279E-2</v>
      </c>
      <c r="E144" s="1">
        <v>2.8111999999991298E-4</v>
      </c>
      <c r="F144" s="1">
        <f t="shared" si="11"/>
        <v>4.6523428915940856E-2</v>
      </c>
      <c r="G144" s="1">
        <v>-3.7373519583905302E-4</v>
      </c>
      <c r="H144" s="2">
        <f ca="1">(OFFSET(Assumptions!$B$20,H$1-1,0)*$D144+1)^(1/252)-1</f>
        <v>2.9466858946602947E-4</v>
      </c>
      <c r="I144" s="2">
        <f ca="1">(OFFSET(Assumptions!$B$20,I$1-1,0)*$D144+1)^(1/252)-1</f>
        <v>3.0817127388993448E-4</v>
      </c>
      <c r="J144" s="2">
        <f ca="1">(OFFSET(Assumptions!$B$20,J$1-1,0)*$D144+1)^(1/252)-1</f>
        <v>3.3504016699570371E-4</v>
      </c>
      <c r="K144" s="2">
        <f ca="1">(OFFSET(Assumptions!$B$20,K$1-1,0)*$D144+1)^(1/252)-1</f>
        <v>2.9466858946602947E-4</v>
      </c>
      <c r="L144" s="2">
        <f ca="1">(OFFSET(Assumptions!$B$20,L$1-1,0)*$D144+1)^(1/252)-1</f>
        <v>2.9331580139912994E-4</v>
      </c>
      <c r="M144" s="2">
        <f ca="1">(OFFSET(Assumptions!$B$20,M$1-1,0)*$D144+1)^(1/252)-1</f>
        <v>3.0007515437424637E-4</v>
      </c>
      <c r="N144" s="2">
        <f ca="1">(OFFSET(Assumptions!$B$20,N$1-1,0)*$D144+1)^(1/252)-1</f>
        <v>2.80848557829394E-4</v>
      </c>
    </row>
    <row r="145" spans="1:14" x14ac:dyDescent="0.25">
      <c r="A145" s="4">
        <f t="shared" si="8"/>
        <v>9</v>
      </c>
      <c r="B145" s="4">
        <f t="shared" si="9"/>
        <v>2012</v>
      </c>
      <c r="C145" s="9">
        <v>41171</v>
      </c>
      <c r="D145" s="1">
        <f t="shared" si="10"/>
        <v>7.330113336483679E-2</v>
      </c>
      <c r="E145" s="1">
        <v>2.8074999999994099E-4</v>
      </c>
      <c r="F145" s="1">
        <f t="shared" si="11"/>
        <v>4.6817240368608903E-2</v>
      </c>
      <c r="G145" s="1">
        <v>-5.3896657768293099E-4</v>
      </c>
      <c r="H145" s="2">
        <f ca="1">(OFFSET(Assumptions!$B$20,H$1-1,0)*$D145+1)^(1/252)-1</f>
        <v>2.9428140717913109E-4</v>
      </c>
      <c r="I145" s="2">
        <f ca="1">(OFFSET(Assumptions!$B$20,I$1-1,0)*$D145+1)^(1/252)-1</f>
        <v>3.0776702546120305E-4</v>
      </c>
      <c r="J145" s="2">
        <f ca="1">(OFFSET(Assumptions!$B$20,J$1-1,0)*$D145+1)^(1/252)-1</f>
        <v>3.346021300307811E-4</v>
      </c>
      <c r="K145" s="2">
        <f ca="1">(OFFSET(Assumptions!$B$20,K$1-1,0)*$D145+1)^(1/252)-1</f>
        <v>2.9428140717913109E-4</v>
      </c>
      <c r="L145" s="2">
        <f ca="1">(OFFSET(Assumptions!$B$20,L$1-1,0)*$D145+1)^(1/252)-1</f>
        <v>2.9293033209487618E-4</v>
      </c>
      <c r="M145" s="2">
        <f ca="1">(OFFSET(Assumptions!$B$20,M$1-1,0)*$D145+1)^(1/252)-1</f>
        <v>2.996811317594883E-4</v>
      </c>
      <c r="N145" s="2">
        <f ca="1">(OFFSET(Assumptions!$B$20,N$1-1,0)*$D145+1)^(1/252)-1</f>
        <v>2.8047890266780229E-4</v>
      </c>
    </row>
    <row r="146" spans="1:14" x14ac:dyDescent="0.25">
      <c r="A146" s="4">
        <f t="shared" si="8"/>
        <v>9</v>
      </c>
      <c r="B146" s="4">
        <f t="shared" si="9"/>
        <v>2012</v>
      </c>
      <c r="C146" s="9">
        <v>41172</v>
      </c>
      <c r="D146" s="1">
        <f t="shared" si="10"/>
        <v>7.330113336483679E-2</v>
      </c>
      <c r="E146" s="1">
        <v>2.8074999999994099E-4</v>
      </c>
      <c r="F146" s="1">
        <f t="shared" si="11"/>
        <v>4.7111134308842395E-2</v>
      </c>
      <c r="G146" s="1">
        <v>1.08821639997392E-3</v>
      </c>
      <c r="H146" s="2">
        <f ca="1">(OFFSET(Assumptions!$B$20,H$1-1,0)*$D146+1)^(1/252)-1</f>
        <v>2.9428140717913109E-4</v>
      </c>
      <c r="I146" s="2">
        <f ca="1">(OFFSET(Assumptions!$B$20,I$1-1,0)*$D146+1)^(1/252)-1</f>
        <v>3.0776702546120305E-4</v>
      </c>
      <c r="J146" s="2">
        <f ca="1">(OFFSET(Assumptions!$B$20,J$1-1,0)*$D146+1)^(1/252)-1</f>
        <v>3.346021300307811E-4</v>
      </c>
      <c r="K146" s="2">
        <f ca="1">(OFFSET(Assumptions!$B$20,K$1-1,0)*$D146+1)^(1/252)-1</f>
        <v>2.9428140717913109E-4</v>
      </c>
      <c r="L146" s="2">
        <f ca="1">(OFFSET(Assumptions!$B$20,L$1-1,0)*$D146+1)^(1/252)-1</f>
        <v>2.9293033209487618E-4</v>
      </c>
      <c r="M146" s="2">
        <f ca="1">(OFFSET(Assumptions!$B$20,M$1-1,0)*$D146+1)^(1/252)-1</f>
        <v>2.996811317594883E-4</v>
      </c>
      <c r="N146" s="2">
        <f ca="1">(OFFSET(Assumptions!$B$20,N$1-1,0)*$D146+1)^(1/252)-1</f>
        <v>2.8047890266780229E-4</v>
      </c>
    </row>
    <row r="147" spans="1:14" x14ac:dyDescent="0.25">
      <c r="A147" s="4">
        <f t="shared" si="8"/>
        <v>9</v>
      </c>
      <c r="B147" s="4">
        <f t="shared" si="9"/>
        <v>2012</v>
      </c>
      <c r="C147" s="9">
        <v>41173</v>
      </c>
      <c r="D147" s="1">
        <f t="shared" si="10"/>
        <v>7.3501244962679513E-2</v>
      </c>
      <c r="E147" s="1">
        <v>2.81490000000106E-4</v>
      </c>
      <c r="F147" s="1">
        <f t="shared" si="11"/>
        <v>4.7405885622039179E-2</v>
      </c>
      <c r="G147" s="1">
        <v>-1.13842363429539E-3</v>
      </c>
      <c r="H147" s="2">
        <f ca="1">(OFFSET(Assumptions!$B$20,H$1-1,0)*$D147+1)^(1/252)-1</f>
        <v>2.9505577008426265E-4</v>
      </c>
      <c r="I147" s="2">
        <f ca="1">(OFFSET(Assumptions!$B$20,I$1-1,0)*$D147+1)^(1/252)-1</f>
        <v>3.085755188458883E-4</v>
      </c>
      <c r="J147" s="2">
        <f ca="1">(OFFSET(Assumptions!$B$20,J$1-1,0)*$D147+1)^(1/252)-1</f>
        <v>3.3547819648571675E-4</v>
      </c>
      <c r="K147" s="2">
        <f ca="1">(OFFSET(Assumptions!$B$20,K$1-1,0)*$D147+1)^(1/252)-1</f>
        <v>2.9505577008426265E-4</v>
      </c>
      <c r="L147" s="2">
        <f ca="1">(OFFSET(Assumptions!$B$20,L$1-1,0)*$D147+1)^(1/252)-1</f>
        <v>2.9370126920791328E-4</v>
      </c>
      <c r="M147" s="2">
        <f ca="1">(OFFSET(Assumptions!$B$20,M$1-1,0)*$D147+1)^(1/252)-1</f>
        <v>3.0046917461490352E-4</v>
      </c>
      <c r="N147" s="2">
        <f ca="1">(OFFSET(Assumptions!$B$20,N$1-1,0)*$D147+1)^(1/252)-1</f>
        <v>2.8121821302296013E-4</v>
      </c>
    </row>
    <row r="148" spans="1:14" x14ac:dyDescent="0.25">
      <c r="A148" s="4">
        <f t="shared" si="8"/>
        <v>9</v>
      </c>
      <c r="B148" s="4">
        <f t="shared" si="9"/>
        <v>2012</v>
      </c>
      <c r="C148" s="9">
        <v>41176</v>
      </c>
      <c r="D148" s="1">
        <f t="shared" si="10"/>
        <v>7.3501244962679513E-2</v>
      </c>
      <c r="E148" s="1">
        <v>2.81490000000106E-4</v>
      </c>
      <c r="F148" s="1">
        <f t="shared" si="11"/>
        <v>4.7700719904782973E-2</v>
      </c>
      <c r="G148" s="1">
        <v>-2.7550131569729101E-3</v>
      </c>
      <c r="H148" s="2">
        <f ca="1">(OFFSET(Assumptions!$B$20,H$1-1,0)*$D148+1)^(1/252)-1</f>
        <v>2.9505577008426265E-4</v>
      </c>
      <c r="I148" s="2">
        <f ca="1">(OFFSET(Assumptions!$B$20,I$1-1,0)*$D148+1)^(1/252)-1</f>
        <v>3.085755188458883E-4</v>
      </c>
      <c r="J148" s="2">
        <f ca="1">(OFFSET(Assumptions!$B$20,J$1-1,0)*$D148+1)^(1/252)-1</f>
        <v>3.3547819648571675E-4</v>
      </c>
      <c r="K148" s="2">
        <f ca="1">(OFFSET(Assumptions!$B$20,K$1-1,0)*$D148+1)^(1/252)-1</f>
        <v>2.9505577008426265E-4</v>
      </c>
      <c r="L148" s="2">
        <f ca="1">(OFFSET(Assumptions!$B$20,L$1-1,0)*$D148+1)^(1/252)-1</f>
        <v>2.9370126920791328E-4</v>
      </c>
      <c r="M148" s="2">
        <f ca="1">(OFFSET(Assumptions!$B$20,M$1-1,0)*$D148+1)^(1/252)-1</f>
        <v>3.0046917461490352E-4</v>
      </c>
      <c r="N148" s="2">
        <f ca="1">(OFFSET(Assumptions!$B$20,N$1-1,0)*$D148+1)^(1/252)-1</f>
        <v>2.8121821302296013E-4</v>
      </c>
    </row>
    <row r="149" spans="1:14" x14ac:dyDescent="0.25">
      <c r="A149" s="4">
        <f t="shared" si="8"/>
        <v>9</v>
      </c>
      <c r="B149" s="4">
        <f t="shared" si="9"/>
        <v>2012</v>
      </c>
      <c r="C149" s="9">
        <v>41177</v>
      </c>
      <c r="D149" s="1">
        <f t="shared" si="10"/>
        <v>7.3501244962679513E-2</v>
      </c>
      <c r="E149" s="1">
        <v>2.81490000000106E-4</v>
      </c>
      <c r="F149" s="1">
        <f t="shared" si="11"/>
        <v>4.7995637180429096E-2</v>
      </c>
      <c r="G149" s="1">
        <v>-3.5640555263871697E-4</v>
      </c>
      <c r="H149" s="2">
        <f ca="1">(OFFSET(Assumptions!$B$20,H$1-1,0)*$D149+1)^(1/252)-1</f>
        <v>2.9505577008426265E-4</v>
      </c>
      <c r="I149" s="2">
        <f ca="1">(OFFSET(Assumptions!$B$20,I$1-1,0)*$D149+1)^(1/252)-1</f>
        <v>3.085755188458883E-4</v>
      </c>
      <c r="J149" s="2">
        <f ca="1">(OFFSET(Assumptions!$B$20,J$1-1,0)*$D149+1)^(1/252)-1</f>
        <v>3.3547819648571675E-4</v>
      </c>
      <c r="K149" s="2">
        <f ca="1">(OFFSET(Assumptions!$B$20,K$1-1,0)*$D149+1)^(1/252)-1</f>
        <v>2.9505577008426265E-4</v>
      </c>
      <c r="L149" s="2">
        <f ca="1">(OFFSET(Assumptions!$B$20,L$1-1,0)*$D149+1)^(1/252)-1</f>
        <v>2.9370126920791328E-4</v>
      </c>
      <c r="M149" s="2">
        <f ca="1">(OFFSET(Assumptions!$B$20,M$1-1,0)*$D149+1)^(1/252)-1</f>
        <v>3.0046917461490352E-4</v>
      </c>
      <c r="N149" s="2">
        <f ca="1">(OFFSET(Assumptions!$B$20,N$1-1,0)*$D149+1)^(1/252)-1</f>
        <v>2.8121821302296013E-4</v>
      </c>
    </row>
    <row r="150" spans="1:14" x14ac:dyDescent="0.25">
      <c r="A150" s="4">
        <f t="shared" si="8"/>
        <v>9</v>
      </c>
      <c r="B150" s="4">
        <f t="shared" si="9"/>
        <v>2012</v>
      </c>
      <c r="C150" s="9">
        <v>41178</v>
      </c>
      <c r="D150" s="1">
        <f t="shared" si="10"/>
        <v>7.3798776827897816E-2</v>
      </c>
      <c r="E150" s="1">
        <v>2.8259000000008201E-4</v>
      </c>
      <c r="F150" s="1">
        <f t="shared" si="11"/>
        <v>4.8291790267539936E-2</v>
      </c>
      <c r="G150" s="1">
        <v>-2.9714787682496601E-3</v>
      </c>
      <c r="H150" s="2">
        <f ca="1">(OFFSET(Assumptions!$B$20,H$1-1,0)*$D150+1)^(1/252)-1</f>
        <v>2.9620683774389533E-4</v>
      </c>
      <c r="I150" s="2">
        <f ca="1">(OFFSET(Assumptions!$B$20,I$1-1,0)*$D150+1)^(1/252)-1</f>
        <v>3.0977730766812428E-4</v>
      </c>
      <c r="J150" s="2">
        <f ca="1">(OFFSET(Assumptions!$B$20,J$1-1,0)*$D150+1)^(1/252)-1</f>
        <v>3.3678040218187988E-4</v>
      </c>
      <c r="K150" s="2">
        <f ca="1">(OFFSET(Assumptions!$B$20,K$1-1,0)*$D150+1)^(1/252)-1</f>
        <v>2.9620683774389533E-4</v>
      </c>
      <c r="L150" s="2">
        <f ca="1">(OFFSET(Assumptions!$B$20,L$1-1,0)*$D150+1)^(1/252)-1</f>
        <v>2.9484724575246091E-4</v>
      </c>
      <c r="M150" s="2">
        <f ca="1">(OFFSET(Assumptions!$B$20,M$1-1,0)*$D150+1)^(1/252)-1</f>
        <v>3.0164057212100914E-4</v>
      </c>
      <c r="N150" s="2">
        <f ca="1">(OFFSET(Assumptions!$B$20,N$1-1,0)*$D150+1)^(1/252)-1</f>
        <v>2.8231718811100315E-4</v>
      </c>
    </row>
    <row r="151" spans="1:14" x14ac:dyDescent="0.25">
      <c r="A151" s="4">
        <f t="shared" si="8"/>
        <v>9</v>
      </c>
      <c r="B151" s="4">
        <f t="shared" si="9"/>
        <v>2012</v>
      </c>
      <c r="C151" s="9">
        <v>41179</v>
      </c>
      <c r="D151" s="1">
        <f t="shared" si="10"/>
        <v>7.369868876149277E-2</v>
      </c>
      <c r="E151" s="1">
        <v>2.8222000000011099E-4</v>
      </c>
      <c r="F151" s="1">
        <f t="shared" si="11"/>
        <v>4.858763917658937E-2</v>
      </c>
      <c r="G151" s="1">
        <v>-2.4587333026941899E-3</v>
      </c>
      <c r="H151" s="2">
        <f ca="1">(OFFSET(Assumptions!$B$20,H$1-1,0)*$D151+1)^(1/252)-1</f>
        <v>2.9581966208591659E-4</v>
      </c>
      <c r="I151" s="2">
        <f ca="1">(OFFSET(Assumptions!$B$20,I$1-1,0)*$D151+1)^(1/252)-1</f>
        <v>3.0937307303458006E-4</v>
      </c>
      <c r="J151" s="2">
        <f ca="1">(OFFSET(Assumptions!$B$20,J$1-1,0)*$D151+1)^(1/252)-1</f>
        <v>3.3634239491031614E-4</v>
      </c>
      <c r="K151" s="2">
        <f ca="1">(OFFSET(Assumptions!$B$20,K$1-1,0)*$D151+1)^(1/252)-1</f>
        <v>2.9581966208591659E-4</v>
      </c>
      <c r="L151" s="2">
        <f ca="1">(OFFSET(Assumptions!$B$20,L$1-1,0)*$D151+1)^(1/252)-1</f>
        <v>2.9446178238989873E-4</v>
      </c>
      <c r="M151" s="2">
        <f ca="1">(OFFSET(Assumptions!$B$20,M$1-1,0)*$D151+1)^(1/252)-1</f>
        <v>3.0124655893781771E-4</v>
      </c>
      <c r="N151" s="2">
        <f ca="1">(OFFSET(Assumptions!$B$20,N$1-1,0)*$D151+1)^(1/252)-1</f>
        <v>2.8194753282240193E-4</v>
      </c>
    </row>
    <row r="152" spans="1:14" x14ac:dyDescent="0.25">
      <c r="A152" s="4">
        <f t="shared" si="8"/>
        <v>9</v>
      </c>
      <c r="B152" s="4">
        <f t="shared" si="9"/>
        <v>2012</v>
      </c>
      <c r="C152" s="9">
        <v>41180</v>
      </c>
      <c r="D152" s="1">
        <f t="shared" si="10"/>
        <v>7.3601314696789544E-2</v>
      </c>
      <c r="E152" s="1">
        <v>2.81860000000078E-4</v>
      </c>
      <c r="F152" s="1">
        <f t="shared" si="11"/>
        <v>4.8883194088567672E-2</v>
      </c>
      <c r="G152" s="1">
        <v>-4.4834991181119698E-4</v>
      </c>
      <c r="H152" s="2">
        <f ca="1">(OFFSET(Assumptions!$B$20,H$1-1,0)*$D152+1)^(1/252)-1</f>
        <v>2.9544294903383062E-4</v>
      </c>
      <c r="I152" s="2">
        <f ca="1">(OFFSET(Assumptions!$B$20,I$1-1,0)*$D152+1)^(1/252)-1</f>
        <v>3.0897976032928653E-4</v>
      </c>
      <c r="J152" s="2">
        <f ca="1">(OFFSET(Assumptions!$B$20,J$1-1,0)*$D152+1)^(1/252)-1</f>
        <v>3.3591621850104225E-4</v>
      </c>
      <c r="K152" s="2">
        <f ca="1">(OFFSET(Assumptions!$B$20,K$1-1,0)*$D152+1)^(1/252)-1</f>
        <v>2.9544294903383062E-4</v>
      </c>
      <c r="L152" s="2">
        <f ca="1">(OFFSET(Assumptions!$B$20,L$1-1,0)*$D152+1)^(1/252)-1</f>
        <v>2.9408673552078213E-4</v>
      </c>
      <c r="M152" s="2">
        <f ca="1">(OFFSET(Assumptions!$B$20,M$1-1,0)*$D152+1)^(1/252)-1</f>
        <v>3.0086319248123772E-4</v>
      </c>
      <c r="N152" s="2">
        <f ca="1">(OFFSET(Assumptions!$B$20,N$1-1,0)*$D152+1)^(1/252)-1</f>
        <v>2.8158786824827864E-4</v>
      </c>
    </row>
    <row r="153" spans="1:14" x14ac:dyDescent="0.25">
      <c r="A153" s="4">
        <f t="shared" si="8"/>
        <v>10</v>
      </c>
      <c r="B153" s="4">
        <f t="shared" si="9"/>
        <v>2012</v>
      </c>
      <c r="C153" s="9">
        <v>41183</v>
      </c>
      <c r="D153" s="1">
        <f t="shared" si="10"/>
        <v>7.3601314696789544E-2</v>
      </c>
      <c r="E153" s="1">
        <v>2.81860000000078E-4</v>
      </c>
      <c r="F153" s="1">
        <f t="shared" si="11"/>
        <v>4.9178832305653453E-2</v>
      </c>
      <c r="G153" s="1">
        <v>-5.5759005219062604E-3</v>
      </c>
      <c r="H153" s="2">
        <f ca="1">(OFFSET(Assumptions!$B$20,H$1-1,0)*$D153+1)^(1/252)-1</f>
        <v>2.9544294903383062E-4</v>
      </c>
      <c r="I153" s="2">
        <f ca="1">(OFFSET(Assumptions!$B$20,I$1-1,0)*$D153+1)^(1/252)-1</f>
        <v>3.0897976032928653E-4</v>
      </c>
      <c r="J153" s="2">
        <f ca="1">(OFFSET(Assumptions!$B$20,J$1-1,0)*$D153+1)^(1/252)-1</f>
        <v>3.3591621850104225E-4</v>
      </c>
      <c r="K153" s="2">
        <f ca="1">(OFFSET(Assumptions!$B$20,K$1-1,0)*$D153+1)^(1/252)-1</f>
        <v>2.9544294903383062E-4</v>
      </c>
      <c r="L153" s="2">
        <f ca="1">(OFFSET(Assumptions!$B$20,L$1-1,0)*$D153+1)^(1/252)-1</f>
        <v>2.9408673552078213E-4</v>
      </c>
      <c r="M153" s="2">
        <f ca="1">(OFFSET(Assumptions!$B$20,M$1-1,0)*$D153+1)^(1/252)-1</f>
        <v>3.0086319248123772E-4</v>
      </c>
      <c r="N153" s="2">
        <f ca="1">(OFFSET(Assumptions!$B$20,N$1-1,0)*$D153+1)^(1/252)-1</f>
        <v>2.8158786824827864E-4</v>
      </c>
    </row>
    <row r="154" spans="1:14" x14ac:dyDescent="0.25">
      <c r="A154" s="4">
        <f t="shared" si="8"/>
        <v>10</v>
      </c>
      <c r="B154" s="4">
        <f t="shared" si="9"/>
        <v>2012</v>
      </c>
      <c r="C154" s="9">
        <v>41184</v>
      </c>
      <c r="D154" s="1">
        <f t="shared" si="10"/>
        <v>7.3601314696789544E-2</v>
      </c>
      <c r="E154" s="1">
        <v>2.81860000000078E-4</v>
      </c>
      <c r="F154" s="1">
        <f t="shared" si="11"/>
        <v>4.9474553851327263E-2</v>
      </c>
      <c r="G154" s="1">
        <v>5.0050329716655505E-4</v>
      </c>
      <c r="H154" s="2">
        <f ca="1">(OFFSET(Assumptions!$B$20,H$1-1,0)*$D154+1)^(1/252)-1</f>
        <v>2.9544294903383062E-4</v>
      </c>
      <c r="I154" s="2">
        <f ca="1">(OFFSET(Assumptions!$B$20,I$1-1,0)*$D154+1)^(1/252)-1</f>
        <v>3.0897976032928653E-4</v>
      </c>
      <c r="J154" s="2">
        <f ca="1">(OFFSET(Assumptions!$B$20,J$1-1,0)*$D154+1)^(1/252)-1</f>
        <v>3.3591621850104225E-4</v>
      </c>
      <c r="K154" s="2">
        <f ca="1">(OFFSET(Assumptions!$B$20,K$1-1,0)*$D154+1)^(1/252)-1</f>
        <v>2.9544294903383062E-4</v>
      </c>
      <c r="L154" s="2">
        <f ca="1">(OFFSET(Assumptions!$B$20,L$1-1,0)*$D154+1)^(1/252)-1</f>
        <v>2.9408673552078213E-4</v>
      </c>
      <c r="M154" s="2">
        <f ca="1">(OFFSET(Assumptions!$B$20,M$1-1,0)*$D154+1)^(1/252)-1</f>
        <v>3.0086319248123772E-4</v>
      </c>
      <c r="N154" s="2">
        <f ca="1">(OFFSET(Assumptions!$B$20,N$1-1,0)*$D154+1)^(1/252)-1</f>
        <v>2.8158786824827864E-4</v>
      </c>
    </row>
    <row r="155" spans="1:14" x14ac:dyDescent="0.25">
      <c r="A155" s="4">
        <f t="shared" si="8"/>
        <v>10</v>
      </c>
      <c r="B155" s="4">
        <f t="shared" si="9"/>
        <v>2012</v>
      </c>
      <c r="C155" s="9">
        <v>41185</v>
      </c>
      <c r="D155" s="1">
        <f t="shared" si="10"/>
        <v>7.3501244962679513E-2</v>
      </c>
      <c r="E155" s="1">
        <v>2.81490000000106E-4</v>
      </c>
      <c r="F155" s="1">
        <f t="shared" si="11"/>
        <v>4.9769970443491074E-2</v>
      </c>
      <c r="G155" s="1">
        <v>1.9039395457598501E-4</v>
      </c>
      <c r="H155" s="2">
        <f ca="1">(OFFSET(Assumptions!$B$20,H$1-1,0)*$D155+1)^(1/252)-1</f>
        <v>2.9505577008426265E-4</v>
      </c>
      <c r="I155" s="2">
        <f ca="1">(OFFSET(Assumptions!$B$20,I$1-1,0)*$D155+1)^(1/252)-1</f>
        <v>3.085755188458883E-4</v>
      </c>
      <c r="J155" s="2">
        <f ca="1">(OFFSET(Assumptions!$B$20,J$1-1,0)*$D155+1)^(1/252)-1</f>
        <v>3.3547819648571675E-4</v>
      </c>
      <c r="K155" s="2">
        <f ca="1">(OFFSET(Assumptions!$B$20,K$1-1,0)*$D155+1)^(1/252)-1</f>
        <v>2.9505577008426265E-4</v>
      </c>
      <c r="L155" s="2">
        <f ca="1">(OFFSET(Assumptions!$B$20,L$1-1,0)*$D155+1)^(1/252)-1</f>
        <v>2.9370126920791328E-4</v>
      </c>
      <c r="M155" s="2">
        <f ca="1">(OFFSET(Assumptions!$B$20,M$1-1,0)*$D155+1)^(1/252)-1</f>
        <v>3.0046917461490352E-4</v>
      </c>
      <c r="N155" s="2">
        <f ca="1">(OFFSET(Assumptions!$B$20,N$1-1,0)*$D155+1)^(1/252)-1</f>
        <v>2.8121821302296013E-4</v>
      </c>
    </row>
    <row r="156" spans="1:14" x14ac:dyDescent="0.25">
      <c r="A156" s="4">
        <f t="shared" si="8"/>
        <v>10</v>
      </c>
      <c r="B156" s="4">
        <f t="shared" si="9"/>
        <v>2012</v>
      </c>
      <c r="C156" s="9">
        <v>41186</v>
      </c>
      <c r="D156" s="1">
        <f t="shared" si="10"/>
        <v>7.3601314696789544E-2</v>
      </c>
      <c r="E156" s="1">
        <v>2.81860000000078E-4</v>
      </c>
      <c r="F156" s="1">
        <f t="shared" si="11"/>
        <v>5.0065858607360347E-2</v>
      </c>
      <c r="G156" s="1">
        <v>2.5549861683882302E-4</v>
      </c>
      <c r="H156" s="2">
        <f ca="1">(OFFSET(Assumptions!$B$20,H$1-1,0)*$D156+1)^(1/252)-1</f>
        <v>2.9544294903383062E-4</v>
      </c>
      <c r="I156" s="2">
        <f ca="1">(OFFSET(Assumptions!$B$20,I$1-1,0)*$D156+1)^(1/252)-1</f>
        <v>3.0897976032928653E-4</v>
      </c>
      <c r="J156" s="2">
        <f ca="1">(OFFSET(Assumptions!$B$20,J$1-1,0)*$D156+1)^(1/252)-1</f>
        <v>3.3591621850104225E-4</v>
      </c>
      <c r="K156" s="2">
        <f ca="1">(OFFSET(Assumptions!$B$20,K$1-1,0)*$D156+1)^(1/252)-1</f>
        <v>2.9544294903383062E-4</v>
      </c>
      <c r="L156" s="2">
        <f ca="1">(OFFSET(Assumptions!$B$20,L$1-1,0)*$D156+1)^(1/252)-1</f>
        <v>2.9408673552078213E-4</v>
      </c>
      <c r="M156" s="2">
        <f ca="1">(OFFSET(Assumptions!$B$20,M$1-1,0)*$D156+1)^(1/252)-1</f>
        <v>3.0086319248123772E-4</v>
      </c>
      <c r="N156" s="2">
        <f ca="1">(OFFSET(Assumptions!$B$20,N$1-1,0)*$D156+1)^(1/252)-1</f>
        <v>2.8158786824827864E-4</v>
      </c>
    </row>
    <row r="157" spans="1:14" x14ac:dyDescent="0.25">
      <c r="A157" s="4">
        <f t="shared" si="8"/>
        <v>10</v>
      </c>
      <c r="B157" s="4">
        <f t="shared" si="9"/>
        <v>2012</v>
      </c>
      <c r="C157" s="9">
        <v>41187</v>
      </c>
      <c r="D157" s="1">
        <f t="shared" si="10"/>
        <v>7.3601314696789544E-2</v>
      </c>
      <c r="E157" s="1">
        <v>2.81860000000078E-4</v>
      </c>
      <c r="F157" s="1">
        <f t="shared" si="11"/>
        <v>5.0361830170267519E-2</v>
      </c>
      <c r="G157" s="1">
        <v>3.7501538238013899E-3</v>
      </c>
      <c r="H157" s="2">
        <f ca="1">(OFFSET(Assumptions!$B$20,H$1-1,0)*$D157+1)^(1/252)-1</f>
        <v>2.9544294903383062E-4</v>
      </c>
      <c r="I157" s="2">
        <f ca="1">(OFFSET(Assumptions!$B$20,I$1-1,0)*$D157+1)^(1/252)-1</f>
        <v>3.0897976032928653E-4</v>
      </c>
      <c r="J157" s="2">
        <f ca="1">(OFFSET(Assumptions!$B$20,J$1-1,0)*$D157+1)^(1/252)-1</f>
        <v>3.3591621850104225E-4</v>
      </c>
      <c r="K157" s="2">
        <f ca="1">(OFFSET(Assumptions!$B$20,K$1-1,0)*$D157+1)^(1/252)-1</f>
        <v>2.9544294903383062E-4</v>
      </c>
      <c r="L157" s="2">
        <f ca="1">(OFFSET(Assumptions!$B$20,L$1-1,0)*$D157+1)^(1/252)-1</f>
        <v>2.9408673552078213E-4</v>
      </c>
      <c r="M157" s="2">
        <f ca="1">(OFFSET(Assumptions!$B$20,M$1-1,0)*$D157+1)^(1/252)-1</f>
        <v>3.0086319248123772E-4</v>
      </c>
      <c r="N157" s="2">
        <f ca="1">(OFFSET(Assumptions!$B$20,N$1-1,0)*$D157+1)^(1/252)-1</f>
        <v>2.8158786824827864E-4</v>
      </c>
    </row>
    <row r="158" spans="1:14" x14ac:dyDescent="0.25">
      <c r="A158" s="4">
        <f t="shared" si="8"/>
        <v>10</v>
      </c>
      <c r="B158" s="4">
        <f t="shared" si="9"/>
        <v>2012</v>
      </c>
      <c r="C158" s="9">
        <v>41190</v>
      </c>
      <c r="D158" s="1">
        <f t="shared" si="10"/>
        <v>7.3601314696789544E-2</v>
      </c>
      <c r="E158" s="1">
        <v>2.81860000000078E-4</v>
      </c>
      <c r="F158" s="1">
        <f t="shared" si="11"/>
        <v>5.065788515571934E-2</v>
      </c>
      <c r="G158" s="1">
        <v>1.8827787621881E-2</v>
      </c>
      <c r="H158" s="2">
        <f ca="1">(OFFSET(Assumptions!$B$20,H$1-1,0)*$D158+1)^(1/252)-1</f>
        <v>2.9544294903383062E-4</v>
      </c>
      <c r="I158" s="2">
        <f ca="1">(OFFSET(Assumptions!$B$20,I$1-1,0)*$D158+1)^(1/252)-1</f>
        <v>3.0897976032928653E-4</v>
      </c>
      <c r="J158" s="2">
        <f ca="1">(OFFSET(Assumptions!$B$20,J$1-1,0)*$D158+1)^(1/252)-1</f>
        <v>3.3591621850104225E-4</v>
      </c>
      <c r="K158" s="2">
        <f ca="1">(OFFSET(Assumptions!$B$20,K$1-1,0)*$D158+1)^(1/252)-1</f>
        <v>2.9544294903383062E-4</v>
      </c>
      <c r="L158" s="2">
        <f ca="1">(OFFSET(Assumptions!$B$20,L$1-1,0)*$D158+1)^(1/252)-1</f>
        <v>2.9408673552078213E-4</v>
      </c>
      <c r="M158" s="2">
        <f ca="1">(OFFSET(Assumptions!$B$20,M$1-1,0)*$D158+1)^(1/252)-1</f>
        <v>3.0086319248123772E-4</v>
      </c>
      <c r="N158" s="2">
        <f ca="1">(OFFSET(Assumptions!$B$20,N$1-1,0)*$D158+1)^(1/252)-1</f>
        <v>2.8158786824827864E-4</v>
      </c>
    </row>
    <row r="159" spans="1:14" x14ac:dyDescent="0.25">
      <c r="A159" s="4">
        <f t="shared" si="8"/>
        <v>10</v>
      </c>
      <c r="B159" s="4">
        <f t="shared" si="9"/>
        <v>2012</v>
      </c>
      <c r="C159" s="9">
        <v>41191</v>
      </c>
      <c r="D159" s="1">
        <f t="shared" si="10"/>
        <v>7.3601314696789544E-2</v>
      </c>
      <c r="E159" s="1">
        <v>2.81860000000078E-4</v>
      </c>
      <c r="F159" s="1">
        <f t="shared" si="11"/>
        <v>5.0954023587229447E-2</v>
      </c>
      <c r="G159" s="1">
        <v>-8.45773552903239E-3</v>
      </c>
      <c r="H159" s="2">
        <f ca="1">(OFFSET(Assumptions!$B$20,H$1-1,0)*$D159+1)^(1/252)-1</f>
        <v>2.9544294903383062E-4</v>
      </c>
      <c r="I159" s="2">
        <f ca="1">(OFFSET(Assumptions!$B$20,I$1-1,0)*$D159+1)^(1/252)-1</f>
        <v>3.0897976032928653E-4</v>
      </c>
      <c r="J159" s="2">
        <f ca="1">(OFFSET(Assumptions!$B$20,J$1-1,0)*$D159+1)^(1/252)-1</f>
        <v>3.3591621850104225E-4</v>
      </c>
      <c r="K159" s="2">
        <f ca="1">(OFFSET(Assumptions!$B$20,K$1-1,0)*$D159+1)^(1/252)-1</f>
        <v>2.9544294903383062E-4</v>
      </c>
      <c r="L159" s="2">
        <f ca="1">(OFFSET(Assumptions!$B$20,L$1-1,0)*$D159+1)^(1/252)-1</f>
        <v>2.9408673552078213E-4</v>
      </c>
      <c r="M159" s="2">
        <f ca="1">(OFFSET(Assumptions!$B$20,M$1-1,0)*$D159+1)^(1/252)-1</f>
        <v>3.0086319248123772E-4</v>
      </c>
      <c r="N159" s="2">
        <f ca="1">(OFFSET(Assumptions!$B$20,N$1-1,0)*$D159+1)^(1/252)-1</f>
        <v>2.8158786824827864E-4</v>
      </c>
    </row>
    <row r="160" spans="1:14" x14ac:dyDescent="0.25">
      <c r="A160" s="4">
        <f t="shared" si="8"/>
        <v>10</v>
      </c>
      <c r="B160" s="4">
        <f t="shared" si="9"/>
        <v>2012</v>
      </c>
      <c r="C160" s="9">
        <v>41192</v>
      </c>
      <c r="D160" s="1">
        <f t="shared" si="10"/>
        <v>7.3501244962679513E-2</v>
      </c>
      <c r="E160" s="1">
        <v>2.81490000000106E-4</v>
      </c>
      <c r="F160" s="1">
        <f t="shared" si="11"/>
        <v>5.1249856635329216E-2</v>
      </c>
      <c r="G160" s="1">
        <v>4.6782695176859103E-3</v>
      </c>
      <c r="H160" s="2">
        <f ca="1">(OFFSET(Assumptions!$B$20,H$1-1,0)*$D160+1)^(1/252)-1</f>
        <v>2.9505577008426265E-4</v>
      </c>
      <c r="I160" s="2">
        <f ca="1">(OFFSET(Assumptions!$B$20,I$1-1,0)*$D160+1)^(1/252)-1</f>
        <v>3.085755188458883E-4</v>
      </c>
      <c r="J160" s="2">
        <f ca="1">(OFFSET(Assumptions!$B$20,J$1-1,0)*$D160+1)^(1/252)-1</f>
        <v>3.3547819648571675E-4</v>
      </c>
      <c r="K160" s="2">
        <f ca="1">(OFFSET(Assumptions!$B$20,K$1-1,0)*$D160+1)^(1/252)-1</f>
        <v>2.9505577008426265E-4</v>
      </c>
      <c r="L160" s="2">
        <f ca="1">(OFFSET(Assumptions!$B$20,L$1-1,0)*$D160+1)^(1/252)-1</f>
        <v>2.9370126920791328E-4</v>
      </c>
      <c r="M160" s="2">
        <f ca="1">(OFFSET(Assumptions!$B$20,M$1-1,0)*$D160+1)^(1/252)-1</f>
        <v>3.0046917461490352E-4</v>
      </c>
      <c r="N160" s="2">
        <f ca="1">(OFFSET(Assumptions!$B$20,N$1-1,0)*$D160+1)^(1/252)-1</f>
        <v>2.8121821302296013E-4</v>
      </c>
    </row>
    <row r="161" spans="1:14" x14ac:dyDescent="0.25">
      <c r="A161" s="4">
        <f t="shared" si="8"/>
        <v>10</v>
      </c>
      <c r="B161" s="4">
        <f t="shared" si="9"/>
        <v>2012</v>
      </c>
      <c r="C161" s="9">
        <v>41193</v>
      </c>
      <c r="D161" s="1">
        <f t="shared" si="10"/>
        <v>7.330113336483679E-2</v>
      </c>
      <c r="E161" s="1">
        <v>2.8074999999994099E-4</v>
      </c>
      <c r="F161" s="1">
        <f t="shared" si="11"/>
        <v>5.1544995032579477E-2</v>
      </c>
      <c r="G161" s="1">
        <v>-6.87941461938202E-3</v>
      </c>
      <c r="H161" s="2">
        <f ca="1">(OFFSET(Assumptions!$B$20,H$1-1,0)*$D161+1)^(1/252)-1</f>
        <v>2.9428140717913109E-4</v>
      </c>
      <c r="I161" s="2">
        <f ca="1">(OFFSET(Assumptions!$B$20,I$1-1,0)*$D161+1)^(1/252)-1</f>
        <v>3.0776702546120305E-4</v>
      </c>
      <c r="J161" s="2">
        <f ca="1">(OFFSET(Assumptions!$B$20,J$1-1,0)*$D161+1)^(1/252)-1</f>
        <v>3.346021300307811E-4</v>
      </c>
      <c r="K161" s="2">
        <f ca="1">(OFFSET(Assumptions!$B$20,K$1-1,0)*$D161+1)^(1/252)-1</f>
        <v>2.9428140717913109E-4</v>
      </c>
      <c r="L161" s="2">
        <f ca="1">(OFFSET(Assumptions!$B$20,L$1-1,0)*$D161+1)^(1/252)-1</f>
        <v>2.9293033209487618E-4</v>
      </c>
      <c r="M161" s="2">
        <f ca="1">(OFFSET(Assumptions!$B$20,M$1-1,0)*$D161+1)^(1/252)-1</f>
        <v>2.996811317594883E-4</v>
      </c>
      <c r="N161" s="2">
        <f ca="1">(OFFSET(Assumptions!$B$20,N$1-1,0)*$D161+1)^(1/252)-1</f>
        <v>2.8047890266780229E-4</v>
      </c>
    </row>
    <row r="162" spans="1:14" x14ac:dyDescent="0.25">
      <c r="A162" s="4">
        <f t="shared" si="8"/>
        <v>10</v>
      </c>
      <c r="B162" s="4">
        <f t="shared" si="9"/>
        <v>2012</v>
      </c>
      <c r="C162" s="9">
        <v>41197</v>
      </c>
      <c r="D162" s="1">
        <f t="shared" si="10"/>
        <v>7.0400990314173573E-2</v>
      </c>
      <c r="E162" s="1">
        <v>2.7000999999993202E-4</v>
      </c>
      <c r="F162" s="1">
        <f t="shared" si="11"/>
        <v>5.1828922696688151E-2</v>
      </c>
      <c r="G162" s="1">
        <v>1.1855035489674E-3</v>
      </c>
      <c r="H162" s="2">
        <f ca="1">(OFFSET(Assumptions!$B$20,H$1-1,0)*$D162+1)^(1/252)-1</f>
        <v>2.8304192846251297E-4</v>
      </c>
      <c r="I162" s="2">
        <f ca="1">(OFFSET(Assumptions!$B$20,I$1-1,0)*$D162+1)^(1/252)-1</f>
        <v>2.9603138023048814E-4</v>
      </c>
      <c r="J162" s="2">
        <f ca="1">(OFFSET(Assumptions!$B$20,J$1-1,0)*$D162+1)^(1/252)-1</f>
        <v>3.2188395717569485E-4</v>
      </c>
      <c r="K162" s="2">
        <f ca="1">(OFFSET(Assumptions!$B$20,K$1-1,0)*$D162+1)^(1/252)-1</f>
        <v>2.8304192846251297E-4</v>
      </c>
      <c r="L162" s="2">
        <f ca="1">(OFFSET(Assumptions!$B$20,L$1-1,0)*$D162+1)^(1/252)-1</f>
        <v>2.8174065165420537E-4</v>
      </c>
      <c r="M162" s="2">
        <f ca="1">(OFFSET(Assumptions!$B$20,M$1-1,0)*$D162+1)^(1/252)-1</f>
        <v>2.8824279082573234E-4</v>
      </c>
      <c r="N162" s="2">
        <f ca="1">(OFFSET(Assumptions!$B$20,N$1-1,0)*$D162+1)^(1/252)-1</f>
        <v>2.6974892625508673E-4</v>
      </c>
    </row>
    <row r="163" spans="1:14" x14ac:dyDescent="0.25">
      <c r="A163" s="4">
        <f t="shared" si="8"/>
        <v>10</v>
      </c>
      <c r="B163" s="4">
        <f t="shared" si="9"/>
        <v>2012</v>
      </c>
      <c r="C163" s="9">
        <v>41198</v>
      </c>
      <c r="D163" s="1">
        <f t="shared" si="10"/>
        <v>7.0400990314173573E-2</v>
      </c>
      <c r="E163" s="1">
        <v>2.7000999999993202E-4</v>
      </c>
      <c r="F163" s="1">
        <f t="shared" si="11"/>
        <v>5.2112927024105415E-2</v>
      </c>
      <c r="G163" s="1">
        <v>1.13491646710706E-3</v>
      </c>
      <c r="H163" s="2">
        <f ca="1">(OFFSET(Assumptions!$B$20,H$1-1,0)*$D163+1)^(1/252)-1</f>
        <v>2.8304192846251297E-4</v>
      </c>
      <c r="I163" s="2">
        <f ca="1">(OFFSET(Assumptions!$B$20,I$1-1,0)*$D163+1)^(1/252)-1</f>
        <v>2.9603138023048814E-4</v>
      </c>
      <c r="J163" s="2">
        <f ca="1">(OFFSET(Assumptions!$B$20,J$1-1,0)*$D163+1)^(1/252)-1</f>
        <v>3.2188395717569485E-4</v>
      </c>
      <c r="K163" s="2">
        <f ca="1">(OFFSET(Assumptions!$B$20,K$1-1,0)*$D163+1)^(1/252)-1</f>
        <v>2.8304192846251297E-4</v>
      </c>
      <c r="L163" s="2">
        <f ca="1">(OFFSET(Assumptions!$B$20,L$1-1,0)*$D163+1)^(1/252)-1</f>
        <v>2.8174065165420537E-4</v>
      </c>
      <c r="M163" s="2">
        <f ca="1">(OFFSET(Assumptions!$B$20,M$1-1,0)*$D163+1)^(1/252)-1</f>
        <v>2.8824279082573234E-4</v>
      </c>
      <c r="N163" s="2">
        <f ca="1">(OFFSET(Assumptions!$B$20,N$1-1,0)*$D163+1)^(1/252)-1</f>
        <v>2.6974892625508673E-4</v>
      </c>
    </row>
    <row r="164" spans="1:14" x14ac:dyDescent="0.25">
      <c r="A164" s="4">
        <f t="shared" si="8"/>
        <v>10</v>
      </c>
      <c r="B164" s="4">
        <f t="shared" si="9"/>
        <v>2012</v>
      </c>
      <c r="C164" s="9">
        <v>41199</v>
      </c>
      <c r="D164" s="1">
        <f t="shared" si="10"/>
        <v>7.0500772193690331E-2</v>
      </c>
      <c r="E164" s="1">
        <v>2.7037999999990299E-4</v>
      </c>
      <c r="F164" s="1">
        <f t="shared" si="11"/>
        <v>5.2397397317314187E-2</v>
      </c>
      <c r="G164" s="1">
        <v>6.7281314079426001E-4</v>
      </c>
      <c r="H164" s="2">
        <f ca="1">(OFFSET(Assumptions!$B$20,H$1-1,0)*$D164+1)^(1/252)-1</f>
        <v>2.834291592630489E-4</v>
      </c>
      <c r="I164" s="2">
        <f ca="1">(OFFSET(Assumptions!$B$20,I$1-1,0)*$D164+1)^(1/252)-1</f>
        <v>2.9643572963156117E-4</v>
      </c>
      <c r="J164" s="2">
        <f ca="1">(OFFSET(Assumptions!$B$20,J$1-1,0)*$D164+1)^(1/252)-1</f>
        <v>3.2232221154337992E-4</v>
      </c>
      <c r="K164" s="2">
        <f ca="1">(OFFSET(Assumptions!$B$20,K$1-1,0)*$D164+1)^(1/252)-1</f>
        <v>2.834291592630489E-4</v>
      </c>
      <c r="L164" s="2">
        <f ca="1">(OFFSET(Assumptions!$B$20,L$1-1,0)*$D164+1)^(1/252)-1</f>
        <v>2.8212616444167615E-4</v>
      </c>
      <c r="M164" s="2">
        <f ca="1">(OFFSET(Assumptions!$B$20,M$1-1,0)*$D164+1)^(1/252)-1</f>
        <v>2.8863688246882901E-4</v>
      </c>
      <c r="N164" s="2">
        <f ca="1">(OFFSET(Assumptions!$B$20,N$1-1,0)*$D164+1)^(1/252)-1</f>
        <v>2.7011858048697768E-4</v>
      </c>
    </row>
    <row r="165" spans="1:14" x14ac:dyDescent="0.25">
      <c r="A165" s="4">
        <f t="shared" si="8"/>
        <v>10</v>
      </c>
      <c r="B165" s="4">
        <f t="shared" si="9"/>
        <v>2012</v>
      </c>
      <c r="C165" s="9">
        <v>41200</v>
      </c>
      <c r="D165" s="1">
        <f t="shared" si="10"/>
        <v>7.0600563337936517E-2</v>
      </c>
      <c r="E165" s="1">
        <v>2.7075000000009698E-4</v>
      </c>
      <c r="F165" s="1">
        <f t="shared" si="11"/>
        <v>5.268233391263788E-2</v>
      </c>
      <c r="G165" s="1">
        <v>-1.06922134462772E-3</v>
      </c>
      <c r="H165" s="2">
        <f ca="1">(OFFSET(Assumptions!$B$20,H$1-1,0)*$D165+1)^(1/252)-1</f>
        <v>2.838163883898126E-4</v>
      </c>
      <c r="I165" s="2">
        <f ca="1">(OFFSET(Assumptions!$B$20,I$1-1,0)*$D165+1)^(1/252)-1</f>
        <v>2.968400755489764E-4</v>
      </c>
      <c r="J165" s="2">
        <f ca="1">(OFFSET(Assumptions!$B$20,J$1-1,0)*$D165+1)^(1/252)-1</f>
        <v>3.2276045840839984E-4</v>
      </c>
      <c r="K165" s="2">
        <f ca="1">(OFFSET(Assumptions!$B$20,K$1-1,0)*$D165+1)^(1/252)-1</f>
        <v>2.838163883898126E-4</v>
      </c>
      <c r="L165" s="2">
        <f ca="1">(OFFSET(Assumptions!$B$20,L$1-1,0)*$D165+1)^(1/252)-1</f>
        <v>2.8251167572923563E-4</v>
      </c>
      <c r="M165" s="2">
        <f ca="1">(OFFSET(Assumptions!$B$20,M$1-1,0)*$D165+1)^(1/252)-1</f>
        <v>2.890309717304973E-4</v>
      </c>
      <c r="N165" s="2">
        <f ca="1">(OFFSET(Assumptions!$B$20,N$1-1,0)*$D165+1)^(1/252)-1</f>
        <v>2.7048823475106509E-4</v>
      </c>
    </row>
    <row r="166" spans="1:14" x14ac:dyDescent="0.25">
      <c r="A166" s="4">
        <f t="shared" si="8"/>
        <v>10</v>
      </c>
      <c r="B166" s="4">
        <f t="shared" si="9"/>
        <v>2012</v>
      </c>
      <c r="C166" s="9">
        <v>41201</v>
      </c>
      <c r="D166" s="1">
        <f t="shared" si="10"/>
        <v>7.0800173423771318E-2</v>
      </c>
      <c r="E166" s="1">
        <v>2.7149000000004097E-4</v>
      </c>
      <c r="F166" s="1">
        <f t="shared" si="11"/>
        <v>5.2968126639471924E-2</v>
      </c>
      <c r="G166" s="1">
        <v>-3.0836588549243401E-3</v>
      </c>
      <c r="H166" s="2">
        <f ca="1">(OFFSET(Assumptions!$B$20,H$1-1,0)*$D166+1)^(1/252)-1</f>
        <v>2.8459084162268944E-4</v>
      </c>
      <c r="I166" s="2">
        <f ca="1">(OFFSET(Assumptions!$B$20,I$1-1,0)*$D166+1)^(1/252)-1</f>
        <v>2.9764875693305548E-4</v>
      </c>
      <c r="J166" s="2">
        <f ca="1">(OFFSET(Assumptions!$B$20,J$1-1,0)*$D166+1)^(1/252)-1</f>
        <v>3.2363692963266466E-4</v>
      </c>
      <c r="K166" s="2">
        <f ca="1">(OFFSET(Assumptions!$B$20,K$1-1,0)*$D166+1)^(1/252)-1</f>
        <v>2.8459084162268944E-4</v>
      </c>
      <c r="L166" s="2">
        <f ca="1">(OFFSET(Assumptions!$B$20,L$1-1,0)*$D166+1)^(1/252)-1</f>
        <v>2.8328269380417659E-4</v>
      </c>
      <c r="M166" s="2">
        <f ca="1">(OFFSET(Assumptions!$B$20,M$1-1,0)*$D166+1)^(1/252)-1</f>
        <v>2.898191431095487E-4</v>
      </c>
      <c r="N166" s="2">
        <f ca="1">(OFFSET(Assumptions!$B$20,N$1-1,0)*$D166+1)^(1/252)-1</f>
        <v>2.7122754337538524E-4</v>
      </c>
    </row>
    <row r="167" spans="1:14" x14ac:dyDescent="0.25">
      <c r="A167" s="4">
        <f t="shared" si="8"/>
        <v>10</v>
      </c>
      <c r="B167" s="4">
        <f t="shared" si="9"/>
        <v>2012</v>
      </c>
      <c r="C167" s="9">
        <v>41204</v>
      </c>
      <c r="D167" s="1">
        <f t="shared" si="10"/>
        <v>7.0800173423771318E-2</v>
      </c>
      <c r="E167" s="1">
        <v>2.7149000000004097E-4</v>
      </c>
      <c r="F167" s="1">
        <f t="shared" si="11"/>
        <v>5.3253996956173388E-2</v>
      </c>
      <c r="G167" s="1">
        <v>-5.2855457914415798E-3</v>
      </c>
      <c r="H167" s="2">
        <f ca="1">(OFFSET(Assumptions!$B$20,H$1-1,0)*$D167+1)^(1/252)-1</f>
        <v>2.8459084162268944E-4</v>
      </c>
      <c r="I167" s="2">
        <f ca="1">(OFFSET(Assumptions!$B$20,I$1-1,0)*$D167+1)^(1/252)-1</f>
        <v>2.9764875693305548E-4</v>
      </c>
      <c r="J167" s="2">
        <f ca="1">(OFFSET(Assumptions!$B$20,J$1-1,0)*$D167+1)^(1/252)-1</f>
        <v>3.2363692963266466E-4</v>
      </c>
      <c r="K167" s="2">
        <f ca="1">(OFFSET(Assumptions!$B$20,K$1-1,0)*$D167+1)^(1/252)-1</f>
        <v>2.8459084162268944E-4</v>
      </c>
      <c r="L167" s="2">
        <f ca="1">(OFFSET(Assumptions!$B$20,L$1-1,0)*$D167+1)^(1/252)-1</f>
        <v>2.8328269380417659E-4</v>
      </c>
      <c r="M167" s="2">
        <f ca="1">(OFFSET(Assumptions!$B$20,M$1-1,0)*$D167+1)^(1/252)-1</f>
        <v>2.898191431095487E-4</v>
      </c>
      <c r="N167" s="2">
        <f ca="1">(OFFSET(Assumptions!$B$20,N$1-1,0)*$D167+1)^(1/252)-1</f>
        <v>2.7122754337538524E-4</v>
      </c>
    </row>
    <row r="168" spans="1:14" x14ac:dyDescent="0.25">
      <c r="A168" s="4">
        <f t="shared" si="8"/>
        <v>10</v>
      </c>
      <c r="B168" s="4">
        <f t="shared" si="9"/>
        <v>2012</v>
      </c>
      <c r="C168" s="9">
        <v>41205</v>
      </c>
      <c r="D168" s="1">
        <f t="shared" si="10"/>
        <v>7.1199504809125624E-2</v>
      </c>
      <c r="E168" s="1">
        <v>2.7296999999992799E-4</v>
      </c>
      <c r="F168" s="1">
        <f t="shared" si="11"/>
        <v>5.3541503699722437E-2</v>
      </c>
      <c r="G168" s="1">
        <v>-1.4562415979267899E-3</v>
      </c>
      <c r="H168" s="2">
        <f ca="1">(OFFSET(Assumptions!$B$20,H$1-1,0)*$D168+1)^(1/252)-1</f>
        <v>2.8613972801139198E-4</v>
      </c>
      <c r="I168" s="2">
        <f ca="1">(OFFSET(Assumptions!$B$20,I$1-1,0)*$D168+1)^(1/252)-1</f>
        <v>2.9926607791019855E-4</v>
      </c>
      <c r="J168" s="2">
        <f ca="1">(OFFSET(Assumptions!$B$20,J$1-1,0)*$D168+1)^(1/252)-1</f>
        <v>3.2538978208584979E-4</v>
      </c>
      <c r="K168" s="2">
        <f ca="1">(OFFSET(Assumptions!$B$20,K$1-1,0)*$D168+1)^(1/252)-1</f>
        <v>2.8613972801139198E-4</v>
      </c>
      <c r="L168" s="2">
        <f ca="1">(OFFSET(Assumptions!$B$20,L$1-1,0)*$D168+1)^(1/252)-1</f>
        <v>2.8482471195867554E-4</v>
      </c>
      <c r="M168" s="2">
        <f ca="1">(OFFSET(Assumptions!$B$20,M$1-1,0)*$D168+1)^(1/252)-1</f>
        <v>2.9139545729961469E-4</v>
      </c>
      <c r="N168" s="2">
        <f ca="1">(OFFSET(Assumptions!$B$20,N$1-1,0)*$D168+1)^(1/252)-1</f>
        <v>2.7270616100838474E-4</v>
      </c>
    </row>
    <row r="169" spans="1:14" x14ac:dyDescent="0.25">
      <c r="A169" s="4">
        <f t="shared" si="8"/>
        <v>10</v>
      </c>
      <c r="B169" s="4">
        <f t="shared" si="9"/>
        <v>2012</v>
      </c>
      <c r="C169" s="9">
        <v>41206</v>
      </c>
      <c r="D169" s="1">
        <f t="shared" si="10"/>
        <v>7.1199504809125624E-2</v>
      </c>
      <c r="E169" s="1">
        <v>2.7296999999992799E-4</v>
      </c>
      <c r="F169" s="1">
        <f t="shared" si="11"/>
        <v>5.3829088923987189E-2</v>
      </c>
      <c r="G169" s="1">
        <v>-4.5232882833280402E-3</v>
      </c>
      <c r="H169" s="2">
        <f ca="1">(OFFSET(Assumptions!$B$20,H$1-1,0)*$D169+1)^(1/252)-1</f>
        <v>2.8613972801139198E-4</v>
      </c>
      <c r="I169" s="2">
        <f ca="1">(OFFSET(Assumptions!$B$20,I$1-1,0)*$D169+1)^(1/252)-1</f>
        <v>2.9926607791019855E-4</v>
      </c>
      <c r="J169" s="2">
        <f ca="1">(OFFSET(Assumptions!$B$20,J$1-1,0)*$D169+1)^(1/252)-1</f>
        <v>3.2538978208584979E-4</v>
      </c>
      <c r="K169" s="2">
        <f ca="1">(OFFSET(Assumptions!$B$20,K$1-1,0)*$D169+1)^(1/252)-1</f>
        <v>2.8613972801139198E-4</v>
      </c>
      <c r="L169" s="2">
        <f ca="1">(OFFSET(Assumptions!$B$20,L$1-1,0)*$D169+1)^(1/252)-1</f>
        <v>2.8482471195867554E-4</v>
      </c>
      <c r="M169" s="2">
        <f ca="1">(OFFSET(Assumptions!$B$20,M$1-1,0)*$D169+1)^(1/252)-1</f>
        <v>2.9139545729961469E-4</v>
      </c>
      <c r="N169" s="2">
        <f ca="1">(OFFSET(Assumptions!$B$20,N$1-1,0)*$D169+1)^(1/252)-1</f>
        <v>2.7270616100838474E-4</v>
      </c>
    </row>
    <row r="170" spans="1:14" x14ac:dyDescent="0.25">
      <c r="A170" s="4">
        <f t="shared" si="8"/>
        <v>10</v>
      </c>
      <c r="B170" s="4">
        <f t="shared" si="9"/>
        <v>2012</v>
      </c>
      <c r="C170" s="9">
        <v>41207</v>
      </c>
      <c r="D170" s="1">
        <f t="shared" si="10"/>
        <v>7.1299360829963687E-2</v>
      </c>
      <c r="E170" s="1">
        <v>2.7333999999989999E-4</v>
      </c>
      <c r="F170" s="1">
        <f t="shared" si="11"/>
        <v>5.4117142567153609E-2</v>
      </c>
      <c r="G170" s="1">
        <v>-3.8624703133587298E-3</v>
      </c>
      <c r="H170" s="2">
        <f ca="1">(OFFSET(Assumptions!$B$20,H$1-1,0)*$D170+1)^(1/252)-1</f>
        <v>2.8652694542663504E-4</v>
      </c>
      <c r="I170" s="2">
        <f ca="1">(OFFSET(Assumptions!$B$20,I$1-1,0)*$D170+1)^(1/252)-1</f>
        <v>2.9967039945022478E-4</v>
      </c>
      <c r="J170" s="2">
        <f ca="1">(OFFSET(Assumptions!$B$20,J$1-1,0)*$D170+1)^(1/252)-1</f>
        <v>3.2582797645575035E-4</v>
      </c>
      <c r="K170" s="2">
        <f ca="1">(OFFSET(Assumptions!$B$20,K$1-1,0)*$D170+1)^(1/252)-1</f>
        <v>2.8652694542663504E-4</v>
      </c>
      <c r="L170" s="2">
        <f ca="1">(OFFSET(Assumptions!$B$20,L$1-1,0)*$D170+1)^(1/252)-1</f>
        <v>2.8521021274907632E-4</v>
      </c>
      <c r="M170" s="2">
        <f ca="1">(OFFSET(Assumptions!$B$20,M$1-1,0)*$D170+1)^(1/252)-1</f>
        <v>2.9178952989683538E-4</v>
      </c>
      <c r="N170" s="2">
        <f ca="1">(OFFSET(Assumptions!$B$20,N$1-1,0)*$D170+1)^(1/252)-1</f>
        <v>2.7307581549651516E-4</v>
      </c>
    </row>
    <row r="171" spans="1:14" x14ac:dyDescent="0.25">
      <c r="A171" s="4">
        <f t="shared" si="8"/>
        <v>10</v>
      </c>
      <c r="B171" s="4">
        <f t="shared" si="9"/>
        <v>2012</v>
      </c>
      <c r="C171" s="9">
        <v>41208</v>
      </c>
      <c r="D171" s="1">
        <f t="shared" si="10"/>
        <v>7.1099658058915827E-2</v>
      </c>
      <c r="E171" s="1">
        <v>2.7259999999995599E-4</v>
      </c>
      <c r="F171" s="1">
        <f t="shared" si="11"/>
        <v>5.4404494900217371E-2</v>
      </c>
      <c r="G171" s="1">
        <v>-8.5254406464730908E-3</v>
      </c>
      <c r="H171" s="2">
        <f ca="1">(OFFSET(Assumptions!$B$20,H$1-1,0)*$D171+1)^(1/252)-1</f>
        <v>2.8575250892326487E-4</v>
      </c>
      <c r="I171" s="2">
        <f ca="1">(OFFSET(Assumptions!$B$20,I$1-1,0)*$D171+1)^(1/252)-1</f>
        <v>2.9886175288873496E-4</v>
      </c>
      <c r="J171" s="2">
        <f ca="1">(OFFSET(Assumptions!$B$20,J$1-1,0)*$D171+1)^(1/252)-1</f>
        <v>3.2495158021950132E-4</v>
      </c>
      <c r="K171" s="2">
        <f ca="1">(OFFSET(Assumptions!$B$20,K$1-1,0)*$D171+1)^(1/252)-1</f>
        <v>2.8575250892326487E-4</v>
      </c>
      <c r="L171" s="2">
        <f ca="1">(OFFSET(Assumptions!$B$20,L$1-1,0)*$D171+1)^(1/252)-1</f>
        <v>2.8443920966902958E-4</v>
      </c>
      <c r="M171" s="2">
        <f ca="1">(OFFSET(Assumptions!$B$20,M$1-1,0)*$D171+1)^(1/252)-1</f>
        <v>2.9100138232251993E-4</v>
      </c>
      <c r="N171" s="2">
        <f ca="1">(OFFSET(Assumptions!$B$20,N$1-1,0)*$D171+1)^(1/252)-1</f>
        <v>2.723365065520067E-4</v>
      </c>
    </row>
    <row r="172" spans="1:14" x14ac:dyDescent="0.25">
      <c r="A172" s="4">
        <f t="shared" si="8"/>
        <v>10</v>
      </c>
      <c r="B172" s="4">
        <f t="shared" si="9"/>
        <v>2012</v>
      </c>
      <c r="C172" s="9">
        <v>41211</v>
      </c>
      <c r="D172" s="1">
        <f t="shared" si="10"/>
        <v>7.0899992367088771E-2</v>
      </c>
      <c r="E172" s="1">
        <v>2.7186000000001303E-4</v>
      </c>
      <c r="F172" s="1">
        <f t="shared" si="11"/>
        <v>5.4691145306200895E-2</v>
      </c>
      <c r="G172" s="1">
        <v>3.1953336733425702E-4</v>
      </c>
      <c r="H172" s="2">
        <f ca="1">(OFFSET(Assumptions!$B$20,H$1-1,0)*$D172+1)^(1/252)-1</f>
        <v>2.8497806572924667E-4</v>
      </c>
      <c r="I172" s="2">
        <f ca="1">(OFFSET(Assumptions!$B$20,I$1-1,0)*$D172+1)^(1/252)-1</f>
        <v>2.9805309240038547E-4</v>
      </c>
      <c r="J172" s="2">
        <f ca="1">(OFFSET(Assumptions!$B$20,J$1-1,0)*$D172+1)^(1/252)-1</f>
        <v>3.2407515399390796E-4</v>
      </c>
      <c r="K172" s="2">
        <f ca="1">(OFFSET(Assumptions!$B$20,K$1-1,0)*$D172+1)^(1/252)-1</f>
        <v>2.8497806572924667E-4</v>
      </c>
      <c r="L172" s="2">
        <f ca="1">(OFFSET(Assumptions!$B$20,L$1-1,0)*$D172+1)^(1/252)-1</f>
        <v>2.8366820059178011E-4</v>
      </c>
      <c r="M172" s="2">
        <f ca="1">(OFFSET(Assumptions!$B$20,M$1-1,0)*$D172+1)^(1/252)-1</f>
        <v>2.9021322522759796E-4</v>
      </c>
      <c r="N172" s="2">
        <f ca="1">(OFFSET(Assumptions!$B$20,N$1-1,0)*$D172+1)^(1/252)-1</f>
        <v>2.7159719773539592E-4</v>
      </c>
    </row>
    <row r="173" spans="1:14" x14ac:dyDescent="0.25">
      <c r="A173" s="4">
        <f t="shared" si="8"/>
        <v>10</v>
      </c>
      <c r="B173" s="4">
        <f t="shared" si="9"/>
        <v>2012</v>
      </c>
      <c r="C173" s="9">
        <v>41212</v>
      </c>
      <c r="D173" s="1">
        <f t="shared" si="10"/>
        <v>7.0800173423771318E-2</v>
      </c>
      <c r="E173" s="1">
        <v>2.7149000000004097E-4</v>
      </c>
      <c r="F173" s="1">
        <f t="shared" si="11"/>
        <v>5.4977483405240113E-2</v>
      </c>
      <c r="G173" s="1">
        <v>-4.9476566685371396E-3</v>
      </c>
      <c r="H173" s="2">
        <f ca="1">(OFFSET(Assumptions!$B$20,H$1-1,0)*$D173+1)^(1/252)-1</f>
        <v>2.8459084162268944E-4</v>
      </c>
      <c r="I173" s="2">
        <f ca="1">(OFFSET(Assumptions!$B$20,I$1-1,0)*$D173+1)^(1/252)-1</f>
        <v>2.9764875693305548E-4</v>
      </c>
      <c r="J173" s="2">
        <f ca="1">(OFFSET(Assumptions!$B$20,J$1-1,0)*$D173+1)^(1/252)-1</f>
        <v>3.2363692963266466E-4</v>
      </c>
      <c r="K173" s="2">
        <f ca="1">(OFFSET(Assumptions!$B$20,K$1-1,0)*$D173+1)^(1/252)-1</f>
        <v>2.8459084162268944E-4</v>
      </c>
      <c r="L173" s="2">
        <f ca="1">(OFFSET(Assumptions!$B$20,L$1-1,0)*$D173+1)^(1/252)-1</f>
        <v>2.8328269380417659E-4</v>
      </c>
      <c r="M173" s="2">
        <f ca="1">(OFFSET(Assumptions!$B$20,M$1-1,0)*$D173+1)^(1/252)-1</f>
        <v>2.898191431095487E-4</v>
      </c>
      <c r="N173" s="2">
        <f ca="1">(OFFSET(Assumptions!$B$20,N$1-1,0)*$D173+1)^(1/252)-1</f>
        <v>2.7122754337538524E-4</v>
      </c>
    </row>
    <row r="174" spans="1:14" x14ac:dyDescent="0.25">
      <c r="A174" s="4">
        <f t="shared" si="8"/>
        <v>10</v>
      </c>
      <c r="B174" s="4">
        <f t="shared" si="9"/>
        <v>2012</v>
      </c>
      <c r="C174" s="9">
        <v>41213</v>
      </c>
      <c r="D174" s="1">
        <f t="shared" si="10"/>
        <v>7.0700363747638661E-2</v>
      </c>
      <c r="E174" s="1">
        <v>2.7112000000006898E-4</v>
      </c>
      <c r="F174" s="1">
        <f t="shared" si="11"/>
        <v>5.5263508900541103E-2</v>
      </c>
      <c r="G174" s="1">
        <v>-1.5938001403559301E-4</v>
      </c>
      <c r="H174" s="2">
        <f ca="1">(OFFSET(Assumptions!$B$20,H$1-1,0)*$D174+1)^(1/252)-1</f>
        <v>2.8420361584280407E-4</v>
      </c>
      <c r="I174" s="2">
        <f ca="1">(OFFSET(Assumptions!$B$20,I$1-1,0)*$D174+1)^(1/252)-1</f>
        <v>2.9724441798251178E-4</v>
      </c>
      <c r="J174" s="2">
        <f ca="1">(OFFSET(Assumptions!$B$20,J$1-1,0)*$D174+1)^(1/252)-1</f>
        <v>3.2319869777097665E-4</v>
      </c>
      <c r="K174" s="2">
        <f ca="1">(OFFSET(Assumptions!$B$20,K$1-1,0)*$D174+1)^(1/252)-1</f>
        <v>2.8420361584280407E-4</v>
      </c>
      <c r="L174" s="2">
        <f ca="1">(OFFSET(Assumptions!$B$20,L$1-1,0)*$D174+1)^(1/252)-1</f>
        <v>2.8289718551643972E-4</v>
      </c>
      <c r="M174" s="2">
        <f ca="1">(OFFSET(Assumptions!$B$20,M$1-1,0)*$D174+1)^(1/252)-1</f>
        <v>2.8942505861051515E-4</v>
      </c>
      <c r="N174" s="2">
        <f ca="1">(OFFSET(Assumptions!$B$20,N$1-1,0)*$D174+1)^(1/252)-1</f>
        <v>2.7085788904712693E-4</v>
      </c>
    </row>
    <row r="175" spans="1:14" x14ac:dyDescent="0.25">
      <c r="A175" s="4">
        <f t="shared" si="8"/>
        <v>11</v>
      </c>
      <c r="B175" s="4">
        <f t="shared" si="9"/>
        <v>2012</v>
      </c>
      <c r="C175" s="9">
        <v>41214</v>
      </c>
      <c r="D175" s="1">
        <f t="shared" si="10"/>
        <v>7.0899992367088771E-2</v>
      </c>
      <c r="E175" s="1">
        <v>2.7186000000001303E-4</v>
      </c>
      <c r="F175" s="1">
        <f t="shared" si="11"/>
        <v>5.5550392838070728E-2</v>
      </c>
      <c r="G175" s="1">
        <v>-3.3401910736048398E-3</v>
      </c>
      <c r="H175" s="2">
        <f ca="1">(OFFSET(Assumptions!$B$20,H$1-1,0)*$D175+1)^(1/252)-1</f>
        <v>2.8497806572924667E-4</v>
      </c>
      <c r="I175" s="2">
        <f ca="1">(OFFSET(Assumptions!$B$20,I$1-1,0)*$D175+1)^(1/252)-1</f>
        <v>2.9805309240038547E-4</v>
      </c>
      <c r="J175" s="2">
        <f ca="1">(OFFSET(Assumptions!$B$20,J$1-1,0)*$D175+1)^(1/252)-1</f>
        <v>3.2407515399390796E-4</v>
      </c>
      <c r="K175" s="2">
        <f ca="1">(OFFSET(Assumptions!$B$20,K$1-1,0)*$D175+1)^(1/252)-1</f>
        <v>2.8497806572924667E-4</v>
      </c>
      <c r="L175" s="2">
        <f ca="1">(OFFSET(Assumptions!$B$20,L$1-1,0)*$D175+1)^(1/252)-1</f>
        <v>2.8366820059178011E-4</v>
      </c>
      <c r="M175" s="2">
        <f ca="1">(OFFSET(Assumptions!$B$20,M$1-1,0)*$D175+1)^(1/252)-1</f>
        <v>2.9021322522759796E-4</v>
      </c>
      <c r="N175" s="2">
        <f ca="1">(OFFSET(Assumptions!$B$20,N$1-1,0)*$D175+1)^(1/252)-1</f>
        <v>2.7159719773539592E-4</v>
      </c>
    </row>
    <row r="176" spans="1:14" x14ac:dyDescent="0.25">
      <c r="A176" s="4">
        <f t="shared" si="8"/>
        <v>11</v>
      </c>
      <c r="B176" s="4">
        <f t="shared" si="9"/>
        <v>2012</v>
      </c>
      <c r="C176" s="9">
        <v>41218</v>
      </c>
      <c r="D176" s="1">
        <f t="shared" si="10"/>
        <v>7.1099658058915827E-2</v>
      </c>
      <c r="E176" s="1">
        <v>2.7259999999995599E-4</v>
      </c>
      <c r="F176" s="1">
        <f t="shared" si="11"/>
        <v>5.583813587515829E-2</v>
      </c>
      <c r="G176" s="1">
        <v>-7.9227730083109005E-4</v>
      </c>
      <c r="H176" s="2">
        <f ca="1">(OFFSET(Assumptions!$B$20,H$1-1,0)*$D176+1)^(1/252)-1</f>
        <v>2.8575250892326487E-4</v>
      </c>
      <c r="I176" s="2">
        <f ca="1">(OFFSET(Assumptions!$B$20,I$1-1,0)*$D176+1)^(1/252)-1</f>
        <v>2.9886175288873496E-4</v>
      </c>
      <c r="J176" s="2">
        <f ca="1">(OFFSET(Assumptions!$B$20,J$1-1,0)*$D176+1)^(1/252)-1</f>
        <v>3.2495158021950132E-4</v>
      </c>
      <c r="K176" s="2">
        <f ca="1">(OFFSET(Assumptions!$B$20,K$1-1,0)*$D176+1)^(1/252)-1</f>
        <v>2.8575250892326487E-4</v>
      </c>
      <c r="L176" s="2">
        <f ca="1">(OFFSET(Assumptions!$B$20,L$1-1,0)*$D176+1)^(1/252)-1</f>
        <v>2.8443920966902958E-4</v>
      </c>
      <c r="M176" s="2">
        <f ca="1">(OFFSET(Assumptions!$B$20,M$1-1,0)*$D176+1)^(1/252)-1</f>
        <v>2.9100138232251993E-4</v>
      </c>
      <c r="N176" s="2">
        <f ca="1">(OFFSET(Assumptions!$B$20,N$1-1,0)*$D176+1)^(1/252)-1</f>
        <v>2.723365065520067E-4</v>
      </c>
    </row>
    <row r="177" spans="1:14" x14ac:dyDescent="0.25">
      <c r="A177" s="4">
        <f t="shared" si="8"/>
        <v>11</v>
      </c>
      <c r="B177" s="4">
        <f t="shared" si="9"/>
        <v>2012</v>
      </c>
      <c r="C177" s="9">
        <v>41219</v>
      </c>
      <c r="D177" s="1">
        <f t="shared" si="10"/>
        <v>7.1199504809125624E-2</v>
      </c>
      <c r="E177" s="1">
        <v>2.7296999999992799E-4</v>
      </c>
      <c r="F177" s="1">
        <f t="shared" si="11"/>
        <v>5.6126348011108051E-2</v>
      </c>
      <c r="G177" s="1">
        <v>-4.76665060640591E-4</v>
      </c>
      <c r="H177" s="2">
        <f ca="1">(OFFSET(Assumptions!$B$20,H$1-1,0)*$D177+1)^(1/252)-1</f>
        <v>2.8613972801139198E-4</v>
      </c>
      <c r="I177" s="2">
        <f ca="1">(OFFSET(Assumptions!$B$20,I$1-1,0)*$D177+1)^(1/252)-1</f>
        <v>2.9926607791019855E-4</v>
      </c>
      <c r="J177" s="2">
        <f ca="1">(OFFSET(Assumptions!$B$20,J$1-1,0)*$D177+1)^(1/252)-1</f>
        <v>3.2538978208584979E-4</v>
      </c>
      <c r="K177" s="2">
        <f ca="1">(OFFSET(Assumptions!$B$20,K$1-1,0)*$D177+1)^(1/252)-1</f>
        <v>2.8613972801139198E-4</v>
      </c>
      <c r="L177" s="2">
        <f ca="1">(OFFSET(Assumptions!$B$20,L$1-1,0)*$D177+1)^(1/252)-1</f>
        <v>2.8482471195867554E-4</v>
      </c>
      <c r="M177" s="2">
        <f ca="1">(OFFSET(Assumptions!$B$20,M$1-1,0)*$D177+1)^(1/252)-1</f>
        <v>2.9139545729961469E-4</v>
      </c>
      <c r="N177" s="2">
        <f ca="1">(OFFSET(Assumptions!$B$20,N$1-1,0)*$D177+1)^(1/252)-1</f>
        <v>2.7270616100838474E-4</v>
      </c>
    </row>
    <row r="178" spans="1:14" x14ac:dyDescent="0.25">
      <c r="A178" s="4">
        <f t="shared" si="8"/>
        <v>11</v>
      </c>
      <c r="B178" s="4">
        <f t="shared" si="9"/>
        <v>2012</v>
      </c>
      <c r="C178" s="9">
        <v>41220</v>
      </c>
      <c r="D178" s="1">
        <f t="shared" si="10"/>
        <v>7.1199504809125624E-2</v>
      </c>
      <c r="E178" s="1">
        <v>2.7296999999992799E-4</v>
      </c>
      <c r="F178" s="1">
        <f t="shared" si="11"/>
        <v>5.6414638820324603E-2</v>
      </c>
      <c r="G178" s="1">
        <v>-3.1819763251561501E-4</v>
      </c>
      <c r="H178" s="2">
        <f ca="1">(OFFSET(Assumptions!$B$20,H$1-1,0)*$D178+1)^(1/252)-1</f>
        <v>2.8613972801139198E-4</v>
      </c>
      <c r="I178" s="2">
        <f ca="1">(OFFSET(Assumptions!$B$20,I$1-1,0)*$D178+1)^(1/252)-1</f>
        <v>2.9926607791019855E-4</v>
      </c>
      <c r="J178" s="2">
        <f ca="1">(OFFSET(Assumptions!$B$20,J$1-1,0)*$D178+1)^(1/252)-1</f>
        <v>3.2538978208584979E-4</v>
      </c>
      <c r="K178" s="2">
        <f ca="1">(OFFSET(Assumptions!$B$20,K$1-1,0)*$D178+1)^(1/252)-1</f>
        <v>2.8613972801139198E-4</v>
      </c>
      <c r="L178" s="2">
        <f ca="1">(OFFSET(Assumptions!$B$20,L$1-1,0)*$D178+1)^(1/252)-1</f>
        <v>2.8482471195867554E-4</v>
      </c>
      <c r="M178" s="2">
        <f ca="1">(OFFSET(Assumptions!$B$20,M$1-1,0)*$D178+1)^(1/252)-1</f>
        <v>2.9139545729961469E-4</v>
      </c>
      <c r="N178" s="2">
        <f ca="1">(OFFSET(Assumptions!$B$20,N$1-1,0)*$D178+1)^(1/252)-1</f>
        <v>2.7270616100838474E-4</v>
      </c>
    </row>
    <row r="179" spans="1:14" x14ac:dyDescent="0.25">
      <c r="A179" s="4">
        <f t="shared" si="8"/>
        <v>11</v>
      </c>
      <c r="B179" s="4">
        <f t="shared" si="9"/>
        <v>2012</v>
      </c>
      <c r="C179" s="9">
        <v>41221</v>
      </c>
      <c r="D179" s="1">
        <f t="shared" si="10"/>
        <v>7.1299360829963687E-2</v>
      </c>
      <c r="E179" s="1">
        <v>2.7333999999989999E-4</v>
      </c>
      <c r="F179" s="1">
        <f t="shared" si="11"/>
        <v>5.6703399197699733E-2</v>
      </c>
      <c r="G179" s="1">
        <v>3.1595293558051002E-4</v>
      </c>
      <c r="H179" s="2">
        <f ca="1">(OFFSET(Assumptions!$B$20,H$1-1,0)*$D179+1)^(1/252)-1</f>
        <v>2.8652694542663504E-4</v>
      </c>
      <c r="I179" s="2">
        <f ca="1">(OFFSET(Assumptions!$B$20,I$1-1,0)*$D179+1)^(1/252)-1</f>
        <v>2.9967039945022478E-4</v>
      </c>
      <c r="J179" s="2">
        <f ca="1">(OFFSET(Assumptions!$B$20,J$1-1,0)*$D179+1)^(1/252)-1</f>
        <v>3.2582797645575035E-4</v>
      </c>
      <c r="K179" s="2">
        <f ca="1">(OFFSET(Assumptions!$B$20,K$1-1,0)*$D179+1)^(1/252)-1</f>
        <v>2.8652694542663504E-4</v>
      </c>
      <c r="L179" s="2">
        <f ca="1">(OFFSET(Assumptions!$B$20,L$1-1,0)*$D179+1)^(1/252)-1</f>
        <v>2.8521021274907632E-4</v>
      </c>
      <c r="M179" s="2">
        <f ca="1">(OFFSET(Assumptions!$B$20,M$1-1,0)*$D179+1)^(1/252)-1</f>
        <v>2.9178952989683538E-4</v>
      </c>
      <c r="N179" s="2">
        <f ca="1">(OFFSET(Assumptions!$B$20,N$1-1,0)*$D179+1)^(1/252)-1</f>
        <v>2.7307581549651516E-4</v>
      </c>
    </row>
    <row r="180" spans="1:14" x14ac:dyDescent="0.25">
      <c r="A180" s="4">
        <f t="shared" si="8"/>
        <v>11</v>
      </c>
      <c r="B180" s="4">
        <f t="shared" si="9"/>
        <v>2012</v>
      </c>
      <c r="C180" s="9">
        <v>41222</v>
      </c>
      <c r="D180" s="1">
        <f t="shared" si="10"/>
        <v>7.0899992367088771E-2</v>
      </c>
      <c r="E180" s="1">
        <v>2.7186000000001303E-4</v>
      </c>
      <c r="F180" s="1">
        <f t="shared" si="11"/>
        <v>5.6990674583805578E-2</v>
      </c>
      <c r="G180" s="1">
        <v>3.5710713677463701E-3</v>
      </c>
      <c r="H180" s="2">
        <f ca="1">(OFFSET(Assumptions!$B$20,H$1-1,0)*$D180+1)^(1/252)-1</f>
        <v>2.8497806572924667E-4</v>
      </c>
      <c r="I180" s="2">
        <f ca="1">(OFFSET(Assumptions!$B$20,I$1-1,0)*$D180+1)^(1/252)-1</f>
        <v>2.9805309240038547E-4</v>
      </c>
      <c r="J180" s="2">
        <f ca="1">(OFFSET(Assumptions!$B$20,J$1-1,0)*$D180+1)^(1/252)-1</f>
        <v>3.2407515399390796E-4</v>
      </c>
      <c r="K180" s="2">
        <f ca="1">(OFFSET(Assumptions!$B$20,K$1-1,0)*$D180+1)^(1/252)-1</f>
        <v>2.8497806572924667E-4</v>
      </c>
      <c r="L180" s="2">
        <f ca="1">(OFFSET(Assumptions!$B$20,L$1-1,0)*$D180+1)^(1/252)-1</f>
        <v>2.8366820059178011E-4</v>
      </c>
      <c r="M180" s="2">
        <f ca="1">(OFFSET(Assumptions!$B$20,M$1-1,0)*$D180+1)^(1/252)-1</f>
        <v>2.9021322522759796E-4</v>
      </c>
      <c r="N180" s="2">
        <f ca="1">(OFFSET(Assumptions!$B$20,N$1-1,0)*$D180+1)^(1/252)-1</f>
        <v>2.7159719773539592E-4</v>
      </c>
    </row>
    <row r="181" spans="1:14" x14ac:dyDescent="0.25">
      <c r="A181" s="4">
        <f t="shared" si="8"/>
        <v>11</v>
      </c>
      <c r="B181" s="4">
        <f t="shared" si="9"/>
        <v>2012</v>
      </c>
      <c r="C181" s="9">
        <v>41225</v>
      </c>
      <c r="D181" s="1">
        <f t="shared" si="10"/>
        <v>7.0899992367088771E-2</v>
      </c>
      <c r="E181" s="1">
        <v>2.7186000000001303E-4</v>
      </c>
      <c r="F181" s="1">
        <f t="shared" si="11"/>
        <v>5.7278028068598053E-2</v>
      </c>
      <c r="G181" s="1">
        <v>5.8291704511304098E-4</v>
      </c>
      <c r="H181" s="2">
        <f ca="1">(OFFSET(Assumptions!$B$20,H$1-1,0)*$D181+1)^(1/252)-1</f>
        <v>2.8497806572924667E-4</v>
      </c>
      <c r="I181" s="2">
        <f ca="1">(OFFSET(Assumptions!$B$20,I$1-1,0)*$D181+1)^(1/252)-1</f>
        <v>2.9805309240038547E-4</v>
      </c>
      <c r="J181" s="2">
        <f ca="1">(OFFSET(Assumptions!$B$20,J$1-1,0)*$D181+1)^(1/252)-1</f>
        <v>3.2407515399390796E-4</v>
      </c>
      <c r="K181" s="2">
        <f ca="1">(OFFSET(Assumptions!$B$20,K$1-1,0)*$D181+1)^(1/252)-1</f>
        <v>2.8497806572924667E-4</v>
      </c>
      <c r="L181" s="2">
        <f ca="1">(OFFSET(Assumptions!$B$20,L$1-1,0)*$D181+1)^(1/252)-1</f>
        <v>2.8366820059178011E-4</v>
      </c>
      <c r="M181" s="2">
        <f ca="1">(OFFSET(Assumptions!$B$20,M$1-1,0)*$D181+1)^(1/252)-1</f>
        <v>2.9021322522759796E-4</v>
      </c>
      <c r="N181" s="2">
        <f ca="1">(OFFSET(Assumptions!$B$20,N$1-1,0)*$D181+1)^(1/252)-1</f>
        <v>2.7159719773539592E-4</v>
      </c>
    </row>
    <row r="182" spans="1:14" x14ac:dyDescent="0.25">
      <c r="A182" s="4">
        <f t="shared" si="8"/>
        <v>11</v>
      </c>
      <c r="B182" s="4">
        <f t="shared" si="9"/>
        <v>2012</v>
      </c>
      <c r="C182" s="9">
        <v>41226</v>
      </c>
      <c r="D182" s="1">
        <f t="shared" si="10"/>
        <v>7.0700363747638661E-2</v>
      </c>
      <c r="E182" s="1">
        <v>2.7112000000006898E-4</v>
      </c>
      <c r="F182" s="1">
        <f t="shared" si="11"/>
        <v>5.7564677287567978E-2</v>
      </c>
      <c r="G182" s="1">
        <v>5.9906615130378401E-3</v>
      </c>
      <c r="H182" s="2">
        <f ca="1">(OFFSET(Assumptions!$B$20,H$1-1,0)*$D182+1)^(1/252)-1</f>
        <v>2.8420361584280407E-4</v>
      </c>
      <c r="I182" s="2">
        <f ca="1">(OFFSET(Assumptions!$B$20,I$1-1,0)*$D182+1)^(1/252)-1</f>
        <v>2.9724441798251178E-4</v>
      </c>
      <c r="J182" s="2">
        <f ca="1">(OFFSET(Assumptions!$B$20,J$1-1,0)*$D182+1)^(1/252)-1</f>
        <v>3.2319869777097665E-4</v>
      </c>
      <c r="K182" s="2">
        <f ca="1">(OFFSET(Assumptions!$B$20,K$1-1,0)*$D182+1)^(1/252)-1</f>
        <v>2.8420361584280407E-4</v>
      </c>
      <c r="L182" s="2">
        <f ca="1">(OFFSET(Assumptions!$B$20,L$1-1,0)*$D182+1)^(1/252)-1</f>
        <v>2.8289718551643972E-4</v>
      </c>
      <c r="M182" s="2">
        <f ca="1">(OFFSET(Assumptions!$B$20,M$1-1,0)*$D182+1)^(1/252)-1</f>
        <v>2.8942505861051515E-4</v>
      </c>
      <c r="N182" s="2">
        <f ca="1">(OFFSET(Assumptions!$B$20,N$1-1,0)*$D182+1)^(1/252)-1</f>
        <v>2.7085788904712693E-4</v>
      </c>
    </row>
    <row r="183" spans="1:14" x14ac:dyDescent="0.25">
      <c r="A183" s="4">
        <f t="shared" si="8"/>
        <v>11</v>
      </c>
      <c r="B183" s="4">
        <f t="shared" si="9"/>
        <v>2012</v>
      </c>
      <c r="C183" s="9">
        <v>41227</v>
      </c>
      <c r="D183" s="1">
        <f t="shared" si="10"/>
        <v>7.0600563337936517E-2</v>
      </c>
      <c r="E183" s="1">
        <v>2.7075000000009698E-4</v>
      </c>
      <c r="F183" s="1">
        <f t="shared" si="11"/>
        <v>5.785101292394379E-2</v>
      </c>
      <c r="G183" s="1">
        <v>1.73925050261614E-3</v>
      </c>
      <c r="H183" s="2">
        <f ca="1">(OFFSET(Assumptions!$B$20,H$1-1,0)*$D183+1)^(1/252)-1</f>
        <v>2.838163883898126E-4</v>
      </c>
      <c r="I183" s="2">
        <f ca="1">(OFFSET(Assumptions!$B$20,I$1-1,0)*$D183+1)^(1/252)-1</f>
        <v>2.968400755489764E-4</v>
      </c>
      <c r="J183" s="2">
        <f ca="1">(OFFSET(Assumptions!$B$20,J$1-1,0)*$D183+1)^(1/252)-1</f>
        <v>3.2276045840839984E-4</v>
      </c>
      <c r="K183" s="2">
        <f ca="1">(OFFSET(Assumptions!$B$20,K$1-1,0)*$D183+1)^(1/252)-1</f>
        <v>2.838163883898126E-4</v>
      </c>
      <c r="L183" s="2">
        <f ca="1">(OFFSET(Assumptions!$B$20,L$1-1,0)*$D183+1)^(1/252)-1</f>
        <v>2.8251167572923563E-4</v>
      </c>
      <c r="M183" s="2">
        <f ca="1">(OFFSET(Assumptions!$B$20,M$1-1,0)*$D183+1)^(1/252)-1</f>
        <v>2.890309717304973E-4</v>
      </c>
      <c r="N183" s="2">
        <f ca="1">(OFFSET(Assumptions!$B$20,N$1-1,0)*$D183+1)^(1/252)-1</f>
        <v>2.7048823475106509E-4</v>
      </c>
    </row>
    <row r="184" spans="1:14" x14ac:dyDescent="0.25">
      <c r="A184" s="4">
        <f t="shared" si="8"/>
        <v>11</v>
      </c>
      <c r="B184" s="4">
        <f t="shared" si="9"/>
        <v>2012</v>
      </c>
      <c r="C184" s="9">
        <v>41229</v>
      </c>
      <c r="D184" s="1">
        <f t="shared" si="10"/>
        <v>7.0600563337936517E-2</v>
      </c>
      <c r="E184" s="1">
        <v>2.7075000000009698E-4</v>
      </c>
      <c r="F184" s="1">
        <f t="shared" si="11"/>
        <v>5.8137426085693056E-2</v>
      </c>
      <c r="G184" s="1">
        <v>-2.3574223912636901E-4</v>
      </c>
      <c r="H184" s="2">
        <f ca="1">(OFFSET(Assumptions!$B$20,H$1-1,0)*$D184+1)^(1/252)-1</f>
        <v>2.838163883898126E-4</v>
      </c>
      <c r="I184" s="2">
        <f ca="1">(OFFSET(Assumptions!$B$20,I$1-1,0)*$D184+1)^(1/252)-1</f>
        <v>2.968400755489764E-4</v>
      </c>
      <c r="J184" s="2">
        <f ca="1">(OFFSET(Assumptions!$B$20,J$1-1,0)*$D184+1)^(1/252)-1</f>
        <v>3.2276045840839984E-4</v>
      </c>
      <c r="K184" s="2">
        <f ca="1">(OFFSET(Assumptions!$B$20,K$1-1,0)*$D184+1)^(1/252)-1</f>
        <v>2.838163883898126E-4</v>
      </c>
      <c r="L184" s="2">
        <f ca="1">(OFFSET(Assumptions!$B$20,L$1-1,0)*$D184+1)^(1/252)-1</f>
        <v>2.8251167572923563E-4</v>
      </c>
      <c r="M184" s="2">
        <f ca="1">(OFFSET(Assumptions!$B$20,M$1-1,0)*$D184+1)^(1/252)-1</f>
        <v>2.890309717304973E-4</v>
      </c>
      <c r="N184" s="2">
        <f ca="1">(OFFSET(Assumptions!$B$20,N$1-1,0)*$D184+1)^(1/252)-1</f>
        <v>2.7048823475106509E-4</v>
      </c>
    </row>
    <row r="185" spans="1:14" x14ac:dyDescent="0.25">
      <c r="A185" s="4">
        <f t="shared" si="8"/>
        <v>11</v>
      </c>
      <c r="B185" s="4">
        <f t="shared" si="9"/>
        <v>2012</v>
      </c>
      <c r="C185" s="9">
        <v>41232</v>
      </c>
      <c r="D185" s="1">
        <f t="shared" si="10"/>
        <v>7.0500772193690331E-2</v>
      </c>
      <c r="E185" s="1">
        <v>2.7037999999990299E-4</v>
      </c>
      <c r="F185" s="1">
        <f t="shared" si="11"/>
        <v>5.8423525282957911E-2</v>
      </c>
      <c r="G185" s="1">
        <v>3.5058148106543699E-3</v>
      </c>
      <c r="H185" s="2">
        <f ca="1">(OFFSET(Assumptions!$B$20,H$1-1,0)*$D185+1)^(1/252)-1</f>
        <v>2.834291592630489E-4</v>
      </c>
      <c r="I185" s="2">
        <f ca="1">(OFFSET(Assumptions!$B$20,I$1-1,0)*$D185+1)^(1/252)-1</f>
        <v>2.9643572963156117E-4</v>
      </c>
      <c r="J185" s="2">
        <f ca="1">(OFFSET(Assumptions!$B$20,J$1-1,0)*$D185+1)^(1/252)-1</f>
        <v>3.2232221154337992E-4</v>
      </c>
      <c r="K185" s="2">
        <f ca="1">(OFFSET(Assumptions!$B$20,K$1-1,0)*$D185+1)^(1/252)-1</f>
        <v>2.834291592630489E-4</v>
      </c>
      <c r="L185" s="2">
        <f ca="1">(OFFSET(Assumptions!$B$20,L$1-1,0)*$D185+1)^(1/252)-1</f>
        <v>2.8212616444167615E-4</v>
      </c>
      <c r="M185" s="2">
        <f ca="1">(OFFSET(Assumptions!$B$20,M$1-1,0)*$D185+1)^(1/252)-1</f>
        <v>2.8863688246882901E-4</v>
      </c>
      <c r="N185" s="2">
        <f ca="1">(OFFSET(Assumptions!$B$20,N$1-1,0)*$D185+1)^(1/252)-1</f>
        <v>2.7011858048697768E-4</v>
      </c>
    </row>
    <row r="186" spans="1:14" x14ac:dyDescent="0.25">
      <c r="A186" s="4">
        <f t="shared" si="8"/>
        <v>11</v>
      </c>
      <c r="B186" s="4">
        <f t="shared" si="9"/>
        <v>2012</v>
      </c>
      <c r="C186" s="9">
        <v>41233</v>
      </c>
      <c r="D186" s="1">
        <f t="shared" si="10"/>
        <v>7.0301217698464757E-2</v>
      </c>
      <c r="E186" s="1">
        <v>2.6963999999996002E-4</v>
      </c>
      <c r="F186" s="1">
        <f t="shared" si="11"/>
        <v>5.8708918602315086E-2</v>
      </c>
      <c r="G186" s="1">
        <v>-1.58755263193644E-4</v>
      </c>
      <c r="H186" s="2">
        <f ca="1">(OFFSET(Assumptions!$B$20,H$1-1,0)*$D186+1)^(1/252)-1</f>
        <v>2.8265469598842685E-4</v>
      </c>
      <c r="I186" s="2">
        <f ca="1">(OFFSET(Assumptions!$B$20,I$1-1,0)*$D186+1)^(1/252)-1</f>
        <v>2.9562702734509116E-4</v>
      </c>
      <c r="J186" s="2">
        <f ca="1">(OFFSET(Assumptions!$B$20,J$1-1,0)*$D186+1)^(1/252)-1</f>
        <v>3.214456953037903E-4</v>
      </c>
      <c r="K186" s="2">
        <f ca="1">(OFFSET(Assumptions!$B$20,K$1-1,0)*$D186+1)^(1/252)-1</f>
        <v>2.8265469598842685E-4</v>
      </c>
      <c r="L186" s="2">
        <f ca="1">(OFFSET(Assumptions!$B$20,L$1-1,0)*$D186+1)^(1/252)-1</f>
        <v>2.8135513736637918E-4</v>
      </c>
      <c r="M186" s="2">
        <f ca="1">(OFFSET(Assumptions!$B$20,M$1-1,0)*$D186+1)^(1/252)-1</f>
        <v>2.8784869680098524E-4</v>
      </c>
      <c r="N186" s="2">
        <f ca="1">(OFFSET(Assumptions!$B$20,N$1-1,0)*$D186+1)^(1/252)-1</f>
        <v>2.693792720551702E-4</v>
      </c>
    </row>
    <row r="187" spans="1:14" x14ac:dyDescent="0.25">
      <c r="A187" s="4">
        <f t="shared" si="8"/>
        <v>11</v>
      </c>
      <c r="B187" s="4">
        <f t="shared" si="9"/>
        <v>2012</v>
      </c>
      <c r="C187" s="9">
        <v>41234</v>
      </c>
      <c r="D187" s="1">
        <f t="shared" si="10"/>
        <v>7.0099004327080383E-2</v>
      </c>
      <c r="E187" s="1">
        <v>2.6889000000007701E-4</v>
      </c>
      <c r="F187" s="1">
        <f t="shared" si="11"/>
        <v>5.8993594843438135E-2</v>
      </c>
      <c r="G187" s="1">
        <v>4.0250799239229798E-3</v>
      </c>
      <c r="H187" s="2">
        <f ca="1">(OFFSET(Assumptions!$B$20,H$1-1,0)*$D187+1)^(1/252)-1</f>
        <v>2.8186976016120191E-4</v>
      </c>
      <c r="I187" s="2">
        <f ca="1">(OFFSET(Assumptions!$B$20,I$1-1,0)*$D187+1)^(1/252)-1</f>
        <v>2.9480738242626536E-4</v>
      </c>
      <c r="J187" s="2">
        <f ca="1">(OFFSET(Assumptions!$B$20,J$1-1,0)*$D187+1)^(1/252)-1</f>
        <v>3.205573036184628E-4</v>
      </c>
      <c r="K187" s="2">
        <f ca="1">(OFFSET(Assumptions!$B$20,K$1-1,0)*$D187+1)^(1/252)-1</f>
        <v>2.8186976016120191E-4</v>
      </c>
      <c r="L187" s="2">
        <f ca="1">(OFFSET(Assumptions!$B$20,L$1-1,0)*$D187+1)^(1/252)-1</f>
        <v>2.8057368488210166E-4</v>
      </c>
      <c r="M187" s="2">
        <f ca="1">(OFFSET(Assumptions!$B$20,M$1-1,0)*$D187+1)^(1/252)-1</f>
        <v>2.8704985025296281E-4</v>
      </c>
      <c r="N187" s="2">
        <f ca="1">(OFFSET(Assumptions!$B$20,N$1-1,0)*$D187+1)^(1/252)-1</f>
        <v>2.6862997309962111E-4</v>
      </c>
    </row>
    <row r="188" spans="1:14" x14ac:dyDescent="0.25">
      <c r="A188" s="4">
        <f t="shared" si="8"/>
        <v>11</v>
      </c>
      <c r="B188" s="4">
        <f t="shared" si="9"/>
        <v>2012</v>
      </c>
      <c r="C188" s="9">
        <v>41235</v>
      </c>
      <c r="D188" s="1">
        <f t="shared" si="10"/>
        <v>6.9899524429120286E-2</v>
      </c>
      <c r="E188" s="1">
        <v>2.68149999999912E-4</v>
      </c>
      <c r="F188" s="1">
        <f t="shared" si="11"/>
        <v>5.9277563975895342E-2</v>
      </c>
      <c r="G188" s="1">
        <v>1.6052050628275801E-2</v>
      </c>
      <c r="H188" s="2">
        <f ca="1">(OFFSET(Assumptions!$B$20,H$1-1,0)*$D188+1)^(1/252)-1</f>
        <v>2.81095283401811E-4</v>
      </c>
      <c r="I188" s="2">
        <f ca="1">(OFFSET(Assumptions!$B$20,I$1-1,0)*$D188+1)^(1/252)-1</f>
        <v>2.9399865206980458E-4</v>
      </c>
      <c r="J188" s="2">
        <f ca="1">(OFFSET(Assumptions!$B$20,J$1-1,0)*$D188+1)^(1/252)-1</f>
        <v>3.1968072692456495E-4</v>
      </c>
      <c r="K188" s="2">
        <f ca="1">(OFFSET(Assumptions!$B$20,K$1-1,0)*$D188+1)^(1/252)-1</f>
        <v>2.81095283401811E-4</v>
      </c>
      <c r="L188" s="2">
        <f ca="1">(OFFSET(Assumptions!$B$20,L$1-1,0)*$D188+1)^(1/252)-1</f>
        <v>2.7980264572047275E-4</v>
      </c>
      <c r="M188" s="2">
        <f ca="1">(OFFSET(Assumptions!$B$20,M$1-1,0)*$D188+1)^(1/252)-1</f>
        <v>2.862616453971345E-4</v>
      </c>
      <c r="N188" s="2">
        <f ca="1">(OFFSET(Assumptions!$B$20,N$1-1,0)*$D188+1)^(1/252)-1</f>
        <v>2.6789066492605151E-4</v>
      </c>
    </row>
    <row r="189" spans="1:14" x14ac:dyDescent="0.25">
      <c r="A189" s="4">
        <f t="shared" si="8"/>
        <v>11</v>
      </c>
      <c r="B189" s="4">
        <f t="shared" si="9"/>
        <v>2012</v>
      </c>
      <c r="C189" s="9">
        <v>41236</v>
      </c>
      <c r="D189" s="1">
        <f t="shared" si="10"/>
        <v>7.0899992367088771E-2</v>
      </c>
      <c r="E189" s="1">
        <v>2.7186000000001303E-4</v>
      </c>
      <c r="F189" s="1">
        <f t="shared" si="11"/>
        <v>5.9565539174437854E-2</v>
      </c>
      <c r="G189" s="1">
        <v>-2.1364642462026202E-3</v>
      </c>
      <c r="H189" s="2">
        <f ca="1">(OFFSET(Assumptions!$B$20,H$1-1,0)*$D189+1)^(1/252)-1</f>
        <v>2.8497806572924667E-4</v>
      </c>
      <c r="I189" s="2">
        <f ca="1">(OFFSET(Assumptions!$B$20,I$1-1,0)*$D189+1)^(1/252)-1</f>
        <v>2.9805309240038547E-4</v>
      </c>
      <c r="J189" s="2">
        <f ca="1">(OFFSET(Assumptions!$B$20,J$1-1,0)*$D189+1)^(1/252)-1</f>
        <v>3.2407515399390796E-4</v>
      </c>
      <c r="K189" s="2">
        <f ca="1">(OFFSET(Assumptions!$B$20,K$1-1,0)*$D189+1)^(1/252)-1</f>
        <v>2.8497806572924667E-4</v>
      </c>
      <c r="L189" s="2">
        <f ca="1">(OFFSET(Assumptions!$B$20,L$1-1,0)*$D189+1)^(1/252)-1</f>
        <v>2.8366820059178011E-4</v>
      </c>
      <c r="M189" s="2">
        <f ca="1">(OFFSET(Assumptions!$B$20,M$1-1,0)*$D189+1)^(1/252)-1</f>
        <v>2.9021322522759796E-4</v>
      </c>
      <c r="N189" s="2">
        <f ca="1">(OFFSET(Assumptions!$B$20,N$1-1,0)*$D189+1)^(1/252)-1</f>
        <v>2.7159719773539592E-4</v>
      </c>
    </row>
    <row r="190" spans="1:14" x14ac:dyDescent="0.25">
      <c r="A190" s="4">
        <f t="shared" si="8"/>
        <v>11</v>
      </c>
      <c r="B190" s="4">
        <f t="shared" si="9"/>
        <v>2012</v>
      </c>
      <c r="C190" s="9">
        <v>41239</v>
      </c>
      <c r="D190" s="1">
        <f t="shared" si="10"/>
        <v>7.1199504809125624E-2</v>
      </c>
      <c r="E190" s="1">
        <v>2.7296999999992799E-4</v>
      </c>
      <c r="F190" s="1">
        <f t="shared" si="11"/>
        <v>5.9854768779666223E-2</v>
      </c>
      <c r="G190" s="1">
        <v>-1.6725790421515601E-2</v>
      </c>
      <c r="H190" s="2">
        <f ca="1">(OFFSET(Assumptions!$B$20,H$1-1,0)*$D190+1)^(1/252)-1</f>
        <v>2.8613972801139198E-4</v>
      </c>
      <c r="I190" s="2">
        <f ca="1">(OFFSET(Assumptions!$B$20,I$1-1,0)*$D190+1)^(1/252)-1</f>
        <v>2.9926607791019855E-4</v>
      </c>
      <c r="J190" s="2">
        <f ca="1">(OFFSET(Assumptions!$B$20,J$1-1,0)*$D190+1)^(1/252)-1</f>
        <v>3.2538978208584979E-4</v>
      </c>
      <c r="K190" s="2">
        <f ca="1">(OFFSET(Assumptions!$B$20,K$1-1,0)*$D190+1)^(1/252)-1</f>
        <v>2.8613972801139198E-4</v>
      </c>
      <c r="L190" s="2">
        <f ca="1">(OFFSET(Assumptions!$B$20,L$1-1,0)*$D190+1)^(1/252)-1</f>
        <v>2.8482471195867554E-4</v>
      </c>
      <c r="M190" s="2">
        <f ca="1">(OFFSET(Assumptions!$B$20,M$1-1,0)*$D190+1)^(1/252)-1</f>
        <v>2.9139545729961469E-4</v>
      </c>
      <c r="N190" s="2">
        <f ca="1">(OFFSET(Assumptions!$B$20,N$1-1,0)*$D190+1)^(1/252)-1</f>
        <v>2.7270616100838474E-4</v>
      </c>
    </row>
    <row r="191" spans="1:14" x14ac:dyDescent="0.25">
      <c r="A191" s="4">
        <f t="shared" si="8"/>
        <v>11</v>
      </c>
      <c r="B191" s="4">
        <f t="shared" si="9"/>
        <v>2012</v>
      </c>
      <c r="C191" s="9">
        <v>41240</v>
      </c>
      <c r="D191" s="1">
        <f t="shared" si="10"/>
        <v>7.1299360829963687E-2</v>
      </c>
      <c r="E191" s="1">
        <v>2.7333999999989999E-4</v>
      </c>
      <c r="F191" s="1">
        <f t="shared" si="11"/>
        <v>6.0144469482164453E-2</v>
      </c>
      <c r="G191" s="1">
        <v>-4.3861939255525097E-3</v>
      </c>
      <c r="H191" s="2">
        <f ca="1">(OFFSET(Assumptions!$B$20,H$1-1,0)*$D191+1)^(1/252)-1</f>
        <v>2.8652694542663504E-4</v>
      </c>
      <c r="I191" s="2">
        <f ca="1">(OFFSET(Assumptions!$B$20,I$1-1,0)*$D191+1)^(1/252)-1</f>
        <v>2.9967039945022478E-4</v>
      </c>
      <c r="J191" s="2">
        <f ca="1">(OFFSET(Assumptions!$B$20,J$1-1,0)*$D191+1)^(1/252)-1</f>
        <v>3.2582797645575035E-4</v>
      </c>
      <c r="K191" s="2">
        <f ca="1">(OFFSET(Assumptions!$B$20,K$1-1,0)*$D191+1)^(1/252)-1</f>
        <v>2.8652694542663504E-4</v>
      </c>
      <c r="L191" s="2">
        <f ca="1">(OFFSET(Assumptions!$B$20,L$1-1,0)*$D191+1)^(1/252)-1</f>
        <v>2.8521021274907632E-4</v>
      </c>
      <c r="M191" s="2">
        <f ca="1">(OFFSET(Assumptions!$B$20,M$1-1,0)*$D191+1)^(1/252)-1</f>
        <v>2.9178952989683538E-4</v>
      </c>
      <c r="N191" s="2">
        <f ca="1">(OFFSET(Assumptions!$B$20,N$1-1,0)*$D191+1)^(1/252)-1</f>
        <v>2.7307581549651516E-4</v>
      </c>
    </row>
    <row r="192" spans="1:14" x14ac:dyDescent="0.25">
      <c r="A192" s="4">
        <f t="shared" si="8"/>
        <v>11</v>
      </c>
      <c r="B192" s="4">
        <f t="shared" si="9"/>
        <v>2012</v>
      </c>
      <c r="C192" s="9">
        <v>41241</v>
      </c>
      <c r="D192" s="1">
        <f t="shared" si="10"/>
        <v>7.1199504809125624E-2</v>
      </c>
      <c r="E192" s="1">
        <v>2.7296999999992799E-4</v>
      </c>
      <c r="F192" s="1">
        <f t="shared" si="11"/>
        <v>6.0433857117998979E-2</v>
      </c>
      <c r="G192" s="1">
        <v>-3.7975157895795402E-3</v>
      </c>
      <c r="H192" s="2">
        <f ca="1">(OFFSET(Assumptions!$B$20,H$1-1,0)*$D192+1)^(1/252)-1</f>
        <v>2.8613972801139198E-4</v>
      </c>
      <c r="I192" s="2">
        <f ca="1">(OFFSET(Assumptions!$B$20,I$1-1,0)*$D192+1)^(1/252)-1</f>
        <v>2.9926607791019855E-4</v>
      </c>
      <c r="J192" s="2">
        <f ca="1">(OFFSET(Assumptions!$B$20,J$1-1,0)*$D192+1)^(1/252)-1</f>
        <v>3.2538978208584979E-4</v>
      </c>
      <c r="K192" s="2">
        <f ca="1">(OFFSET(Assumptions!$B$20,K$1-1,0)*$D192+1)^(1/252)-1</f>
        <v>2.8613972801139198E-4</v>
      </c>
      <c r="L192" s="2">
        <f ca="1">(OFFSET(Assumptions!$B$20,L$1-1,0)*$D192+1)^(1/252)-1</f>
        <v>2.8482471195867554E-4</v>
      </c>
      <c r="M192" s="2">
        <f ca="1">(OFFSET(Assumptions!$B$20,M$1-1,0)*$D192+1)^(1/252)-1</f>
        <v>2.9139545729961469E-4</v>
      </c>
      <c r="N192" s="2">
        <f ca="1">(OFFSET(Assumptions!$B$20,N$1-1,0)*$D192+1)^(1/252)-1</f>
        <v>2.7270616100838474E-4</v>
      </c>
    </row>
    <row r="193" spans="1:14" x14ac:dyDescent="0.25">
      <c r="A193" s="4">
        <f t="shared" si="8"/>
        <v>11</v>
      </c>
      <c r="B193" s="4">
        <f t="shared" si="9"/>
        <v>2012</v>
      </c>
      <c r="C193" s="9">
        <v>41242</v>
      </c>
      <c r="D193" s="1">
        <f t="shared" si="10"/>
        <v>7.1099658058915827E-2</v>
      </c>
      <c r="E193" s="1">
        <v>2.7259999999995599E-4</v>
      </c>
      <c r="F193" s="1">
        <f t="shared" si="11"/>
        <v>6.072293138744933E-2</v>
      </c>
      <c r="G193" s="1">
        <v>9.9833321754467796E-3</v>
      </c>
      <c r="H193" s="2">
        <f ca="1">(OFFSET(Assumptions!$B$20,H$1-1,0)*$D193+1)^(1/252)-1</f>
        <v>2.8575250892326487E-4</v>
      </c>
      <c r="I193" s="2">
        <f ca="1">(OFFSET(Assumptions!$B$20,I$1-1,0)*$D193+1)^(1/252)-1</f>
        <v>2.9886175288873496E-4</v>
      </c>
      <c r="J193" s="2">
        <f ca="1">(OFFSET(Assumptions!$B$20,J$1-1,0)*$D193+1)^(1/252)-1</f>
        <v>3.2495158021950132E-4</v>
      </c>
      <c r="K193" s="2">
        <f ca="1">(OFFSET(Assumptions!$B$20,K$1-1,0)*$D193+1)^(1/252)-1</f>
        <v>2.8575250892326487E-4</v>
      </c>
      <c r="L193" s="2">
        <f ca="1">(OFFSET(Assumptions!$B$20,L$1-1,0)*$D193+1)^(1/252)-1</f>
        <v>2.8443920966902958E-4</v>
      </c>
      <c r="M193" s="2">
        <f ca="1">(OFFSET(Assumptions!$B$20,M$1-1,0)*$D193+1)^(1/252)-1</f>
        <v>2.9100138232251993E-4</v>
      </c>
      <c r="N193" s="2">
        <f ca="1">(OFFSET(Assumptions!$B$20,N$1-1,0)*$D193+1)^(1/252)-1</f>
        <v>2.723365065520067E-4</v>
      </c>
    </row>
    <row r="194" spans="1:14" x14ac:dyDescent="0.25">
      <c r="A194" s="4">
        <f t="shared" si="8"/>
        <v>11</v>
      </c>
      <c r="B194" s="4">
        <f t="shared" si="9"/>
        <v>2012</v>
      </c>
      <c r="C194" s="9">
        <v>41243</v>
      </c>
      <c r="D194" s="1">
        <f t="shared" si="10"/>
        <v>7.0700363747638661E-2</v>
      </c>
      <c r="E194" s="1">
        <v>2.7112000000006898E-4</v>
      </c>
      <c r="F194" s="1">
        <f t="shared" si="11"/>
        <v>6.1010514588607068E-2</v>
      </c>
      <c r="G194" s="1">
        <v>1.8109278444502899E-2</v>
      </c>
      <c r="H194" s="2">
        <f ca="1">(OFFSET(Assumptions!$B$20,H$1-1,0)*$D194+1)^(1/252)-1</f>
        <v>2.8420361584280407E-4</v>
      </c>
      <c r="I194" s="2">
        <f ca="1">(OFFSET(Assumptions!$B$20,I$1-1,0)*$D194+1)^(1/252)-1</f>
        <v>2.9724441798251178E-4</v>
      </c>
      <c r="J194" s="2">
        <f ca="1">(OFFSET(Assumptions!$B$20,J$1-1,0)*$D194+1)^(1/252)-1</f>
        <v>3.2319869777097665E-4</v>
      </c>
      <c r="K194" s="2">
        <f ca="1">(OFFSET(Assumptions!$B$20,K$1-1,0)*$D194+1)^(1/252)-1</f>
        <v>2.8420361584280407E-4</v>
      </c>
      <c r="L194" s="2">
        <f ca="1">(OFFSET(Assumptions!$B$20,L$1-1,0)*$D194+1)^(1/252)-1</f>
        <v>2.8289718551643972E-4</v>
      </c>
      <c r="M194" s="2">
        <f ca="1">(OFFSET(Assumptions!$B$20,M$1-1,0)*$D194+1)^(1/252)-1</f>
        <v>2.8942505861051515E-4</v>
      </c>
      <c r="N194" s="2">
        <f ca="1">(OFFSET(Assumptions!$B$20,N$1-1,0)*$D194+1)^(1/252)-1</f>
        <v>2.7085788904712693E-4</v>
      </c>
    </row>
    <row r="195" spans="1:14" x14ac:dyDescent="0.25">
      <c r="A195" s="4">
        <f t="shared" si="8"/>
        <v>12</v>
      </c>
      <c r="B195" s="4">
        <f t="shared" si="9"/>
        <v>2012</v>
      </c>
      <c r="C195" s="9">
        <v>41246</v>
      </c>
      <c r="D195" s="1">
        <f t="shared" si="10"/>
        <v>7.0600563337936517E-2</v>
      </c>
      <c r="E195" s="1">
        <v>2.7075000000009698E-4</v>
      </c>
      <c r="F195" s="1">
        <f t="shared" si="11"/>
        <v>6.1297783185431998E-2</v>
      </c>
      <c r="G195" s="1">
        <v>2.5565781975008601E-2</v>
      </c>
      <c r="H195" s="2">
        <f ca="1">(OFFSET(Assumptions!$B$20,H$1-1,0)*$D195+1)^(1/252)-1</f>
        <v>2.838163883898126E-4</v>
      </c>
      <c r="I195" s="2">
        <f ca="1">(OFFSET(Assumptions!$B$20,I$1-1,0)*$D195+1)^(1/252)-1</f>
        <v>2.968400755489764E-4</v>
      </c>
      <c r="J195" s="2">
        <f ca="1">(OFFSET(Assumptions!$B$20,J$1-1,0)*$D195+1)^(1/252)-1</f>
        <v>3.2276045840839984E-4</v>
      </c>
      <c r="K195" s="2">
        <f ca="1">(OFFSET(Assumptions!$B$20,K$1-1,0)*$D195+1)^(1/252)-1</f>
        <v>2.838163883898126E-4</v>
      </c>
      <c r="L195" s="2">
        <f ca="1">(OFFSET(Assumptions!$B$20,L$1-1,0)*$D195+1)^(1/252)-1</f>
        <v>2.8251167572923563E-4</v>
      </c>
      <c r="M195" s="2">
        <f ca="1">(OFFSET(Assumptions!$B$20,M$1-1,0)*$D195+1)^(1/252)-1</f>
        <v>2.890309717304973E-4</v>
      </c>
      <c r="N195" s="2">
        <f ca="1">(OFFSET(Assumptions!$B$20,N$1-1,0)*$D195+1)^(1/252)-1</f>
        <v>2.7048823475106509E-4</v>
      </c>
    </row>
    <row r="196" spans="1:14" x14ac:dyDescent="0.25">
      <c r="A196" s="4">
        <f t="shared" ref="A196:A259" si="12">MONTH(C196)</f>
        <v>12</v>
      </c>
      <c r="B196" s="4">
        <f t="shared" ref="B196:B259" si="13">YEAR(C196)</f>
        <v>2012</v>
      </c>
      <c r="C196" s="9">
        <v>41247</v>
      </c>
      <c r="D196" s="1">
        <f t="shared" si="10"/>
        <v>7.0700363747638661E-2</v>
      </c>
      <c r="E196" s="1">
        <v>2.7112000000006898E-4</v>
      </c>
      <c r="F196" s="1">
        <f t="shared" si="11"/>
        <v>6.1585522240409363E-2</v>
      </c>
      <c r="G196" s="1">
        <v>-3.28199518585037E-3</v>
      </c>
      <c r="H196" s="2">
        <f ca="1">(OFFSET(Assumptions!$B$20,H$1-1,0)*$D196+1)^(1/252)-1</f>
        <v>2.8420361584280407E-4</v>
      </c>
      <c r="I196" s="2">
        <f ca="1">(OFFSET(Assumptions!$B$20,I$1-1,0)*$D196+1)^(1/252)-1</f>
        <v>2.9724441798251178E-4</v>
      </c>
      <c r="J196" s="2">
        <f ca="1">(OFFSET(Assumptions!$B$20,J$1-1,0)*$D196+1)^(1/252)-1</f>
        <v>3.2319869777097665E-4</v>
      </c>
      <c r="K196" s="2">
        <f ca="1">(OFFSET(Assumptions!$B$20,K$1-1,0)*$D196+1)^(1/252)-1</f>
        <v>2.8420361584280407E-4</v>
      </c>
      <c r="L196" s="2">
        <f ca="1">(OFFSET(Assumptions!$B$20,L$1-1,0)*$D196+1)^(1/252)-1</f>
        <v>2.8289718551643972E-4</v>
      </c>
      <c r="M196" s="2">
        <f ca="1">(OFFSET(Assumptions!$B$20,M$1-1,0)*$D196+1)^(1/252)-1</f>
        <v>2.8942505861051515E-4</v>
      </c>
      <c r="N196" s="2">
        <f ca="1">(OFFSET(Assumptions!$B$20,N$1-1,0)*$D196+1)^(1/252)-1</f>
        <v>2.7085788904712693E-4</v>
      </c>
    </row>
    <row r="197" spans="1:14" x14ac:dyDescent="0.25">
      <c r="A197" s="4">
        <f t="shared" si="12"/>
        <v>12</v>
      </c>
      <c r="B197" s="4">
        <f t="shared" si="13"/>
        <v>2012</v>
      </c>
      <c r="C197" s="9">
        <v>41248</v>
      </c>
      <c r="D197" s="1">
        <f t="shared" ref="D197:D260" si="14">(1+E197)^252-1</f>
        <v>7.0700363747638661E-2</v>
      </c>
      <c r="E197" s="1">
        <v>2.7112000000006898E-4</v>
      </c>
      <c r="F197" s="1">
        <f t="shared" si="11"/>
        <v>6.1873339307199293E-2</v>
      </c>
      <c r="G197" s="1">
        <v>4.73499656082899E-4</v>
      </c>
      <c r="H197" s="2">
        <f ca="1">(OFFSET(Assumptions!$B$20,H$1-1,0)*$D197+1)^(1/252)-1</f>
        <v>2.8420361584280407E-4</v>
      </c>
      <c r="I197" s="2">
        <f ca="1">(OFFSET(Assumptions!$B$20,I$1-1,0)*$D197+1)^(1/252)-1</f>
        <v>2.9724441798251178E-4</v>
      </c>
      <c r="J197" s="2">
        <f ca="1">(OFFSET(Assumptions!$B$20,J$1-1,0)*$D197+1)^(1/252)-1</f>
        <v>3.2319869777097665E-4</v>
      </c>
      <c r="K197" s="2">
        <f ca="1">(OFFSET(Assumptions!$B$20,K$1-1,0)*$D197+1)^(1/252)-1</f>
        <v>2.8420361584280407E-4</v>
      </c>
      <c r="L197" s="2">
        <f ca="1">(OFFSET(Assumptions!$B$20,L$1-1,0)*$D197+1)^(1/252)-1</f>
        <v>2.8289718551643972E-4</v>
      </c>
      <c r="M197" s="2">
        <f ca="1">(OFFSET(Assumptions!$B$20,M$1-1,0)*$D197+1)^(1/252)-1</f>
        <v>2.8942505861051515E-4</v>
      </c>
      <c r="N197" s="2">
        <f ca="1">(OFFSET(Assumptions!$B$20,N$1-1,0)*$D197+1)^(1/252)-1</f>
        <v>2.7085788904712693E-4</v>
      </c>
    </row>
    <row r="198" spans="1:14" x14ac:dyDescent="0.25">
      <c r="A198" s="4">
        <f t="shared" si="12"/>
        <v>12</v>
      </c>
      <c r="B198" s="4">
        <f t="shared" si="13"/>
        <v>2012</v>
      </c>
      <c r="C198" s="9">
        <v>41249</v>
      </c>
      <c r="D198" s="1">
        <f t="shared" si="14"/>
        <v>7.0600563337936517E-2</v>
      </c>
      <c r="E198" s="1">
        <v>2.7075000000009698E-4</v>
      </c>
      <c r="F198" s="1">
        <f t="shared" si="11"/>
        <v>6.2160841513816845E-2</v>
      </c>
      <c r="G198" s="1">
        <v>-1.22119359261912E-2</v>
      </c>
      <c r="H198" s="2">
        <f ca="1">(OFFSET(Assumptions!$B$20,H$1-1,0)*$D198+1)^(1/252)-1</f>
        <v>2.838163883898126E-4</v>
      </c>
      <c r="I198" s="2">
        <f ca="1">(OFFSET(Assumptions!$B$20,I$1-1,0)*$D198+1)^(1/252)-1</f>
        <v>2.968400755489764E-4</v>
      </c>
      <c r="J198" s="2">
        <f ca="1">(OFFSET(Assumptions!$B$20,J$1-1,0)*$D198+1)^(1/252)-1</f>
        <v>3.2276045840839984E-4</v>
      </c>
      <c r="K198" s="2">
        <f ca="1">(OFFSET(Assumptions!$B$20,K$1-1,0)*$D198+1)^(1/252)-1</f>
        <v>2.838163883898126E-4</v>
      </c>
      <c r="L198" s="2">
        <f ca="1">(OFFSET(Assumptions!$B$20,L$1-1,0)*$D198+1)^(1/252)-1</f>
        <v>2.8251167572923563E-4</v>
      </c>
      <c r="M198" s="2">
        <f ca="1">(OFFSET(Assumptions!$B$20,M$1-1,0)*$D198+1)^(1/252)-1</f>
        <v>2.890309717304973E-4</v>
      </c>
      <c r="N198" s="2">
        <f ca="1">(OFFSET(Assumptions!$B$20,N$1-1,0)*$D198+1)^(1/252)-1</f>
        <v>2.7048823475106509E-4</v>
      </c>
    </row>
    <row r="199" spans="1:14" x14ac:dyDescent="0.25">
      <c r="A199" s="4">
        <f t="shared" si="12"/>
        <v>12</v>
      </c>
      <c r="B199" s="4">
        <f t="shared" si="13"/>
        <v>2012</v>
      </c>
      <c r="C199" s="9">
        <v>41250</v>
      </c>
      <c r="D199" s="1">
        <f t="shared" si="14"/>
        <v>7.0500772193690331E-2</v>
      </c>
      <c r="E199" s="1">
        <v>2.7037999999990299E-4</v>
      </c>
      <c r="F199" s="1">
        <f t="shared" ref="F199:F262" si="15">(1+F198)*(1+E199)-1</f>
        <v>6.2448028562145153E-2</v>
      </c>
      <c r="G199" s="1">
        <v>2.9237651349693201E-2</v>
      </c>
      <c r="H199" s="2">
        <f ca="1">(OFFSET(Assumptions!$B$20,H$1-1,0)*$D199+1)^(1/252)-1</f>
        <v>2.834291592630489E-4</v>
      </c>
      <c r="I199" s="2">
        <f ca="1">(OFFSET(Assumptions!$B$20,I$1-1,0)*$D199+1)^(1/252)-1</f>
        <v>2.9643572963156117E-4</v>
      </c>
      <c r="J199" s="2">
        <f ca="1">(OFFSET(Assumptions!$B$20,J$1-1,0)*$D199+1)^(1/252)-1</f>
        <v>3.2232221154337992E-4</v>
      </c>
      <c r="K199" s="2">
        <f ca="1">(OFFSET(Assumptions!$B$20,K$1-1,0)*$D199+1)^(1/252)-1</f>
        <v>2.834291592630489E-4</v>
      </c>
      <c r="L199" s="2">
        <f ca="1">(OFFSET(Assumptions!$B$20,L$1-1,0)*$D199+1)^(1/252)-1</f>
        <v>2.8212616444167615E-4</v>
      </c>
      <c r="M199" s="2">
        <f ca="1">(OFFSET(Assumptions!$B$20,M$1-1,0)*$D199+1)^(1/252)-1</f>
        <v>2.8863688246882901E-4</v>
      </c>
      <c r="N199" s="2">
        <f ca="1">(OFFSET(Assumptions!$B$20,N$1-1,0)*$D199+1)^(1/252)-1</f>
        <v>2.7011858048697768E-4</v>
      </c>
    </row>
    <row r="200" spans="1:14" x14ac:dyDescent="0.25">
      <c r="A200" s="4">
        <f t="shared" si="12"/>
        <v>12</v>
      </c>
      <c r="B200" s="4">
        <f t="shared" si="13"/>
        <v>2012</v>
      </c>
      <c r="C200" s="9">
        <v>41253</v>
      </c>
      <c r="D200" s="1">
        <f t="shared" si="14"/>
        <v>7.0400990314173573E-2</v>
      </c>
      <c r="E200" s="1">
        <v>2.7000999999993202E-4</v>
      </c>
      <c r="F200" s="1">
        <f t="shared" si="15"/>
        <v>6.2734900154337137E-2</v>
      </c>
      <c r="G200" s="1">
        <v>-2.83516118234899E-2</v>
      </c>
      <c r="H200" s="2">
        <f ca="1">(OFFSET(Assumptions!$B$20,H$1-1,0)*$D200+1)^(1/252)-1</f>
        <v>2.8304192846251297E-4</v>
      </c>
      <c r="I200" s="2">
        <f ca="1">(OFFSET(Assumptions!$B$20,I$1-1,0)*$D200+1)^(1/252)-1</f>
        <v>2.9603138023048814E-4</v>
      </c>
      <c r="J200" s="2">
        <f ca="1">(OFFSET(Assumptions!$B$20,J$1-1,0)*$D200+1)^(1/252)-1</f>
        <v>3.2188395717569485E-4</v>
      </c>
      <c r="K200" s="2">
        <f ca="1">(OFFSET(Assumptions!$B$20,K$1-1,0)*$D200+1)^(1/252)-1</f>
        <v>2.8304192846251297E-4</v>
      </c>
      <c r="L200" s="2">
        <f ca="1">(OFFSET(Assumptions!$B$20,L$1-1,0)*$D200+1)^(1/252)-1</f>
        <v>2.8174065165420537E-4</v>
      </c>
      <c r="M200" s="2">
        <f ca="1">(OFFSET(Assumptions!$B$20,M$1-1,0)*$D200+1)^(1/252)-1</f>
        <v>2.8824279082573234E-4</v>
      </c>
      <c r="N200" s="2">
        <f ca="1">(OFFSET(Assumptions!$B$20,N$1-1,0)*$D200+1)^(1/252)-1</f>
        <v>2.6974892625508673E-4</v>
      </c>
    </row>
    <row r="201" spans="1:14" x14ac:dyDescent="0.25">
      <c r="A201" s="4">
        <f t="shared" si="12"/>
        <v>12</v>
      </c>
      <c r="B201" s="4">
        <f t="shared" si="13"/>
        <v>2012</v>
      </c>
      <c r="C201" s="9">
        <v>41254</v>
      </c>
      <c r="D201" s="1">
        <f t="shared" si="14"/>
        <v>7.0099004327080383E-2</v>
      </c>
      <c r="E201" s="1">
        <v>2.6889000000007701E-4</v>
      </c>
      <c r="F201" s="1">
        <f t="shared" si="15"/>
        <v>6.3020658941639773E-2</v>
      </c>
      <c r="G201" s="1">
        <v>-7.9970499934751693E-3</v>
      </c>
      <c r="H201" s="2">
        <f ca="1">(OFFSET(Assumptions!$B$20,H$1-1,0)*$D201+1)^(1/252)-1</f>
        <v>2.8186976016120191E-4</v>
      </c>
      <c r="I201" s="2">
        <f ca="1">(OFFSET(Assumptions!$B$20,I$1-1,0)*$D201+1)^(1/252)-1</f>
        <v>2.9480738242626536E-4</v>
      </c>
      <c r="J201" s="2">
        <f ca="1">(OFFSET(Assumptions!$B$20,J$1-1,0)*$D201+1)^(1/252)-1</f>
        <v>3.205573036184628E-4</v>
      </c>
      <c r="K201" s="2">
        <f ca="1">(OFFSET(Assumptions!$B$20,K$1-1,0)*$D201+1)^(1/252)-1</f>
        <v>2.8186976016120191E-4</v>
      </c>
      <c r="L201" s="2">
        <f ca="1">(OFFSET(Assumptions!$B$20,L$1-1,0)*$D201+1)^(1/252)-1</f>
        <v>2.8057368488210166E-4</v>
      </c>
      <c r="M201" s="2">
        <f ca="1">(OFFSET(Assumptions!$B$20,M$1-1,0)*$D201+1)^(1/252)-1</f>
        <v>2.8704985025296281E-4</v>
      </c>
      <c r="N201" s="2">
        <f ca="1">(OFFSET(Assumptions!$B$20,N$1-1,0)*$D201+1)^(1/252)-1</f>
        <v>2.6862997309962111E-4</v>
      </c>
    </row>
    <row r="202" spans="1:14" x14ac:dyDescent="0.25">
      <c r="A202" s="4">
        <f t="shared" si="12"/>
        <v>12</v>
      </c>
      <c r="B202" s="4">
        <f t="shared" si="13"/>
        <v>2012</v>
      </c>
      <c r="C202" s="9">
        <v>41255</v>
      </c>
      <c r="D202" s="1">
        <f t="shared" si="14"/>
        <v>6.970008156927654E-2</v>
      </c>
      <c r="E202" s="1">
        <v>2.6740999999996801E-4</v>
      </c>
      <c r="F202" s="1">
        <f t="shared" si="15"/>
        <v>6.3304921296047256E-2</v>
      </c>
      <c r="G202" s="1">
        <v>-2.6004965441135401E-3</v>
      </c>
      <c r="H202" s="2">
        <f ca="1">(OFFSET(Assumptions!$B$20,H$1-1,0)*$D202+1)^(1/252)-1</f>
        <v>2.8032079994377845E-4</v>
      </c>
      <c r="I202" s="2">
        <f ca="1">(OFFSET(Assumptions!$B$20,I$1-1,0)*$D202+1)^(1/252)-1</f>
        <v>2.9318990776849851E-4</v>
      </c>
      <c r="J202" s="2">
        <f ca="1">(OFFSET(Assumptions!$B$20,J$1-1,0)*$D202+1)^(1/252)-1</f>
        <v>3.1880412019580362E-4</v>
      </c>
      <c r="K202" s="2">
        <f ca="1">(OFFSET(Assumptions!$B$20,K$1-1,0)*$D202+1)^(1/252)-1</f>
        <v>2.8032079994377845E-4</v>
      </c>
      <c r="L202" s="2">
        <f ca="1">(OFFSET(Assumptions!$B$20,L$1-1,0)*$D202+1)^(1/252)-1</f>
        <v>2.7903160055497978E-4</v>
      </c>
      <c r="M202" s="2">
        <f ca="1">(OFFSET(Assumptions!$B$20,M$1-1,0)*$D202+1)^(1/252)-1</f>
        <v>2.8547343100937539E-4</v>
      </c>
      <c r="N202" s="2">
        <f ca="1">(OFFSET(Assumptions!$B$20,N$1-1,0)*$D202+1)^(1/252)-1</f>
        <v>2.671513568808237E-4</v>
      </c>
    </row>
    <row r="203" spans="1:14" x14ac:dyDescent="0.25">
      <c r="A203" s="4">
        <f t="shared" si="12"/>
        <v>12</v>
      </c>
      <c r="B203" s="4">
        <f t="shared" si="13"/>
        <v>2012</v>
      </c>
      <c r="C203" s="9">
        <v>41256</v>
      </c>
      <c r="D203" s="1">
        <f t="shared" si="14"/>
        <v>6.970008156927654E-2</v>
      </c>
      <c r="E203" s="1">
        <v>2.6740999999996801E-4</v>
      </c>
      <c r="F203" s="1">
        <f t="shared" si="15"/>
        <v>6.3589259665050912E-2</v>
      </c>
      <c r="G203" s="1">
        <v>5.8199545970769604E-3</v>
      </c>
      <c r="H203" s="2">
        <f ca="1">(OFFSET(Assumptions!$B$20,H$1-1,0)*$D203+1)^(1/252)-1</f>
        <v>2.8032079994377845E-4</v>
      </c>
      <c r="I203" s="2">
        <f ca="1">(OFFSET(Assumptions!$B$20,I$1-1,0)*$D203+1)^(1/252)-1</f>
        <v>2.9318990776849851E-4</v>
      </c>
      <c r="J203" s="2">
        <f ca="1">(OFFSET(Assumptions!$B$20,J$1-1,0)*$D203+1)^(1/252)-1</f>
        <v>3.1880412019580362E-4</v>
      </c>
      <c r="K203" s="2">
        <f ca="1">(OFFSET(Assumptions!$B$20,K$1-1,0)*$D203+1)^(1/252)-1</f>
        <v>2.8032079994377845E-4</v>
      </c>
      <c r="L203" s="2">
        <f ca="1">(OFFSET(Assumptions!$B$20,L$1-1,0)*$D203+1)^(1/252)-1</f>
        <v>2.7903160055497978E-4</v>
      </c>
      <c r="M203" s="2">
        <f ca="1">(OFFSET(Assumptions!$B$20,M$1-1,0)*$D203+1)^(1/252)-1</f>
        <v>2.8547343100937539E-4</v>
      </c>
      <c r="N203" s="2">
        <f ca="1">(OFFSET(Assumptions!$B$20,N$1-1,0)*$D203+1)^(1/252)-1</f>
        <v>2.671513568808237E-4</v>
      </c>
    </row>
    <row r="204" spans="1:14" x14ac:dyDescent="0.25">
      <c r="A204" s="4">
        <f t="shared" si="12"/>
        <v>12</v>
      </c>
      <c r="B204" s="4">
        <f t="shared" si="13"/>
        <v>2012</v>
      </c>
      <c r="C204" s="9">
        <v>41257</v>
      </c>
      <c r="D204" s="1">
        <f t="shared" si="14"/>
        <v>6.9500675740593598E-2</v>
      </c>
      <c r="E204" s="1">
        <v>2.6667000000002401E-4</v>
      </c>
      <c r="F204" s="1">
        <f t="shared" si="15"/>
        <v>6.3872887012925927E-2</v>
      </c>
      <c r="G204" s="1">
        <v>-3.1576921924302299E-3</v>
      </c>
      <c r="H204" s="2">
        <f ca="1">(OFFSET(Assumptions!$B$20,H$1-1,0)*$D204+1)^(1/252)-1</f>
        <v>2.7954630978554995E-4</v>
      </c>
      <c r="I204" s="2">
        <f ca="1">(OFFSET(Assumptions!$B$20,I$1-1,0)*$D204+1)^(1/252)-1</f>
        <v>2.923811495190165E-4</v>
      </c>
      <c r="J204" s="2">
        <f ca="1">(OFFSET(Assumptions!$B$20,J$1-1,0)*$D204+1)^(1/252)-1</f>
        <v>3.1792748342351906E-4</v>
      </c>
      <c r="K204" s="2">
        <f ca="1">(OFFSET(Assumptions!$B$20,K$1-1,0)*$D204+1)^(1/252)-1</f>
        <v>2.7954630978554995E-4</v>
      </c>
      <c r="L204" s="2">
        <f ca="1">(OFFSET(Assumptions!$B$20,L$1-1,0)*$D204+1)^(1/252)-1</f>
        <v>2.7826054938384637E-4</v>
      </c>
      <c r="M204" s="2">
        <f ca="1">(OFFSET(Assumptions!$B$20,M$1-1,0)*$D204+1)^(1/252)-1</f>
        <v>2.8468520708702094E-4</v>
      </c>
      <c r="N204" s="2">
        <f ca="1">(OFFSET(Assumptions!$B$20,N$1-1,0)*$D204+1)^(1/252)-1</f>
        <v>2.6641204896393766E-4</v>
      </c>
    </row>
    <row r="205" spans="1:14" x14ac:dyDescent="0.25">
      <c r="A205" s="4">
        <f t="shared" si="12"/>
        <v>12</v>
      </c>
      <c r="B205" s="4">
        <f t="shared" si="13"/>
        <v>2012</v>
      </c>
      <c r="C205" s="9">
        <v>41260</v>
      </c>
      <c r="D205" s="1">
        <f t="shared" si="14"/>
        <v>6.8999629966014497E-2</v>
      </c>
      <c r="E205" s="1">
        <v>2.6481000000000399E-4</v>
      </c>
      <c r="F205" s="1">
        <f t="shared" si="15"/>
        <v>6.4154611192135835E-2</v>
      </c>
      <c r="G205" s="1">
        <v>1.0708872213744901E-3</v>
      </c>
      <c r="H205" s="2">
        <f ca="1">(OFFSET(Assumptions!$B$20,H$1-1,0)*$D205+1)^(1/252)-1</f>
        <v>2.7759958871076407E-4</v>
      </c>
      <c r="I205" s="2">
        <f ca="1">(OFFSET(Assumptions!$B$20,I$1-1,0)*$D205+1)^(1/252)-1</f>
        <v>2.9034826311780115E-4</v>
      </c>
      <c r="J205" s="2">
        <f ca="1">(OFFSET(Assumptions!$B$20,J$1-1,0)*$D205+1)^(1/252)-1</f>
        <v>3.1572391233902763E-4</v>
      </c>
      <c r="K205" s="2">
        <f ca="1">(OFFSET(Assumptions!$B$20,K$1-1,0)*$D205+1)^(1/252)-1</f>
        <v>2.7759958871076407E-4</v>
      </c>
      <c r="L205" s="2">
        <f ca="1">(OFFSET(Assumptions!$B$20,L$1-1,0)*$D205+1)^(1/252)-1</f>
        <v>2.763224753190574E-4</v>
      </c>
      <c r="M205" s="2">
        <f ca="1">(OFFSET(Assumptions!$B$20,M$1-1,0)*$D205+1)^(1/252)-1</f>
        <v>2.8270395349205835E-4</v>
      </c>
      <c r="N205" s="2">
        <f ca="1">(OFFSET(Assumptions!$B$20,N$1-1,0)*$D205+1)^(1/252)-1</f>
        <v>2.6455378909107097E-4</v>
      </c>
    </row>
    <row r="206" spans="1:14" x14ac:dyDescent="0.25">
      <c r="A206" s="4">
        <f t="shared" si="12"/>
        <v>12</v>
      </c>
      <c r="B206" s="4">
        <f t="shared" si="13"/>
        <v>2012</v>
      </c>
      <c r="C206" s="9">
        <v>41261</v>
      </c>
      <c r="D206" s="1">
        <f t="shared" si="14"/>
        <v>6.889998745384518E-2</v>
      </c>
      <c r="E206" s="1">
        <v>2.6444000000003199E-4</v>
      </c>
      <c r="F206" s="1">
        <f t="shared" si="15"/>
        <v>6.4436016237519489E-2</v>
      </c>
      <c r="G206" s="1">
        <v>2.31663965134521E-4</v>
      </c>
      <c r="H206" s="2">
        <f ca="1">(OFFSET(Assumptions!$B$20,H$1-1,0)*$D206+1)^(1/252)-1</f>
        <v>2.7721233269351053E-4</v>
      </c>
      <c r="I206" s="2">
        <f ca="1">(OFFSET(Assumptions!$B$20,I$1-1,0)*$D206+1)^(1/252)-1</f>
        <v>2.8994386122205285E-4</v>
      </c>
      <c r="J206" s="2">
        <f ca="1">(OFFSET(Assumptions!$B$20,J$1-1,0)*$D206+1)^(1/252)-1</f>
        <v>3.1528554490312111E-4</v>
      </c>
      <c r="K206" s="2">
        <f ca="1">(OFFSET(Assumptions!$B$20,K$1-1,0)*$D206+1)^(1/252)-1</f>
        <v>2.7721233269351053E-4</v>
      </c>
      <c r="L206" s="2">
        <f ca="1">(OFFSET(Assumptions!$B$20,L$1-1,0)*$D206+1)^(1/252)-1</f>
        <v>2.7593693992988833E-4</v>
      </c>
      <c r="M206" s="2">
        <f ca="1">(OFFSET(Assumptions!$B$20,M$1-1,0)*$D206+1)^(1/252)-1</f>
        <v>2.8230982596610943E-4</v>
      </c>
      <c r="N206" s="2">
        <f ca="1">(OFFSET(Assumptions!$B$20,N$1-1,0)*$D206+1)^(1/252)-1</f>
        <v>2.6418413534234908E-4</v>
      </c>
    </row>
    <row r="207" spans="1:14" x14ac:dyDescent="0.25">
      <c r="A207" s="4">
        <f t="shared" si="12"/>
        <v>12</v>
      </c>
      <c r="B207" s="4">
        <f t="shared" si="13"/>
        <v>2012</v>
      </c>
      <c r="C207" s="9">
        <v>41262</v>
      </c>
      <c r="D207" s="1">
        <f t="shared" si="14"/>
        <v>6.870073018138112E-2</v>
      </c>
      <c r="E207" s="1">
        <v>2.6370000000008903E-4</v>
      </c>
      <c r="F207" s="1">
        <f t="shared" si="15"/>
        <v>6.4716708015001512E-2</v>
      </c>
      <c r="G207" s="1">
        <v>5.2008181253568901E-3</v>
      </c>
      <c r="H207" s="2">
        <f ca="1">(OFFSET(Assumptions!$B$20,H$1-1,0)*$D207+1)^(1/252)-1</f>
        <v>2.7643781562924907E-4</v>
      </c>
      <c r="I207" s="2">
        <f ca="1">(OFFSET(Assumptions!$B$20,I$1-1,0)*$D207+1)^(1/252)-1</f>
        <v>2.891350469595988E-4</v>
      </c>
      <c r="J207" s="2">
        <f ca="1">(OFFSET(Assumptions!$B$20,J$1-1,0)*$D207+1)^(1/252)-1</f>
        <v>3.1440878747446277E-4</v>
      </c>
      <c r="K207" s="2">
        <f ca="1">(OFFSET(Assumptions!$B$20,K$1-1,0)*$D207+1)^(1/252)-1</f>
        <v>2.7643781562924907E-4</v>
      </c>
      <c r="L207" s="2">
        <f ca="1">(OFFSET(Assumptions!$B$20,L$1-1,0)*$D207+1)^(1/252)-1</f>
        <v>2.7516586464315651E-4</v>
      </c>
      <c r="M207" s="2">
        <f ca="1">(OFFSET(Assumptions!$B$20,M$1-1,0)*$D207+1)^(1/252)-1</f>
        <v>2.815215637568258E-4</v>
      </c>
      <c r="N207" s="2">
        <f ca="1">(OFFSET(Assumptions!$B$20,N$1-1,0)*$D207+1)^(1/252)-1</f>
        <v>2.6344482794082857E-4</v>
      </c>
    </row>
    <row r="208" spans="1:14" x14ac:dyDescent="0.25">
      <c r="A208" s="4">
        <f t="shared" si="12"/>
        <v>12</v>
      </c>
      <c r="B208" s="4">
        <f t="shared" si="13"/>
        <v>2012</v>
      </c>
      <c r="C208" s="9">
        <v>41263</v>
      </c>
      <c r="D208" s="1">
        <f t="shared" si="14"/>
        <v>6.8399221976981783E-2</v>
      </c>
      <c r="E208" s="1">
        <v>2.6258000000001198E-4</v>
      </c>
      <c r="F208" s="1">
        <f t="shared" si="15"/>
        <v>6.4996281328192129E-2</v>
      </c>
      <c r="G208" s="1">
        <v>-6.0640497914032899E-4</v>
      </c>
      <c r="H208" s="2">
        <f ca="1">(OFFSET(Assumptions!$B$20,H$1-1,0)*$D208+1)^(1/252)-1</f>
        <v>2.7526556082757558E-4</v>
      </c>
      <c r="I208" s="2">
        <f ca="1">(OFFSET(Assumptions!$B$20,I$1-1,0)*$D208+1)^(1/252)-1</f>
        <v>2.8791086908119823E-4</v>
      </c>
      <c r="J208" s="2">
        <f ca="1">(OFFSET(Assumptions!$B$20,J$1-1,0)*$D208+1)^(1/252)-1</f>
        <v>3.1308174603661421E-4</v>
      </c>
      <c r="K208" s="2">
        <f ca="1">(OFFSET(Assumptions!$B$20,K$1-1,0)*$D208+1)^(1/252)-1</f>
        <v>2.7526556082757558E-4</v>
      </c>
      <c r="L208" s="2">
        <f ca="1">(OFFSET(Assumptions!$B$20,L$1-1,0)*$D208+1)^(1/252)-1</f>
        <v>2.7399882034151446E-4</v>
      </c>
      <c r="M208" s="2">
        <f ca="1">(OFFSET(Assumptions!$B$20,M$1-1,0)*$D208+1)^(1/252)-1</f>
        <v>2.803285000949618E-4</v>
      </c>
      <c r="N208" s="2">
        <f ca="1">(OFFSET(Assumptions!$B$20,N$1-1,0)*$D208+1)^(1/252)-1</f>
        <v>2.623258764422598E-4</v>
      </c>
    </row>
    <row r="209" spans="1:14" x14ac:dyDescent="0.25">
      <c r="A209" s="4">
        <f t="shared" si="12"/>
        <v>12</v>
      </c>
      <c r="B209" s="4">
        <f t="shared" si="13"/>
        <v>2012</v>
      </c>
      <c r="C209" s="9">
        <v>41264</v>
      </c>
      <c r="D209" s="1">
        <f t="shared" si="14"/>
        <v>6.849881799316293E-2</v>
      </c>
      <c r="E209" s="1">
        <v>2.6294999999998398E-4</v>
      </c>
      <c r="F209" s="1">
        <f t="shared" si="15"/>
        <v>6.5276322100367379E-2</v>
      </c>
      <c r="G209" s="1">
        <v>-2.1358435680609199E-2</v>
      </c>
      <c r="H209" s="2">
        <f ca="1">(OFFSET(Assumptions!$B$20,H$1-1,0)*$D209+1)^(1/252)-1</f>
        <v>2.7565282527408641E-4</v>
      </c>
      <c r="I209" s="2">
        <f ca="1">(OFFSET(Assumptions!$B$20,I$1-1,0)*$D209+1)^(1/252)-1</f>
        <v>2.8831528852601984E-4</v>
      </c>
      <c r="J209" s="2">
        <f ca="1">(OFFSET(Assumptions!$B$20,J$1-1,0)*$D209+1)^(1/252)-1</f>
        <v>3.1352015127805721E-4</v>
      </c>
      <c r="K209" s="2">
        <f ca="1">(OFFSET(Assumptions!$B$20,K$1-1,0)*$D209+1)^(1/252)-1</f>
        <v>2.7565282527408641E-4</v>
      </c>
      <c r="L209" s="2">
        <f ca="1">(OFFSET(Assumptions!$B$20,L$1-1,0)*$D209+1)^(1/252)-1</f>
        <v>2.7438436328597327E-4</v>
      </c>
      <c r="M209" s="2">
        <f ca="1">(OFFSET(Assumptions!$B$20,M$1-1,0)*$D209+1)^(1/252)-1</f>
        <v>2.8072263961620436E-4</v>
      </c>
      <c r="N209" s="2">
        <f ca="1">(OFFSET(Assumptions!$B$20,N$1-1,0)*$D209+1)^(1/252)-1</f>
        <v>2.6269553002955526E-4</v>
      </c>
    </row>
    <row r="210" spans="1:14" x14ac:dyDescent="0.25">
      <c r="A210" s="4">
        <f t="shared" si="12"/>
        <v>12</v>
      </c>
      <c r="B210" s="4">
        <f t="shared" si="13"/>
        <v>2012</v>
      </c>
      <c r="C210" s="9">
        <v>41267</v>
      </c>
      <c r="D210" s="1">
        <f t="shared" si="14"/>
        <v>6.870073018138112E-2</v>
      </c>
      <c r="E210" s="1">
        <v>2.6370000000008903E-4</v>
      </c>
      <c r="F210" s="1">
        <f t="shared" si="15"/>
        <v>6.555723546650527E-2</v>
      </c>
      <c r="G210" s="1">
        <v>-1.58755901041419E-4</v>
      </c>
      <c r="H210" s="2">
        <f ca="1">(OFFSET(Assumptions!$B$20,H$1-1,0)*$D210+1)^(1/252)-1</f>
        <v>2.7643781562924907E-4</v>
      </c>
      <c r="I210" s="2">
        <f ca="1">(OFFSET(Assumptions!$B$20,I$1-1,0)*$D210+1)^(1/252)-1</f>
        <v>2.891350469595988E-4</v>
      </c>
      <c r="J210" s="2">
        <f ca="1">(OFFSET(Assumptions!$B$20,J$1-1,0)*$D210+1)^(1/252)-1</f>
        <v>3.1440878747446277E-4</v>
      </c>
      <c r="K210" s="2">
        <f ca="1">(OFFSET(Assumptions!$B$20,K$1-1,0)*$D210+1)^(1/252)-1</f>
        <v>2.7643781562924907E-4</v>
      </c>
      <c r="L210" s="2">
        <f ca="1">(OFFSET(Assumptions!$B$20,L$1-1,0)*$D210+1)^(1/252)-1</f>
        <v>2.7516586464315651E-4</v>
      </c>
      <c r="M210" s="2">
        <f ca="1">(OFFSET(Assumptions!$B$20,M$1-1,0)*$D210+1)^(1/252)-1</f>
        <v>2.815215637568258E-4</v>
      </c>
      <c r="N210" s="2">
        <f ca="1">(OFFSET(Assumptions!$B$20,N$1-1,0)*$D210+1)^(1/252)-1</f>
        <v>2.6344482794082857E-4</v>
      </c>
    </row>
    <row r="211" spans="1:14" x14ac:dyDescent="0.25">
      <c r="A211" s="4">
        <f t="shared" si="12"/>
        <v>12</v>
      </c>
      <c r="B211" s="4">
        <f t="shared" si="13"/>
        <v>2012</v>
      </c>
      <c r="C211" s="9">
        <v>41269</v>
      </c>
      <c r="D211" s="1">
        <f t="shared" si="14"/>
        <v>6.870073018138112E-2</v>
      </c>
      <c r="E211" s="1">
        <v>2.6370000000008903E-4</v>
      </c>
      <c r="F211" s="1">
        <f t="shared" si="15"/>
        <v>6.5838222909497812E-2</v>
      </c>
      <c r="G211" s="1">
        <v>-3.6044870859307499E-3</v>
      </c>
      <c r="H211" s="2">
        <f ca="1">(OFFSET(Assumptions!$B$20,H$1-1,0)*$D211+1)^(1/252)-1</f>
        <v>2.7643781562924907E-4</v>
      </c>
      <c r="I211" s="2">
        <f ca="1">(OFFSET(Assumptions!$B$20,I$1-1,0)*$D211+1)^(1/252)-1</f>
        <v>2.891350469595988E-4</v>
      </c>
      <c r="J211" s="2">
        <f ca="1">(OFFSET(Assumptions!$B$20,J$1-1,0)*$D211+1)^(1/252)-1</f>
        <v>3.1440878747446277E-4</v>
      </c>
      <c r="K211" s="2">
        <f ca="1">(OFFSET(Assumptions!$B$20,K$1-1,0)*$D211+1)^(1/252)-1</f>
        <v>2.7643781562924907E-4</v>
      </c>
      <c r="L211" s="2">
        <f ca="1">(OFFSET(Assumptions!$B$20,L$1-1,0)*$D211+1)^(1/252)-1</f>
        <v>2.7516586464315651E-4</v>
      </c>
      <c r="M211" s="2">
        <f ca="1">(OFFSET(Assumptions!$B$20,M$1-1,0)*$D211+1)^(1/252)-1</f>
        <v>2.815215637568258E-4</v>
      </c>
      <c r="N211" s="2">
        <f ca="1">(OFFSET(Assumptions!$B$20,N$1-1,0)*$D211+1)^(1/252)-1</f>
        <v>2.6344482794082857E-4</v>
      </c>
    </row>
    <row r="212" spans="1:14" x14ac:dyDescent="0.25">
      <c r="A212" s="4">
        <f t="shared" si="12"/>
        <v>12</v>
      </c>
      <c r="B212" s="4">
        <f t="shared" si="13"/>
        <v>2012</v>
      </c>
      <c r="C212" s="9">
        <v>41270</v>
      </c>
      <c r="D212" s="1">
        <f t="shared" si="14"/>
        <v>6.8999629966014497E-2</v>
      </c>
      <c r="E212" s="1">
        <v>2.6481000000000399E-4</v>
      </c>
      <c r="F212" s="1">
        <f t="shared" si="15"/>
        <v>6.6120467529306559E-2</v>
      </c>
      <c r="G212" s="1">
        <v>8.5068394362750599E-3</v>
      </c>
      <c r="H212" s="2">
        <f ca="1">(OFFSET(Assumptions!$B$20,H$1-1,0)*$D212+1)^(1/252)-1</f>
        <v>2.7759958871076407E-4</v>
      </c>
      <c r="I212" s="2">
        <f ca="1">(OFFSET(Assumptions!$B$20,I$1-1,0)*$D212+1)^(1/252)-1</f>
        <v>2.9034826311780115E-4</v>
      </c>
      <c r="J212" s="2">
        <f ca="1">(OFFSET(Assumptions!$B$20,J$1-1,0)*$D212+1)^(1/252)-1</f>
        <v>3.1572391233902763E-4</v>
      </c>
      <c r="K212" s="2">
        <f ca="1">(OFFSET(Assumptions!$B$20,K$1-1,0)*$D212+1)^(1/252)-1</f>
        <v>2.7759958871076407E-4</v>
      </c>
      <c r="L212" s="2">
        <f ca="1">(OFFSET(Assumptions!$B$20,L$1-1,0)*$D212+1)^(1/252)-1</f>
        <v>2.763224753190574E-4</v>
      </c>
      <c r="M212" s="2">
        <f ca="1">(OFFSET(Assumptions!$B$20,M$1-1,0)*$D212+1)^(1/252)-1</f>
        <v>2.8270395349205835E-4</v>
      </c>
      <c r="N212" s="2">
        <f ca="1">(OFFSET(Assumptions!$B$20,N$1-1,0)*$D212+1)^(1/252)-1</f>
        <v>2.6455378909107097E-4</v>
      </c>
    </row>
    <row r="213" spans="1:14" x14ac:dyDescent="0.25">
      <c r="A213" s="4">
        <f t="shared" si="12"/>
        <v>12</v>
      </c>
      <c r="B213" s="4">
        <f t="shared" si="13"/>
        <v>2012</v>
      </c>
      <c r="C213" s="9">
        <v>41271</v>
      </c>
      <c r="D213" s="1">
        <f t="shared" si="14"/>
        <v>6.8999629966014497E-2</v>
      </c>
      <c r="E213" s="1">
        <v>2.6481000000000399E-4</v>
      </c>
      <c r="F213" s="1">
        <f t="shared" si="15"/>
        <v>6.6402786890312981E-2</v>
      </c>
      <c r="G213" s="1">
        <v>2.2241525431283501E-3</v>
      </c>
      <c r="H213" s="2">
        <f ca="1">(OFFSET(Assumptions!$B$20,H$1-1,0)*$D213+1)^(1/252)-1</f>
        <v>2.7759958871076407E-4</v>
      </c>
      <c r="I213" s="2">
        <f ca="1">(OFFSET(Assumptions!$B$20,I$1-1,0)*$D213+1)^(1/252)-1</f>
        <v>2.9034826311780115E-4</v>
      </c>
      <c r="J213" s="2">
        <f ca="1">(OFFSET(Assumptions!$B$20,J$1-1,0)*$D213+1)^(1/252)-1</f>
        <v>3.1572391233902763E-4</v>
      </c>
      <c r="K213" s="2">
        <f ca="1">(OFFSET(Assumptions!$B$20,K$1-1,0)*$D213+1)^(1/252)-1</f>
        <v>2.7759958871076407E-4</v>
      </c>
      <c r="L213" s="2">
        <f ca="1">(OFFSET(Assumptions!$B$20,L$1-1,0)*$D213+1)^(1/252)-1</f>
        <v>2.763224753190574E-4</v>
      </c>
      <c r="M213" s="2">
        <f ca="1">(OFFSET(Assumptions!$B$20,M$1-1,0)*$D213+1)^(1/252)-1</f>
        <v>2.8270395349205835E-4</v>
      </c>
      <c r="N213" s="2">
        <f ca="1">(OFFSET(Assumptions!$B$20,N$1-1,0)*$D213+1)^(1/252)-1</f>
        <v>2.6455378909107097E-4</v>
      </c>
    </row>
    <row r="214" spans="1:14" x14ac:dyDescent="0.25">
      <c r="A214" s="4">
        <f t="shared" si="12"/>
        <v>12</v>
      </c>
      <c r="B214" s="4">
        <f t="shared" si="13"/>
        <v>2012</v>
      </c>
      <c r="C214" s="9">
        <v>41274</v>
      </c>
      <c r="D214" s="1">
        <f t="shared" si="14"/>
        <v>6.8999629966014497E-2</v>
      </c>
      <c r="E214" s="1">
        <v>2.6481000000000399E-4</v>
      </c>
      <c r="F214" s="1">
        <f t="shared" si="15"/>
        <v>6.6685181012309469E-2</v>
      </c>
      <c r="G214" s="1">
        <v>-1.5875529539433099E-4</v>
      </c>
      <c r="H214" s="2">
        <f ca="1">(OFFSET(Assumptions!$B$20,H$1-1,0)*$D214+1)^(1/252)-1</f>
        <v>2.7759958871076407E-4</v>
      </c>
      <c r="I214" s="2">
        <f ca="1">(OFFSET(Assumptions!$B$20,I$1-1,0)*$D214+1)^(1/252)-1</f>
        <v>2.9034826311780115E-4</v>
      </c>
      <c r="J214" s="2">
        <f ca="1">(OFFSET(Assumptions!$B$20,J$1-1,0)*$D214+1)^(1/252)-1</f>
        <v>3.1572391233902763E-4</v>
      </c>
      <c r="K214" s="2">
        <f ca="1">(OFFSET(Assumptions!$B$20,K$1-1,0)*$D214+1)^(1/252)-1</f>
        <v>2.7759958871076407E-4</v>
      </c>
      <c r="L214" s="2">
        <f ca="1">(OFFSET(Assumptions!$B$20,L$1-1,0)*$D214+1)^(1/252)-1</f>
        <v>2.763224753190574E-4</v>
      </c>
      <c r="M214" s="2">
        <f ca="1">(OFFSET(Assumptions!$B$20,M$1-1,0)*$D214+1)^(1/252)-1</f>
        <v>2.8270395349205835E-4</v>
      </c>
      <c r="N214" s="2">
        <f ca="1">(OFFSET(Assumptions!$B$20,N$1-1,0)*$D214+1)^(1/252)-1</f>
        <v>2.6455378909107097E-4</v>
      </c>
    </row>
    <row r="215" spans="1:14" x14ac:dyDescent="0.25">
      <c r="A215" s="4">
        <f t="shared" si="12"/>
        <v>1</v>
      </c>
      <c r="B215" s="4">
        <f t="shared" si="13"/>
        <v>2013</v>
      </c>
      <c r="C215" s="9">
        <v>41276</v>
      </c>
      <c r="D215" s="1">
        <f t="shared" si="14"/>
        <v>6.8999629966014497E-2</v>
      </c>
      <c r="E215" s="1">
        <v>2.6481000000000399E-4</v>
      </c>
      <c r="F215" s="1">
        <f t="shared" si="15"/>
        <v>6.6967649915093297E-2</v>
      </c>
      <c r="G215" s="1">
        <v>6.69077170679122E-3</v>
      </c>
      <c r="H215" s="2">
        <f ca="1">(OFFSET(Assumptions!$B$20,H$1-1,0)*$D215+1)^(1/252)-1</f>
        <v>2.7759958871076407E-4</v>
      </c>
      <c r="I215" s="2">
        <f ca="1">(OFFSET(Assumptions!$B$20,I$1-1,0)*$D215+1)^(1/252)-1</f>
        <v>2.9034826311780115E-4</v>
      </c>
      <c r="J215" s="2">
        <f ca="1">(OFFSET(Assumptions!$B$20,J$1-1,0)*$D215+1)^(1/252)-1</f>
        <v>3.1572391233902763E-4</v>
      </c>
      <c r="K215" s="2">
        <f ca="1">(OFFSET(Assumptions!$B$20,K$1-1,0)*$D215+1)^(1/252)-1</f>
        <v>2.7759958871076407E-4</v>
      </c>
      <c r="L215" s="2">
        <f ca="1">(OFFSET(Assumptions!$B$20,L$1-1,0)*$D215+1)^(1/252)-1</f>
        <v>2.763224753190574E-4</v>
      </c>
      <c r="M215" s="2">
        <f ca="1">(OFFSET(Assumptions!$B$20,M$1-1,0)*$D215+1)^(1/252)-1</f>
        <v>2.8270395349205835E-4</v>
      </c>
      <c r="N215" s="2">
        <f ca="1">(OFFSET(Assumptions!$B$20,N$1-1,0)*$D215+1)^(1/252)-1</f>
        <v>2.6455378909107097E-4</v>
      </c>
    </row>
    <row r="216" spans="1:14" x14ac:dyDescent="0.25">
      <c r="A216" s="4">
        <f t="shared" si="12"/>
        <v>1</v>
      </c>
      <c r="B216" s="4">
        <f t="shared" si="13"/>
        <v>2013</v>
      </c>
      <c r="C216" s="9">
        <v>41277</v>
      </c>
      <c r="D216" s="1">
        <f t="shared" si="14"/>
        <v>6.9198942746562242E-2</v>
      </c>
      <c r="E216" s="1">
        <v>2.6554999999994799E-4</v>
      </c>
      <c r="F216" s="1">
        <f t="shared" si="15"/>
        <v>6.7250983174528267E-2</v>
      </c>
      <c r="G216" s="1">
        <v>-1.02548799605229E-3</v>
      </c>
      <c r="H216" s="2">
        <f ca="1">(OFFSET(Assumptions!$B$20,H$1-1,0)*$D216+1)^(1/252)-1</f>
        <v>2.7837409571662697E-4</v>
      </c>
      <c r="I216" s="2">
        <f ca="1">(OFFSET(Assumptions!$B$20,I$1-1,0)*$D216+1)^(1/252)-1</f>
        <v>2.9115705644033874E-4</v>
      </c>
      <c r="J216" s="2">
        <f ca="1">(OFFSET(Assumptions!$B$20,J$1-1,0)*$D216+1)^(1/252)-1</f>
        <v>3.1660062465910244E-4</v>
      </c>
      <c r="K216" s="2">
        <f ca="1">(OFFSET(Assumptions!$B$20,K$1-1,0)*$D216+1)^(1/252)-1</f>
        <v>2.7837409571662697E-4</v>
      </c>
      <c r="L216" s="2">
        <f ca="1">(OFFSET(Assumptions!$B$20,L$1-1,0)*$D216+1)^(1/252)-1</f>
        <v>2.7709354159055621E-4</v>
      </c>
      <c r="M216" s="2">
        <f ca="1">(OFFSET(Assumptions!$B$20,M$1-1,0)*$D216+1)^(1/252)-1</f>
        <v>2.8349220138834674E-4</v>
      </c>
      <c r="N216" s="2">
        <f ca="1">(OFFSET(Assumptions!$B$20,N$1-1,0)*$D216+1)^(1/252)-1</f>
        <v>2.6529309668510415E-4</v>
      </c>
    </row>
    <row r="217" spans="1:14" x14ac:dyDescent="0.25">
      <c r="A217" s="4">
        <f t="shared" si="12"/>
        <v>1</v>
      </c>
      <c r="B217" s="4">
        <f t="shared" si="13"/>
        <v>2013</v>
      </c>
      <c r="C217" s="9">
        <v>41278</v>
      </c>
      <c r="D217" s="1">
        <f t="shared" si="14"/>
        <v>6.9198942746562242E-2</v>
      </c>
      <c r="E217" s="1">
        <v>2.6554999999994799E-4</v>
      </c>
      <c r="F217" s="1">
        <f t="shared" si="15"/>
        <v>6.753439167311015E-2</v>
      </c>
      <c r="G217" s="1">
        <v>9.1783280883612796E-3</v>
      </c>
      <c r="H217" s="2">
        <f ca="1">(OFFSET(Assumptions!$B$20,H$1-1,0)*$D217+1)^(1/252)-1</f>
        <v>2.7837409571662697E-4</v>
      </c>
      <c r="I217" s="2">
        <f ca="1">(OFFSET(Assumptions!$B$20,I$1-1,0)*$D217+1)^(1/252)-1</f>
        <v>2.9115705644033874E-4</v>
      </c>
      <c r="J217" s="2">
        <f ca="1">(OFFSET(Assumptions!$B$20,J$1-1,0)*$D217+1)^(1/252)-1</f>
        <v>3.1660062465910244E-4</v>
      </c>
      <c r="K217" s="2">
        <f ca="1">(OFFSET(Assumptions!$B$20,K$1-1,0)*$D217+1)^(1/252)-1</f>
        <v>2.7837409571662697E-4</v>
      </c>
      <c r="L217" s="2">
        <f ca="1">(OFFSET(Assumptions!$B$20,L$1-1,0)*$D217+1)^(1/252)-1</f>
        <v>2.7709354159055621E-4</v>
      </c>
      <c r="M217" s="2">
        <f ca="1">(OFFSET(Assumptions!$B$20,M$1-1,0)*$D217+1)^(1/252)-1</f>
        <v>2.8349220138834674E-4</v>
      </c>
      <c r="N217" s="2">
        <f ca="1">(OFFSET(Assumptions!$B$20,N$1-1,0)*$D217+1)^(1/252)-1</f>
        <v>2.6529309668510415E-4</v>
      </c>
    </row>
    <row r="218" spans="1:14" x14ac:dyDescent="0.25">
      <c r="A218" s="4">
        <f t="shared" si="12"/>
        <v>1</v>
      </c>
      <c r="B218" s="4">
        <f t="shared" si="13"/>
        <v>2013</v>
      </c>
      <c r="C218" s="9">
        <v>41281</v>
      </c>
      <c r="D218" s="1">
        <f t="shared" si="14"/>
        <v>6.9301306936228046E-2</v>
      </c>
      <c r="E218" s="1">
        <v>2.6593000000008099E-4</v>
      </c>
      <c r="F218" s="1">
        <f t="shared" si="15"/>
        <v>6.7818281093887878E-2</v>
      </c>
      <c r="G218" s="1">
        <v>1.18989919760937E-3</v>
      </c>
      <c r="H218" s="2">
        <f ca="1">(OFFSET(Assumptions!$B$20,H$1-1,0)*$D218+1)^(1/252)-1</f>
        <v>2.7877181292534914E-4</v>
      </c>
      <c r="I218" s="2">
        <f ca="1">(OFFSET(Assumptions!$B$20,I$1-1,0)*$D218+1)^(1/252)-1</f>
        <v>2.9157237731780583E-4</v>
      </c>
      <c r="J218" s="2">
        <f ca="1">(OFFSET(Assumptions!$B$20,J$1-1,0)*$D218+1)^(1/252)-1</f>
        <v>3.1705081660038381E-4</v>
      </c>
      <c r="K218" s="2">
        <f ca="1">(OFFSET(Assumptions!$B$20,K$1-1,0)*$D218+1)^(1/252)-1</f>
        <v>2.7877181292534914E-4</v>
      </c>
      <c r="L218" s="2">
        <f ca="1">(OFFSET(Assumptions!$B$20,L$1-1,0)*$D218+1)^(1/252)-1</f>
        <v>2.7748949220596231E-4</v>
      </c>
      <c r="M218" s="2">
        <f ca="1">(OFFSET(Assumptions!$B$20,M$1-1,0)*$D218+1)^(1/252)-1</f>
        <v>2.8389697362807276E-4</v>
      </c>
      <c r="N218" s="2">
        <f ca="1">(OFFSET(Assumptions!$B$20,N$1-1,0)*$D218+1)^(1/252)-1</f>
        <v>2.6567274117561546E-4</v>
      </c>
    </row>
    <row r="219" spans="1:14" x14ac:dyDescent="0.25">
      <c r="A219" s="4">
        <f t="shared" si="12"/>
        <v>1</v>
      </c>
      <c r="B219" s="4">
        <f t="shared" si="13"/>
        <v>2013</v>
      </c>
      <c r="C219" s="9">
        <v>41282</v>
      </c>
      <c r="D219" s="1">
        <f t="shared" si="14"/>
        <v>6.9198942746562242E-2</v>
      </c>
      <c r="E219" s="1">
        <v>2.6554999999994799E-4</v>
      </c>
      <c r="F219" s="1">
        <f t="shared" si="15"/>
        <v>6.8101840238432354E-2</v>
      </c>
      <c r="G219" s="1">
        <v>6.3374545433325701E-3</v>
      </c>
      <c r="H219" s="2">
        <f ca="1">(OFFSET(Assumptions!$B$20,H$1-1,0)*$D219+1)^(1/252)-1</f>
        <v>2.7837409571662697E-4</v>
      </c>
      <c r="I219" s="2">
        <f ca="1">(OFFSET(Assumptions!$B$20,I$1-1,0)*$D219+1)^(1/252)-1</f>
        <v>2.9115705644033874E-4</v>
      </c>
      <c r="J219" s="2">
        <f ca="1">(OFFSET(Assumptions!$B$20,J$1-1,0)*$D219+1)^(1/252)-1</f>
        <v>3.1660062465910244E-4</v>
      </c>
      <c r="K219" s="2">
        <f ca="1">(OFFSET(Assumptions!$B$20,K$1-1,0)*$D219+1)^(1/252)-1</f>
        <v>2.7837409571662697E-4</v>
      </c>
      <c r="L219" s="2">
        <f ca="1">(OFFSET(Assumptions!$B$20,L$1-1,0)*$D219+1)^(1/252)-1</f>
        <v>2.7709354159055621E-4</v>
      </c>
      <c r="M219" s="2">
        <f ca="1">(OFFSET(Assumptions!$B$20,M$1-1,0)*$D219+1)^(1/252)-1</f>
        <v>2.8349220138834674E-4</v>
      </c>
      <c r="N219" s="2">
        <f ca="1">(OFFSET(Assumptions!$B$20,N$1-1,0)*$D219+1)^(1/252)-1</f>
        <v>2.6529309668510415E-4</v>
      </c>
    </row>
    <row r="220" spans="1:14" x14ac:dyDescent="0.25">
      <c r="A220" s="4">
        <f t="shared" si="12"/>
        <v>1</v>
      </c>
      <c r="B220" s="4">
        <f t="shared" si="13"/>
        <v>2013</v>
      </c>
      <c r="C220" s="9">
        <v>41283</v>
      </c>
      <c r="D220" s="1">
        <f t="shared" si="14"/>
        <v>6.9099281729982254E-2</v>
      </c>
      <c r="E220" s="1">
        <v>2.6517999999997599E-4</v>
      </c>
      <c r="F220" s="1">
        <f t="shared" si="15"/>
        <v>6.8385079484426736E-2</v>
      </c>
      <c r="G220" s="1">
        <v>-1.0036611002954899E-2</v>
      </c>
      <c r="H220" s="2">
        <f ca="1">(OFFSET(Assumptions!$B$20,H$1-1,0)*$D220+1)^(1/252)-1</f>
        <v>2.7798684305180288E-4</v>
      </c>
      <c r="I220" s="2">
        <f ca="1">(OFFSET(Assumptions!$B$20,I$1-1,0)*$D220+1)^(1/252)-1</f>
        <v>2.9075266152389645E-4</v>
      </c>
      <c r="J220" s="2">
        <f ca="1">(OFFSET(Assumptions!$B$20,J$1-1,0)*$D220+1)^(1/252)-1</f>
        <v>3.1616227225739202E-4</v>
      </c>
      <c r="K220" s="2">
        <f ca="1">(OFFSET(Assumptions!$B$20,K$1-1,0)*$D220+1)^(1/252)-1</f>
        <v>2.7798684305180288E-4</v>
      </c>
      <c r="L220" s="2">
        <f ca="1">(OFFSET(Assumptions!$B$20,L$1-1,0)*$D220+1)^(1/252)-1</f>
        <v>2.7670800920587268E-4</v>
      </c>
      <c r="M220" s="2">
        <f ca="1">(OFFSET(Assumptions!$B$20,M$1-1,0)*$D220+1)^(1/252)-1</f>
        <v>2.8309807863280412E-4</v>
      </c>
      <c r="N220" s="2">
        <f ca="1">(OFFSET(Assumptions!$B$20,N$1-1,0)*$D220+1)^(1/252)-1</f>
        <v>2.6492344287221137E-4</v>
      </c>
    </row>
    <row r="221" spans="1:14" x14ac:dyDescent="0.25">
      <c r="A221" s="4">
        <f t="shared" si="12"/>
        <v>1</v>
      </c>
      <c r="B221" s="4">
        <f t="shared" si="13"/>
        <v>2013</v>
      </c>
      <c r="C221" s="9">
        <v>41284</v>
      </c>
      <c r="D221" s="1">
        <f t="shared" si="14"/>
        <v>6.8999629966014497E-2</v>
      </c>
      <c r="E221" s="1">
        <v>2.6481000000000399E-4</v>
      </c>
      <c r="F221" s="1">
        <f t="shared" si="15"/>
        <v>6.8667998537325081E-2</v>
      </c>
      <c r="G221" s="1">
        <v>9.4077532293424004E-4</v>
      </c>
      <c r="H221" s="2">
        <f ca="1">(OFFSET(Assumptions!$B$20,H$1-1,0)*$D221+1)^(1/252)-1</f>
        <v>2.7759958871076407E-4</v>
      </c>
      <c r="I221" s="2">
        <f ca="1">(OFFSET(Assumptions!$B$20,I$1-1,0)*$D221+1)^(1/252)-1</f>
        <v>2.9034826311780115E-4</v>
      </c>
      <c r="J221" s="2">
        <f ca="1">(OFFSET(Assumptions!$B$20,J$1-1,0)*$D221+1)^(1/252)-1</f>
        <v>3.1572391233902763E-4</v>
      </c>
      <c r="K221" s="2">
        <f ca="1">(OFFSET(Assumptions!$B$20,K$1-1,0)*$D221+1)^(1/252)-1</f>
        <v>2.7759958871076407E-4</v>
      </c>
      <c r="L221" s="2">
        <f ca="1">(OFFSET(Assumptions!$B$20,L$1-1,0)*$D221+1)^(1/252)-1</f>
        <v>2.763224753190574E-4</v>
      </c>
      <c r="M221" s="2">
        <f ca="1">(OFFSET(Assumptions!$B$20,M$1-1,0)*$D221+1)^(1/252)-1</f>
        <v>2.8270395349205835E-4</v>
      </c>
      <c r="N221" s="2">
        <f ca="1">(OFFSET(Assumptions!$B$20,N$1-1,0)*$D221+1)^(1/252)-1</f>
        <v>2.6455378909107097E-4</v>
      </c>
    </row>
    <row r="222" spans="1:14" x14ac:dyDescent="0.25">
      <c r="A222" s="4">
        <f t="shared" si="12"/>
        <v>1</v>
      </c>
      <c r="B222" s="4">
        <f t="shared" si="13"/>
        <v>2013</v>
      </c>
      <c r="C222" s="9">
        <v>41285</v>
      </c>
      <c r="D222" s="1">
        <f t="shared" si="14"/>
        <v>6.9099281729982254E-2</v>
      </c>
      <c r="E222" s="1">
        <v>2.6517999999997599E-4</v>
      </c>
      <c r="F222" s="1">
        <f t="shared" si="15"/>
        <v>6.8951387917177254E-2</v>
      </c>
      <c r="G222" s="1">
        <v>4.7622500704524997E-3</v>
      </c>
      <c r="H222" s="2">
        <f ca="1">(OFFSET(Assumptions!$B$20,H$1-1,0)*$D222+1)^(1/252)-1</f>
        <v>2.7798684305180288E-4</v>
      </c>
      <c r="I222" s="2">
        <f ca="1">(OFFSET(Assumptions!$B$20,I$1-1,0)*$D222+1)^(1/252)-1</f>
        <v>2.9075266152389645E-4</v>
      </c>
      <c r="J222" s="2">
        <f ca="1">(OFFSET(Assumptions!$B$20,J$1-1,0)*$D222+1)^(1/252)-1</f>
        <v>3.1616227225739202E-4</v>
      </c>
      <c r="K222" s="2">
        <f ca="1">(OFFSET(Assumptions!$B$20,K$1-1,0)*$D222+1)^(1/252)-1</f>
        <v>2.7798684305180288E-4</v>
      </c>
      <c r="L222" s="2">
        <f ca="1">(OFFSET(Assumptions!$B$20,L$1-1,0)*$D222+1)^(1/252)-1</f>
        <v>2.7670800920587268E-4</v>
      </c>
      <c r="M222" s="2">
        <f ca="1">(OFFSET(Assumptions!$B$20,M$1-1,0)*$D222+1)^(1/252)-1</f>
        <v>2.8309807863280412E-4</v>
      </c>
      <c r="N222" s="2">
        <f ca="1">(OFFSET(Assumptions!$B$20,N$1-1,0)*$D222+1)^(1/252)-1</f>
        <v>2.6492344287221137E-4</v>
      </c>
    </row>
    <row r="223" spans="1:14" x14ac:dyDescent="0.25">
      <c r="A223" s="4">
        <f t="shared" si="12"/>
        <v>1</v>
      </c>
      <c r="B223" s="4">
        <f t="shared" si="13"/>
        <v>2013</v>
      </c>
      <c r="C223" s="9">
        <v>41288</v>
      </c>
      <c r="D223" s="1">
        <f t="shared" si="14"/>
        <v>6.9198942746562242E-2</v>
      </c>
      <c r="E223" s="1">
        <v>2.6554999999994799E-4</v>
      </c>
      <c r="F223" s="1">
        <f t="shared" si="15"/>
        <v>6.9235247958238544E-2</v>
      </c>
      <c r="G223" s="1">
        <v>-8.7897995964281196E-3</v>
      </c>
      <c r="H223" s="2">
        <f ca="1">(OFFSET(Assumptions!$B$20,H$1-1,0)*$D223+1)^(1/252)-1</f>
        <v>2.7837409571662697E-4</v>
      </c>
      <c r="I223" s="2">
        <f ca="1">(OFFSET(Assumptions!$B$20,I$1-1,0)*$D223+1)^(1/252)-1</f>
        <v>2.9115705644033874E-4</v>
      </c>
      <c r="J223" s="2">
        <f ca="1">(OFFSET(Assumptions!$B$20,J$1-1,0)*$D223+1)^(1/252)-1</f>
        <v>3.1660062465910244E-4</v>
      </c>
      <c r="K223" s="2">
        <f ca="1">(OFFSET(Assumptions!$B$20,K$1-1,0)*$D223+1)^(1/252)-1</f>
        <v>2.7837409571662697E-4</v>
      </c>
      <c r="L223" s="2">
        <f ca="1">(OFFSET(Assumptions!$B$20,L$1-1,0)*$D223+1)^(1/252)-1</f>
        <v>2.7709354159055621E-4</v>
      </c>
      <c r="M223" s="2">
        <f ca="1">(OFFSET(Assumptions!$B$20,M$1-1,0)*$D223+1)^(1/252)-1</f>
        <v>2.8349220138834674E-4</v>
      </c>
      <c r="N223" s="2">
        <f ca="1">(OFFSET(Assumptions!$B$20,N$1-1,0)*$D223+1)^(1/252)-1</f>
        <v>2.6529309668510415E-4</v>
      </c>
    </row>
    <row r="224" spans="1:14" x14ac:dyDescent="0.25">
      <c r="A224" s="4">
        <f t="shared" si="12"/>
        <v>1</v>
      </c>
      <c r="B224" s="4">
        <f t="shared" si="13"/>
        <v>2013</v>
      </c>
      <c r="C224" s="9">
        <v>41289</v>
      </c>
      <c r="D224" s="1">
        <f t="shared" si="14"/>
        <v>6.9301306936228046E-2</v>
      </c>
      <c r="E224" s="1">
        <v>2.6593000000008099E-4</v>
      </c>
      <c r="F224" s="1">
        <f t="shared" si="15"/>
        <v>6.9519589687728089E-2</v>
      </c>
      <c r="G224" s="1">
        <v>3.82082677824602E-3</v>
      </c>
      <c r="H224" s="2">
        <f ca="1">(OFFSET(Assumptions!$B$20,H$1-1,0)*$D224+1)^(1/252)-1</f>
        <v>2.7877181292534914E-4</v>
      </c>
      <c r="I224" s="2">
        <f ca="1">(OFFSET(Assumptions!$B$20,I$1-1,0)*$D224+1)^(1/252)-1</f>
        <v>2.9157237731780583E-4</v>
      </c>
      <c r="J224" s="2">
        <f ca="1">(OFFSET(Assumptions!$B$20,J$1-1,0)*$D224+1)^(1/252)-1</f>
        <v>3.1705081660038381E-4</v>
      </c>
      <c r="K224" s="2">
        <f ca="1">(OFFSET(Assumptions!$B$20,K$1-1,0)*$D224+1)^(1/252)-1</f>
        <v>2.7877181292534914E-4</v>
      </c>
      <c r="L224" s="2">
        <f ca="1">(OFFSET(Assumptions!$B$20,L$1-1,0)*$D224+1)^(1/252)-1</f>
        <v>2.7748949220596231E-4</v>
      </c>
      <c r="M224" s="2">
        <f ca="1">(OFFSET(Assumptions!$B$20,M$1-1,0)*$D224+1)^(1/252)-1</f>
        <v>2.8389697362807276E-4</v>
      </c>
      <c r="N224" s="2">
        <f ca="1">(OFFSET(Assumptions!$B$20,N$1-1,0)*$D224+1)^(1/252)-1</f>
        <v>2.6567274117561546E-4</v>
      </c>
    </row>
    <row r="225" spans="1:14" x14ac:dyDescent="0.25">
      <c r="A225" s="4">
        <f t="shared" si="12"/>
        <v>1</v>
      </c>
      <c r="B225" s="4">
        <f t="shared" si="13"/>
        <v>2013</v>
      </c>
      <c r="C225" s="9">
        <v>41290</v>
      </c>
      <c r="D225" s="1">
        <f t="shared" si="14"/>
        <v>6.9400986710801194E-2</v>
      </c>
      <c r="E225" s="1">
        <v>2.6630000000005299E-4</v>
      </c>
      <c r="F225" s="1">
        <f t="shared" si="15"/>
        <v>6.9804402754461981E-2</v>
      </c>
      <c r="G225" s="1">
        <v>-3.9273436794806698E-4</v>
      </c>
      <c r="H225" s="2">
        <f ca="1">(OFFSET(Assumptions!$B$20,H$1-1,0)*$D225+1)^(1/252)-1</f>
        <v>2.7915906219333486E-4</v>
      </c>
      <c r="I225" s="2">
        <f ca="1">(OFFSET(Assumptions!$B$20,I$1-1,0)*$D225+1)^(1/252)-1</f>
        <v>2.9197676516257154E-4</v>
      </c>
      <c r="J225" s="2">
        <f ca="1">(OFFSET(Assumptions!$B$20,J$1-1,0)*$D225+1)^(1/252)-1</f>
        <v>3.1748915376872411E-4</v>
      </c>
      <c r="K225" s="2">
        <f ca="1">(OFFSET(Assumptions!$B$20,K$1-1,0)*$D225+1)^(1/252)-1</f>
        <v>2.7915906219333486E-4</v>
      </c>
      <c r="L225" s="2">
        <f ca="1">(OFFSET(Assumptions!$B$20,L$1-1,0)*$D225+1)^(1/252)-1</f>
        <v>2.7787502154574817E-4</v>
      </c>
      <c r="M225" s="2">
        <f ca="1">(OFFSET(Assumptions!$B$20,M$1-1,0)*$D225+1)^(1/252)-1</f>
        <v>2.8429109154970433E-4</v>
      </c>
      <c r="N225" s="2">
        <f ca="1">(OFFSET(Assumptions!$B$20,N$1-1,0)*$D225+1)^(1/252)-1</f>
        <v>2.6604239505378935E-4</v>
      </c>
    </row>
    <row r="226" spans="1:14" x14ac:dyDescent="0.25">
      <c r="A226" s="4">
        <f t="shared" si="12"/>
        <v>1</v>
      </c>
      <c r="B226" s="4">
        <f t="shared" si="13"/>
        <v>2013</v>
      </c>
      <c r="C226" s="9">
        <v>41291</v>
      </c>
      <c r="D226" s="1">
        <f t="shared" si="14"/>
        <v>6.9400986710801194E-2</v>
      </c>
      <c r="E226" s="1">
        <v>2.6630000000005299E-4</v>
      </c>
      <c r="F226" s="1">
        <f t="shared" si="15"/>
        <v>7.0089291666915576E-2</v>
      </c>
      <c r="G226" s="1">
        <v>-1.0785395149873801E-2</v>
      </c>
      <c r="H226" s="2">
        <f ca="1">(OFFSET(Assumptions!$B$20,H$1-1,0)*$D226+1)^(1/252)-1</f>
        <v>2.7915906219333486E-4</v>
      </c>
      <c r="I226" s="2">
        <f ca="1">(OFFSET(Assumptions!$B$20,I$1-1,0)*$D226+1)^(1/252)-1</f>
        <v>2.9197676516257154E-4</v>
      </c>
      <c r="J226" s="2">
        <f ca="1">(OFFSET(Assumptions!$B$20,J$1-1,0)*$D226+1)^(1/252)-1</f>
        <v>3.1748915376872411E-4</v>
      </c>
      <c r="K226" s="2">
        <f ca="1">(OFFSET(Assumptions!$B$20,K$1-1,0)*$D226+1)^(1/252)-1</f>
        <v>2.7915906219333486E-4</v>
      </c>
      <c r="L226" s="2">
        <f ca="1">(OFFSET(Assumptions!$B$20,L$1-1,0)*$D226+1)^(1/252)-1</f>
        <v>2.7787502154574817E-4</v>
      </c>
      <c r="M226" s="2">
        <f ca="1">(OFFSET(Assumptions!$B$20,M$1-1,0)*$D226+1)^(1/252)-1</f>
        <v>2.8429109154970433E-4</v>
      </c>
      <c r="N226" s="2">
        <f ca="1">(OFFSET(Assumptions!$B$20,N$1-1,0)*$D226+1)^(1/252)-1</f>
        <v>2.6604239505378935E-4</v>
      </c>
    </row>
    <row r="227" spans="1:14" x14ac:dyDescent="0.25">
      <c r="A227" s="4">
        <f t="shared" si="12"/>
        <v>1</v>
      </c>
      <c r="B227" s="4">
        <f t="shared" si="13"/>
        <v>2013</v>
      </c>
      <c r="C227" s="9">
        <v>41292</v>
      </c>
      <c r="D227" s="1">
        <f t="shared" si="14"/>
        <v>6.9400986710801194E-2</v>
      </c>
      <c r="E227" s="1">
        <v>2.6630000000005299E-4</v>
      </c>
      <c r="F227" s="1">
        <f t="shared" si="15"/>
        <v>7.0374256445286498E-2</v>
      </c>
      <c r="G227" s="1">
        <v>3.2012125085279001E-3</v>
      </c>
      <c r="H227" s="2">
        <f ca="1">(OFFSET(Assumptions!$B$20,H$1-1,0)*$D227+1)^(1/252)-1</f>
        <v>2.7915906219333486E-4</v>
      </c>
      <c r="I227" s="2">
        <f ca="1">(OFFSET(Assumptions!$B$20,I$1-1,0)*$D227+1)^(1/252)-1</f>
        <v>2.9197676516257154E-4</v>
      </c>
      <c r="J227" s="2">
        <f ca="1">(OFFSET(Assumptions!$B$20,J$1-1,0)*$D227+1)^(1/252)-1</f>
        <v>3.1748915376872411E-4</v>
      </c>
      <c r="K227" s="2">
        <f ca="1">(OFFSET(Assumptions!$B$20,K$1-1,0)*$D227+1)^(1/252)-1</f>
        <v>2.7915906219333486E-4</v>
      </c>
      <c r="L227" s="2">
        <f ca="1">(OFFSET(Assumptions!$B$20,L$1-1,0)*$D227+1)^(1/252)-1</f>
        <v>2.7787502154574817E-4</v>
      </c>
      <c r="M227" s="2">
        <f ca="1">(OFFSET(Assumptions!$B$20,M$1-1,0)*$D227+1)^(1/252)-1</f>
        <v>2.8429109154970433E-4</v>
      </c>
      <c r="N227" s="2">
        <f ca="1">(OFFSET(Assumptions!$B$20,N$1-1,0)*$D227+1)^(1/252)-1</f>
        <v>2.6604239505378935E-4</v>
      </c>
    </row>
    <row r="228" spans="1:14" x14ac:dyDescent="0.25">
      <c r="A228" s="4">
        <f t="shared" si="12"/>
        <v>1</v>
      </c>
      <c r="B228" s="4">
        <f t="shared" si="13"/>
        <v>2013</v>
      </c>
      <c r="C228" s="9">
        <v>41295</v>
      </c>
      <c r="D228" s="1">
        <f t="shared" si="14"/>
        <v>6.9198942746562242E-2</v>
      </c>
      <c r="E228" s="1">
        <v>2.6554999999994799E-4</v>
      </c>
      <c r="F228" s="1">
        <f t="shared" si="15"/>
        <v>7.0658494329085553E-2</v>
      </c>
      <c r="G228" s="1">
        <v>-4.9680134879330796E-3</v>
      </c>
      <c r="H228" s="2">
        <f ca="1">(OFFSET(Assumptions!$B$20,H$1-1,0)*$D228+1)^(1/252)-1</f>
        <v>2.7837409571662697E-4</v>
      </c>
      <c r="I228" s="2">
        <f ca="1">(OFFSET(Assumptions!$B$20,I$1-1,0)*$D228+1)^(1/252)-1</f>
        <v>2.9115705644033874E-4</v>
      </c>
      <c r="J228" s="2">
        <f ca="1">(OFFSET(Assumptions!$B$20,J$1-1,0)*$D228+1)^(1/252)-1</f>
        <v>3.1660062465910244E-4</v>
      </c>
      <c r="K228" s="2">
        <f ca="1">(OFFSET(Assumptions!$B$20,K$1-1,0)*$D228+1)^(1/252)-1</f>
        <v>2.7837409571662697E-4</v>
      </c>
      <c r="L228" s="2">
        <f ca="1">(OFFSET(Assumptions!$B$20,L$1-1,0)*$D228+1)^(1/252)-1</f>
        <v>2.7709354159055621E-4</v>
      </c>
      <c r="M228" s="2">
        <f ca="1">(OFFSET(Assumptions!$B$20,M$1-1,0)*$D228+1)^(1/252)-1</f>
        <v>2.8349220138834674E-4</v>
      </c>
      <c r="N228" s="2">
        <f ca="1">(OFFSET(Assumptions!$B$20,N$1-1,0)*$D228+1)^(1/252)-1</f>
        <v>2.6529309668510415E-4</v>
      </c>
    </row>
    <row r="229" spans="1:14" x14ac:dyDescent="0.25">
      <c r="A229" s="4">
        <f t="shared" si="12"/>
        <v>1</v>
      </c>
      <c r="B229" s="4">
        <f t="shared" si="13"/>
        <v>2013</v>
      </c>
      <c r="C229" s="9">
        <v>41296</v>
      </c>
      <c r="D229" s="1">
        <f t="shared" si="14"/>
        <v>6.9301306936228046E-2</v>
      </c>
      <c r="E229" s="1">
        <v>2.6593000000008099E-4</v>
      </c>
      <c r="F229" s="1">
        <f t="shared" si="15"/>
        <v>7.0943214542482647E-2</v>
      </c>
      <c r="G229" s="1">
        <v>2.6979940128881701E-3</v>
      </c>
      <c r="H229" s="2">
        <f ca="1">(OFFSET(Assumptions!$B$20,H$1-1,0)*$D229+1)^(1/252)-1</f>
        <v>2.7877181292534914E-4</v>
      </c>
      <c r="I229" s="2">
        <f ca="1">(OFFSET(Assumptions!$B$20,I$1-1,0)*$D229+1)^(1/252)-1</f>
        <v>2.9157237731780583E-4</v>
      </c>
      <c r="J229" s="2">
        <f ca="1">(OFFSET(Assumptions!$B$20,J$1-1,0)*$D229+1)^(1/252)-1</f>
        <v>3.1705081660038381E-4</v>
      </c>
      <c r="K229" s="2">
        <f ca="1">(OFFSET(Assumptions!$B$20,K$1-1,0)*$D229+1)^(1/252)-1</f>
        <v>2.7877181292534914E-4</v>
      </c>
      <c r="L229" s="2">
        <f ca="1">(OFFSET(Assumptions!$B$20,L$1-1,0)*$D229+1)^(1/252)-1</f>
        <v>2.7748949220596231E-4</v>
      </c>
      <c r="M229" s="2">
        <f ca="1">(OFFSET(Assumptions!$B$20,M$1-1,0)*$D229+1)^(1/252)-1</f>
        <v>2.8389697362807276E-4</v>
      </c>
      <c r="N229" s="2">
        <f ca="1">(OFFSET(Assumptions!$B$20,N$1-1,0)*$D229+1)^(1/252)-1</f>
        <v>2.6567274117561546E-4</v>
      </c>
    </row>
    <row r="230" spans="1:14" x14ac:dyDescent="0.25">
      <c r="A230" s="4">
        <f t="shared" si="12"/>
        <v>1</v>
      </c>
      <c r="B230" s="4">
        <f t="shared" si="13"/>
        <v>2013</v>
      </c>
      <c r="C230" s="9">
        <v>41297</v>
      </c>
      <c r="D230" s="1">
        <f t="shared" si="14"/>
        <v>6.9301306936228046E-2</v>
      </c>
      <c r="E230" s="1">
        <v>2.6593000000008099E-4</v>
      </c>
      <c r="F230" s="1">
        <f t="shared" si="15"/>
        <v>7.1228010471525938E-2</v>
      </c>
      <c r="G230" s="1">
        <v>-1.79282129349945E-3</v>
      </c>
      <c r="H230" s="2">
        <f ca="1">(OFFSET(Assumptions!$B$20,H$1-1,0)*$D230+1)^(1/252)-1</f>
        <v>2.7877181292534914E-4</v>
      </c>
      <c r="I230" s="2">
        <f ca="1">(OFFSET(Assumptions!$B$20,I$1-1,0)*$D230+1)^(1/252)-1</f>
        <v>2.9157237731780583E-4</v>
      </c>
      <c r="J230" s="2">
        <f ca="1">(OFFSET(Assumptions!$B$20,J$1-1,0)*$D230+1)^(1/252)-1</f>
        <v>3.1705081660038381E-4</v>
      </c>
      <c r="K230" s="2">
        <f ca="1">(OFFSET(Assumptions!$B$20,K$1-1,0)*$D230+1)^(1/252)-1</f>
        <v>2.7877181292534914E-4</v>
      </c>
      <c r="L230" s="2">
        <f ca="1">(OFFSET(Assumptions!$B$20,L$1-1,0)*$D230+1)^(1/252)-1</f>
        <v>2.7748949220596231E-4</v>
      </c>
      <c r="M230" s="2">
        <f ca="1">(OFFSET(Assumptions!$B$20,M$1-1,0)*$D230+1)^(1/252)-1</f>
        <v>2.8389697362807276E-4</v>
      </c>
      <c r="N230" s="2">
        <f ca="1">(OFFSET(Assumptions!$B$20,N$1-1,0)*$D230+1)^(1/252)-1</f>
        <v>2.6567274117561546E-4</v>
      </c>
    </row>
    <row r="231" spans="1:14" x14ac:dyDescent="0.25">
      <c r="A231" s="4">
        <f t="shared" si="12"/>
        <v>1</v>
      </c>
      <c r="B231" s="4">
        <f t="shared" si="13"/>
        <v>2013</v>
      </c>
      <c r="C231" s="9">
        <v>41298</v>
      </c>
      <c r="D231" s="1">
        <f t="shared" si="14"/>
        <v>6.9301306936228046E-2</v>
      </c>
      <c r="E231" s="1">
        <v>2.6593000000008099E-4</v>
      </c>
      <c r="F231" s="1">
        <f t="shared" si="15"/>
        <v>7.1512882136350653E-2</v>
      </c>
      <c r="G231" s="1">
        <v>2.7908021829052801E-3</v>
      </c>
      <c r="H231" s="2">
        <f ca="1">(OFFSET(Assumptions!$B$20,H$1-1,0)*$D231+1)^(1/252)-1</f>
        <v>2.7877181292534914E-4</v>
      </c>
      <c r="I231" s="2">
        <f ca="1">(OFFSET(Assumptions!$B$20,I$1-1,0)*$D231+1)^(1/252)-1</f>
        <v>2.9157237731780583E-4</v>
      </c>
      <c r="J231" s="2">
        <f ca="1">(OFFSET(Assumptions!$B$20,J$1-1,0)*$D231+1)^(1/252)-1</f>
        <v>3.1705081660038381E-4</v>
      </c>
      <c r="K231" s="2">
        <f ca="1">(OFFSET(Assumptions!$B$20,K$1-1,0)*$D231+1)^(1/252)-1</f>
        <v>2.7877181292534914E-4</v>
      </c>
      <c r="L231" s="2">
        <f ca="1">(OFFSET(Assumptions!$B$20,L$1-1,0)*$D231+1)^(1/252)-1</f>
        <v>2.7748949220596231E-4</v>
      </c>
      <c r="M231" s="2">
        <f ca="1">(OFFSET(Assumptions!$B$20,M$1-1,0)*$D231+1)^(1/252)-1</f>
        <v>2.8389697362807276E-4</v>
      </c>
      <c r="N231" s="2">
        <f ca="1">(OFFSET(Assumptions!$B$20,N$1-1,0)*$D231+1)^(1/252)-1</f>
        <v>2.6567274117561546E-4</v>
      </c>
    </row>
    <row r="232" spans="1:14" x14ac:dyDescent="0.25">
      <c r="A232" s="4">
        <f t="shared" si="12"/>
        <v>1</v>
      </c>
      <c r="B232" s="4">
        <f t="shared" si="13"/>
        <v>2013</v>
      </c>
      <c r="C232" s="9">
        <v>41299</v>
      </c>
      <c r="D232" s="1">
        <f t="shared" si="14"/>
        <v>6.9301306936228046E-2</v>
      </c>
      <c r="E232" s="1">
        <v>2.6593000000008099E-4</v>
      </c>
      <c r="F232" s="1">
        <f t="shared" si="15"/>
        <v>7.1797829557097348E-2</v>
      </c>
      <c r="G232" s="1">
        <v>-1.5875528120679099E-4</v>
      </c>
      <c r="H232" s="2">
        <f ca="1">(OFFSET(Assumptions!$B$20,H$1-1,0)*$D232+1)^(1/252)-1</f>
        <v>2.7877181292534914E-4</v>
      </c>
      <c r="I232" s="2">
        <f ca="1">(OFFSET(Assumptions!$B$20,I$1-1,0)*$D232+1)^(1/252)-1</f>
        <v>2.9157237731780583E-4</v>
      </c>
      <c r="J232" s="2">
        <f ca="1">(OFFSET(Assumptions!$B$20,J$1-1,0)*$D232+1)^(1/252)-1</f>
        <v>3.1705081660038381E-4</v>
      </c>
      <c r="K232" s="2">
        <f ca="1">(OFFSET(Assumptions!$B$20,K$1-1,0)*$D232+1)^(1/252)-1</f>
        <v>2.7877181292534914E-4</v>
      </c>
      <c r="L232" s="2">
        <f ca="1">(OFFSET(Assumptions!$B$20,L$1-1,0)*$D232+1)^(1/252)-1</f>
        <v>2.7748949220596231E-4</v>
      </c>
      <c r="M232" s="2">
        <f ca="1">(OFFSET(Assumptions!$B$20,M$1-1,0)*$D232+1)^(1/252)-1</f>
        <v>2.8389697362807276E-4</v>
      </c>
      <c r="N232" s="2">
        <f ca="1">(OFFSET(Assumptions!$B$20,N$1-1,0)*$D232+1)^(1/252)-1</f>
        <v>2.6567274117561546E-4</v>
      </c>
    </row>
    <row r="233" spans="1:14" x14ac:dyDescent="0.25">
      <c r="A233" s="4">
        <f t="shared" si="12"/>
        <v>1</v>
      </c>
      <c r="B233" s="4">
        <f t="shared" si="13"/>
        <v>2013</v>
      </c>
      <c r="C233" s="9">
        <v>41302</v>
      </c>
      <c r="D233" s="1">
        <f t="shared" si="14"/>
        <v>6.9400986710801194E-2</v>
      </c>
      <c r="E233" s="1">
        <v>2.6630000000005299E-4</v>
      </c>
      <c r="F233" s="1">
        <f t="shared" si="15"/>
        <v>7.2083249319108367E-2</v>
      </c>
      <c r="G233" s="1">
        <v>5.5061271220702103E-3</v>
      </c>
      <c r="H233" s="2">
        <f ca="1">(OFFSET(Assumptions!$B$20,H$1-1,0)*$D233+1)^(1/252)-1</f>
        <v>2.7915906219333486E-4</v>
      </c>
      <c r="I233" s="2">
        <f ca="1">(OFFSET(Assumptions!$B$20,I$1-1,0)*$D233+1)^(1/252)-1</f>
        <v>2.9197676516257154E-4</v>
      </c>
      <c r="J233" s="2">
        <f ca="1">(OFFSET(Assumptions!$B$20,J$1-1,0)*$D233+1)^(1/252)-1</f>
        <v>3.1748915376872411E-4</v>
      </c>
      <c r="K233" s="2">
        <f ca="1">(OFFSET(Assumptions!$B$20,K$1-1,0)*$D233+1)^(1/252)-1</f>
        <v>2.7915906219333486E-4</v>
      </c>
      <c r="L233" s="2">
        <f ca="1">(OFFSET(Assumptions!$B$20,L$1-1,0)*$D233+1)^(1/252)-1</f>
        <v>2.7787502154574817E-4</v>
      </c>
      <c r="M233" s="2">
        <f ca="1">(OFFSET(Assumptions!$B$20,M$1-1,0)*$D233+1)^(1/252)-1</f>
        <v>2.8429109154970433E-4</v>
      </c>
      <c r="N233" s="2">
        <f ca="1">(OFFSET(Assumptions!$B$20,N$1-1,0)*$D233+1)^(1/252)-1</f>
        <v>2.6604239505378935E-4</v>
      </c>
    </row>
    <row r="234" spans="1:14" x14ac:dyDescent="0.25">
      <c r="A234" s="4">
        <f t="shared" si="12"/>
        <v>1</v>
      </c>
      <c r="B234" s="4">
        <f t="shared" si="13"/>
        <v>2013</v>
      </c>
      <c r="C234" s="9">
        <v>41303</v>
      </c>
      <c r="D234" s="1">
        <f t="shared" si="14"/>
        <v>6.9400986710801194E-2</v>
      </c>
      <c r="E234" s="1">
        <v>2.6630000000005299E-4</v>
      </c>
      <c r="F234" s="1">
        <f t="shared" si="15"/>
        <v>7.2368745088402076E-2</v>
      </c>
      <c r="G234" s="1">
        <v>2.0910290957014702E-2</v>
      </c>
      <c r="H234" s="2">
        <f ca="1">(OFFSET(Assumptions!$B$20,H$1-1,0)*$D234+1)^(1/252)-1</f>
        <v>2.7915906219333486E-4</v>
      </c>
      <c r="I234" s="2">
        <f ca="1">(OFFSET(Assumptions!$B$20,I$1-1,0)*$D234+1)^(1/252)-1</f>
        <v>2.9197676516257154E-4</v>
      </c>
      <c r="J234" s="2">
        <f ca="1">(OFFSET(Assumptions!$B$20,J$1-1,0)*$D234+1)^(1/252)-1</f>
        <v>3.1748915376872411E-4</v>
      </c>
      <c r="K234" s="2">
        <f ca="1">(OFFSET(Assumptions!$B$20,K$1-1,0)*$D234+1)^(1/252)-1</f>
        <v>2.7915906219333486E-4</v>
      </c>
      <c r="L234" s="2">
        <f ca="1">(OFFSET(Assumptions!$B$20,L$1-1,0)*$D234+1)^(1/252)-1</f>
        <v>2.7787502154574817E-4</v>
      </c>
      <c r="M234" s="2">
        <f ca="1">(OFFSET(Assumptions!$B$20,M$1-1,0)*$D234+1)^(1/252)-1</f>
        <v>2.8429109154970433E-4</v>
      </c>
      <c r="N234" s="2">
        <f ca="1">(OFFSET(Assumptions!$B$20,N$1-1,0)*$D234+1)^(1/252)-1</f>
        <v>2.6604239505378935E-4</v>
      </c>
    </row>
    <row r="235" spans="1:14" x14ac:dyDescent="0.25">
      <c r="A235" s="4">
        <f t="shared" si="12"/>
        <v>1</v>
      </c>
      <c r="B235" s="4">
        <f t="shared" si="13"/>
        <v>2013</v>
      </c>
      <c r="C235" s="9">
        <v>41304</v>
      </c>
      <c r="D235" s="1">
        <f t="shared" si="14"/>
        <v>6.9500675740593598E-2</v>
      </c>
      <c r="E235" s="1">
        <v>2.6667000000002401E-4</v>
      </c>
      <c r="F235" s="1">
        <f t="shared" si="15"/>
        <v>7.2654713661654879E-2</v>
      </c>
      <c r="G235" s="1">
        <v>1.1107032150659699E-2</v>
      </c>
      <c r="H235" s="2">
        <f ca="1">(OFFSET(Assumptions!$B$20,H$1-1,0)*$D235+1)^(1/252)-1</f>
        <v>2.7954630978554995E-4</v>
      </c>
      <c r="I235" s="2">
        <f ca="1">(OFFSET(Assumptions!$B$20,I$1-1,0)*$D235+1)^(1/252)-1</f>
        <v>2.923811495190165E-4</v>
      </c>
      <c r="J235" s="2">
        <f ca="1">(OFFSET(Assumptions!$B$20,J$1-1,0)*$D235+1)^(1/252)-1</f>
        <v>3.1792748342351906E-4</v>
      </c>
      <c r="K235" s="2">
        <f ca="1">(OFFSET(Assumptions!$B$20,K$1-1,0)*$D235+1)^(1/252)-1</f>
        <v>2.7954630978554995E-4</v>
      </c>
      <c r="L235" s="2">
        <f ca="1">(OFFSET(Assumptions!$B$20,L$1-1,0)*$D235+1)^(1/252)-1</f>
        <v>2.7826054938384637E-4</v>
      </c>
      <c r="M235" s="2">
        <f ca="1">(OFFSET(Assumptions!$B$20,M$1-1,0)*$D235+1)^(1/252)-1</f>
        <v>2.8468520708702094E-4</v>
      </c>
      <c r="N235" s="2">
        <f ca="1">(OFFSET(Assumptions!$B$20,N$1-1,0)*$D235+1)^(1/252)-1</f>
        <v>2.6641204896393766E-4</v>
      </c>
    </row>
    <row r="236" spans="1:14" x14ac:dyDescent="0.25">
      <c r="A236" s="4">
        <f t="shared" si="12"/>
        <v>1</v>
      </c>
      <c r="B236" s="4">
        <f t="shared" si="13"/>
        <v>2013</v>
      </c>
      <c r="C236" s="9">
        <v>41305</v>
      </c>
      <c r="D236" s="1">
        <f t="shared" si="14"/>
        <v>6.9500675740593598E-2</v>
      </c>
      <c r="E236" s="1">
        <v>2.6667000000002401E-4</v>
      </c>
      <c r="F236" s="1">
        <f t="shared" si="15"/>
        <v>7.2940758494147051E-2</v>
      </c>
      <c r="G236" s="1">
        <v>-2.2632544286003099E-3</v>
      </c>
      <c r="H236" s="2">
        <f ca="1">(OFFSET(Assumptions!$B$20,H$1-1,0)*$D236+1)^(1/252)-1</f>
        <v>2.7954630978554995E-4</v>
      </c>
      <c r="I236" s="2">
        <f ca="1">(OFFSET(Assumptions!$B$20,I$1-1,0)*$D236+1)^(1/252)-1</f>
        <v>2.923811495190165E-4</v>
      </c>
      <c r="J236" s="2">
        <f ca="1">(OFFSET(Assumptions!$B$20,J$1-1,0)*$D236+1)^(1/252)-1</f>
        <v>3.1792748342351906E-4</v>
      </c>
      <c r="K236" s="2">
        <f ca="1">(OFFSET(Assumptions!$B$20,K$1-1,0)*$D236+1)^(1/252)-1</f>
        <v>2.7954630978554995E-4</v>
      </c>
      <c r="L236" s="2">
        <f ca="1">(OFFSET(Assumptions!$B$20,L$1-1,0)*$D236+1)^(1/252)-1</f>
        <v>2.7826054938384637E-4</v>
      </c>
      <c r="M236" s="2">
        <f ca="1">(OFFSET(Assumptions!$B$20,M$1-1,0)*$D236+1)^(1/252)-1</f>
        <v>2.8468520708702094E-4</v>
      </c>
      <c r="N236" s="2">
        <f ca="1">(OFFSET(Assumptions!$B$20,N$1-1,0)*$D236+1)^(1/252)-1</f>
        <v>2.6641204896393766E-4</v>
      </c>
    </row>
    <row r="237" spans="1:14" x14ac:dyDescent="0.25">
      <c r="A237" s="4">
        <f t="shared" si="12"/>
        <v>2</v>
      </c>
      <c r="B237" s="4">
        <f t="shared" si="13"/>
        <v>2013</v>
      </c>
      <c r="C237" s="9">
        <v>41306</v>
      </c>
      <c r="D237" s="1">
        <f t="shared" si="14"/>
        <v>6.9500675740593598E-2</v>
      </c>
      <c r="E237" s="1">
        <v>2.6667000000002401E-4</v>
      </c>
      <c r="F237" s="1">
        <f t="shared" si="15"/>
        <v>7.3226879606214768E-2</v>
      </c>
      <c r="G237" s="1">
        <v>-1.5587495526318E-3</v>
      </c>
      <c r="H237" s="2">
        <f ca="1">(OFFSET(Assumptions!$B$20,H$1-1,0)*$D237+1)^(1/252)-1</f>
        <v>2.7954630978554995E-4</v>
      </c>
      <c r="I237" s="2">
        <f ca="1">(OFFSET(Assumptions!$B$20,I$1-1,0)*$D237+1)^(1/252)-1</f>
        <v>2.923811495190165E-4</v>
      </c>
      <c r="J237" s="2">
        <f ca="1">(OFFSET(Assumptions!$B$20,J$1-1,0)*$D237+1)^(1/252)-1</f>
        <v>3.1792748342351906E-4</v>
      </c>
      <c r="K237" s="2">
        <f ca="1">(OFFSET(Assumptions!$B$20,K$1-1,0)*$D237+1)^(1/252)-1</f>
        <v>2.7954630978554995E-4</v>
      </c>
      <c r="L237" s="2">
        <f ca="1">(OFFSET(Assumptions!$B$20,L$1-1,0)*$D237+1)^(1/252)-1</f>
        <v>2.7826054938384637E-4</v>
      </c>
      <c r="M237" s="2">
        <f ca="1">(OFFSET(Assumptions!$B$20,M$1-1,0)*$D237+1)^(1/252)-1</f>
        <v>2.8468520708702094E-4</v>
      </c>
      <c r="N237" s="2">
        <f ca="1">(OFFSET(Assumptions!$B$20,N$1-1,0)*$D237+1)^(1/252)-1</f>
        <v>2.6641204896393766E-4</v>
      </c>
    </row>
    <row r="238" spans="1:14" x14ac:dyDescent="0.25">
      <c r="A238" s="4">
        <f t="shared" si="12"/>
        <v>2</v>
      </c>
      <c r="B238" s="4">
        <f t="shared" si="13"/>
        <v>2013</v>
      </c>
      <c r="C238" s="9">
        <v>41309</v>
      </c>
      <c r="D238" s="1">
        <f t="shared" si="14"/>
        <v>6.9500675740593598E-2</v>
      </c>
      <c r="E238" s="1">
        <v>2.6667000000002401E-4</v>
      </c>
      <c r="F238" s="1">
        <f t="shared" si="15"/>
        <v>7.3513077018199313E-2</v>
      </c>
      <c r="G238" s="1">
        <v>-3.71989491060154E-3</v>
      </c>
      <c r="H238" s="2">
        <f ca="1">(OFFSET(Assumptions!$B$20,H$1-1,0)*$D238+1)^(1/252)-1</f>
        <v>2.7954630978554995E-4</v>
      </c>
      <c r="I238" s="2">
        <f ca="1">(OFFSET(Assumptions!$B$20,I$1-1,0)*$D238+1)^(1/252)-1</f>
        <v>2.923811495190165E-4</v>
      </c>
      <c r="J238" s="2">
        <f ca="1">(OFFSET(Assumptions!$B$20,J$1-1,0)*$D238+1)^(1/252)-1</f>
        <v>3.1792748342351906E-4</v>
      </c>
      <c r="K238" s="2">
        <f ca="1">(OFFSET(Assumptions!$B$20,K$1-1,0)*$D238+1)^(1/252)-1</f>
        <v>2.7954630978554995E-4</v>
      </c>
      <c r="L238" s="2">
        <f ca="1">(OFFSET(Assumptions!$B$20,L$1-1,0)*$D238+1)^(1/252)-1</f>
        <v>2.7826054938384637E-4</v>
      </c>
      <c r="M238" s="2">
        <f ca="1">(OFFSET(Assumptions!$B$20,M$1-1,0)*$D238+1)^(1/252)-1</f>
        <v>2.8468520708702094E-4</v>
      </c>
      <c r="N238" s="2">
        <f ca="1">(OFFSET(Assumptions!$B$20,N$1-1,0)*$D238+1)^(1/252)-1</f>
        <v>2.6641204896393766E-4</v>
      </c>
    </row>
    <row r="239" spans="1:14" x14ac:dyDescent="0.25">
      <c r="A239" s="4">
        <f t="shared" si="12"/>
        <v>2</v>
      </c>
      <c r="B239" s="4">
        <f t="shared" si="13"/>
        <v>2013</v>
      </c>
      <c r="C239" s="9">
        <v>41310</v>
      </c>
      <c r="D239" s="1">
        <f t="shared" si="14"/>
        <v>6.9600374026471235E-2</v>
      </c>
      <c r="E239" s="1">
        <v>2.6703999999999601E-4</v>
      </c>
      <c r="F239" s="1">
        <f t="shared" si="15"/>
        <v>7.3799747950286321E-2</v>
      </c>
      <c r="G239" s="1">
        <v>-6.7367845485411003E-4</v>
      </c>
      <c r="H239" s="2">
        <f ca="1">(OFFSET(Assumptions!$B$20,H$1-1,0)*$D239+1)^(1/252)-1</f>
        <v>2.799335557024385E-4</v>
      </c>
      <c r="I239" s="2">
        <f ca="1">(OFFSET(Assumptions!$B$20,I$1-1,0)*$D239+1)^(1/252)-1</f>
        <v>2.9278553038758481E-4</v>
      </c>
      <c r="J239" s="2">
        <f ca="1">(OFFSET(Assumptions!$B$20,J$1-1,0)*$D239+1)^(1/252)-1</f>
        <v>3.1836580556543481E-4</v>
      </c>
      <c r="K239" s="2">
        <f ca="1">(OFFSET(Assumptions!$B$20,K$1-1,0)*$D239+1)^(1/252)-1</f>
        <v>2.799335557024385E-4</v>
      </c>
      <c r="L239" s="2">
        <f ca="1">(OFFSET(Assumptions!$B$20,L$1-1,0)*$D239+1)^(1/252)-1</f>
        <v>2.7864607572003486E-4</v>
      </c>
      <c r="M239" s="2">
        <f ca="1">(OFFSET(Assumptions!$B$20,M$1-1,0)*$D239+1)^(1/252)-1</f>
        <v>2.8507932024002258E-4</v>
      </c>
      <c r="N239" s="2">
        <f ca="1">(OFFSET(Assumptions!$B$20,N$1-1,0)*$D239+1)^(1/252)-1</f>
        <v>2.6678170290650449E-4</v>
      </c>
    </row>
    <row r="240" spans="1:14" x14ac:dyDescent="0.25">
      <c r="A240" s="4">
        <f t="shared" si="12"/>
        <v>2</v>
      </c>
      <c r="B240" s="4">
        <f t="shared" si="13"/>
        <v>2013</v>
      </c>
      <c r="C240" s="9">
        <v>41311</v>
      </c>
      <c r="D240" s="1">
        <f t="shared" si="14"/>
        <v>6.9600374026471235E-2</v>
      </c>
      <c r="E240" s="1">
        <v>2.6703999999999601E-4</v>
      </c>
      <c r="F240" s="1">
        <f t="shared" si="15"/>
        <v>7.4086495434978916E-2</v>
      </c>
      <c r="G240" s="1">
        <v>3.6986206518305801E-3</v>
      </c>
      <c r="H240" s="2">
        <f ca="1">(OFFSET(Assumptions!$B$20,H$1-1,0)*$D240+1)^(1/252)-1</f>
        <v>2.799335557024385E-4</v>
      </c>
      <c r="I240" s="2">
        <f ca="1">(OFFSET(Assumptions!$B$20,I$1-1,0)*$D240+1)^(1/252)-1</f>
        <v>2.9278553038758481E-4</v>
      </c>
      <c r="J240" s="2">
        <f ca="1">(OFFSET(Assumptions!$B$20,J$1-1,0)*$D240+1)^(1/252)-1</f>
        <v>3.1836580556543481E-4</v>
      </c>
      <c r="K240" s="2">
        <f ca="1">(OFFSET(Assumptions!$B$20,K$1-1,0)*$D240+1)^(1/252)-1</f>
        <v>2.799335557024385E-4</v>
      </c>
      <c r="L240" s="2">
        <f ca="1">(OFFSET(Assumptions!$B$20,L$1-1,0)*$D240+1)^(1/252)-1</f>
        <v>2.7864607572003486E-4</v>
      </c>
      <c r="M240" s="2">
        <f ca="1">(OFFSET(Assumptions!$B$20,M$1-1,0)*$D240+1)^(1/252)-1</f>
        <v>2.8507932024002258E-4</v>
      </c>
      <c r="N240" s="2">
        <f ca="1">(OFFSET(Assumptions!$B$20,N$1-1,0)*$D240+1)^(1/252)-1</f>
        <v>2.6678170290650449E-4</v>
      </c>
    </row>
    <row r="241" spans="1:14" x14ac:dyDescent="0.25">
      <c r="A241" s="4">
        <f t="shared" si="12"/>
        <v>2</v>
      </c>
      <c r="B241" s="4">
        <f t="shared" si="13"/>
        <v>2013</v>
      </c>
      <c r="C241" s="9">
        <v>41312</v>
      </c>
      <c r="D241" s="1">
        <f t="shared" si="14"/>
        <v>6.9600374026471235E-2</v>
      </c>
      <c r="E241" s="1">
        <v>2.6703999999999601E-4</v>
      </c>
      <c r="F241" s="1">
        <f t="shared" si="15"/>
        <v>7.4373319492719858E-2</v>
      </c>
      <c r="G241" s="1">
        <v>4.1993231312440499E-3</v>
      </c>
      <c r="H241" s="2">
        <f ca="1">(OFFSET(Assumptions!$B$20,H$1-1,0)*$D241+1)^(1/252)-1</f>
        <v>2.799335557024385E-4</v>
      </c>
      <c r="I241" s="2">
        <f ca="1">(OFFSET(Assumptions!$B$20,I$1-1,0)*$D241+1)^(1/252)-1</f>
        <v>2.9278553038758481E-4</v>
      </c>
      <c r="J241" s="2">
        <f ca="1">(OFFSET(Assumptions!$B$20,J$1-1,0)*$D241+1)^(1/252)-1</f>
        <v>3.1836580556543481E-4</v>
      </c>
      <c r="K241" s="2">
        <f ca="1">(OFFSET(Assumptions!$B$20,K$1-1,0)*$D241+1)^(1/252)-1</f>
        <v>2.799335557024385E-4</v>
      </c>
      <c r="L241" s="2">
        <f ca="1">(OFFSET(Assumptions!$B$20,L$1-1,0)*$D241+1)^(1/252)-1</f>
        <v>2.7864607572003486E-4</v>
      </c>
      <c r="M241" s="2">
        <f ca="1">(OFFSET(Assumptions!$B$20,M$1-1,0)*$D241+1)^(1/252)-1</f>
        <v>2.8507932024002258E-4</v>
      </c>
      <c r="N241" s="2">
        <f ca="1">(OFFSET(Assumptions!$B$20,N$1-1,0)*$D241+1)^(1/252)-1</f>
        <v>2.6678170290650449E-4</v>
      </c>
    </row>
    <row r="242" spans="1:14" x14ac:dyDescent="0.25">
      <c r="A242" s="4">
        <f t="shared" si="12"/>
        <v>2</v>
      </c>
      <c r="B242" s="4">
        <f t="shared" si="13"/>
        <v>2013</v>
      </c>
      <c r="C242" s="9">
        <v>41313</v>
      </c>
      <c r="D242" s="1">
        <f t="shared" si="14"/>
        <v>6.9500675740593598E-2</v>
      </c>
      <c r="E242" s="1">
        <v>2.6667000000002401E-4</v>
      </c>
      <c r="F242" s="1">
        <f t="shared" si="15"/>
        <v>7.4659822625829042E-2</v>
      </c>
      <c r="G242" s="1">
        <v>1.39744290369654E-2</v>
      </c>
      <c r="H242" s="2">
        <f ca="1">(OFFSET(Assumptions!$B$20,H$1-1,0)*$D242+1)^(1/252)-1</f>
        <v>2.7954630978554995E-4</v>
      </c>
      <c r="I242" s="2">
        <f ca="1">(OFFSET(Assumptions!$B$20,I$1-1,0)*$D242+1)^(1/252)-1</f>
        <v>2.923811495190165E-4</v>
      </c>
      <c r="J242" s="2">
        <f ca="1">(OFFSET(Assumptions!$B$20,J$1-1,0)*$D242+1)^(1/252)-1</f>
        <v>3.1792748342351906E-4</v>
      </c>
      <c r="K242" s="2">
        <f ca="1">(OFFSET(Assumptions!$B$20,K$1-1,0)*$D242+1)^(1/252)-1</f>
        <v>2.7954630978554995E-4</v>
      </c>
      <c r="L242" s="2">
        <f ca="1">(OFFSET(Assumptions!$B$20,L$1-1,0)*$D242+1)^(1/252)-1</f>
        <v>2.7826054938384637E-4</v>
      </c>
      <c r="M242" s="2">
        <f ca="1">(OFFSET(Assumptions!$B$20,M$1-1,0)*$D242+1)^(1/252)-1</f>
        <v>2.8468520708702094E-4</v>
      </c>
      <c r="N242" s="2">
        <f ca="1">(OFFSET(Assumptions!$B$20,N$1-1,0)*$D242+1)^(1/252)-1</f>
        <v>2.6641204896393766E-4</v>
      </c>
    </row>
    <row r="243" spans="1:14" x14ac:dyDescent="0.25">
      <c r="A243" s="4">
        <f t="shared" si="12"/>
        <v>2</v>
      </c>
      <c r="B243" s="4">
        <f t="shared" si="13"/>
        <v>2013</v>
      </c>
      <c r="C243" s="9">
        <v>41318</v>
      </c>
      <c r="D243" s="1">
        <f t="shared" si="14"/>
        <v>6.9500675740593598E-2</v>
      </c>
      <c r="E243" s="1">
        <v>2.6667000000002401E-4</v>
      </c>
      <c r="F243" s="1">
        <f t="shared" si="15"/>
        <v>7.4946402160728676E-2</v>
      </c>
      <c r="G243" s="1">
        <v>-9.0960950835158299E-3</v>
      </c>
      <c r="H243" s="2">
        <f ca="1">(OFFSET(Assumptions!$B$20,H$1-1,0)*$D243+1)^(1/252)-1</f>
        <v>2.7954630978554995E-4</v>
      </c>
      <c r="I243" s="2">
        <f ca="1">(OFFSET(Assumptions!$B$20,I$1-1,0)*$D243+1)^(1/252)-1</f>
        <v>2.923811495190165E-4</v>
      </c>
      <c r="J243" s="2">
        <f ca="1">(OFFSET(Assumptions!$B$20,J$1-1,0)*$D243+1)^(1/252)-1</f>
        <v>3.1792748342351906E-4</v>
      </c>
      <c r="K243" s="2">
        <f ca="1">(OFFSET(Assumptions!$B$20,K$1-1,0)*$D243+1)^(1/252)-1</f>
        <v>2.7954630978554995E-4</v>
      </c>
      <c r="L243" s="2">
        <f ca="1">(OFFSET(Assumptions!$B$20,L$1-1,0)*$D243+1)^(1/252)-1</f>
        <v>2.7826054938384637E-4</v>
      </c>
      <c r="M243" s="2">
        <f ca="1">(OFFSET(Assumptions!$B$20,M$1-1,0)*$D243+1)^(1/252)-1</f>
        <v>2.8468520708702094E-4</v>
      </c>
      <c r="N243" s="2">
        <f ca="1">(OFFSET(Assumptions!$B$20,N$1-1,0)*$D243+1)^(1/252)-1</f>
        <v>2.6641204896393766E-4</v>
      </c>
    </row>
    <row r="244" spans="1:14" x14ac:dyDescent="0.25">
      <c r="A244" s="4">
        <f t="shared" si="12"/>
        <v>2</v>
      </c>
      <c r="B244" s="4">
        <f t="shared" si="13"/>
        <v>2013</v>
      </c>
      <c r="C244" s="9">
        <v>41319</v>
      </c>
      <c r="D244" s="1">
        <f t="shared" si="14"/>
        <v>6.9500675740593598E-2</v>
      </c>
      <c r="E244" s="1">
        <v>2.6667000000002401E-4</v>
      </c>
      <c r="F244" s="1">
        <f t="shared" si="15"/>
        <v>7.5233058117792906E-2</v>
      </c>
      <c r="G244" s="1">
        <v>-7.3153797173330904E-4</v>
      </c>
      <c r="H244" s="2">
        <f ca="1">(OFFSET(Assumptions!$B$20,H$1-1,0)*$D244+1)^(1/252)-1</f>
        <v>2.7954630978554995E-4</v>
      </c>
      <c r="I244" s="2">
        <f ca="1">(OFFSET(Assumptions!$B$20,I$1-1,0)*$D244+1)^(1/252)-1</f>
        <v>2.923811495190165E-4</v>
      </c>
      <c r="J244" s="2">
        <f ca="1">(OFFSET(Assumptions!$B$20,J$1-1,0)*$D244+1)^(1/252)-1</f>
        <v>3.1792748342351906E-4</v>
      </c>
      <c r="K244" s="2">
        <f ca="1">(OFFSET(Assumptions!$B$20,K$1-1,0)*$D244+1)^(1/252)-1</f>
        <v>2.7954630978554995E-4</v>
      </c>
      <c r="L244" s="2">
        <f ca="1">(OFFSET(Assumptions!$B$20,L$1-1,0)*$D244+1)^(1/252)-1</f>
        <v>2.7826054938384637E-4</v>
      </c>
      <c r="M244" s="2">
        <f ca="1">(OFFSET(Assumptions!$B$20,M$1-1,0)*$D244+1)^(1/252)-1</f>
        <v>2.8468520708702094E-4</v>
      </c>
      <c r="N244" s="2">
        <f ca="1">(OFFSET(Assumptions!$B$20,N$1-1,0)*$D244+1)^(1/252)-1</f>
        <v>2.6641204896393766E-4</v>
      </c>
    </row>
    <row r="245" spans="1:14" x14ac:dyDescent="0.25">
      <c r="A245" s="4">
        <f t="shared" si="12"/>
        <v>2</v>
      </c>
      <c r="B245" s="4">
        <f t="shared" si="13"/>
        <v>2013</v>
      </c>
      <c r="C245" s="9">
        <v>41320</v>
      </c>
      <c r="D245" s="1">
        <f t="shared" si="14"/>
        <v>6.9400986710801194E-2</v>
      </c>
      <c r="E245" s="1">
        <v>2.6630000000005299E-4</v>
      </c>
      <c r="F245" s="1">
        <f t="shared" si="15"/>
        <v>7.5519392681169695E-2</v>
      </c>
      <c r="G245" s="1">
        <v>8.8579135468269698E-4</v>
      </c>
      <c r="H245" s="2">
        <f ca="1">(OFFSET(Assumptions!$B$20,H$1-1,0)*$D245+1)^(1/252)-1</f>
        <v>2.7915906219333486E-4</v>
      </c>
      <c r="I245" s="2">
        <f ca="1">(OFFSET(Assumptions!$B$20,I$1-1,0)*$D245+1)^(1/252)-1</f>
        <v>2.9197676516257154E-4</v>
      </c>
      <c r="J245" s="2">
        <f ca="1">(OFFSET(Assumptions!$B$20,J$1-1,0)*$D245+1)^(1/252)-1</f>
        <v>3.1748915376872411E-4</v>
      </c>
      <c r="K245" s="2">
        <f ca="1">(OFFSET(Assumptions!$B$20,K$1-1,0)*$D245+1)^(1/252)-1</f>
        <v>2.7915906219333486E-4</v>
      </c>
      <c r="L245" s="2">
        <f ca="1">(OFFSET(Assumptions!$B$20,L$1-1,0)*$D245+1)^(1/252)-1</f>
        <v>2.7787502154574817E-4</v>
      </c>
      <c r="M245" s="2">
        <f ca="1">(OFFSET(Assumptions!$B$20,M$1-1,0)*$D245+1)^(1/252)-1</f>
        <v>2.8429109154970433E-4</v>
      </c>
      <c r="N245" s="2">
        <f ca="1">(OFFSET(Assumptions!$B$20,N$1-1,0)*$D245+1)^(1/252)-1</f>
        <v>2.6604239505378935E-4</v>
      </c>
    </row>
    <row r="246" spans="1:14" x14ac:dyDescent="0.25">
      <c r="A246" s="4">
        <f t="shared" si="12"/>
        <v>2</v>
      </c>
      <c r="B246" s="4">
        <f t="shared" si="13"/>
        <v>2013</v>
      </c>
      <c r="C246" s="9">
        <v>41323</v>
      </c>
      <c r="D246" s="1">
        <f t="shared" si="14"/>
        <v>6.9400986710801194E-2</v>
      </c>
      <c r="E246" s="1">
        <v>2.6630000000005299E-4</v>
      </c>
      <c r="F246" s="1">
        <f t="shared" si="15"/>
        <v>7.5805803495440749E-2</v>
      </c>
      <c r="G246" s="1">
        <v>-4.1221283082032399E-3</v>
      </c>
      <c r="H246" s="2">
        <f ca="1">(OFFSET(Assumptions!$B$20,H$1-1,0)*$D246+1)^(1/252)-1</f>
        <v>2.7915906219333486E-4</v>
      </c>
      <c r="I246" s="2">
        <f ca="1">(OFFSET(Assumptions!$B$20,I$1-1,0)*$D246+1)^(1/252)-1</f>
        <v>2.9197676516257154E-4</v>
      </c>
      <c r="J246" s="2">
        <f ca="1">(OFFSET(Assumptions!$B$20,J$1-1,0)*$D246+1)^(1/252)-1</f>
        <v>3.1748915376872411E-4</v>
      </c>
      <c r="K246" s="2">
        <f ca="1">(OFFSET(Assumptions!$B$20,K$1-1,0)*$D246+1)^(1/252)-1</f>
        <v>2.7915906219333486E-4</v>
      </c>
      <c r="L246" s="2">
        <f ca="1">(OFFSET(Assumptions!$B$20,L$1-1,0)*$D246+1)^(1/252)-1</f>
        <v>2.7787502154574817E-4</v>
      </c>
      <c r="M246" s="2">
        <f ca="1">(OFFSET(Assumptions!$B$20,M$1-1,0)*$D246+1)^(1/252)-1</f>
        <v>2.8429109154970433E-4</v>
      </c>
      <c r="N246" s="2">
        <f ca="1">(OFFSET(Assumptions!$B$20,N$1-1,0)*$D246+1)^(1/252)-1</f>
        <v>2.6604239505378935E-4</v>
      </c>
    </row>
    <row r="247" spans="1:14" x14ac:dyDescent="0.25">
      <c r="A247" s="4">
        <f t="shared" si="12"/>
        <v>2</v>
      </c>
      <c r="B247" s="4">
        <f t="shared" si="13"/>
        <v>2013</v>
      </c>
      <c r="C247" s="9">
        <v>41324</v>
      </c>
      <c r="D247" s="1">
        <f t="shared" si="14"/>
        <v>6.9400986710801194E-2</v>
      </c>
      <c r="E247" s="1">
        <v>2.6630000000005299E-4</v>
      </c>
      <c r="F247" s="1">
        <f t="shared" si="15"/>
        <v>7.6092290580911603E-2</v>
      </c>
      <c r="G247" s="1">
        <v>5.1420490475668802E-3</v>
      </c>
      <c r="H247" s="2">
        <f ca="1">(OFFSET(Assumptions!$B$20,H$1-1,0)*$D247+1)^(1/252)-1</f>
        <v>2.7915906219333486E-4</v>
      </c>
      <c r="I247" s="2">
        <f ca="1">(OFFSET(Assumptions!$B$20,I$1-1,0)*$D247+1)^(1/252)-1</f>
        <v>2.9197676516257154E-4</v>
      </c>
      <c r="J247" s="2">
        <f ca="1">(OFFSET(Assumptions!$B$20,J$1-1,0)*$D247+1)^(1/252)-1</f>
        <v>3.1748915376872411E-4</v>
      </c>
      <c r="K247" s="2">
        <f ca="1">(OFFSET(Assumptions!$B$20,K$1-1,0)*$D247+1)^(1/252)-1</f>
        <v>2.7915906219333486E-4</v>
      </c>
      <c r="L247" s="2">
        <f ca="1">(OFFSET(Assumptions!$B$20,L$1-1,0)*$D247+1)^(1/252)-1</f>
        <v>2.7787502154574817E-4</v>
      </c>
      <c r="M247" s="2">
        <f ca="1">(OFFSET(Assumptions!$B$20,M$1-1,0)*$D247+1)^(1/252)-1</f>
        <v>2.8429109154970433E-4</v>
      </c>
      <c r="N247" s="2">
        <f ca="1">(OFFSET(Assumptions!$B$20,N$1-1,0)*$D247+1)^(1/252)-1</f>
        <v>2.6604239505378935E-4</v>
      </c>
    </row>
    <row r="248" spans="1:14" x14ac:dyDescent="0.25">
      <c r="A248" s="4">
        <f t="shared" si="12"/>
        <v>2</v>
      </c>
      <c r="B248" s="4">
        <f t="shared" si="13"/>
        <v>2013</v>
      </c>
      <c r="C248" s="9">
        <v>41325</v>
      </c>
      <c r="D248" s="1">
        <f t="shared" si="14"/>
        <v>6.9301306936228046E-2</v>
      </c>
      <c r="E248" s="1">
        <v>2.6593000000008099E-4</v>
      </c>
      <c r="F248" s="1">
        <f t="shared" si="15"/>
        <v>7.6378455803745915E-2</v>
      </c>
      <c r="G248" s="1">
        <v>-7.0674994221708897E-4</v>
      </c>
      <c r="H248" s="2">
        <f ca="1">(OFFSET(Assumptions!$B$20,H$1-1,0)*$D248+1)^(1/252)-1</f>
        <v>2.7877181292534914E-4</v>
      </c>
      <c r="I248" s="2">
        <f ca="1">(OFFSET(Assumptions!$B$20,I$1-1,0)*$D248+1)^(1/252)-1</f>
        <v>2.9157237731780583E-4</v>
      </c>
      <c r="J248" s="2">
        <f ca="1">(OFFSET(Assumptions!$B$20,J$1-1,0)*$D248+1)^(1/252)-1</f>
        <v>3.1705081660038381E-4</v>
      </c>
      <c r="K248" s="2">
        <f ca="1">(OFFSET(Assumptions!$B$20,K$1-1,0)*$D248+1)^(1/252)-1</f>
        <v>2.7877181292534914E-4</v>
      </c>
      <c r="L248" s="2">
        <f ca="1">(OFFSET(Assumptions!$B$20,L$1-1,0)*$D248+1)^(1/252)-1</f>
        <v>2.7748949220596231E-4</v>
      </c>
      <c r="M248" s="2">
        <f ca="1">(OFFSET(Assumptions!$B$20,M$1-1,0)*$D248+1)^(1/252)-1</f>
        <v>2.8389697362807276E-4</v>
      </c>
      <c r="N248" s="2">
        <f ca="1">(OFFSET(Assumptions!$B$20,N$1-1,0)*$D248+1)^(1/252)-1</f>
        <v>2.6567274117561546E-4</v>
      </c>
    </row>
    <row r="249" spans="1:14" x14ac:dyDescent="0.25">
      <c r="A249" s="4">
        <f t="shared" si="12"/>
        <v>2</v>
      </c>
      <c r="B249" s="4">
        <f t="shared" si="13"/>
        <v>2013</v>
      </c>
      <c r="C249" s="9">
        <v>41326</v>
      </c>
      <c r="D249" s="1">
        <f t="shared" si="14"/>
        <v>6.9500675740593598E-2</v>
      </c>
      <c r="E249" s="1">
        <v>2.6667000000002401E-4</v>
      </c>
      <c r="F249" s="1">
        <f t="shared" si="15"/>
        <v>7.6665493646555172E-2</v>
      </c>
      <c r="G249" s="1">
        <v>-3.20699497769927E-3</v>
      </c>
      <c r="H249" s="2">
        <f ca="1">(OFFSET(Assumptions!$B$20,H$1-1,0)*$D249+1)^(1/252)-1</f>
        <v>2.7954630978554995E-4</v>
      </c>
      <c r="I249" s="2">
        <f ca="1">(OFFSET(Assumptions!$B$20,I$1-1,0)*$D249+1)^(1/252)-1</f>
        <v>2.923811495190165E-4</v>
      </c>
      <c r="J249" s="2">
        <f ca="1">(OFFSET(Assumptions!$B$20,J$1-1,0)*$D249+1)^(1/252)-1</f>
        <v>3.1792748342351906E-4</v>
      </c>
      <c r="K249" s="2">
        <f ca="1">(OFFSET(Assumptions!$B$20,K$1-1,0)*$D249+1)^(1/252)-1</f>
        <v>2.7954630978554995E-4</v>
      </c>
      <c r="L249" s="2">
        <f ca="1">(OFFSET(Assumptions!$B$20,L$1-1,0)*$D249+1)^(1/252)-1</f>
        <v>2.7826054938384637E-4</v>
      </c>
      <c r="M249" s="2">
        <f ca="1">(OFFSET(Assumptions!$B$20,M$1-1,0)*$D249+1)^(1/252)-1</f>
        <v>2.8468520708702094E-4</v>
      </c>
      <c r="N249" s="2">
        <f ca="1">(OFFSET(Assumptions!$B$20,N$1-1,0)*$D249+1)^(1/252)-1</f>
        <v>2.6641204896393766E-4</v>
      </c>
    </row>
    <row r="250" spans="1:14" x14ac:dyDescent="0.25">
      <c r="A250" s="4">
        <f t="shared" si="12"/>
        <v>2</v>
      </c>
      <c r="B250" s="4">
        <f t="shared" si="13"/>
        <v>2013</v>
      </c>
      <c r="C250" s="9">
        <v>41327</v>
      </c>
      <c r="D250" s="1">
        <f t="shared" si="14"/>
        <v>6.9500675740593598E-2</v>
      </c>
      <c r="E250" s="1">
        <v>2.6667000000002401E-4</v>
      </c>
      <c r="F250" s="1">
        <f t="shared" si="15"/>
        <v>7.6952608033745928E-2</v>
      </c>
      <c r="G250" s="1">
        <v>-9.7186484934289608E-3</v>
      </c>
      <c r="H250" s="2">
        <f ca="1">(OFFSET(Assumptions!$B$20,H$1-1,0)*$D250+1)^(1/252)-1</f>
        <v>2.7954630978554995E-4</v>
      </c>
      <c r="I250" s="2">
        <f ca="1">(OFFSET(Assumptions!$B$20,I$1-1,0)*$D250+1)^(1/252)-1</f>
        <v>2.923811495190165E-4</v>
      </c>
      <c r="J250" s="2">
        <f ca="1">(OFFSET(Assumptions!$B$20,J$1-1,0)*$D250+1)^(1/252)-1</f>
        <v>3.1792748342351906E-4</v>
      </c>
      <c r="K250" s="2">
        <f ca="1">(OFFSET(Assumptions!$B$20,K$1-1,0)*$D250+1)^(1/252)-1</f>
        <v>2.7954630978554995E-4</v>
      </c>
      <c r="L250" s="2">
        <f ca="1">(OFFSET(Assumptions!$B$20,L$1-1,0)*$D250+1)^(1/252)-1</f>
        <v>2.7826054938384637E-4</v>
      </c>
      <c r="M250" s="2">
        <f ca="1">(OFFSET(Assumptions!$B$20,M$1-1,0)*$D250+1)^(1/252)-1</f>
        <v>2.8468520708702094E-4</v>
      </c>
      <c r="N250" s="2">
        <f ca="1">(OFFSET(Assumptions!$B$20,N$1-1,0)*$D250+1)^(1/252)-1</f>
        <v>2.6641204896393766E-4</v>
      </c>
    </row>
    <row r="251" spans="1:14" x14ac:dyDescent="0.25">
      <c r="A251" s="4">
        <f t="shared" si="12"/>
        <v>2</v>
      </c>
      <c r="B251" s="4">
        <f t="shared" si="13"/>
        <v>2013</v>
      </c>
      <c r="C251" s="9">
        <v>41330</v>
      </c>
      <c r="D251" s="1">
        <f t="shared" si="14"/>
        <v>6.9600374026471235E-2</v>
      </c>
      <c r="E251" s="1">
        <v>2.6703999999999601E-4</v>
      </c>
      <c r="F251" s="1">
        <f t="shared" si="15"/>
        <v>7.7240197458195325E-2</v>
      </c>
      <c r="G251" s="1">
        <v>1.8568228554693499E-2</v>
      </c>
      <c r="H251" s="2">
        <f ca="1">(OFFSET(Assumptions!$B$20,H$1-1,0)*$D251+1)^(1/252)-1</f>
        <v>2.799335557024385E-4</v>
      </c>
      <c r="I251" s="2">
        <f ca="1">(OFFSET(Assumptions!$B$20,I$1-1,0)*$D251+1)^(1/252)-1</f>
        <v>2.9278553038758481E-4</v>
      </c>
      <c r="J251" s="2">
        <f ca="1">(OFFSET(Assumptions!$B$20,J$1-1,0)*$D251+1)^(1/252)-1</f>
        <v>3.1836580556543481E-4</v>
      </c>
      <c r="K251" s="2">
        <f ca="1">(OFFSET(Assumptions!$B$20,K$1-1,0)*$D251+1)^(1/252)-1</f>
        <v>2.799335557024385E-4</v>
      </c>
      <c r="L251" s="2">
        <f ca="1">(OFFSET(Assumptions!$B$20,L$1-1,0)*$D251+1)^(1/252)-1</f>
        <v>2.7864607572003486E-4</v>
      </c>
      <c r="M251" s="2">
        <f ca="1">(OFFSET(Assumptions!$B$20,M$1-1,0)*$D251+1)^(1/252)-1</f>
        <v>2.8507932024002258E-4</v>
      </c>
      <c r="N251" s="2">
        <f ca="1">(OFFSET(Assumptions!$B$20,N$1-1,0)*$D251+1)^(1/252)-1</f>
        <v>2.6678170290650449E-4</v>
      </c>
    </row>
    <row r="252" spans="1:14" x14ac:dyDescent="0.25">
      <c r="A252" s="4">
        <f t="shared" si="12"/>
        <v>2</v>
      </c>
      <c r="B252" s="4">
        <f t="shared" si="13"/>
        <v>2013</v>
      </c>
      <c r="C252" s="9">
        <v>41331</v>
      </c>
      <c r="D252" s="1">
        <f t="shared" si="14"/>
        <v>6.9999259747972165E-2</v>
      </c>
      <c r="E252" s="1">
        <v>2.6852000000010502E-4</v>
      </c>
      <c r="F252" s="1">
        <f t="shared" si="15"/>
        <v>7.7529457996016848E-2</v>
      </c>
      <c r="G252" s="1">
        <v>-1.4133044202115501E-2</v>
      </c>
      <c r="H252" s="2">
        <f ca="1">(OFFSET(Assumptions!$B$20,H$1-1,0)*$D252+1)^(1/252)-1</f>
        <v>2.8148252261894768E-4</v>
      </c>
      <c r="I252" s="2">
        <f ca="1">(OFFSET(Assumptions!$B$20,I$1-1,0)*$D252+1)^(1/252)-1</f>
        <v>2.9440301899130716E-4</v>
      </c>
      <c r="J252" s="2">
        <f ca="1">(OFFSET(Assumptions!$B$20,J$1-1,0)*$D252+1)^(1/252)-1</f>
        <v>3.2011901902584405E-4</v>
      </c>
      <c r="K252" s="2">
        <f ca="1">(OFFSET(Assumptions!$B$20,K$1-1,0)*$D252+1)^(1/252)-1</f>
        <v>2.8148252261894768E-4</v>
      </c>
      <c r="L252" s="2">
        <f ca="1">(OFFSET(Assumptions!$B$20,L$1-1,0)*$D252+1)^(1/252)-1</f>
        <v>2.8018816605190899E-4</v>
      </c>
      <c r="M252" s="2">
        <f ca="1">(OFFSET(Assumptions!$B$20,M$1-1,0)*$D252+1)^(1/252)-1</f>
        <v>2.8665574901665103E-4</v>
      </c>
      <c r="N252" s="2">
        <f ca="1">(OFFSET(Assumptions!$B$20,N$1-1,0)*$D252+1)^(1/252)-1</f>
        <v>2.6826031899696012E-4</v>
      </c>
    </row>
    <row r="253" spans="1:14" x14ac:dyDescent="0.25">
      <c r="A253" s="4">
        <f t="shared" si="12"/>
        <v>2</v>
      </c>
      <c r="B253" s="4">
        <f t="shared" si="13"/>
        <v>2013</v>
      </c>
      <c r="C253" s="9">
        <v>41332</v>
      </c>
      <c r="D253" s="1">
        <f t="shared" si="14"/>
        <v>6.9799798369888144E-2</v>
      </c>
      <c r="E253" s="1">
        <v>2.6777999999994E-4</v>
      </c>
      <c r="F253" s="1">
        <f t="shared" si="15"/>
        <v>7.7817998834278868E-2</v>
      </c>
      <c r="G253" s="1">
        <v>-1.5975726184104301E-3</v>
      </c>
      <c r="H253" s="2">
        <f ca="1">(OFFSET(Assumptions!$B$20,H$1-1,0)*$D253+1)^(1/252)-1</f>
        <v>2.80708042510458E-4</v>
      </c>
      <c r="I253" s="2">
        <f ca="1">(OFFSET(Assumptions!$B$20,I$1-1,0)*$D253+1)^(1/252)-1</f>
        <v>2.9359428166264578E-4</v>
      </c>
      <c r="J253" s="2">
        <f ca="1">(OFFSET(Assumptions!$B$20,J$1-1,0)*$D253+1)^(1/252)-1</f>
        <v>3.1924242731506958E-4</v>
      </c>
      <c r="K253" s="2">
        <f ca="1">(OFFSET(Assumptions!$B$20,K$1-1,0)*$D253+1)^(1/252)-1</f>
        <v>2.80708042510458E-4</v>
      </c>
      <c r="L253" s="2">
        <f ca="1">(OFFSET(Assumptions!$B$20,L$1-1,0)*$D253+1)^(1/252)-1</f>
        <v>2.7941712388845907E-4</v>
      </c>
      <c r="M253" s="2">
        <f ca="1">(OFFSET(Assumptions!$B$20,M$1-1,0)*$D253+1)^(1/252)-1</f>
        <v>2.8586753939485732E-4</v>
      </c>
      <c r="N253" s="2">
        <f ca="1">(OFFSET(Assumptions!$B$20,N$1-1,0)*$D253+1)^(1/252)-1</f>
        <v>2.6752101088733937E-4</v>
      </c>
    </row>
    <row r="254" spans="1:14" x14ac:dyDescent="0.25">
      <c r="A254" s="4">
        <f t="shared" si="12"/>
        <v>2</v>
      </c>
      <c r="B254" s="4">
        <f t="shared" si="13"/>
        <v>2013</v>
      </c>
      <c r="C254" s="9">
        <v>41333</v>
      </c>
      <c r="D254" s="1">
        <f t="shared" si="14"/>
        <v>6.9799798369888144E-2</v>
      </c>
      <c r="E254" s="1">
        <v>2.6777999999994E-4</v>
      </c>
      <c r="F254" s="1">
        <f t="shared" si="15"/>
        <v>7.810661693800669E-2</v>
      </c>
      <c r="G254" s="1">
        <v>-8.0070997425264502E-3</v>
      </c>
      <c r="H254" s="2">
        <f ca="1">(OFFSET(Assumptions!$B$20,H$1-1,0)*$D254+1)^(1/252)-1</f>
        <v>2.80708042510458E-4</v>
      </c>
      <c r="I254" s="2">
        <f ca="1">(OFFSET(Assumptions!$B$20,I$1-1,0)*$D254+1)^(1/252)-1</f>
        <v>2.9359428166264578E-4</v>
      </c>
      <c r="J254" s="2">
        <f ca="1">(OFFSET(Assumptions!$B$20,J$1-1,0)*$D254+1)^(1/252)-1</f>
        <v>3.1924242731506958E-4</v>
      </c>
      <c r="K254" s="2">
        <f ca="1">(OFFSET(Assumptions!$B$20,K$1-1,0)*$D254+1)^(1/252)-1</f>
        <v>2.80708042510458E-4</v>
      </c>
      <c r="L254" s="2">
        <f ca="1">(OFFSET(Assumptions!$B$20,L$1-1,0)*$D254+1)^(1/252)-1</f>
        <v>2.7941712388845907E-4</v>
      </c>
      <c r="M254" s="2">
        <f ca="1">(OFFSET(Assumptions!$B$20,M$1-1,0)*$D254+1)^(1/252)-1</f>
        <v>2.8586753939485732E-4</v>
      </c>
      <c r="N254" s="2">
        <f ca="1">(OFFSET(Assumptions!$B$20,N$1-1,0)*$D254+1)^(1/252)-1</f>
        <v>2.6752101088733937E-4</v>
      </c>
    </row>
    <row r="255" spans="1:14" x14ac:dyDescent="0.25">
      <c r="A255" s="4">
        <f t="shared" si="12"/>
        <v>3</v>
      </c>
      <c r="B255" s="4">
        <f t="shared" si="13"/>
        <v>2013</v>
      </c>
      <c r="C255" s="9">
        <v>41334</v>
      </c>
      <c r="D255" s="1">
        <f t="shared" si="14"/>
        <v>6.9799798369888144E-2</v>
      </c>
      <c r="E255" s="1">
        <v>2.6777999999994E-4</v>
      </c>
      <c r="F255" s="1">
        <f t="shared" si="15"/>
        <v>7.839531232789021E-2</v>
      </c>
      <c r="G255" s="1">
        <v>-1.19459898427586E-2</v>
      </c>
      <c r="H255" s="2">
        <f ca="1">(OFFSET(Assumptions!$B$20,H$1-1,0)*$D255+1)^(1/252)-1</f>
        <v>2.80708042510458E-4</v>
      </c>
      <c r="I255" s="2">
        <f ca="1">(OFFSET(Assumptions!$B$20,I$1-1,0)*$D255+1)^(1/252)-1</f>
        <v>2.9359428166264578E-4</v>
      </c>
      <c r="J255" s="2">
        <f ca="1">(OFFSET(Assumptions!$B$20,J$1-1,0)*$D255+1)^(1/252)-1</f>
        <v>3.1924242731506958E-4</v>
      </c>
      <c r="K255" s="2">
        <f ca="1">(OFFSET(Assumptions!$B$20,K$1-1,0)*$D255+1)^(1/252)-1</f>
        <v>2.80708042510458E-4</v>
      </c>
      <c r="L255" s="2">
        <f ca="1">(OFFSET(Assumptions!$B$20,L$1-1,0)*$D255+1)^(1/252)-1</f>
        <v>2.7941712388845907E-4</v>
      </c>
      <c r="M255" s="2">
        <f ca="1">(OFFSET(Assumptions!$B$20,M$1-1,0)*$D255+1)^(1/252)-1</f>
        <v>2.8586753939485732E-4</v>
      </c>
      <c r="N255" s="2">
        <f ca="1">(OFFSET(Assumptions!$B$20,N$1-1,0)*$D255+1)^(1/252)-1</f>
        <v>2.6752101088733937E-4</v>
      </c>
    </row>
    <row r="256" spans="1:14" x14ac:dyDescent="0.25">
      <c r="A256" s="4">
        <f t="shared" si="12"/>
        <v>3</v>
      </c>
      <c r="B256" s="4">
        <f t="shared" si="13"/>
        <v>2013</v>
      </c>
      <c r="C256" s="9">
        <v>41337</v>
      </c>
      <c r="D256" s="1">
        <f t="shared" si="14"/>
        <v>6.9799798369888144E-2</v>
      </c>
      <c r="E256" s="1">
        <v>2.6777999999994E-4</v>
      </c>
      <c r="F256" s="1">
        <f t="shared" si="15"/>
        <v>7.8684085024625317E-2</v>
      </c>
      <c r="G256" s="1">
        <v>-6.4280656665646196E-3</v>
      </c>
      <c r="H256" s="2">
        <f ca="1">(OFFSET(Assumptions!$B$20,H$1-1,0)*$D256+1)^(1/252)-1</f>
        <v>2.80708042510458E-4</v>
      </c>
      <c r="I256" s="2">
        <f ca="1">(OFFSET(Assumptions!$B$20,I$1-1,0)*$D256+1)^(1/252)-1</f>
        <v>2.9359428166264578E-4</v>
      </c>
      <c r="J256" s="2">
        <f ca="1">(OFFSET(Assumptions!$B$20,J$1-1,0)*$D256+1)^(1/252)-1</f>
        <v>3.1924242731506958E-4</v>
      </c>
      <c r="K256" s="2">
        <f ca="1">(OFFSET(Assumptions!$B$20,K$1-1,0)*$D256+1)^(1/252)-1</f>
        <v>2.80708042510458E-4</v>
      </c>
      <c r="L256" s="2">
        <f ca="1">(OFFSET(Assumptions!$B$20,L$1-1,0)*$D256+1)^(1/252)-1</f>
        <v>2.7941712388845907E-4</v>
      </c>
      <c r="M256" s="2">
        <f ca="1">(OFFSET(Assumptions!$B$20,M$1-1,0)*$D256+1)^(1/252)-1</f>
        <v>2.8586753939485732E-4</v>
      </c>
      <c r="N256" s="2">
        <f ca="1">(OFFSET(Assumptions!$B$20,N$1-1,0)*$D256+1)^(1/252)-1</f>
        <v>2.6752101088733937E-4</v>
      </c>
    </row>
    <row r="257" spans="1:14" x14ac:dyDescent="0.25">
      <c r="A257" s="4">
        <f t="shared" si="12"/>
        <v>3</v>
      </c>
      <c r="B257" s="4">
        <f t="shared" si="13"/>
        <v>2013</v>
      </c>
      <c r="C257" s="9">
        <v>41338</v>
      </c>
      <c r="D257" s="1">
        <f t="shared" si="14"/>
        <v>6.9899524429120286E-2</v>
      </c>
      <c r="E257" s="1">
        <v>2.68149999999912E-4</v>
      </c>
      <c r="F257" s="1">
        <f t="shared" si="15"/>
        <v>7.8973334162024678E-2</v>
      </c>
      <c r="G257" s="1">
        <v>5.9772272249580805E-4</v>
      </c>
      <c r="H257" s="2">
        <f ca="1">(OFFSET(Assumptions!$B$20,H$1-1,0)*$D257+1)^(1/252)-1</f>
        <v>2.81095283401811E-4</v>
      </c>
      <c r="I257" s="2">
        <f ca="1">(OFFSET(Assumptions!$B$20,I$1-1,0)*$D257+1)^(1/252)-1</f>
        <v>2.9399865206980458E-4</v>
      </c>
      <c r="J257" s="2">
        <f ca="1">(OFFSET(Assumptions!$B$20,J$1-1,0)*$D257+1)^(1/252)-1</f>
        <v>3.1968072692456495E-4</v>
      </c>
      <c r="K257" s="2">
        <f ca="1">(OFFSET(Assumptions!$B$20,K$1-1,0)*$D257+1)^(1/252)-1</f>
        <v>2.81095283401811E-4</v>
      </c>
      <c r="L257" s="2">
        <f ca="1">(OFFSET(Assumptions!$B$20,L$1-1,0)*$D257+1)^(1/252)-1</f>
        <v>2.7980264572047275E-4</v>
      </c>
      <c r="M257" s="2">
        <f ca="1">(OFFSET(Assumptions!$B$20,M$1-1,0)*$D257+1)^(1/252)-1</f>
        <v>2.862616453971345E-4</v>
      </c>
      <c r="N257" s="2">
        <f ca="1">(OFFSET(Assumptions!$B$20,N$1-1,0)*$D257+1)^(1/252)-1</f>
        <v>2.6789066492605151E-4</v>
      </c>
    </row>
    <row r="258" spans="1:14" x14ac:dyDescent="0.25">
      <c r="A258" s="4">
        <f t="shared" si="12"/>
        <v>3</v>
      </c>
      <c r="B258" s="4">
        <f t="shared" si="13"/>
        <v>2013</v>
      </c>
      <c r="C258" s="9">
        <v>41339</v>
      </c>
      <c r="D258" s="1">
        <f t="shared" si="14"/>
        <v>6.9899524429120286E-2</v>
      </c>
      <c r="E258" s="1">
        <v>2.68149999999912E-4</v>
      </c>
      <c r="F258" s="1">
        <f t="shared" si="15"/>
        <v>7.926266086158007E-2</v>
      </c>
      <c r="G258" s="1">
        <v>1.5109479839932099E-3</v>
      </c>
      <c r="H258" s="2">
        <f ca="1">(OFFSET(Assumptions!$B$20,H$1-1,0)*$D258+1)^(1/252)-1</f>
        <v>2.81095283401811E-4</v>
      </c>
      <c r="I258" s="2">
        <f ca="1">(OFFSET(Assumptions!$B$20,I$1-1,0)*$D258+1)^(1/252)-1</f>
        <v>2.9399865206980458E-4</v>
      </c>
      <c r="J258" s="2">
        <f ca="1">(OFFSET(Assumptions!$B$20,J$1-1,0)*$D258+1)^(1/252)-1</f>
        <v>3.1968072692456495E-4</v>
      </c>
      <c r="K258" s="2">
        <f ca="1">(OFFSET(Assumptions!$B$20,K$1-1,0)*$D258+1)^(1/252)-1</f>
        <v>2.81095283401811E-4</v>
      </c>
      <c r="L258" s="2">
        <f ca="1">(OFFSET(Assumptions!$B$20,L$1-1,0)*$D258+1)^(1/252)-1</f>
        <v>2.7980264572047275E-4</v>
      </c>
      <c r="M258" s="2">
        <f ca="1">(OFFSET(Assumptions!$B$20,M$1-1,0)*$D258+1)^(1/252)-1</f>
        <v>2.862616453971345E-4</v>
      </c>
      <c r="N258" s="2">
        <f ca="1">(OFFSET(Assumptions!$B$20,N$1-1,0)*$D258+1)^(1/252)-1</f>
        <v>2.6789066492605151E-4</v>
      </c>
    </row>
    <row r="259" spans="1:14" x14ac:dyDescent="0.25">
      <c r="A259" s="4">
        <f t="shared" si="12"/>
        <v>3</v>
      </c>
      <c r="B259" s="4">
        <f t="shared" si="13"/>
        <v>2013</v>
      </c>
      <c r="C259" s="9">
        <v>41340</v>
      </c>
      <c r="D259" s="1">
        <f t="shared" si="14"/>
        <v>6.9899524429120286E-2</v>
      </c>
      <c r="E259" s="1">
        <v>2.68149999999912E-4</v>
      </c>
      <c r="F259" s="1">
        <f t="shared" si="15"/>
        <v>7.9552065144089967E-2</v>
      </c>
      <c r="G259" s="1">
        <v>-1.69320388191274E-3</v>
      </c>
      <c r="H259" s="2">
        <f ca="1">(OFFSET(Assumptions!$B$20,H$1-1,0)*$D259+1)^(1/252)-1</f>
        <v>2.81095283401811E-4</v>
      </c>
      <c r="I259" s="2">
        <f ca="1">(OFFSET(Assumptions!$B$20,I$1-1,0)*$D259+1)^(1/252)-1</f>
        <v>2.9399865206980458E-4</v>
      </c>
      <c r="J259" s="2">
        <f ca="1">(OFFSET(Assumptions!$B$20,J$1-1,0)*$D259+1)^(1/252)-1</f>
        <v>3.1968072692456495E-4</v>
      </c>
      <c r="K259" s="2">
        <f ca="1">(OFFSET(Assumptions!$B$20,K$1-1,0)*$D259+1)^(1/252)-1</f>
        <v>2.81095283401811E-4</v>
      </c>
      <c r="L259" s="2">
        <f ca="1">(OFFSET(Assumptions!$B$20,L$1-1,0)*$D259+1)^(1/252)-1</f>
        <v>2.7980264572047275E-4</v>
      </c>
      <c r="M259" s="2">
        <f ca="1">(OFFSET(Assumptions!$B$20,M$1-1,0)*$D259+1)^(1/252)-1</f>
        <v>2.862616453971345E-4</v>
      </c>
      <c r="N259" s="2">
        <f ca="1">(OFFSET(Assumptions!$B$20,N$1-1,0)*$D259+1)^(1/252)-1</f>
        <v>2.6789066492605151E-4</v>
      </c>
    </row>
    <row r="260" spans="1:14" x14ac:dyDescent="0.25">
      <c r="A260" s="4">
        <f t="shared" ref="A260:A323" si="16">MONTH(C260)</f>
        <v>3</v>
      </c>
      <c r="B260" s="4">
        <f t="shared" ref="B260:B323" si="17">YEAR(C260)</f>
        <v>2013</v>
      </c>
      <c r="C260" s="9">
        <v>41341</v>
      </c>
      <c r="D260" s="1">
        <f t="shared" si="14"/>
        <v>6.9899524429120286E-2</v>
      </c>
      <c r="E260" s="1">
        <v>2.68149999999912E-4</v>
      </c>
      <c r="F260" s="1">
        <f t="shared" si="15"/>
        <v>7.9841547030358173E-2</v>
      </c>
      <c r="G260" s="1">
        <v>9.9707263532169393E-3</v>
      </c>
      <c r="H260" s="2">
        <f ca="1">(OFFSET(Assumptions!$B$20,H$1-1,0)*$D260+1)^(1/252)-1</f>
        <v>2.81095283401811E-4</v>
      </c>
      <c r="I260" s="2">
        <f ca="1">(OFFSET(Assumptions!$B$20,I$1-1,0)*$D260+1)^(1/252)-1</f>
        <v>2.9399865206980458E-4</v>
      </c>
      <c r="J260" s="2">
        <f ca="1">(OFFSET(Assumptions!$B$20,J$1-1,0)*$D260+1)^(1/252)-1</f>
        <v>3.1968072692456495E-4</v>
      </c>
      <c r="K260" s="2">
        <f ca="1">(OFFSET(Assumptions!$B$20,K$1-1,0)*$D260+1)^(1/252)-1</f>
        <v>2.81095283401811E-4</v>
      </c>
      <c r="L260" s="2">
        <f ca="1">(OFFSET(Assumptions!$B$20,L$1-1,0)*$D260+1)^(1/252)-1</f>
        <v>2.7980264572047275E-4</v>
      </c>
      <c r="M260" s="2">
        <f ca="1">(OFFSET(Assumptions!$B$20,M$1-1,0)*$D260+1)^(1/252)-1</f>
        <v>2.862616453971345E-4</v>
      </c>
      <c r="N260" s="2">
        <f ca="1">(OFFSET(Assumptions!$B$20,N$1-1,0)*$D260+1)^(1/252)-1</f>
        <v>2.6789066492605151E-4</v>
      </c>
    </row>
    <row r="261" spans="1:14" x14ac:dyDescent="0.25">
      <c r="A261" s="4">
        <f t="shared" si="16"/>
        <v>3</v>
      </c>
      <c r="B261" s="4">
        <f t="shared" si="17"/>
        <v>2013</v>
      </c>
      <c r="C261" s="9">
        <v>41344</v>
      </c>
      <c r="D261" s="1">
        <f t="shared" ref="D261:D324" si="18">(1+E261)^252-1</f>
        <v>6.9899524429120286E-2</v>
      </c>
      <c r="E261" s="1">
        <v>2.68149999999912E-4</v>
      </c>
      <c r="F261" s="1">
        <f t="shared" si="15"/>
        <v>8.0131106541194264E-2</v>
      </c>
      <c r="G261" s="1">
        <v>1.55877539973524E-2</v>
      </c>
      <c r="H261" s="2">
        <f ca="1">(OFFSET(Assumptions!$B$20,H$1-1,0)*$D261+1)^(1/252)-1</f>
        <v>2.81095283401811E-4</v>
      </c>
      <c r="I261" s="2">
        <f ca="1">(OFFSET(Assumptions!$B$20,I$1-1,0)*$D261+1)^(1/252)-1</f>
        <v>2.9399865206980458E-4</v>
      </c>
      <c r="J261" s="2">
        <f ca="1">(OFFSET(Assumptions!$B$20,J$1-1,0)*$D261+1)^(1/252)-1</f>
        <v>3.1968072692456495E-4</v>
      </c>
      <c r="K261" s="2">
        <f ca="1">(OFFSET(Assumptions!$B$20,K$1-1,0)*$D261+1)^(1/252)-1</f>
        <v>2.81095283401811E-4</v>
      </c>
      <c r="L261" s="2">
        <f ca="1">(OFFSET(Assumptions!$B$20,L$1-1,0)*$D261+1)^(1/252)-1</f>
        <v>2.7980264572047275E-4</v>
      </c>
      <c r="M261" s="2">
        <f ca="1">(OFFSET(Assumptions!$B$20,M$1-1,0)*$D261+1)^(1/252)-1</f>
        <v>2.862616453971345E-4</v>
      </c>
      <c r="N261" s="2">
        <f ca="1">(OFFSET(Assumptions!$B$20,N$1-1,0)*$D261+1)^(1/252)-1</f>
        <v>2.6789066492605151E-4</v>
      </c>
    </row>
    <row r="262" spans="1:14" x14ac:dyDescent="0.25">
      <c r="A262" s="4">
        <f t="shared" si="16"/>
        <v>3</v>
      </c>
      <c r="B262" s="4">
        <f t="shared" si="17"/>
        <v>2013</v>
      </c>
      <c r="C262" s="9">
        <v>41345</v>
      </c>
      <c r="D262" s="1">
        <f t="shared" si="18"/>
        <v>6.9899524429120286E-2</v>
      </c>
      <c r="E262" s="1">
        <v>2.68149999999912E-4</v>
      </c>
      <c r="F262" s="1">
        <f t="shared" si="15"/>
        <v>8.0420743697413144E-2</v>
      </c>
      <c r="G262" s="1">
        <v>-1.56281989795591E-2</v>
      </c>
      <c r="H262" s="2">
        <f ca="1">(OFFSET(Assumptions!$B$20,H$1-1,0)*$D262+1)^(1/252)-1</f>
        <v>2.81095283401811E-4</v>
      </c>
      <c r="I262" s="2">
        <f ca="1">(OFFSET(Assumptions!$B$20,I$1-1,0)*$D262+1)^(1/252)-1</f>
        <v>2.9399865206980458E-4</v>
      </c>
      <c r="J262" s="2">
        <f ca="1">(OFFSET(Assumptions!$B$20,J$1-1,0)*$D262+1)^(1/252)-1</f>
        <v>3.1968072692456495E-4</v>
      </c>
      <c r="K262" s="2">
        <f ca="1">(OFFSET(Assumptions!$B$20,K$1-1,0)*$D262+1)^(1/252)-1</f>
        <v>2.81095283401811E-4</v>
      </c>
      <c r="L262" s="2">
        <f ca="1">(OFFSET(Assumptions!$B$20,L$1-1,0)*$D262+1)^(1/252)-1</f>
        <v>2.7980264572047275E-4</v>
      </c>
      <c r="M262" s="2">
        <f ca="1">(OFFSET(Assumptions!$B$20,M$1-1,0)*$D262+1)^(1/252)-1</f>
        <v>2.862616453971345E-4</v>
      </c>
      <c r="N262" s="2">
        <f ca="1">(OFFSET(Assumptions!$B$20,N$1-1,0)*$D262+1)^(1/252)-1</f>
        <v>2.6789066492605151E-4</v>
      </c>
    </row>
    <row r="263" spans="1:14" x14ac:dyDescent="0.25">
      <c r="A263" s="4">
        <f t="shared" si="16"/>
        <v>3</v>
      </c>
      <c r="B263" s="4">
        <f t="shared" si="17"/>
        <v>2013</v>
      </c>
      <c r="C263" s="9">
        <v>41346</v>
      </c>
      <c r="D263" s="1">
        <f t="shared" si="18"/>
        <v>6.9899524429120286E-2</v>
      </c>
      <c r="E263" s="1">
        <v>2.68149999999912E-4</v>
      </c>
      <c r="F263" s="1">
        <f t="shared" ref="F263:F326" si="19">(1+F262)*(1+E263)-1</f>
        <v>8.0710458519835493E-2</v>
      </c>
      <c r="G263" s="1">
        <v>1.09194047827377E-2</v>
      </c>
      <c r="H263" s="2">
        <f ca="1">(OFFSET(Assumptions!$B$20,H$1-1,0)*$D263+1)^(1/252)-1</f>
        <v>2.81095283401811E-4</v>
      </c>
      <c r="I263" s="2">
        <f ca="1">(OFFSET(Assumptions!$B$20,I$1-1,0)*$D263+1)^(1/252)-1</f>
        <v>2.9399865206980458E-4</v>
      </c>
      <c r="J263" s="2">
        <f ca="1">(OFFSET(Assumptions!$B$20,J$1-1,0)*$D263+1)^(1/252)-1</f>
        <v>3.1968072692456495E-4</v>
      </c>
      <c r="K263" s="2">
        <f ca="1">(OFFSET(Assumptions!$B$20,K$1-1,0)*$D263+1)^(1/252)-1</f>
        <v>2.81095283401811E-4</v>
      </c>
      <c r="L263" s="2">
        <f ca="1">(OFFSET(Assumptions!$B$20,L$1-1,0)*$D263+1)^(1/252)-1</f>
        <v>2.7980264572047275E-4</v>
      </c>
      <c r="M263" s="2">
        <f ca="1">(OFFSET(Assumptions!$B$20,M$1-1,0)*$D263+1)^(1/252)-1</f>
        <v>2.862616453971345E-4</v>
      </c>
      <c r="N263" s="2">
        <f ca="1">(OFFSET(Assumptions!$B$20,N$1-1,0)*$D263+1)^(1/252)-1</f>
        <v>2.6789066492605151E-4</v>
      </c>
    </row>
    <row r="264" spans="1:14" x14ac:dyDescent="0.25">
      <c r="A264" s="4">
        <f t="shared" si="16"/>
        <v>3</v>
      </c>
      <c r="B264" s="4">
        <f t="shared" si="17"/>
        <v>2013</v>
      </c>
      <c r="C264" s="9">
        <v>41347</v>
      </c>
      <c r="D264" s="1">
        <f t="shared" si="18"/>
        <v>6.9899524429120286E-2</v>
      </c>
      <c r="E264" s="1">
        <v>2.68149999999912E-4</v>
      </c>
      <c r="F264" s="1">
        <f t="shared" si="19"/>
        <v>8.100025102928754E-2</v>
      </c>
      <c r="G264" s="1">
        <v>-1.01432974665328E-3</v>
      </c>
      <c r="H264" s="2">
        <f ca="1">(OFFSET(Assumptions!$B$20,H$1-1,0)*$D264+1)^(1/252)-1</f>
        <v>2.81095283401811E-4</v>
      </c>
      <c r="I264" s="2">
        <f ca="1">(OFFSET(Assumptions!$B$20,I$1-1,0)*$D264+1)^(1/252)-1</f>
        <v>2.9399865206980458E-4</v>
      </c>
      <c r="J264" s="2">
        <f ca="1">(OFFSET(Assumptions!$B$20,J$1-1,0)*$D264+1)^(1/252)-1</f>
        <v>3.1968072692456495E-4</v>
      </c>
      <c r="K264" s="2">
        <f ca="1">(OFFSET(Assumptions!$B$20,K$1-1,0)*$D264+1)^(1/252)-1</f>
        <v>2.81095283401811E-4</v>
      </c>
      <c r="L264" s="2">
        <f ca="1">(OFFSET(Assumptions!$B$20,L$1-1,0)*$D264+1)^(1/252)-1</f>
        <v>2.7980264572047275E-4</v>
      </c>
      <c r="M264" s="2">
        <f ca="1">(OFFSET(Assumptions!$B$20,M$1-1,0)*$D264+1)^(1/252)-1</f>
        <v>2.862616453971345E-4</v>
      </c>
      <c r="N264" s="2">
        <f ca="1">(OFFSET(Assumptions!$B$20,N$1-1,0)*$D264+1)^(1/252)-1</f>
        <v>2.6789066492605151E-4</v>
      </c>
    </row>
    <row r="265" spans="1:14" x14ac:dyDescent="0.25">
      <c r="A265" s="4">
        <f t="shared" si="16"/>
        <v>3</v>
      </c>
      <c r="B265" s="4">
        <f t="shared" si="17"/>
        <v>2013</v>
      </c>
      <c r="C265" s="9">
        <v>41348</v>
      </c>
      <c r="D265" s="1">
        <f t="shared" si="18"/>
        <v>6.9899524429120286E-2</v>
      </c>
      <c r="E265" s="1">
        <v>2.68149999999912E-4</v>
      </c>
      <c r="F265" s="1">
        <f t="shared" si="19"/>
        <v>8.1290121246600844E-2</v>
      </c>
      <c r="G265" s="1">
        <v>-1.26673798488087E-2</v>
      </c>
      <c r="H265" s="2">
        <f ca="1">(OFFSET(Assumptions!$B$20,H$1-1,0)*$D265+1)^(1/252)-1</f>
        <v>2.81095283401811E-4</v>
      </c>
      <c r="I265" s="2">
        <f ca="1">(OFFSET(Assumptions!$B$20,I$1-1,0)*$D265+1)^(1/252)-1</f>
        <v>2.9399865206980458E-4</v>
      </c>
      <c r="J265" s="2">
        <f ca="1">(OFFSET(Assumptions!$B$20,J$1-1,0)*$D265+1)^(1/252)-1</f>
        <v>3.1968072692456495E-4</v>
      </c>
      <c r="K265" s="2">
        <f ca="1">(OFFSET(Assumptions!$B$20,K$1-1,0)*$D265+1)^(1/252)-1</f>
        <v>2.81095283401811E-4</v>
      </c>
      <c r="L265" s="2">
        <f ca="1">(OFFSET(Assumptions!$B$20,L$1-1,0)*$D265+1)^(1/252)-1</f>
        <v>2.7980264572047275E-4</v>
      </c>
      <c r="M265" s="2">
        <f ca="1">(OFFSET(Assumptions!$B$20,M$1-1,0)*$D265+1)^(1/252)-1</f>
        <v>2.862616453971345E-4</v>
      </c>
      <c r="N265" s="2">
        <f ca="1">(OFFSET(Assumptions!$B$20,N$1-1,0)*$D265+1)^(1/252)-1</f>
        <v>2.6789066492605151E-4</v>
      </c>
    </row>
    <row r="266" spans="1:14" x14ac:dyDescent="0.25">
      <c r="A266" s="4">
        <f t="shared" si="16"/>
        <v>3</v>
      </c>
      <c r="B266" s="4">
        <f t="shared" si="17"/>
        <v>2013</v>
      </c>
      <c r="C266" s="9">
        <v>41351</v>
      </c>
      <c r="D266" s="1">
        <f t="shared" si="18"/>
        <v>6.9899524429120286E-2</v>
      </c>
      <c r="E266" s="1">
        <v>2.68149999999912E-4</v>
      </c>
      <c r="F266" s="1">
        <f t="shared" si="19"/>
        <v>8.1580069192612958E-2</v>
      </c>
      <c r="G266" s="1">
        <v>-4.0677437913603197E-3</v>
      </c>
      <c r="H266" s="2">
        <f ca="1">(OFFSET(Assumptions!$B$20,H$1-1,0)*$D266+1)^(1/252)-1</f>
        <v>2.81095283401811E-4</v>
      </c>
      <c r="I266" s="2">
        <f ca="1">(OFFSET(Assumptions!$B$20,I$1-1,0)*$D266+1)^(1/252)-1</f>
        <v>2.9399865206980458E-4</v>
      </c>
      <c r="J266" s="2">
        <f ca="1">(OFFSET(Assumptions!$B$20,J$1-1,0)*$D266+1)^(1/252)-1</f>
        <v>3.1968072692456495E-4</v>
      </c>
      <c r="K266" s="2">
        <f ca="1">(OFFSET(Assumptions!$B$20,K$1-1,0)*$D266+1)^(1/252)-1</f>
        <v>2.81095283401811E-4</v>
      </c>
      <c r="L266" s="2">
        <f ca="1">(OFFSET(Assumptions!$B$20,L$1-1,0)*$D266+1)^(1/252)-1</f>
        <v>2.7980264572047275E-4</v>
      </c>
      <c r="M266" s="2">
        <f ca="1">(OFFSET(Assumptions!$B$20,M$1-1,0)*$D266+1)^(1/252)-1</f>
        <v>2.862616453971345E-4</v>
      </c>
      <c r="N266" s="2">
        <f ca="1">(OFFSET(Assumptions!$B$20,N$1-1,0)*$D266+1)^(1/252)-1</f>
        <v>2.6789066492605151E-4</v>
      </c>
    </row>
    <row r="267" spans="1:14" x14ac:dyDescent="0.25">
      <c r="A267" s="4">
        <f t="shared" si="16"/>
        <v>3</v>
      </c>
      <c r="B267" s="4">
        <f t="shared" si="17"/>
        <v>2013</v>
      </c>
      <c r="C267" s="9">
        <v>41352</v>
      </c>
      <c r="D267" s="1">
        <f t="shared" si="18"/>
        <v>6.9899524429120286E-2</v>
      </c>
      <c r="E267" s="1">
        <v>2.68149999999912E-4</v>
      </c>
      <c r="F267" s="1">
        <f t="shared" si="19"/>
        <v>8.1870094888166767E-2</v>
      </c>
      <c r="G267" s="1">
        <v>2.0506863331903901E-4</v>
      </c>
      <c r="H267" s="2">
        <f ca="1">(OFFSET(Assumptions!$B$20,H$1-1,0)*$D267+1)^(1/252)-1</f>
        <v>2.81095283401811E-4</v>
      </c>
      <c r="I267" s="2">
        <f ca="1">(OFFSET(Assumptions!$B$20,I$1-1,0)*$D267+1)^(1/252)-1</f>
        <v>2.9399865206980458E-4</v>
      </c>
      <c r="J267" s="2">
        <f ca="1">(OFFSET(Assumptions!$B$20,J$1-1,0)*$D267+1)^(1/252)-1</f>
        <v>3.1968072692456495E-4</v>
      </c>
      <c r="K267" s="2">
        <f ca="1">(OFFSET(Assumptions!$B$20,K$1-1,0)*$D267+1)^(1/252)-1</f>
        <v>2.81095283401811E-4</v>
      </c>
      <c r="L267" s="2">
        <f ca="1">(OFFSET(Assumptions!$B$20,L$1-1,0)*$D267+1)^(1/252)-1</f>
        <v>2.7980264572047275E-4</v>
      </c>
      <c r="M267" s="2">
        <f ca="1">(OFFSET(Assumptions!$B$20,M$1-1,0)*$D267+1)^(1/252)-1</f>
        <v>2.862616453971345E-4</v>
      </c>
      <c r="N267" s="2">
        <f ca="1">(OFFSET(Assumptions!$B$20,N$1-1,0)*$D267+1)^(1/252)-1</f>
        <v>2.6789066492605151E-4</v>
      </c>
    </row>
    <row r="268" spans="1:14" x14ac:dyDescent="0.25">
      <c r="A268" s="4">
        <f t="shared" si="16"/>
        <v>3</v>
      </c>
      <c r="B268" s="4">
        <f t="shared" si="17"/>
        <v>2013</v>
      </c>
      <c r="C268" s="9">
        <v>41353</v>
      </c>
      <c r="D268" s="1">
        <f t="shared" si="18"/>
        <v>6.9899524429120286E-2</v>
      </c>
      <c r="E268" s="1">
        <v>2.68149999999912E-4</v>
      </c>
      <c r="F268" s="1">
        <f t="shared" si="19"/>
        <v>8.2160198354110925E-2</v>
      </c>
      <c r="G268" s="1">
        <v>-6.2256463852559101E-3</v>
      </c>
      <c r="H268" s="2">
        <f ca="1">(OFFSET(Assumptions!$B$20,H$1-1,0)*$D268+1)^(1/252)-1</f>
        <v>2.81095283401811E-4</v>
      </c>
      <c r="I268" s="2">
        <f ca="1">(OFFSET(Assumptions!$B$20,I$1-1,0)*$D268+1)^(1/252)-1</f>
        <v>2.9399865206980458E-4</v>
      </c>
      <c r="J268" s="2">
        <f ca="1">(OFFSET(Assumptions!$B$20,J$1-1,0)*$D268+1)^(1/252)-1</f>
        <v>3.1968072692456495E-4</v>
      </c>
      <c r="K268" s="2">
        <f ca="1">(OFFSET(Assumptions!$B$20,K$1-1,0)*$D268+1)^(1/252)-1</f>
        <v>2.81095283401811E-4</v>
      </c>
      <c r="L268" s="2">
        <f ca="1">(OFFSET(Assumptions!$B$20,L$1-1,0)*$D268+1)^(1/252)-1</f>
        <v>2.7980264572047275E-4</v>
      </c>
      <c r="M268" s="2">
        <f ca="1">(OFFSET(Assumptions!$B$20,M$1-1,0)*$D268+1)^(1/252)-1</f>
        <v>2.862616453971345E-4</v>
      </c>
      <c r="N268" s="2">
        <f ca="1">(OFFSET(Assumptions!$B$20,N$1-1,0)*$D268+1)^(1/252)-1</f>
        <v>2.6789066492605151E-4</v>
      </c>
    </row>
    <row r="269" spans="1:14" x14ac:dyDescent="0.25">
      <c r="A269" s="4">
        <f t="shared" si="16"/>
        <v>3</v>
      </c>
      <c r="B269" s="4">
        <f t="shared" si="17"/>
        <v>2013</v>
      </c>
      <c r="C269" s="9">
        <v>41354</v>
      </c>
      <c r="D269" s="1">
        <f t="shared" si="18"/>
        <v>6.9899524429120286E-2</v>
      </c>
      <c r="E269" s="1">
        <v>2.68149999999912E-4</v>
      </c>
      <c r="F269" s="1">
        <f t="shared" si="19"/>
        <v>8.2450379611299418E-2</v>
      </c>
      <c r="G269" s="1">
        <v>6.5109914429510897E-3</v>
      </c>
      <c r="H269" s="2">
        <f ca="1">(OFFSET(Assumptions!$B$20,H$1-1,0)*$D269+1)^(1/252)-1</f>
        <v>2.81095283401811E-4</v>
      </c>
      <c r="I269" s="2">
        <f ca="1">(OFFSET(Assumptions!$B$20,I$1-1,0)*$D269+1)^(1/252)-1</f>
        <v>2.9399865206980458E-4</v>
      </c>
      <c r="J269" s="2">
        <f ca="1">(OFFSET(Assumptions!$B$20,J$1-1,0)*$D269+1)^(1/252)-1</f>
        <v>3.1968072692456495E-4</v>
      </c>
      <c r="K269" s="2">
        <f ca="1">(OFFSET(Assumptions!$B$20,K$1-1,0)*$D269+1)^(1/252)-1</f>
        <v>2.81095283401811E-4</v>
      </c>
      <c r="L269" s="2">
        <f ca="1">(OFFSET(Assumptions!$B$20,L$1-1,0)*$D269+1)^(1/252)-1</f>
        <v>2.7980264572047275E-4</v>
      </c>
      <c r="M269" s="2">
        <f ca="1">(OFFSET(Assumptions!$B$20,M$1-1,0)*$D269+1)^(1/252)-1</f>
        <v>2.862616453971345E-4</v>
      </c>
      <c r="N269" s="2">
        <f ca="1">(OFFSET(Assumptions!$B$20,N$1-1,0)*$D269+1)^(1/252)-1</f>
        <v>2.6789066492605151E-4</v>
      </c>
    </row>
    <row r="270" spans="1:14" x14ac:dyDescent="0.25">
      <c r="A270" s="4">
        <f t="shared" si="16"/>
        <v>3</v>
      </c>
      <c r="B270" s="4">
        <f t="shared" si="17"/>
        <v>2013</v>
      </c>
      <c r="C270" s="9">
        <v>41355</v>
      </c>
      <c r="D270" s="1">
        <f t="shared" si="18"/>
        <v>6.9899524429120286E-2</v>
      </c>
      <c r="E270" s="1">
        <v>2.68149999999912E-4</v>
      </c>
      <c r="F270" s="1">
        <f t="shared" si="19"/>
        <v>8.2740638680592005E-2</v>
      </c>
      <c r="G270" s="1">
        <v>1.63691962839208E-3</v>
      </c>
      <c r="H270" s="2">
        <f ca="1">(OFFSET(Assumptions!$B$20,H$1-1,0)*$D270+1)^(1/252)-1</f>
        <v>2.81095283401811E-4</v>
      </c>
      <c r="I270" s="2">
        <f ca="1">(OFFSET(Assumptions!$B$20,I$1-1,0)*$D270+1)^(1/252)-1</f>
        <v>2.9399865206980458E-4</v>
      </c>
      <c r="J270" s="2">
        <f ca="1">(OFFSET(Assumptions!$B$20,J$1-1,0)*$D270+1)^(1/252)-1</f>
        <v>3.1968072692456495E-4</v>
      </c>
      <c r="K270" s="2">
        <f ca="1">(OFFSET(Assumptions!$B$20,K$1-1,0)*$D270+1)^(1/252)-1</f>
        <v>2.81095283401811E-4</v>
      </c>
      <c r="L270" s="2">
        <f ca="1">(OFFSET(Assumptions!$B$20,L$1-1,0)*$D270+1)^(1/252)-1</f>
        <v>2.7980264572047275E-4</v>
      </c>
      <c r="M270" s="2">
        <f ca="1">(OFFSET(Assumptions!$B$20,M$1-1,0)*$D270+1)^(1/252)-1</f>
        <v>2.862616453971345E-4</v>
      </c>
      <c r="N270" s="2">
        <f ca="1">(OFFSET(Assumptions!$B$20,N$1-1,0)*$D270+1)^(1/252)-1</f>
        <v>2.6789066492605151E-4</v>
      </c>
    </row>
    <row r="271" spans="1:14" x14ac:dyDescent="0.25">
      <c r="A271" s="4">
        <f t="shared" si="16"/>
        <v>3</v>
      </c>
      <c r="B271" s="4">
        <f t="shared" si="17"/>
        <v>2013</v>
      </c>
      <c r="C271" s="9">
        <v>41358</v>
      </c>
      <c r="D271" s="1">
        <f t="shared" si="18"/>
        <v>6.9899524429120286E-2</v>
      </c>
      <c r="E271" s="1">
        <v>2.68149999999912E-4</v>
      </c>
      <c r="F271" s="1">
        <f t="shared" si="19"/>
        <v>8.3030975582854216E-2</v>
      </c>
      <c r="G271" s="1">
        <v>-2.0858901145546201E-3</v>
      </c>
      <c r="H271" s="2">
        <f ca="1">(OFFSET(Assumptions!$B$20,H$1-1,0)*$D271+1)^(1/252)-1</f>
        <v>2.81095283401811E-4</v>
      </c>
      <c r="I271" s="2">
        <f ca="1">(OFFSET(Assumptions!$B$20,I$1-1,0)*$D271+1)^(1/252)-1</f>
        <v>2.9399865206980458E-4</v>
      </c>
      <c r="J271" s="2">
        <f ca="1">(OFFSET(Assumptions!$B$20,J$1-1,0)*$D271+1)^(1/252)-1</f>
        <v>3.1968072692456495E-4</v>
      </c>
      <c r="K271" s="2">
        <f ca="1">(OFFSET(Assumptions!$B$20,K$1-1,0)*$D271+1)^(1/252)-1</f>
        <v>2.81095283401811E-4</v>
      </c>
      <c r="L271" s="2">
        <f ca="1">(OFFSET(Assumptions!$B$20,L$1-1,0)*$D271+1)^(1/252)-1</f>
        <v>2.7980264572047275E-4</v>
      </c>
      <c r="M271" s="2">
        <f ca="1">(OFFSET(Assumptions!$B$20,M$1-1,0)*$D271+1)^(1/252)-1</f>
        <v>2.862616453971345E-4</v>
      </c>
      <c r="N271" s="2">
        <f ca="1">(OFFSET(Assumptions!$B$20,N$1-1,0)*$D271+1)^(1/252)-1</f>
        <v>2.6789066492605151E-4</v>
      </c>
    </row>
    <row r="272" spans="1:14" x14ac:dyDescent="0.25">
      <c r="A272" s="4">
        <f t="shared" si="16"/>
        <v>3</v>
      </c>
      <c r="B272" s="4">
        <f t="shared" si="17"/>
        <v>2013</v>
      </c>
      <c r="C272" s="9">
        <v>41359</v>
      </c>
      <c r="D272" s="1">
        <f t="shared" si="18"/>
        <v>6.9899524429120286E-2</v>
      </c>
      <c r="E272" s="1">
        <v>2.68149999999912E-4</v>
      </c>
      <c r="F272" s="1">
        <f t="shared" si="19"/>
        <v>8.3321390338956691E-2</v>
      </c>
      <c r="G272" s="1">
        <v>-2.36768458864312E-3</v>
      </c>
      <c r="H272" s="2">
        <f ca="1">(OFFSET(Assumptions!$B$20,H$1-1,0)*$D272+1)^(1/252)-1</f>
        <v>2.81095283401811E-4</v>
      </c>
      <c r="I272" s="2">
        <f ca="1">(OFFSET(Assumptions!$B$20,I$1-1,0)*$D272+1)^(1/252)-1</f>
        <v>2.9399865206980458E-4</v>
      </c>
      <c r="J272" s="2">
        <f ca="1">(OFFSET(Assumptions!$B$20,J$1-1,0)*$D272+1)^(1/252)-1</f>
        <v>3.1968072692456495E-4</v>
      </c>
      <c r="K272" s="2">
        <f ca="1">(OFFSET(Assumptions!$B$20,K$1-1,0)*$D272+1)^(1/252)-1</f>
        <v>2.81095283401811E-4</v>
      </c>
      <c r="L272" s="2">
        <f ca="1">(OFFSET(Assumptions!$B$20,L$1-1,0)*$D272+1)^(1/252)-1</f>
        <v>2.7980264572047275E-4</v>
      </c>
      <c r="M272" s="2">
        <f ca="1">(OFFSET(Assumptions!$B$20,M$1-1,0)*$D272+1)^(1/252)-1</f>
        <v>2.862616453971345E-4</v>
      </c>
      <c r="N272" s="2">
        <f ca="1">(OFFSET(Assumptions!$B$20,N$1-1,0)*$D272+1)^(1/252)-1</f>
        <v>2.6789066492605151E-4</v>
      </c>
    </row>
    <row r="273" spans="1:14" x14ac:dyDescent="0.25">
      <c r="A273" s="4">
        <f t="shared" si="16"/>
        <v>3</v>
      </c>
      <c r="B273" s="4">
        <f t="shared" si="17"/>
        <v>2013</v>
      </c>
      <c r="C273" s="9">
        <v>41360</v>
      </c>
      <c r="D273" s="1">
        <f t="shared" si="18"/>
        <v>6.9899524429120286E-2</v>
      </c>
      <c r="E273" s="1">
        <v>2.68149999999912E-4</v>
      </c>
      <c r="F273" s="1">
        <f t="shared" si="19"/>
        <v>8.3611882969776063E-2</v>
      </c>
      <c r="G273" s="1">
        <v>2.0726551543772702E-3</v>
      </c>
      <c r="H273" s="2">
        <f ca="1">(OFFSET(Assumptions!$B$20,H$1-1,0)*$D273+1)^(1/252)-1</f>
        <v>2.81095283401811E-4</v>
      </c>
      <c r="I273" s="2">
        <f ca="1">(OFFSET(Assumptions!$B$20,I$1-1,0)*$D273+1)^(1/252)-1</f>
        <v>2.9399865206980458E-4</v>
      </c>
      <c r="J273" s="2">
        <f ca="1">(OFFSET(Assumptions!$B$20,J$1-1,0)*$D273+1)^(1/252)-1</f>
        <v>3.1968072692456495E-4</v>
      </c>
      <c r="K273" s="2">
        <f ca="1">(OFFSET(Assumptions!$B$20,K$1-1,0)*$D273+1)^(1/252)-1</f>
        <v>2.81095283401811E-4</v>
      </c>
      <c r="L273" s="2">
        <f ca="1">(OFFSET(Assumptions!$B$20,L$1-1,0)*$D273+1)^(1/252)-1</f>
        <v>2.7980264572047275E-4</v>
      </c>
      <c r="M273" s="2">
        <f ca="1">(OFFSET(Assumptions!$B$20,M$1-1,0)*$D273+1)^(1/252)-1</f>
        <v>2.862616453971345E-4</v>
      </c>
      <c r="N273" s="2">
        <f ca="1">(OFFSET(Assumptions!$B$20,N$1-1,0)*$D273+1)^(1/252)-1</f>
        <v>2.6789066492605151E-4</v>
      </c>
    </row>
    <row r="274" spans="1:14" x14ac:dyDescent="0.25">
      <c r="A274" s="4">
        <f t="shared" si="16"/>
        <v>3</v>
      </c>
      <c r="B274" s="4">
        <f t="shared" si="17"/>
        <v>2013</v>
      </c>
      <c r="C274" s="9">
        <v>41361</v>
      </c>
      <c r="D274" s="1">
        <f t="shared" si="18"/>
        <v>6.9899524429120286E-2</v>
      </c>
      <c r="E274" s="1">
        <v>2.68149999999912E-4</v>
      </c>
      <c r="F274" s="1">
        <f t="shared" si="19"/>
        <v>8.3902453496194296E-2</v>
      </c>
      <c r="G274" s="1">
        <v>-1.41772719400637E-2</v>
      </c>
      <c r="H274" s="2">
        <f ca="1">(OFFSET(Assumptions!$B$20,H$1-1,0)*$D274+1)^(1/252)-1</f>
        <v>2.81095283401811E-4</v>
      </c>
      <c r="I274" s="2">
        <f ca="1">(OFFSET(Assumptions!$B$20,I$1-1,0)*$D274+1)^(1/252)-1</f>
        <v>2.9399865206980458E-4</v>
      </c>
      <c r="J274" s="2">
        <f ca="1">(OFFSET(Assumptions!$B$20,J$1-1,0)*$D274+1)^(1/252)-1</f>
        <v>3.1968072692456495E-4</v>
      </c>
      <c r="K274" s="2">
        <f ca="1">(OFFSET(Assumptions!$B$20,K$1-1,0)*$D274+1)^(1/252)-1</f>
        <v>2.81095283401811E-4</v>
      </c>
      <c r="L274" s="2">
        <f ca="1">(OFFSET(Assumptions!$B$20,L$1-1,0)*$D274+1)^(1/252)-1</f>
        <v>2.7980264572047275E-4</v>
      </c>
      <c r="M274" s="2">
        <f ca="1">(OFFSET(Assumptions!$B$20,M$1-1,0)*$D274+1)^(1/252)-1</f>
        <v>2.862616453971345E-4</v>
      </c>
      <c r="N274" s="2">
        <f ca="1">(OFFSET(Assumptions!$B$20,N$1-1,0)*$D274+1)^(1/252)-1</f>
        <v>2.6789066492605151E-4</v>
      </c>
    </row>
    <row r="275" spans="1:14" x14ac:dyDescent="0.25">
      <c r="A275" s="4">
        <f t="shared" si="16"/>
        <v>4</v>
      </c>
      <c r="B275" s="4">
        <f t="shared" si="17"/>
        <v>2013</v>
      </c>
      <c r="C275" s="9">
        <v>41365</v>
      </c>
      <c r="D275" s="1">
        <f t="shared" si="18"/>
        <v>7.0099004327080383E-2</v>
      </c>
      <c r="E275" s="1">
        <v>2.6889000000007701E-4</v>
      </c>
      <c r="F275" s="1">
        <f t="shared" si="19"/>
        <v>8.4193904026915067E-2</v>
      </c>
      <c r="G275" s="1">
        <v>3.1989484381067502E-3</v>
      </c>
      <c r="H275" s="2">
        <f ca="1">(OFFSET(Assumptions!$B$20,H$1-1,0)*$D275+1)^(1/252)-1</f>
        <v>2.8186976016120191E-4</v>
      </c>
      <c r="I275" s="2">
        <f ca="1">(OFFSET(Assumptions!$B$20,I$1-1,0)*$D275+1)^(1/252)-1</f>
        <v>2.9480738242626536E-4</v>
      </c>
      <c r="J275" s="2">
        <f ca="1">(OFFSET(Assumptions!$B$20,J$1-1,0)*$D275+1)^(1/252)-1</f>
        <v>3.205573036184628E-4</v>
      </c>
      <c r="K275" s="2">
        <f ca="1">(OFFSET(Assumptions!$B$20,K$1-1,0)*$D275+1)^(1/252)-1</f>
        <v>2.8186976016120191E-4</v>
      </c>
      <c r="L275" s="2">
        <f ca="1">(OFFSET(Assumptions!$B$20,L$1-1,0)*$D275+1)^(1/252)-1</f>
        <v>2.8057368488210166E-4</v>
      </c>
      <c r="M275" s="2">
        <f ca="1">(OFFSET(Assumptions!$B$20,M$1-1,0)*$D275+1)^(1/252)-1</f>
        <v>2.8704985025296281E-4</v>
      </c>
      <c r="N275" s="2">
        <f ca="1">(OFFSET(Assumptions!$B$20,N$1-1,0)*$D275+1)^(1/252)-1</f>
        <v>2.6862997309962111E-4</v>
      </c>
    </row>
    <row r="276" spans="1:14" x14ac:dyDescent="0.25">
      <c r="A276" s="4">
        <f t="shared" si="16"/>
        <v>4</v>
      </c>
      <c r="B276" s="4">
        <f t="shared" si="17"/>
        <v>2013</v>
      </c>
      <c r="C276" s="9">
        <v>41366</v>
      </c>
      <c r="D276" s="1">
        <f t="shared" si="18"/>
        <v>7.0198758167439479E-2</v>
      </c>
      <c r="E276" s="1">
        <v>2.6926000000004901E-4</v>
      </c>
      <c r="F276" s="1">
        <f t="shared" si="19"/>
        <v>8.4485834077513422E-2</v>
      </c>
      <c r="G276" s="1">
        <v>7.7042895556922496E-4</v>
      </c>
      <c r="H276" s="2">
        <f ca="1">(OFFSET(Assumptions!$B$20,H$1-1,0)*$D276+1)^(1/252)-1</f>
        <v>2.8225699602901777E-4</v>
      </c>
      <c r="I276" s="2">
        <f ca="1">(OFFSET(Assumptions!$B$20,I$1-1,0)*$D276+1)^(1/252)-1</f>
        <v>2.9521174237601144E-4</v>
      </c>
      <c r="J276" s="2">
        <f ca="1">(OFFSET(Assumptions!$B$20,J$1-1,0)*$D276+1)^(1/252)-1</f>
        <v>3.2099558070441958E-4</v>
      </c>
      <c r="K276" s="2">
        <f ca="1">(OFFSET(Assumptions!$B$20,K$1-1,0)*$D276+1)^(1/252)-1</f>
        <v>2.8225699602901777E-4</v>
      </c>
      <c r="L276" s="2">
        <f ca="1">(OFFSET(Assumptions!$B$20,L$1-1,0)*$D276+1)^(1/252)-1</f>
        <v>2.8095920221171689E-4</v>
      </c>
      <c r="M276" s="2">
        <f ca="1">(OFFSET(Assumptions!$B$20,M$1-1,0)*$D276+1)^(1/252)-1</f>
        <v>2.8744394910673599E-4</v>
      </c>
      <c r="N276" s="2">
        <f ca="1">(OFFSET(Assumptions!$B$20,N$1-1,0)*$D276+1)^(1/252)-1</f>
        <v>2.6899962723470061E-4</v>
      </c>
    </row>
    <row r="277" spans="1:14" x14ac:dyDescent="0.25">
      <c r="A277" s="4">
        <f t="shared" si="16"/>
        <v>4</v>
      </c>
      <c r="B277" s="4">
        <f t="shared" si="17"/>
        <v>2013</v>
      </c>
      <c r="C277" s="9">
        <v>41367</v>
      </c>
      <c r="D277" s="1">
        <f t="shared" si="18"/>
        <v>7.0198758167439479E-2</v>
      </c>
      <c r="E277" s="1">
        <v>2.6926000000004901E-4</v>
      </c>
      <c r="F277" s="1">
        <f t="shared" si="19"/>
        <v>8.4777842733197106E-2</v>
      </c>
      <c r="G277" s="1">
        <v>1.9873253364521802E-3</v>
      </c>
      <c r="H277" s="2">
        <f ca="1">(OFFSET(Assumptions!$B$20,H$1-1,0)*$D277+1)^(1/252)-1</f>
        <v>2.8225699602901777E-4</v>
      </c>
      <c r="I277" s="2">
        <f ca="1">(OFFSET(Assumptions!$B$20,I$1-1,0)*$D277+1)^(1/252)-1</f>
        <v>2.9521174237601144E-4</v>
      </c>
      <c r="J277" s="2">
        <f ca="1">(OFFSET(Assumptions!$B$20,J$1-1,0)*$D277+1)^(1/252)-1</f>
        <v>3.2099558070441958E-4</v>
      </c>
      <c r="K277" s="2">
        <f ca="1">(OFFSET(Assumptions!$B$20,K$1-1,0)*$D277+1)^(1/252)-1</f>
        <v>2.8225699602901777E-4</v>
      </c>
      <c r="L277" s="2">
        <f ca="1">(OFFSET(Assumptions!$B$20,L$1-1,0)*$D277+1)^(1/252)-1</f>
        <v>2.8095920221171689E-4</v>
      </c>
      <c r="M277" s="2">
        <f ca="1">(OFFSET(Assumptions!$B$20,M$1-1,0)*$D277+1)^(1/252)-1</f>
        <v>2.8744394910673599E-4</v>
      </c>
      <c r="N277" s="2">
        <f ca="1">(OFFSET(Assumptions!$B$20,N$1-1,0)*$D277+1)^(1/252)-1</f>
        <v>2.6899962723470061E-4</v>
      </c>
    </row>
    <row r="278" spans="1:14" x14ac:dyDescent="0.25">
      <c r="A278" s="4">
        <f t="shared" si="16"/>
        <v>4</v>
      </c>
      <c r="B278" s="4">
        <f t="shared" si="17"/>
        <v>2013</v>
      </c>
      <c r="C278" s="9">
        <v>41368</v>
      </c>
      <c r="D278" s="1">
        <f t="shared" si="18"/>
        <v>7.0099004327080383E-2</v>
      </c>
      <c r="E278" s="1">
        <v>2.6889000000007701E-4</v>
      </c>
      <c r="F278" s="1">
        <f t="shared" si="19"/>
        <v>8.5069528647329751E-2</v>
      </c>
      <c r="G278" s="1">
        <v>3.1386163225468602E-3</v>
      </c>
      <c r="H278" s="2">
        <f ca="1">(OFFSET(Assumptions!$B$20,H$1-1,0)*$D278+1)^(1/252)-1</f>
        <v>2.8186976016120191E-4</v>
      </c>
      <c r="I278" s="2">
        <f ca="1">(OFFSET(Assumptions!$B$20,I$1-1,0)*$D278+1)^(1/252)-1</f>
        <v>2.9480738242626536E-4</v>
      </c>
      <c r="J278" s="2">
        <f ca="1">(OFFSET(Assumptions!$B$20,J$1-1,0)*$D278+1)^(1/252)-1</f>
        <v>3.205573036184628E-4</v>
      </c>
      <c r="K278" s="2">
        <f ca="1">(OFFSET(Assumptions!$B$20,K$1-1,0)*$D278+1)^(1/252)-1</f>
        <v>2.8186976016120191E-4</v>
      </c>
      <c r="L278" s="2">
        <f ca="1">(OFFSET(Assumptions!$B$20,L$1-1,0)*$D278+1)^(1/252)-1</f>
        <v>2.8057368488210166E-4</v>
      </c>
      <c r="M278" s="2">
        <f ca="1">(OFFSET(Assumptions!$B$20,M$1-1,0)*$D278+1)^(1/252)-1</f>
        <v>2.8704985025296281E-4</v>
      </c>
      <c r="N278" s="2">
        <f ca="1">(OFFSET(Assumptions!$B$20,N$1-1,0)*$D278+1)^(1/252)-1</f>
        <v>2.6862997309962111E-4</v>
      </c>
    </row>
    <row r="279" spans="1:14" x14ac:dyDescent="0.25">
      <c r="A279" s="4">
        <f t="shared" si="16"/>
        <v>4</v>
      </c>
      <c r="B279" s="4">
        <f t="shared" si="17"/>
        <v>2013</v>
      </c>
      <c r="C279" s="9">
        <v>41369</v>
      </c>
      <c r="D279" s="1">
        <f t="shared" si="18"/>
        <v>7.0099004327080383E-2</v>
      </c>
      <c r="E279" s="1">
        <v>2.6889000000007701E-4</v>
      </c>
      <c r="F279" s="1">
        <f t="shared" si="19"/>
        <v>8.536129299288775E-2</v>
      </c>
      <c r="G279" s="1">
        <v>-5.2534832829097501E-3</v>
      </c>
      <c r="H279" s="2">
        <f ca="1">(OFFSET(Assumptions!$B$20,H$1-1,0)*$D279+1)^(1/252)-1</f>
        <v>2.8186976016120191E-4</v>
      </c>
      <c r="I279" s="2">
        <f ca="1">(OFFSET(Assumptions!$B$20,I$1-1,0)*$D279+1)^(1/252)-1</f>
        <v>2.9480738242626536E-4</v>
      </c>
      <c r="J279" s="2">
        <f ca="1">(OFFSET(Assumptions!$B$20,J$1-1,0)*$D279+1)^(1/252)-1</f>
        <v>3.205573036184628E-4</v>
      </c>
      <c r="K279" s="2">
        <f ca="1">(OFFSET(Assumptions!$B$20,K$1-1,0)*$D279+1)^(1/252)-1</f>
        <v>2.8186976016120191E-4</v>
      </c>
      <c r="L279" s="2">
        <f ca="1">(OFFSET(Assumptions!$B$20,L$1-1,0)*$D279+1)^(1/252)-1</f>
        <v>2.8057368488210166E-4</v>
      </c>
      <c r="M279" s="2">
        <f ca="1">(OFFSET(Assumptions!$B$20,M$1-1,0)*$D279+1)^(1/252)-1</f>
        <v>2.8704985025296281E-4</v>
      </c>
      <c r="N279" s="2">
        <f ca="1">(OFFSET(Assumptions!$B$20,N$1-1,0)*$D279+1)^(1/252)-1</f>
        <v>2.6862997309962111E-4</v>
      </c>
    </row>
    <row r="280" spans="1:14" x14ac:dyDescent="0.25">
      <c r="A280" s="4">
        <f t="shared" si="16"/>
        <v>4</v>
      </c>
      <c r="B280" s="4">
        <f t="shared" si="17"/>
        <v>2013</v>
      </c>
      <c r="C280" s="9">
        <v>41372</v>
      </c>
      <c r="D280" s="1">
        <f t="shared" si="18"/>
        <v>7.0099004327080383E-2</v>
      </c>
      <c r="E280" s="1">
        <v>2.6889000000007701E-4</v>
      </c>
      <c r="F280" s="1">
        <f t="shared" si="19"/>
        <v>8.5653135790960677E-2</v>
      </c>
      <c r="G280" s="1">
        <v>-1.36613976229445E-2</v>
      </c>
      <c r="H280" s="2">
        <f ca="1">(OFFSET(Assumptions!$B$20,H$1-1,0)*$D280+1)^(1/252)-1</f>
        <v>2.8186976016120191E-4</v>
      </c>
      <c r="I280" s="2">
        <f ca="1">(OFFSET(Assumptions!$B$20,I$1-1,0)*$D280+1)^(1/252)-1</f>
        <v>2.9480738242626536E-4</v>
      </c>
      <c r="J280" s="2">
        <f ca="1">(OFFSET(Assumptions!$B$20,J$1-1,0)*$D280+1)^(1/252)-1</f>
        <v>3.205573036184628E-4</v>
      </c>
      <c r="K280" s="2">
        <f ca="1">(OFFSET(Assumptions!$B$20,K$1-1,0)*$D280+1)^(1/252)-1</f>
        <v>2.8186976016120191E-4</v>
      </c>
      <c r="L280" s="2">
        <f ca="1">(OFFSET(Assumptions!$B$20,L$1-1,0)*$D280+1)^(1/252)-1</f>
        <v>2.8057368488210166E-4</v>
      </c>
      <c r="M280" s="2">
        <f ca="1">(OFFSET(Assumptions!$B$20,M$1-1,0)*$D280+1)^(1/252)-1</f>
        <v>2.8704985025296281E-4</v>
      </c>
      <c r="N280" s="2">
        <f ca="1">(OFFSET(Assumptions!$B$20,N$1-1,0)*$D280+1)^(1/252)-1</f>
        <v>2.6862997309962111E-4</v>
      </c>
    </row>
    <row r="281" spans="1:14" x14ac:dyDescent="0.25">
      <c r="A281" s="4">
        <f t="shared" si="16"/>
        <v>4</v>
      </c>
      <c r="B281" s="4">
        <f t="shared" si="17"/>
        <v>2013</v>
      </c>
      <c r="C281" s="9">
        <v>41373</v>
      </c>
      <c r="D281" s="1">
        <f t="shared" si="18"/>
        <v>7.0099004327080383E-2</v>
      </c>
      <c r="E281" s="1">
        <v>2.6889000000007701E-4</v>
      </c>
      <c r="F281" s="1">
        <f t="shared" si="19"/>
        <v>8.5945057062643659E-2</v>
      </c>
      <c r="G281" s="1">
        <v>-2.4191453968058801E-4</v>
      </c>
      <c r="H281" s="2">
        <f ca="1">(OFFSET(Assumptions!$B$20,H$1-1,0)*$D281+1)^(1/252)-1</f>
        <v>2.8186976016120191E-4</v>
      </c>
      <c r="I281" s="2">
        <f ca="1">(OFFSET(Assumptions!$B$20,I$1-1,0)*$D281+1)^(1/252)-1</f>
        <v>2.9480738242626536E-4</v>
      </c>
      <c r="J281" s="2">
        <f ca="1">(OFFSET(Assumptions!$B$20,J$1-1,0)*$D281+1)^(1/252)-1</f>
        <v>3.205573036184628E-4</v>
      </c>
      <c r="K281" s="2">
        <f ca="1">(OFFSET(Assumptions!$B$20,K$1-1,0)*$D281+1)^(1/252)-1</f>
        <v>2.8186976016120191E-4</v>
      </c>
      <c r="L281" s="2">
        <f ca="1">(OFFSET(Assumptions!$B$20,L$1-1,0)*$D281+1)^(1/252)-1</f>
        <v>2.8057368488210166E-4</v>
      </c>
      <c r="M281" s="2">
        <f ca="1">(OFFSET(Assumptions!$B$20,M$1-1,0)*$D281+1)^(1/252)-1</f>
        <v>2.8704985025296281E-4</v>
      </c>
      <c r="N281" s="2">
        <f ca="1">(OFFSET(Assumptions!$B$20,N$1-1,0)*$D281+1)^(1/252)-1</f>
        <v>2.6862997309962111E-4</v>
      </c>
    </row>
    <row r="282" spans="1:14" x14ac:dyDescent="0.25">
      <c r="A282" s="4">
        <f t="shared" si="16"/>
        <v>4</v>
      </c>
      <c r="B282" s="4">
        <f t="shared" si="17"/>
        <v>2013</v>
      </c>
      <c r="C282" s="9">
        <v>41374</v>
      </c>
      <c r="D282" s="1">
        <f t="shared" si="18"/>
        <v>7.0099004327080383E-2</v>
      </c>
      <c r="E282" s="1">
        <v>2.6889000000007701E-4</v>
      </c>
      <c r="F282" s="1">
        <f t="shared" si="19"/>
        <v>8.6237056829037373E-2</v>
      </c>
      <c r="G282" s="1">
        <v>-3.36755088934293E-3</v>
      </c>
      <c r="H282" s="2">
        <f ca="1">(OFFSET(Assumptions!$B$20,H$1-1,0)*$D282+1)^(1/252)-1</f>
        <v>2.8186976016120191E-4</v>
      </c>
      <c r="I282" s="2">
        <f ca="1">(OFFSET(Assumptions!$B$20,I$1-1,0)*$D282+1)^(1/252)-1</f>
        <v>2.9480738242626536E-4</v>
      </c>
      <c r="J282" s="2">
        <f ca="1">(OFFSET(Assumptions!$B$20,J$1-1,0)*$D282+1)^(1/252)-1</f>
        <v>3.205573036184628E-4</v>
      </c>
      <c r="K282" s="2">
        <f ca="1">(OFFSET(Assumptions!$B$20,K$1-1,0)*$D282+1)^(1/252)-1</f>
        <v>2.8186976016120191E-4</v>
      </c>
      <c r="L282" s="2">
        <f ca="1">(OFFSET(Assumptions!$B$20,L$1-1,0)*$D282+1)^(1/252)-1</f>
        <v>2.8057368488210166E-4</v>
      </c>
      <c r="M282" s="2">
        <f ca="1">(OFFSET(Assumptions!$B$20,M$1-1,0)*$D282+1)^(1/252)-1</f>
        <v>2.8704985025296281E-4</v>
      </c>
      <c r="N282" s="2">
        <f ca="1">(OFFSET(Assumptions!$B$20,N$1-1,0)*$D282+1)^(1/252)-1</f>
        <v>2.6862997309962111E-4</v>
      </c>
    </row>
    <row r="283" spans="1:14" x14ac:dyDescent="0.25">
      <c r="A283" s="4">
        <f t="shared" si="16"/>
        <v>4</v>
      </c>
      <c r="B283" s="4">
        <f t="shared" si="17"/>
        <v>2013</v>
      </c>
      <c r="C283" s="9">
        <v>41375</v>
      </c>
      <c r="D283" s="1">
        <f t="shared" si="18"/>
        <v>7.0099004327080383E-2</v>
      </c>
      <c r="E283" s="1">
        <v>2.6889000000007701E-4</v>
      </c>
      <c r="F283" s="1">
        <f t="shared" si="19"/>
        <v>8.6529135111248268E-2</v>
      </c>
      <c r="G283" s="1">
        <v>-3.5756817680090399E-3</v>
      </c>
      <c r="H283" s="2">
        <f ca="1">(OFFSET(Assumptions!$B$20,H$1-1,0)*$D283+1)^(1/252)-1</f>
        <v>2.8186976016120191E-4</v>
      </c>
      <c r="I283" s="2">
        <f ca="1">(OFFSET(Assumptions!$B$20,I$1-1,0)*$D283+1)^(1/252)-1</f>
        <v>2.9480738242626536E-4</v>
      </c>
      <c r="J283" s="2">
        <f ca="1">(OFFSET(Assumptions!$B$20,J$1-1,0)*$D283+1)^(1/252)-1</f>
        <v>3.205573036184628E-4</v>
      </c>
      <c r="K283" s="2">
        <f ca="1">(OFFSET(Assumptions!$B$20,K$1-1,0)*$D283+1)^(1/252)-1</f>
        <v>2.8186976016120191E-4</v>
      </c>
      <c r="L283" s="2">
        <f ca="1">(OFFSET(Assumptions!$B$20,L$1-1,0)*$D283+1)^(1/252)-1</f>
        <v>2.8057368488210166E-4</v>
      </c>
      <c r="M283" s="2">
        <f ca="1">(OFFSET(Assumptions!$B$20,M$1-1,0)*$D283+1)^(1/252)-1</f>
        <v>2.8704985025296281E-4</v>
      </c>
      <c r="N283" s="2">
        <f ca="1">(OFFSET(Assumptions!$B$20,N$1-1,0)*$D283+1)^(1/252)-1</f>
        <v>2.6862997309962111E-4</v>
      </c>
    </row>
    <row r="284" spans="1:14" x14ac:dyDescent="0.25">
      <c r="A284" s="4">
        <f t="shared" si="16"/>
        <v>4</v>
      </c>
      <c r="B284" s="4">
        <f t="shared" si="17"/>
        <v>2013</v>
      </c>
      <c r="C284" s="9">
        <v>41376</v>
      </c>
      <c r="D284" s="1">
        <f t="shared" si="18"/>
        <v>7.0099004327080383E-2</v>
      </c>
      <c r="E284" s="1">
        <v>2.6889000000007701E-4</v>
      </c>
      <c r="F284" s="1">
        <f t="shared" si="19"/>
        <v>8.6821291930388345E-2</v>
      </c>
      <c r="G284" s="1">
        <v>2.6919196970589501E-3</v>
      </c>
      <c r="H284" s="2">
        <f ca="1">(OFFSET(Assumptions!$B$20,H$1-1,0)*$D284+1)^(1/252)-1</f>
        <v>2.8186976016120191E-4</v>
      </c>
      <c r="I284" s="2">
        <f ca="1">(OFFSET(Assumptions!$B$20,I$1-1,0)*$D284+1)^(1/252)-1</f>
        <v>2.9480738242626536E-4</v>
      </c>
      <c r="J284" s="2">
        <f ca="1">(OFFSET(Assumptions!$B$20,J$1-1,0)*$D284+1)^(1/252)-1</f>
        <v>3.205573036184628E-4</v>
      </c>
      <c r="K284" s="2">
        <f ca="1">(OFFSET(Assumptions!$B$20,K$1-1,0)*$D284+1)^(1/252)-1</f>
        <v>2.8186976016120191E-4</v>
      </c>
      <c r="L284" s="2">
        <f ca="1">(OFFSET(Assumptions!$B$20,L$1-1,0)*$D284+1)^(1/252)-1</f>
        <v>2.8057368488210166E-4</v>
      </c>
      <c r="M284" s="2">
        <f ca="1">(OFFSET(Assumptions!$B$20,M$1-1,0)*$D284+1)^(1/252)-1</f>
        <v>2.8704985025296281E-4</v>
      </c>
      <c r="N284" s="2">
        <f ca="1">(OFFSET(Assumptions!$B$20,N$1-1,0)*$D284+1)^(1/252)-1</f>
        <v>2.6862997309962111E-4</v>
      </c>
    </row>
    <row r="285" spans="1:14" x14ac:dyDescent="0.25">
      <c r="A285" s="4">
        <f t="shared" si="16"/>
        <v>4</v>
      </c>
      <c r="B285" s="4">
        <f t="shared" si="17"/>
        <v>2013</v>
      </c>
      <c r="C285" s="9">
        <v>41379</v>
      </c>
      <c r="D285" s="1">
        <f t="shared" si="18"/>
        <v>7.0099004327080383E-2</v>
      </c>
      <c r="E285" s="1">
        <v>2.6889000000007701E-4</v>
      </c>
      <c r="F285" s="1">
        <f t="shared" si="19"/>
        <v>8.71135273075756E-2</v>
      </c>
      <c r="G285" s="1">
        <v>2.7909697300890102E-2</v>
      </c>
      <c r="H285" s="2">
        <f ca="1">(OFFSET(Assumptions!$B$20,H$1-1,0)*$D285+1)^(1/252)-1</f>
        <v>2.8186976016120191E-4</v>
      </c>
      <c r="I285" s="2">
        <f ca="1">(OFFSET(Assumptions!$B$20,I$1-1,0)*$D285+1)^(1/252)-1</f>
        <v>2.9480738242626536E-4</v>
      </c>
      <c r="J285" s="2">
        <f ca="1">(OFFSET(Assumptions!$B$20,J$1-1,0)*$D285+1)^(1/252)-1</f>
        <v>3.205573036184628E-4</v>
      </c>
      <c r="K285" s="2">
        <f ca="1">(OFFSET(Assumptions!$B$20,K$1-1,0)*$D285+1)^(1/252)-1</f>
        <v>2.8186976016120191E-4</v>
      </c>
      <c r="L285" s="2">
        <f ca="1">(OFFSET(Assumptions!$B$20,L$1-1,0)*$D285+1)^(1/252)-1</f>
        <v>2.8057368488210166E-4</v>
      </c>
      <c r="M285" s="2">
        <f ca="1">(OFFSET(Assumptions!$B$20,M$1-1,0)*$D285+1)^(1/252)-1</f>
        <v>2.8704985025296281E-4</v>
      </c>
      <c r="N285" s="2">
        <f ca="1">(OFFSET(Assumptions!$B$20,N$1-1,0)*$D285+1)^(1/252)-1</f>
        <v>2.6862997309962111E-4</v>
      </c>
    </row>
    <row r="286" spans="1:14" x14ac:dyDescent="0.25">
      <c r="A286" s="4">
        <f t="shared" si="16"/>
        <v>4</v>
      </c>
      <c r="B286" s="4">
        <f t="shared" si="17"/>
        <v>2013</v>
      </c>
      <c r="C286" s="9">
        <v>41380</v>
      </c>
      <c r="D286" s="1">
        <f t="shared" si="18"/>
        <v>7.0099004327080383E-2</v>
      </c>
      <c r="E286" s="1">
        <v>2.6889000000007701E-4</v>
      </c>
      <c r="F286" s="1">
        <f t="shared" si="19"/>
        <v>8.7405841263933359E-2</v>
      </c>
      <c r="G286" s="1">
        <v>2.2991884739695899E-3</v>
      </c>
      <c r="H286" s="2">
        <f ca="1">(OFFSET(Assumptions!$B$20,H$1-1,0)*$D286+1)^(1/252)-1</f>
        <v>2.8186976016120191E-4</v>
      </c>
      <c r="I286" s="2">
        <f ca="1">(OFFSET(Assumptions!$B$20,I$1-1,0)*$D286+1)^(1/252)-1</f>
        <v>2.9480738242626536E-4</v>
      </c>
      <c r="J286" s="2">
        <f ca="1">(OFFSET(Assumptions!$B$20,J$1-1,0)*$D286+1)^(1/252)-1</f>
        <v>3.205573036184628E-4</v>
      </c>
      <c r="K286" s="2">
        <f ca="1">(OFFSET(Assumptions!$B$20,K$1-1,0)*$D286+1)^(1/252)-1</f>
        <v>2.8186976016120191E-4</v>
      </c>
      <c r="L286" s="2">
        <f ca="1">(OFFSET(Assumptions!$B$20,L$1-1,0)*$D286+1)^(1/252)-1</f>
        <v>2.8057368488210166E-4</v>
      </c>
      <c r="M286" s="2">
        <f ca="1">(OFFSET(Assumptions!$B$20,M$1-1,0)*$D286+1)^(1/252)-1</f>
        <v>2.8704985025296281E-4</v>
      </c>
      <c r="N286" s="2">
        <f ca="1">(OFFSET(Assumptions!$B$20,N$1-1,0)*$D286+1)^(1/252)-1</f>
        <v>2.6862997309962111E-4</v>
      </c>
    </row>
    <row r="287" spans="1:14" x14ac:dyDescent="0.25">
      <c r="A287" s="4">
        <f t="shared" si="16"/>
        <v>4</v>
      </c>
      <c r="B287" s="4">
        <f t="shared" si="17"/>
        <v>2013</v>
      </c>
      <c r="C287" s="9">
        <v>41381</v>
      </c>
      <c r="D287" s="1">
        <f t="shared" si="18"/>
        <v>6.9999259747972165E-2</v>
      </c>
      <c r="E287" s="1">
        <v>2.6852000000010502E-4</v>
      </c>
      <c r="F287" s="1">
        <f t="shared" si="19"/>
        <v>8.7697831480429755E-2</v>
      </c>
      <c r="G287" s="1">
        <v>2.3786981030058398E-3</v>
      </c>
      <c r="H287" s="2">
        <f ca="1">(OFFSET(Assumptions!$B$20,H$1-1,0)*$D287+1)^(1/252)-1</f>
        <v>2.8148252261894768E-4</v>
      </c>
      <c r="I287" s="2">
        <f ca="1">(OFFSET(Assumptions!$B$20,I$1-1,0)*$D287+1)^(1/252)-1</f>
        <v>2.9440301899130716E-4</v>
      </c>
      <c r="J287" s="2">
        <f ca="1">(OFFSET(Assumptions!$B$20,J$1-1,0)*$D287+1)^(1/252)-1</f>
        <v>3.2011901902584405E-4</v>
      </c>
      <c r="K287" s="2">
        <f ca="1">(OFFSET(Assumptions!$B$20,K$1-1,0)*$D287+1)^(1/252)-1</f>
        <v>2.8148252261894768E-4</v>
      </c>
      <c r="L287" s="2">
        <f ca="1">(OFFSET(Assumptions!$B$20,L$1-1,0)*$D287+1)^(1/252)-1</f>
        <v>2.8018816605190899E-4</v>
      </c>
      <c r="M287" s="2">
        <f ca="1">(OFFSET(Assumptions!$B$20,M$1-1,0)*$D287+1)^(1/252)-1</f>
        <v>2.8665574901665103E-4</v>
      </c>
      <c r="N287" s="2">
        <f ca="1">(OFFSET(Assumptions!$B$20,N$1-1,0)*$D287+1)^(1/252)-1</f>
        <v>2.6826031899696012E-4</v>
      </c>
    </row>
    <row r="288" spans="1:14" x14ac:dyDescent="0.25">
      <c r="A288" s="4">
        <f t="shared" si="16"/>
        <v>4</v>
      </c>
      <c r="B288" s="4">
        <f t="shared" si="17"/>
        <v>2013</v>
      </c>
      <c r="C288" s="9">
        <v>41382</v>
      </c>
      <c r="D288" s="1">
        <f t="shared" si="18"/>
        <v>6.9999259747972165E-2</v>
      </c>
      <c r="E288" s="1">
        <v>2.6852000000010502E-4</v>
      </c>
      <c r="F288" s="1">
        <f t="shared" si="19"/>
        <v>8.7989900102138918E-2</v>
      </c>
      <c r="G288" s="1">
        <v>-3.1114823718459998E-3</v>
      </c>
      <c r="H288" s="2">
        <f ca="1">(OFFSET(Assumptions!$B$20,H$1-1,0)*$D288+1)^(1/252)-1</f>
        <v>2.8148252261894768E-4</v>
      </c>
      <c r="I288" s="2">
        <f ca="1">(OFFSET(Assumptions!$B$20,I$1-1,0)*$D288+1)^(1/252)-1</f>
        <v>2.9440301899130716E-4</v>
      </c>
      <c r="J288" s="2">
        <f ca="1">(OFFSET(Assumptions!$B$20,J$1-1,0)*$D288+1)^(1/252)-1</f>
        <v>3.2011901902584405E-4</v>
      </c>
      <c r="K288" s="2">
        <f ca="1">(OFFSET(Assumptions!$B$20,K$1-1,0)*$D288+1)^(1/252)-1</f>
        <v>2.8148252261894768E-4</v>
      </c>
      <c r="L288" s="2">
        <f ca="1">(OFFSET(Assumptions!$B$20,L$1-1,0)*$D288+1)^(1/252)-1</f>
        <v>2.8018816605190899E-4</v>
      </c>
      <c r="M288" s="2">
        <f ca="1">(OFFSET(Assumptions!$B$20,M$1-1,0)*$D288+1)^(1/252)-1</f>
        <v>2.8665574901665103E-4</v>
      </c>
      <c r="N288" s="2">
        <f ca="1">(OFFSET(Assumptions!$B$20,N$1-1,0)*$D288+1)^(1/252)-1</f>
        <v>2.6826031899696012E-4</v>
      </c>
    </row>
    <row r="289" spans="1:14" x14ac:dyDescent="0.25">
      <c r="A289" s="4">
        <f t="shared" si="16"/>
        <v>4</v>
      </c>
      <c r="B289" s="4">
        <f t="shared" si="17"/>
        <v>2013</v>
      </c>
      <c r="C289" s="9">
        <v>41383</v>
      </c>
      <c r="D289" s="1">
        <f t="shared" si="18"/>
        <v>7.2401090866762496E-2</v>
      </c>
      <c r="E289" s="1">
        <v>2.7741999999997301E-4</v>
      </c>
      <c r="F289" s="1">
        <f t="shared" si="19"/>
        <v>8.8291730260225298E-2</v>
      </c>
      <c r="G289" s="1">
        <v>-4.8616021200622701E-2</v>
      </c>
      <c r="H289" s="2">
        <f ca="1">(OFFSET(Assumptions!$B$20,H$1-1,0)*$D289+1)^(1/252)-1</f>
        <v>2.9079669147491494E-4</v>
      </c>
      <c r="I289" s="2">
        <f ca="1">(OFFSET(Assumptions!$B$20,I$1-1,0)*$D289+1)^(1/252)-1</f>
        <v>3.0412863326501061E-4</v>
      </c>
      <c r="J289" s="2">
        <f ca="1">(OFFSET(Assumptions!$B$20,J$1-1,0)*$D289+1)^(1/252)-1</f>
        <v>3.3065946079879893E-4</v>
      </c>
      <c r="K289" s="2">
        <f ca="1">(OFFSET(Assumptions!$B$20,K$1-1,0)*$D289+1)^(1/252)-1</f>
        <v>2.9079669147491494E-4</v>
      </c>
      <c r="L289" s="2">
        <f ca="1">(OFFSET(Assumptions!$B$20,L$1-1,0)*$D289+1)^(1/252)-1</f>
        <v>2.8946104102267611E-4</v>
      </c>
      <c r="M289" s="2">
        <f ca="1">(OFFSET(Assumptions!$B$20,M$1-1,0)*$D289+1)^(1/252)-1</f>
        <v>2.9613482134172031E-4</v>
      </c>
      <c r="N289" s="2">
        <f ca="1">(OFFSET(Assumptions!$B$20,N$1-1,0)*$D289+1)^(1/252)-1</f>
        <v>2.771520076545464E-4</v>
      </c>
    </row>
    <row r="290" spans="1:14" x14ac:dyDescent="0.25">
      <c r="A290" s="4">
        <f t="shared" si="16"/>
        <v>4</v>
      </c>
      <c r="B290" s="4">
        <f t="shared" si="17"/>
        <v>2013</v>
      </c>
      <c r="C290" s="9">
        <v>41386</v>
      </c>
      <c r="D290" s="1">
        <f t="shared" si="18"/>
        <v>7.2401090866762496E-2</v>
      </c>
      <c r="E290" s="1">
        <v>2.7741999999997301E-4</v>
      </c>
      <c r="F290" s="1">
        <f t="shared" si="19"/>
        <v>8.8593644152034079E-2</v>
      </c>
      <c r="G290" s="1">
        <v>-1.7138392606049801E-3</v>
      </c>
      <c r="H290" s="2">
        <f ca="1">(OFFSET(Assumptions!$B$20,H$1-1,0)*$D290+1)^(1/252)-1</f>
        <v>2.9079669147491494E-4</v>
      </c>
      <c r="I290" s="2">
        <f ca="1">(OFFSET(Assumptions!$B$20,I$1-1,0)*$D290+1)^(1/252)-1</f>
        <v>3.0412863326501061E-4</v>
      </c>
      <c r="J290" s="2">
        <f ca="1">(OFFSET(Assumptions!$B$20,J$1-1,0)*$D290+1)^(1/252)-1</f>
        <v>3.3065946079879893E-4</v>
      </c>
      <c r="K290" s="2">
        <f ca="1">(OFFSET(Assumptions!$B$20,K$1-1,0)*$D290+1)^(1/252)-1</f>
        <v>2.9079669147491494E-4</v>
      </c>
      <c r="L290" s="2">
        <f ca="1">(OFFSET(Assumptions!$B$20,L$1-1,0)*$D290+1)^(1/252)-1</f>
        <v>2.8946104102267611E-4</v>
      </c>
      <c r="M290" s="2">
        <f ca="1">(OFFSET(Assumptions!$B$20,M$1-1,0)*$D290+1)^(1/252)-1</f>
        <v>2.9613482134172031E-4</v>
      </c>
      <c r="N290" s="2">
        <f ca="1">(OFFSET(Assumptions!$B$20,N$1-1,0)*$D290+1)^(1/252)-1</f>
        <v>2.771520076545464E-4</v>
      </c>
    </row>
    <row r="291" spans="1:14" x14ac:dyDescent="0.25">
      <c r="A291" s="4">
        <f t="shared" si="16"/>
        <v>4</v>
      </c>
      <c r="B291" s="4">
        <f t="shared" si="17"/>
        <v>2013</v>
      </c>
      <c r="C291" s="9">
        <v>41387</v>
      </c>
      <c r="D291" s="1">
        <f t="shared" si="18"/>
        <v>7.2401090866762496E-2</v>
      </c>
      <c r="E291" s="1">
        <v>2.7741999999997301E-4</v>
      </c>
      <c r="F291" s="1">
        <f t="shared" si="19"/>
        <v>8.8895641800794678E-2</v>
      </c>
      <c r="G291" s="1">
        <v>-4.9291714172353699E-3</v>
      </c>
      <c r="H291" s="2">
        <f ca="1">(OFFSET(Assumptions!$B$20,H$1-1,0)*$D291+1)^(1/252)-1</f>
        <v>2.9079669147491494E-4</v>
      </c>
      <c r="I291" s="2">
        <f ca="1">(OFFSET(Assumptions!$B$20,I$1-1,0)*$D291+1)^(1/252)-1</f>
        <v>3.0412863326501061E-4</v>
      </c>
      <c r="J291" s="2">
        <f ca="1">(OFFSET(Assumptions!$B$20,J$1-1,0)*$D291+1)^(1/252)-1</f>
        <v>3.3065946079879893E-4</v>
      </c>
      <c r="K291" s="2">
        <f ca="1">(OFFSET(Assumptions!$B$20,K$1-1,0)*$D291+1)^(1/252)-1</f>
        <v>2.9079669147491494E-4</v>
      </c>
      <c r="L291" s="2">
        <f ca="1">(OFFSET(Assumptions!$B$20,L$1-1,0)*$D291+1)^(1/252)-1</f>
        <v>2.8946104102267611E-4</v>
      </c>
      <c r="M291" s="2">
        <f ca="1">(OFFSET(Assumptions!$B$20,M$1-1,0)*$D291+1)^(1/252)-1</f>
        <v>2.9613482134172031E-4</v>
      </c>
      <c r="N291" s="2">
        <f ca="1">(OFFSET(Assumptions!$B$20,N$1-1,0)*$D291+1)^(1/252)-1</f>
        <v>2.771520076545464E-4</v>
      </c>
    </row>
    <row r="292" spans="1:14" x14ac:dyDescent="0.25">
      <c r="A292" s="4">
        <f t="shared" si="16"/>
        <v>4</v>
      </c>
      <c r="B292" s="4">
        <f t="shared" si="17"/>
        <v>2013</v>
      </c>
      <c r="C292" s="9">
        <v>41388</v>
      </c>
      <c r="D292" s="1">
        <f t="shared" si="18"/>
        <v>7.2401090866762496E-2</v>
      </c>
      <c r="E292" s="1">
        <v>2.7741999999997301E-4</v>
      </c>
      <c r="F292" s="1">
        <f t="shared" si="19"/>
        <v>8.9197723229742953E-2</v>
      </c>
      <c r="G292" s="1">
        <v>-2.3556342617614401E-4</v>
      </c>
      <c r="H292" s="2">
        <f ca="1">(OFFSET(Assumptions!$B$20,H$1-1,0)*$D292+1)^(1/252)-1</f>
        <v>2.9079669147491494E-4</v>
      </c>
      <c r="I292" s="2">
        <f ca="1">(OFFSET(Assumptions!$B$20,I$1-1,0)*$D292+1)^(1/252)-1</f>
        <v>3.0412863326501061E-4</v>
      </c>
      <c r="J292" s="2">
        <f ca="1">(OFFSET(Assumptions!$B$20,J$1-1,0)*$D292+1)^(1/252)-1</f>
        <v>3.3065946079879893E-4</v>
      </c>
      <c r="K292" s="2">
        <f ca="1">(OFFSET(Assumptions!$B$20,K$1-1,0)*$D292+1)^(1/252)-1</f>
        <v>2.9079669147491494E-4</v>
      </c>
      <c r="L292" s="2">
        <f ca="1">(OFFSET(Assumptions!$B$20,L$1-1,0)*$D292+1)^(1/252)-1</f>
        <v>2.8946104102267611E-4</v>
      </c>
      <c r="M292" s="2">
        <f ca="1">(OFFSET(Assumptions!$B$20,M$1-1,0)*$D292+1)^(1/252)-1</f>
        <v>2.9613482134172031E-4</v>
      </c>
      <c r="N292" s="2">
        <f ca="1">(OFFSET(Assumptions!$B$20,N$1-1,0)*$D292+1)^(1/252)-1</f>
        <v>2.771520076545464E-4</v>
      </c>
    </row>
    <row r="293" spans="1:14" x14ac:dyDescent="0.25">
      <c r="A293" s="4">
        <f t="shared" si="16"/>
        <v>4</v>
      </c>
      <c r="B293" s="4">
        <f t="shared" si="17"/>
        <v>2013</v>
      </c>
      <c r="C293" s="9">
        <v>41389</v>
      </c>
      <c r="D293" s="1">
        <f t="shared" si="18"/>
        <v>7.2401090866762496E-2</v>
      </c>
      <c r="E293" s="1">
        <v>2.7741999999997301E-4</v>
      </c>
      <c r="F293" s="1">
        <f t="shared" si="19"/>
        <v>8.9499888462121424E-2</v>
      </c>
      <c r="G293" s="1">
        <v>-3.87162207002245E-3</v>
      </c>
      <c r="H293" s="2">
        <f ca="1">(OFFSET(Assumptions!$B$20,H$1-1,0)*$D293+1)^(1/252)-1</f>
        <v>2.9079669147491494E-4</v>
      </c>
      <c r="I293" s="2">
        <f ca="1">(OFFSET(Assumptions!$B$20,I$1-1,0)*$D293+1)^(1/252)-1</f>
        <v>3.0412863326501061E-4</v>
      </c>
      <c r="J293" s="2">
        <f ca="1">(OFFSET(Assumptions!$B$20,J$1-1,0)*$D293+1)^(1/252)-1</f>
        <v>3.3065946079879893E-4</v>
      </c>
      <c r="K293" s="2">
        <f ca="1">(OFFSET(Assumptions!$B$20,K$1-1,0)*$D293+1)^(1/252)-1</f>
        <v>2.9079669147491494E-4</v>
      </c>
      <c r="L293" s="2">
        <f ca="1">(OFFSET(Assumptions!$B$20,L$1-1,0)*$D293+1)^(1/252)-1</f>
        <v>2.8946104102267611E-4</v>
      </c>
      <c r="M293" s="2">
        <f ca="1">(OFFSET(Assumptions!$B$20,M$1-1,0)*$D293+1)^(1/252)-1</f>
        <v>2.9613482134172031E-4</v>
      </c>
      <c r="N293" s="2">
        <f ca="1">(OFFSET(Assumptions!$B$20,N$1-1,0)*$D293+1)^(1/252)-1</f>
        <v>2.771520076545464E-4</v>
      </c>
    </row>
    <row r="294" spans="1:14" x14ac:dyDescent="0.25">
      <c r="A294" s="4">
        <f t="shared" si="16"/>
        <v>4</v>
      </c>
      <c r="B294" s="4">
        <f t="shared" si="17"/>
        <v>2013</v>
      </c>
      <c r="C294" s="9">
        <v>41390</v>
      </c>
      <c r="D294" s="1">
        <f t="shared" si="18"/>
        <v>7.2401090866762496E-2</v>
      </c>
      <c r="E294" s="1">
        <v>2.7741999999997301E-4</v>
      </c>
      <c r="F294" s="1">
        <f t="shared" si="19"/>
        <v>8.9802137521178604E-2</v>
      </c>
      <c r="G294" s="1">
        <v>-6.4379539472747603E-4</v>
      </c>
      <c r="H294" s="2">
        <f ca="1">(OFFSET(Assumptions!$B$20,H$1-1,0)*$D294+1)^(1/252)-1</f>
        <v>2.9079669147491494E-4</v>
      </c>
      <c r="I294" s="2">
        <f ca="1">(OFFSET(Assumptions!$B$20,I$1-1,0)*$D294+1)^(1/252)-1</f>
        <v>3.0412863326501061E-4</v>
      </c>
      <c r="J294" s="2">
        <f ca="1">(OFFSET(Assumptions!$B$20,J$1-1,0)*$D294+1)^(1/252)-1</f>
        <v>3.3065946079879893E-4</v>
      </c>
      <c r="K294" s="2">
        <f ca="1">(OFFSET(Assumptions!$B$20,K$1-1,0)*$D294+1)^(1/252)-1</f>
        <v>2.9079669147491494E-4</v>
      </c>
      <c r="L294" s="2">
        <f ca="1">(OFFSET(Assumptions!$B$20,L$1-1,0)*$D294+1)^(1/252)-1</f>
        <v>2.8946104102267611E-4</v>
      </c>
      <c r="M294" s="2">
        <f ca="1">(OFFSET(Assumptions!$B$20,M$1-1,0)*$D294+1)^(1/252)-1</f>
        <v>2.9613482134172031E-4</v>
      </c>
      <c r="N294" s="2">
        <f ca="1">(OFFSET(Assumptions!$B$20,N$1-1,0)*$D294+1)^(1/252)-1</f>
        <v>2.771520076545464E-4</v>
      </c>
    </row>
    <row r="295" spans="1:14" x14ac:dyDescent="0.25">
      <c r="A295" s="4">
        <f t="shared" si="16"/>
        <v>4</v>
      </c>
      <c r="B295" s="4">
        <f t="shared" si="17"/>
        <v>2013</v>
      </c>
      <c r="C295" s="9">
        <v>41393</v>
      </c>
      <c r="D295" s="1">
        <f t="shared" si="18"/>
        <v>7.2301132561126913E-2</v>
      </c>
      <c r="E295" s="1">
        <v>2.7705000000000102E-4</v>
      </c>
      <c r="F295" s="1">
        <f t="shared" si="19"/>
        <v>9.0104067203378824E-2</v>
      </c>
      <c r="G295" s="1">
        <v>2.0315335327985001E-3</v>
      </c>
      <c r="H295" s="2">
        <f ca="1">(OFFSET(Assumptions!$B$20,H$1-1,0)*$D295+1)^(1/252)-1</f>
        <v>2.904094924909284E-4</v>
      </c>
      <c r="I295" s="2">
        <f ca="1">(OFFSET(Assumptions!$B$20,I$1-1,0)*$D295+1)^(1/252)-1</f>
        <v>3.0372435008740872E-4</v>
      </c>
      <c r="J295" s="2">
        <f ca="1">(OFFSET(Assumptions!$B$20,J$1-1,0)*$D295+1)^(1/252)-1</f>
        <v>3.3022134902815914E-4</v>
      </c>
      <c r="K295" s="2">
        <f ca="1">(OFFSET(Assumptions!$B$20,K$1-1,0)*$D295+1)^(1/252)-1</f>
        <v>2.904094924909284E-4</v>
      </c>
      <c r="L295" s="2">
        <f ca="1">(OFFSET(Assumptions!$B$20,L$1-1,0)*$D295+1)^(1/252)-1</f>
        <v>2.8907555675261598E-4</v>
      </c>
      <c r="M295" s="2">
        <f ca="1">(OFFSET(Assumptions!$B$20,M$1-1,0)*$D295+1)^(1/252)-1</f>
        <v>2.9574077497018791E-4</v>
      </c>
      <c r="N295" s="2">
        <f ca="1">(OFFSET(Assumptions!$B$20,N$1-1,0)*$D295+1)^(1/252)-1</f>
        <v>2.7678235281314301E-4</v>
      </c>
    </row>
    <row r="296" spans="1:14" x14ac:dyDescent="0.25">
      <c r="A296" s="4">
        <f t="shared" si="16"/>
        <v>4</v>
      </c>
      <c r="B296" s="4">
        <f t="shared" si="17"/>
        <v>2013</v>
      </c>
      <c r="C296" s="9">
        <v>41394</v>
      </c>
      <c r="D296" s="1">
        <f t="shared" si="18"/>
        <v>7.2301132561126913E-2</v>
      </c>
      <c r="E296" s="1">
        <v>2.7705000000000102E-4</v>
      </c>
      <c r="F296" s="1">
        <f t="shared" si="19"/>
        <v>9.0406080535197608E-2</v>
      </c>
      <c r="G296" s="1">
        <v>1.7933984475400099E-3</v>
      </c>
      <c r="H296" s="2">
        <f ca="1">(OFFSET(Assumptions!$B$20,H$1-1,0)*$D296+1)^(1/252)-1</f>
        <v>2.904094924909284E-4</v>
      </c>
      <c r="I296" s="2">
        <f ca="1">(OFFSET(Assumptions!$B$20,I$1-1,0)*$D296+1)^(1/252)-1</f>
        <v>3.0372435008740872E-4</v>
      </c>
      <c r="J296" s="2">
        <f ca="1">(OFFSET(Assumptions!$B$20,J$1-1,0)*$D296+1)^(1/252)-1</f>
        <v>3.3022134902815914E-4</v>
      </c>
      <c r="K296" s="2">
        <f ca="1">(OFFSET(Assumptions!$B$20,K$1-1,0)*$D296+1)^(1/252)-1</f>
        <v>2.904094924909284E-4</v>
      </c>
      <c r="L296" s="2">
        <f ca="1">(OFFSET(Assumptions!$B$20,L$1-1,0)*$D296+1)^(1/252)-1</f>
        <v>2.8907555675261598E-4</v>
      </c>
      <c r="M296" s="2">
        <f ca="1">(OFFSET(Assumptions!$B$20,M$1-1,0)*$D296+1)^(1/252)-1</f>
        <v>2.9574077497018791E-4</v>
      </c>
      <c r="N296" s="2">
        <f ca="1">(OFFSET(Assumptions!$B$20,N$1-1,0)*$D296+1)^(1/252)-1</f>
        <v>2.7678235281314301E-4</v>
      </c>
    </row>
    <row r="297" spans="1:14" x14ac:dyDescent="0.25">
      <c r="A297" s="4">
        <f t="shared" si="16"/>
        <v>5</v>
      </c>
      <c r="B297" s="4">
        <f t="shared" si="17"/>
        <v>2013</v>
      </c>
      <c r="C297" s="9">
        <v>41396</v>
      </c>
      <c r="D297" s="1">
        <f t="shared" si="18"/>
        <v>7.2301132561126913E-2</v>
      </c>
      <c r="E297" s="1">
        <v>2.7705000000000102E-4</v>
      </c>
      <c r="F297" s="1">
        <f t="shared" si="19"/>
        <v>9.0708177539809975E-2</v>
      </c>
      <c r="G297" s="1">
        <v>-1.6091075786905899E-4</v>
      </c>
      <c r="H297" s="2">
        <f ca="1">(OFFSET(Assumptions!$B$20,H$1-1,0)*$D297+1)^(1/252)-1</f>
        <v>2.904094924909284E-4</v>
      </c>
      <c r="I297" s="2">
        <f ca="1">(OFFSET(Assumptions!$B$20,I$1-1,0)*$D297+1)^(1/252)-1</f>
        <v>3.0372435008740872E-4</v>
      </c>
      <c r="J297" s="2">
        <f ca="1">(OFFSET(Assumptions!$B$20,J$1-1,0)*$D297+1)^(1/252)-1</f>
        <v>3.3022134902815914E-4</v>
      </c>
      <c r="K297" s="2">
        <f ca="1">(OFFSET(Assumptions!$B$20,K$1-1,0)*$D297+1)^(1/252)-1</f>
        <v>2.904094924909284E-4</v>
      </c>
      <c r="L297" s="2">
        <f ca="1">(OFFSET(Assumptions!$B$20,L$1-1,0)*$D297+1)^(1/252)-1</f>
        <v>2.8907555675261598E-4</v>
      </c>
      <c r="M297" s="2">
        <f ca="1">(OFFSET(Assumptions!$B$20,M$1-1,0)*$D297+1)^(1/252)-1</f>
        <v>2.9574077497018791E-4</v>
      </c>
      <c r="N297" s="2">
        <f ca="1">(OFFSET(Assumptions!$B$20,N$1-1,0)*$D297+1)^(1/252)-1</f>
        <v>2.7678235281314301E-4</v>
      </c>
    </row>
    <row r="298" spans="1:14" x14ac:dyDescent="0.25">
      <c r="A298" s="4">
        <f t="shared" si="16"/>
        <v>5</v>
      </c>
      <c r="B298" s="4">
        <f t="shared" si="17"/>
        <v>2013</v>
      </c>
      <c r="C298" s="9">
        <v>41397</v>
      </c>
      <c r="D298" s="1">
        <f t="shared" si="18"/>
        <v>7.2301132561126913E-2</v>
      </c>
      <c r="E298" s="1">
        <v>2.7705000000000102E-4</v>
      </c>
      <c r="F298" s="1">
        <f t="shared" si="19"/>
        <v>9.1010358240397382E-2</v>
      </c>
      <c r="G298" s="1">
        <v>-3.7480287274761501E-3</v>
      </c>
      <c r="H298" s="2">
        <f ca="1">(OFFSET(Assumptions!$B$20,H$1-1,0)*$D298+1)^(1/252)-1</f>
        <v>2.904094924909284E-4</v>
      </c>
      <c r="I298" s="2">
        <f ca="1">(OFFSET(Assumptions!$B$20,I$1-1,0)*$D298+1)^(1/252)-1</f>
        <v>3.0372435008740872E-4</v>
      </c>
      <c r="J298" s="2">
        <f ca="1">(OFFSET(Assumptions!$B$20,J$1-1,0)*$D298+1)^(1/252)-1</f>
        <v>3.3022134902815914E-4</v>
      </c>
      <c r="K298" s="2">
        <f ca="1">(OFFSET(Assumptions!$B$20,K$1-1,0)*$D298+1)^(1/252)-1</f>
        <v>2.904094924909284E-4</v>
      </c>
      <c r="L298" s="2">
        <f ca="1">(OFFSET(Assumptions!$B$20,L$1-1,0)*$D298+1)^(1/252)-1</f>
        <v>2.8907555675261598E-4</v>
      </c>
      <c r="M298" s="2">
        <f ca="1">(OFFSET(Assumptions!$B$20,M$1-1,0)*$D298+1)^(1/252)-1</f>
        <v>2.9574077497018791E-4</v>
      </c>
      <c r="N298" s="2">
        <f ca="1">(OFFSET(Assumptions!$B$20,N$1-1,0)*$D298+1)^(1/252)-1</f>
        <v>2.7678235281314301E-4</v>
      </c>
    </row>
    <row r="299" spans="1:14" x14ac:dyDescent="0.25">
      <c r="A299" s="4">
        <f t="shared" si="16"/>
        <v>5</v>
      </c>
      <c r="B299" s="4">
        <f t="shared" si="17"/>
        <v>2013</v>
      </c>
      <c r="C299" s="9">
        <v>41400</v>
      </c>
      <c r="D299" s="1">
        <f t="shared" si="18"/>
        <v>7.2301132561126913E-2</v>
      </c>
      <c r="E299" s="1">
        <v>2.7705000000000102E-4</v>
      </c>
      <c r="F299" s="1">
        <f t="shared" si="19"/>
        <v>9.1312622660147946E-2</v>
      </c>
      <c r="G299" s="1">
        <v>-3.67713594582197E-3</v>
      </c>
      <c r="H299" s="2">
        <f ca="1">(OFFSET(Assumptions!$B$20,H$1-1,0)*$D299+1)^(1/252)-1</f>
        <v>2.904094924909284E-4</v>
      </c>
      <c r="I299" s="2">
        <f ca="1">(OFFSET(Assumptions!$B$20,I$1-1,0)*$D299+1)^(1/252)-1</f>
        <v>3.0372435008740872E-4</v>
      </c>
      <c r="J299" s="2">
        <f ca="1">(OFFSET(Assumptions!$B$20,J$1-1,0)*$D299+1)^(1/252)-1</f>
        <v>3.3022134902815914E-4</v>
      </c>
      <c r="K299" s="2">
        <f ca="1">(OFFSET(Assumptions!$B$20,K$1-1,0)*$D299+1)^(1/252)-1</f>
        <v>2.904094924909284E-4</v>
      </c>
      <c r="L299" s="2">
        <f ca="1">(OFFSET(Assumptions!$B$20,L$1-1,0)*$D299+1)^(1/252)-1</f>
        <v>2.8907555675261598E-4</v>
      </c>
      <c r="M299" s="2">
        <f ca="1">(OFFSET(Assumptions!$B$20,M$1-1,0)*$D299+1)^(1/252)-1</f>
        <v>2.9574077497018791E-4</v>
      </c>
      <c r="N299" s="2">
        <f ca="1">(OFFSET(Assumptions!$B$20,N$1-1,0)*$D299+1)^(1/252)-1</f>
        <v>2.7678235281314301E-4</v>
      </c>
    </row>
    <row r="300" spans="1:14" x14ac:dyDescent="0.25">
      <c r="A300" s="4">
        <f t="shared" si="16"/>
        <v>5</v>
      </c>
      <c r="B300" s="4">
        <f t="shared" si="17"/>
        <v>2013</v>
      </c>
      <c r="C300" s="9">
        <v>41401</v>
      </c>
      <c r="D300" s="1">
        <f t="shared" si="18"/>
        <v>7.2401090866762496E-2</v>
      </c>
      <c r="E300" s="1">
        <v>2.7741999999997301E-4</v>
      </c>
      <c r="F300" s="1">
        <f t="shared" si="19"/>
        <v>9.1615374607926237E-2</v>
      </c>
      <c r="G300" s="1">
        <v>1.75179133198156E-3</v>
      </c>
      <c r="H300" s="2">
        <f ca="1">(OFFSET(Assumptions!$B$20,H$1-1,0)*$D300+1)^(1/252)-1</f>
        <v>2.9079669147491494E-4</v>
      </c>
      <c r="I300" s="2">
        <f ca="1">(OFFSET(Assumptions!$B$20,I$1-1,0)*$D300+1)^(1/252)-1</f>
        <v>3.0412863326501061E-4</v>
      </c>
      <c r="J300" s="2">
        <f ca="1">(OFFSET(Assumptions!$B$20,J$1-1,0)*$D300+1)^(1/252)-1</f>
        <v>3.3065946079879893E-4</v>
      </c>
      <c r="K300" s="2">
        <f ca="1">(OFFSET(Assumptions!$B$20,K$1-1,0)*$D300+1)^(1/252)-1</f>
        <v>2.9079669147491494E-4</v>
      </c>
      <c r="L300" s="2">
        <f ca="1">(OFFSET(Assumptions!$B$20,L$1-1,0)*$D300+1)^(1/252)-1</f>
        <v>2.8946104102267611E-4</v>
      </c>
      <c r="M300" s="2">
        <f ca="1">(OFFSET(Assumptions!$B$20,M$1-1,0)*$D300+1)^(1/252)-1</f>
        <v>2.9613482134172031E-4</v>
      </c>
      <c r="N300" s="2">
        <f ca="1">(OFFSET(Assumptions!$B$20,N$1-1,0)*$D300+1)^(1/252)-1</f>
        <v>2.771520076545464E-4</v>
      </c>
    </row>
    <row r="301" spans="1:14" x14ac:dyDescent="0.25">
      <c r="A301" s="4">
        <f t="shared" si="16"/>
        <v>5</v>
      </c>
      <c r="B301" s="4">
        <f t="shared" si="17"/>
        <v>2013</v>
      </c>
      <c r="C301" s="9">
        <v>41402</v>
      </c>
      <c r="D301" s="1">
        <f t="shared" si="18"/>
        <v>7.2401090866762496E-2</v>
      </c>
      <c r="E301" s="1">
        <v>2.7741999999997301E-4</v>
      </c>
      <c r="F301" s="1">
        <f t="shared" si="19"/>
        <v>9.1918210545149925E-2</v>
      </c>
      <c r="G301" s="1">
        <v>-9.6416921095643403E-4</v>
      </c>
      <c r="H301" s="2">
        <f ca="1">(OFFSET(Assumptions!$B$20,H$1-1,0)*$D301+1)^(1/252)-1</f>
        <v>2.9079669147491494E-4</v>
      </c>
      <c r="I301" s="2">
        <f ca="1">(OFFSET(Assumptions!$B$20,I$1-1,0)*$D301+1)^(1/252)-1</f>
        <v>3.0412863326501061E-4</v>
      </c>
      <c r="J301" s="2">
        <f ca="1">(OFFSET(Assumptions!$B$20,J$1-1,0)*$D301+1)^(1/252)-1</f>
        <v>3.3065946079879893E-4</v>
      </c>
      <c r="K301" s="2">
        <f ca="1">(OFFSET(Assumptions!$B$20,K$1-1,0)*$D301+1)^(1/252)-1</f>
        <v>2.9079669147491494E-4</v>
      </c>
      <c r="L301" s="2">
        <f ca="1">(OFFSET(Assumptions!$B$20,L$1-1,0)*$D301+1)^(1/252)-1</f>
        <v>2.8946104102267611E-4</v>
      </c>
      <c r="M301" s="2">
        <f ca="1">(OFFSET(Assumptions!$B$20,M$1-1,0)*$D301+1)^(1/252)-1</f>
        <v>2.9613482134172031E-4</v>
      </c>
      <c r="N301" s="2">
        <f ca="1">(OFFSET(Assumptions!$B$20,N$1-1,0)*$D301+1)^(1/252)-1</f>
        <v>2.771520076545464E-4</v>
      </c>
    </row>
    <row r="302" spans="1:14" x14ac:dyDescent="0.25">
      <c r="A302" s="4">
        <f t="shared" si="16"/>
        <v>5</v>
      </c>
      <c r="B302" s="4">
        <f t="shared" si="17"/>
        <v>2013</v>
      </c>
      <c r="C302" s="9">
        <v>41403</v>
      </c>
      <c r="D302" s="1">
        <f t="shared" si="18"/>
        <v>7.2301132561126913E-2</v>
      </c>
      <c r="E302" s="1">
        <v>2.7705000000000102E-4</v>
      </c>
      <c r="F302" s="1">
        <f t="shared" si="19"/>
        <v>9.2220726485381377E-2</v>
      </c>
      <c r="G302" s="1">
        <v>-3.2785683458373999E-3</v>
      </c>
      <c r="H302" s="2">
        <f ca="1">(OFFSET(Assumptions!$B$20,H$1-1,0)*$D302+1)^(1/252)-1</f>
        <v>2.904094924909284E-4</v>
      </c>
      <c r="I302" s="2">
        <f ca="1">(OFFSET(Assumptions!$B$20,I$1-1,0)*$D302+1)^(1/252)-1</f>
        <v>3.0372435008740872E-4</v>
      </c>
      <c r="J302" s="2">
        <f ca="1">(OFFSET(Assumptions!$B$20,J$1-1,0)*$D302+1)^(1/252)-1</f>
        <v>3.3022134902815914E-4</v>
      </c>
      <c r="K302" s="2">
        <f ca="1">(OFFSET(Assumptions!$B$20,K$1-1,0)*$D302+1)^(1/252)-1</f>
        <v>2.904094924909284E-4</v>
      </c>
      <c r="L302" s="2">
        <f ca="1">(OFFSET(Assumptions!$B$20,L$1-1,0)*$D302+1)^(1/252)-1</f>
        <v>2.8907555675261598E-4</v>
      </c>
      <c r="M302" s="2">
        <f ca="1">(OFFSET(Assumptions!$B$20,M$1-1,0)*$D302+1)^(1/252)-1</f>
        <v>2.9574077497018791E-4</v>
      </c>
      <c r="N302" s="2">
        <f ca="1">(OFFSET(Assumptions!$B$20,N$1-1,0)*$D302+1)^(1/252)-1</f>
        <v>2.7678235281314301E-4</v>
      </c>
    </row>
    <row r="303" spans="1:14" x14ac:dyDescent="0.25">
      <c r="A303" s="4">
        <f t="shared" si="16"/>
        <v>5</v>
      </c>
      <c r="B303" s="4">
        <f t="shared" si="17"/>
        <v>2013</v>
      </c>
      <c r="C303" s="9">
        <v>41404</v>
      </c>
      <c r="D303" s="1">
        <f t="shared" si="18"/>
        <v>7.2401090866762496E-2</v>
      </c>
      <c r="E303" s="1">
        <v>2.7741999999997301E-4</v>
      </c>
      <c r="F303" s="1">
        <f t="shared" si="19"/>
        <v>9.2523730359322931E-2</v>
      </c>
      <c r="G303" s="1">
        <v>-1.11884055366362E-3</v>
      </c>
      <c r="H303" s="2">
        <f ca="1">(OFFSET(Assumptions!$B$20,H$1-1,0)*$D303+1)^(1/252)-1</f>
        <v>2.9079669147491494E-4</v>
      </c>
      <c r="I303" s="2">
        <f ca="1">(OFFSET(Assumptions!$B$20,I$1-1,0)*$D303+1)^(1/252)-1</f>
        <v>3.0412863326501061E-4</v>
      </c>
      <c r="J303" s="2">
        <f ca="1">(OFFSET(Assumptions!$B$20,J$1-1,0)*$D303+1)^(1/252)-1</f>
        <v>3.3065946079879893E-4</v>
      </c>
      <c r="K303" s="2">
        <f ca="1">(OFFSET(Assumptions!$B$20,K$1-1,0)*$D303+1)^(1/252)-1</f>
        <v>2.9079669147491494E-4</v>
      </c>
      <c r="L303" s="2">
        <f ca="1">(OFFSET(Assumptions!$B$20,L$1-1,0)*$D303+1)^(1/252)-1</f>
        <v>2.8946104102267611E-4</v>
      </c>
      <c r="M303" s="2">
        <f ca="1">(OFFSET(Assumptions!$B$20,M$1-1,0)*$D303+1)^(1/252)-1</f>
        <v>2.9613482134172031E-4</v>
      </c>
      <c r="N303" s="2">
        <f ca="1">(OFFSET(Assumptions!$B$20,N$1-1,0)*$D303+1)^(1/252)-1</f>
        <v>2.771520076545464E-4</v>
      </c>
    </row>
    <row r="304" spans="1:14" x14ac:dyDescent="0.25">
      <c r="A304" s="4">
        <f t="shared" si="16"/>
        <v>5</v>
      </c>
      <c r="B304" s="4">
        <f t="shared" si="17"/>
        <v>2013</v>
      </c>
      <c r="C304" s="9">
        <v>41407</v>
      </c>
      <c r="D304" s="1">
        <f t="shared" si="18"/>
        <v>7.2301132561126913E-2</v>
      </c>
      <c r="E304" s="1">
        <v>2.7705000000000102E-4</v>
      </c>
      <c r="F304" s="1">
        <f t="shared" si="19"/>
        <v>9.2826414058819084E-2</v>
      </c>
      <c r="G304" s="1">
        <v>-7.96341924179655E-4</v>
      </c>
      <c r="H304" s="2">
        <f ca="1">(OFFSET(Assumptions!$B$20,H$1-1,0)*$D304+1)^(1/252)-1</f>
        <v>2.904094924909284E-4</v>
      </c>
      <c r="I304" s="2">
        <f ca="1">(OFFSET(Assumptions!$B$20,I$1-1,0)*$D304+1)^(1/252)-1</f>
        <v>3.0372435008740872E-4</v>
      </c>
      <c r="J304" s="2">
        <f ca="1">(OFFSET(Assumptions!$B$20,J$1-1,0)*$D304+1)^(1/252)-1</f>
        <v>3.3022134902815914E-4</v>
      </c>
      <c r="K304" s="2">
        <f ca="1">(OFFSET(Assumptions!$B$20,K$1-1,0)*$D304+1)^(1/252)-1</f>
        <v>2.904094924909284E-4</v>
      </c>
      <c r="L304" s="2">
        <f ca="1">(OFFSET(Assumptions!$B$20,L$1-1,0)*$D304+1)^(1/252)-1</f>
        <v>2.8907555675261598E-4</v>
      </c>
      <c r="M304" s="2">
        <f ca="1">(OFFSET(Assumptions!$B$20,M$1-1,0)*$D304+1)^(1/252)-1</f>
        <v>2.9574077497018791E-4</v>
      </c>
      <c r="N304" s="2">
        <f ca="1">(OFFSET(Assumptions!$B$20,N$1-1,0)*$D304+1)^(1/252)-1</f>
        <v>2.7678235281314301E-4</v>
      </c>
    </row>
    <row r="305" spans="1:14" x14ac:dyDescent="0.25">
      <c r="A305" s="4">
        <f t="shared" si="16"/>
        <v>5</v>
      </c>
      <c r="B305" s="4">
        <f t="shared" si="17"/>
        <v>2013</v>
      </c>
      <c r="C305" s="9">
        <v>41408</v>
      </c>
      <c r="D305" s="1">
        <f t="shared" si="18"/>
        <v>7.2201183535611335E-2</v>
      </c>
      <c r="E305" s="1">
        <v>2.7668000000002902E-4</v>
      </c>
      <c r="F305" s="1">
        <f t="shared" si="19"/>
        <v>9.3128777271060947E-2</v>
      </c>
      <c r="G305" s="1">
        <v>-3.22877688784806E-4</v>
      </c>
      <c r="H305" s="2">
        <f ca="1">(OFFSET(Assumptions!$B$20,H$1-1,0)*$D305+1)^(1/252)-1</f>
        <v>2.900222918365003E-4</v>
      </c>
      <c r="I305" s="2">
        <f ca="1">(OFFSET(Assumptions!$B$20,I$1-1,0)*$D305+1)^(1/252)-1</f>
        <v>3.0332006343281037E-4</v>
      </c>
      <c r="J305" s="2">
        <f ca="1">(OFFSET(Assumptions!$B$20,J$1-1,0)*$D305+1)^(1/252)-1</f>
        <v>3.2978322977172958E-4</v>
      </c>
      <c r="K305" s="2">
        <f ca="1">(OFFSET(Assumptions!$B$20,K$1-1,0)*$D305+1)^(1/252)-1</f>
        <v>2.900222918365003E-4</v>
      </c>
      <c r="L305" s="2">
        <f ca="1">(OFFSET(Assumptions!$B$20,L$1-1,0)*$D305+1)^(1/252)-1</f>
        <v>2.8869007098508703E-4</v>
      </c>
      <c r="M305" s="2">
        <f ca="1">(OFFSET(Assumptions!$B$20,M$1-1,0)*$D305+1)^(1/252)-1</f>
        <v>2.9534672622144598E-4</v>
      </c>
      <c r="N305" s="2">
        <f ca="1">(OFFSET(Assumptions!$B$20,N$1-1,0)*$D305+1)^(1/252)-1</f>
        <v>2.76412698003492E-4</v>
      </c>
    </row>
    <row r="306" spans="1:14" x14ac:dyDescent="0.25">
      <c r="A306" s="4">
        <f t="shared" si="16"/>
        <v>5</v>
      </c>
      <c r="B306" s="4">
        <f t="shared" si="17"/>
        <v>2013</v>
      </c>
      <c r="C306" s="9">
        <v>41409</v>
      </c>
      <c r="D306" s="1">
        <f t="shared" si="18"/>
        <v>7.2201183535611335E-2</v>
      </c>
      <c r="E306" s="1">
        <v>2.7668000000002902E-4</v>
      </c>
      <c r="F306" s="1">
        <f t="shared" si="19"/>
        <v>9.3431224141156344E-2</v>
      </c>
      <c r="G306" s="1">
        <v>-6.4419330047338396E-4</v>
      </c>
      <c r="H306" s="2">
        <f ca="1">(OFFSET(Assumptions!$B$20,H$1-1,0)*$D306+1)^(1/252)-1</f>
        <v>2.900222918365003E-4</v>
      </c>
      <c r="I306" s="2">
        <f ca="1">(OFFSET(Assumptions!$B$20,I$1-1,0)*$D306+1)^(1/252)-1</f>
        <v>3.0332006343281037E-4</v>
      </c>
      <c r="J306" s="2">
        <f ca="1">(OFFSET(Assumptions!$B$20,J$1-1,0)*$D306+1)^(1/252)-1</f>
        <v>3.2978322977172958E-4</v>
      </c>
      <c r="K306" s="2">
        <f ca="1">(OFFSET(Assumptions!$B$20,K$1-1,0)*$D306+1)^(1/252)-1</f>
        <v>2.900222918365003E-4</v>
      </c>
      <c r="L306" s="2">
        <f ca="1">(OFFSET(Assumptions!$B$20,L$1-1,0)*$D306+1)^(1/252)-1</f>
        <v>2.8869007098508703E-4</v>
      </c>
      <c r="M306" s="2">
        <f ca="1">(OFFSET(Assumptions!$B$20,M$1-1,0)*$D306+1)^(1/252)-1</f>
        <v>2.9534672622144598E-4</v>
      </c>
      <c r="N306" s="2">
        <f ca="1">(OFFSET(Assumptions!$B$20,N$1-1,0)*$D306+1)^(1/252)-1</f>
        <v>2.76412698003492E-4</v>
      </c>
    </row>
    <row r="307" spans="1:14" x14ac:dyDescent="0.25">
      <c r="A307" s="4">
        <f t="shared" si="16"/>
        <v>5</v>
      </c>
      <c r="B307" s="4">
        <f t="shared" si="17"/>
        <v>2013</v>
      </c>
      <c r="C307" s="9">
        <v>41410</v>
      </c>
      <c r="D307" s="1">
        <f t="shared" si="18"/>
        <v>7.2201183535611335E-2</v>
      </c>
      <c r="E307" s="1">
        <v>2.7668000000002902E-4</v>
      </c>
      <c r="F307" s="1">
        <f t="shared" si="19"/>
        <v>9.3733754692251647E-2</v>
      </c>
      <c r="G307" s="1">
        <v>-3.17607339428028E-3</v>
      </c>
      <c r="H307" s="2">
        <f ca="1">(OFFSET(Assumptions!$B$20,H$1-1,0)*$D307+1)^(1/252)-1</f>
        <v>2.900222918365003E-4</v>
      </c>
      <c r="I307" s="2">
        <f ca="1">(OFFSET(Assumptions!$B$20,I$1-1,0)*$D307+1)^(1/252)-1</f>
        <v>3.0332006343281037E-4</v>
      </c>
      <c r="J307" s="2">
        <f ca="1">(OFFSET(Assumptions!$B$20,J$1-1,0)*$D307+1)^(1/252)-1</f>
        <v>3.2978322977172958E-4</v>
      </c>
      <c r="K307" s="2">
        <f ca="1">(OFFSET(Assumptions!$B$20,K$1-1,0)*$D307+1)^(1/252)-1</f>
        <v>2.900222918365003E-4</v>
      </c>
      <c r="L307" s="2">
        <f ca="1">(OFFSET(Assumptions!$B$20,L$1-1,0)*$D307+1)^(1/252)-1</f>
        <v>2.8869007098508703E-4</v>
      </c>
      <c r="M307" s="2">
        <f ca="1">(OFFSET(Assumptions!$B$20,M$1-1,0)*$D307+1)^(1/252)-1</f>
        <v>2.9534672622144598E-4</v>
      </c>
      <c r="N307" s="2">
        <f ca="1">(OFFSET(Assumptions!$B$20,N$1-1,0)*$D307+1)^(1/252)-1</f>
        <v>2.76412698003492E-4</v>
      </c>
    </row>
    <row r="308" spans="1:14" x14ac:dyDescent="0.25">
      <c r="A308" s="4">
        <f t="shared" si="16"/>
        <v>5</v>
      </c>
      <c r="B308" s="4">
        <f t="shared" si="17"/>
        <v>2013</v>
      </c>
      <c r="C308" s="9">
        <v>41411</v>
      </c>
      <c r="D308" s="1">
        <f t="shared" si="18"/>
        <v>7.2201183535611335E-2</v>
      </c>
      <c r="E308" s="1">
        <v>2.7668000000002902E-4</v>
      </c>
      <c r="F308" s="1">
        <f t="shared" si="19"/>
        <v>9.4036368947499893E-2</v>
      </c>
      <c r="G308" s="1">
        <v>-1.9833873776931E-4</v>
      </c>
      <c r="H308" s="2">
        <f ca="1">(OFFSET(Assumptions!$B$20,H$1-1,0)*$D308+1)^(1/252)-1</f>
        <v>2.900222918365003E-4</v>
      </c>
      <c r="I308" s="2">
        <f ca="1">(OFFSET(Assumptions!$B$20,I$1-1,0)*$D308+1)^(1/252)-1</f>
        <v>3.0332006343281037E-4</v>
      </c>
      <c r="J308" s="2">
        <f ca="1">(OFFSET(Assumptions!$B$20,J$1-1,0)*$D308+1)^(1/252)-1</f>
        <v>3.2978322977172958E-4</v>
      </c>
      <c r="K308" s="2">
        <f ca="1">(OFFSET(Assumptions!$B$20,K$1-1,0)*$D308+1)^(1/252)-1</f>
        <v>2.900222918365003E-4</v>
      </c>
      <c r="L308" s="2">
        <f ca="1">(OFFSET(Assumptions!$B$20,L$1-1,0)*$D308+1)^(1/252)-1</f>
        <v>2.8869007098508703E-4</v>
      </c>
      <c r="M308" s="2">
        <f ca="1">(OFFSET(Assumptions!$B$20,M$1-1,0)*$D308+1)^(1/252)-1</f>
        <v>2.9534672622144598E-4</v>
      </c>
      <c r="N308" s="2">
        <f ca="1">(OFFSET(Assumptions!$B$20,N$1-1,0)*$D308+1)^(1/252)-1</f>
        <v>2.76412698003492E-4</v>
      </c>
    </row>
    <row r="309" spans="1:14" x14ac:dyDescent="0.25">
      <c r="A309" s="4">
        <f t="shared" si="16"/>
        <v>5</v>
      </c>
      <c r="B309" s="4">
        <f t="shared" si="17"/>
        <v>2013</v>
      </c>
      <c r="C309" s="9">
        <v>41414</v>
      </c>
      <c r="D309" s="1">
        <f t="shared" si="18"/>
        <v>7.2201183535611335E-2</v>
      </c>
      <c r="E309" s="1">
        <v>2.7668000000002902E-4</v>
      </c>
      <c r="F309" s="1">
        <f t="shared" si="19"/>
        <v>9.4339066930060334E-2</v>
      </c>
      <c r="G309" s="1">
        <v>3.03244774303568E-3</v>
      </c>
      <c r="H309" s="2">
        <f ca="1">(OFFSET(Assumptions!$B$20,H$1-1,0)*$D309+1)^(1/252)-1</f>
        <v>2.900222918365003E-4</v>
      </c>
      <c r="I309" s="2">
        <f ca="1">(OFFSET(Assumptions!$B$20,I$1-1,0)*$D309+1)^(1/252)-1</f>
        <v>3.0332006343281037E-4</v>
      </c>
      <c r="J309" s="2">
        <f ca="1">(OFFSET(Assumptions!$B$20,J$1-1,0)*$D309+1)^(1/252)-1</f>
        <v>3.2978322977172958E-4</v>
      </c>
      <c r="K309" s="2">
        <f ca="1">(OFFSET(Assumptions!$B$20,K$1-1,0)*$D309+1)^(1/252)-1</f>
        <v>2.900222918365003E-4</v>
      </c>
      <c r="L309" s="2">
        <f ca="1">(OFFSET(Assumptions!$B$20,L$1-1,0)*$D309+1)^(1/252)-1</f>
        <v>2.8869007098508703E-4</v>
      </c>
      <c r="M309" s="2">
        <f ca="1">(OFFSET(Assumptions!$B$20,M$1-1,0)*$D309+1)^(1/252)-1</f>
        <v>2.9534672622144598E-4</v>
      </c>
      <c r="N309" s="2">
        <f ca="1">(OFFSET(Assumptions!$B$20,N$1-1,0)*$D309+1)^(1/252)-1</f>
        <v>2.76412698003492E-4</v>
      </c>
    </row>
    <row r="310" spans="1:14" x14ac:dyDescent="0.25">
      <c r="A310" s="4">
        <f t="shared" si="16"/>
        <v>5</v>
      </c>
      <c r="B310" s="4">
        <f t="shared" si="17"/>
        <v>2013</v>
      </c>
      <c r="C310" s="9">
        <v>41415</v>
      </c>
      <c r="D310" s="1">
        <f t="shared" si="18"/>
        <v>7.2201183535611335E-2</v>
      </c>
      <c r="E310" s="1">
        <v>2.7668000000002902E-4</v>
      </c>
      <c r="F310" s="1">
        <f t="shared" si="19"/>
        <v>9.464184866309866E-2</v>
      </c>
      <c r="G310" s="1">
        <v>-1.1509104828535399E-3</v>
      </c>
      <c r="H310" s="2">
        <f ca="1">(OFFSET(Assumptions!$B$20,H$1-1,0)*$D310+1)^(1/252)-1</f>
        <v>2.900222918365003E-4</v>
      </c>
      <c r="I310" s="2">
        <f ca="1">(OFFSET(Assumptions!$B$20,I$1-1,0)*$D310+1)^(1/252)-1</f>
        <v>3.0332006343281037E-4</v>
      </c>
      <c r="J310" s="2">
        <f ca="1">(OFFSET(Assumptions!$B$20,J$1-1,0)*$D310+1)^(1/252)-1</f>
        <v>3.2978322977172958E-4</v>
      </c>
      <c r="K310" s="2">
        <f ca="1">(OFFSET(Assumptions!$B$20,K$1-1,0)*$D310+1)^(1/252)-1</f>
        <v>2.900222918365003E-4</v>
      </c>
      <c r="L310" s="2">
        <f ca="1">(OFFSET(Assumptions!$B$20,L$1-1,0)*$D310+1)^(1/252)-1</f>
        <v>2.8869007098508703E-4</v>
      </c>
      <c r="M310" s="2">
        <f ca="1">(OFFSET(Assumptions!$B$20,M$1-1,0)*$D310+1)^(1/252)-1</f>
        <v>2.9534672622144598E-4</v>
      </c>
      <c r="N310" s="2">
        <f ca="1">(OFFSET(Assumptions!$B$20,N$1-1,0)*$D310+1)^(1/252)-1</f>
        <v>2.76412698003492E-4</v>
      </c>
    </row>
    <row r="311" spans="1:14" x14ac:dyDescent="0.25">
      <c r="A311" s="4">
        <f t="shared" si="16"/>
        <v>5</v>
      </c>
      <c r="B311" s="4">
        <f t="shared" si="17"/>
        <v>2013</v>
      </c>
      <c r="C311" s="9">
        <v>41416</v>
      </c>
      <c r="D311" s="1">
        <f t="shared" si="18"/>
        <v>7.2201183535611335E-2</v>
      </c>
      <c r="E311" s="1">
        <v>2.7668000000002902E-4</v>
      </c>
      <c r="F311" s="1">
        <f t="shared" si="19"/>
        <v>9.4944714169786781E-2</v>
      </c>
      <c r="G311" s="1">
        <v>-1.3808872524375699E-3</v>
      </c>
      <c r="H311" s="2">
        <f ca="1">(OFFSET(Assumptions!$B$20,H$1-1,0)*$D311+1)^(1/252)-1</f>
        <v>2.900222918365003E-4</v>
      </c>
      <c r="I311" s="2">
        <f ca="1">(OFFSET(Assumptions!$B$20,I$1-1,0)*$D311+1)^(1/252)-1</f>
        <v>3.0332006343281037E-4</v>
      </c>
      <c r="J311" s="2">
        <f ca="1">(OFFSET(Assumptions!$B$20,J$1-1,0)*$D311+1)^(1/252)-1</f>
        <v>3.2978322977172958E-4</v>
      </c>
      <c r="K311" s="2">
        <f ca="1">(OFFSET(Assumptions!$B$20,K$1-1,0)*$D311+1)^(1/252)-1</f>
        <v>2.900222918365003E-4</v>
      </c>
      <c r="L311" s="2">
        <f ca="1">(OFFSET(Assumptions!$B$20,L$1-1,0)*$D311+1)^(1/252)-1</f>
        <v>2.8869007098508703E-4</v>
      </c>
      <c r="M311" s="2">
        <f ca="1">(OFFSET(Assumptions!$B$20,M$1-1,0)*$D311+1)^(1/252)-1</f>
        <v>2.9534672622144598E-4</v>
      </c>
      <c r="N311" s="2">
        <f ca="1">(OFFSET(Assumptions!$B$20,N$1-1,0)*$D311+1)^(1/252)-1</f>
        <v>2.76412698003492E-4</v>
      </c>
    </row>
    <row r="312" spans="1:14" x14ac:dyDescent="0.25">
      <c r="A312" s="4">
        <f t="shared" si="16"/>
        <v>5</v>
      </c>
      <c r="B312" s="4">
        <f t="shared" si="17"/>
        <v>2013</v>
      </c>
      <c r="C312" s="9">
        <v>41417</v>
      </c>
      <c r="D312" s="1">
        <f t="shared" si="18"/>
        <v>7.2201183535611335E-2</v>
      </c>
      <c r="E312" s="1">
        <v>2.7668000000002902E-4</v>
      </c>
      <c r="F312" s="1">
        <f t="shared" si="19"/>
        <v>9.5247663473303268E-2</v>
      </c>
      <c r="G312" s="1">
        <v>2.19146643976553E-3</v>
      </c>
      <c r="H312" s="2">
        <f ca="1">(OFFSET(Assumptions!$B$20,H$1-1,0)*$D312+1)^(1/252)-1</f>
        <v>2.900222918365003E-4</v>
      </c>
      <c r="I312" s="2">
        <f ca="1">(OFFSET(Assumptions!$B$20,I$1-1,0)*$D312+1)^(1/252)-1</f>
        <v>3.0332006343281037E-4</v>
      </c>
      <c r="J312" s="2">
        <f ca="1">(OFFSET(Assumptions!$B$20,J$1-1,0)*$D312+1)^(1/252)-1</f>
        <v>3.2978322977172958E-4</v>
      </c>
      <c r="K312" s="2">
        <f ca="1">(OFFSET(Assumptions!$B$20,K$1-1,0)*$D312+1)^(1/252)-1</f>
        <v>2.900222918365003E-4</v>
      </c>
      <c r="L312" s="2">
        <f ca="1">(OFFSET(Assumptions!$B$20,L$1-1,0)*$D312+1)^(1/252)-1</f>
        <v>2.8869007098508703E-4</v>
      </c>
      <c r="M312" s="2">
        <f ca="1">(OFFSET(Assumptions!$B$20,M$1-1,0)*$D312+1)^(1/252)-1</f>
        <v>2.9534672622144598E-4</v>
      </c>
      <c r="N312" s="2">
        <f ca="1">(OFFSET(Assumptions!$B$20,N$1-1,0)*$D312+1)^(1/252)-1</f>
        <v>2.76412698003492E-4</v>
      </c>
    </row>
    <row r="313" spans="1:14" x14ac:dyDescent="0.25">
      <c r="A313" s="4">
        <f t="shared" si="16"/>
        <v>5</v>
      </c>
      <c r="B313" s="4">
        <f t="shared" si="17"/>
        <v>2013</v>
      </c>
      <c r="C313" s="9">
        <v>41418</v>
      </c>
      <c r="D313" s="1">
        <f t="shared" si="18"/>
        <v>7.2201183535611335E-2</v>
      </c>
      <c r="E313" s="1">
        <v>2.7668000000002902E-4</v>
      </c>
      <c r="F313" s="1">
        <f t="shared" si="19"/>
        <v>9.5550696596833129E-2</v>
      </c>
      <c r="G313" s="1">
        <v>-6.3250793871634202E-3</v>
      </c>
      <c r="H313" s="2">
        <f ca="1">(OFFSET(Assumptions!$B$20,H$1-1,0)*$D313+1)^(1/252)-1</f>
        <v>2.900222918365003E-4</v>
      </c>
      <c r="I313" s="2">
        <f ca="1">(OFFSET(Assumptions!$B$20,I$1-1,0)*$D313+1)^(1/252)-1</f>
        <v>3.0332006343281037E-4</v>
      </c>
      <c r="J313" s="2">
        <f ca="1">(OFFSET(Assumptions!$B$20,J$1-1,0)*$D313+1)^(1/252)-1</f>
        <v>3.2978322977172958E-4</v>
      </c>
      <c r="K313" s="2">
        <f ca="1">(OFFSET(Assumptions!$B$20,K$1-1,0)*$D313+1)^(1/252)-1</f>
        <v>2.900222918365003E-4</v>
      </c>
      <c r="L313" s="2">
        <f ca="1">(OFFSET(Assumptions!$B$20,L$1-1,0)*$D313+1)^(1/252)-1</f>
        <v>2.8869007098508703E-4</v>
      </c>
      <c r="M313" s="2">
        <f ca="1">(OFFSET(Assumptions!$B$20,M$1-1,0)*$D313+1)^(1/252)-1</f>
        <v>2.9534672622144598E-4</v>
      </c>
      <c r="N313" s="2">
        <f ca="1">(OFFSET(Assumptions!$B$20,N$1-1,0)*$D313+1)^(1/252)-1</f>
        <v>2.76412698003492E-4</v>
      </c>
    </row>
    <row r="314" spans="1:14" x14ac:dyDescent="0.25">
      <c r="A314" s="4">
        <f t="shared" si="16"/>
        <v>5</v>
      </c>
      <c r="B314" s="4">
        <f t="shared" si="17"/>
        <v>2013</v>
      </c>
      <c r="C314" s="9">
        <v>41421</v>
      </c>
      <c r="D314" s="1">
        <f t="shared" si="18"/>
        <v>7.2201183535611335E-2</v>
      </c>
      <c r="E314" s="1">
        <v>2.7668000000002902E-4</v>
      </c>
      <c r="F314" s="1">
        <f t="shared" si="19"/>
        <v>9.5853813563567591E-2</v>
      </c>
      <c r="G314" s="1">
        <v>3.0029135926326099E-3</v>
      </c>
      <c r="H314" s="2">
        <f ca="1">(OFFSET(Assumptions!$B$20,H$1-1,0)*$D314+1)^(1/252)-1</f>
        <v>2.900222918365003E-4</v>
      </c>
      <c r="I314" s="2">
        <f ca="1">(OFFSET(Assumptions!$B$20,I$1-1,0)*$D314+1)^(1/252)-1</f>
        <v>3.0332006343281037E-4</v>
      </c>
      <c r="J314" s="2">
        <f ca="1">(OFFSET(Assumptions!$B$20,J$1-1,0)*$D314+1)^(1/252)-1</f>
        <v>3.2978322977172958E-4</v>
      </c>
      <c r="K314" s="2">
        <f ca="1">(OFFSET(Assumptions!$B$20,K$1-1,0)*$D314+1)^(1/252)-1</f>
        <v>2.900222918365003E-4</v>
      </c>
      <c r="L314" s="2">
        <f ca="1">(OFFSET(Assumptions!$B$20,L$1-1,0)*$D314+1)^(1/252)-1</f>
        <v>2.8869007098508703E-4</v>
      </c>
      <c r="M314" s="2">
        <f ca="1">(OFFSET(Assumptions!$B$20,M$1-1,0)*$D314+1)^(1/252)-1</f>
        <v>2.9534672622144598E-4</v>
      </c>
      <c r="N314" s="2">
        <f ca="1">(OFFSET(Assumptions!$B$20,N$1-1,0)*$D314+1)^(1/252)-1</f>
        <v>2.76412698003492E-4</v>
      </c>
    </row>
    <row r="315" spans="1:14" x14ac:dyDescent="0.25">
      <c r="A315" s="4">
        <f t="shared" si="16"/>
        <v>5</v>
      </c>
      <c r="B315" s="4">
        <f t="shared" si="17"/>
        <v>2013</v>
      </c>
      <c r="C315" s="9">
        <v>41422</v>
      </c>
      <c r="D315" s="1">
        <f t="shared" si="18"/>
        <v>7.2201183535611335E-2</v>
      </c>
      <c r="E315" s="1">
        <v>2.7668000000002902E-4</v>
      </c>
      <c r="F315" s="1">
        <f t="shared" si="19"/>
        <v>9.6157014396704321E-2</v>
      </c>
      <c r="G315" s="1">
        <v>7.7200327989652697E-3</v>
      </c>
      <c r="H315" s="2">
        <f ca="1">(OFFSET(Assumptions!$B$20,H$1-1,0)*$D315+1)^(1/252)-1</f>
        <v>2.900222918365003E-4</v>
      </c>
      <c r="I315" s="2">
        <f ca="1">(OFFSET(Assumptions!$B$20,I$1-1,0)*$D315+1)^(1/252)-1</f>
        <v>3.0332006343281037E-4</v>
      </c>
      <c r="J315" s="2">
        <f ca="1">(OFFSET(Assumptions!$B$20,J$1-1,0)*$D315+1)^(1/252)-1</f>
        <v>3.2978322977172958E-4</v>
      </c>
      <c r="K315" s="2">
        <f ca="1">(OFFSET(Assumptions!$B$20,K$1-1,0)*$D315+1)^(1/252)-1</f>
        <v>2.900222918365003E-4</v>
      </c>
      <c r="L315" s="2">
        <f ca="1">(OFFSET(Assumptions!$B$20,L$1-1,0)*$D315+1)^(1/252)-1</f>
        <v>2.8869007098508703E-4</v>
      </c>
      <c r="M315" s="2">
        <f ca="1">(OFFSET(Assumptions!$B$20,M$1-1,0)*$D315+1)^(1/252)-1</f>
        <v>2.9534672622144598E-4</v>
      </c>
      <c r="N315" s="2">
        <f ca="1">(OFFSET(Assumptions!$B$20,N$1-1,0)*$D315+1)^(1/252)-1</f>
        <v>2.76412698003492E-4</v>
      </c>
    </row>
    <row r="316" spans="1:14" x14ac:dyDescent="0.25">
      <c r="A316" s="4">
        <f t="shared" si="16"/>
        <v>5</v>
      </c>
      <c r="B316" s="4">
        <f t="shared" si="17"/>
        <v>2013</v>
      </c>
      <c r="C316" s="9">
        <v>41423</v>
      </c>
      <c r="D316" s="1">
        <f t="shared" si="18"/>
        <v>7.2201183535611335E-2</v>
      </c>
      <c r="E316" s="1">
        <v>2.7668000000002902E-4</v>
      </c>
      <c r="F316" s="1">
        <f t="shared" si="19"/>
        <v>9.6460299119447646E-2</v>
      </c>
      <c r="G316" s="1">
        <v>8.1185365752218797E-3</v>
      </c>
      <c r="H316" s="2">
        <f ca="1">(OFFSET(Assumptions!$B$20,H$1-1,0)*$D316+1)^(1/252)-1</f>
        <v>2.900222918365003E-4</v>
      </c>
      <c r="I316" s="2">
        <f ca="1">(OFFSET(Assumptions!$B$20,I$1-1,0)*$D316+1)^(1/252)-1</f>
        <v>3.0332006343281037E-4</v>
      </c>
      <c r="J316" s="2">
        <f ca="1">(OFFSET(Assumptions!$B$20,J$1-1,0)*$D316+1)^(1/252)-1</f>
        <v>3.2978322977172958E-4</v>
      </c>
      <c r="K316" s="2">
        <f ca="1">(OFFSET(Assumptions!$B$20,K$1-1,0)*$D316+1)^(1/252)-1</f>
        <v>2.900222918365003E-4</v>
      </c>
      <c r="L316" s="2">
        <f ca="1">(OFFSET(Assumptions!$B$20,L$1-1,0)*$D316+1)^(1/252)-1</f>
        <v>2.8869007098508703E-4</v>
      </c>
      <c r="M316" s="2">
        <f ca="1">(OFFSET(Assumptions!$B$20,M$1-1,0)*$D316+1)^(1/252)-1</f>
        <v>2.9534672622144598E-4</v>
      </c>
      <c r="N316" s="2">
        <f ca="1">(OFFSET(Assumptions!$B$20,N$1-1,0)*$D316+1)^(1/252)-1</f>
        <v>2.76412698003492E-4</v>
      </c>
    </row>
    <row r="317" spans="1:14" x14ac:dyDescent="0.25">
      <c r="A317" s="4">
        <f t="shared" si="16"/>
        <v>5</v>
      </c>
      <c r="B317" s="4">
        <f t="shared" si="17"/>
        <v>2013</v>
      </c>
      <c r="C317" s="9">
        <v>41425</v>
      </c>
      <c r="D317" s="1">
        <f t="shared" si="18"/>
        <v>7.2201183535611335E-2</v>
      </c>
      <c r="E317" s="1">
        <v>2.7668000000002902E-4</v>
      </c>
      <c r="F317" s="1">
        <f t="shared" si="19"/>
        <v>9.6763667755008109E-2</v>
      </c>
      <c r="G317" s="1">
        <v>3.2531784215392899E-2</v>
      </c>
      <c r="H317" s="2">
        <f ca="1">(OFFSET(Assumptions!$B$20,H$1-1,0)*$D317+1)^(1/252)-1</f>
        <v>2.900222918365003E-4</v>
      </c>
      <c r="I317" s="2">
        <f ca="1">(OFFSET(Assumptions!$B$20,I$1-1,0)*$D317+1)^(1/252)-1</f>
        <v>3.0332006343281037E-4</v>
      </c>
      <c r="J317" s="2">
        <f ca="1">(OFFSET(Assumptions!$B$20,J$1-1,0)*$D317+1)^(1/252)-1</f>
        <v>3.2978322977172958E-4</v>
      </c>
      <c r="K317" s="2">
        <f ca="1">(OFFSET(Assumptions!$B$20,K$1-1,0)*$D317+1)^(1/252)-1</f>
        <v>2.900222918365003E-4</v>
      </c>
      <c r="L317" s="2">
        <f ca="1">(OFFSET(Assumptions!$B$20,L$1-1,0)*$D317+1)^(1/252)-1</f>
        <v>2.8869007098508703E-4</v>
      </c>
      <c r="M317" s="2">
        <f ca="1">(OFFSET(Assumptions!$B$20,M$1-1,0)*$D317+1)^(1/252)-1</f>
        <v>2.9534672622144598E-4</v>
      </c>
      <c r="N317" s="2">
        <f ca="1">(OFFSET(Assumptions!$B$20,N$1-1,0)*$D317+1)^(1/252)-1</f>
        <v>2.76412698003492E-4</v>
      </c>
    </row>
    <row r="318" spans="1:14" x14ac:dyDescent="0.25">
      <c r="A318" s="4">
        <f t="shared" si="16"/>
        <v>6</v>
      </c>
      <c r="B318" s="4">
        <f t="shared" si="17"/>
        <v>2013</v>
      </c>
      <c r="C318" s="9">
        <v>41428</v>
      </c>
      <c r="D318" s="1">
        <f t="shared" si="18"/>
        <v>7.7199164786504015E-2</v>
      </c>
      <c r="E318" s="1">
        <v>2.9513999999997202E-4</v>
      </c>
      <c r="F318" s="1">
        <f t="shared" si="19"/>
        <v>9.7087366583909374E-2</v>
      </c>
      <c r="G318" s="1">
        <v>5.9240107961212998E-2</v>
      </c>
      <c r="H318" s="2">
        <f ca="1">(OFFSET(Assumptions!$B$20,H$1-1,0)*$D318+1)^(1/252)-1</f>
        <v>3.093384307530922E-4</v>
      </c>
      <c r="I318" s="2">
        <f ca="1">(OFFSET(Assumptions!$B$20,I$1-1,0)*$D318+1)^(1/252)-1</f>
        <v>3.2348645622515271E-4</v>
      </c>
      <c r="J318" s="2">
        <f ca="1">(OFFSET(Assumptions!$B$20,J$1-1,0)*$D318+1)^(1/252)-1</f>
        <v>3.5163271682980834E-4</v>
      </c>
      <c r="K318" s="2">
        <f ca="1">(OFFSET(Assumptions!$B$20,K$1-1,0)*$D318+1)^(1/252)-1</f>
        <v>3.093384307530922E-4</v>
      </c>
      <c r="L318" s="2">
        <f ca="1">(OFFSET(Assumptions!$B$20,L$1-1,0)*$D318+1)^(1/252)-1</f>
        <v>3.0792086184439071E-4</v>
      </c>
      <c r="M318" s="2">
        <f ca="1">(OFFSET(Assumptions!$B$20,M$1-1,0)*$D318+1)^(1/252)-1</f>
        <v>3.1500366948011838E-4</v>
      </c>
      <c r="N318" s="2">
        <f ca="1">(OFFSET(Assumptions!$B$20,N$1-1,0)*$D318+1)^(1/252)-1</f>
        <v>2.9485551477703709E-4</v>
      </c>
    </row>
    <row r="319" spans="1:14" x14ac:dyDescent="0.25">
      <c r="A319" s="4">
        <f t="shared" si="16"/>
        <v>6</v>
      </c>
      <c r="B319" s="4">
        <f t="shared" si="17"/>
        <v>2013</v>
      </c>
      <c r="C319" s="9">
        <v>41429</v>
      </c>
      <c r="D319" s="1">
        <f t="shared" si="18"/>
        <v>7.7199164786504015E-2</v>
      </c>
      <c r="E319" s="1">
        <v>2.9513999999997202E-4</v>
      </c>
      <c r="F319" s="1">
        <f t="shared" si="19"/>
        <v>9.7411160949282927E-2</v>
      </c>
      <c r="G319" s="1">
        <v>-1.37510810286671E-2</v>
      </c>
      <c r="H319" s="2">
        <f ca="1">(OFFSET(Assumptions!$B$20,H$1-1,0)*$D319+1)^(1/252)-1</f>
        <v>3.093384307530922E-4</v>
      </c>
      <c r="I319" s="2">
        <f ca="1">(OFFSET(Assumptions!$B$20,I$1-1,0)*$D319+1)^(1/252)-1</f>
        <v>3.2348645622515271E-4</v>
      </c>
      <c r="J319" s="2">
        <f ca="1">(OFFSET(Assumptions!$B$20,J$1-1,0)*$D319+1)^(1/252)-1</f>
        <v>3.5163271682980834E-4</v>
      </c>
      <c r="K319" s="2">
        <f ca="1">(OFFSET(Assumptions!$B$20,K$1-1,0)*$D319+1)^(1/252)-1</f>
        <v>3.093384307530922E-4</v>
      </c>
      <c r="L319" s="2">
        <f ca="1">(OFFSET(Assumptions!$B$20,L$1-1,0)*$D319+1)^(1/252)-1</f>
        <v>3.0792086184439071E-4</v>
      </c>
      <c r="M319" s="2">
        <f ca="1">(OFFSET(Assumptions!$B$20,M$1-1,0)*$D319+1)^(1/252)-1</f>
        <v>3.1500366948011838E-4</v>
      </c>
      <c r="N319" s="2">
        <f ca="1">(OFFSET(Assumptions!$B$20,N$1-1,0)*$D319+1)^(1/252)-1</f>
        <v>2.9485551477703709E-4</v>
      </c>
    </row>
    <row r="320" spans="1:14" x14ac:dyDescent="0.25">
      <c r="A320" s="4">
        <f t="shared" si="16"/>
        <v>6</v>
      </c>
      <c r="B320" s="4">
        <f t="shared" si="17"/>
        <v>2013</v>
      </c>
      <c r="C320" s="9">
        <v>41430</v>
      </c>
      <c r="D320" s="1">
        <f t="shared" si="18"/>
        <v>7.7199164786504015E-2</v>
      </c>
      <c r="E320" s="1">
        <v>2.9513999999997202E-4</v>
      </c>
      <c r="F320" s="1">
        <f t="shared" si="19"/>
        <v>9.7735050879325547E-2</v>
      </c>
      <c r="G320" s="1">
        <v>8.7610091599188405E-6</v>
      </c>
      <c r="H320" s="2">
        <f ca="1">(OFFSET(Assumptions!$B$20,H$1-1,0)*$D320+1)^(1/252)-1</f>
        <v>3.093384307530922E-4</v>
      </c>
      <c r="I320" s="2">
        <f ca="1">(OFFSET(Assumptions!$B$20,I$1-1,0)*$D320+1)^(1/252)-1</f>
        <v>3.2348645622515271E-4</v>
      </c>
      <c r="J320" s="2">
        <f ca="1">(OFFSET(Assumptions!$B$20,J$1-1,0)*$D320+1)^(1/252)-1</f>
        <v>3.5163271682980834E-4</v>
      </c>
      <c r="K320" s="2">
        <f ca="1">(OFFSET(Assumptions!$B$20,K$1-1,0)*$D320+1)^(1/252)-1</f>
        <v>3.093384307530922E-4</v>
      </c>
      <c r="L320" s="2">
        <f ca="1">(OFFSET(Assumptions!$B$20,L$1-1,0)*$D320+1)^(1/252)-1</f>
        <v>3.0792086184439071E-4</v>
      </c>
      <c r="M320" s="2">
        <f ca="1">(OFFSET(Assumptions!$B$20,M$1-1,0)*$D320+1)^(1/252)-1</f>
        <v>3.1500366948011838E-4</v>
      </c>
      <c r="N320" s="2">
        <f ca="1">(OFFSET(Assumptions!$B$20,N$1-1,0)*$D320+1)^(1/252)-1</f>
        <v>2.9485551477703709E-4</v>
      </c>
    </row>
    <row r="321" spans="1:14" x14ac:dyDescent="0.25">
      <c r="A321" s="4">
        <f t="shared" si="16"/>
        <v>6</v>
      </c>
      <c r="B321" s="4">
        <f t="shared" si="17"/>
        <v>2013</v>
      </c>
      <c r="C321" s="9">
        <v>41431</v>
      </c>
      <c r="D321" s="1">
        <f t="shared" si="18"/>
        <v>7.7199164786504015E-2</v>
      </c>
      <c r="E321" s="1">
        <v>2.9513999999997202E-4</v>
      </c>
      <c r="F321" s="1">
        <f t="shared" si="19"/>
        <v>9.8059036402242006E-2</v>
      </c>
      <c r="G321" s="1">
        <v>1.89652709619592E-3</v>
      </c>
      <c r="H321" s="2">
        <f ca="1">(OFFSET(Assumptions!$B$20,H$1-1,0)*$D321+1)^(1/252)-1</f>
        <v>3.093384307530922E-4</v>
      </c>
      <c r="I321" s="2">
        <f ca="1">(OFFSET(Assumptions!$B$20,I$1-1,0)*$D321+1)^(1/252)-1</f>
        <v>3.2348645622515271E-4</v>
      </c>
      <c r="J321" s="2">
        <f ca="1">(OFFSET(Assumptions!$B$20,J$1-1,0)*$D321+1)^(1/252)-1</f>
        <v>3.5163271682980834E-4</v>
      </c>
      <c r="K321" s="2">
        <f ca="1">(OFFSET(Assumptions!$B$20,K$1-1,0)*$D321+1)^(1/252)-1</f>
        <v>3.093384307530922E-4</v>
      </c>
      <c r="L321" s="2">
        <f ca="1">(OFFSET(Assumptions!$B$20,L$1-1,0)*$D321+1)^(1/252)-1</f>
        <v>3.0792086184439071E-4</v>
      </c>
      <c r="M321" s="2">
        <f ca="1">(OFFSET(Assumptions!$B$20,M$1-1,0)*$D321+1)^(1/252)-1</f>
        <v>3.1500366948011838E-4</v>
      </c>
      <c r="N321" s="2">
        <f ca="1">(OFFSET(Assumptions!$B$20,N$1-1,0)*$D321+1)^(1/252)-1</f>
        <v>2.9485551477703709E-4</v>
      </c>
    </row>
    <row r="322" spans="1:14" x14ac:dyDescent="0.25">
      <c r="A322" s="4">
        <f t="shared" si="16"/>
        <v>6</v>
      </c>
      <c r="B322" s="4">
        <f t="shared" si="17"/>
        <v>2013</v>
      </c>
      <c r="C322" s="9">
        <v>41432</v>
      </c>
      <c r="D322" s="1">
        <f t="shared" si="18"/>
        <v>7.7199164786504015E-2</v>
      </c>
      <c r="E322" s="1">
        <v>2.9513999999997202E-4</v>
      </c>
      <c r="F322" s="1">
        <f t="shared" si="19"/>
        <v>9.8383117546245735E-2</v>
      </c>
      <c r="G322" s="1">
        <v>2.8229131555932399E-3</v>
      </c>
      <c r="H322" s="2">
        <f ca="1">(OFFSET(Assumptions!$B$20,H$1-1,0)*$D322+1)^(1/252)-1</f>
        <v>3.093384307530922E-4</v>
      </c>
      <c r="I322" s="2">
        <f ca="1">(OFFSET(Assumptions!$B$20,I$1-1,0)*$D322+1)^(1/252)-1</f>
        <v>3.2348645622515271E-4</v>
      </c>
      <c r="J322" s="2">
        <f ca="1">(OFFSET(Assumptions!$B$20,J$1-1,0)*$D322+1)^(1/252)-1</f>
        <v>3.5163271682980834E-4</v>
      </c>
      <c r="K322" s="2">
        <f ca="1">(OFFSET(Assumptions!$B$20,K$1-1,0)*$D322+1)^(1/252)-1</f>
        <v>3.093384307530922E-4</v>
      </c>
      <c r="L322" s="2">
        <f ca="1">(OFFSET(Assumptions!$B$20,L$1-1,0)*$D322+1)^(1/252)-1</f>
        <v>3.0792086184439071E-4</v>
      </c>
      <c r="M322" s="2">
        <f ca="1">(OFFSET(Assumptions!$B$20,M$1-1,0)*$D322+1)^(1/252)-1</f>
        <v>3.1500366948011838E-4</v>
      </c>
      <c r="N322" s="2">
        <f ca="1">(OFFSET(Assumptions!$B$20,N$1-1,0)*$D322+1)^(1/252)-1</f>
        <v>2.9485551477703709E-4</v>
      </c>
    </row>
    <row r="323" spans="1:14" x14ac:dyDescent="0.25">
      <c r="A323" s="4">
        <f t="shared" si="16"/>
        <v>6</v>
      </c>
      <c r="B323" s="4">
        <f t="shared" si="17"/>
        <v>2013</v>
      </c>
      <c r="C323" s="9">
        <v>41435</v>
      </c>
      <c r="D323" s="1">
        <f t="shared" si="18"/>
        <v>7.7199164786504015E-2</v>
      </c>
      <c r="E323" s="1">
        <v>2.9513999999997202E-4</v>
      </c>
      <c r="F323" s="1">
        <f t="shared" si="19"/>
        <v>9.8707294339558382E-2</v>
      </c>
      <c r="G323" s="1">
        <v>9.1733336388093393E-3</v>
      </c>
      <c r="H323" s="2">
        <f ca="1">(OFFSET(Assumptions!$B$20,H$1-1,0)*$D323+1)^(1/252)-1</f>
        <v>3.093384307530922E-4</v>
      </c>
      <c r="I323" s="2">
        <f ca="1">(OFFSET(Assumptions!$B$20,I$1-1,0)*$D323+1)^(1/252)-1</f>
        <v>3.2348645622515271E-4</v>
      </c>
      <c r="J323" s="2">
        <f ca="1">(OFFSET(Assumptions!$B$20,J$1-1,0)*$D323+1)^(1/252)-1</f>
        <v>3.5163271682980834E-4</v>
      </c>
      <c r="K323" s="2">
        <f ca="1">(OFFSET(Assumptions!$B$20,K$1-1,0)*$D323+1)^(1/252)-1</f>
        <v>3.093384307530922E-4</v>
      </c>
      <c r="L323" s="2">
        <f ca="1">(OFFSET(Assumptions!$B$20,L$1-1,0)*$D323+1)^(1/252)-1</f>
        <v>3.0792086184439071E-4</v>
      </c>
      <c r="M323" s="2">
        <f ca="1">(OFFSET(Assumptions!$B$20,M$1-1,0)*$D323+1)^(1/252)-1</f>
        <v>3.1500366948011838E-4</v>
      </c>
      <c r="N323" s="2">
        <f ca="1">(OFFSET(Assumptions!$B$20,N$1-1,0)*$D323+1)^(1/252)-1</f>
        <v>2.9485551477703709E-4</v>
      </c>
    </row>
    <row r="324" spans="1:14" x14ac:dyDescent="0.25">
      <c r="A324" s="4">
        <f t="shared" ref="A324:A387" si="20">MONTH(C324)</f>
        <v>6</v>
      </c>
      <c r="B324" s="4">
        <f t="shared" ref="B324:B387" si="21">YEAR(C324)</f>
        <v>2013</v>
      </c>
      <c r="C324" s="9">
        <v>41436</v>
      </c>
      <c r="D324" s="1">
        <f t="shared" si="18"/>
        <v>7.7199164786504015E-2</v>
      </c>
      <c r="E324" s="1">
        <v>2.9513999999997202E-4</v>
      </c>
      <c r="F324" s="1">
        <f t="shared" si="19"/>
        <v>9.903156681040981E-2</v>
      </c>
      <c r="G324" s="1">
        <v>3.9681865711245204E-3</v>
      </c>
      <c r="H324" s="2">
        <f ca="1">(OFFSET(Assumptions!$B$20,H$1-1,0)*$D324+1)^(1/252)-1</f>
        <v>3.093384307530922E-4</v>
      </c>
      <c r="I324" s="2">
        <f ca="1">(OFFSET(Assumptions!$B$20,I$1-1,0)*$D324+1)^(1/252)-1</f>
        <v>3.2348645622515271E-4</v>
      </c>
      <c r="J324" s="2">
        <f ca="1">(OFFSET(Assumptions!$B$20,J$1-1,0)*$D324+1)^(1/252)-1</f>
        <v>3.5163271682980834E-4</v>
      </c>
      <c r="K324" s="2">
        <f ca="1">(OFFSET(Assumptions!$B$20,K$1-1,0)*$D324+1)^(1/252)-1</f>
        <v>3.093384307530922E-4</v>
      </c>
      <c r="L324" s="2">
        <f ca="1">(OFFSET(Assumptions!$B$20,L$1-1,0)*$D324+1)^(1/252)-1</f>
        <v>3.0792086184439071E-4</v>
      </c>
      <c r="M324" s="2">
        <f ca="1">(OFFSET(Assumptions!$B$20,M$1-1,0)*$D324+1)^(1/252)-1</f>
        <v>3.1500366948011838E-4</v>
      </c>
      <c r="N324" s="2">
        <f ca="1">(OFFSET(Assumptions!$B$20,N$1-1,0)*$D324+1)^(1/252)-1</f>
        <v>2.9485551477703709E-4</v>
      </c>
    </row>
    <row r="325" spans="1:14" x14ac:dyDescent="0.25">
      <c r="A325" s="4">
        <f t="shared" si="20"/>
        <v>6</v>
      </c>
      <c r="B325" s="4">
        <f t="shared" si="21"/>
        <v>2013</v>
      </c>
      <c r="C325" s="9">
        <v>41437</v>
      </c>
      <c r="D325" s="1">
        <f t="shared" ref="D325:D388" si="22">(1+E325)^252-1</f>
        <v>7.7199164786504015E-2</v>
      </c>
      <c r="E325" s="1">
        <v>2.9513999999997202E-4</v>
      </c>
      <c r="F325" s="1">
        <f t="shared" si="19"/>
        <v>9.9355934987038097E-2</v>
      </c>
      <c r="G325" s="1">
        <v>8.8907919943057596E-3</v>
      </c>
      <c r="H325" s="2">
        <f ca="1">(OFFSET(Assumptions!$B$20,H$1-1,0)*$D325+1)^(1/252)-1</f>
        <v>3.093384307530922E-4</v>
      </c>
      <c r="I325" s="2">
        <f ca="1">(OFFSET(Assumptions!$B$20,I$1-1,0)*$D325+1)^(1/252)-1</f>
        <v>3.2348645622515271E-4</v>
      </c>
      <c r="J325" s="2">
        <f ca="1">(OFFSET(Assumptions!$B$20,J$1-1,0)*$D325+1)^(1/252)-1</f>
        <v>3.5163271682980834E-4</v>
      </c>
      <c r="K325" s="2">
        <f ca="1">(OFFSET(Assumptions!$B$20,K$1-1,0)*$D325+1)^(1/252)-1</f>
        <v>3.093384307530922E-4</v>
      </c>
      <c r="L325" s="2">
        <f ca="1">(OFFSET(Assumptions!$B$20,L$1-1,0)*$D325+1)^(1/252)-1</f>
        <v>3.0792086184439071E-4</v>
      </c>
      <c r="M325" s="2">
        <f ca="1">(OFFSET(Assumptions!$B$20,M$1-1,0)*$D325+1)^(1/252)-1</f>
        <v>3.1500366948011838E-4</v>
      </c>
      <c r="N325" s="2">
        <f ca="1">(OFFSET(Assumptions!$B$20,N$1-1,0)*$D325+1)^(1/252)-1</f>
        <v>2.9485551477703709E-4</v>
      </c>
    </row>
    <row r="326" spans="1:14" x14ac:dyDescent="0.25">
      <c r="A326" s="4">
        <f t="shared" si="20"/>
        <v>6</v>
      </c>
      <c r="B326" s="4">
        <f t="shared" si="21"/>
        <v>2013</v>
      </c>
      <c r="C326" s="9">
        <v>41438</v>
      </c>
      <c r="D326" s="1">
        <f t="shared" si="22"/>
        <v>7.7199164786504015E-2</v>
      </c>
      <c r="E326" s="1">
        <v>2.9513999999997202E-4</v>
      </c>
      <c r="F326" s="1">
        <f t="shared" si="19"/>
        <v>9.9680398897690203E-2</v>
      </c>
      <c r="G326" s="1">
        <v>7.1101514180131904E-3</v>
      </c>
      <c r="H326" s="2">
        <f ca="1">(OFFSET(Assumptions!$B$20,H$1-1,0)*$D326+1)^(1/252)-1</f>
        <v>3.093384307530922E-4</v>
      </c>
      <c r="I326" s="2">
        <f ca="1">(OFFSET(Assumptions!$B$20,I$1-1,0)*$D326+1)^(1/252)-1</f>
        <v>3.2348645622515271E-4</v>
      </c>
      <c r="J326" s="2">
        <f ca="1">(OFFSET(Assumptions!$B$20,J$1-1,0)*$D326+1)^(1/252)-1</f>
        <v>3.5163271682980834E-4</v>
      </c>
      <c r="K326" s="2">
        <f ca="1">(OFFSET(Assumptions!$B$20,K$1-1,0)*$D326+1)^(1/252)-1</f>
        <v>3.093384307530922E-4</v>
      </c>
      <c r="L326" s="2">
        <f ca="1">(OFFSET(Assumptions!$B$20,L$1-1,0)*$D326+1)^(1/252)-1</f>
        <v>3.0792086184439071E-4</v>
      </c>
      <c r="M326" s="2">
        <f ca="1">(OFFSET(Assumptions!$B$20,M$1-1,0)*$D326+1)^(1/252)-1</f>
        <v>3.1500366948011838E-4</v>
      </c>
      <c r="N326" s="2">
        <f ca="1">(OFFSET(Assumptions!$B$20,N$1-1,0)*$D326+1)^(1/252)-1</f>
        <v>2.9485551477703709E-4</v>
      </c>
    </row>
    <row r="327" spans="1:14" x14ac:dyDescent="0.25">
      <c r="A327" s="4">
        <f t="shared" si="20"/>
        <v>6</v>
      </c>
      <c r="B327" s="4">
        <f t="shared" si="21"/>
        <v>2013</v>
      </c>
      <c r="C327" s="9">
        <v>41439</v>
      </c>
      <c r="D327" s="1">
        <f t="shared" si="22"/>
        <v>7.7199164786504015E-2</v>
      </c>
      <c r="E327" s="1">
        <v>2.9513999999997202E-4</v>
      </c>
      <c r="F327" s="1">
        <f t="shared" ref="F327:F390" si="23">(1+F326)*(1+E327)-1</f>
        <v>0.10000495857062086</v>
      </c>
      <c r="G327" s="1">
        <v>-5.6844084037523902E-3</v>
      </c>
      <c r="H327" s="2">
        <f ca="1">(OFFSET(Assumptions!$B$20,H$1-1,0)*$D327+1)^(1/252)-1</f>
        <v>3.093384307530922E-4</v>
      </c>
      <c r="I327" s="2">
        <f ca="1">(OFFSET(Assumptions!$B$20,I$1-1,0)*$D327+1)^(1/252)-1</f>
        <v>3.2348645622515271E-4</v>
      </c>
      <c r="J327" s="2">
        <f ca="1">(OFFSET(Assumptions!$B$20,J$1-1,0)*$D327+1)^(1/252)-1</f>
        <v>3.5163271682980834E-4</v>
      </c>
      <c r="K327" s="2">
        <f ca="1">(OFFSET(Assumptions!$B$20,K$1-1,0)*$D327+1)^(1/252)-1</f>
        <v>3.093384307530922E-4</v>
      </c>
      <c r="L327" s="2">
        <f ca="1">(OFFSET(Assumptions!$B$20,L$1-1,0)*$D327+1)^(1/252)-1</f>
        <v>3.0792086184439071E-4</v>
      </c>
      <c r="M327" s="2">
        <f ca="1">(OFFSET(Assumptions!$B$20,M$1-1,0)*$D327+1)^(1/252)-1</f>
        <v>3.1500366948011838E-4</v>
      </c>
      <c r="N327" s="2">
        <f ca="1">(OFFSET(Assumptions!$B$20,N$1-1,0)*$D327+1)^(1/252)-1</f>
        <v>2.9485551477703709E-4</v>
      </c>
    </row>
    <row r="328" spans="1:14" x14ac:dyDescent="0.25">
      <c r="A328" s="4">
        <f t="shared" si="20"/>
        <v>6</v>
      </c>
      <c r="B328" s="4">
        <f t="shared" si="21"/>
        <v>2013</v>
      </c>
      <c r="C328" s="9">
        <v>41442</v>
      </c>
      <c r="D328" s="1">
        <f t="shared" si="22"/>
        <v>7.7199164786504015E-2</v>
      </c>
      <c r="E328" s="1">
        <v>2.9513999999997202E-4</v>
      </c>
      <c r="F328" s="1">
        <f t="shared" si="23"/>
        <v>0.10032961403409346</v>
      </c>
      <c r="G328" s="1">
        <v>9.1286158283905294E-3</v>
      </c>
      <c r="H328" s="2">
        <f ca="1">(OFFSET(Assumptions!$B$20,H$1-1,0)*$D328+1)^(1/252)-1</f>
        <v>3.093384307530922E-4</v>
      </c>
      <c r="I328" s="2">
        <f ca="1">(OFFSET(Assumptions!$B$20,I$1-1,0)*$D328+1)^(1/252)-1</f>
        <v>3.2348645622515271E-4</v>
      </c>
      <c r="J328" s="2">
        <f ca="1">(OFFSET(Assumptions!$B$20,J$1-1,0)*$D328+1)^(1/252)-1</f>
        <v>3.5163271682980834E-4</v>
      </c>
      <c r="K328" s="2">
        <f ca="1">(OFFSET(Assumptions!$B$20,K$1-1,0)*$D328+1)^(1/252)-1</f>
        <v>3.093384307530922E-4</v>
      </c>
      <c r="L328" s="2">
        <f ca="1">(OFFSET(Assumptions!$B$20,L$1-1,0)*$D328+1)^(1/252)-1</f>
        <v>3.0792086184439071E-4</v>
      </c>
      <c r="M328" s="2">
        <f ca="1">(OFFSET(Assumptions!$B$20,M$1-1,0)*$D328+1)^(1/252)-1</f>
        <v>3.1500366948011838E-4</v>
      </c>
      <c r="N328" s="2">
        <f ca="1">(OFFSET(Assumptions!$B$20,N$1-1,0)*$D328+1)^(1/252)-1</f>
        <v>2.9485551477703709E-4</v>
      </c>
    </row>
    <row r="329" spans="1:14" x14ac:dyDescent="0.25">
      <c r="A329" s="4">
        <f t="shared" si="20"/>
        <v>6</v>
      </c>
      <c r="B329" s="4">
        <f t="shared" si="21"/>
        <v>2013</v>
      </c>
      <c r="C329" s="9">
        <v>41443</v>
      </c>
      <c r="D329" s="1">
        <f t="shared" si="22"/>
        <v>7.7199164786504015E-2</v>
      </c>
      <c r="E329" s="1">
        <v>2.9513999999997202E-4</v>
      </c>
      <c r="F329" s="1">
        <f t="shared" si="23"/>
        <v>0.10065436531637939</v>
      </c>
      <c r="G329" s="1">
        <v>2.24694239292695E-2</v>
      </c>
      <c r="H329" s="2">
        <f ca="1">(OFFSET(Assumptions!$B$20,H$1-1,0)*$D329+1)^(1/252)-1</f>
        <v>3.093384307530922E-4</v>
      </c>
      <c r="I329" s="2">
        <f ca="1">(OFFSET(Assumptions!$B$20,I$1-1,0)*$D329+1)^(1/252)-1</f>
        <v>3.2348645622515271E-4</v>
      </c>
      <c r="J329" s="2">
        <f ca="1">(OFFSET(Assumptions!$B$20,J$1-1,0)*$D329+1)^(1/252)-1</f>
        <v>3.5163271682980834E-4</v>
      </c>
      <c r="K329" s="2">
        <f ca="1">(OFFSET(Assumptions!$B$20,K$1-1,0)*$D329+1)^(1/252)-1</f>
        <v>3.093384307530922E-4</v>
      </c>
      <c r="L329" s="2">
        <f ca="1">(OFFSET(Assumptions!$B$20,L$1-1,0)*$D329+1)^(1/252)-1</f>
        <v>3.0792086184439071E-4</v>
      </c>
      <c r="M329" s="2">
        <f ca="1">(OFFSET(Assumptions!$B$20,M$1-1,0)*$D329+1)^(1/252)-1</f>
        <v>3.1500366948011838E-4</v>
      </c>
      <c r="N329" s="2">
        <f ca="1">(OFFSET(Assumptions!$B$20,N$1-1,0)*$D329+1)^(1/252)-1</f>
        <v>2.9485551477703709E-4</v>
      </c>
    </row>
    <row r="330" spans="1:14" x14ac:dyDescent="0.25">
      <c r="A330" s="4">
        <f t="shared" si="20"/>
        <v>6</v>
      </c>
      <c r="B330" s="4">
        <f t="shared" si="21"/>
        <v>2013</v>
      </c>
      <c r="C330" s="9">
        <v>41444</v>
      </c>
      <c r="D330" s="1">
        <f t="shared" si="22"/>
        <v>7.7199164786504015E-2</v>
      </c>
      <c r="E330" s="1">
        <v>2.9513999999997202E-4</v>
      </c>
      <c r="F330" s="1">
        <f t="shared" si="23"/>
        <v>0.10097921244575891</v>
      </c>
      <c r="G330" s="1">
        <v>9.1879536096906001E-4</v>
      </c>
      <c r="H330" s="2">
        <f ca="1">(OFFSET(Assumptions!$B$20,H$1-1,0)*$D330+1)^(1/252)-1</f>
        <v>3.093384307530922E-4</v>
      </c>
      <c r="I330" s="2">
        <f ca="1">(OFFSET(Assumptions!$B$20,I$1-1,0)*$D330+1)^(1/252)-1</f>
        <v>3.2348645622515271E-4</v>
      </c>
      <c r="J330" s="2">
        <f ca="1">(OFFSET(Assumptions!$B$20,J$1-1,0)*$D330+1)^(1/252)-1</f>
        <v>3.5163271682980834E-4</v>
      </c>
      <c r="K330" s="2">
        <f ca="1">(OFFSET(Assumptions!$B$20,K$1-1,0)*$D330+1)^(1/252)-1</f>
        <v>3.093384307530922E-4</v>
      </c>
      <c r="L330" s="2">
        <f ca="1">(OFFSET(Assumptions!$B$20,L$1-1,0)*$D330+1)^(1/252)-1</f>
        <v>3.0792086184439071E-4</v>
      </c>
      <c r="M330" s="2">
        <f ca="1">(OFFSET(Assumptions!$B$20,M$1-1,0)*$D330+1)^(1/252)-1</f>
        <v>3.1500366948011838E-4</v>
      </c>
      <c r="N330" s="2">
        <f ca="1">(OFFSET(Assumptions!$B$20,N$1-1,0)*$D330+1)^(1/252)-1</f>
        <v>2.9485551477703709E-4</v>
      </c>
    </row>
    <row r="331" spans="1:14" x14ac:dyDescent="0.25">
      <c r="A331" s="4">
        <f t="shared" si="20"/>
        <v>6</v>
      </c>
      <c r="B331" s="4">
        <f t="shared" si="21"/>
        <v>2013</v>
      </c>
      <c r="C331" s="9">
        <v>41445</v>
      </c>
      <c r="D331" s="1">
        <f t="shared" si="22"/>
        <v>7.7199164786504015E-2</v>
      </c>
      <c r="E331" s="1">
        <v>2.9513999999997202E-4</v>
      </c>
      <c r="F331" s="1">
        <f t="shared" si="23"/>
        <v>0.10130415545052007</v>
      </c>
      <c r="G331" s="1">
        <v>9.0180329861762106E-3</v>
      </c>
      <c r="H331" s="2">
        <f ca="1">(OFFSET(Assumptions!$B$20,H$1-1,0)*$D331+1)^(1/252)-1</f>
        <v>3.093384307530922E-4</v>
      </c>
      <c r="I331" s="2">
        <f ca="1">(OFFSET(Assumptions!$B$20,I$1-1,0)*$D331+1)^(1/252)-1</f>
        <v>3.2348645622515271E-4</v>
      </c>
      <c r="J331" s="2">
        <f ca="1">(OFFSET(Assumptions!$B$20,J$1-1,0)*$D331+1)^(1/252)-1</f>
        <v>3.5163271682980834E-4</v>
      </c>
      <c r="K331" s="2">
        <f ca="1">(OFFSET(Assumptions!$B$20,K$1-1,0)*$D331+1)^(1/252)-1</f>
        <v>3.093384307530922E-4</v>
      </c>
      <c r="L331" s="2">
        <f ca="1">(OFFSET(Assumptions!$B$20,L$1-1,0)*$D331+1)^(1/252)-1</f>
        <v>3.0792086184439071E-4</v>
      </c>
      <c r="M331" s="2">
        <f ca="1">(OFFSET(Assumptions!$B$20,M$1-1,0)*$D331+1)^(1/252)-1</f>
        <v>3.1500366948011838E-4</v>
      </c>
      <c r="N331" s="2">
        <f ca="1">(OFFSET(Assumptions!$B$20,N$1-1,0)*$D331+1)^(1/252)-1</f>
        <v>2.9485551477703709E-4</v>
      </c>
    </row>
    <row r="332" spans="1:14" x14ac:dyDescent="0.25">
      <c r="A332" s="4">
        <f t="shared" si="20"/>
        <v>6</v>
      </c>
      <c r="B332" s="4">
        <f t="shared" si="21"/>
        <v>2013</v>
      </c>
      <c r="C332" s="9">
        <v>41446</v>
      </c>
      <c r="D332" s="1">
        <f t="shared" si="22"/>
        <v>7.7199164786504015E-2</v>
      </c>
      <c r="E332" s="1">
        <v>2.9513999999997202E-4</v>
      </c>
      <c r="F332" s="1">
        <f t="shared" si="23"/>
        <v>0.10162919435895978</v>
      </c>
      <c r="G332" s="1">
        <v>2.8981048055447999E-2</v>
      </c>
      <c r="H332" s="2">
        <f ca="1">(OFFSET(Assumptions!$B$20,H$1-1,0)*$D332+1)^(1/252)-1</f>
        <v>3.093384307530922E-4</v>
      </c>
      <c r="I332" s="2">
        <f ca="1">(OFFSET(Assumptions!$B$20,I$1-1,0)*$D332+1)^(1/252)-1</f>
        <v>3.2348645622515271E-4</v>
      </c>
      <c r="J332" s="2">
        <f ca="1">(OFFSET(Assumptions!$B$20,J$1-1,0)*$D332+1)^(1/252)-1</f>
        <v>3.5163271682980834E-4</v>
      </c>
      <c r="K332" s="2">
        <f ca="1">(OFFSET(Assumptions!$B$20,K$1-1,0)*$D332+1)^(1/252)-1</f>
        <v>3.093384307530922E-4</v>
      </c>
      <c r="L332" s="2">
        <f ca="1">(OFFSET(Assumptions!$B$20,L$1-1,0)*$D332+1)^(1/252)-1</f>
        <v>3.0792086184439071E-4</v>
      </c>
      <c r="M332" s="2">
        <f ca="1">(OFFSET(Assumptions!$B$20,M$1-1,0)*$D332+1)^(1/252)-1</f>
        <v>3.1500366948011838E-4</v>
      </c>
      <c r="N332" s="2">
        <f ca="1">(OFFSET(Assumptions!$B$20,N$1-1,0)*$D332+1)^(1/252)-1</f>
        <v>2.9485551477703709E-4</v>
      </c>
    </row>
    <row r="333" spans="1:14" x14ac:dyDescent="0.25">
      <c r="A333" s="4">
        <f t="shared" si="20"/>
        <v>6</v>
      </c>
      <c r="B333" s="4">
        <f t="shared" si="21"/>
        <v>2013</v>
      </c>
      <c r="C333" s="9">
        <v>41449</v>
      </c>
      <c r="D333" s="1">
        <f t="shared" si="22"/>
        <v>7.7199164786504015E-2</v>
      </c>
      <c r="E333" s="1">
        <v>2.9513999999997202E-4</v>
      </c>
      <c r="F333" s="1">
        <f t="shared" si="23"/>
        <v>0.10195432919938296</v>
      </c>
      <c r="G333" s="1">
        <v>1.35931571061345E-2</v>
      </c>
      <c r="H333" s="2">
        <f ca="1">(OFFSET(Assumptions!$B$20,H$1-1,0)*$D333+1)^(1/252)-1</f>
        <v>3.093384307530922E-4</v>
      </c>
      <c r="I333" s="2">
        <f ca="1">(OFFSET(Assumptions!$B$20,I$1-1,0)*$D333+1)^(1/252)-1</f>
        <v>3.2348645622515271E-4</v>
      </c>
      <c r="J333" s="2">
        <f ca="1">(OFFSET(Assumptions!$B$20,J$1-1,0)*$D333+1)^(1/252)-1</f>
        <v>3.5163271682980834E-4</v>
      </c>
      <c r="K333" s="2">
        <f ca="1">(OFFSET(Assumptions!$B$20,K$1-1,0)*$D333+1)^(1/252)-1</f>
        <v>3.093384307530922E-4</v>
      </c>
      <c r="L333" s="2">
        <f ca="1">(OFFSET(Assumptions!$B$20,L$1-1,0)*$D333+1)^(1/252)-1</f>
        <v>3.0792086184439071E-4</v>
      </c>
      <c r="M333" s="2">
        <f ca="1">(OFFSET(Assumptions!$B$20,M$1-1,0)*$D333+1)^(1/252)-1</f>
        <v>3.1500366948011838E-4</v>
      </c>
      <c r="N333" s="2">
        <f ca="1">(OFFSET(Assumptions!$B$20,N$1-1,0)*$D333+1)^(1/252)-1</f>
        <v>2.9485551477703709E-4</v>
      </c>
    </row>
    <row r="334" spans="1:14" x14ac:dyDescent="0.25">
      <c r="A334" s="4">
        <f t="shared" si="20"/>
        <v>6</v>
      </c>
      <c r="B334" s="4">
        <f t="shared" si="21"/>
        <v>2013</v>
      </c>
      <c r="C334" s="9">
        <v>41450</v>
      </c>
      <c r="D334" s="1">
        <f t="shared" si="22"/>
        <v>7.7199164786504015E-2</v>
      </c>
      <c r="E334" s="1">
        <v>2.9513999999997202E-4</v>
      </c>
      <c r="F334" s="1">
        <f t="shared" si="23"/>
        <v>0.10227956000010274</v>
      </c>
      <c r="G334" s="1">
        <v>-2.26274984731917E-2</v>
      </c>
      <c r="H334" s="2">
        <f ca="1">(OFFSET(Assumptions!$B$20,H$1-1,0)*$D334+1)^(1/252)-1</f>
        <v>3.093384307530922E-4</v>
      </c>
      <c r="I334" s="2">
        <f ca="1">(OFFSET(Assumptions!$B$20,I$1-1,0)*$D334+1)^(1/252)-1</f>
        <v>3.2348645622515271E-4</v>
      </c>
      <c r="J334" s="2">
        <f ca="1">(OFFSET(Assumptions!$B$20,J$1-1,0)*$D334+1)^(1/252)-1</f>
        <v>3.5163271682980834E-4</v>
      </c>
      <c r="K334" s="2">
        <f ca="1">(OFFSET(Assumptions!$B$20,K$1-1,0)*$D334+1)^(1/252)-1</f>
        <v>3.093384307530922E-4</v>
      </c>
      <c r="L334" s="2">
        <f ca="1">(OFFSET(Assumptions!$B$20,L$1-1,0)*$D334+1)^(1/252)-1</f>
        <v>3.0792086184439071E-4</v>
      </c>
      <c r="M334" s="2">
        <f ca="1">(OFFSET(Assumptions!$B$20,M$1-1,0)*$D334+1)^(1/252)-1</f>
        <v>3.1500366948011838E-4</v>
      </c>
      <c r="N334" s="2">
        <f ca="1">(OFFSET(Assumptions!$B$20,N$1-1,0)*$D334+1)^(1/252)-1</f>
        <v>2.9485551477703709E-4</v>
      </c>
    </row>
    <row r="335" spans="1:14" x14ac:dyDescent="0.25">
      <c r="A335" s="4">
        <f t="shared" si="20"/>
        <v>6</v>
      </c>
      <c r="B335" s="4">
        <f t="shared" si="21"/>
        <v>2013</v>
      </c>
      <c r="C335" s="9">
        <v>41451</v>
      </c>
      <c r="D335" s="1">
        <f t="shared" si="22"/>
        <v>7.7199164786504015E-2</v>
      </c>
      <c r="E335" s="1">
        <v>2.9513999999997202E-4</v>
      </c>
      <c r="F335" s="1">
        <f t="shared" si="23"/>
        <v>0.10260488678944113</v>
      </c>
      <c r="G335" s="1">
        <v>-5.9792059339226497E-3</v>
      </c>
      <c r="H335" s="2">
        <f ca="1">(OFFSET(Assumptions!$B$20,H$1-1,0)*$D335+1)^(1/252)-1</f>
        <v>3.093384307530922E-4</v>
      </c>
      <c r="I335" s="2">
        <f ca="1">(OFFSET(Assumptions!$B$20,I$1-1,0)*$D335+1)^(1/252)-1</f>
        <v>3.2348645622515271E-4</v>
      </c>
      <c r="J335" s="2">
        <f ca="1">(OFFSET(Assumptions!$B$20,J$1-1,0)*$D335+1)^(1/252)-1</f>
        <v>3.5163271682980834E-4</v>
      </c>
      <c r="K335" s="2">
        <f ca="1">(OFFSET(Assumptions!$B$20,K$1-1,0)*$D335+1)^(1/252)-1</f>
        <v>3.093384307530922E-4</v>
      </c>
      <c r="L335" s="2">
        <f ca="1">(OFFSET(Assumptions!$B$20,L$1-1,0)*$D335+1)^(1/252)-1</f>
        <v>3.0792086184439071E-4</v>
      </c>
      <c r="M335" s="2">
        <f ca="1">(OFFSET(Assumptions!$B$20,M$1-1,0)*$D335+1)^(1/252)-1</f>
        <v>3.1500366948011838E-4</v>
      </c>
      <c r="N335" s="2">
        <f ca="1">(OFFSET(Assumptions!$B$20,N$1-1,0)*$D335+1)^(1/252)-1</f>
        <v>2.9485551477703709E-4</v>
      </c>
    </row>
    <row r="336" spans="1:14" x14ac:dyDescent="0.25">
      <c r="A336" s="4">
        <f t="shared" si="20"/>
        <v>6</v>
      </c>
      <c r="B336" s="4">
        <f t="shared" si="21"/>
        <v>2013</v>
      </c>
      <c r="C336" s="9">
        <v>41452</v>
      </c>
      <c r="D336" s="1">
        <f t="shared" si="22"/>
        <v>7.7199164786504015E-2</v>
      </c>
      <c r="E336" s="1">
        <v>2.9513999999997202E-4</v>
      </c>
      <c r="F336" s="1">
        <f t="shared" si="23"/>
        <v>0.10293030959572813</v>
      </c>
      <c r="G336" s="1">
        <v>-5.08979057861925E-3</v>
      </c>
      <c r="H336" s="2">
        <f ca="1">(OFFSET(Assumptions!$B$20,H$1-1,0)*$D336+1)^(1/252)-1</f>
        <v>3.093384307530922E-4</v>
      </c>
      <c r="I336" s="2">
        <f ca="1">(OFFSET(Assumptions!$B$20,I$1-1,0)*$D336+1)^(1/252)-1</f>
        <v>3.2348645622515271E-4</v>
      </c>
      <c r="J336" s="2">
        <f ca="1">(OFFSET(Assumptions!$B$20,J$1-1,0)*$D336+1)^(1/252)-1</f>
        <v>3.5163271682980834E-4</v>
      </c>
      <c r="K336" s="2">
        <f ca="1">(OFFSET(Assumptions!$B$20,K$1-1,0)*$D336+1)^(1/252)-1</f>
        <v>3.093384307530922E-4</v>
      </c>
      <c r="L336" s="2">
        <f ca="1">(OFFSET(Assumptions!$B$20,L$1-1,0)*$D336+1)^(1/252)-1</f>
        <v>3.0792086184439071E-4</v>
      </c>
      <c r="M336" s="2">
        <f ca="1">(OFFSET(Assumptions!$B$20,M$1-1,0)*$D336+1)^(1/252)-1</f>
        <v>3.1500366948011838E-4</v>
      </c>
      <c r="N336" s="2">
        <f ca="1">(OFFSET(Assumptions!$B$20,N$1-1,0)*$D336+1)^(1/252)-1</f>
        <v>2.9485551477703709E-4</v>
      </c>
    </row>
    <row r="337" spans="1:14" x14ac:dyDescent="0.25">
      <c r="A337" s="4">
        <f t="shared" si="20"/>
        <v>6</v>
      </c>
      <c r="B337" s="4">
        <f t="shared" si="21"/>
        <v>2013</v>
      </c>
      <c r="C337" s="9">
        <v>41453</v>
      </c>
      <c r="D337" s="1">
        <f t="shared" si="22"/>
        <v>7.7199164786504015E-2</v>
      </c>
      <c r="E337" s="1">
        <v>2.9513999999997202E-4</v>
      </c>
      <c r="F337" s="1">
        <f t="shared" si="23"/>
        <v>0.10325582844730219</v>
      </c>
      <c r="G337" s="1">
        <v>1.1149851991665301E-4</v>
      </c>
      <c r="H337" s="2">
        <f ca="1">(OFFSET(Assumptions!$B$20,H$1-1,0)*$D337+1)^(1/252)-1</f>
        <v>3.093384307530922E-4</v>
      </c>
      <c r="I337" s="2">
        <f ca="1">(OFFSET(Assumptions!$B$20,I$1-1,0)*$D337+1)^(1/252)-1</f>
        <v>3.2348645622515271E-4</v>
      </c>
      <c r="J337" s="2">
        <f ca="1">(OFFSET(Assumptions!$B$20,J$1-1,0)*$D337+1)^(1/252)-1</f>
        <v>3.5163271682980834E-4</v>
      </c>
      <c r="K337" s="2">
        <f ca="1">(OFFSET(Assumptions!$B$20,K$1-1,0)*$D337+1)^(1/252)-1</f>
        <v>3.093384307530922E-4</v>
      </c>
      <c r="L337" s="2">
        <f ca="1">(OFFSET(Assumptions!$B$20,L$1-1,0)*$D337+1)^(1/252)-1</f>
        <v>3.0792086184439071E-4</v>
      </c>
      <c r="M337" s="2">
        <f ca="1">(OFFSET(Assumptions!$B$20,M$1-1,0)*$D337+1)^(1/252)-1</f>
        <v>3.1500366948011838E-4</v>
      </c>
      <c r="N337" s="2">
        <f ca="1">(OFFSET(Assumptions!$B$20,N$1-1,0)*$D337+1)^(1/252)-1</f>
        <v>2.9485551477703709E-4</v>
      </c>
    </row>
    <row r="338" spans="1:14" x14ac:dyDescent="0.25">
      <c r="A338" s="4">
        <f t="shared" si="20"/>
        <v>7</v>
      </c>
      <c r="B338" s="4">
        <f t="shared" si="21"/>
        <v>2013</v>
      </c>
      <c r="C338" s="9">
        <v>41456</v>
      </c>
      <c r="D338" s="1">
        <f t="shared" si="22"/>
        <v>7.7199164786504015E-2</v>
      </c>
      <c r="E338" s="1">
        <v>2.9513999999997202E-4</v>
      </c>
      <c r="F338" s="1">
        <f t="shared" si="23"/>
        <v>0.10358144337251018</v>
      </c>
      <c r="G338" s="1">
        <v>1.6315234592325201E-2</v>
      </c>
      <c r="H338" s="2">
        <f ca="1">(OFFSET(Assumptions!$B$20,H$1-1,0)*$D338+1)^(1/252)-1</f>
        <v>3.093384307530922E-4</v>
      </c>
      <c r="I338" s="2">
        <f ca="1">(OFFSET(Assumptions!$B$20,I$1-1,0)*$D338+1)^(1/252)-1</f>
        <v>3.2348645622515271E-4</v>
      </c>
      <c r="J338" s="2">
        <f ca="1">(OFFSET(Assumptions!$B$20,J$1-1,0)*$D338+1)^(1/252)-1</f>
        <v>3.5163271682980834E-4</v>
      </c>
      <c r="K338" s="2">
        <f ca="1">(OFFSET(Assumptions!$B$20,K$1-1,0)*$D338+1)^(1/252)-1</f>
        <v>3.093384307530922E-4</v>
      </c>
      <c r="L338" s="2">
        <f ca="1">(OFFSET(Assumptions!$B$20,L$1-1,0)*$D338+1)^(1/252)-1</f>
        <v>3.0792086184439071E-4</v>
      </c>
      <c r="M338" s="2">
        <f ca="1">(OFFSET(Assumptions!$B$20,M$1-1,0)*$D338+1)^(1/252)-1</f>
        <v>3.1500366948011838E-4</v>
      </c>
      <c r="N338" s="2">
        <f ca="1">(OFFSET(Assumptions!$B$20,N$1-1,0)*$D338+1)^(1/252)-1</f>
        <v>2.9485551477703709E-4</v>
      </c>
    </row>
    <row r="339" spans="1:14" x14ac:dyDescent="0.25">
      <c r="A339" s="4">
        <f t="shared" si="20"/>
        <v>7</v>
      </c>
      <c r="B339" s="4">
        <f t="shared" si="21"/>
        <v>2013</v>
      </c>
      <c r="C339" s="9">
        <v>41457</v>
      </c>
      <c r="D339" s="1">
        <f t="shared" si="22"/>
        <v>7.7199164786504015E-2</v>
      </c>
      <c r="E339" s="1">
        <v>2.9513999999997202E-4</v>
      </c>
      <c r="F339" s="1">
        <f t="shared" si="23"/>
        <v>0.10390715439970721</v>
      </c>
      <c r="G339" s="1">
        <v>-1.6339586131420801E-3</v>
      </c>
      <c r="H339" s="2">
        <f ca="1">(OFFSET(Assumptions!$B$20,H$1-1,0)*$D339+1)^(1/252)-1</f>
        <v>3.093384307530922E-4</v>
      </c>
      <c r="I339" s="2">
        <f ca="1">(OFFSET(Assumptions!$B$20,I$1-1,0)*$D339+1)^(1/252)-1</f>
        <v>3.2348645622515271E-4</v>
      </c>
      <c r="J339" s="2">
        <f ca="1">(OFFSET(Assumptions!$B$20,J$1-1,0)*$D339+1)^(1/252)-1</f>
        <v>3.5163271682980834E-4</v>
      </c>
      <c r="K339" s="2">
        <f ca="1">(OFFSET(Assumptions!$B$20,K$1-1,0)*$D339+1)^(1/252)-1</f>
        <v>3.093384307530922E-4</v>
      </c>
      <c r="L339" s="2">
        <f ca="1">(OFFSET(Assumptions!$B$20,L$1-1,0)*$D339+1)^(1/252)-1</f>
        <v>3.0792086184439071E-4</v>
      </c>
      <c r="M339" s="2">
        <f ca="1">(OFFSET(Assumptions!$B$20,M$1-1,0)*$D339+1)^(1/252)-1</f>
        <v>3.1500366948011838E-4</v>
      </c>
      <c r="N339" s="2">
        <f ca="1">(OFFSET(Assumptions!$B$20,N$1-1,0)*$D339+1)^(1/252)-1</f>
        <v>2.9485551477703709E-4</v>
      </c>
    </row>
    <row r="340" spans="1:14" x14ac:dyDescent="0.25">
      <c r="A340" s="4">
        <f t="shared" si="20"/>
        <v>7</v>
      </c>
      <c r="B340" s="4">
        <f t="shared" si="21"/>
        <v>2013</v>
      </c>
      <c r="C340" s="9">
        <v>41458</v>
      </c>
      <c r="D340" s="1">
        <f t="shared" si="22"/>
        <v>7.7199164786504015E-2</v>
      </c>
      <c r="E340" s="1">
        <v>2.9513999999997202E-4</v>
      </c>
      <c r="F340" s="1">
        <f t="shared" si="23"/>
        <v>0.10423296155725681</v>
      </c>
      <c r="G340" s="1">
        <v>-5.4263330165380498E-3</v>
      </c>
      <c r="H340" s="2">
        <f ca="1">(OFFSET(Assumptions!$B$20,H$1-1,0)*$D340+1)^(1/252)-1</f>
        <v>3.093384307530922E-4</v>
      </c>
      <c r="I340" s="2">
        <f ca="1">(OFFSET(Assumptions!$B$20,I$1-1,0)*$D340+1)^(1/252)-1</f>
        <v>3.2348645622515271E-4</v>
      </c>
      <c r="J340" s="2">
        <f ca="1">(OFFSET(Assumptions!$B$20,J$1-1,0)*$D340+1)^(1/252)-1</f>
        <v>3.5163271682980834E-4</v>
      </c>
      <c r="K340" s="2">
        <f ca="1">(OFFSET(Assumptions!$B$20,K$1-1,0)*$D340+1)^(1/252)-1</f>
        <v>3.093384307530922E-4</v>
      </c>
      <c r="L340" s="2">
        <f ca="1">(OFFSET(Assumptions!$B$20,L$1-1,0)*$D340+1)^(1/252)-1</f>
        <v>3.0792086184439071E-4</v>
      </c>
      <c r="M340" s="2">
        <f ca="1">(OFFSET(Assumptions!$B$20,M$1-1,0)*$D340+1)^(1/252)-1</f>
        <v>3.1500366948011838E-4</v>
      </c>
      <c r="N340" s="2">
        <f ca="1">(OFFSET(Assumptions!$B$20,N$1-1,0)*$D340+1)^(1/252)-1</f>
        <v>2.9485551477703709E-4</v>
      </c>
    </row>
    <row r="341" spans="1:14" x14ac:dyDescent="0.25">
      <c r="A341" s="4">
        <f t="shared" si="20"/>
        <v>7</v>
      </c>
      <c r="B341" s="4">
        <f t="shared" si="21"/>
        <v>2013</v>
      </c>
      <c r="C341" s="9">
        <v>41459</v>
      </c>
      <c r="D341" s="1">
        <f t="shared" si="22"/>
        <v>7.7199164786504015E-2</v>
      </c>
      <c r="E341" s="1">
        <v>2.9513999999997202E-4</v>
      </c>
      <c r="F341" s="1">
        <f t="shared" si="23"/>
        <v>0.10455886487353072</v>
      </c>
      <c r="G341" s="1">
        <v>6.3500149514552602E-3</v>
      </c>
      <c r="H341" s="2">
        <f ca="1">(OFFSET(Assumptions!$B$20,H$1-1,0)*$D341+1)^(1/252)-1</f>
        <v>3.093384307530922E-4</v>
      </c>
      <c r="I341" s="2">
        <f ca="1">(OFFSET(Assumptions!$B$20,I$1-1,0)*$D341+1)^(1/252)-1</f>
        <v>3.2348645622515271E-4</v>
      </c>
      <c r="J341" s="2">
        <f ca="1">(OFFSET(Assumptions!$B$20,J$1-1,0)*$D341+1)^(1/252)-1</f>
        <v>3.5163271682980834E-4</v>
      </c>
      <c r="K341" s="2">
        <f ca="1">(OFFSET(Assumptions!$B$20,K$1-1,0)*$D341+1)^(1/252)-1</f>
        <v>3.093384307530922E-4</v>
      </c>
      <c r="L341" s="2">
        <f ca="1">(OFFSET(Assumptions!$B$20,L$1-1,0)*$D341+1)^(1/252)-1</f>
        <v>3.0792086184439071E-4</v>
      </c>
      <c r="M341" s="2">
        <f ca="1">(OFFSET(Assumptions!$B$20,M$1-1,0)*$D341+1)^(1/252)-1</f>
        <v>3.1500366948011838E-4</v>
      </c>
      <c r="N341" s="2">
        <f ca="1">(OFFSET(Assumptions!$B$20,N$1-1,0)*$D341+1)^(1/252)-1</f>
        <v>2.9485551477703709E-4</v>
      </c>
    </row>
    <row r="342" spans="1:14" x14ac:dyDescent="0.25">
      <c r="A342" s="4">
        <f t="shared" si="20"/>
        <v>7</v>
      </c>
      <c r="B342" s="4">
        <f t="shared" si="21"/>
        <v>2013</v>
      </c>
      <c r="C342" s="9">
        <v>41460</v>
      </c>
      <c r="D342" s="1">
        <f t="shared" si="22"/>
        <v>7.7199164786504015E-2</v>
      </c>
      <c r="E342" s="1">
        <v>2.9513999999997202E-4</v>
      </c>
      <c r="F342" s="1">
        <f t="shared" si="23"/>
        <v>0.10488486437690936</v>
      </c>
      <c r="G342" s="1">
        <v>-5.9809434585920097E-3</v>
      </c>
      <c r="H342" s="2">
        <f ca="1">(OFFSET(Assumptions!$B$20,H$1-1,0)*$D342+1)^(1/252)-1</f>
        <v>3.093384307530922E-4</v>
      </c>
      <c r="I342" s="2">
        <f ca="1">(OFFSET(Assumptions!$B$20,I$1-1,0)*$D342+1)^(1/252)-1</f>
        <v>3.2348645622515271E-4</v>
      </c>
      <c r="J342" s="2">
        <f ca="1">(OFFSET(Assumptions!$B$20,J$1-1,0)*$D342+1)^(1/252)-1</f>
        <v>3.5163271682980834E-4</v>
      </c>
      <c r="K342" s="2">
        <f ca="1">(OFFSET(Assumptions!$B$20,K$1-1,0)*$D342+1)^(1/252)-1</f>
        <v>3.093384307530922E-4</v>
      </c>
      <c r="L342" s="2">
        <f ca="1">(OFFSET(Assumptions!$B$20,L$1-1,0)*$D342+1)^(1/252)-1</f>
        <v>3.0792086184439071E-4</v>
      </c>
      <c r="M342" s="2">
        <f ca="1">(OFFSET(Assumptions!$B$20,M$1-1,0)*$D342+1)^(1/252)-1</f>
        <v>3.1500366948011838E-4</v>
      </c>
      <c r="N342" s="2">
        <f ca="1">(OFFSET(Assumptions!$B$20,N$1-1,0)*$D342+1)^(1/252)-1</f>
        <v>2.9485551477703709E-4</v>
      </c>
    </row>
    <row r="343" spans="1:14" x14ac:dyDescent="0.25">
      <c r="A343" s="4">
        <f t="shared" si="20"/>
        <v>7</v>
      </c>
      <c r="B343" s="4">
        <f t="shared" si="21"/>
        <v>2013</v>
      </c>
      <c r="C343" s="9">
        <v>41463</v>
      </c>
      <c r="D343" s="1">
        <f t="shared" si="22"/>
        <v>7.7199164786504015E-2</v>
      </c>
      <c r="E343" s="1">
        <v>2.9513999999997202E-4</v>
      </c>
      <c r="F343" s="1">
        <f t="shared" si="23"/>
        <v>0.10521096009578157</v>
      </c>
      <c r="G343" s="1">
        <v>-3.9777685459623201E-3</v>
      </c>
      <c r="H343" s="2">
        <f ca="1">(OFFSET(Assumptions!$B$20,H$1-1,0)*$D343+1)^(1/252)-1</f>
        <v>3.093384307530922E-4</v>
      </c>
      <c r="I343" s="2">
        <f ca="1">(OFFSET(Assumptions!$B$20,I$1-1,0)*$D343+1)^(1/252)-1</f>
        <v>3.2348645622515271E-4</v>
      </c>
      <c r="J343" s="2">
        <f ca="1">(OFFSET(Assumptions!$B$20,J$1-1,0)*$D343+1)^(1/252)-1</f>
        <v>3.5163271682980834E-4</v>
      </c>
      <c r="K343" s="2">
        <f ca="1">(OFFSET(Assumptions!$B$20,K$1-1,0)*$D343+1)^(1/252)-1</f>
        <v>3.093384307530922E-4</v>
      </c>
      <c r="L343" s="2">
        <f ca="1">(OFFSET(Assumptions!$B$20,L$1-1,0)*$D343+1)^(1/252)-1</f>
        <v>3.0792086184439071E-4</v>
      </c>
      <c r="M343" s="2">
        <f ca="1">(OFFSET(Assumptions!$B$20,M$1-1,0)*$D343+1)^(1/252)-1</f>
        <v>3.1500366948011838E-4</v>
      </c>
      <c r="N343" s="2">
        <f ca="1">(OFFSET(Assumptions!$B$20,N$1-1,0)*$D343+1)^(1/252)-1</f>
        <v>2.9485551477703709E-4</v>
      </c>
    </row>
    <row r="344" spans="1:14" x14ac:dyDescent="0.25">
      <c r="A344" s="4">
        <f t="shared" si="20"/>
        <v>7</v>
      </c>
      <c r="B344" s="4">
        <f t="shared" si="21"/>
        <v>2013</v>
      </c>
      <c r="C344" s="9">
        <v>41464</v>
      </c>
      <c r="D344" s="1">
        <f t="shared" si="22"/>
        <v>7.7199164786504015E-2</v>
      </c>
      <c r="E344" s="1">
        <v>2.9513999999997202E-4</v>
      </c>
      <c r="F344" s="1">
        <f t="shared" si="23"/>
        <v>0.10553715205854419</v>
      </c>
      <c r="G344" s="1">
        <v>-1.5875545115884301E-4</v>
      </c>
      <c r="H344" s="2">
        <f ca="1">(OFFSET(Assumptions!$B$20,H$1-1,0)*$D344+1)^(1/252)-1</f>
        <v>3.093384307530922E-4</v>
      </c>
      <c r="I344" s="2">
        <f ca="1">(OFFSET(Assumptions!$B$20,I$1-1,0)*$D344+1)^(1/252)-1</f>
        <v>3.2348645622515271E-4</v>
      </c>
      <c r="J344" s="2">
        <f ca="1">(OFFSET(Assumptions!$B$20,J$1-1,0)*$D344+1)^(1/252)-1</f>
        <v>3.5163271682980834E-4</v>
      </c>
      <c r="K344" s="2">
        <f ca="1">(OFFSET(Assumptions!$B$20,K$1-1,0)*$D344+1)^(1/252)-1</f>
        <v>3.093384307530922E-4</v>
      </c>
      <c r="L344" s="2">
        <f ca="1">(OFFSET(Assumptions!$B$20,L$1-1,0)*$D344+1)^(1/252)-1</f>
        <v>3.0792086184439071E-4</v>
      </c>
      <c r="M344" s="2">
        <f ca="1">(OFFSET(Assumptions!$B$20,M$1-1,0)*$D344+1)^(1/252)-1</f>
        <v>3.1500366948011838E-4</v>
      </c>
      <c r="N344" s="2">
        <f ca="1">(OFFSET(Assumptions!$B$20,N$1-1,0)*$D344+1)^(1/252)-1</f>
        <v>2.9485551477703709E-4</v>
      </c>
    </row>
    <row r="345" spans="1:14" x14ac:dyDescent="0.25">
      <c r="A345" s="4">
        <f t="shared" si="20"/>
        <v>7</v>
      </c>
      <c r="B345" s="4">
        <f t="shared" si="21"/>
        <v>2013</v>
      </c>
      <c r="C345" s="9">
        <v>41465</v>
      </c>
      <c r="D345" s="1">
        <f t="shared" si="22"/>
        <v>7.7199164786504015E-2</v>
      </c>
      <c r="E345" s="1">
        <v>2.9513999999997202E-4</v>
      </c>
      <c r="F345" s="1">
        <f t="shared" si="23"/>
        <v>0.10586344029360273</v>
      </c>
      <c r="G345" s="1">
        <v>3.4717019427015199E-3</v>
      </c>
      <c r="H345" s="2">
        <f ca="1">(OFFSET(Assumptions!$B$20,H$1-1,0)*$D345+1)^(1/252)-1</f>
        <v>3.093384307530922E-4</v>
      </c>
      <c r="I345" s="2">
        <f ca="1">(OFFSET(Assumptions!$B$20,I$1-1,0)*$D345+1)^(1/252)-1</f>
        <v>3.2348645622515271E-4</v>
      </c>
      <c r="J345" s="2">
        <f ca="1">(OFFSET(Assumptions!$B$20,J$1-1,0)*$D345+1)^(1/252)-1</f>
        <v>3.5163271682980834E-4</v>
      </c>
      <c r="K345" s="2">
        <f ca="1">(OFFSET(Assumptions!$B$20,K$1-1,0)*$D345+1)^(1/252)-1</f>
        <v>3.093384307530922E-4</v>
      </c>
      <c r="L345" s="2">
        <f ca="1">(OFFSET(Assumptions!$B$20,L$1-1,0)*$D345+1)^(1/252)-1</f>
        <v>3.0792086184439071E-4</v>
      </c>
      <c r="M345" s="2">
        <f ca="1">(OFFSET(Assumptions!$B$20,M$1-1,0)*$D345+1)^(1/252)-1</f>
        <v>3.1500366948011838E-4</v>
      </c>
      <c r="N345" s="2">
        <f ca="1">(OFFSET(Assumptions!$B$20,N$1-1,0)*$D345+1)^(1/252)-1</f>
        <v>2.9485551477703709E-4</v>
      </c>
    </row>
    <row r="346" spans="1:14" x14ac:dyDescent="0.25">
      <c r="A346" s="4">
        <f t="shared" si="20"/>
        <v>7</v>
      </c>
      <c r="B346" s="4">
        <f t="shared" si="21"/>
        <v>2013</v>
      </c>
      <c r="C346" s="9">
        <v>41466</v>
      </c>
      <c r="D346" s="1">
        <f t="shared" si="22"/>
        <v>7.7199164786504015E-2</v>
      </c>
      <c r="E346" s="1">
        <v>2.9513999999997202E-4</v>
      </c>
      <c r="F346" s="1">
        <f t="shared" si="23"/>
        <v>0.10618982482937089</v>
      </c>
      <c r="G346" s="1">
        <v>5.35787769164586E-3</v>
      </c>
      <c r="H346" s="2">
        <f ca="1">(OFFSET(Assumptions!$B$20,H$1-1,0)*$D346+1)^(1/252)-1</f>
        <v>3.093384307530922E-4</v>
      </c>
      <c r="I346" s="2">
        <f ca="1">(OFFSET(Assumptions!$B$20,I$1-1,0)*$D346+1)^(1/252)-1</f>
        <v>3.2348645622515271E-4</v>
      </c>
      <c r="J346" s="2">
        <f ca="1">(OFFSET(Assumptions!$B$20,J$1-1,0)*$D346+1)^(1/252)-1</f>
        <v>3.5163271682980834E-4</v>
      </c>
      <c r="K346" s="2">
        <f ca="1">(OFFSET(Assumptions!$B$20,K$1-1,0)*$D346+1)^(1/252)-1</f>
        <v>3.093384307530922E-4</v>
      </c>
      <c r="L346" s="2">
        <f ca="1">(OFFSET(Assumptions!$B$20,L$1-1,0)*$D346+1)^(1/252)-1</f>
        <v>3.0792086184439071E-4</v>
      </c>
      <c r="M346" s="2">
        <f ca="1">(OFFSET(Assumptions!$B$20,M$1-1,0)*$D346+1)^(1/252)-1</f>
        <v>3.1500366948011838E-4</v>
      </c>
      <c r="N346" s="2">
        <f ca="1">(OFFSET(Assumptions!$B$20,N$1-1,0)*$D346+1)^(1/252)-1</f>
        <v>2.9485551477703709E-4</v>
      </c>
    </row>
    <row r="347" spans="1:14" x14ac:dyDescent="0.25">
      <c r="A347" s="4">
        <f t="shared" si="20"/>
        <v>7</v>
      </c>
      <c r="B347" s="4">
        <f t="shared" si="21"/>
        <v>2013</v>
      </c>
      <c r="C347" s="9">
        <v>41467</v>
      </c>
      <c r="D347" s="1">
        <f t="shared" si="22"/>
        <v>8.2201266638023185E-2</v>
      </c>
      <c r="E347" s="1">
        <v>3.1352999999989501E-4</v>
      </c>
      <c r="F347" s="1">
        <f t="shared" si="23"/>
        <v>0.10653664852514955</v>
      </c>
      <c r="G347" s="1">
        <v>-1.32498308117085E-2</v>
      </c>
      <c r="H347" s="2">
        <f ca="1">(OFFSET(Assumptions!$B$20,H$1-1,0)*$D347+1)^(1/252)-1</f>
        <v>3.285772088563732E-4</v>
      </c>
      <c r="I347" s="2">
        <f ca="1">(OFFSET(Assumptions!$B$20,I$1-1,0)*$D347+1)^(1/252)-1</f>
        <v>3.4356781896494049E-4</v>
      </c>
      <c r="J347" s="2">
        <f ca="1">(OFFSET(Assumptions!$B$20,J$1-1,0)*$D347+1)^(1/252)-1</f>
        <v>3.7338093826977392E-4</v>
      </c>
      <c r="K347" s="2">
        <f ca="1">(OFFSET(Assumptions!$B$20,K$1-1,0)*$D347+1)^(1/252)-1</f>
        <v>3.285772088563732E-4</v>
      </c>
      <c r="L347" s="2">
        <f ca="1">(OFFSET(Assumptions!$B$20,L$1-1,0)*$D347+1)^(1/252)-1</f>
        <v>3.2707504196904935E-4</v>
      </c>
      <c r="M347" s="2">
        <f ca="1">(OFFSET(Assumptions!$B$20,M$1-1,0)*$D347+1)^(1/252)-1</f>
        <v>3.3458022084031924E-4</v>
      </c>
      <c r="N347" s="2">
        <f ca="1">(OFFSET(Assumptions!$B$20,N$1-1,0)*$D347+1)^(1/252)-1</f>
        <v>3.132284755713588E-4</v>
      </c>
    </row>
    <row r="348" spans="1:14" x14ac:dyDescent="0.25">
      <c r="A348" s="4">
        <f t="shared" si="20"/>
        <v>7</v>
      </c>
      <c r="B348" s="4">
        <f t="shared" si="21"/>
        <v>2013</v>
      </c>
      <c r="C348" s="9">
        <v>41470</v>
      </c>
      <c r="D348" s="1">
        <f t="shared" si="22"/>
        <v>8.2201266638023185E-2</v>
      </c>
      <c r="E348" s="1">
        <v>3.1352999999989501E-4</v>
      </c>
      <c r="F348" s="1">
        <f t="shared" si="23"/>
        <v>0.1068835809605615</v>
      </c>
      <c r="G348" s="1">
        <v>1.6730633040908102E-2</v>
      </c>
      <c r="H348" s="2">
        <f ca="1">(OFFSET(Assumptions!$B$20,H$1-1,0)*$D348+1)^(1/252)-1</f>
        <v>3.285772088563732E-4</v>
      </c>
      <c r="I348" s="2">
        <f ca="1">(OFFSET(Assumptions!$B$20,I$1-1,0)*$D348+1)^(1/252)-1</f>
        <v>3.4356781896494049E-4</v>
      </c>
      <c r="J348" s="2">
        <f ca="1">(OFFSET(Assumptions!$B$20,J$1-1,0)*$D348+1)^(1/252)-1</f>
        <v>3.7338093826977392E-4</v>
      </c>
      <c r="K348" s="2">
        <f ca="1">(OFFSET(Assumptions!$B$20,K$1-1,0)*$D348+1)^(1/252)-1</f>
        <v>3.285772088563732E-4</v>
      </c>
      <c r="L348" s="2">
        <f ca="1">(OFFSET(Assumptions!$B$20,L$1-1,0)*$D348+1)^(1/252)-1</f>
        <v>3.2707504196904935E-4</v>
      </c>
      <c r="M348" s="2">
        <f ca="1">(OFFSET(Assumptions!$B$20,M$1-1,0)*$D348+1)^(1/252)-1</f>
        <v>3.3458022084031924E-4</v>
      </c>
      <c r="N348" s="2">
        <f ca="1">(OFFSET(Assumptions!$B$20,N$1-1,0)*$D348+1)^(1/252)-1</f>
        <v>3.132284755713588E-4</v>
      </c>
    </row>
    <row r="349" spans="1:14" x14ac:dyDescent="0.25">
      <c r="A349" s="4">
        <f t="shared" si="20"/>
        <v>7</v>
      </c>
      <c r="B349" s="4">
        <f t="shared" si="21"/>
        <v>2013</v>
      </c>
      <c r="C349" s="9">
        <v>41471</v>
      </c>
      <c r="D349" s="1">
        <f t="shared" si="22"/>
        <v>8.2201266638023185E-2</v>
      </c>
      <c r="E349" s="1">
        <v>3.1352999999989501E-4</v>
      </c>
      <c r="F349" s="1">
        <f t="shared" si="23"/>
        <v>0.10723062216969992</v>
      </c>
      <c r="G349" s="1">
        <v>-1.04374021653616E-2</v>
      </c>
      <c r="H349" s="2">
        <f ca="1">(OFFSET(Assumptions!$B$20,H$1-1,0)*$D349+1)^(1/252)-1</f>
        <v>3.285772088563732E-4</v>
      </c>
      <c r="I349" s="2">
        <f ca="1">(OFFSET(Assumptions!$B$20,I$1-1,0)*$D349+1)^(1/252)-1</f>
        <v>3.4356781896494049E-4</v>
      </c>
      <c r="J349" s="2">
        <f ca="1">(OFFSET(Assumptions!$B$20,J$1-1,0)*$D349+1)^(1/252)-1</f>
        <v>3.7338093826977392E-4</v>
      </c>
      <c r="K349" s="2">
        <f ca="1">(OFFSET(Assumptions!$B$20,K$1-1,0)*$D349+1)^(1/252)-1</f>
        <v>3.285772088563732E-4</v>
      </c>
      <c r="L349" s="2">
        <f ca="1">(OFFSET(Assumptions!$B$20,L$1-1,0)*$D349+1)^(1/252)-1</f>
        <v>3.2707504196904935E-4</v>
      </c>
      <c r="M349" s="2">
        <f ca="1">(OFFSET(Assumptions!$B$20,M$1-1,0)*$D349+1)^(1/252)-1</f>
        <v>3.3458022084031924E-4</v>
      </c>
      <c r="N349" s="2">
        <f ca="1">(OFFSET(Assumptions!$B$20,N$1-1,0)*$D349+1)^(1/252)-1</f>
        <v>3.132284755713588E-4</v>
      </c>
    </row>
    <row r="350" spans="1:14" x14ac:dyDescent="0.25">
      <c r="A350" s="4">
        <f t="shared" si="20"/>
        <v>7</v>
      </c>
      <c r="B350" s="4">
        <f t="shared" si="21"/>
        <v>2013</v>
      </c>
      <c r="C350" s="9">
        <v>41472</v>
      </c>
      <c r="D350" s="1">
        <f t="shared" si="22"/>
        <v>8.2201266638023185E-2</v>
      </c>
      <c r="E350" s="1">
        <v>3.1352999999989501E-4</v>
      </c>
      <c r="F350" s="1">
        <f t="shared" si="23"/>
        <v>0.10757777218666864</v>
      </c>
      <c r="G350" s="1">
        <v>1.8430878381517499E-2</v>
      </c>
      <c r="H350" s="2">
        <f ca="1">(OFFSET(Assumptions!$B$20,H$1-1,0)*$D350+1)^(1/252)-1</f>
        <v>3.285772088563732E-4</v>
      </c>
      <c r="I350" s="2">
        <f ca="1">(OFFSET(Assumptions!$B$20,I$1-1,0)*$D350+1)^(1/252)-1</f>
        <v>3.4356781896494049E-4</v>
      </c>
      <c r="J350" s="2">
        <f ca="1">(OFFSET(Assumptions!$B$20,J$1-1,0)*$D350+1)^(1/252)-1</f>
        <v>3.7338093826977392E-4</v>
      </c>
      <c r="K350" s="2">
        <f ca="1">(OFFSET(Assumptions!$B$20,K$1-1,0)*$D350+1)^(1/252)-1</f>
        <v>3.285772088563732E-4</v>
      </c>
      <c r="L350" s="2">
        <f ca="1">(OFFSET(Assumptions!$B$20,L$1-1,0)*$D350+1)^(1/252)-1</f>
        <v>3.2707504196904935E-4</v>
      </c>
      <c r="M350" s="2">
        <f ca="1">(OFFSET(Assumptions!$B$20,M$1-1,0)*$D350+1)^(1/252)-1</f>
        <v>3.3458022084031924E-4</v>
      </c>
      <c r="N350" s="2">
        <f ca="1">(OFFSET(Assumptions!$B$20,N$1-1,0)*$D350+1)^(1/252)-1</f>
        <v>3.132284755713588E-4</v>
      </c>
    </row>
    <row r="351" spans="1:14" x14ac:dyDescent="0.25">
      <c r="A351" s="4">
        <f t="shared" si="20"/>
        <v>7</v>
      </c>
      <c r="B351" s="4">
        <f t="shared" si="21"/>
        <v>2013</v>
      </c>
      <c r="C351" s="9">
        <v>41473</v>
      </c>
      <c r="D351" s="1">
        <f t="shared" si="22"/>
        <v>8.2201266638023185E-2</v>
      </c>
      <c r="E351" s="1">
        <v>3.1352999999989501E-4</v>
      </c>
      <c r="F351" s="1">
        <f t="shared" si="23"/>
        <v>0.10792503104558215</v>
      </c>
      <c r="G351" s="1">
        <v>3.1840968777900902E-3</v>
      </c>
      <c r="H351" s="2">
        <f ca="1">(OFFSET(Assumptions!$B$20,H$1-1,0)*$D351+1)^(1/252)-1</f>
        <v>3.285772088563732E-4</v>
      </c>
      <c r="I351" s="2">
        <f ca="1">(OFFSET(Assumptions!$B$20,I$1-1,0)*$D351+1)^(1/252)-1</f>
        <v>3.4356781896494049E-4</v>
      </c>
      <c r="J351" s="2">
        <f ca="1">(OFFSET(Assumptions!$B$20,J$1-1,0)*$D351+1)^(1/252)-1</f>
        <v>3.7338093826977392E-4</v>
      </c>
      <c r="K351" s="2">
        <f ca="1">(OFFSET(Assumptions!$B$20,K$1-1,0)*$D351+1)^(1/252)-1</f>
        <v>3.285772088563732E-4</v>
      </c>
      <c r="L351" s="2">
        <f ca="1">(OFFSET(Assumptions!$B$20,L$1-1,0)*$D351+1)^(1/252)-1</f>
        <v>3.2707504196904935E-4</v>
      </c>
      <c r="M351" s="2">
        <f ca="1">(OFFSET(Assumptions!$B$20,M$1-1,0)*$D351+1)^(1/252)-1</f>
        <v>3.3458022084031924E-4</v>
      </c>
      <c r="N351" s="2">
        <f ca="1">(OFFSET(Assumptions!$B$20,N$1-1,0)*$D351+1)^(1/252)-1</f>
        <v>3.132284755713588E-4</v>
      </c>
    </row>
    <row r="352" spans="1:14" x14ac:dyDescent="0.25">
      <c r="A352" s="4">
        <f t="shared" si="20"/>
        <v>7</v>
      </c>
      <c r="B352" s="4">
        <f t="shared" si="21"/>
        <v>2013</v>
      </c>
      <c r="C352" s="9">
        <v>41474</v>
      </c>
      <c r="D352" s="1">
        <f t="shared" si="22"/>
        <v>8.2201266638023185E-2</v>
      </c>
      <c r="E352" s="1">
        <v>3.1352999999989501E-4</v>
      </c>
      <c r="F352" s="1">
        <f t="shared" si="23"/>
        <v>0.10827239878056583</v>
      </c>
      <c r="G352" s="1">
        <v>7.6120986153367402E-3</v>
      </c>
      <c r="H352" s="2">
        <f ca="1">(OFFSET(Assumptions!$B$20,H$1-1,0)*$D352+1)^(1/252)-1</f>
        <v>3.285772088563732E-4</v>
      </c>
      <c r="I352" s="2">
        <f ca="1">(OFFSET(Assumptions!$B$20,I$1-1,0)*$D352+1)^(1/252)-1</f>
        <v>3.4356781896494049E-4</v>
      </c>
      <c r="J352" s="2">
        <f ca="1">(OFFSET(Assumptions!$B$20,J$1-1,0)*$D352+1)^(1/252)-1</f>
        <v>3.7338093826977392E-4</v>
      </c>
      <c r="K352" s="2">
        <f ca="1">(OFFSET(Assumptions!$B$20,K$1-1,0)*$D352+1)^(1/252)-1</f>
        <v>3.285772088563732E-4</v>
      </c>
      <c r="L352" s="2">
        <f ca="1">(OFFSET(Assumptions!$B$20,L$1-1,0)*$D352+1)^(1/252)-1</f>
        <v>3.2707504196904935E-4</v>
      </c>
      <c r="M352" s="2">
        <f ca="1">(OFFSET(Assumptions!$B$20,M$1-1,0)*$D352+1)^(1/252)-1</f>
        <v>3.3458022084031924E-4</v>
      </c>
      <c r="N352" s="2">
        <f ca="1">(OFFSET(Assumptions!$B$20,N$1-1,0)*$D352+1)^(1/252)-1</f>
        <v>3.132284755713588E-4</v>
      </c>
    </row>
    <row r="353" spans="1:14" x14ac:dyDescent="0.25">
      <c r="A353" s="4">
        <f t="shared" si="20"/>
        <v>7</v>
      </c>
      <c r="B353" s="4">
        <f t="shared" si="21"/>
        <v>2013</v>
      </c>
      <c r="C353" s="9">
        <v>41477</v>
      </c>
      <c r="D353" s="1">
        <f t="shared" si="22"/>
        <v>8.2201266638023185E-2</v>
      </c>
      <c r="E353" s="1">
        <v>3.1352999999989501E-4</v>
      </c>
      <c r="F353" s="1">
        <f t="shared" si="23"/>
        <v>0.10861987542575546</v>
      </c>
      <c r="G353" s="1">
        <v>4.0607355430792901E-3</v>
      </c>
      <c r="H353" s="2">
        <f ca="1">(OFFSET(Assumptions!$B$20,H$1-1,0)*$D353+1)^(1/252)-1</f>
        <v>3.285772088563732E-4</v>
      </c>
      <c r="I353" s="2">
        <f ca="1">(OFFSET(Assumptions!$B$20,I$1-1,0)*$D353+1)^(1/252)-1</f>
        <v>3.4356781896494049E-4</v>
      </c>
      <c r="J353" s="2">
        <f ca="1">(OFFSET(Assumptions!$B$20,J$1-1,0)*$D353+1)^(1/252)-1</f>
        <v>3.7338093826977392E-4</v>
      </c>
      <c r="K353" s="2">
        <f ca="1">(OFFSET(Assumptions!$B$20,K$1-1,0)*$D353+1)^(1/252)-1</f>
        <v>3.285772088563732E-4</v>
      </c>
      <c r="L353" s="2">
        <f ca="1">(OFFSET(Assumptions!$B$20,L$1-1,0)*$D353+1)^(1/252)-1</f>
        <v>3.2707504196904935E-4</v>
      </c>
      <c r="M353" s="2">
        <f ca="1">(OFFSET(Assumptions!$B$20,M$1-1,0)*$D353+1)^(1/252)-1</f>
        <v>3.3458022084031924E-4</v>
      </c>
      <c r="N353" s="2">
        <f ca="1">(OFFSET(Assumptions!$B$20,N$1-1,0)*$D353+1)^(1/252)-1</f>
        <v>3.132284755713588E-4</v>
      </c>
    </row>
    <row r="354" spans="1:14" x14ac:dyDescent="0.25">
      <c r="A354" s="4">
        <f t="shared" si="20"/>
        <v>7</v>
      </c>
      <c r="B354" s="4">
        <f t="shared" si="21"/>
        <v>2013</v>
      </c>
      <c r="C354" s="9">
        <v>41478</v>
      </c>
      <c r="D354" s="1">
        <f t="shared" si="22"/>
        <v>8.2201266638023185E-2</v>
      </c>
      <c r="E354" s="1">
        <v>3.1352999999989501E-4</v>
      </c>
      <c r="F354" s="1">
        <f t="shared" si="23"/>
        <v>0.10896746101529753</v>
      </c>
      <c r="G354" s="1">
        <v>6.3867949955367402E-3</v>
      </c>
      <c r="H354" s="2">
        <f ca="1">(OFFSET(Assumptions!$B$20,H$1-1,0)*$D354+1)^(1/252)-1</f>
        <v>3.285772088563732E-4</v>
      </c>
      <c r="I354" s="2">
        <f ca="1">(OFFSET(Assumptions!$B$20,I$1-1,0)*$D354+1)^(1/252)-1</f>
        <v>3.4356781896494049E-4</v>
      </c>
      <c r="J354" s="2">
        <f ca="1">(OFFSET(Assumptions!$B$20,J$1-1,0)*$D354+1)^(1/252)-1</f>
        <v>3.7338093826977392E-4</v>
      </c>
      <c r="K354" s="2">
        <f ca="1">(OFFSET(Assumptions!$B$20,K$1-1,0)*$D354+1)^(1/252)-1</f>
        <v>3.285772088563732E-4</v>
      </c>
      <c r="L354" s="2">
        <f ca="1">(OFFSET(Assumptions!$B$20,L$1-1,0)*$D354+1)^(1/252)-1</f>
        <v>3.2707504196904935E-4</v>
      </c>
      <c r="M354" s="2">
        <f ca="1">(OFFSET(Assumptions!$B$20,M$1-1,0)*$D354+1)^(1/252)-1</f>
        <v>3.3458022084031924E-4</v>
      </c>
      <c r="N354" s="2">
        <f ca="1">(OFFSET(Assumptions!$B$20,N$1-1,0)*$D354+1)^(1/252)-1</f>
        <v>3.132284755713588E-4</v>
      </c>
    </row>
    <row r="355" spans="1:14" x14ac:dyDescent="0.25">
      <c r="A355" s="4">
        <f t="shared" si="20"/>
        <v>7</v>
      </c>
      <c r="B355" s="4">
        <f t="shared" si="21"/>
        <v>2013</v>
      </c>
      <c r="C355" s="9">
        <v>41479</v>
      </c>
      <c r="D355" s="1">
        <f t="shared" si="22"/>
        <v>8.2201266638023185E-2</v>
      </c>
      <c r="E355" s="1">
        <v>3.1352999999989501E-4</v>
      </c>
      <c r="F355" s="1">
        <f t="shared" si="23"/>
        <v>0.10931515558334959</v>
      </c>
      <c r="G355" s="1">
        <v>6.9243751096521597E-3</v>
      </c>
      <c r="H355" s="2">
        <f ca="1">(OFFSET(Assumptions!$B$20,H$1-1,0)*$D355+1)^(1/252)-1</f>
        <v>3.285772088563732E-4</v>
      </c>
      <c r="I355" s="2">
        <f ca="1">(OFFSET(Assumptions!$B$20,I$1-1,0)*$D355+1)^(1/252)-1</f>
        <v>3.4356781896494049E-4</v>
      </c>
      <c r="J355" s="2">
        <f ca="1">(OFFSET(Assumptions!$B$20,J$1-1,0)*$D355+1)^(1/252)-1</f>
        <v>3.7338093826977392E-4</v>
      </c>
      <c r="K355" s="2">
        <f ca="1">(OFFSET(Assumptions!$B$20,K$1-1,0)*$D355+1)^(1/252)-1</f>
        <v>3.285772088563732E-4</v>
      </c>
      <c r="L355" s="2">
        <f ca="1">(OFFSET(Assumptions!$B$20,L$1-1,0)*$D355+1)^(1/252)-1</f>
        <v>3.2707504196904935E-4</v>
      </c>
      <c r="M355" s="2">
        <f ca="1">(OFFSET(Assumptions!$B$20,M$1-1,0)*$D355+1)^(1/252)-1</f>
        <v>3.3458022084031924E-4</v>
      </c>
      <c r="N355" s="2">
        <f ca="1">(OFFSET(Assumptions!$B$20,N$1-1,0)*$D355+1)^(1/252)-1</f>
        <v>3.132284755713588E-4</v>
      </c>
    </row>
    <row r="356" spans="1:14" x14ac:dyDescent="0.25">
      <c r="A356" s="4">
        <f t="shared" si="20"/>
        <v>7</v>
      </c>
      <c r="B356" s="4">
        <f t="shared" si="21"/>
        <v>2013</v>
      </c>
      <c r="C356" s="9">
        <v>41480</v>
      </c>
      <c r="D356" s="1">
        <f t="shared" si="22"/>
        <v>8.2201266638023185E-2</v>
      </c>
      <c r="E356" s="1">
        <v>3.1352999999989501E-4</v>
      </c>
      <c r="F356" s="1">
        <f t="shared" si="23"/>
        <v>0.10966295916407942</v>
      </c>
      <c r="G356" s="1">
        <v>-3.2058929097389401E-3</v>
      </c>
      <c r="H356" s="2">
        <f ca="1">(OFFSET(Assumptions!$B$20,H$1-1,0)*$D356+1)^(1/252)-1</f>
        <v>3.285772088563732E-4</v>
      </c>
      <c r="I356" s="2">
        <f ca="1">(OFFSET(Assumptions!$B$20,I$1-1,0)*$D356+1)^(1/252)-1</f>
        <v>3.4356781896494049E-4</v>
      </c>
      <c r="J356" s="2">
        <f ca="1">(OFFSET(Assumptions!$B$20,J$1-1,0)*$D356+1)^(1/252)-1</f>
        <v>3.7338093826977392E-4</v>
      </c>
      <c r="K356" s="2">
        <f ca="1">(OFFSET(Assumptions!$B$20,K$1-1,0)*$D356+1)^(1/252)-1</f>
        <v>3.285772088563732E-4</v>
      </c>
      <c r="L356" s="2">
        <f ca="1">(OFFSET(Assumptions!$B$20,L$1-1,0)*$D356+1)^(1/252)-1</f>
        <v>3.2707504196904935E-4</v>
      </c>
      <c r="M356" s="2">
        <f ca="1">(OFFSET(Assumptions!$B$20,M$1-1,0)*$D356+1)^(1/252)-1</f>
        <v>3.3458022084031924E-4</v>
      </c>
      <c r="N356" s="2">
        <f ca="1">(OFFSET(Assumptions!$B$20,N$1-1,0)*$D356+1)^(1/252)-1</f>
        <v>3.132284755713588E-4</v>
      </c>
    </row>
    <row r="357" spans="1:14" x14ac:dyDescent="0.25">
      <c r="A357" s="4">
        <f t="shared" si="20"/>
        <v>7</v>
      </c>
      <c r="B357" s="4">
        <f t="shared" si="21"/>
        <v>2013</v>
      </c>
      <c r="C357" s="9">
        <v>41481</v>
      </c>
      <c r="D357" s="1">
        <f t="shared" si="22"/>
        <v>8.2201266638023185E-2</v>
      </c>
      <c r="E357" s="1">
        <v>3.1352999999989501E-4</v>
      </c>
      <c r="F357" s="1">
        <f t="shared" si="23"/>
        <v>0.11001087179166591</v>
      </c>
      <c r="G357" s="1">
        <v>-1.59178903586787E-3</v>
      </c>
      <c r="H357" s="2">
        <f ca="1">(OFFSET(Assumptions!$B$20,H$1-1,0)*$D357+1)^(1/252)-1</f>
        <v>3.285772088563732E-4</v>
      </c>
      <c r="I357" s="2">
        <f ca="1">(OFFSET(Assumptions!$B$20,I$1-1,0)*$D357+1)^(1/252)-1</f>
        <v>3.4356781896494049E-4</v>
      </c>
      <c r="J357" s="2">
        <f ca="1">(OFFSET(Assumptions!$B$20,J$1-1,0)*$D357+1)^(1/252)-1</f>
        <v>3.7338093826977392E-4</v>
      </c>
      <c r="K357" s="2">
        <f ca="1">(OFFSET(Assumptions!$B$20,K$1-1,0)*$D357+1)^(1/252)-1</f>
        <v>3.285772088563732E-4</v>
      </c>
      <c r="L357" s="2">
        <f ca="1">(OFFSET(Assumptions!$B$20,L$1-1,0)*$D357+1)^(1/252)-1</f>
        <v>3.2707504196904935E-4</v>
      </c>
      <c r="M357" s="2">
        <f ca="1">(OFFSET(Assumptions!$B$20,M$1-1,0)*$D357+1)^(1/252)-1</f>
        <v>3.3458022084031924E-4</v>
      </c>
      <c r="N357" s="2">
        <f ca="1">(OFFSET(Assumptions!$B$20,N$1-1,0)*$D357+1)^(1/252)-1</f>
        <v>3.132284755713588E-4</v>
      </c>
    </row>
    <row r="358" spans="1:14" x14ac:dyDescent="0.25">
      <c r="A358" s="4">
        <f t="shared" si="20"/>
        <v>7</v>
      </c>
      <c r="B358" s="4">
        <f t="shared" si="21"/>
        <v>2013</v>
      </c>
      <c r="C358" s="9">
        <v>41484</v>
      </c>
      <c r="D358" s="1">
        <f t="shared" si="22"/>
        <v>8.2201266638023185E-2</v>
      </c>
      <c r="E358" s="1">
        <v>3.1352999999989501E-4</v>
      </c>
      <c r="F358" s="1">
        <f t="shared" si="23"/>
        <v>0.11035889350029859</v>
      </c>
      <c r="G358" s="1">
        <v>-8.0977444673291398E-4</v>
      </c>
      <c r="H358" s="2">
        <f ca="1">(OFFSET(Assumptions!$B$20,H$1-1,0)*$D358+1)^(1/252)-1</f>
        <v>3.285772088563732E-4</v>
      </c>
      <c r="I358" s="2">
        <f ca="1">(OFFSET(Assumptions!$B$20,I$1-1,0)*$D358+1)^(1/252)-1</f>
        <v>3.4356781896494049E-4</v>
      </c>
      <c r="J358" s="2">
        <f ca="1">(OFFSET(Assumptions!$B$20,J$1-1,0)*$D358+1)^(1/252)-1</f>
        <v>3.7338093826977392E-4</v>
      </c>
      <c r="K358" s="2">
        <f ca="1">(OFFSET(Assumptions!$B$20,K$1-1,0)*$D358+1)^(1/252)-1</f>
        <v>3.285772088563732E-4</v>
      </c>
      <c r="L358" s="2">
        <f ca="1">(OFFSET(Assumptions!$B$20,L$1-1,0)*$D358+1)^(1/252)-1</f>
        <v>3.2707504196904935E-4</v>
      </c>
      <c r="M358" s="2">
        <f ca="1">(OFFSET(Assumptions!$B$20,M$1-1,0)*$D358+1)^(1/252)-1</f>
        <v>3.3458022084031924E-4</v>
      </c>
      <c r="N358" s="2">
        <f ca="1">(OFFSET(Assumptions!$B$20,N$1-1,0)*$D358+1)^(1/252)-1</f>
        <v>3.132284755713588E-4</v>
      </c>
    </row>
    <row r="359" spans="1:14" x14ac:dyDescent="0.25">
      <c r="A359" s="4">
        <f t="shared" si="20"/>
        <v>7</v>
      </c>
      <c r="B359" s="4">
        <f t="shared" si="21"/>
        <v>2013</v>
      </c>
      <c r="C359" s="9">
        <v>41485</v>
      </c>
      <c r="D359" s="1">
        <f t="shared" si="22"/>
        <v>8.2201266638023185E-2</v>
      </c>
      <c r="E359" s="1">
        <v>3.1352999999989501E-4</v>
      </c>
      <c r="F359" s="1">
        <f t="shared" si="23"/>
        <v>0.11070702432417767</v>
      </c>
      <c r="G359" s="1">
        <v>-1.75521931015343E-3</v>
      </c>
      <c r="H359" s="2">
        <f ca="1">(OFFSET(Assumptions!$B$20,H$1-1,0)*$D359+1)^(1/252)-1</f>
        <v>3.285772088563732E-4</v>
      </c>
      <c r="I359" s="2">
        <f ca="1">(OFFSET(Assumptions!$B$20,I$1-1,0)*$D359+1)^(1/252)-1</f>
        <v>3.4356781896494049E-4</v>
      </c>
      <c r="J359" s="2">
        <f ca="1">(OFFSET(Assumptions!$B$20,J$1-1,0)*$D359+1)^(1/252)-1</f>
        <v>3.7338093826977392E-4</v>
      </c>
      <c r="K359" s="2">
        <f ca="1">(OFFSET(Assumptions!$B$20,K$1-1,0)*$D359+1)^(1/252)-1</f>
        <v>3.285772088563732E-4</v>
      </c>
      <c r="L359" s="2">
        <f ca="1">(OFFSET(Assumptions!$B$20,L$1-1,0)*$D359+1)^(1/252)-1</f>
        <v>3.2707504196904935E-4</v>
      </c>
      <c r="M359" s="2">
        <f ca="1">(OFFSET(Assumptions!$B$20,M$1-1,0)*$D359+1)^(1/252)-1</f>
        <v>3.3458022084031924E-4</v>
      </c>
      <c r="N359" s="2">
        <f ca="1">(OFFSET(Assumptions!$B$20,N$1-1,0)*$D359+1)^(1/252)-1</f>
        <v>3.132284755713588E-4</v>
      </c>
    </row>
    <row r="360" spans="1:14" x14ac:dyDescent="0.25">
      <c r="A360" s="4">
        <f t="shared" si="20"/>
        <v>7</v>
      </c>
      <c r="B360" s="4">
        <f t="shared" si="21"/>
        <v>2013</v>
      </c>
      <c r="C360" s="9">
        <v>41486</v>
      </c>
      <c r="D360" s="1">
        <f t="shared" si="22"/>
        <v>8.2201266638023185E-2</v>
      </c>
      <c r="E360" s="1">
        <v>3.1352999999989501E-4</v>
      </c>
      <c r="F360" s="1">
        <f t="shared" si="23"/>
        <v>0.111055264297514</v>
      </c>
      <c r="G360" s="1">
        <v>-3.8211609446625601E-3</v>
      </c>
      <c r="H360" s="2">
        <f ca="1">(OFFSET(Assumptions!$B$20,H$1-1,0)*$D360+1)^(1/252)-1</f>
        <v>3.285772088563732E-4</v>
      </c>
      <c r="I360" s="2">
        <f ca="1">(OFFSET(Assumptions!$B$20,I$1-1,0)*$D360+1)^(1/252)-1</f>
        <v>3.4356781896494049E-4</v>
      </c>
      <c r="J360" s="2">
        <f ca="1">(OFFSET(Assumptions!$B$20,J$1-1,0)*$D360+1)^(1/252)-1</f>
        <v>3.7338093826977392E-4</v>
      </c>
      <c r="K360" s="2">
        <f ca="1">(OFFSET(Assumptions!$B$20,K$1-1,0)*$D360+1)^(1/252)-1</f>
        <v>3.285772088563732E-4</v>
      </c>
      <c r="L360" s="2">
        <f ca="1">(OFFSET(Assumptions!$B$20,L$1-1,0)*$D360+1)^(1/252)-1</f>
        <v>3.2707504196904935E-4</v>
      </c>
      <c r="M360" s="2">
        <f ca="1">(OFFSET(Assumptions!$B$20,M$1-1,0)*$D360+1)^(1/252)-1</f>
        <v>3.3458022084031924E-4</v>
      </c>
      <c r="N360" s="2">
        <f ca="1">(OFFSET(Assumptions!$B$20,N$1-1,0)*$D360+1)^(1/252)-1</f>
        <v>3.132284755713588E-4</v>
      </c>
    </row>
    <row r="361" spans="1:14" x14ac:dyDescent="0.25">
      <c r="A361" s="4">
        <f t="shared" si="20"/>
        <v>8</v>
      </c>
      <c r="B361" s="4">
        <f t="shared" si="21"/>
        <v>2013</v>
      </c>
      <c r="C361" s="9">
        <v>41487</v>
      </c>
      <c r="D361" s="1">
        <f t="shared" si="22"/>
        <v>8.2201266638023185E-2</v>
      </c>
      <c r="E361" s="1">
        <v>3.1352999999989501E-4</v>
      </c>
      <c r="F361" s="1">
        <f t="shared" si="23"/>
        <v>0.11140361345452909</v>
      </c>
      <c r="G361" s="1">
        <v>5.8559490389868997E-3</v>
      </c>
      <c r="H361" s="2">
        <f ca="1">(OFFSET(Assumptions!$B$20,H$1-1,0)*$D361+1)^(1/252)-1</f>
        <v>3.285772088563732E-4</v>
      </c>
      <c r="I361" s="2">
        <f ca="1">(OFFSET(Assumptions!$B$20,I$1-1,0)*$D361+1)^(1/252)-1</f>
        <v>3.4356781896494049E-4</v>
      </c>
      <c r="J361" s="2">
        <f ca="1">(OFFSET(Assumptions!$B$20,J$1-1,0)*$D361+1)^(1/252)-1</f>
        <v>3.7338093826977392E-4</v>
      </c>
      <c r="K361" s="2">
        <f ca="1">(OFFSET(Assumptions!$B$20,K$1-1,0)*$D361+1)^(1/252)-1</f>
        <v>3.285772088563732E-4</v>
      </c>
      <c r="L361" s="2">
        <f ca="1">(OFFSET(Assumptions!$B$20,L$1-1,0)*$D361+1)^(1/252)-1</f>
        <v>3.2707504196904935E-4</v>
      </c>
      <c r="M361" s="2">
        <f ca="1">(OFFSET(Assumptions!$B$20,M$1-1,0)*$D361+1)^(1/252)-1</f>
        <v>3.3458022084031924E-4</v>
      </c>
      <c r="N361" s="2">
        <f ca="1">(OFFSET(Assumptions!$B$20,N$1-1,0)*$D361+1)^(1/252)-1</f>
        <v>3.132284755713588E-4</v>
      </c>
    </row>
    <row r="362" spans="1:14" x14ac:dyDescent="0.25">
      <c r="A362" s="4">
        <f t="shared" si="20"/>
        <v>8</v>
      </c>
      <c r="B362" s="4">
        <f t="shared" si="21"/>
        <v>2013</v>
      </c>
      <c r="C362" s="9">
        <v>41488</v>
      </c>
      <c r="D362" s="1">
        <f t="shared" si="22"/>
        <v>8.2299417598084901E-2</v>
      </c>
      <c r="E362" s="1">
        <v>3.13889999999928E-4</v>
      </c>
      <c r="F362" s="1">
        <f t="shared" si="23"/>
        <v>0.11175247193475624</v>
      </c>
      <c r="G362" s="1">
        <v>6.0286237332223304E-3</v>
      </c>
      <c r="H362" s="2">
        <f ca="1">(OFFSET(Assumptions!$B$20,H$1-1,0)*$D362+1)^(1/252)-1</f>
        <v>3.2895378357378213E-4</v>
      </c>
      <c r="I362" s="2">
        <f ca="1">(OFFSET(Assumptions!$B$20,I$1-1,0)*$D362+1)^(1/252)-1</f>
        <v>3.4396084389820558E-4</v>
      </c>
      <c r="J362" s="2">
        <f ca="1">(OFFSET(Assumptions!$B$20,J$1-1,0)*$D362+1)^(1/252)-1</f>
        <v>3.7380649571239211E-4</v>
      </c>
      <c r="K362" s="2">
        <f ca="1">(OFFSET(Assumptions!$B$20,K$1-1,0)*$D362+1)^(1/252)-1</f>
        <v>3.2895378357378213E-4</v>
      </c>
      <c r="L362" s="2">
        <f ca="1">(OFFSET(Assumptions!$B$20,L$1-1,0)*$D362+1)^(1/252)-1</f>
        <v>3.2744996484046496E-4</v>
      </c>
      <c r="M362" s="2">
        <f ca="1">(OFFSET(Assumptions!$B$20,M$1-1,0)*$D362+1)^(1/252)-1</f>
        <v>3.3496339050542723E-4</v>
      </c>
      <c r="N362" s="2">
        <f ca="1">(OFFSET(Assumptions!$B$20,N$1-1,0)*$D362+1)^(1/252)-1</f>
        <v>3.1358814279758285E-4</v>
      </c>
    </row>
    <row r="363" spans="1:14" x14ac:dyDescent="0.25">
      <c r="A363" s="4">
        <f t="shared" si="20"/>
        <v>8</v>
      </c>
      <c r="B363" s="4">
        <f t="shared" si="21"/>
        <v>2013</v>
      </c>
      <c r="C363" s="9">
        <v>41491</v>
      </c>
      <c r="D363" s="1">
        <f t="shared" si="22"/>
        <v>8.2299417598084901E-2</v>
      </c>
      <c r="E363" s="1">
        <v>3.13889999999928E-4</v>
      </c>
      <c r="F363" s="1">
        <f t="shared" si="23"/>
        <v>0.11210143991817167</v>
      </c>
      <c r="G363" s="1">
        <v>-3.6165626383425401E-3</v>
      </c>
      <c r="H363" s="2">
        <f ca="1">(OFFSET(Assumptions!$B$20,H$1-1,0)*$D363+1)^(1/252)-1</f>
        <v>3.2895378357378213E-4</v>
      </c>
      <c r="I363" s="2">
        <f ca="1">(OFFSET(Assumptions!$B$20,I$1-1,0)*$D363+1)^(1/252)-1</f>
        <v>3.4396084389820558E-4</v>
      </c>
      <c r="J363" s="2">
        <f ca="1">(OFFSET(Assumptions!$B$20,J$1-1,0)*$D363+1)^(1/252)-1</f>
        <v>3.7380649571239211E-4</v>
      </c>
      <c r="K363" s="2">
        <f ca="1">(OFFSET(Assumptions!$B$20,K$1-1,0)*$D363+1)^(1/252)-1</f>
        <v>3.2895378357378213E-4</v>
      </c>
      <c r="L363" s="2">
        <f ca="1">(OFFSET(Assumptions!$B$20,L$1-1,0)*$D363+1)^(1/252)-1</f>
        <v>3.2744996484046496E-4</v>
      </c>
      <c r="M363" s="2">
        <f ca="1">(OFFSET(Assumptions!$B$20,M$1-1,0)*$D363+1)^(1/252)-1</f>
        <v>3.3496339050542723E-4</v>
      </c>
      <c r="N363" s="2">
        <f ca="1">(OFFSET(Assumptions!$B$20,N$1-1,0)*$D363+1)^(1/252)-1</f>
        <v>3.1358814279758285E-4</v>
      </c>
    </row>
    <row r="364" spans="1:14" x14ac:dyDescent="0.25">
      <c r="A364" s="4">
        <f t="shared" si="20"/>
        <v>8</v>
      </c>
      <c r="B364" s="4">
        <f t="shared" si="21"/>
        <v>2013</v>
      </c>
      <c r="C364" s="9">
        <v>41492</v>
      </c>
      <c r="D364" s="1">
        <f t="shared" si="22"/>
        <v>8.2201266638023185E-2</v>
      </c>
      <c r="E364" s="1">
        <v>3.1352999999989501E-4</v>
      </c>
      <c r="F364" s="1">
        <f t="shared" si="23"/>
        <v>0.11245011708262909</v>
      </c>
      <c r="G364" s="1">
        <v>1.3319053508284999E-3</v>
      </c>
      <c r="H364" s="2">
        <f ca="1">(OFFSET(Assumptions!$B$20,H$1-1,0)*$D364+1)^(1/252)-1</f>
        <v>3.285772088563732E-4</v>
      </c>
      <c r="I364" s="2">
        <f ca="1">(OFFSET(Assumptions!$B$20,I$1-1,0)*$D364+1)^(1/252)-1</f>
        <v>3.4356781896494049E-4</v>
      </c>
      <c r="J364" s="2">
        <f ca="1">(OFFSET(Assumptions!$B$20,J$1-1,0)*$D364+1)^(1/252)-1</f>
        <v>3.7338093826977392E-4</v>
      </c>
      <c r="K364" s="2">
        <f ca="1">(OFFSET(Assumptions!$B$20,K$1-1,0)*$D364+1)^(1/252)-1</f>
        <v>3.285772088563732E-4</v>
      </c>
      <c r="L364" s="2">
        <f ca="1">(OFFSET(Assumptions!$B$20,L$1-1,0)*$D364+1)^(1/252)-1</f>
        <v>3.2707504196904935E-4</v>
      </c>
      <c r="M364" s="2">
        <f ca="1">(OFFSET(Assumptions!$B$20,M$1-1,0)*$D364+1)^(1/252)-1</f>
        <v>3.3458022084031924E-4</v>
      </c>
      <c r="N364" s="2">
        <f ca="1">(OFFSET(Assumptions!$B$20,N$1-1,0)*$D364+1)^(1/252)-1</f>
        <v>3.132284755713588E-4</v>
      </c>
    </row>
    <row r="365" spans="1:14" x14ac:dyDescent="0.25">
      <c r="A365" s="4">
        <f t="shared" si="20"/>
        <v>8</v>
      </c>
      <c r="B365" s="4">
        <f t="shared" si="21"/>
        <v>2013</v>
      </c>
      <c r="C365" s="9">
        <v>41493</v>
      </c>
      <c r="D365" s="1">
        <f t="shared" si="22"/>
        <v>8.2201266638023185E-2</v>
      </c>
      <c r="E365" s="1">
        <v>3.1352999999989501E-4</v>
      </c>
      <c r="F365" s="1">
        <f t="shared" si="23"/>
        <v>0.11279890356783784</v>
      </c>
      <c r="G365" s="1">
        <v>-6.6548678237288205E-4</v>
      </c>
      <c r="H365" s="2">
        <f ca="1">(OFFSET(Assumptions!$B$20,H$1-1,0)*$D365+1)^(1/252)-1</f>
        <v>3.285772088563732E-4</v>
      </c>
      <c r="I365" s="2">
        <f ca="1">(OFFSET(Assumptions!$B$20,I$1-1,0)*$D365+1)^(1/252)-1</f>
        <v>3.4356781896494049E-4</v>
      </c>
      <c r="J365" s="2">
        <f ca="1">(OFFSET(Assumptions!$B$20,J$1-1,0)*$D365+1)^(1/252)-1</f>
        <v>3.7338093826977392E-4</v>
      </c>
      <c r="K365" s="2">
        <f ca="1">(OFFSET(Assumptions!$B$20,K$1-1,0)*$D365+1)^(1/252)-1</f>
        <v>3.285772088563732E-4</v>
      </c>
      <c r="L365" s="2">
        <f ca="1">(OFFSET(Assumptions!$B$20,L$1-1,0)*$D365+1)^(1/252)-1</f>
        <v>3.2707504196904935E-4</v>
      </c>
      <c r="M365" s="2">
        <f ca="1">(OFFSET(Assumptions!$B$20,M$1-1,0)*$D365+1)^(1/252)-1</f>
        <v>3.3458022084031924E-4</v>
      </c>
      <c r="N365" s="2">
        <f ca="1">(OFFSET(Assumptions!$B$20,N$1-1,0)*$D365+1)^(1/252)-1</f>
        <v>3.132284755713588E-4</v>
      </c>
    </row>
    <row r="366" spans="1:14" x14ac:dyDescent="0.25">
      <c r="A366" s="4">
        <f t="shared" si="20"/>
        <v>8</v>
      </c>
      <c r="B366" s="4">
        <f t="shared" si="21"/>
        <v>2013</v>
      </c>
      <c r="C366" s="9">
        <v>41494</v>
      </c>
      <c r="D366" s="1">
        <f t="shared" si="22"/>
        <v>8.2201266638023185E-2</v>
      </c>
      <c r="E366" s="1">
        <v>3.1352999999989501E-4</v>
      </c>
      <c r="F366" s="1">
        <f t="shared" si="23"/>
        <v>0.1131477994080734</v>
      </c>
      <c r="G366" s="1">
        <v>-2.3773226436257801E-3</v>
      </c>
      <c r="H366" s="2">
        <f ca="1">(OFFSET(Assumptions!$B$20,H$1-1,0)*$D366+1)^(1/252)-1</f>
        <v>3.285772088563732E-4</v>
      </c>
      <c r="I366" s="2">
        <f ca="1">(OFFSET(Assumptions!$B$20,I$1-1,0)*$D366+1)^(1/252)-1</f>
        <v>3.4356781896494049E-4</v>
      </c>
      <c r="J366" s="2">
        <f ca="1">(OFFSET(Assumptions!$B$20,J$1-1,0)*$D366+1)^(1/252)-1</f>
        <v>3.7338093826977392E-4</v>
      </c>
      <c r="K366" s="2">
        <f ca="1">(OFFSET(Assumptions!$B$20,K$1-1,0)*$D366+1)^(1/252)-1</f>
        <v>3.285772088563732E-4</v>
      </c>
      <c r="L366" s="2">
        <f ca="1">(OFFSET(Assumptions!$B$20,L$1-1,0)*$D366+1)^(1/252)-1</f>
        <v>3.2707504196904935E-4</v>
      </c>
      <c r="M366" s="2">
        <f ca="1">(OFFSET(Assumptions!$B$20,M$1-1,0)*$D366+1)^(1/252)-1</f>
        <v>3.3458022084031924E-4</v>
      </c>
      <c r="N366" s="2">
        <f ca="1">(OFFSET(Assumptions!$B$20,N$1-1,0)*$D366+1)^(1/252)-1</f>
        <v>3.132284755713588E-4</v>
      </c>
    </row>
    <row r="367" spans="1:14" x14ac:dyDescent="0.25">
      <c r="A367" s="4">
        <f t="shared" si="20"/>
        <v>8</v>
      </c>
      <c r="B367" s="4">
        <f t="shared" si="21"/>
        <v>2013</v>
      </c>
      <c r="C367" s="9">
        <v>41495</v>
      </c>
      <c r="D367" s="1">
        <f t="shared" si="22"/>
        <v>8.2201266638023185E-2</v>
      </c>
      <c r="E367" s="1">
        <v>3.1352999999989501E-4</v>
      </c>
      <c r="F367" s="1">
        <f t="shared" si="23"/>
        <v>0.11349680463762168</v>
      </c>
      <c r="G367" s="1">
        <v>-1.22705629050648E-2</v>
      </c>
      <c r="H367" s="2">
        <f ca="1">(OFFSET(Assumptions!$B$20,H$1-1,0)*$D367+1)^(1/252)-1</f>
        <v>3.285772088563732E-4</v>
      </c>
      <c r="I367" s="2">
        <f ca="1">(OFFSET(Assumptions!$B$20,I$1-1,0)*$D367+1)^(1/252)-1</f>
        <v>3.4356781896494049E-4</v>
      </c>
      <c r="J367" s="2">
        <f ca="1">(OFFSET(Assumptions!$B$20,J$1-1,0)*$D367+1)^(1/252)-1</f>
        <v>3.7338093826977392E-4</v>
      </c>
      <c r="K367" s="2">
        <f ca="1">(OFFSET(Assumptions!$B$20,K$1-1,0)*$D367+1)^(1/252)-1</f>
        <v>3.285772088563732E-4</v>
      </c>
      <c r="L367" s="2">
        <f ca="1">(OFFSET(Assumptions!$B$20,L$1-1,0)*$D367+1)^(1/252)-1</f>
        <v>3.2707504196904935E-4</v>
      </c>
      <c r="M367" s="2">
        <f ca="1">(OFFSET(Assumptions!$B$20,M$1-1,0)*$D367+1)^(1/252)-1</f>
        <v>3.3458022084031924E-4</v>
      </c>
      <c r="N367" s="2">
        <f ca="1">(OFFSET(Assumptions!$B$20,N$1-1,0)*$D367+1)^(1/252)-1</f>
        <v>3.132284755713588E-4</v>
      </c>
    </row>
    <row r="368" spans="1:14" x14ac:dyDescent="0.25">
      <c r="A368" s="4">
        <f t="shared" si="20"/>
        <v>8</v>
      </c>
      <c r="B368" s="4">
        <f t="shared" si="21"/>
        <v>2013</v>
      </c>
      <c r="C368" s="9">
        <v>41498</v>
      </c>
      <c r="D368" s="1">
        <f t="shared" si="22"/>
        <v>8.2201266638023185E-2</v>
      </c>
      <c r="E368" s="1">
        <v>3.1352999999989501E-4</v>
      </c>
      <c r="F368" s="1">
        <f t="shared" si="23"/>
        <v>0.1138459192907797</v>
      </c>
      <c r="G368" s="1">
        <v>-7.0449513501120702E-3</v>
      </c>
      <c r="H368" s="2">
        <f ca="1">(OFFSET(Assumptions!$B$20,H$1-1,0)*$D368+1)^(1/252)-1</f>
        <v>3.285772088563732E-4</v>
      </c>
      <c r="I368" s="2">
        <f ca="1">(OFFSET(Assumptions!$B$20,I$1-1,0)*$D368+1)^(1/252)-1</f>
        <v>3.4356781896494049E-4</v>
      </c>
      <c r="J368" s="2">
        <f ca="1">(OFFSET(Assumptions!$B$20,J$1-1,0)*$D368+1)^(1/252)-1</f>
        <v>3.7338093826977392E-4</v>
      </c>
      <c r="K368" s="2">
        <f ca="1">(OFFSET(Assumptions!$B$20,K$1-1,0)*$D368+1)^(1/252)-1</f>
        <v>3.285772088563732E-4</v>
      </c>
      <c r="L368" s="2">
        <f ca="1">(OFFSET(Assumptions!$B$20,L$1-1,0)*$D368+1)^(1/252)-1</f>
        <v>3.2707504196904935E-4</v>
      </c>
      <c r="M368" s="2">
        <f ca="1">(OFFSET(Assumptions!$B$20,M$1-1,0)*$D368+1)^(1/252)-1</f>
        <v>3.3458022084031924E-4</v>
      </c>
      <c r="N368" s="2">
        <f ca="1">(OFFSET(Assumptions!$B$20,N$1-1,0)*$D368+1)^(1/252)-1</f>
        <v>3.132284755713588E-4</v>
      </c>
    </row>
    <row r="369" spans="1:14" x14ac:dyDescent="0.25">
      <c r="A369" s="4">
        <f t="shared" si="20"/>
        <v>8</v>
      </c>
      <c r="B369" s="4">
        <f t="shared" si="21"/>
        <v>2013</v>
      </c>
      <c r="C369" s="9">
        <v>41499</v>
      </c>
      <c r="D369" s="1">
        <f t="shared" si="22"/>
        <v>8.2201266638023185E-2</v>
      </c>
      <c r="E369" s="1">
        <v>3.1352999999989501E-4</v>
      </c>
      <c r="F369" s="1">
        <f t="shared" si="23"/>
        <v>0.11419514340185488</v>
      </c>
      <c r="G369" s="1">
        <v>1.37615310340888E-2</v>
      </c>
      <c r="H369" s="2">
        <f ca="1">(OFFSET(Assumptions!$B$20,H$1-1,0)*$D369+1)^(1/252)-1</f>
        <v>3.285772088563732E-4</v>
      </c>
      <c r="I369" s="2">
        <f ca="1">(OFFSET(Assumptions!$B$20,I$1-1,0)*$D369+1)^(1/252)-1</f>
        <v>3.4356781896494049E-4</v>
      </c>
      <c r="J369" s="2">
        <f ca="1">(OFFSET(Assumptions!$B$20,J$1-1,0)*$D369+1)^(1/252)-1</f>
        <v>3.7338093826977392E-4</v>
      </c>
      <c r="K369" s="2">
        <f ca="1">(OFFSET(Assumptions!$B$20,K$1-1,0)*$D369+1)^(1/252)-1</f>
        <v>3.285772088563732E-4</v>
      </c>
      <c r="L369" s="2">
        <f ca="1">(OFFSET(Assumptions!$B$20,L$1-1,0)*$D369+1)^(1/252)-1</f>
        <v>3.2707504196904935E-4</v>
      </c>
      <c r="M369" s="2">
        <f ca="1">(OFFSET(Assumptions!$B$20,M$1-1,0)*$D369+1)^(1/252)-1</f>
        <v>3.3458022084031924E-4</v>
      </c>
      <c r="N369" s="2">
        <f ca="1">(OFFSET(Assumptions!$B$20,N$1-1,0)*$D369+1)^(1/252)-1</f>
        <v>3.132284755713588E-4</v>
      </c>
    </row>
    <row r="370" spans="1:14" x14ac:dyDescent="0.25">
      <c r="A370" s="4">
        <f t="shared" si="20"/>
        <v>8</v>
      </c>
      <c r="B370" s="4">
        <f t="shared" si="21"/>
        <v>2013</v>
      </c>
      <c r="C370" s="9">
        <v>41500</v>
      </c>
      <c r="D370" s="1">
        <f t="shared" si="22"/>
        <v>8.2201266638023185E-2</v>
      </c>
      <c r="E370" s="1">
        <v>3.1352999999989501E-4</v>
      </c>
      <c r="F370" s="1">
        <f t="shared" si="23"/>
        <v>0.11454447700516557</v>
      </c>
      <c r="G370" s="1">
        <v>1.35229248989539E-2</v>
      </c>
      <c r="H370" s="2">
        <f ca="1">(OFFSET(Assumptions!$B$20,H$1-1,0)*$D370+1)^(1/252)-1</f>
        <v>3.285772088563732E-4</v>
      </c>
      <c r="I370" s="2">
        <f ca="1">(OFFSET(Assumptions!$B$20,I$1-1,0)*$D370+1)^(1/252)-1</f>
        <v>3.4356781896494049E-4</v>
      </c>
      <c r="J370" s="2">
        <f ca="1">(OFFSET(Assumptions!$B$20,J$1-1,0)*$D370+1)^(1/252)-1</f>
        <v>3.7338093826977392E-4</v>
      </c>
      <c r="K370" s="2">
        <f ca="1">(OFFSET(Assumptions!$B$20,K$1-1,0)*$D370+1)^(1/252)-1</f>
        <v>3.285772088563732E-4</v>
      </c>
      <c r="L370" s="2">
        <f ca="1">(OFFSET(Assumptions!$B$20,L$1-1,0)*$D370+1)^(1/252)-1</f>
        <v>3.2707504196904935E-4</v>
      </c>
      <c r="M370" s="2">
        <f ca="1">(OFFSET(Assumptions!$B$20,M$1-1,0)*$D370+1)^(1/252)-1</f>
        <v>3.3458022084031924E-4</v>
      </c>
      <c r="N370" s="2">
        <f ca="1">(OFFSET(Assumptions!$B$20,N$1-1,0)*$D370+1)^(1/252)-1</f>
        <v>3.132284755713588E-4</v>
      </c>
    </row>
    <row r="371" spans="1:14" x14ac:dyDescent="0.25">
      <c r="A371" s="4">
        <f t="shared" si="20"/>
        <v>8</v>
      </c>
      <c r="B371" s="4">
        <f t="shared" si="21"/>
        <v>2013</v>
      </c>
      <c r="C371" s="9">
        <v>41501</v>
      </c>
      <c r="D371" s="1">
        <f t="shared" si="22"/>
        <v>8.2201266638023185E-2</v>
      </c>
      <c r="E371" s="1">
        <v>3.1352999999989501E-4</v>
      </c>
      <c r="F371" s="1">
        <f t="shared" si="23"/>
        <v>0.11489392013504096</v>
      </c>
      <c r="G371" s="1">
        <v>-3.6597948573584599E-3</v>
      </c>
      <c r="H371" s="2">
        <f ca="1">(OFFSET(Assumptions!$B$20,H$1-1,0)*$D371+1)^(1/252)-1</f>
        <v>3.285772088563732E-4</v>
      </c>
      <c r="I371" s="2">
        <f ca="1">(OFFSET(Assumptions!$B$20,I$1-1,0)*$D371+1)^(1/252)-1</f>
        <v>3.4356781896494049E-4</v>
      </c>
      <c r="J371" s="2">
        <f ca="1">(OFFSET(Assumptions!$B$20,J$1-1,0)*$D371+1)^(1/252)-1</f>
        <v>3.7338093826977392E-4</v>
      </c>
      <c r="K371" s="2">
        <f ca="1">(OFFSET(Assumptions!$B$20,K$1-1,0)*$D371+1)^(1/252)-1</f>
        <v>3.285772088563732E-4</v>
      </c>
      <c r="L371" s="2">
        <f ca="1">(OFFSET(Assumptions!$B$20,L$1-1,0)*$D371+1)^(1/252)-1</f>
        <v>3.2707504196904935E-4</v>
      </c>
      <c r="M371" s="2">
        <f ca="1">(OFFSET(Assumptions!$B$20,M$1-1,0)*$D371+1)^(1/252)-1</f>
        <v>3.3458022084031924E-4</v>
      </c>
      <c r="N371" s="2">
        <f ca="1">(OFFSET(Assumptions!$B$20,N$1-1,0)*$D371+1)^(1/252)-1</f>
        <v>3.132284755713588E-4</v>
      </c>
    </row>
    <row r="372" spans="1:14" x14ac:dyDescent="0.25">
      <c r="A372" s="4">
        <f t="shared" si="20"/>
        <v>8</v>
      </c>
      <c r="B372" s="4">
        <f t="shared" si="21"/>
        <v>2013</v>
      </c>
      <c r="C372" s="9">
        <v>41502</v>
      </c>
      <c r="D372" s="1">
        <f t="shared" si="22"/>
        <v>8.2201266638023185E-2</v>
      </c>
      <c r="E372" s="1">
        <v>3.1352999999989501E-4</v>
      </c>
      <c r="F372" s="1">
        <f t="shared" si="23"/>
        <v>0.1152434728258207</v>
      </c>
      <c r="G372" s="1">
        <v>2.09265958015201E-2</v>
      </c>
      <c r="H372" s="2">
        <f ca="1">(OFFSET(Assumptions!$B$20,H$1-1,0)*$D372+1)^(1/252)-1</f>
        <v>3.285772088563732E-4</v>
      </c>
      <c r="I372" s="2">
        <f ca="1">(OFFSET(Assumptions!$B$20,I$1-1,0)*$D372+1)^(1/252)-1</f>
        <v>3.4356781896494049E-4</v>
      </c>
      <c r="J372" s="2">
        <f ca="1">(OFFSET(Assumptions!$B$20,J$1-1,0)*$D372+1)^(1/252)-1</f>
        <v>3.7338093826977392E-4</v>
      </c>
      <c r="K372" s="2">
        <f ca="1">(OFFSET(Assumptions!$B$20,K$1-1,0)*$D372+1)^(1/252)-1</f>
        <v>3.285772088563732E-4</v>
      </c>
      <c r="L372" s="2">
        <f ca="1">(OFFSET(Assumptions!$B$20,L$1-1,0)*$D372+1)^(1/252)-1</f>
        <v>3.2707504196904935E-4</v>
      </c>
      <c r="M372" s="2">
        <f ca="1">(OFFSET(Assumptions!$B$20,M$1-1,0)*$D372+1)^(1/252)-1</f>
        <v>3.3458022084031924E-4</v>
      </c>
      <c r="N372" s="2">
        <f ca="1">(OFFSET(Assumptions!$B$20,N$1-1,0)*$D372+1)^(1/252)-1</f>
        <v>3.132284755713588E-4</v>
      </c>
    </row>
    <row r="373" spans="1:14" x14ac:dyDescent="0.25">
      <c r="A373" s="4">
        <f t="shared" si="20"/>
        <v>8</v>
      </c>
      <c r="B373" s="4">
        <f t="shared" si="21"/>
        <v>2013</v>
      </c>
      <c r="C373" s="9">
        <v>41505</v>
      </c>
      <c r="D373" s="1">
        <f t="shared" si="22"/>
        <v>8.2201266638023185E-2</v>
      </c>
      <c r="E373" s="1">
        <v>3.1352999999989501E-4</v>
      </c>
      <c r="F373" s="1">
        <f t="shared" si="23"/>
        <v>0.11559313511185576</v>
      </c>
      <c r="G373" s="1">
        <v>3.9561357598950402E-2</v>
      </c>
      <c r="H373" s="2">
        <f ca="1">(OFFSET(Assumptions!$B$20,H$1-1,0)*$D373+1)^(1/252)-1</f>
        <v>3.285772088563732E-4</v>
      </c>
      <c r="I373" s="2">
        <f ca="1">(OFFSET(Assumptions!$B$20,I$1-1,0)*$D373+1)^(1/252)-1</f>
        <v>3.4356781896494049E-4</v>
      </c>
      <c r="J373" s="2">
        <f ca="1">(OFFSET(Assumptions!$B$20,J$1-1,0)*$D373+1)^(1/252)-1</f>
        <v>3.7338093826977392E-4</v>
      </c>
      <c r="K373" s="2">
        <f ca="1">(OFFSET(Assumptions!$B$20,K$1-1,0)*$D373+1)^(1/252)-1</f>
        <v>3.285772088563732E-4</v>
      </c>
      <c r="L373" s="2">
        <f ca="1">(OFFSET(Assumptions!$B$20,L$1-1,0)*$D373+1)^(1/252)-1</f>
        <v>3.2707504196904935E-4</v>
      </c>
      <c r="M373" s="2">
        <f ca="1">(OFFSET(Assumptions!$B$20,M$1-1,0)*$D373+1)^(1/252)-1</f>
        <v>3.3458022084031924E-4</v>
      </c>
      <c r="N373" s="2">
        <f ca="1">(OFFSET(Assumptions!$B$20,N$1-1,0)*$D373+1)^(1/252)-1</f>
        <v>3.132284755713588E-4</v>
      </c>
    </row>
    <row r="374" spans="1:14" x14ac:dyDescent="0.25">
      <c r="A374" s="4">
        <f t="shared" si="20"/>
        <v>8</v>
      </c>
      <c r="B374" s="4">
        <f t="shared" si="21"/>
        <v>2013</v>
      </c>
      <c r="C374" s="9">
        <v>41506</v>
      </c>
      <c r="D374" s="1">
        <f t="shared" si="22"/>
        <v>8.2201266638023185E-2</v>
      </c>
      <c r="E374" s="1">
        <v>3.1352999999989501E-4</v>
      </c>
      <c r="F374" s="1">
        <f t="shared" si="23"/>
        <v>0.11594290702750731</v>
      </c>
      <c r="G374" s="1">
        <v>1.96723716156544E-2</v>
      </c>
      <c r="H374" s="2">
        <f ca="1">(OFFSET(Assumptions!$B$20,H$1-1,0)*$D374+1)^(1/252)-1</f>
        <v>3.285772088563732E-4</v>
      </c>
      <c r="I374" s="2">
        <f ca="1">(OFFSET(Assumptions!$B$20,I$1-1,0)*$D374+1)^(1/252)-1</f>
        <v>3.4356781896494049E-4</v>
      </c>
      <c r="J374" s="2">
        <f ca="1">(OFFSET(Assumptions!$B$20,J$1-1,0)*$D374+1)^(1/252)-1</f>
        <v>3.7338093826977392E-4</v>
      </c>
      <c r="K374" s="2">
        <f ca="1">(OFFSET(Assumptions!$B$20,K$1-1,0)*$D374+1)^(1/252)-1</f>
        <v>3.285772088563732E-4</v>
      </c>
      <c r="L374" s="2">
        <f ca="1">(OFFSET(Assumptions!$B$20,L$1-1,0)*$D374+1)^(1/252)-1</f>
        <v>3.2707504196904935E-4</v>
      </c>
      <c r="M374" s="2">
        <f ca="1">(OFFSET(Assumptions!$B$20,M$1-1,0)*$D374+1)^(1/252)-1</f>
        <v>3.3458022084031924E-4</v>
      </c>
      <c r="N374" s="2">
        <f ca="1">(OFFSET(Assumptions!$B$20,N$1-1,0)*$D374+1)^(1/252)-1</f>
        <v>3.132284755713588E-4</v>
      </c>
    </row>
    <row r="375" spans="1:14" x14ac:dyDescent="0.25">
      <c r="A375" s="4">
        <f t="shared" si="20"/>
        <v>8</v>
      </c>
      <c r="B375" s="4">
        <f t="shared" si="21"/>
        <v>2013</v>
      </c>
      <c r="C375" s="9">
        <v>41507</v>
      </c>
      <c r="D375" s="1">
        <f t="shared" si="22"/>
        <v>8.2201266638023185E-2</v>
      </c>
      <c r="E375" s="1">
        <v>3.1352999999989501E-4</v>
      </c>
      <c r="F375" s="1">
        <f t="shared" si="23"/>
        <v>0.11629278860714742</v>
      </c>
      <c r="G375" s="1">
        <v>-1.5818410658029799E-2</v>
      </c>
      <c r="H375" s="2">
        <f ca="1">(OFFSET(Assumptions!$B$20,H$1-1,0)*$D375+1)^(1/252)-1</f>
        <v>3.285772088563732E-4</v>
      </c>
      <c r="I375" s="2">
        <f ca="1">(OFFSET(Assumptions!$B$20,I$1-1,0)*$D375+1)^(1/252)-1</f>
        <v>3.4356781896494049E-4</v>
      </c>
      <c r="J375" s="2">
        <f ca="1">(OFFSET(Assumptions!$B$20,J$1-1,0)*$D375+1)^(1/252)-1</f>
        <v>3.7338093826977392E-4</v>
      </c>
      <c r="K375" s="2">
        <f ca="1">(OFFSET(Assumptions!$B$20,K$1-1,0)*$D375+1)^(1/252)-1</f>
        <v>3.285772088563732E-4</v>
      </c>
      <c r="L375" s="2">
        <f ca="1">(OFFSET(Assumptions!$B$20,L$1-1,0)*$D375+1)^(1/252)-1</f>
        <v>3.2707504196904935E-4</v>
      </c>
      <c r="M375" s="2">
        <f ca="1">(OFFSET(Assumptions!$B$20,M$1-1,0)*$D375+1)^(1/252)-1</f>
        <v>3.3458022084031924E-4</v>
      </c>
      <c r="N375" s="2">
        <f ca="1">(OFFSET(Assumptions!$B$20,N$1-1,0)*$D375+1)^(1/252)-1</f>
        <v>3.132284755713588E-4</v>
      </c>
    </row>
    <row r="376" spans="1:14" x14ac:dyDescent="0.25">
      <c r="A376" s="4">
        <f t="shared" si="20"/>
        <v>8</v>
      </c>
      <c r="B376" s="4">
        <f t="shared" si="21"/>
        <v>2013</v>
      </c>
      <c r="C376" s="9">
        <v>41508</v>
      </c>
      <c r="D376" s="1">
        <f t="shared" si="22"/>
        <v>8.2201266638023185E-2</v>
      </c>
      <c r="E376" s="1">
        <v>3.1352999999989501E-4</v>
      </c>
      <c r="F376" s="1">
        <f t="shared" si="23"/>
        <v>0.11664277988515925</v>
      </c>
      <c r="G376" s="1">
        <v>1.4719362127517E-2</v>
      </c>
      <c r="H376" s="2">
        <f ca="1">(OFFSET(Assumptions!$B$20,H$1-1,0)*$D376+1)^(1/252)-1</f>
        <v>3.285772088563732E-4</v>
      </c>
      <c r="I376" s="2">
        <f ca="1">(OFFSET(Assumptions!$B$20,I$1-1,0)*$D376+1)^(1/252)-1</f>
        <v>3.4356781896494049E-4</v>
      </c>
      <c r="J376" s="2">
        <f ca="1">(OFFSET(Assumptions!$B$20,J$1-1,0)*$D376+1)^(1/252)-1</f>
        <v>3.7338093826977392E-4</v>
      </c>
      <c r="K376" s="2">
        <f ca="1">(OFFSET(Assumptions!$B$20,K$1-1,0)*$D376+1)^(1/252)-1</f>
        <v>3.285772088563732E-4</v>
      </c>
      <c r="L376" s="2">
        <f ca="1">(OFFSET(Assumptions!$B$20,L$1-1,0)*$D376+1)^(1/252)-1</f>
        <v>3.2707504196904935E-4</v>
      </c>
      <c r="M376" s="2">
        <f ca="1">(OFFSET(Assumptions!$B$20,M$1-1,0)*$D376+1)^(1/252)-1</f>
        <v>3.3458022084031924E-4</v>
      </c>
      <c r="N376" s="2">
        <f ca="1">(OFFSET(Assumptions!$B$20,N$1-1,0)*$D376+1)^(1/252)-1</f>
        <v>3.132284755713588E-4</v>
      </c>
    </row>
    <row r="377" spans="1:14" x14ac:dyDescent="0.25">
      <c r="A377" s="4">
        <f t="shared" si="20"/>
        <v>8</v>
      </c>
      <c r="B377" s="4">
        <f t="shared" si="21"/>
        <v>2013</v>
      </c>
      <c r="C377" s="9">
        <v>41509</v>
      </c>
      <c r="D377" s="1">
        <f t="shared" si="22"/>
        <v>8.2201266638023185E-2</v>
      </c>
      <c r="E377" s="1">
        <v>3.1352999999989501E-4</v>
      </c>
      <c r="F377" s="1">
        <f t="shared" si="23"/>
        <v>0.11699288089593662</v>
      </c>
      <c r="G377" s="1">
        <v>1.5792634428994898E-2</v>
      </c>
      <c r="H377" s="2">
        <f ca="1">(OFFSET(Assumptions!$B$20,H$1-1,0)*$D377+1)^(1/252)-1</f>
        <v>3.285772088563732E-4</v>
      </c>
      <c r="I377" s="2">
        <f ca="1">(OFFSET(Assumptions!$B$20,I$1-1,0)*$D377+1)^(1/252)-1</f>
        <v>3.4356781896494049E-4</v>
      </c>
      <c r="J377" s="2">
        <f ca="1">(OFFSET(Assumptions!$B$20,J$1-1,0)*$D377+1)^(1/252)-1</f>
        <v>3.7338093826977392E-4</v>
      </c>
      <c r="K377" s="2">
        <f ca="1">(OFFSET(Assumptions!$B$20,K$1-1,0)*$D377+1)^(1/252)-1</f>
        <v>3.285772088563732E-4</v>
      </c>
      <c r="L377" s="2">
        <f ca="1">(OFFSET(Assumptions!$B$20,L$1-1,0)*$D377+1)^(1/252)-1</f>
        <v>3.2707504196904935E-4</v>
      </c>
      <c r="M377" s="2">
        <f ca="1">(OFFSET(Assumptions!$B$20,M$1-1,0)*$D377+1)^(1/252)-1</f>
        <v>3.3458022084031924E-4</v>
      </c>
      <c r="N377" s="2">
        <f ca="1">(OFFSET(Assumptions!$B$20,N$1-1,0)*$D377+1)^(1/252)-1</f>
        <v>3.132284755713588E-4</v>
      </c>
    </row>
    <row r="378" spans="1:14" x14ac:dyDescent="0.25">
      <c r="A378" s="4">
        <f t="shared" si="20"/>
        <v>8</v>
      </c>
      <c r="B378" s="4">
        <f t="shared" si="21"/>
        <v>2013</v>
      </c>
      <c r="C378" s="9">
        <v>41512</v>
      </c>
      <c r="D378" s="1">
        <f t="shared" si="22"/>
        <v>8.2201266638023185E-2</v>
      </c>
      <c r="E378" s="1">
        <v>3.1352999999989501E-4</v>
      </c>
      <c r="F378" s="1">
        <f t="shared" si="23"/>
        <v>0.11734309167388379</v>
      </c>
      <c r="G378" s="1">
        <v>-4.4464576770695798E-2</v>
      </c>
      <c r="H378" s="2">
        <f ca="1">(OFFSET(Assumptions!$B$20,H$1-1,0)*$D378+1)^(1/252)-1</f>
        <v>3.285772088563732E-4</v>
      </c>
      <c r="I378" s="2">
        <f ca="1">(OFFSET(Assumptions!$B$20,I$1-1,0)*$D378+1)^(1/252)-1</f>
        <v>3.4356781896494049E-4</v>
      </c>
      <c r="J378" s="2">
        <f ca="1">(OFFSET(Assumptions!$B$20,J$1-1,0)*$D378+1)^(1/252)-1</f>
        <v>3.7338093826977392E-4</v>
      </c>
      <c r="K378" s="2">
        <f ca="1">(OFFSET(Assumptions!$B$20,K$1-1,0)*$D378+1)^(1/252)-1</f>
        <v>3.285772088563732E-4</v>
      </c>
      <c r="L378" s="2">
        <f ca="1">(OFFSET(Assumptions!$B$20,L$1-1,0)*$D378+1)^(1/252)-1</f>
        <v>3.2707504196904935E-4</v>
      </c>
      <c r="M378" s="2">
        <f ca="1">(OFFSET(Assumptions!$B$20,M$1-1,0)*$D378+1)^(1/252)-1</f>
        <v>3.3458022084031924E-4</v>
      </c>
      <c r="N378" s="2">
        <f ca="1">(OFFSET(Assumptions!$B$20,N$1-1,0)*$D378+1)^(1/252)-1</f>
        <v>3.132284755713588E-4</v>
      </c>
    </row>
    <row r="379" spans="1:14" x14ac:dyDescent="0.25">
      <c r="A379" s="4">
        <f t="shared" si="20"/>
        <v>8</v>
      </c>
      <c r="B379" s="4">
        <f t="shared" si="21"/>
        <v>2013</v>
      </c>
      <c r="C379" s="9">
        <v>41513</v>
      </c>
      <c r="D379" s="1">
        <f t="shared" si="22"/>
        <v>8.2201266638023185E-2</v>
      </c>
      <c r="E379" s="1">
        <v>3.1352999999989501E-4</v>
      </c>
      <c r="F379" s="1">
        <f t="shared" si="23"/>
        <v>0.11769341225341612</v>
      </c>
      <c r="G379" s="1">
        <v>1.94275351642825E-2</v>
      </c>
      <c r="H379" s="2">
        <f ca="1">(OFFSET(Assumptions!$B$20,H$1-1,0)*$D379+1)^(1/252)-1</f>
        <v>3.285772088563732E-4</v>
      </c>
      <c r="I379" s="2">
        <f ca="1">(OFFSET(Assumptions!$B$20,I$1-1,0)*$D379+1)^(1/252)-1</f>
        <v>3.4356781896494049E-4</v>
      </c>
      <c r="J379" s="2">
        <f ca="1">(OFFSET(Assumptions!$B$20,J$1-1,0)*$D379+1)^(1/252)-1</f>
        <v>3.7338093826977392E-4</v>
      </c>
      <c r="K379" s="2">
        <f ca="1">(OFFSET(Assumptions!$B$20,K$1-1,0)*$D379+1)^(1/252)-1</f>
        <v>3.285772088563732E-4</v>
      </c>
      <c r="L379" s="2">
        <f ca="1">(OFFSET(Assumptions!$B$20,L$1-1,0)*$D379+1)^(1/252)-1</f>
        <v>3.2707504196904935E-4</v>
      </c>
      <c r="M379" s="2">
        <f ca="1">(OFFSET(Assumptions!$B$20,M$1-1,0)*$D379+1)^(1/252)-1</f>
        <v>3.3458022084031924E-4</v>
      </c>
      <c r="N379" s="2">
        <f ca="1">(OFFSET(Assumptions!$B$20,N$1-1,0)*$D379+1)^(1/252)-1</f>
        <v>3.132284755713588E-4</v>
      </c>
    </row>
    <row r="380" spans="1:14" x14ac:dyDescent="0.25">
      <c r="A380" s="4">
        <f t="shared" si="20"/>
        <v>8</v>
      </c>
      <c r="B380" s="4">
        <f t="shared" si="21"/>
        <v>2013</v>
      </c>
      <c r="C380" s="9">
        <v>41514</v>
      </c>
      <c r="D380" s="1">
        <f t="shared" si="22"/>
        <v>8.2201266638023185E-2</v>
      </c>
      <c r="E380" s="1">
        <v>3.1352999999989501E-4</v>
      </c>
      <c r="F380" s="1">
        <f t="shared" si="23"/>
        <v>0.11804384266895984</v>
      </c>
      <c r="G380" s="1">
        <v>-5.7601515180982802E-3</v>
      </c>
      <c r="H380" s="2">
        <f ca="1">(OFFSET(Assumptions!$B$20,H$1-1,0)*$D380+1)^(1/252)-1</f>
        <v>3.285772088563732E-4</v>
      </c>
      <c r="I380" s="2">
        <f ca="1">(OFFSET(Assumptions!$B$20,I$1-1,0)*$D380+1)^(1/252)-1</f>
        <v>3.4356781896494049E-4</v>
      </c>
      <c r="J380" s="2">
        <f ca="1">(OFFSET(Assumptions!$B$20,J$1-1,0)*$D380+1)^(1/252)-1</f>
        <v>3.7338093826977392E-4</v>
      </c>
      <c r="K380" s="2">
        <f ca="1">(OFFSET(Assumptions!$B$20,K$1-1,0)*$D380+1)^(1/252)-1</f>
        <v>3.285772088563732E-4</v>
      </c>
      <c r="L380" s="2">
        <f ca="1">(OFFSET(Assumptions!$B$20,L$1-1,0)*$D380+1)^(1/252)-1</f>
        <v>3.2707504196904935E-4</v>
      </c>
      <c r="M380" s="2">
        <f ca="1">(OFFSET(Assumptions!$B$20,M$1-1,0)*$D380+1)^(1/252)-1</f>
        <v>3.3458022084031924E-4</v>
      </c>
      <c r="N380" s="2">
        <f ca="1">(OFFSET(Assumptions!$B$20,N$1-1,0)*$D380+1)^(1/252)-1</f>
        <v>3.132284755713588E-4</v>
      </c>
    </row>
    <row r="381" spans="1:14" x14ac:dyDescent="0.25">
      <c r="A381" s="4">
        <f t="shared" si="20"/>
        <v>8</v>
      </c>
      <c r="B381" s="4">
        <f t="shared" si="21"/>
        <v>2013</v>
      </c>
      <c r="C381" s="9">
        <v>41515</v>
      </c>
      <c r="D381" s="1">
        <f t="shared" si="22"/>
        <v>8.2201266638023185E-2</v>
      </c>
      <c r="E381" s="1">
        <v>3.1352999999989501E-4</v>
      </c>
      <c r="F381" s="1">
        <f t="shared" si="23"/>
        <v>0.11839438295495164</v>
      </c>
      <c r="G381" s="1">
        <v>-1.3583649595035101E-2</v>
      </c>
      <c r="H381" s="2">
        <f ca="1">(OFFSET(Assumptions!$B$20,H$1-1,0)*$D381+1)^(1/252)-1</f>
        <v>3.285772088563732E-4</v>
      </c>
      <c r="I381" s="2">
        <f ca="1">(OFFSET(Assumptions!$B$20,I$1-1,0)*$D381+1)^(1/252)-1</f>
        <v>3.4356781896494049E-4</v>
      </c>
      <c r="J381" s="2">
        <f ca="1">(OFFSET(Assumptions!$B$20,J$1-1,0)*$D381+1)^(1/252)-1</f>
        <v>3.7338093826977392E-4</v>
      </c>
      <c r="K381" s="2">
        <f ca="1">(OFFSET(Assumptions!$B$20,K$1-1,0)*$D381+1)^(1/252)-1</f>
        <v>3.285772088563732E-4</v>
      </c>
      <c r="L381" s="2">
        <f ca="1">(OFFSET(Assumptions!$B$20,L$1-1,0)*$D381+1)^(1/252)-1</f>
        <v>3.2707504196904935E-4</v>
      </c>
      <c r="M381" s="2">
        <f ca="1">(OFFSET(Assumptions!$B$20,M$1-1,0)*$D381+1)^(1/252)-1</f>
        <v>3.3458022084031924E-4</v>
      </c>
      <c r="N381" s="2">
        <f ca="1">(OFFSET(Assumptions!$B$20,N$1-1,0)*$D381+1)^(1/252)-1</f>
        <v>3.132284755713588E-4</v>
      </c>
    </row>
    <row r="382" spans="1:14" x14ac:dyDescent="0.25">
      <c r="A382" s="4">
        <f t="shared" si="20"/>
        <v>8</v>
      </c>
      <c r="B382" s="4">
        <f t="shared" si="21"/>
        <v>2013</v>
      </c>
      <c r="C382" s="9">
        <v>41516</v>
      </c>
      <c r="D382" s="1">
        <f t="shared" si="22"/>
        <v>8.7199115068271826E-2</v>
      </c>
      <c r="E382" s="1">
        <v>3.3181999999998301E-4</v>
      </c>
      <c r="F382" s="1">
        <f t="shared" si="23"/>
        <v>0.11876548857910363</v>
      </c>
      <c r="G382" s="1">
        <v>2.8318729874895299E-2</v>
      </c>
      <c r="H382" s="2">
        <f ca="1">(OFFSET(Assumptions!$B$20,H$1-1,0)*$D382+1)^(1/252)-1</f>
        <v>3.4770731904698593E-4</v>
      </c>
      <c r="I382" s="2">
        <f ca="1">(OFFSET(Assumptions!$B$20,I$1-1,0)*$D382+1)^(1/252)-1</f>
        <v>3.6353155735802112E-4</v>
      </c>
      <c r="J382" s="2">
        <f ca="1">(OFFSET(Assumptions!$B$20,J$1-1,0)*$D382+1)^(1/252)-1</f>
        <v>3.9499278557197925E-4</v>
      </c>
      <c r="K382" s="2">
        <f ca="1">(OFFSET(Assumptions!$B$20,K$1-1,0)*$D382+1)^(1/252)-1</f>
        <v>3.4770731904698593E-4</v>
      </c>
      <c r="L382" s="2">
        <f ca="1">(OFFSET(Assumptions!$B$20,L$1-1,0)*$D382+1)^(1/252)-1</f>
        <v>3.4612143407608542E-4</v>
      </c>
      <c r="M382" s="2">
        <f ca="1">(OFFSET(Assumptions!$B$20,M$1-1,0)*$D382+1)^(1/252)-1</f>
        <v>3.540445559298E-4</v>
      </c>
      <c r="N382" s="2">
        <f ca="1">(OFFSET(Assumptions!$B$20,N$1-1,0)*$D382+1)^(1/252)-1</f>
        <v>3.3150160673089957E-4</v>
      </c>
    </row>
    <row r="383" spans="1:14" x14ac:dyDescent="0.25">
      <c r="A383" s="4">
        <f t="shared" si="20"/>
        <v>9</v>
      </c>
      <c r="B383" s="4">
        <f t="shared" si="21"/>
        <v>2013</v>
      </c>
      <c r="C383" s="9">
        <v>41519</v>
      </c>
      <c r="D383" s="1">
        <f t="shared" si="22"/>
        <v>8.7199115068271826E-2</v>
      </c>
      <c r="E383" s="1">
        <v>3.3181999999998301E-4</v>
      </c>
      <c r="F383" s="1">
        <f t="shared" si="23"/>
        <v>0.11913671734352382</v>
      </c>
      <c r="G383" s="1">
        <v>2.0079741488505699E-3</v>
      </c>
      <c r="H383" s="2">
        <f ca="1">(OFFSET(Assumptions!$B$20,H$1-1,0)*$D383+1)^(1/252)-1</f>
        <v>3.4770731904698593E-4</v>
      </c>
      <c r="I383" s="2">
        <f ca="1">(OFFSET(Assumptions!$B$20,I$1-1,0)*$D383+1)^(1/252)-1</f>
        <v>3.6353155735802112E-4</v>
      </c>
      <c r="J383" s="2">
        <f ca="1">(OFFSET(Assumptions!$B$20,J$1-1,0)*$D383+1)^(1/252)-1</f>
        <v>3.9499278557197925E-4</v>
      </c>
      <c r="K383" s="2">
        <f ca="1">(OFFSET(Assumptions!$B$20,K$1-1,0)*$D383+1)^(1/252)-1</f>
        <v>3.4770731904698593E-4</v>
      </c>
      <c r="L383" s="2">
        <f ca="1">(OFFSET(Assumptions!$B$20,L$1-1,0)*$D383+1)^(1/252)-1</f>
        <v>3.4612143407608542E-4</v>
      </c>
      <c r="M383" s="2">
        <f ca="1">(OFFSET(Assumptions!$B$20,M$1-1,0)*$D383+1)^(1/252)-1</f>
        <v>3.540445559298E-4</v>
      </c>
      <c r="N383" s="2">
        <f ca="1">(OFFSET(Assumptions!$B$20,N$1-1,0)*$D383+1)^(1/252)-1</f>
        <v>3.3150160673089957E-4</v>
      </c>
    </row>
    <row r="384" spans="1:14" x14ac:dyDescent="0.25">
      <c r="A384" s="4">
        <f t="shared" si="20"/>
        <v>9</v>
      </c>
      <c r="B384" s="4">
        <f t="shared" si="21"/>
        <v>2013</v>
      </c>
      <c r="C384" s="9">
        <v>41520</v>
      </c>
      <c r="D384" s="1">
        <f t="shared" si="22"/>
        <v>8.7199115068271826E-2</v>
      </c>
      <c r="E384" s="1">
        <v>3.3181999999998301E-4</v>
      </c>
      <c r="F384" s="1">
        <f t="shared" si="23"/>
        <v>0.11950806928907265</v>
      </c>
      <c r="G384" s="1">
        <v>1.3802443969364001E-3</v>
      </c>
      <c r="H384" s="2">
        <f ca="1">(OFFSET(Assumptions!$B$20,H$1-1,0)*$D384+1)^(1/252)-1</f>
        <v>3.4770731904698593E-4</v>
      </c>
      <c r="I384" s="2">
        <f ca="1">(OFFSET(Assumptions!$B$20,I$1-1,0)*$D384+1)^(1/252)-1</f>
        <v>3.6353155735802112E-4</v>
      </c>
      <c r="J384" s="2">
        <f ca="1">(OFFSET(Assumptions!$B$20,J$1-1,0)*$D384+1)^(1/252)-1</f>
        <v>3.9499278557197925E-4</v>
      </c>
      <c r="K384" s="2">
        <f ca="1">(OFFSET(Assumptions!$B$20,K$1-1,0)*$D384+1)^(1/252)-1</f>
        <v>3.4770731904698593E-4</v>
      </c>
      <c r="L384" s="2">
        <f ca="1">(OFFSET(Assumptions!$B$20,L$1-1,0)*$D384+1)^(1/252)-1</f>
        <v>3.4612143407608542E-4</v>
      </c>
      <c r="M384" s="2">
        <f ca="1">(OFFSET(Assumptions!$B$20,M$1-1,0)*$D384+1)^(1/252)-1</f>
        <v>3.540445559298E-4</v>
      </c>
      <c r="N384" s="2">
        <f ca="1">(OFFSET(Assumptions!$B$20,N$1-1,0)*$D384+1)^(1/252)-1</f>
        <v>3.3150160673089957E-4</v>
      </c>
    </row>
    <row r="385" spans="1:14" x14ac:dyDescent="0.25">
      <c r="A385" s="4">
        <f t="shared" si="20"/>
        <v>9</v>
      </c>
      <c r="B385" s="4">
        <f t="shared" si="21"/>
        <v>2013</v>
      </c>
      <c r="C385" s="9">
        <v>41521</v>
      </c>
      <c r="D385" s="1">
        <f t="shared" si="22"/>
        <v>8.7199115068271826E-2</v>
      </c>
      <c r="E385" s="1">
        <v>3.3181999999998301E-4</v>
      </c>
      <c r="F385" s="1">
        <f t="shared" si="23"/>
        <v>0.11987954445662408</v>
      </c>
      <c r="G385" s="1">
        <v>1.5855315693298301E-3</v>
      </c>
      <c r="H385" s="2">
        <f ca="1">(OFFSET(Assumptions!$B$20,H$1-1,0)*$D385+1)^(1/252)-1</f>
        <v>3.4770731904698593E-4</v>
      </c>
      <c r="I385" s="2">
        <f ca="1">(OFFSET(Assumptions!$B$20,I$1-1,0)*$D385+1)^(1/252)-1</f>
        <v>3.6353155735802112E-4</v>
      </c>
      <c r="J385" s="2">
        <f ca="1">(OFFSET(Assumptions!$B$20,J$1-1,0)*$D385+1)^(1/252)-1</f>
        <v>3.9499278557197925E-4</v>
      </c>
      <c r="K385" s="2">
        <f ca="1">(OFFSET(Assumptions!$B$20,K$1-1,0)*$D385+1)^(1/252)-1</f>
        <v>3.4770731904698593E-4</v>
      </c>
      <c r="L385" s="2">
        <f ca="1">(OFFSET(Assumptions!$B$20,L$1-1,0)*$D385+1)^(1/252)-1</f>
        <v>3.4612143407608542E-4</v>
      </c>
      <c r="M385" s="2">
        <f ca="1">(OFFSET(Assumptions!$B$20,M$1-1,0)*$D385+1)^(1/252)-1</f>
        <v>3.540445559298E-4</v>
      </c>
      <c r="N385" s="2">
        <f ca="1">(OFFSET(Assumptions!$B$20,N$1-1,0)*$D385+1)^(1/252)-1</f>
        <v>3.3150160673089957E-4</v>
      </c>
    </row>
    <row r="386" spans="1:14" x14ac:dyDescent="0.25">
      <c r="A386" s="4">
        <f t="shared" si="20"/>
        <v>9</v>
      </c>
      <c r="B386" s="4">
        <f t="shared" si="21"/>
        <v>2013</v>
      </c>
      <c r="C386" s="9">
        <v>41522</v>
      </c>
      <c r="D386" s="1">
        <f t="shared" si="22"/>
        <v>8.7199115068271826E-2</v>
      </c>
      <c r="E386" s="1">
        <v>3.3181999999998301E-4</v>
      </c>
      <c r="F386" s="1">
        <f t="shared" si="23"/>
        <v>0.12025114288706562</v>
      </c>
      <c r="G386" s="1">
        <v>2.3142110234246598E-3</v>
      </c>
      <c r="H386" s="2">
        <f ca="1">(OFFSET(Assumptions!$B$20,H$1-1,0)*$D386+1)^(1/252)-1</f>
        <v>3.4770731904698593E-4</v>
      </c>
      <c r="I386" s="2">
        <f ca="1">(OFFSET(Assumptions!$B$20,I$1-1,0)*$D386+1)^(1/252)-1</f>
        <v>3.6353155735802112E-4</v>
      </c>
      <c r="J386" s="2">
        <f ca="1">(OFFSET(Assumptions!$B$20,J$1-1,0)*$D386+1)^(1/252)-1</f>
        <v>3.9499278557197925E-4</v>
      </c>
      <c r="K386" s="2">
        <f ca="1">(OFFSET(Assumptions!$B$20,K$1-1,0)*$D386+1)^(1/252)-1</f>
        <v>3.4770731904698593E-4</v>
      </c>
      <c r="L386" s="2">
        <f ca="1">(OFFSET(Assumptions!$B$20,L$1-1,0)*$D386+1)^(1/252)-1</f>
        <v>3.4612143407608542E-4</v>
      </c>
      <c r="M386" s="2">
        <f ca="1">(OFFSET(Assumptions!$B$20,M$1-1,0)*$D386+1)^(1/252)-1</f>
        <v>3.540445559298E-4</v>
      </c>
      <c r="N386" s="2">
        <f ca="1">(OFFSET(Assumptions!$B$20,N$1-1,0)*$D386+1)^(1/252)-1</f>
        <v>3.3150160673089957E-4</v>
      </c>
    </row>
    <row r="387" spans="1:14" x14ac:dyDescent="0.25">
      <c r="A387" s="4">
        <f t="shared" si="20"/>
        <v>9</v>
      </c>
      <c r="B387" s="4">
        <f t="shared" si="21"/>
        <v>2013</v>
      </c>
      <c r="C387" s="9">
        <v>41523</v>
      </c>
      <c r="D387" s="1">
        <f t="shared" si="22"/>
        <v>8.7199115068271826E-2</v>
      </c>
      <c r="E387" s="1">
        <v>3.3181999999998301E-4</v>
      </c>
      <c r="F387" s="1">
        <f t="shared" si="23"/>
        <v>0.12062286462129834</v>
      </c>
      <c r="G387" s="1">
        <v>-1.6656941743199E-2</v>
      </c>
      <c r="H387" s="2">
        <f ca="1">(OFFSET(Assumptions!$B$20,H$1-1,0)*$D387+1)^(1/252)-1</f>
        <v>3.4770731904698593E-4</v>
      </c>
      <c r="I387" s="2">
        <f ca="1">(OFFSET(Assumptions!$B$20,I$1-1,0)*$D387+1)^(1/252)-1</f>
        <v>3.6353155735802112E-4</v>
      </c>
      <c r="J387" s="2">
        <f ca="1">(OFFSET(Assumptions!$B$20,J$1-1,0)*$D387+1)^(1/252)-1</f>
        <v>3.9499278557197925E-4</v>
      </c>
      <c r="K387" s="2">
        <f ca="1">(OFFSET(Assumptions!$B$20,K$1-1,0)*$D387+1)^(1/252)-1</f>
        <v>3.4770731904698593E-4</v>
      </c>
      <c r="L387" s="2">
        <f ca="1">(OFFSET(Assumptions!$B$20,L$1-1,0)*$D387+1)^(1/252)-1</f>
        <v>3.4612143407608542E-4</v>
      </c>
      <c r="M387" s="2">
        <f ca="1">(OFFSET(Assumptions!$B$20,M$1-1,0)*$D387+1)^(1/252)-1</f>
        <v>3.540445559298E-4</v>
      </c>
      <c r="N387" s="2">
        <f ca="1">(OFFSET(Assumptions!$B$20,N$1-1,0)*$D387+1)^(1/252)-1</f>
        <v>3.3150160673089957E-4</v>
      </c>
    </row>
    <row r="388" spans="1:14" x14ac:dyDescent="0.25">
      <c r="A388" s="4">
        <f t="shared" ref="A388:A451" si="24">MONTH(C388)</f>
        <v>9</v>
      </c>
      <c r="B388" s="4">
        <f t="shared" ref="B388:B451" si="25">YEAR(C388)</f>
        <v>2013</v>
      </c>
      <c r="C388" s="9">
        <v>41526</v>
      </c>
      <c r="D388" s="1">
        <f t="shared" si="22"/>
        <v>8.7199115068271826E-2</v>
      </c>
      <c r="E388" s="1">
        <v>3.3181999999998301E-4</v>
      </c>
      <c r="F388" s="1">
        <f t="shared" si="23"/>
        <v>0.12099470970023707</v>
      </c>
      <c r="G388" s="1">
        <v>-4.4302919577860998E-3</v>
      </c>
      <c r="H388" s="2">
        <f ca="1">(OFFSET(Assumptions!$B$20,H$1-1,0)*$D388+1)^(1/252)-1</f>
        <v>3.4770731904698593E-4</v>
      </c>
      <c r="I388" s="2">
        <f ca="1">(OFFSET(Assumptions!$B$20,I$1-1,0)*$D388+1)^(1/252)-1</f>
        <v>3.6353155735802112E-4</v>
      </c>
      <c r="J388" s="2">
        <f ca="1">(OFFSET(Assumptions!$B$20,J$1-1,0)*$D388+1)^(1/252)-1</f>
        <v>3.9499278557197925E-4</v>
      </c>
      <c r="K388" s="2">
        <f ca="1">(OFFSET(Assumptions!$B$20,K$1-1,0)*$D388+1)^(1/252)-1</f>
        <v>3.4770731904698593E-4</v>
      </c>
      <c r="L388" s="2">
        <f ca="1">(OFFSET(Assumptions!$B$20,L$1-1,0)*$D388+1)^(1/252)-1</f>
        <v>3.4612143407608542E-4</v>
      </c>
      <c r="M388" s="2">
        <f ca="1">(OFFSET(Assumptions!$B$20,M$1-1,0)*$D388+1)^(1/252)-1</f>
        <v>3.540445559298E-4</v>
      </c>
      <c r="N388" s="2">
        <f ca="1">(OFFSET(Assumptions!$B$20,N$1-1,0)*$D388+1)^(1/252)-1</f>
        <v>3.3150160673089957E-4</v>
      </c>
    </row>
    <row r="389" spans="1:14" x14ac:dyDescent="0.25">
      <c r="A389" s="4">
        <f t="shared" si="24"/>
        <v>9</v>
      </c>
      <c r="B389" s="4">
        <f t="shared" si="25"/>
        <v>2013</v>
      </c>
      <c r="C389" s="9">
        <v>41527</v>
      </c>
      <c r="D389" s="1">
        <f t="shared" ref="D389:D452" si="26">(1+E389)^252-1</f>
        <v>8.7199115068271826E-2</v>
      </c>
      <c r="E389" s="1">
        <v>3.3181999999998301E-4</v>
      </c>
      <c r="F389" s="1">
        <f t="shared" si="23"/>
        <v>0.12136667816480973</v>
      </c>
      <c r="G389" s="1">
        <v>1.0199924401321801E-5</v>
      </c>
      <c r="H389" s="2">
        <f ca="1">(OFFSET(Assumptions!$B$20,H$1-1,0)*$D389+1)^(1/252)-1</f>
        <v>3.4770731904698593E-4</v>
      </c>
      <c r="I389" s="2">
        <f ca="1">(OFFSET(Assumptions!$B$20,I$1-1,0)*$D389+1)^(1/252)-1</f>
        <v>3.6353155735802112E-4</v>
      </c>
      <c r="J389" s="2">
        <f ca="1">(OFFSET(Assumptions!$B$20,J$1-1,0)*$D389+1)^(1/252)-1</f>
        <v>3.9499278557197925E-4</v>
      </c>
      <c r="K389" s="2">
        <f ca="1">(OFFSET(Assumptions!$B$20,K$1-1,0)*$D389+1)^(1/252)-1</f>
        <v>3.4770731904698593E-4</v>
      </c>
      <c r="L389" s="2">
        <f ca="1">(OFFSET(Assumptions!$B$20,L$1-1,0)*$D389+1)^(1/252)-1</f>
        <v>3.4612143407608542E-4</v>
      </c>
      <c r="M389" s="2">
        <f ca="1">(OFFSET(Assumptions!$B$20,M$1-1,0)*$D389+1)^(1/252)-1</f>
        <v>3.540445559298E-4</v>
      </c>
      <c r="N389" s="2">
        <f ca="1">(OFFSET(Assumptions!$B$20,N$1-1,0)*$D389+1)^(1/252)-1</f>
        <v>3.3150160673089957E-4</v>
      </c>
    </row>
    <row r="390" spans="1:14" x14ac:dyDescent="0.25">
      <c r="A390" s="4">
        <f t="shared" si="24"/>
        <v>9</v>
      </c>
      <c r="B390" s="4">
        <f t="shared" si="25"/>
        <v>2013</v>
      </c>
      <c r="C390" s="9">
        <v>41528</v>
      </c>
      <c r="D390" s="1">
        <f t="shared" si="26"/>
        <v>8.7199115068271826E-2</v>
      </c>
      <c r="E390" s="1">
        <v>3.3181999999998301E-4</v>
      </c>
      <c r="F390" s="1">
        <f t="shared" si="23"/>
        <v>0.12173877005595846</v>
      </c>
      <c r="G390" s="1">
        <v>-4.5771930550323496E-3</v>
      </c>
      <c r="H390" s="2">
        <f ca="1">(OFFSET(Assumptions!$B$20,H$1-1,0)*$D390+1)^(1/252)-1</f>
        <v>3.4770731904698593E-4</v>
      </c>
      <c r="I390" s="2">
        <f ca="1">(OFFSET(Assumptions!$B$20,I$1-1,0)*$D390+1)^(1/252)-1</f>
        <v>3.6353155735802112E-4</v>
      </c>
      <c r="J390" s="2">
        <f ca="1">(OFFSET(Assumptions!$B$20,J$1-1,0)*$D390+1)^(1/252)-1</f>
        <v>3.9499278557197925E-4</v>
      </c>
      <c r="K390" s="2">
        <f ca="1">(OFFSET(Assumptions!$B$20,K$1-1,0)*$D390+1)^(1/252)-1</f>
        <v>3.4770731904698593E-4</v>
      </c>
      <c r="L390" s="2">
        <f ca="1">(OFFSET(Assumptions!$B$20,L$1-1,0)*$D390+1)^(1/252)-1</f>
        <v>3.4612143407608542E-4</v>
      </c>
      <c r="M390" s="2">
        <f ca="1">(OFFSET(Assumptions!$B$20,M$1-1,0)*$D390+1)^(1/252)-1</f>
        <v>3.540445559298E-4</v>
      </c>
      <c r="N390" s="2">
        <f ca="1">(OFFSET(Assumptions!$B$20,N$1-1,0)*$D390+1)^(1/252)-1</f>
        <v>3.3150160673089957E-4</v>
      </c>
    </row>
    <row r="391" spans="1:14" x14ac:dyDescent="0.25">
      <c r="A391" s="4">
        <f t="shared" si="24"/>
        <v>9</v>
      </c>
      <c r="B391" s="4">
        <f t="shared" si="25"/>
        <v>2013</v>
      </c>
      <c r="C391" s="9">
        <v>41529</v>
      </c>
      <c r="D391" s="1">
        <f t="shared" si="26"/>
        <v>8.7199115068271826E-2</v>
      </c>
      <c r="E391" s="1">
        <v>3.3181999999998301E-4</v>
      </c>
      <c r="F391" s="1">
        <f t="shared" ref="F391:F454" si="27">(1+F390)*(1+E391)-1</f>
        <v>0.1221109854146385</v>
      </c>
      <c r="G391" s="1">
        <v>-2.76522290871872E-3</v>
      </c>
      <c r="H391" s="2">
        <f ca="1">(OFFSET(Assumptions!$B$20,H$1-1,0)*$D391+1)^(1/252)-1</f>
        <v>3.4770731904698593E-4</v>
      </c>
      <c r="I391" s="2">
        <f ca="1">(OFFSET(Assumptions!$B$20,I$1-1,0)*$D391+1)^(1/252)-1</f>
        <v>3.6353155735802112E-4</v>
      </c>
      <c r="J391" s="2">
        <f ca="1">(OFFSET(Assumptions!$B$20,J$1-1,0)*$D391+1)^(1/252)-1</f>
        <v>3.9499278557197925E-4</v>
      </c>
      <c r="K391" s="2">
        <f ca="1">(OFFSET(Assumptions!$B$20,K$1-1,0)*$D391+1)^(1/252)-1</f>
        <v>3.4770731904698593E-4</v>
      </c>
      <c r="L391" s="2">
        <f ca="1">(OFFSET(Assumptions!$B$20,L$1-1,0)*$D391+1)^(1/252)-1</f>
        <v>3.4612143407608542E-4</v>
      </c>
      <c r="M391" s="2">
        <f ca="1">(OFFSET(Assumptions!$B$20,M$1-1,0)*$D391+1)^(1/252)-1</f>
        <v>3.540445559298E-4</v>
      </c>
      <c r="N391" s="2">
        <f ca="1">(OFFSET(Assumptions!$B$20,N$1-1,0)*$D391+1)^(1/252)-1</f>
        <v>3.3150160673089957E-4</v>
      </c>
    </row>
    <row r="392" spans="1:14" x14ac:dyDescent="0.25">
      <c r="A392" s="4">
        <f t="shared" si="24"/>
        <v>9</v>
      </c>
      <c r="B392" s="4">
        <f t="shared" si="25"/>
        <v>2013</v>
      </c>
      <c r="C392" s="9">
        <v>41530</v>
      </c>
      <c r="D392" s="1">
        <f t="shared" si="26"/>
        <v>8.7199115068271826E-2</v>
      </c>
      <c r="E392" s="1">
        <v>3.3181999999998301E-4</v>
      </c>
      <c r="F392" s="1">
        <f t="shared" si="27"/>
        <v>0.12248332428181885</v>
      </c>
      <c r="G392" s="1">
        <v>4.9794581168949303E-3</v>
      </c>
      <c r="H392" s="2">
        <f ca="1">(OFFSET(Assumptions!$B$20,H$1-1,0)*$D392+1)^(1/252)-1</f>
        <v>3.4770731904698593E-4</v>
      </c>
      <c r="I392" s="2">
        <f ca="1">(OFFSET(Assumptions!$B$20,I$1-1,0)*$D392+1)^(1/252)-1</f>
        <v>3.6353155735802112E-4</v>
      </c>
      <c r="J392" s="2">
        <f ca="1">(OFFSET(Assumptions!$B$20,J$1-1,0)*$D392+1)^(1/252)-1</f>
        <v>3.9499278557197925E-4</v>
      </c>
      <c r="K392" s="2">
        <f ca="1">(OFFSET(Assumptions!$B$20,K$1-1,0)*$D392+1)^(1/252)-1</f>
        <v>3.4770731904698593E-4</v>
      </c>
      <c r="L392" s="2">
        <f ca="1">(OFFSET(Assumptions!$B$20,L$1-1,0)*$D392+1)^(1/252)-1</f>
        <v>3.4612143407608542E-4</v>
      </c>
      <c r="M392" s="2">
        <f ca="1">(OFFSET(Assumptions!$B$20,M$1-1,0)*$D392+1)^(1/252)-1</f>
        <v>3.540445559298E-4</v>
      </c>
      <c r="N392" s="2">
        <f ca="1">(OFFSET(Assumptions!$B$20,N$1-1,0)*$D392+1)^(1/252)-1</f>
        <v>3.3150160673089957E-4</v>
      </c>
    </row>
    <row r="393" spans="1:14" x14ac:dyDescent="0.25">
      <c r="A393" s="4">
        <f t="shared" si="24"/>
        <v>9</v>
      </c>
      <c r="B393" s="4">
        <f t="shared" si="25"/>
        <v>2013</v>
      </c>
      <c r="C393" s="9">
        <v>41533</v>
      </c>
      <c r="D393" s="1">
        <f t="shared" si="26"/>
        <v>8.7199115068271826E-2</v>
      </c>
      <c r="E393" s="1">
        <v>3.3181999999998301E-4</v>
      </c>
      <c r="F393" s="1">
        <f t="shared" si="27"/>
        <v>0.12285578669848207</v>
      </c>
      <c r="G393" s="1">
        <v>4.6283948536727203E-3</v>
      </c>
      <c r="H393" s="2">
        <f ca="1">(OFFSET(Assumptions!$B$20,H$1-1,0)*$D393+1)^(1/252)-1</f>
        <v>3.4770731904698593E-4</v>
      </c>
      <c r="I393" s="2">
        <f ca="1">(OFFSET(Assumptions!$B$20,I$1-1,0)*$D393+1)^(1/252)-1</f>
        <v>3.6353155735802112E-4</v>
      </c>
      <c r="J393" s="2">
        <f ca="1">(OFFSET(Assumptions!$B$20,J$1-1,0)*$D393+1)^(1/252)-1</f>
        <v>3.9499278557197925E-4</v>
      </c>
      <c r="K393" s="2">
        <f ca="1">(OFFSET(Assumptions!$B$20,K$1-1,0)*$D393+1)^(1/252)-1</f>
        <v>3.4770731904698593E-4</v>
      </c>
      <c r="L393" s="2">
        <f ca="1">(OFFSET(Assumptions!$B$20,L$1-1,0)*$D393+1)^(1/252)-1</f>
        <v>3.4612143407608542E-4</v>
      </c>
      <c r="M393" s="2">
        <f ca="1">(OFFSET(Assumptions!$B$20,M$1-1,0)*$D393+1)^(1/252)-1</f>
        <v>3.540445559298E-4</v>
      </c>
      <c r="N393" s="2">
        <f ca="1">(OFFSET(Assumptions!$B$20,N$1-1,0)*$D393+1)^(1/252)-1</f>
        <v>3.3150160673089957E-4</v>
      </c>
    </row>
    <row r="394" spans="1:14" x14ac:dyDescent="0.25">
      <c r="A394" s="4">
        <f t="shared" si="24"/>
        <v>9</v>
      </c>
      <c r="B394" s="4">
        <f t="shared" si="25"/>
        <v>2013</v>
      </c>
      <c r="C394" s="9">
        <v>41534</v>
      </c>
      <c r="D394" s="1">
        <f t="shared" si="26"/>
        <v>8.7199115068271826E-2</v>
      </c>
      <c r="E394" s="1">
        <v>3.3181999999998301E-4</v>
      </c>
      <c r="F394" s="1">
        <f t="shared" si="27"/>
        <v>0.12322837270562426</v>
      </c>
      <c r="G394" s="1">
        <v>5.4098555402910496E-3</v>
      </c>
      <c r="H394" s="2">
        <f ca="1">(OFFSET(Assumptions!$B$20,H$1-1,0)*$D394+1)^(1/252)-1</f>
        <v>3.4770731904698593E-4</v>
      </c>
      <c r="I394" s="2">
        <f ca="1">(OFFSET(Assumptions!$B$20,I$1-1,0)*$D394+1)^(1/252)-1</f>
        <v>3.6353155735802112E-4</v>
      </c>
      <c r="J394" s="2">
        <f ca="1">(OFFSET(Assumptions!$B$20,J$1-1,0)*$D394+1)^(1/252)-1</f>
        <v>3.9499278557197925E-4</v>
      </c>
      <c r="K394" s="2">
        <f ca="1">(OFFSET(Assumptions!$B$20,K$1-1,0)*$D394+1)^(1/252)-1</f>
        <v>3.4770731904698593E-4</v>
      </c>
      <c r="L394" s="2">
        <f ca="1">(OFFSET(Assumptions!$B$20,L$1-1,0)*$D394+1)^(1/252)-1</f>
        <v>3.4612143407608542E-4</v>
      </c>
      <c r="M394" s="2">
        <f ca="1">(OFFSET(Assumptions!$B$20,M$1-1,0)*$D394+1)^(1/252)-1</f>
        <v>3.540445559298E-4</v>
      </c>
      <c r="N394" s="2">
        <f ca="1">(OFFSET(Assumptions!$B$20,N$1-1,0)*$D394+1)^(1/252)-1</f>
        <v>3.3150160673089957E-4</v>
      </c>
    </row>
    <row r="395" spans="1:14" x14ac:dyDescent="0.25">
      <c r="A395" s="4">
        <f t="shared" si="24"/>
        <v>9</v>
      </c>
      <c r="B395" s="4">
        <f t="shared" si="25"/>
        <v>2013</v>
      </c>
      <c r="C395" s="9">
        <v>41535</v>
      </c>
      <c r="D395" s="1">
        <f t="shared" si="26"/>
        <v>8.7199115068271826E-2</v>
      </c>
      <c r="E395" s="1">
        <v>3.3181999999998301E-4</v>
      </c>
      <c r="F395" s="1">
        <f t="shared" si="27"/>
        <v>0.12360108234425549</v>
      </c>
      <c r="G395" s="1">
        <v>-1.9402793706756499E-3</v>
      </c>
      <c r="H395" s="2">
        <f ca="1">(OFFSET(Assumptions!$B$20,H$1-1,0)*$D395+1)^(1/252)-1</f>
        <v>3.4770731904698593E-4</v>
      </c>
      <c r="I395" s="2">
        <f ca="1">(OFFSET(Assumptions!$B$20,I$1-1,0)*$D395+1)^(1/252)-1</f>
        <v>3.6353155735802112E-4</v>
      </c>
      <c r="J395" s="2">
        <f ca="1">(OFFSET(Assumptions!$B$20,J$1-1,0)*$D395+1)^(1/252)-1</f>
        <v>3.9499278557197925E-4</v>
      </c>
      <c r="K395" s="2">
        <f ca="1">(OFFSET(Assumptions!$B$20,K$1-1,0)*$D395+1)^(1/252)-1</f>
        <v>3.4770731904698593E-4</v>
      </c>
      <c r="L395" s="2">
        <f ca="1">(OFFSET(Assumptions!$B$20,L$1-1,0)*$D395+1)^(1/252)-1</f>
        <v>3.4612143407608542E-4</v>
      </c>
      <c r="M395" s="2">
        <f ca="1">(OFFSET(Assumptions!$B$20,M$1-1,0)*$D395+1)^(1/252)-1</f>
        <v>3.540445559298E-4</v>
      </c>
      <c r="N395" s="2">
        <f ca="1">(OFFSET(Assumptions!$B$20,N$1-1,0)*$D395+1)^(1/252)-1</f>
        <v>3.3150160673089957E-4</v>
      </c>
    </row>
    <row r="396" spans="1:14" x14ac:dyDescent="0.25">
      <c r="A396" s="4">
        <f t="shared" si="24"/>
        <v>9</v>
      </c>
      <c r="B396" s="4">
        <f t="shared" si="25"/>
        <v>2013</v>
      </c>
      <c r="C396" s="9">
        <v>41536</v>
      </c>
      <c r="D396" s="1">
        <f t="shared" si="26"/>
        <v>8.7199115068271826E-2</v>
      </c>
      <c r="E396" s="1">
        <v>3.3181999999998301E-4</v>
      </c>
      <c r="F396" s="1">
        <f t="shared" si="27"/>
        <v>0.12397391565539895</v>
      </c>
      <c r="G396" s="1">
        <v>-4.8434554782523804E-3</v>
      </c>
      <c r="H396" s="2">
        <f ca="1">(OFFSET(Assumptions!$B$20,H$1-1,0)*$D396+1)^(1/252)-1</f>
        <v>3.4770731904698593E-4</v>
      </c>
      <c r="I396" s="2">
        <f ca="1">(OFFSET(Assumptions!$B$20,I$1-1,0)*$D396+1)^(1/252)-1</f>
        <v>3.6353155735802112E-4</v>
      </c>
      <c r="J396" s="2">
        <f ca="1">(OFFSET(Assumptions!$B$20,J$1-1,0)*$D396+1)^(1/252)-1</f>
        <v>3.9499278557197925E-4</v>
      </c>
      <c r="K396" s="2">
        <f ca="1">(OFFSET(Assumptions!$B$20,K$1-1,0)*$D396+1)^(1/252)-1</f>
        <v>3.4770731904698593E-4</v>
      </c>
      <c r="L396" s="2">
        <f ca="1">(OFFSET(Assumptions!$B$20,L$1-1,0)*$D396+1)^(1/252)-1</f>
        <v>3.4612143407608542E-4</v>
      </c>
      <c r="M396" s="2">
        <f ca="1">(OFFSET(Assumptions!$B$20,M$1-1,0)*$D396+1)^(1/252)-1</f>
        <v>3.540445559298E-4</v>
      </c>
      <c r="N396" s="2">
        <f ca="1">(OFFSET(Assumptions!$B$20,N$1-1,0)*$D396+1)^(1/252)-1</f>
        <v>3.3150160673089957E-4</v>
      </c>
    </row>
    <row r="397" spans="1:14" x14ac:dyDescent="0.25">
      <c r="A397" s="4">
        <f t="shared" si="24"/>
        <v>9</v>
      </c>
      <c r="B397" s="4">
        <f t="shared" si="25"/>
        <v>2013</v>
      </c>
      <c r="C397" s="9">
        <v>41537</v>
      </c>
      <c r="D397" s="1">
        <f t="shared" si="26"/>
        <v>8.710052153437231E-2</v>
      </c>
      <c r="E397" s="1">
        <v>3.3145999999995002E-4</v>
      </c>
      <c r="F397" s="1">
        <f t="shared" si="27"/>
        <v>0.12434646804948213</v>
      </c>
      <c r="G397" s="1">
        <v>-3.8748473543256398E-3</v>
      </c>
      <c r="H397" s="2">
        <f ca="1">(OFFSET(Assumptions!$B$20,H$1-1,0)*$D397+1)^(1/252)-1</f>
        <v>3.4733082211380051E-4</v>
      </c>
      <c r="I397" s="2">
        <f ca="1">(OFFSET(Assumptions!$B$20,I$1-1,0)*$D397+1)^(1/252)-1</f>
        <v>3.6313869414295041E-4</v>
      </c>
      <c r="J397" s="2">
        <f ca="1">(OFFSET(Assumptions!$B$20,J$1-1,0)*$D397+1)^(1/252)-1</f>
        <v>3.9456757557521094E-4</v>
      </c>
      <c r="K397" s="2">
        <f ca="1">(OFFSET(Assumptions!$B$20,K$1-1,0)*$D397+1)^(1/252)-1</f>
        <v>3.4733082211380051E-4</v>
      </c>
      <c r="L397" s="2">
        <f ca="1">(OFFSET(Assumptions!$B$20,L$1-1,0)*$D397+1)^(1/252)-1</f>
        <v>3.4574658093111665E-4</v>
      </c>
      <c r="M397" s="2">
        <f ca="1">(OFFSET(Assumptions!$B$20,M$1-1,0)*$D397+1)^(1/252)-1</f>
        <v>3.536614968928653E-4</v>
      </c>
      <c r="N397" s="2">
        <f ca="1">(OFFSET(Assumptions!$B$20,N$1-1,0)*$D397+1)^(1/252)-1</f>
        <v>3.3114193801297986E-4</v>
      </c>
    </row>
    <row r="398" spans="1:14" x14ac:dyDescent="0.25">
      <c r="A398" s="4">
        <f t="shared" si="24"/>
        <v>9</v>
      </c>
      <c r="B398" s="4">
        <f t="shared" si="25"/>
        <v>2013</v>
      </c>
      <c r="C398" s="9">
        <v>41540</v>
      </c>
      <c r="D398" s="1">
        <f t="shared" si="26"/>
        <v>8.699919857127969E-2</v>
      </c>
      <c r="E398" s="1">
        <v>3.3108999999997802E-4</v>
      </c>
      <c r="F398" s="1">
        <f t="shared" si="27"/>
        <v>0.12471872792158867</v>
      </c>
      <c r="G398" s="1">
        <v>-1.77891225634585E-3</v>
      </c>
      <c r="H398" s="2">
        <f ca="1">(OFFSET(Assumptions!$B$20,H$1-1,0)*$D398+1)^(1/252)-1</f>
        <v>3.4694386530897958E-4</v>
      </c>
      <c r="I398" s="2">
        <f ca="1">(OFFSET(Assumptions!$B$20,I$1-1,0)*$D398+1)^(1/252)-1</f>
        <v>3.6273491468619135E-4</v>
      </c>
      <c r="J398" s="2">
        <f ca="1">(OFFSET(Assumptions!$B$20,J$1-1,0)*$D398+1)^(1/252)-1</f>
        <v>3.9413054694215077E-4</v>
      </c>
      <c r="K398" s="2">
        <f ca="1">(OFFSET(Assumptions!$B$20,K$1-1,0)*$D398+1)^(1/252)-1</f>
        <v>3.4694386530897958E-4</v>
      </c>
      <c r="L398" s="2">
        <f ca="1">(OFFSET(Assumptions!$B$20,L$1-1,0)*$D398+1)^(1/252)-1</f>
        <v>3.4536131374340862E-4</v>
      </c>
      <c r="M398" s="2">
        <f ca="1">(OFFSET(Assumptions!$B$20,M$1-1,0)*$D398+1)^(1/252)-1</f>
        <v>3.5326779501843042E-4</v>
      </c>
      <c r="N398" s="2">
        <f ca="1">(OFFSET(Assumptions!$B$20,N$1-1,0)*$D398+1)^(1/252)-1</f>
        <v>3.3077227852862379E-4</v>
      </c>
    </row>
    <row r="399" spans="1:14" x14ac:dyDescent="0.25">
      <c r="A399" s="4">
        <f t="shared" si="24"/>
        <v>9</v>
      </c>
      <c r="B399" s="4">
        <f t="shared" si="25"/>
        <v>2013</v>
      </c>
      <c r="C399" s="9">
        <v>41541</v>
      </c>
      <c r="D399" s="1">
        <f t="shared" si="26"/>
        <v>8.699919857127969E-2</v>
      </c>
      <c r="E399" s="1">
        <v>3.3108999999997802E-4</v>
      </c>
      <c r="F399" s="1">
        <f t="shared" si="27"/>
        <v>0.1250911110452162</v>
      </c>
      <c r="G399" s="1">
        <v>2.7809940958456502E-3</v>
      </c>
      <c r="H399" s="2">
        <f ca="1">(OFFSET(Assumptions!$B$20,H$1-1,0)*$D399+1)^(1/252)-1</f>
        <v>3.4694386530897958E-4</v>
      </c>
      <c r="I399" s="2">
        <f ca="1">(OFFSET(Assumptions!$B$20,I$1-1,0)*$D399+1)^(1/252)-1</f>
        <v>3.6273491468619135E-4</v>
      </c>
      <c r="J399" s="2">
        <f ca="1">(OFFSET(Assumptions!$B$20,J$1-1,0)*$D399+1)^(1/252)-1</f>
        <v>3.9413054694215077E-4</v>
      </c>
      <c r="K399" s="2">
        <f ca="1">(OFFSET(Assumptions!$B$20,K$1-1,0)*$D399+1)^(1/252)-1</f>
        <v>3.4694386530897958E-4</v>
      </c>
      <c r="L399" s="2">
        <f ca="1">(OFFSET(Assumptions!$B$20,L$1-1,0)*$D399+1)^(1/252)-1</f>
        <v>3.4536131374340862E-4</v>
      </c>
      <c r="M399" s="2">
        <f ca="1">(OFFSET(Assumptions!$B$20,M$1-1,0)*$D399+1)^(1/252)-1</f>
        <v>3.5326779501843042E-4</v>
      </c>
      <c r="N399" s="2">
        <f ca="1">(OFFSET(Assumptions!$B$20,N$1-1,0)*$D399+1)^(1/252)-1</f>
        <v>3.3077227852862379E-4</v>
      </c>
    </row>
    <row r="400" spans="1:14" x14ac:dyDescent="0.25">
      <c r="A400" s="4">
        <f t="shared" si="24"/>
        <v>9</v>
      </c>
      <c r="B400" s="4">
        <f t="shared" si="25"/>
        <v>2013</v>
      </c>
      <c r="C400" s="9">
        <v>41542</v>
      </c>
      <c r="D400" s="1">
        <f t="shared" si="26"/>
        <v>8.699919857127969E-2</v>
      </c>
      <c r="E400" s="1">
        <v>3.3108999999997802E-4</v>
      </c>
      <c r="F400" s="1">
        <f t="shared" si="27"/>
        <v>0.12546361746117207</v>
      </c>
      <c r="G400" s="1">
        <v>4.7979022193103101E-3</v>
      </c>
      <c r="H400" s="2">
        <f ca="1">(OFFSET(Assumptions!$B$20,H$1-1,0)*$D400+1)^(1/252)-1</f>
        <v>3.4694386530897958E-4</v>
      </c>
      <c r="I400" s="2">
        <f ca="1">(OFFSET(Assumptions!$B$20,I$1-1,0)*$D400+1)^(1/252)-1</f>
        <v>3.6273491468619135E-4</v>
      </c>
      <c r="J400" s="2">
        <f ca="1">(OFFSET(Assumptions!$B$20,J$1-1,0)*$D400+1)^(1/252)-1</f>
        <v>3.9413054694215077E-4</v>
      </c>
      <c r="K400" s="2">
        <f ca="1">(OFFSET(Assumptions!$B$20,K$1-1,0)*$D400+1)^(1/252)-1</f>
        <v>3.4694386530897958E-4</v>
      </c>
      <c r="L400" s="2">
        <f ca="1">(OFFSET(Assumptions!$B$20,L$1-1,0)*$D400+1)^(1/252)-1</f>
        <v>3.4536131374340862E-4</v>
      </c>
      <c r="M400" s="2">
        <f ca="1">(OFFSET(Assumptions!$B$20,M$1-1,0)*$D400+1)^(1/252)-1</f>
        <v>3.5326779501843042E-4</v>
      </c>
      <c r="N400" s="2">
        <f ca="1">(OFFSET(Assumptions!$B$20,N$1-1,0)*$D400+1)^(1/252)-1</f>
        <v>3.3077227852862379E-4</v>
      </c>
    </row>
    <row r="401" spans="1:14" x14ac:dyDescent="0.25">
      <c r="A401" s="4">
        <f t="shared" si="24"/>
        <v>9</v>
      </c>
      <c r="B401" s="4">
        <f t="shared" si="25"/>
        <v>2013</v>
      </c>
      <c r="C401" s="9">
        <v>41543</v>
      </c>
      <c r="D401" s="1">
        <f t="shared" si="26"/>
        <v>8.8100563143872268E-2</v>
      </c>
      <c r="E401" s="1">
        <v>3.3510999999997198E-4</v>
      </c>
      <c r="F401" s="1">
        <f t="shared" si="27"/>
        <v>0.12584077157401952</v>
      </c>
      <c r="G401" s="1">
        <v>-3.2008706164364802E-3</v>
      </c>
      <c r="H401" s="2">
        <f ca="1">(OFFSET(Assumptions!$B$20,H$1-1,0)*$D401+1)^(1/252)-1</f>
        <v>3.5114801053448552E-4</v>
      </c>
      <c r="I401" s="2">
        <f ca="1">(OFFSET(Assumptions!$B$20,I$1-1,0)*$D401+1)^(1/252)-1</f>
        <v>3.6712174065378633E-4</v>
      </c>
      <c r="J401" s="2">
        <f ca="1">(OFFSET(Assumptions!$B$20,J$1-1,0)*$D401+1)^(1/252)-1</f>
        <v>3.9887841041719163E-4</v>
      </c>
      <c r="K401" s="2">
        <f ca="1">(OFFSET(Assumptions!$B$20,K$1-1,0)*$D401+1)^(1/252)-1</f>
        <v>3.5114801053448552E-4</v>
      </c>
      <c r="L401" s="2">
        <f ca="1">(OFFSET(Assumptions!$B$20,L$1-1,0)*$D401+1)^(1/252)-1</f>
        <v>3.4954711063850397E-4</v>
      </c>
      <c r="M401" s="2">
        <f ca="1">(OFFSET(Assumptions!$B$20,M$1-1,0)*$D401+1)^(1/252)-1</f>
        <v>3.5754518729635976E-4</v>
      </c>
      <c r="N401" s="2">
        <f ca="1">(OFFSET(Assumptions!$B$20,N$1-1,0)*$D401+1)^(1/252)-1</f>
        <v>3.3478858056490424E-4</v>
      </c>
    </row>
    <row r="402" spans="1:14" x14ac:dyDescent="0.25">
      <c r="A402" s="4">
        <f t="shared" si="24"/>
        <v>9</v>
      </c>
      <c r="B402" s="4">
        <f t="shared" si="25"/>
        <v>2013</v>
      </c>
      <c r="C402" s="9">
        <v>41544</v>
      </c>
      <c r="D402" s="1">
        <f t="shared" si="26"/>
        <v>8.7199115068271826E-2</v>
      </c>
      <c r="E402" s="1">
        <v>3.3181999999998301E-4</v>
      </c>
      <c r="F402" s="1">
        <f t="shared" si="27"/>
        <v>0.12621434805884313</v>
      </c>
      <c r="G402" s="1">
        <v>-5.022628616834E-3</v>
      </c>
      <c r="H402" s="2">
        <f ca="1">(OFFSET(Assumptions!$B$20,H$1-1,0)*$D402+1)^(1/252)-1</f>
        <v>3.4770731904698593E-4</v>
      </c>
      <c r="I402" s="2">
        <f ca="1">(OFFSET(Assumptions!$B$20,I$1-1,0)*$D402+1)^(1/252)-1</f>
        <v>3.6353155735802112E-4</v>
      </c>
      <c r="J402" s="2">
        <f ca="1">(OFFSET(Assumptions!$B$20,J$1-1,0)*$D402+1)^(1/252)-1</f>
        <v>3.9499278557197925E-4</v>
      </c>
      <c r="K402" s="2">
        <f ca="1">(OFFSET(Assumptions!$B$20,K$1-1,0)*$D402+1)^(1/252)-1</f>
        <v>3.4770731904698593E-4</v>
      </c>
      <c r="L402" s="2">
        <f ca="1">(OFFSET(Assumptions!$B$20,L$1-1,0)*$D402+1)^(1/252)-1</f>
        <v>3.4612143407608542E-4</v>
      </c>
      <c r="M402" s="2">
        <f ca="1">(OFFSET(Assumptions!$B$20,M$1-1,0)*$D402+1)^(1/252)-1</f>
        <v>3.540445559298E-4</v>
      </c>
      <c r="N402" s="2">
        <f ca="1">(OFFSET(Assumptions!$B$20,N$1-1,0)*$D402+1)^(1/252)-1</f>
        <v>3.3150160673089957E-4</v>
      </c>
    </row>
    <row r="403" spans="1:14" x14ac:dyDescent="0.25">
      <c r="A403" s="4">
        <f t="shared" si="24"/>
        <v>9</v>
      </c>
      <c r="B403" s="4">
        <f t="shared" si="25"/>
        <v>2013</v>
      </c>
      <c r="C403" s="9">
        <v>41547</v>
      </c>
      <c r="D403" s="1">
        <f t="shared" si="26"/>
        <v>8.710052153437231E-2</v>
      </c>
      <c r="E403" s="1">
        <v>3.3145999999995002E-4</v>
      </c>
      <c r="F403" s="1">
        <f t="shared" si="27"/>
        <v>0.1265876430666506</v>
      </c>
      <c r="G403" s="1">
        <v>1.0032247254214699E-3</v>
      </c>
      <c r="H403" s="2">
        <f ca="1">(OFFSET(Assumptions!$B$20,H$1-1,0)*$D403+1)^(1/252)-1</f>
        <v>3.4733082211380051E-4</v>
      </c>
      <c r="I403" s="2">
        <f ca="1">(OFFSET(Assumptions!$B$20,I$1-1,0)*$D403+1)^(1/252)-1</f>
        <v>3.6313869414295041E-4</v>
      </c>
      <c r="J403" s="2">
        <f ca="1">(OFFSET(Assumptions!$B$20,J$1-1,0)*$D403+1)^(1/252)-1</f>
        <v>3.9456757557521094E-4</v>
      </c>
      <c r="K403" s="2">
        <f ca="1">(OFFSET(Assumptions!$B$20,K$1-1,0)*$D403+1)^(1/252)-1</f>
        <v>3.4733082211380051E-4</v>
      </c>
      <c r="L403" s="2">
        <f ca="1">(OFFSET(Assumptions!$B$20,L$1-1,0)*$D403+1)^(1/252)-1</f>
        <v>3.4574658093111665E-4</v>
      </c>
      <c r="M403" s="2">
        <f ca="1">(OFFSET(Assumptions!$B$20,M$1-1,0)*$D403+1)^(1/252)-1</f>
        <v>3.536614968928653E-4</v>
      </c>
      <c r="N403" s="2">
        <f ca="1">(OFFSET(Assumptions!$B$20,N$1-1,0)*$D403+1)^(1/252)-1</f>
        <v>3.3114193801297986E-4</v>
      </c>
    </row>
    <row r="404" spans="1:14" x14ac:dyDescent="0.25">
      <c r="A404" s="4">
        <f t="shared" si="24"/>
        <v>10</v>
      </c>
      <c r="B404" s="4">
        <f t="shared" si="25"/>
        <v>2013</v>
      </c>
      <c r="C404" s="9">
        <v>41548</v>
      </c>
      <c r="D404" s="1">
        <f t="shared" si="26"/>
        <v>8.710052153437231E-2</v>
      </c>
      <c r="E404" s="1">
        <v>3.3145999999995002E-4</v>
      </c>
      <c r="F404" s="1">
        <f t="shared" si="27"/>
        <v>0.12696106180682132</v>
      </c>
      <c r="G404" s="1">
        <v>7.7069311963904302E-3</v>
      </c>
      <c r="H404" s="2">
        <f ca="1">(OFFSET(Assumptions!$B$20,H$1-1,0)*$D404+1)^(1/252)-1</f>
        <v>3.4733082211380051E-4</v>
      </c>
      <c r="I404" s="2">
        <f ca="1">(OFFSET(Assumptions!$B$20,I$1-1,0)*$D404+1)^(1/252)-1</f>
        <v>3.6313869414295041E-4</v>
      </c>
      <c r="J404" s="2">
        <f ca="1">(OFFSET(Assumptions!$B$20,J$1-1,0)*$D404+1)^(1/252)-1</f>
        <v>3.9456757557521094E-4</v>
      </c>
      <c r="K404" s="2">
        <f ca="1">(OFFSET(Assumptions!$B$20,K$1-1,0)*$D404+1)^(1/252)-1</f>
        <v>3.4733082211380051E-4</v>
      </c>
      <c r="L404" s="2">
        <f ca="1">(OFFSET(Assumptions!$B$20,L$1-1,0)*$D404+1)^(1/252)-1</f>
        <v>3.4574658093111665E-4</v>
      </c>
      <c r="M404" s="2">
        <f ca="1">(OFFSET(Assumptions!$B$20,M$1-1,0)*$D404+1)^(1/252)-1</f>
        <v>3.536614968928653E-4</v>
      </c>
      <c r="N404" s="2">
        <f ca="1">(OFFSET(Assumptions!$B$20,N$1-1,0)*$D404+1)^(1/252)-1</f>
        <v>3.3114193801297986E-4</v>
      </c>
    </row>
    <row r="405" spans="1:14" x14ac:dyDescent="0.25">
      <c r="A405" s="4">
        <f t="shared" si="24"/>
        <v>10</v>
      </c>
      <c r="B405" s="4">
        <f t="shared" si="25"/>
        <v>2013</v>
      </c>
      <c r="C405" s="9">
        <v>41549</v>
      </c>
      <c r="D405" s="1">
        <f t="shared" si="26"/>
        <v>8.710052153437231E-2</v>
      </c>
      <c r="E405" s="1">
        <v>3.3145999999995002E-4</v>
      </c>
      <c r="F405" s="1">
        <f t="shared" si="27"/>
        <v>0.12733460432036781</v>
      </c>
      <c r="G405" s="1">
        <v>4.8706242932958803E-3</v>
      </c>
      <c r="H405" s="2">
        <f ca="1">(OFFSET(Assumptions!$B$20,H$1-1,0)*$D405+1)^(1/252)-1</f>
        <v>3.4733082211380051E-4</v>
      </c>
      <c r="I405" s="2">
        <f ca="1">(OFFSET(Assumptions!$B$20,I$1-1,0)*$D405+1)^(1/252)-1</f>
        <v>3.6313869414295041E-4</v>
      </c>
      <c r="J405" s="2">
        <f ca="1">(OFFSET(Assumptions!$B$20,J$1-1,0)*$D405+1)^(1/252)-1</f>
        <v>3.9456757557521094E-4</v>
      </c>
      <c r="K405" s="2">
        <f ca="1">(OFFSET(Assumptions!$B$20,K$1-1,0)*$D405+1)^(1/252)-1</f>
        <v>3.4733082211380051E-4</v>
      </c>
      <c r="L405" s="2">
        <f ca="1">(OFFSET(Assumptions!$B$20,L$1-1,0)*$D405+1)^(1/252)-1</f>
        <v>3.4574658093111665E-4</v>
      </c>
      <c r="M405" s="2">
        <f ca="1">(OFFSET(Assumptions!$B$20,M$1-1,0)*$D405+1)^(1/252)-1</f>
        <v>3.536614968928653E-4</v>
      </c>
      <c r="N405" s="2">
        <f ca="1">(OFFSET(Assumptions!$B$20,N$1-1,0)*$D405+1)^(1/252)-1</f>
        <v>3.3114193801297986E-4</v>
      </c>
    </row>
    <row r="406" spans="1:14" x14ac:dyDescent="0.25">
      <c r="A406" s="4">
        <f t="shared" si="24"/>
        <v>10</v>
      </c>
      <c r="B406" s="4">
        <f t="shared" si="25"/>
        <v>2013</v>
      </c>
      <c r="C406" s="9">
        <v>41550</v>
      </c>
      <c r="D406" s="1">
        <f t="shared" si="26"/>
        <v>8.699919857127969E-2</v>
      </c>
      <c r="E406" s="1">
        <v>3.3108999999997802E-4</v>
      </c>
      <c r="F406" s="1">
        <f t="shared" si="27"/>
        <v>0.12770785353451219</v>
      </c>
      <c r="G406" s="1">
        <v>8.7759082084992706E-3</v>
      </c>
      <c r="H406" s="2">
        <f ca="1">(OFFSET(Assumptions!$B$20,H$1-1,0)*$D406+1)^(1/252)-1</f>
        <v>3.4694386530897958E-4</v>
      </c>
      <c r="I406" s="2">
        <f ca="1">(OFFSET(Assumptions!$B$20,I$1-1,0)*$D406+1)^(1/252)-1</f>
        <v>3.6273491468619135E-4</v>
      </c>
      <c r="J406" s="2">
        <f ca="1">(OFFSET(Assumptions!$B$20,J$1-1,0)*$D406+1)^(1/252)-1</f>
        <v>3.9413054694215077E-4</v>
      </c>
      <c r="K406" s="2">
        <f ca="1">(OFFSET(Assumptions!$B$20,K$1-1,0)*$D406+1)^(1/252)-1</f>
        <v>3.4694386530897958E-4</v>
      </c>
      <c r="L406" s="2">
        <f ca="1">(OFFSET(Assumptions!$B$20,L$1-1,0)*$D406+1)^(1/252)-1</f>
        <v>3.4536131374340862E-4</v>
      </c>
      <c r="M406" s="2">
        <f ca="1">(OFFSET(Assumptions!$B$20,M$1-1,0)*$D406+1)^(1/252)-1</f>
        <v>3.5326779501843042E-4</v>
      </c>
      <c r="N406" s="2">
        <f ca="1">(OFFSET(Assumptions!$B$20,N$1-1,0)*$D406+1)^(1/252)-1</f>
        <v>3.3077227852862379E-4</v>
      </c>
    </row>
    <row r="407" spans="1:14" x14ac:dyDescent="0.25">
      <c r="A407" s="4">
        <f t="shared" si="24"/>
        <v>10</v>
      </c>
      <c r="B407" s="4">
        <f t="shared" si="25"/>
        <v>2013</v>
      </c>
      <c r="C407" s="9">
        <v>41551</v>
      </c>
      <c r="D407" s="1">
        <f t="shared" si="26"/>
        <v>8.699919857127969E-2</v>
      </c>
      <c r="E407" s="1">
        <v>3.3108999999997802E-4</v>
      </c>
      <c r="F407" s="1">
        <f t="shared" si="27"/>
        <v>0.12808122632773888</v>
      </c>
      <c r="G407" s="1">
        <v>-2.1129729002171702E-3</v>
      </c>
      <c r="H407" s="2">
        <f ca="1">(OFFSET(Assumptions!$B$20,H$1-1,0)*$D407+1)^(1/252)-1</f>
        <v>3.4694386530897958E-4</v>
      </c>
      <c r="I407" s="2">
        <f ca="1">(OFFSET(Assumptions!$B$20,I$1-1,0)*$D407+1)^(1/252)-1</f>
        <v>3.6273491468619135E-4</v>
      </c>
      <c r="J407" s="2">
        <f ca="1">(OFFSET(Assumptions!$B$20,J$1-1,0)*$D407+1)^(1/252)-1</f>
        <v>3.9413054694215077E-4</v>
      </c>
      <c r="K407" s="2">
        <f ca="1">(OFFSET(Assumptions!$B$20,K$1-1,0)*$D407+1)^(1/252)-1</f>
        <v>3.4694386530897958E-4</v>
      </c>
      <c r="L407" s="2">
        <f ca="1">(OFFSET(Assumptions!$B$20,L$1-1,0)*$D407+1)^(1/252)-1</f>
        <v>3.4536131374340862E-4</v>
      </c>
      <c r="M407" s="2">
        <f ca="1">(OFFSET(Assumptions!$B$20,M$1-1,0)*$D407+1)^(1/252)-1</f>
        <v>3.5326779501843042E-4</v>
      </c>
      <c r="N407" s="2">
        <f ca="1">(OFFSET(Assumptions!$B$20,N$1-1,0)*$D407+1)^(1/252)-1</f>
        <v>3.3077227852862379E-4</v>
      </c>
    </row>
    <row r="408" spans="1:14" x14ac:dyDescent="0.25">
      <c r="A408" s="4">
        <f t="shared" si="24"/>
        <v>10</v>
      </c>
      <c r="B408" s="4">
        <f t="shared" si="25"/>
        <v>2013</v>
      </c>
      <c r="C408" s="9">
        <v>41554</v>
      </c>
      <c r="D408" s="1">
        <f t="shared" si="26"/>
        <v>8.8300681395121483E-2</v>
      </c>
      <c r="E408" s="1">
        <v>3.3583999999997599E-4</v>
      </c>
      <c r="F408" s="1">
        <f t="shared" si="27"/>
        <v>0.12846008112678886</v>
      </c>
      <c r="G408" s="1">
        <v>1.50272583688515E-3</v>
      </c>
      <c r="H408" s="2">
        <f ca="1">(OFFSET(Assumptions!$B$20,H$1-1,0)*$D408+1)^(1/252)-1</f>
        <v>3.5191142901447314E-4</v>
      </c>
      <c r="I408" s="2">
        <f ca="1">(OFFSET(Assumptions!$B$20,I$1-1,0)*$D408+1)^(1/252)-1</f>
        <v>3.6791831003935016E-4</v>
      </c>
      <c r="J408" s="2">
        <f ca="1">(OFFSET(Assumptions!$B$20,J$1-1,0)*$D408+1)^(1/252)-1</f>
        <v>3.9974049167046388E-4</v>
      </c>
      <c r="K408" s="2">
        <f ca="1">(OFFSET(Assumptions!$B$20,K$1-1,0)*$D408+1)^(1/252)-1</f>
        <v>3.5191142901447314E-4</v>
      </c>
      <c r="L408" s="2">
        <f ca="1">(OFFSET(Assumptions!$B$20,L$1-1,0)*$D408+1)^(1/252)-1</f>
        <v>3.5030719936446353E-4</v>
      </c>
      <c r="M408" s="2">
        <f ca="1">(OFFSET(Assumptions!$B$20,M$1-1,0)*$D408+1)^(1/252)-1</f>
        <v>3.5832189806650483E-4</v>
      </c>
      <c r="N408" s="2">
        <f ca="1">(OFFSET(Assumptions!$B$20,N$1-1,0)*$D408+1)^(1/252)-1</f>
        <v>3.3551790944397197E-4</v>
      </c>
    </row>
    <row r="409" spans="1:14" x14ac:dyDescent="0.25">
      <c r="A409" s="4">
        <f t="shared" si="24"/>
        <v>10</v>
      </c>
      <c r="B409" s="4">
        <f t="shared" si="25"/>
        <v>2013</v>
      </c>
      <c r="C409" s="9">
        <v>41555</v>
      </c>
      <c r="D409" s="1">
        <f t="shared" si="26"/>
        <v>8.8100563143872268E-2</v>
      </c>
      <c r="E409" s="1">
        <v>3.3510999999997198E-4</v>
      </c>
      <c r="F409" s="1">
        <f t="shared" si="27"/>
        <v>0.12883823938457528</v>
      </c>
      <c r="G409" s="1">
        <v>4.1416625463654997E-3</v>
      </c>
      <c r="H409" s="2">
        <f ca="1">(OFFSET(Assumptions!$B$20,H$1-1,0)*$D409+1)^(1/252)-1</f>
        <v>3.5114801053448552E-4</v>
      </c>
      <c r="I409" s="2">
        <f ca="1">(OFFSET(Assumptions!$B$20,I$1-1,0)*$D409+1)^(1/252)-1</f>
        <v>3.6712174065378633E-4</v>
      </c>
      <c r="J409" s="2">
        <f ca="1">(OFFSET(Assumptions!$B$20,J$1-1,0)*$D409+1)^(1/252)-1</f>
        <v>3.9887841041719163E-4</v>
      </c>
      <c r="K409" s="2">
        <f ca="1">(OFFSET(Assumptions!$B$20,K$1-1,0)*$D409+1)^(1/252)-1</f>
        <v>3.5114801053448552E-4</v>
      </c>
      <c r="L409" s="2">
        <f ca="1">(OFFSET(Assumptions!$B$20,L$1-1,0)*$D409+1)^(1/252)-1</f>
        <v>3.4954711063850397E-4</v>
      </c>
      <c r="M409" s="2">
        <f ca="1">(OFFSET(Assumptions!$B$20,M$1-1,0)*$D409+1)^(1/252)-1</f>
        <v>3.5754518729635976E-4</v>
      </c>
      <c r="N409" s="2">
        <f ca="1">(OFFSET(Assumptions!$B$20,N$1-1,0)*$D409+1)^(1/252)-1</f>
        <v>3.3478858056490424E-4</v>
      </c>
    </row>
    <row r="410" spans="1:14" x14ac:dyDescent="0.25">
      <c r="A410" s="4">
        <f t="shared" si="24"/>
        <v>10</v>
      </c>
      <c r="B410" s="4">
        <f t="shared" si="25"/>
        <v>2013</v>
      </c>
      <c r="C410" s="9">
        <v>41556</v>
      </c>
      <c r="D410" s="1">
        <f t="shared" si="26"/>
        <v>8.8100563143872268E-2</v>
      </c>
      <c r="E410" s="1">
        <v>3.3510999999997198E-4</v>
      </c>
      <c r="F410" s="1">
        <f t="shared" si="27"/>
        <v>0.12921652436697539</v>
      </c>
      <c r="G410" s="1">
        <v>-5.4388773294058402E-3</v>
      </c>
      <c r="H410" s="2">
        <f ca="1">(OFFSET(Assumptions!$B$20,H$1-1,0)*$D410+1)^(1/252)-1</f>
        <v>3.5114801053448552E-4</v>
      </c>
      <c r="I410" s="2">
        <f ca="1">(OFFSET(Assumptions!$B$20,I$1-1,0)*$D410+1)^(1/252)-1</f>
        <v>3.6712174065378633E-4</v>
      </c>
      <c r="J410" s="2">
        <f ca="1">(OFFSET(Assumptions!$B$20,J$1-1,0)*$D410+1)^(1/252)-1</f>
        <v>3.9887841041719163E-4</v>
      </c>
      <c r="K410" s="2">
        <f ca="1">(OFFSET(Assumptions!$B$20,K$1-1,0)*$D410+1)^(1/252)-1</f>
        <v>3.5114801053448552E-4</v>
      </c>
      <c r="L410" s="2">
        <f ca="1">(OFFSET(Assumptions!$B$20,L$1-1,0)*$D410+1)^(1/252)-1</f>
        <v>3.4954711063850397E-4</v>
      </c>
      <c r="M410" s="2">
        <f ca="1">(OFFSET(Assumptions!$B$20,M$1-1,0)*$D410+1)^(1/252)-1</f>
        <v>3.5754518729635976E-4</v>
      </c>
      <c r="N410" s="2">
        <f ca="1">(OFFSET(Assumptions!$B$20,N$1-1,0)*$D410+1)^(1/252)-1</f>
        <v>3.3478858056490424E-4</v>
      </c>
    </row>
    <row r="411" spans="1:14" x14ac:dyDescent="0.25">
      <c r="A411" s="4">
        <f t="shared" si="24"/>
        <v>10</v>
      </c>
      <c r="B411" s="4">
        <f t="shared" si="25"/>
        <v>2013</v>
      </c>
      <c r="C411" s="9">
        <v>41557</v>
      </c>
      <c r="D411" s="1">
        <f t="shared" si="26"/>
        <v>8.8500836305078323E-2</v>
      </c>
      <c r="E411" s="1">
        <v>3.3656999999998001E-4</v>
      </c>
      <c r="F411" s="1">
        <f t="shared" si="27"/>
        <v>0.12959658477258151</v>
      </c>
      <c r="G411" s="1">
        <v>4.7621159934649899E-3</v>
      </c>
      <c r="H411" s="2">
        <f ca="1">(OFFSET(Assumptions!$B$20,H$1-1,0)*$D411+1)^(1/252)-1</f>
        <v>3.5267484109580138E-4</v>
      </c>
      <c r="I411" s="2">
        <f ca="1">(OFFSET(Assumptions!$B$20,I$1-1,0)*$D411+1)^(1/252)-1</f>
        <v>3.6871486612599647E-4</v>
      </c>
      <c r="J411" s="2">
        <f ca="1">(OFFSET(Assumptions!$B$20,J$1-1,0)*$D411+1)^(1/252)-1</f>
        <v>4.0060254436879994E-4</v>
      </c>
      <c r="K411" s="2">
        <f ca="1">(OFFSET(Assumptions!$B$20,K$1-1,0)*$D411+1)^(1/252)-1</f>
        <v>3.5267484109580138E-4</v>
      </c>
      <c r="L411" s="2">
        <f ca="1">(OFFSET(Assumptions!$B$20,L$1-1,0)*$D411+1)^(1/252)-1</f>
        <v>3.510672823547889E-4</v>
      </c>
      <c r="M411" s="2">
        <f ca="1">(OFFSET(Assumptions!$B$20,M$1-1,0)*$D411+1)^(1/252)-1</f>
        <v>3.5909859973770608E-4</v>
      </c>
      <c r="N411" s="2">
        <f ca="1">(OFFSET(Assumptions!$B$20,N$1-1,0)*$D411+1)^(1/252)-1</f>
        <v>3.3624723844560833E-4</v>
      </c>
    </row>
    <row r="412" spans="1:14" x14ac:dyDescent="0.25">
      <c r="A412" s="4">
        <f t="shared" si="24"/>
        <v>10</v>
      </c>
      <c r="B412" s="4">
        <f t="shared" si="25"/>
        <v>2013</v>
      </c>
      <c r="C412" s="9">
        <v>41558</v>
      </c>
      <c r="D412" s="1">
        <f t="shared" si="26"/>
        <v>9.3599286367479495E-2</v>
      </c>
      <c r="E412" s="1">
        <v>3.5512000000004201E-4</v>
      </c>
      <c r="F412" s="1">
        <f t="shared" si="27"/>
        <v>0.12999772711176605</v>
      </c>
      <c r="G412" s="1">
        <v>1.0882506049495901E-2</v>
      </c>
      <c r="H412" s="2">
        <f ca="1">(OFFSET(Assumptions!$B$20,H$1-1,0)*$D412+1)^(1/252)-1</f>
        <v>3.7207173098119384E-4</v>
      </c>
      <c r="I412" s="2">
        <f ca="1">(OFFSET(Assumptions!$B$20,I$1-1,0)*$D412+1)^(1/252)-1</f>
        <v>3.8895166639130174E-4</v>
      </c>
      <c r="J412" s="2">
        <f ca="1">(OFFSET(Assumptions!$B$20,J$1-1,0)*$D412+1)^(1/252)-1</f>
        <v>4.2249856996479096E-4</v>
      </c>
      <c r="K412" s="2">
        <f ca="1">(OFFSET(Assumptions!$B$20,K$1-1,0)*$D412+1)^(1/252)-1</f>
        <v>3.7207173098119384E-4</v>
      </c>
      <c r="L412" s="2">
        <f ca="1">(OFFSET(Assumptions!$B$20,L$1-1,0)*$D412+1)^(1/252)-1</f>
        <v>3.7037979876286542E-4</v>
      </c>
      <c r="M412" s="2">
        <f ca="1">(OFFSET(Assumptions!$B$20,M$1-1,0)*$D412+1)^(1/252)-1</f>
        <v>3.7883228646062861E-4</v>
      </c>
      <c r="N412" s="2">
        <f ca="1">(OFFSET(Assumptions!$B$20,N$1-1,0)*$D412+1)^(1/252)-1</f>
        <v>3.5478022885793159E-4</v>
      </c>
    </row>
    <row r="413" spans="1:14" x14ac:dyDescent="0.25">
      <c r="A413" s="4">
        <f t="shared" si="24"/>
        <v>10</v>
      </c>
      <c r="B413" s="4">
        <f t="shared" si="25"/>
        <v>2013</v>
      </c>
      <c r="C413" s="9">
        <v>41561</v>
      </c>
      <c r="D413" s="1">
        <f t="shared" si="26"/>
        <v>9.3199899701226663E-2</v>
      </c>
      <c r="E413" s="1">
        <v>3.53669999999973E-4</v>
      </c>
      <c r="F413" s="1">
        <f t="shared" si="27"/>
        <v>0.13039737340791357</v>
      </c>
      <c r="G413" s="1">
        <v>-5.1655437277842197E-4</v>
      </c>
      <c r="H413" s="2">
        <f ca="1">(OFFSET(Assumptions!$B$20,H$1-1,0)*$D413+1)^(1/252)-1</f>
        <v>3.7055568037902553E-4</v>
      </c>
      <c r="I413" s="2">
        <f ca="1">(OFFSET(Assumptions!$B$20,I$1-1,0)*$D413+1)^(1/252)-1</f>
        <v>3.8737012230227741E-4</v>
      </c>
      <c r="J413" s="2">
        <f ca="1">(OFFSET(Assumptions!$B$20,J$1-1,0)*$D413+1)^(1/252)-1</f>
        <v>4.2078768223086094E-4</v>
      </c>
      <c r="K413" s="2">
        <f ca="1">(OFFSET(Assumptions!$B$20,K$1-1,0)*$D413+1)^(1/252)-1</f>
        <v>3.7055568037902553E-4</v>
      </c>
      <c r="L413" s="2">
        <f ca="1">(OFFSET(Assumptions!$B$20,L$1-1,0)*$D413+1)^(1/252)-1</f>
        <v>3.688703280335659E-4</v>
      </c>
      <c r="M413" s="2">
        <f ca="1">(OFFSET(Assumptions!$B$20,M$1-1,0)*$D413+1)^(1/252)-1</f>
        <v>3.7728997200647818E-4</v>
      </c>
      <c r="N413" s="2">
        <f ca="1">(OFFSET(Assumptions!$B$20,N$1-1,0)*$D413+1)^(1/252)-1</f>
        <v>3.5333155560124396E-4</v>
      </c>
    </row>
    <row r="414" spans="1:14" x14ac:dyDescent="0.25">
      <c r="A414" s="4">
        <f t="shared" si="24"/>
        <v>10</v>
      </c>
      <c r="B414" s="4">
        <f t="shared" si="25"/>
        <v>2013</v>
      </c>
      <c r="C414" s="9">
        <v>41562</v>
      </c>
      <c r="D414" s="1">
        <f t="shared" si="26"/>
        <v>9.3500114738676254E-2</v>
      </c>
      <c r="E414" s="1">
        <v>3.5476000000001E-4</v>
      </c>
      <c r="F414" s="1">
        <f t="shared" si="27"/>
        <v>0.13079839318010378</v>
      </c>
      <c r="G414" s="1">
        <v>-5.2743600449676204E-3</v>
      </c>
      <c r="H414" s="2">
        <f ca="1">(OFFSET(Assumptions!$B$20,H$1-1,0)*$D414+1)^(1/252)-1</f>
        <v>3.7169533455472248E-4</v>
      </c>
      <c r="I414" s="2">
        <f ca="1">(OFFSET(Assumptions!$B$20,I$1-1,0)*$D414+1)^(1/252)-1</f>
        <v>3.8855901203826981E-4</v>
      </c>
      <c r="J414" s="2">
        <f ca="1">(OFFSET(Assumptions!$B$20,J$1-1,0)*$D414+1)^(1/252)-1</f>
        <v>4.220738082836295E-4</v>
      </c>
      <c r="K414" s="2">
        <f ca="1">(OFFSET(Assumptions!$B$20,K$1-1,0)*$D414+1)^(1/252)-1</f>
        <v>3.7169533455472248E-4</v>
      </c>
      <c r="L414" s="2">
        <f ca="1">(OFFSET(Assumptions!$B$20,L$1-1,0)*$D414+1)^(1/252)-1</f>
        <v>3.7000503571715804E-4</v>
      </c>
      <c r="M414" s="2">
        <f ca="1">(OFFSET(Assumptions!$B$20,M$1-1,0)*$D414+1)^(1/252)-1</f>
        <v>3.7844937034225978E-4</v>
      </c>
      <c r="N414" s="2">
        <f ca="1">(OFFSET(Assumptions!$B$20,N$1-1,0)*$D414+1)^(1/252)-1</f>
        <v>3.5442055821133245E-4</v>
      </c>
    </row>
    <row r="415" spans="1:14" x14ac:dyDescent="0.25">
      <c r="A415" s="4">
        <f t="shared" si="24"/>
        <v>10</v>
      </c>
      <c r="B415" s="4">
        <f t="shared" si="25"/>
        <v>2013</v>
      </c>
      <c r="C415" s="9">
        <v>41563</v>
      </c>
      <c r="D415" s="1">
        <f t="shared" si="26"/>
        <v>9.3500114738676254E-2</v>
      </c>
      <c r="E415" s="1">
        <v>3.5476000000001E-4</v>
      </c>
      <c r="F415" s="1">
        <f t="shared" si="27"/>
        <v>0.13119955521806825</v>
      </c>
      <c r="G415" s="1">
        <v>-1.3135865081252999E-3</v>
      </c>
      <c r="H415" s="2">
        <f ca="1">(OFFSET(Assumptions!$B$20,H$1-1,0)*$D415+1)^(1/252)-1</f>
        <v>3.7169533455472248E-4</v>
      </c>
      <c r="I415" s="2">
        <f ca="1">(OFFSET(Assumptions!$B$20,I$1-1,0)*$D415+1)^(1/252)-1</f>
        <v>3.8855901203826981E-4</v>
      </c>
      <c r="J415" s="2">
        <f ca="1">(OFFSET(Assumptions!$B$20,J$1-1,0)*$D415+1)^(1/252)-1</f>
        <v>4.220738082836295E-4</v>
      </c>
      <c r="K415" s="2">
        <f ca="1">(OFFSET(Assumptions!$B$20,K$1-1,0)*$D415+1)^(1/252)-1</f>
        <v>3.7169533455472248E-4</v>
      </c>
      <c r="L415" s="2">
        <f ca="1">(OFFSET(Assumptions!$B$20,L$1-1,0)*$D415+1)^(1/252)-1</f>
        <v>3.7000503571715804E-4</v>
      </c>
      <c r="M415" s="2">
        <f ca="1">(OFFSET(Assumptions!$B$20,M$1-1,0)*$D415+1)^(1/252)-1</f>
        <v>3.7844937034225978E-4</v>
      </c>
      <c r="N415" s="2">
        <f ca="1">(OFFSET(Assumptions!$B$20,N$1-1,0)*$D415+1)^(1/252)-1</f>
        <v>3.5442055821133245E-4</v>
      </c>
    </row>
    <row r="416" spans="1:14" x14ac:dyDescent="0.25">
      <c r="A416" s="4">
        <f t="shared" si="24"/>
        <v>10</v>
      </c>
      <c r="B416" s="4">
        <f t="shared" si="25"/>
        <v>2013</v>
      </c>
      <c r="C416" s="9">
        <v>41564</v>
      </c>
      <c r="D416" s="1">
        <f t="shared" si="26"/>
        <v>9.3500114738676254E-2</v>
      </c>
      <c r="E416" s="1">
        <v>3.5476000000001E-4</v>
      </c>
      <c r="F416" s="1">
        <f t="shared" si="27"/>
        <v>0.13160085957227752</v>
      </c>
      <c r="G416" s="1">
        <v>6.3598666765007899E-3</v>
      </c>
      <c r="H416" s="2">
        <f ca="1">(OFFSET(Assumptions!$B$20,H$1-1,0)*$D416+1)^(1/252)-1</f>
        <v>3.7169533455472248E-4</v>
      </c>
      <c r="I416" s="2">
        <f ca="1">(OFFSET(Assumptions!$B$20,I$1-1,0)*$D416+1)^(1/252)-1</f>
        <v>3.8855901203826981E-4</v>
      </c>
      <c r="J416" s="2">
        <f ca="1">(OFFSET(Assumptions!$B$20,J$1-1,0)*$D416+1)^(1/252)-1</f>
        <v>4.220738082836295E-4</v>
      </c>
      <c r="K416" s="2">
        <f ca="1">(OFFSET(Assumptions!$B$20,K$1-1,0)*$D416+1)^(1/252)-1</f>
        <v>3.7169533455472248E-4</v>
      </c>
      <c r="L416" s="2">
        <f ca="1">(OFFSET(Assumptions!$B$20,L$1-1,0)*$D416+1)^(1/252)-1</f>
        <v>3.7000503571715804E-4</v>
      </c>
      <c r="M416" s="2">
        <f ca="1">(OFFSET(Assumptions!$B$20,M$1-1,0)*$D416+1)^(1/252)-1</f>
        <v>3.7844937034225978E-4</v>
      </c>
      <c r="N416" s="2">
        <f ca="1">(OFFSET(Assumptions!$B$20,N$1-1,0)*$D416+1)^(1/252)-1</f>
        <v>3.5442055821133245E-4</v>
      </c>
    </row>
    <row r="417" spans="1:14" x14ac:dyDescent="0.25">
      <c r="A417" s="4">
        <f t="shared" si="24"/>
        <v>10</v>
      </c>
      <c r="B417" s="4">
        <f t="shared" si="25"/>
        <v>2013</v>
      </c>
      <c r="C417" s="9">
        <v>41565</v>
      </c>
      <c r="D417" s="1">
        <f t="shared" si="26"/>
        <v>9.3500114738676254E-2</v>
      </c>
      <c r="E417" s="1">
        <v>3.5476000000001E-4</v>
      </c>
      <c r="F417" s="1">
        <f t="shared" si="27"/>
        <v>0.13200230629321941</v>
      </c>
      <c r="G417" s="1">
        <v>1.4614456383317299E-2</v>
      </c>
      <c r="H417" s="2">
        <f ca="1">(OFFSET(Assumptions!$B$20,H$1-1,0)*$D417+1)^(1/252)-1</f>
        <v>3.7169533455472248E-4</v>
      </c>
      <c r="I417" s="2">
        <f ca="1">(OFFSET(Assumptions!$B$20,I$1-1,0)*$D417+1)^(1/252)-1</f>
        <v>3.8855901203826981E-4</v>
      </c>
      <c r="J417" s="2">
        <f ca="1">(OFFSET(Assumptions!$B$20,J$1-1,0)*$D417+1)^(1/252)-1</f>
        <v>4.220738082836295E-4</v>
      </c>
      <c r="K417" s="2">
        <f ca="1">(OFFSET(Assumptions!$B$20,K$1-1,0)*$D417+1)^(1/252)-1</f>
        <v>3.7169533455472248E-4</v>
      </c>
      <c r="L417" s="2">
        <f ca="1">(OFFSET(Assumptions!$B$20,L$1-1,0)*$D417+1)^(1/252)-1</f>
        <v>3.7000503571715804E-4</v>
      </c>
      <c r="M417" s="2">
        <f ca="1">(OFFSET(Assumptions!$B$20,M$1-1,0)*$D417+1)^(1/252)-1</f>
        <v>3.7844937034225978E-4</v>
      </c>
      <c r="N417" s="2">
        <f ca="1">(OFFSET(Assumptions!$B$20,N$1-1,0)*$D417+1)^(1/252)-1</f>
        <v>3.5442055821133245E-4</v>
      </c>
    </row>
    <row r="418" spans="1:14" x14ac:dyDescent="0.25">
      <c r="A418" s="4">
        <f t="shared" si="24"/>
        <v>10</v>
      </c>
      <c r="B418" s="4">
        <f t="shared" si="25"/>
        <v>2013</v>
      </c>
      <c r="C418" s="9">
        <v>41568</v>
      </c>
      <c r="D418" s="1">
        <f t="shared" si="26"/>
        <v>9.3199899701226663E-2</v>
      </c>
      <c r="E418" s="1">
        <v>3.53669999999973E-4</v>
      </c>
      <c r="F418" s="1">
        <f t="shared" si="27"/>
        <v>0.13240266154888602</v>
      </c>
      <c r="G418" s="1">
        <v>-3.8746952982423601E-3</v>
      </c>
      <c r="H418" s="2">
        <f ca="1">(OFFSET(Assumptions!$B$20,H$1-1,0)*$D418+1)^(1/252)-1</f>
        <v>3.7055568037902553E-4</v>
      </c>
      <c r="I418" s="2">
        <f ca="1">(OFFSET(Assumptions!$B$20,I$1-1,0)*$D418+1)^(1/252)-1</f>
        <v>3.8737012230227741E-4</v>
      </c>
      <c r="J418" s="2">
        <f ca="1">(OFFSET(Assumptions!$B$20,J$1-1,0)*$D418+1)^(1/252)-1</f>
        <v>4.2078768223086094E-4</v>
      </c>
      <c r="K418" s="2">
        <f ca="1">(OFFSET(Assumptions!$B$20,K$1-1,0)*$D418+1)^(1/252)-1</f>
        <v>3.7055568037902553E-4</v>
      </c>
      <c r="L418" s="2">
        <f ca="1">(OFFSET(Assumptions!$B$20,L$1-1,0)*$D418+1)^(1/252)-1</f>
        <v>3.688703280335659E-4</v>
      </c>
      <c r="M418" s="2">
        <f ca="1">(OFFSET(Assumptions!$B$20,M$1-1,0)*$D418+1)^(1/252)-1</f>
        <v>3.7728997200647818E-4</v>
      </c>
      <c r="N418" s="2">
        <f ca="1">(OFFSET(Assumptions!$B$20,N$1-1,0)*$D418+1)^(1/252)-1</f>
        <v>3.5333155560124396E-4</v>
      </c>
    </row>
    <row r="419" spans="1:14" x14ac:dyDescent="0.25">
      <c r="A419" s="4">
        <f t="shared" si="24"/>
        <v>10</v>
      </c>
      <c r="B419" s="4">
        <f t="shared" si="25"/>
        <v>2013</v>
      </c>
      <c r="C419" s="9">
        <v>41569</v>
      </c>
      <c r="D419" s="1">
        <f t="shared" si="26"/>
        <v>9.3500114738676254E-2</v>
      </c>
      <c r="E419" s="1">
        <v>3.5476000000001E-4</v>
      </c>
      <c r="F419" s="1">
        <f t="shared" si="27"/>
        <v>0.13280439271709721</v>
      </c>
      <c r="G419" s="1">
        <v>4.7208735661394803E-3</v>
      </c>
      <c r="H419" s="2">
        <f ca="1">(OFFSET(Assumptions!$B$20,H$1-1,0)*$D419+1)^(1/252)-1</f>
        <v>3.7169533455472248E-4</v>
      </c>
      <c r="I419" s="2">
        <f ca="1">(OFFSET(Assumptions!$B$20,I$1-1,0)*$D419+1)^(1/252)-1</f>
        <v>3.8855901203826981E-4</v>
      </c>
      <c r="J419" s="2">
        <f ca="1">(OFFSET(Assumptions!$B$20,J$1-1,0)*$D419+1)^(1/252)-1</f>
        <v>4.220738082836295E-4</v>
      </c>
      <c r="K419" s="2">
        <f ca="1">(OFFSET(Assumptions!$B$20,K$1-1,0)*$D419+1)^(1/252)-1</f>
        <v>3.7169533455472248E-4</v>
      </c>
      <c r="L419" s="2">
        <f ca="1">(OFFSET(Assumptions!$B$20,L$1-1,0)*$D419+1)^(1/252)-1</f>
        <v>3.7000503571715804E-4</v>
      </c>
      <c r="M419" s="2">
        <f ca="1">(OFFSET(Assumptions!$B$20,M$1-1,0)*$D419+1)^(1/252)-1</f>
        <v>3.7844937034225978E-4</v>
      </c>
      <c r="N419" s="2">
        <f ca="1">(OFFSET(Assumptions!$B$20,N$1-1,0)*$D419+1)^(1/252)-1</f>
        <v>3.5442055821133245E-4</v>
      </c>
    </row>
    <row r="420" spans="1:14" x14ac:dyDescent="0.25">
      <c r="A420" s="4">
        <f t="shared" si="24"/>
        <v>10</v>
      </c>
      <c r="B420" s="4">
        <f t="shared" si="25"/>
        <v>2013</v>
      </c>
      <c r="C420" s="9">
        <v>41570</v>
      </c>
      <c r="D420" s="1">
        <f t="shared" si="26"/>
        <v>9.3500114738676254E-2</v>
      </c>
      <c r="E420" s="1">
        <v>3.5476000000001E-4</v>
      </c>
      <c r="F420" s="1">
        <f t="shared" si="27"/>
        <v>0.13320626640345745</v>
      </c>
      <c r="G420" s="1">
        <v>-6.0324415611141503E-3</v>
      </c>
      <c r="H420" s="2">
        <f ca="1">(OFFSET(Assumptions!$B$20,H$1-1,0)*$D420+1)^(1/252)-1</f>
        <v>3.7169533455472248E-4</v>
      </c>
      <c r="I420" s="2">
        <f ca="1">(OFFSET(Assumptions!$B$20,I$1-1,0)*$D420+1)^(1/252)-1</f>
        <v>3.8855901203826981E-4</v>
      </c>
      <c r="J420" s="2">
        <f ca="1">(OFFSET(Assumptions!$B$20,J$1-1,0)*$D420+1)^(1/252)-1</f>
        <v>4.220738082836295E-4</v>
      </c>
      <c r="K420" s="2">
        <f ca="1">(OFFSET(Assumptions!$B$20,K$1-1,0)*$D420+1)^(1/252)-1</f>
        <v>3.7169533455472248E-4</v>
      </c>
      <c r="L420" s="2">
        <f ca="1">(OFFSET(Assumptions!$B$20,L$1-1,0)*$D420+1)^(1/252)-1</f>
        <v>3.7000503571715804E-4</v>
      </c>
      <c r="M420" s="2">
        <f ca="1">(OFFSET(Assumptions!$B$20,M$1-1,0)*$D420+1)^(1/252)-1</f>
        <v>3.7844937034225978E-4</v>
      </c>
      <c r="N420" s="2">
        <f ca="1">(OFFSET(Assumptions!$B$20,N$1-1,0)*$D420+1)^(1/252)-1</f>
        <v>3.5442055821133245E-4</v>
      </c>
    </row>
    <row r="421" spans="1:14" x14ac:dyDescent="0.25">
      <c r="A421" s="4">
        <f t="shared" si="24"/>
        <v>10</v>
      </c>
      <c r="B421" s="4">
        <f t="shared" si="25"/>
        <v>2013</v>
      </c>
      <c r="C421" s="9">
        <v>41571</v>
      </c>
      <c r="D421" s="1">
        <f t="shared" si="26"/>
        <v>9.3199899701226663E-2</v>
      </c>
      <c r="E421" s="1">
        <v>3.53669999999973E-4</v>
      </c>
      <c r="F421" s="1">
        <f t="shared" si="27"/>
        <v>0.13360704746369634</v>
      </c>
      <c r="G421" s="1">
        <v>-7.1716169526757599E-3</v>
      </c>
      <c r="H421" s="2">
        <f ca="1">(OFFSET(Assumptions!$B$20,H$1-1,0)*$D421+1)^(1/252)-1</f>
        <v>3.7055568037902553E-4</v>
      </c>
      <c r="I421" s="2">
        <f ca="1">(OFFSET(Assumptions!$B$20,I$1-1,0)*$D421+1)^(1/252)-1</f>
        <v>3.8737012230227741E-4</v>
      </c>
      <c r="J421" s="2">
        <f ca="1">(OFFSET(Assumptions!$B$20,J$1-1,0)*$D421+1)^(1/252)-1</f>
        <v>4.2078768223086094E-4</v>
      </c>
      <c r="K421" s="2">
        <f ca="1">(OFFSET(Assumptions!$B$20,K$1-1,0)*$D421+1)^(1/252)-1</f>
        <v>3.7055568037902553E-4</v>
      </c>
      <c r="L421" s="2">
        <f ca="1">(OFFSET(Assumptions!$B$20,L$1-1,0)*$D421+1)^(1/252)-1</f>
        <v>3.688703280335659E-4</v>
      </c>
      <c r="M421" s="2">
        <f ca="1">(OFFSET(Assumptions!$B$20,M$1-1,0)*$D421+1)^(1/252)-1</f>
        <v>3.7728997200647818E-4</v>
      </c>
      <c r="N421" s="2">
        <f ca="1">(OFFSET(Assumptions!$B$20,N$1-1,0)*$D421+1)^(1/252)-1</f>
        <v>3.5333155560124396E-4</v>
      </c>
    </row>
    <row r="422" spans="1:14" x14ac:dyDescent="0.25">
      <c r="A422" s="4">
        <f t="shared" si="24"/>
        <v>10</v>
      </c>
      <c r="B422" s="4">
        <f t="shared" si="25"/>
        <v>2013</v>
      </c>
      <c r="C422" s="9">
        <v>41572</v>
      </c>
      <c r="D422" s="1">
        <f t="shared" si="26"/>
        <v>9.3199899701226663E-2</v>
      </c>
      <c r="E422" s="1">
        <v>3.53669999999973E-4</v>
      </c>
      <c r="F422" s="1">
        <f t="shared" si="27"/>
        <v>0.13400797026817268</v>
      </c>
      <c r="G422" s="1">
        <v>-7.8658469920411794E-3</v>
      </c>
      <c r="H422" s="2">
        <f ca="1">(OFFSET(Assumptions!$B$20,H$1-1,0)*$D422+1)^(1/252)-1</f>
        <v>3.7055568037902553E-4</v>
      </c>
      <c r="I422" s="2">
        <f ca="1">(OFFSET(Assumptions!$B$20,I$1-1,0)*$D422+1)^(1/252)-1</f>
        <v>3.8737012230227741E-4</v>
      </c>
      <c r="J422" s="2">
        <f ca="1">(OFFSET(Assumptions!$B$20,J$1-1,0)*$D422+1)^(1/252)-1</f>
        <v>4.2078768223086094E-4</v>
      </c>
      <c r="K422" s="2">
        <f ca="1">(OFFSET(Assumptions!$B$20,K$1-1,0)*$D422+1)^(1/252)-1</f>
        <v>3.7055568037902553E-4</v>
      </c>
      <c r="L422" s="2">
        <f ca="1">(OFFSET(Assumptions!$B$20,L$1-1,0)*$D422+1)^(1/252)-1</f>
        <v>3.688703280335659E-4</v>
      </c>
      <c r="M422" s="2">
        <f ca="1">(OFFSET(Assumptions!$B$20,M$1-1,0)*$D422+1)^(1/252)-1</f>
        <v>3.7728997200647818E-4</v>
      </c>
      <c r="N422" s="2">
        <f ca="1">(OFFSET(Assumptions!$B$20,N$1-1,0)*$D422+1)^(1/252)-1</f>
        <v>3.5333155560124396E-4</v>
      </c>
    </row>
    <row r="423" spans="1:14" x14ac:dyDescent="0.25">
      <c r="A423" s="4">
        <f t="shared" si="24"/>
        <v>10</v>
      </c>
      <c r="B423" s="4">
        <f t="shared" si="25"/>
        <v>2013</v>
      </c>
      <c r="C423" s="9">
        <v>41575</v>
      </c>
      <c r="D423" s="1">
        <f t="shared" si="26"/>
        <v>9.3199899701226663E-2</v>
      </c>
      <c r="E423" s="1">
        <v>3.53669999999973E-4</v>
      </c>
      <c r="F423" s="1">
        <f t="shared" si="27"/>
        <v>0.1344090348670175</v>
      </c>
      <c r="G423" s="1">
        <v>-2.7313756946314399E-3</v>
      </c>
      <c r="H423" s="2">
        <f ca="1">(OFFSET(Assumptions!$B$20,H$1-1,0)*$D423+1)^(1/252)-1</f>
        <v>3.7055568037902553E-4</v>
      </c>
      <c r="I423" s="2">
        <f ca="1">(OFFSET(Assumptions!$B$20,I$1-1,0)*$D423+1)^(1/252)-1</f>
        <v>3.8737012230227741E-4</v>
      </c>
      <c r="J423" s="2">
        <f ca="1">(OFFSET(Assumptions!$B$20,J$1-1,0)*$D423+1)^(1/252)-1</f>
        <v>4.2078768223086094E-4</v>
      </c>
      <c r="K423" s="2">
        <f ca="1">(OFFSET(Assumptions!$B$20,K$1-1,0)*$D423+1)^(1/252)-1</f>
        <v>3.7055568037902553E-4</v>
      </c>
      <c r="L423" s="2">
        <f ca="1">(OFFSET(Assumptions!$B$20,L$1-1,0)*$D423+1)^(1/252)-1</f>
        <v>3.688703280335659E-4</v>
      </c>
      <c r="M423" s="2">
        <f ca="1">(OFFSET(Assumptions!$B$20,M$1-1,0)*$D423+1)^(1/252)-1</f>
        <v>3.7728997200647818E-4</v>
      </c>
      <c r="N423" s="2">
        <f ca="1">(OFFSET(Assumptions!$B$20,N$1-1,0)*$D423+1)^(1/252)-1</f>
        <v>3.5333155560124396E-4</v>
      </c>
    </row>
    <row r="424" spans="1:14" x14ac:dyDescent="0.25">
      <c r="A424" s="4">
        <f t="shared" si="24"/>
        <v>10</v>
      </c>
      <c r="B424" s="4">
        <f t="shared" si="25"/>
        <v>2013</v>
      </c>
      <c r="C424" s="9">
        <v>41576</v>
      </c>
      <c r="D424" s="1">
        <f t="shared" si="26"/>
        <v>9.3199899701226663E-2</v>
      </c>
      <c r="E424" s="1">
        <v>3.53669999999973E-4</v>
      </c>
      <c r="F424" s="1">
        <f t="shared" si="27"/>
        <v>0.13481024131037889</v>
      </c>
      <c r="G424" s="1">
        <v>-6.5998005019274298E-4</v>
      </c>
      <c r="H424" s="2">
        <f ca="1">(OFFSET(Assumptions!$B$20,H$1-1,0)*$D424+1)^(1/252)-1</f>
        <v>3.7055568037902553E-4</v>
      </c>
      <c r="I424" s="2">
        <f ca="1">(OFFSET(Assumptions!$B$20,I$1-1,0)*$D424+1)^(1/252)-1</f>
        <v>3.8737012230227741E-4</v>
      </c>
      <c r="J424" s="2">
        <f ca="1">(OFFSET(Assumptions!$B$20,J$1-1,0)*$D424+1)^(1/252)-1</f>
        <v>4.2078768223086094E-4</v>
      </c>
      <c r="K424" s="2">
        <f ca="1">(OFFSET(Assumptions!$B$20,K$1-1,0)*$D424+1)^(1/252)-1</f>
        <v>3.7055568037902553E-4</v>
      </c>
      <c r="L424" s="2">
        <f ca="1">(OFFSET(Assumptions!$B$20,L$1-1,0)*$D424+1)^(1/252)-1</f>
        <v>3.688703280335659E-4</v>
      </c>
      <c r="M424" s="2">
        <f ca="1">(OFFSET(Assumptions!$B$20,M$1-1,0)*$D424+1)^(1/252)-1</f>
        <v>3.7728997200647818E-4</v>
      </c>
      <c r="N424" s="2">
        <f ca="1">(OFFSET(Assumptions!$B$20,N$1-1,0)*$D424+1)^(1/252)-1</f>
        <v>3.5333155560124396E-4</v>
      </c>
    </row>
    <row r="425" spans="1:14" x14ac:dyDescent="0.25">
      <c r="A425" s="4">
        <f t="shared" si="24"/>
        <v>10</v>
      </c>
      <c r="B425" s="4">
        <f t="shared" si="25"/>
        <v>2013</v>
      </c>
      <c r="C425" s="9">
        <v>41577</v>
      </c>
      <c r="D425" s="1">
        <f t="shared" si="26"/>
        <v>9.3199899701226663E-2</v>
      </c>
      <c r="E425" s="1">
        <v>3.53669999999973E-4</v>
      </c>
      <c r="F425" s="1">
        <f t="shared" si="27"/>
        <v>0.13521158964842317</v>
      </c>
      <c r="G425" s="1">
        <v>-2.29364143250332E-3</v>
      </c>
      <c r="H425" s="2">
        <f ca="1">(OFFSET(Assumptions!$B$20,H$1-1,0)*$D425+1)^(1/252)-1</f>
        <v>3.7055568037902553E-4</v>
      </c>
      <c r="I425" s="2">
        <f ca="1">(OFFSET(Assumptions!$B$20,I$1-1,0)*$D425+1)^(1/252)-1</f>
        <v>3.8737012230227741E-4</v>
      </c>
      <c r="J425" s="2">
        <f ca="1">(OFFSET(Assumptions!$B$20,J$1-1,0)*$D425+1)^(1/252)-1</f>
        <v>4.2078768223086094E-4</v>
      </c>
      <c r="K425" s="2">
        <f ca="1">(OFFSET(Assumptions!$B$20,K$1-1,0)*$D425+1)^(1/252)-1</f>
        <v>3.7055568037902553E-4</v>
      </c>
      <c r="L425" s="2">
        <f ca="1">(OFFSET(Assumptions!$B$20,L$1-1,0)*$D425+1)^(1/252)-1</f>
        <v>3.688703280335659E-4</v>
      </c>
      <c r="M425" s="2">
        <f ca="1">(OFFSET(Assumptions!$B$20,M$1-1,0)*$D425+1)^(1/252)-1</f>
        <v>3.7728997200647818E-4</v>
      </c>
      <c r="N425" s="2">
        <f ca="1">(OFFSET(Assumptions!$B$20,N$1-1,0)*$D425+1)^(1/252)-1</f>
        <v>3.5333155560124396E-4</v>
      </c>
    </row>
    <row r="426" spans="1:14" x14ac:dyDescent="0.25">
      <c r="A426" s="4">
        <f t="shared" si="24"/>
        <v>10</v>
      </c>
      <c r="B426" s="4">
        <f t="shared" si="25"/>
        <v>2013</v>
      </c>
      <c r="C426" s="9">
        <v>41578</v>
      </c>
      <c r="D426" s="1">
        <f t="shared" si="26"/>
        <v>9.3199899701226663E-2</v>
      </c>
      <c r="E426" s="1">
        <v>3.53669999999973E-4</v>
      </c>
      <c r="F426" s="1">
        <f t="shared" si="27"/>
        <v>0.1356130799313342</v>
      </c>
      <c r="G426" s="1">
        <v>1.33140667976188E-2</v>
      </c>
      <c r="H426" s="2">
        <f ca="1">(OFFSET(Assumptions!$B$20,H$1-1,0)*$D426+1)^(1/252)-1</f>
        <v>3.7055568037902553E-4</v>
      </c>
      <c r="I426" s="2">
        <f ca="1">(OFFSET(Assumptions!$B$20,I$1-1,0)*$D426+1)^(1/252)-1</f>
        <v>3.8737012230227741E-4</v>
      </c>
      <c r="J426" s="2">
        <f ca="1">(OFFSET(Assumptions!$B$20,J$1-1,0)*$D426+1)^(1/252)-1</f>
        <v>4.2078768223086094E-4</v>
      </c>
      <c r="K426" s="2">
        <f ca="1">(OFFSET(Assumptions!$B$20,K$1-1,0)*$D426+1)^(1/252)-1</f>
        <v>3.7055568037902553E-4</v>
      </c>
      <c r="L426" s="2">
        <f ca="1">(OFFSET(Assumptions!$B$20,L$1-1,0)*$D426+1)^(1/252)-1</f>
        <v>3.688703280335659E-4</v>
      </c>
      <c r="M426" s="2">
        <f ca="1">(OFFSET(Assumptions!$B$20,M$1-1,0)*$D426+1)^(1/252)-1</f>
        <v>3.7728997200647818E-4</v>
      </c>
      <c r="N426" s="2">
        <f ca="1">(OFFSET(Assumptions!$B$20,N$1-1,0)*$D426+1)^(1/252)-1</f>
        <v>3.5333155560124396E-4</v>
      </c>
    </row>
    <row r="427" spans="1:14" x14ac:dyDescent="0.25">
      <c r="A427" s="4">
        <f t="shared" si="24"/>
        <v>11</v>
      </c>
      <c r="B427" s="4">
        <f t="shared" si="25"/>
        <v>2013</v>
      </c>
      <c r="C427" s="9">
        <v>41579</v>
      </c>
      <c r="D427" s="1">
        <f t="shared" si="26"/>
        <v>9.3199899701226663E-2</v>
      </c>
      <c r="E427" s="1">
        <v>3.53669999999973E-4</v>
      </c>
      <c r="F427" s="1">
        <f t="shared" si="27"/>
        <v>0.13601471220931338</v>
      </c>
      <c r="G427" s="1">
        <v>-3.5920732489289598E-3</v>
      </c>
      <c r="H427" s="2">
        <f ca="1">(OFFSET(Assumptions!$B$20,H$1-1,0)*$D427+1)^(1/252)-1</f>
        <v>3.7055568037902553E-4</v>
      </c>
      <c r="I427" s="2">
        <f ca="1">(OFFSET(Assumptions!$B$20,I$1-1,0)*$D427+1)^(1/252)-1</f>
        <v>3.8737012230227741E-4</v>
      </c>
      <c r="J427" s="2">
        <f ca="1">(OFFSET(Assumptions!$B$20,J$1-1,0)*$D427+1)^(1/252)-1</f>
        <v>4.2078768223086094E-4</v>
      </c>
      <c r="K427" s="2">
        <f ca="1">(OFFSET(Assumptions!$B$20,K$1-1,0)*$D427+1)^(1/252)-1</f>
        <v>3.7055568037902553E-4</v>
      </c>
      <c r="L427" s="2">
        <f ca="1">(OFFSET(Assumptions!$B$20,L$1-1,0)*$D427+1)^(1/252)-1</f>
        <v>3.688703280335659E-4</v>
      </c>
      <c r="M427" s="2">
        <f ca="1">(OFFSET(Assumptions!$B$20,M$1-1,0)*$D427+1)^(1/252)-1</f>
        <v>3.7728997200647818E-4</v>
      </c>
      <c r="N427" s="2">
        <f ca="1">(OFFSET(Assumptions!$B$20,N$1-1,0)*$D427+1)^(1/252)-1</f>
        <v>3.5333155560124396E-4</v>
      </c>
    </row>
    <row r="428" spans="1:14" x14ac:dyDescent="0.25">
      <c r="A428" s="4">
        <f t="shared" si="24"/>
        <v>11</v>
      </c>
      <c r="B428" s="4">
        <f t="shared" si="25"/>
        <v>2013</v>
      </c>
      <c r="C428" s="9">
        <v>41582</v>
      </c>
      <c r="D428" s="1">
        <f t="shared" si="26"/>
        <v>9.3199899701226663E-2</v>
      </c>
      <c r="E428" s="1">
        <v>3.53669999999973E-4</v>
      </c>
      <c r="F428" s="1">
        <f t="shared" si="27"/>
        <v>0.13641648653258032</v>
      </c>
      <c r="G428" s="1">
        <v>5.0208976505445903E-3</v>
      </c>
      <c r="H428" s="2">
        <f ca="1">(OFFSET(Assumptions!$B$20,H$1-1,0)*$D428+1)^(1/252)-1</f>
        <v>3.7055568037902553E-4</v>
      </c>
      <c r="I428" s="2">
        <f ca="1">(OFFSET(Assumptions!$B$20,I$1-1,0)*$D428+1)^(1/252)-1</f>
        <v>3.8737012230227741E-4</v>
      </c>
      <c r="J428" s="2">
        <f ca="1">(OFFSET(Assumptions!$B$20,J$1-1,0)*$D428+1)^(1/252)-1</f>
        <v>4.2078768223086094E-4</v>
      </c>
      <c r="K428" s="2">
        <f ca="1">(OFFSET(Assumptions!$B$20,K$1-1,0)*$D428+1)^(1/252)-1</f>
        <v>3.7055568037902553E-4</v>
      </c>
      <c r="L428" s="2">
        <f ca="1">(OFFSET(Assumptions!$B$20,L$1-1,0)*$D428+1)^(1/252)-1</f>
        <v>3.688703280335659E-4</v>
      </c>
      <c r="M428" s="2">
        <f ca="1">(OFFSET(Assumptions!$B$20,M$1-1,0)*$D428+1)^(1/252)-1</f>
        <v>3.7728997200647818E-4</v>
      </c>
      <c r="N428" s="2">
        <f ca="1">(OFFSET(Assumptions!$B$20,N$1-1,0)*$D428+1)^(1/252)-1</f>
        <v>3.5333155560124396E-4</v>
      </c>
    </row>
    <row r="429" spans="1:14" x14ac:dyDescent="0.25">
      <c r="A429" s="4">
        <f t="shared" si="24"/>
        <v>11</v>
      </c>
      <c r="B429" s="4">
        <f t="shared" si="25"/>
        <v>2013</v>
      </c>
      <c r="C429" s="9">
        <v>41583</v>
      </c>
      <c r="D429" s="1">
        <f t="shared" si="26"/>
        <v>9.2800658313975326E-2</v>
      </c>
      <c r="E429" s="1">
        <v>3.52219999999903E-4</v>
      </c>
      <c r="F429" s="1">
        <f t="shared" si="27"/>
        <v>0.13681675514746661</v>
      </c>
      <c r="G429" s="1">
        <v>7.0678679940188198E-3</v>
      </c>
      <c r="H429" s="2">
        <f ca="1">(OFFSET(Assumptions!$B$20,H$1-1,0)*$D429+1)^(1/252)-1</f>
        <v>3.6903960465650698E-4</v>
      </c>
      <c r="I429" s="2">
        <f ca="1">(OFFSET(Assumptions!$B$20,I$1-1,0)*$D429+1)^(1/252)-1</f>
        <v>3.85788526023223E-4</v>
      </c>
      <c r="J429" s="2">
        <f ca="1">(OFFSET(Assumptions!$B$20,J$1-1,0)*$D429+1)^(1/252)-1</f>
        <v>4.1907668252449959E-4</v>
      </c>
      <c r="K429" s="2">
        <f ca="1">(OFFSET(Assumptions!$B$20,K$1-1,0)*$D429+1)^(1/252)-1</f>
        <v>3.6903960465650698E-4</v>
      </c>
      <c r="L429" s="2">
        <f ca="1">(OFFSET(Assumptions!$B$20,L$1-1,0)*$D429+1)^(1/252)-1</f>
        <v>3.6736083478472459E-4</v>
      </c>
      <c r="M429" s="2">
        <f ca="1">(OFFSET(Assumptions!$B$20,M$1-1,0)*$D429+1)^(1/252)-1</f>
        <v>3.7574762183512078E-4</v>
      </c>
      <c r="N429" s="2">
        <f ca="1">(OFFSET(Assumptions!$B$20,N$1-1,0)*$D429+1)^(1/252)-1</f>
        <v>3.5188288282705926E-4</v>
      </c>
    </row>
    <row r="430" spans="1:14" x14ac:dyDescent="0.25">
      <c r="A430" s="4">
        <f t="shared" si="24"/>
        <v>11</v>
      </c>
      <c r="B430" s="4">
        <f t="shared" si="25"/>
        <v>2013</v>
      </c>
      <c r="C430" s="9">
        <v>41584</v>
      </c>
      <c r="D430" s="1">
        <f t="shared" si="26"/>
        <v>9.2800658313975326E-2</v>
      </c>
      <c r="E430" s="1">
        <v>3.52219999999903E-4</v>
      </c>
      <c r="F430" s="1">
        <f t="shared" si="27"/>
        <v>0.13721716474496448</v>
      </c>
      <c r="G430" s="1">
        <v>2.7382959471822202E-3</v>
      </c>
      <c r="H430" s="2">
        <f ca="1">(OFFSET(Assumptions!$B$20,H$1-1,0)*$D430+1)^(1/252)-1</f>
        <v>3.6903960465650698E-4</v>
      </c>
      <c r="I430" s="2">
        <f ca="1">(OFFSET(Assumptions!$B$20,I$1-1,0)*$D430+1)^(1/252)-1</f>
        <v>3.85788526023223E-4</v>
      </c>
      <c r="J430" s="2">
        <f ca="1">(OFFSET(Assumptions!$B$20,J$1-1,0)*$D430+1)^(1/252)-1</f>
        <v>4.1907668252449959E-4</v>
      </c>
      <c r="K430" s="2">
        <f ca="1">(OFFSET(Assumptions!$B$20,K$1-1,0)*$D430+1)^(1/252)-1</f>
        <v>3.6903960465650698E-4</v>
      </c>
      <c r="L430" s="2">
        <f ca="1">(OFFSET(Assumptions!$B$20,L$1-1,0)*$D430+1)^(1/252)-1</f>
        <v>3.6736083478472459E-4</v>
      </c>
      <c r="M430" s="2">
        <f ca="1">(OFFSET(Assumptions!$B$20,M$1-1,0)*$D430+1)^(1/252)-1</f>
        <v>3.7574762183512078E-4</v>
      </c>
      <c r="N430" s="2">
        <f ca="1">(OFFSET(Assumptions!$B$20,N$1-1,0)*$D430+1)^(1/252)-1</f>
        <v>3.5188288282705926E-4</v>
      </c>
    </row>
    <row r="431" spans="1:14" x14ac:dyDescent="0.25">
      <c r="A431" s="4">
        <f t="shared" si="24"/>
        <v>11</v>
      </c>
      <c r="B431" s="4">
        <f t="shared" si="25"/>
        <v>2013</v>
      </c>
      <c r="C431" s="9">
        <v>41585</v>
      </c>
      <c r="D431" s="1">
        <f t="shared" si="26"/>
        <v>9.2800658313975326E-2</v>
      </c>
      <c r="E431" s="1">
        <v>3.52219999999903E-4</v>
      </c>
      <c r="F431" s="1">
        <f t="shared" si="27"/>
        <v>0.13761771537473089</v>
      </c>
      <c r="G431" s="1">
        <v>1.25468085194353E-2</v>
      </c>
      <c r="H431" s="2">
        <f ca="1">(OFFSET(Assumptions!$B$20,H$1-1,0)*$D431+1)^(1/252)-1</f>
        <v>3.6903960465650698E-4</v>
      </c>
      <c r="I431" s="2">
        <f ca="1">(OFFSET(Assumptions!$B$20,I$1-1,0)*$D431+1)^(1/252)-1</f>
        <v>3.85788526023223E-4</v>
      </c>
      <c r="J431" s="2">
        <f ca="1">(OFFSET(Assumptions!$B$20,J$1-1,0)*$D431+1)^(1/252)-1</f>
        <v>4.1907668252449959E-4</v>
      </c>
      <c r="K431" s="2">
        <f ca="1">(OFFSET(Assumptions!$B$20,K$1-1,0)*$D431+1)^(1/252)-1</f>
        <v>3.6903960465650698E-4</v>
      </c>
      <c r="L431" s="2">
        <f ca="1">(OFFSET(Assumptions!$B$20,L$1-1,0)*$D431+1)^(1/252)-1</f>
        <v>3.6736083478472459E-4</v>
      </c>
      <c r="M431" s="2">
        <f ca="1">(OFFSET(Assumptions!$B$20,M$1-1,0)*$D431+1)^(1/252)-1</f>
        <v>3.7574762183512078E-4</v>
      </c>
      <c r="N431" s="2">
        <f ca="1">(OFFSET(Assumptions!$B$20,N$1-1,0)*$D431+1)^(1/252)-1</f>
        <v>3.5188288282705926E-4</v>
      </c>
    </row>
    <row r="432" spans="1:14" x14ac:dyDescent="0.25">
      <c r="A432" s="4">
        <f t="shared" si="24"/>
        <v>11</v>
      </c>
      <c r="B432" s="4">
        <f t="shared" si="25"/>
        <v>2013</v>
      </c>
      <c r="C432" s="9">
        <v>41586</v>
      </c>
      <c r="D432" s="1">
        <f t="shared" si="26"/>
        <v>9.2800658313975326E-2</v>
      </c>
      <c r="E432" s="1">
        <v>3.52219999999903E-4</v>
      </c>
      <c r="F432" s="1">
        <f t="shared" si="27"/>
        <v>0.13801840708644009</v>
      </c>
      <c r="G432" s="1">
        <v>3.78497509935083E-3</v>
      </c>
      <c r="H432" s="2">
        <f ca="1">(OFFSET(Assumptions!$B$20,H$1-1,0)*$D432+1)^(1/252)-1</f>
        <v>3.6903960465650698E-4</v>
      </c>
      <c r="I432" s="2">
        <f ca="1">(OFFSET(Assumptions!$B$20,I$1-1,0)*$D432+1)^(1/252)-1</f>
        <v>3.85788526023223E-4</v>
      </c>
      <c r="J432" s="2">
        <f ca="1">(OFFSET(Assumptions!$B$20,J$1-1,0)*$D432+1)^(1/252)-1</f>
        <v>4.1907668252449959E-4</v>
      </c>
      <c r="K432" s="2">
        <f ca="1">(OFFSET(Assumptions!$B$20,K$1-1,0)*$D432+1)^(1/252)-1</f>
        <v>3.6903960465650698E-4</v>
      </c>
      <c r="L432" s="2">
        <f ca="1">(OFFSET(Assumptions!$B$20,L$1-1,0)*$D432+1)^(1/252)-1</f>
        <v>3.6736083478472459E-4</v>
      </c>
      <c r="M432" s="2">
        <f ca="1">(OFFSET(Assumptions!$B$20,M$1-1,0)*$D432+1)^(1/252)-1</f>
        <v>3.7574762183512078E-4</v>
      </c>
      <c r="N432" s="2">
        <f ca="1">(OFFSET(Assumptions!$B$20,N$1-1,0)*$D432+1)^(1/252)-1</f>
        <v>3.5188288282705926E-4</v>
      </c>
    </row>
    <row r="433" spans="1:14" x14ac:dyDescent="0.25">
      <c r="A433" s="4">
        <f t="shared" si="24"/>
        <v>11</v>
      </c>
      <c r="B433" s="4">
        <f t="shared" si="25"/>
        <v>2013</v>
      </c>
      <c r="C433" s="9">
        <v>41589</v>
      </c>
      <c r="D433" s="1">
        <f t="shared" si="26"/>
        <v>9.2800658313975326E-2</v>
      </c>
      <c r="E433" s="1">
        <v>3.52219999999903E-4</v>
      </c>
      <c r="F433" s="1">
        <f t="shared" si="27"/>
        <v>0.13841923992978389</v>
      </c>
      <c r="G433" s="1">
        <v>5.1509572441890096E-3</v>
      </c>
      <c r="H433" s="2">
        <f ca="1">(OFFSET(Assumptions!$B$20,H$1-1,0)*$D433+1)^(1/252)-1</f>
        <v>3.6903960465650698E-4</v>
      </c>
      <c r="I433" s="2">
        <f ca="1">(OFFSET(Assumptions!$B$20,I$1-1,0)*$D433+1)^(1/252)-1</f>
        <v>3.85788526023223E-4</v>
      </c>
      <c r="J433" s="2">
        <f ca="1">(OFFSET(Assumptions!$B$20,J$1-1,0)*$D433+1)^(1/252)-1</f>
        <v>4.1907668252449959E-4</v>
      </c>
      <c r="K433" s="2">
        <f ca="1">(OFFSET(Assumptions!$B$20,K$1-1,0)*$D433+1)^(1/252)-1</f>
        <v>3.6903960465650698E-4</v>
      </c>
      <c r="L433" s="2">
        <f ca="1">(OFFSET(Assumptions!$B$20,L$1-1,0)*$D433+1)^(1/252)-1</f>
        <v>3.6736083478472459E-4</v>
      </c>
      <c r="M433" s="2">
        <f ca="1">(OFFSET(Assumptions!$B$20,M$1-1,0)*$D433+1)^(1/252)-1</f>
        <v>3.7574762183512078E-4</v>
      </c>
      <c r="N433" s="2">
        <f ca="1">(OFFSET(Assumptions!$B$20,N$1-1,0)*$D433+1)^(1/252)-1</f>
        <v>3.5188288282705926E-4</v>
      </c>
    </row>
    <row r="434" spans="1:14" x14ac:dyDescent="0.25">
      <c r="A434" s="4">
        <f t="shared" si="24"/>
        <v>11</v>
      </c>
      <c r="B434" s="4">
        <f t="shared" si="25"/>
        <v>2013</v>
      </c>
      <c r="C434" s="9">
        <v>41590</v>
      </c>
      <c r="D434" s="1">
        <f t="shared" si="26"/>
        <v>9.2800658313975326E-2</v>
      </c>
      <c r="E434" s="1">
        <v>3.52219999999903E-4</v>
      </c>
      <c r="F434" s="1">
        <f t="shared" si="27"/>
        <v>0.13882021395447186</v>
      </c>
      <c r="G434" s="1">
        <v>9.4469959007823495E-3</v>
      </c>
      <c r="H434" s="2">
        <f ca="1">(OFFSET(Assumptions!$B$20,H$1-1,0)*$D434+1)^(1/252)-1</f>
        <v>3.6903960465650698E-4</v>
      </c>
      <c r="I434" s="2">
        <f ca="1">(OFFSET(Assumptions!$B$20,I$1-1,0)*$D434+1)^(1/252)-1</f>
        <v>3.85788526023223E-4</v>
      </c>
      <c r="J434" s="2">
        <f ca="1">(OFFSET(Assumptions!$B$20,J$1-1,0)*$D434+1)^(1/252)-1</f>
        <v>4.1907668252449959E-4</v>
      </c>
      <c r="K434" s="2">
        <f ca="1">(OFFSET(Assumptions!$B$20,K$1-1,0)*$D434+1)^(1/252)-1</f>
        <v>3.6903960465650698E-4</v>
      </c>
      <c r="L434" s="2">
        <f ca="1">(OFFSET(Assumptions!$B$20,L$1-1,0)*$D434+1)^(1/252)-1</f>
        <v>3.6736083478472459E-4</v>
      </c>
      <c r="M434" s="2">
        <f ca="1">(OFFSET(Assumptions!$B$20,M$1-1,0)*$D434+1)^(1/252)-1</f>
        <v>3.7574762183512078E-4</v>
      </c>
      <c r="N434" s="2">
        <f ca="1">(OFFSET(Assumptions!$B$20,N$1-1,0)*$D434+1)^(1/252)-1</f>
        <v>3.5188288282705926E-4</v>
      </c>
    </row>
    <row r="435" spans="1:14" x14ac:dyDescent="0.25">
      <c r="A435" s="4">
        <f t="shared" si="24"/>
        <v>11</v>
      </c>
      <c r="B435" s="4">
        <f t="shared" si="25"/>
        <v>2013</v>
      </c>
      <c r="C435" s="9">
        <v>41591</v>
      </c>
      <c r="D435" s="1">
        <f t="shared" si="26"/>
        <v>9.2800658313975326E-2</v>
      </c>
      <c r="E435" s="1">
        <v>3.52219999999903E-4</v>
      </c>
      <c r="F435" s="1">
        <f t="shared" si="27"/>
        <v>0.13922132921023089</v>
      </c>
      <c r="G435" s="1">
        <v>-1.0996617331735001E-2</v>
      </c>
      <c r="H435" s="2">
        <f ca="1">(OFFSET(Assumptions!$B$20,H$1-1,0)*$D435+1)^(1/252)-1</f>
        <v>3.6903960465650698E-4</v>
      </c>
      <c r="I435" s="2">
        <f ca="1">(OFFSET(Assumptions!$B$20,I$1-1,0)*$D435+1)^(1/252)-1</f>
        <v>3.85788526023223E-4</v>
      </c>
      <c r="J435" s="2">
        <f ca="1">(OFFSET(Assumptions!$B$20,J$1-1,0)*$D435+1)^(1/252)-1</f>
        <v>4.1907668252449959E-4</v>
      </c>
      <c r="K435" s="2">
        <f ca="1">(OFFSET(Assumptions!$B$20,K$1-1,0)*$D435+1)^(1/252)-1</f>
        <v>3.6903960465650698E-4</v>
      </c>
      <c r="L435" s="2">
        <f ca="1">(OFFSET(Assumptions!$B$20,L$1-1,0)*$D435+1)^(1/252)-1</f>
        <v>3.6736083478472459E-4</v>
      </c>
      <c r="M435" s="2">
        <f ca="1">(OFFSET(Assumptions!$B$20,M$1-1,0)*$D435+1)^(1/252)-1</f>
        <v>3.7574762183512078E-4</v>
      </c>
      <c r="N435" s="2">
        <f ca="1">(OFFSET(Assumptions!$B$20,N$1-1,0)*$D435+1)^(1/252)-1</f>
        <v>3.5188288282705926E-4</v>
      </c>
    </row>
    <row r="436" spans="1:14" x14ac:dyDescent="0.25">
      <c r="A436" s="4">
        <f t="shared" si="24"/>
        <v>11</v>
      </c>
      <c r="B436" s="4">
        <f t="shared" si="25"/>
        <v>2013</v>
      </c>
      <c r="C436" s="9">
        <v>41592</v>
      </c>
      <c r="D436" s="1">
        <f t="shared" si="26"/>
        <v>9.2800658313975326E-2</v>
      </c>
      <c r="E436" s="1">
        <v>3.52219999999903E-4</v>
      </c>
      <c r="F436" s="1">
        <f t="shared" si="27"/>
        <v>0.13962258574680519</v>
      </c>
      <c r="G436" s="1">
        <v>-2.5026774833825098E-3</v>
      </c>
      <c r="H436" s="2">
        <f ca="1">(OFFSET(Assumptions!$B$20,H$1-1,0)*$D436+1)^(1/252)-1</f>
        <v>3.6903960465650698E-4</v>
      </c>
      <c r="I436" s="2">
        <f ca="1">(OFFSET(Assumptions!$B$20,I$1-1,0)*$D436+1)^(1/252)-1</f>
        <v>3.85788526023223E-4</v>
      </c>
      <c r="J436" s="2">
        <f ca="1">(OFFSET(Assumptions!$B$20,J$1-1,0)*$D436+1)^(1/252)-1</f>
        <v>4.1907668252449959E-4</v>
      </c>
      <c r="K436" s="2">
        <f ca="1">(OFFSET(Assumptions!$B$20,K$1-1,0)*$D436+1)^(1/252)-1</f>
        <v>3.6903960465650698E-4</v>
      </c>
      <c r="L436" s="2">
        <f ca="1">(OFFSET(Assumptions!$B$20,L$1-1,0)*$D436+1)^(1/252)-1</f>
        <v>3.6736083478472459E-4</v>
      </c>
      <c r="M436" s="2">
        <f ca="1">(OFFSET(Assumptions!$B$20,M$1-1,0)*$D436+1)^(1/252)-1</f>
        <v>3.7574762183512078E-4</v>
      </c>
      <c r="N436" s="2">
        <f ca="1">(OFFSET(Assumptions!$B$20,N$1-1,0)*$D436+1)^(1/252)-1</f>
        <v>3.5188288282705926E-4</v>
      </c>
    </row>
    <row r="437" spans="1:14" x14ac:dyDescent="0.25">
      <c r="A437" s="4">
        <f t="shared" si="24"/>
        <v>11</v>
      </c>
      <c r="B437" s="4">
        <f t="shared" si="25"/>
        <v>2013</v>
      </c>
      <c r="C437" s="9">
        <v>41596</v>
      </c>
      <c r="D437" s="1">
        <f t="shared" si="26"/>
        <v>9.2800658313975326E-2</v>
      </c>
      <c r="E437" s="1">
        <v>3.52219999999903E-4</v>
      </c>
      <c r="F437" s="1">
        <f t="shared" si="27"/>
        <v>0.14002398361395674</v>
      </c>
      <c r="G437" s="1">
        <v>-7.4668343033616998E-3</v>
      </c>
      <c r="H437" s="2">
        <f ca="1">(OFFSET(Assumptions!$B$20,H$1-1,0)*$D437+1)^(1/252)-1</f>
        <v>3.6903960465650698E-4</v>
      </c>
      <c r="I437" s="2">
        <f ca="1">(OFFSET(Assumptions!$B$20,I$1-1,0)*$D437+1)^(1/252)-1</f>
        <v>3.85788526023223E-4</v>
      </c>
      <c r="J437" s="2">
        <f ca="1">(OFFSET(Assumptions!$B$20,J$1-1,0)*$D437+1)^(1/252)-1</f>
        <v>4.1907668252449959E-4</v>
      </c>
      <c r="K437" s="2">
        <f ca="1">(OFFSET(Assumptions!$B$20,K$1-1,0)*$D437+1)^(1/252)-1</f>
        <v>3.6903960465650698E-4</v>
      </c>
      <c r="L437" s="2">
        <f ca="1">(OFFSET(Assumptions!$B$20,L$1-1,0)*$D437+1)^(1/252)-1</f>
        <v>3.6736083478472459E-4</v>
      </c>
      <c r="M437" s="2">
        <f ca="1">(OFFSET(Assumptions!$B$20,M$1-1,0)*$D437+1)^(1/252)-1</f>
        <v>3.7574762183512078E-4</v>
      </c>
      <c r="N437" s="2">
        <f ca="1">(OFFSET(Assumptions!$B$20,N$1-1,0)*$D437+1)^(1/252)-1</f>
        <v>3.5188288282705926E-4</v>
      </c>
    </row>
    <row r="438" spans="1:14" x14ac:dyDescent="0.25">
      <c r="A438" s="4">
        <f t="shared" si="24"/>
        <v>11</v>
      </c>
      <c r="B438" s="4">
        <f t="shared" si="25"/>
        <v>2013</v>
      </c>
      <c r="C438" s="9">
        <v>41597</v>
      </c>
      <c r="D438" s="1">
        <f t="shared" si="26"/>
        <v>9.2800658313975326E-2</v>
      </c>
      <c r="E438" s="1">
        <v>3.52219999999903E-4</v>
      </c>
      <c r="F438" s="1">
        <f t="shared" si="27"/>
        <v>0.14042552286146504</v>
      </c>
      <c r="G438" s="1">
        <v>-3.1053315811199401E-2</v>
      </c>
      <c r="H438" s="2">
        <f ca="1">(OFFSET(Assumptions!$B$20,H$1-1,0)*$D438+1)^(1/252)-1</f>
        <v>3.6903960465650698E-4</v>
      </c>
      <c r="I438" s="2">
        <f ca="1">(OFFSET(Assumptions!$B$20,I$1-1,0)*$D438+1)^(1/252)-1</f>
        <v>3.85788526023223E-4</v>
      </c>
      <c r="J438" s="2">
        <f ca="1">(OFFSET(Assumptions!$B$20,J$1-1,0)*$D438+1)^(1/252)-1</f>
        <v>4.1907668252449959E-4</v>
      </c>
      <c r="K438" s="2">
        <f ca="1">(OFFSET(Assumptions!$B$20,K$1-1,0)*$D438+1)^(1/252)-1</f>
        <v>3.6903960465650698E-4</v>
      </c>
      <c r="L438" s="2">
        <f ca="1">(OFFSET(Assumptions!$B$20,L$1-1,0)*$D438+1)^(1/252)-1</f>
        <v>3.6736083478472459E-4</v>
      </c>
      <c r="M438" s="2">
        <f ca="1">(OFFSET(Assumptions!$B$20,M$1-1,0)*$D438+1)^(1/252)-1</f>
        <v>3.7574762183512078E-4</v>
      </c>
      <c r="N438" s="2">
        <f ca="1">(OFFSET(Assumptions!$B$20,N$1-1,0)*$D438+1)^(1/252)-1</f>
        <v>3.5188288282705926E-4</v>
      </c>
    </row>
    <row r="439" spans="1:14" x14ac:dyDescent="0.25">
      <c r="A439" s="4">
        <f t="shared" si="24"/>
        <v>11</v>
      </c>
      <c r="B439" s="4">
        <f t="shared" si="25"/>
        <v>2013</v>
      </c>
      <c r="C439" s="9">
        <v>41598</v>
      </c>
      <c r="D439" s="1">
        <f t="shared" si="26"/>
        <v>9.2800658313975326E-2</v>
      </c>
      <c r="E439" s="1">
        <v>3.52219999999903E-4</v>
      </c>
      <c r="F439" s="1">
        <f t="shared" si="27"/>
        <v>0.14082720353912714</v>
      </c>
      <c r="G439" s="1">
        <v>-1.58756156172002E-4</v>
      </c>
      <c r="H439" s="2">
        <f ca="1">(OFFSET(Assumptions!$B$20,H$1-1,0)*$D439+1)^(1/252)-1</f>
        <v>3.6903960465650698E-4</v>
      </c>
      <c r="I439" s="2">
        <f ca="1">(OFFSET(Assumptions!$B$20,I$1-1,0)*$D439+1)^(1/252)-1</f>
        <v>3.85788526023223E-4</v>
      </c>
      <c r="J439" s="2">
        <f ca="1">(OFFSET(Assumptions!$B$20,J$1-1,0)*$D439+1)^(1/252)-1</f>
        <v>4.1907668252449959E-4</v>
      </c>
      <c r="K439" s="2">
        <f ca="1">(OFFSET(Assumptions!$B$20,K$1-1,0)*$D439+1)^(1/252)-1</f>
        <v>3.6903960465650698E-4</v>
      </c>
      <c r="L439" s="2">
        <f ca="1">(OFFSET(Assumptions!$B$20,L$1-1,0)*$D439+1)^(1/252)-1</f>
        <v>3.6736083478472459E-4</v>
      </c>
      <c r="M439" s="2">
        <f ca="1">(OFFSET(Assumptions!$B$20,M$1-1,0)*$D439+1)^(1/252)-1</f>
        <v>3.7574762183512078E-4</v>
      </c>
      <c r="N439" s="2">
        <f ca="1">(OFFSET(Assumptions!$B$20,N$1-1,0)*$D439+1)^(1/252)-1</f>
        <v>3.5188288282705926E-4</v>
      </c>
    </row>
    <row r="440" spans="1:14" x14ac:dyDescent="0.25">
      <c r="A440" s="4">
        <f t="shared" si="24"/>
        <v>11</v>
      </c>
      <c r="B440" s="4">
        <f t="shared" si="25"/>
        <v>2013</v>
      </c>
      <c r="C440" s="9">
        <v>41599</v>
      </c>
      <c r="D440" s="1">
        <f t="shared" si="26"/>
        <v>9.2800658313975326E-2</v>
      </c>
      <c r="E440" s="1">
        <v>3.52219999999903E-4</v>
      </c>
      <c r="F440" s="1">
        <f t="shared" si="27"/>
        <v>0.14122902569675766</v>
      </c>
      <c r="G440" s="1">
        <v>-3.0981340266023099E-4</v>
      </c>
      <c r="H440" s="2">
        <f ca="1">(OFFSET(Assumptions!$B$20,H$1-1,0)*$D440+1)^(1/252)-1</f>
        <v>3.6903960465650698E-4</v>
      </c>
      <c r="I440" s="2">
        <f ca="1">(OFFSET(Assumptions!$B$20,I$1-1,0)*$D440+1)^(1/252)-1</f>
        <v>3.85788526023223E-4</v>
      </c>
      <c r="J440" s="2">
        <f ca="1">(OFFSET(Assumptions!$B$20,J$1-1,0)*$D440+1)^(1/252)-1</f>
        <v>4.1907668252449959E-4</v>
      </c>
      <c r="K440" s="2">
        <f ca="1">(OFFSET(Assumptions!$B$20,K$1-1,0)*$D440+1)^(1/252)-1</f>
        <v>3.6903960465650698E-4</v>
      </c>
      <c r="L440" s="2">
        <f ca="1">(OFFSET(Assumptions!$B$20,L$1-1,0)*$D440+1)^(1/252)-1</f>
        <v>3.6736083478472459E-4</v>
      </c>
      <c r="M440" s="2">
        <f ca="1">(OFFSET(Assumptions!$B$20,M$1-1,0)*$D440+1)^(1/252)-1</f>
        <v>3.7574762183512078E-4</v>
      </c>
      <c r="N440" s="2">
        <f ca="1">(OFFSET(Assumptions!$B$20,N$1-1,0)*$D440+1)^(1/252)-1</f>
        <v>3.5188288282705926E-4</v>
      </c>
    </row>
    <row r="441" spans="1:14" x14ac:dyDescent="0.25">
      <c r="A441" s="4">
        <f t="shared" si="24"/>
        <v>11</v>
      </c>
      <c r="B441" s="4">
        <f t="shared" si="25"/>
        <v>2013</v>
      </c>
      <c r="C441" s="9">
        <v>41600</v>
      </c>
      <c r="D441" s="1">
        <f t="shared" si="26"/>
        <v>9.2800658313975326E-2</v>
      </c>
      <c r="E441" s="1">
        <v>3.52219999999903E-4</v>
      </c>
      <c r="F441" s="1">
        <f t="shared" si="27"/>
        <v>0.1416309893841885</v>
      </c>
      <c r="G441" s="1">
        <v>1.82702274171982E-2</v>
      </c>
      <c r="H441" s="2">
        <f ca="1">(OFFSET(Assumptions!$B$20,H$1-1,0)*$D441+1)^(1/252)-1</f>
        <v>3.6903960465650698E-4</v>
      </c>
      <c r="I441" s="2">
        <f ca="1">(OFFSET(Assumptions!$B$20,I$1-1,0)*$D441+1)^(1/252)-1</f>
        <v>3.85788526023223E-4</v>
      </c>
      <c r="J441" s="2">
        <f ca="1">(OFFSET(Assumptions!$B$20,J$1-1,0)*$D441+1)^(1/252)-1</f>
        <v>4.1907668252449959E-4</v>
      </c>
      <c r="K441" s="2">
        <f ca="1">(OFFSET(Assumptions!$B$20,K$1-1,0)*$D441+1)^(1/252)-1</f>
        <v>3.6903960465650698E-4</v>
      </c>
      <c r="L441" s="2">
        <f ca="1">(OFFSET(Assumptions!$B$20,L$1-1,0)*$D441+1)^(1/252)-1</f>
        <v>3.6736083478472459E-4</v>
      </c>
      <c r="M441" s="2">
        <f ca="1">(OFFSET(Assumptions!$B$20,M$1-1,0)*$D441+1)^(1/252)-1</f>
        <v>3.7574762183512078E-4</v>
      </c>
      <c r="N441" s="2">
        <f ca="1">(OFFSET(Assumptions!$B$20,N$1-1,0)*$D441+1)^(1/252)-1</f>
        <v>3.5188288282705926E-4</v>
      </c>
    </row>
    <row r="442" spans="1:14" x14ac:dyDescent="0.25">
      <c r="A442" s="4">
        <f t="shared" si="24"/>
        <v>11</v>
      </c>
      <c r="B442" s="4">
        <f t="shared" si="25"/>
        <v>2013</v>
      </c>
      <c r="C442" s="9">
        <v>41603</v>
      </c>
      <c r="D442" s="1">
        <f t="shared" si="26"/>
        <v>9.2800658313975326E-2</v>
      </c>
      <c r="E442" s="1">
        <v>3.52219999999903E-4</v>
      </c>
      <c r="F442" s="1">
        <f t="shared" si="27"/>
        <v>0.14203309465126934</v>
      </c>
      <c r="G442" s="1">
        <v>-5.7175816134974501E-3</v>
      </c>
      <c r="H442" s="2">
        <f ca="1">(OFFSET(Assumptions!$B$20,H$1-1,0)*$D442+1)^(1/252)-1</f>
        <v>3.6903960465650698E-4</v>
      </c>
      <c r="I442" s="2">
        <f ca="1">(OFFSET(Assumptions!$B$20,I$1-1,0)*$D442+1)^(1/252)-1</f>
        <v>3.85788526023223E-4</v>
      </c>
      <c r="J442" s="2">
        <f ca="1">(OFFSET(Assumptions!$B$20,J$1-1,0)*$D442+1)^(1/252)-1</f>
        <v>4.1907668252449959E-4</v>
      </c>
      <c r="K442" s="2">
        <f ca="1">(OFFSET(Assumptions!$B$20,K$1-1,0)*$D442+1)^(1/252)-1</f>
        <v>3.6903960465650698E-4</v>
      </c>
      <c r="L442" s="2">
        <f ca="1">(OFFSET(Assumptions!$B$20,L$1-1,0)*$D442+1)^(1/252)-1</f>
        <v>3.6736083478472459E-4</v>
      </c>
      <c r="M442" s="2">
        <f ca="1">(OFFSET(Assumptions!$B$20,M$1-1,0)*$D442+1)^(1/252)-1</f>
        <v>3.7574762183512078E-4</v>
      </c>
      <c r="N442" s="2">
        <f ca="1">(OFFSET(Assumptions!$B$20,N$1-1,0)*$D442+1)^(1/252)-1</f>
        <v>3.5188288282705926E-4</v>
      </c>
    </row>
    <row r="443" spans="1:14" x14ac:dyDescent="0.25">
      <c r="A443" s="4">
        <f t="shared" si="24"/>
        <v>11</v>
      </c>
      <c r="B443" s="4">
        <f t="shared" si="25"/>
        <v>2013</v>
      </c>
      <c r="C443" s="9">
        <v>41604</v>
      </c>
      <c r="D443" s="1">
        <f t="shared" si="26"/>
        <v>9.2800658313975326E-2</v>
      </c>
      <c r="E443" s="1">
        <v>3.52219999999903E-4</v>
      </c>
      <c r="F443" s="1">
        <f t="shared" si="27"/>
        <v>0.14243534154786741</v>
      </c>
      <c r="G443" s="1">
        <v>-1.5039453609581E-3</v>
      </c>
      <c r="H443" s="2">
        <f ca="1">(OFFSET(Assumptions!$B$20,H$1-1,0)*$D443+1)^(1/252)-1</f>
        <v>3.6903960465650698E-4</v>
      </c>
      <c r="I443" s="2">
        <f ca="1">(OFFSET(Assumptions!$B$20,I$1-1,0)*$D443+1)^(1/252)-1</f>
        <v>3.85788526023223E-4</v>
      </c>
      <c r="J443" s="2">
        <f ca="1">(OFFSET(Assumptions!$B$20,J$1-1,0)*$D443+1)^(1/252)-1</f>
        <v>4.1907668252449959E-4</v>
      </c>
      <c r="K443" s="2">
        <f ca="1">(OFFSET(Assumptions!$B$20,K$1-1,0)*$D443+1)^(1/252)-1</f>
        <v>3.6903960465650698E-4</v>
      </c>
      <c r="L443" s="2">
        <f ca="1">(OFFSET(Assumptions!$B$20,L$1-1,0)*$D443+1)^(1/252)-1</f>
        <v>3.6736083478472459E-4</v>
      </c>
      <c r="M443" s="2">
        <f ca="1">(OFFSET(Assumptions!$B$20,M$1-1,0)*$D443+1)^(1/252)-1</f>
        <v>3.7574762183512078E-4</v>
      </c>
      <c r="N443" s="2">
        <f ca="1">(OFFSET(Assumptions!$B$20,N$1-1,0)*$D443+1)^(1/252)-1</f>
        <v>3.5188288282705926E-4</v>
      </c>
    </row>
    <row r="444" spans="1:14" x14ac:dyDescent="0.25">
      <c r="A444" s="4">
        <f t="shared" si="24"/>
        <v>11</v>
      </c>
      <c r="B444" s="4">
        <f t="shared" si="25"/>
        <v>2013</v>
      </c>
      <c r="C444" s="9">
        <v>41605</v>
      </c>
      <c r="D444" s="1">
        <f t="shared" si="26"/>
        <v>9.2800658313975326E-2</v>
      </c>
      <c r="E444" s="1">
        <v>3.52219999999903E-4</v>
      </c>
      <c r="F444" s="1">
        <f t="shared" si="27"/>
        <v>0.14283773012386725</v>
      </c>
      <c r="G444" s="1">
        <v>7.5679171805560497E-3</v>
      </c>
      <c r="H444" s="2">
        <f ca="1">(OFFSET(Assumptions!$B$20,H$1-1,0)*$D444+1)^(1/252)-1</f>
        <v>3.6903960465650698E-4</v>
      </c>
      <c r="I444" s="2">
        <f ca="1">(OFFSET(Assumptions!$B$20,I$1-1,0)*$D444+1)^(1/252)-1</f>
        <v>3.85788526023223E-4</v>
      </c>
      <c r="J444" s="2">
        <f ca="1">(OFFSET(Assumptions!$B$20,J$1-1,0)*$D444+1)^(1/252)-1</f>
        <v>4.1907668252449959E-4</v>
      </c>
      <c r="K444" s="2">
        <f ca="1">(OFFSET(Assumptions!$B$20,K$1-1,0)*$D444+1)^(1/252)-1</f>
        <v>3.6903960465650698E-4</v>
      </c>
      <c r="L444" s="2">
        <f ca="1">(OFFSET(Assumptions!$B$20,L$1-1,0)*$D444+1)^(1/252)-1</f>
        <v>3.6736083478472459E-4</v>
      </c>
      <c r="M444" s="2">
        <f ca="1">(OFFSET(Assumptions!$B$20,M$1-1,0)*$D444+1)^(1/252)-1</f>
        <v>3.7574762183512078E-4</v>
      </c>
      <c r="N444" s="2">
        <f ca="1">(OFFSET(Assumptions!$B$20,N$1-1,0)*$D444+1)^(1/252)-1</f>
        <v>3.5188288282705926E-4</v>
      </c>
    </row>
    <row r="445" spans="1:14" x14ac:dyDescent="0.25">
      <c r="A445" s="4">
        <f t="shared" si="24"/>
        <v>11</v>
      </c>
      <c r="B445" s="4">
        <f t="shared" si="25"/>
        <v>2013</v>
      </c>
      <c r="C445" s="9">
        <v>41606</v>
      </c>
      <c r="D445" s="1">
        <f t="shared" si="26"/>
        <v>9.2800658313975326E-2</v>
      </c>
      <c r="E445" s="1">
        <v>3.52219999999903E-4</v>
      </c>
      <c r="F445" s="1">
        <f t="shared" si="27"/>
        <v>0.14324026042917137</v>
      </c>
      <c r="G445" s="1">
        <v>7.3499775946801503E-3</v>
      </c>
      <c r="H445" s="2">
        <f ca="1">(OFFSET(Assumptions!$B$20,H$1-1,0)*$D445+1)^(1/252)-1</f>
        <v>3.6903960465650698E-4</v>
      </c>
      <c r="I445" s="2">
        <f ca="1">(OFFSET(Assumptions!$B$20,I$1-1,0)*$D445+1)^(1/252)-1</f>
        <v>3.85788526023223E-4</v>
      </c>
      <c r="J445" s="2">
        <f ca="1">(OFFSET(Assumptions!$B$20,J$1-1,0)*$D445+1)^(1/252)-1</f>
        <v>4.1907668252449959E-4</v>
      </c>
      <c r="K445" s="2">
        <f ca="1">(OFFSET(Assumptions!$B$20,K$1-1,0)*$D445+1)^(1/252)-1</f>
        <v>3.6903960465650698E-4</v>
      </c>
      <c r="L445" s="2">
        <f ca="1">(OFFSET(Assumptions!$B$20,L$1-1,0)*$D445+1)^(1/252)-1</f>
        <v>3.6736083478472459E-4</v>
      </c>
      <c r="M445" s="2">
        <f ca="1">(OFFSET(Assumptions!$B$20,M$1-1,0)*$D445+1)^(1/252)-1</f>
        <v>3.7574762183512078E-4</v>
      </c>
      <c r="N445" s="2">
        <f ca="1">(OFFSET(Assumptions!$B$20,N$1-1,0)*$D445+1)^(1/252)-1</f>
        <v>3.5188288282705926E-4</v>
      </c>
    </row>
    <row r="446" spans="1:14" x14ac:dyDescent="0.25">
      <c r="A446" s="4">
        <f t="shared" si="24"/>
        <v>11</v>
      </c>
      <c r="B446" s="4">
        <f t="shared" si="25"/>
        <v>2013</v>
      </c>
      <c r="C446" s="9">
        <v>41607</v>
      </c>
      <c r="D446" s="1">
        <f t="shared" si="26"/>
        <v>9.7700697047012675E-2</v>
      </c>
      <c r="E446" s="1">
        <v>3.69980000000103E-4</v>
      </c>
      <c r="F446" s="1">
        <f t="shared" si="27"/>
        <v>0.1436632364607251</v>
      </c>
      <c r="G446" s="1">
        <v>-4.9920785946882002E-3</v>
      </c>
      <c r="H446" s="2">
        <f ca="1">(OFFSET(Assumptions!$B$20,H$1-1,0)*$D446+1)^(1/252)-1</f>
        <v>3.8760719024377721E-4</v>
      </c>
      <c r="I446" s="2">
        <f ca="1">(OFFSET(Assumptions!$B$20,I$1-1,0)*$D446+1)^(1/252)-1</f>
        <v>4.0515676367758324E-4</v>
      </c>
      <c r="J446" s="2">
        <f ca="1">(OFFSET(Assumptions!$B$20,J$1-1,0)*$D446+1)^(1/252)-1</f>
        <v>4.4002577868251791E-4</v>
      </c>
      <c r="K446" s="2">
        <f ca="1">(OFFSET(Assumptions!$B$20,K$1-1,0)*$D446+1)^(1/252)-1</f>
        <v>3.8760719024377721E-4</v>
      </c>
      <c r="L446" s="2">
        <f ca="1">(OFFSET(Assumptions!$B$20,L$1-1,0)*$D446+1)^(1/252)-1</f>
        <v>3.8584797530516468E-4</v>
      </c>
      <c r="M446" s="2">
        <f ca="1">(OFFSET(Assumptions!$B$20,M$1-1,0)*$D446+1)^(1/252)-1</f>
        <v>3.9463629524671973E-4</v>
      </c>
      <c r="N446" s="2">
        <f ca="1">(OFFSET(Assumptions!$B$20,N$1-1,0)*$D446+1)^(1/252)-1</f>
        <v>3.6962665977369191E-4</v>
      </c>
    </row>
    <row r="447" spans="1:14" x14ac:dyDescent="0.25">
      <c r="A447" s="4">
        <f t="shared" si="24"/>
        <v>12</v>
      </c>
      <c r="B447" s="4">
        <f t="shared" si="25"/>
        <v>2013</v>
      </c>
      <c r="C447" s="9">
        <v>41610</v>
      </c>
      <c r="D447" s="1">
        <f t="shared" si="26"/>
        <v>9.7700697047012675E-2</v>
      </c>
      <c r="E447" s="1">
        <v>3.69980000000103E-4</v>
      </c>
      <c r="F447" s="1">
        <f t="shared" si="27"/>
        <v>0.14408636898495097</v>
      </c>
      <c r="G447" s="1">
        <v>2.05525093922176E-3</v>
      </c>
      <c r="H447" s="2">
        <f ca="1">(OFFSET(Assumptions!$B$20,H$1-1,0)*$D447+1)^(1/252)-1</f>
        <v>3.8760719024377721E-4</v>
      </c>
      <c r="I447" s="2">
        <f ca="1">(OFFSET(Assumptions!$B$20,I$1-1,0)*$D447+1)^(1/252)-1</f>
        <v>4.0515676367758324E-4</v>
      </c>
      <c r="J447" s="2">
        <f ca="1">(OFFSET(Assumptions!$B$20,J$1-1,0)*$D447+1)^(1/252)-1</f>
        <v>4.4002577868251791E-4</v>
      </c>
      <c r="K447" s="2">
        <f ca="1">(OFFSET(Assumptions!$B$20,K$1-1,0)*$D447+1)^(1/252)-1</f>
        <v>3.8760719024377721E-4</v>
      </c>
      <c r="L447" s="2">
        <f ca="1">(OFFSET(Assumptions!$B$20,L$1-1,0)*$D447+1)^(1/252)-1</f>
        <v>3.8584797530516468E-4</v>
      </c>
      <c r="M447" s="2">
        <f ca="1">(OFFSET(Assumptions!$B$20,M$1-1,0)*$D447+1)^(1/252)-1</f>
        <v>3.9463629524671973E-4</v>
      </c>
      <c r="N447" s="2">
        <f ca="1">(OFFSET(Assumptions!$B$20,N$1-1,0)*$D447+1)^(1/252)-1</f>
        <v>3.6962665977369191E-4</v>
      </c>
    </row>
    <row r="448" spans="1:14" x14ac:dyDescent="0.25">
      <c r="A448" s="4">
        <f t="shared" si="24"/>
        <v>12</v>
      </c>
      <c r="B448" s="4">
        <f t="shared" si="25"/>
        <v>2013</v>
      </c>
      <c r="C448" s="9">
        <v>41611</v>
      </c>
      <c r="D448" s="1">
        <f t="shared" si="26"/>
        <v>9.7700697047012675E-2</v>
      </c>
      <c r="E448" s="1">
        <v>3.69980000000103E-4</v>
      </c>
      <c r="F448" s="1">
        <f t="shared" si="27"/>
        <v>0.14450965805974825</v>
      </c>
      <c r="G448" s="1">
        <v>5.4797830490229699E-3</v>
      </c>
      <c r="H448" s="2">
        <f ca="1">(OFFSET(Assumptions!$B$20,H$1-1,0)*$D448+1)^(1/252)-1</f>
        <v>3.8760719024377721E-4</v>
      </c>
      <c r="I448" s="2">
        <f ca="1">(OFFSET(Assumptions!$B$20,I$1-1,0)*$D448+1)^(1/252)-1</f>
        <v>4.0515676367758324E-4</v>
      </c>
      <c r="J448" s="2">
        <f ca="1">(OFFSET(Assumptions!$B$20,J$1-1,0)*$D448+1)^(1/252)-1</f>
        <v>4.4002577868251791E-4</v>
      </c>
      <c r="K448" s="2">
        <f ca="1">(OFFSET(Assumptions!$B$20,K$1-1,0)*$D448+1)^(1/252)-1</f>
        <v>3.8760719024377721E-4</v>
      </c>
      <c r="L448" s="2">
        <f ca="1">(OFFSET(Assumptions!$B$20,L$1-1,0)*$D448+1)^(1/252)-1</f>
        <v>3.8584797530516468E-4</v>
      </c>
      <c r="M448" s="2">
        <f ca="1">(OFFSET(Assumptions!$B$20,M$1-1,0)*$D448+1)^(1/252)-1</f>
        <v>3.9463629524671973E-4</v>
      </c>
      <c r="N448" s="2">
        <f ca="1">(OFFSET(Assumptions!$B$20,N$1-1,0)*$D448+1)^(1/252)-1</f>
        <v>3.6962665977369191E-4</v>
      </c>
    </row>
    <row r="449" spans="1:14" x14ac:dyDescent="0.25">
      <c r="A449" s="4">
        <f t="shared" si="24"/>
        <v>12</v>
      </c>
      <c r="B449" s="4">
        <f t="shared" si="25"/>
        <v>2013</v>
      </c>
      <c r="C449" s="9">
        <v>41612</v>
      </c>
      <c r="D449" s="1">
        <f t="shared" si="26"/>
        <v>9.7700697047012675E-2</v>
      </c>
      <c r="E449" s="1">
        <v>3.69980000000103E-4</v>
      </c>
      <c r="F449" s="1">
        <f t="shared" si="27"/>
        <v>0.14493310374303725</v>
      </c>
      <c r="G449" s="1">
        <v>2.6857111719731401E-3</v>
      </c>
      <c r="H449" s="2">
        <f ca="1">(OFFSET(Assumptions!$B$20,H$1-1,0)*$D449+1)^(1/252)-1</f>
        <v>3.8760719024377721E-4</v>
      </c>
      <c r="I449" s="2">
        <f ca="1">(OFFSET(Assumptions!$B$20,I$1-1,0)*$D449+1)^(1/252)-1</f>
        <v>4.0515676367758324E-4</v>
      </c>
      <c r="J449" s="2">
        <f ca="1">(OFFSET(Assumptions!$B$20,J$1-1,0)*$D449+1)^(1/252)-1</f>
        <v>4.4002577868251791E-4</v>
      </c>
      <c r="K449" s="2">
        <f ca="1">(OFFSET(Assumptions!$B$20,K$1-1,0)*$D449+1)^(1/252)-1</f>
        <v>3.8760719024377721E-4</v>
      </c>
      <c r="L449" s="2">
        <f ca="1">(OFFSET(Assumptions!$B$20,L$1-1,0)*$D449+1)^(1/252)-1</f>
        <v>3.8584797530516468E-4</v>
      </c>
      <c r="M449" s="2">
        <f ca="1">(OFFSET(Assumptions!$B$20,M$1-1,0)*$D449+1)^(1/252)-1</f>
        <v>3.9463629524671973E-4</v>
      </c>
      <c r="N449" s="2">
        <f ca="1">(OFFSET(Assumptions!$B$20,N$1-1,0)*$D449+1)^(1/252)-1</f>
        <v>3.6962665977369191E-4</v>
      </c>
    </row>
    <row r="450" spans="1:14" x14ac:dyDescent="0.25">
      <c r="A450" s="4">
        <f t="shared" si="24"/>
        <v>12</v>
      </c>
      <c r="B450" s="4">
        <f t="shared" si="25"/>
        <v>2013</v>
      </c>
      <c r="C450" s="9">
        <v>41613</v>
      </c>
      <c r="D450" s="1">
        <f t="shared" si="26"/>
        <v>9.7700697047012675E-2</v>
      </c>
      <c r="E450" s="1">
        <v>3.69980000000103E-4</v>
      </c>
      <c r="F450" s="1">
        <f t="shared" si="27"/>
        <v>0.1453567060927603</v>
      </c>
      <c r="G450" s="1">
        <v>9.5722282623900094E-3</v>
      </c>
      <c r="H450" s="2">
        <f ca="1">(OFFSET(Assumptions!$B$20,H$1-1,0)*$D450+1)^(1/252)-1</f>
        <v>3.8760719024377721E-4</v>
      </c>
      <c r="I450" s="2">
        <f ca="1">(OFFSET(Assumptions!$B$20,I$1-1,0)*$D450+1)^(1/252)-1</f>
        <v>4.0515676367758324E-4</v>
      </c>
      <c r="J450" s="2">
        <f ca="1">(OFFSET(Assumptions!$B$20,J$1-1,0)*$D450+1)^(1/252)-1</f>
        <v>4.4002577868251791E-4</v>
      </c>
      <c r="K450" s="2">
        <f ca="1">(OFFSET(Assumptions!$B$20,K$1-1,0)*$D450+1)^(1/252)-1</f>
        <v>3.8760719024377721E-4</v>
      </c>
      <c r="L450" s="2">
        <f ca="1">(OFFSET(Assumptions!$B$20,L$1-1,0)*$D450+1)^(1/252)-1</f>
        <v>3.8584797530516468E-4</v>
      </c>
      <c r="M450" s="2">
        <f ca="1">(OFFSET(Assumptions!$B$20,M$1-1,0)*$D450+1)^(1/252)-1</f>
        <v>3.9463629524671973E-4</v>
      </c>
      <c r="N450" s="2">
        <f ca="1">(OFFSET(Assumptions!$B$20,N$1-1,0)*$D450+1)^(1/252)-1</f>
        <v>3.6962665977369191E-4</v>
      </c>
    </row>
    <row r="451" spans="1:14" x14ac:dyDescent="0.25">
      <c r="A451" s="4">
        <f t="shared" si="24"/>
        <v>12</v>
      </c>
      <c r="B451" s="4">
        <f t="shared" si="25"/>
        <v>2013</v>
      </c>
      <c r="C451" s="9">
        <v>41614</v>
      </c>
      <c r="D451" s="1">
        <f t="shared" si="26"/>
        <v>9.7700697047012675E-2</v>
      </c>
      <c r="E451" s="1">
        <v>3.69980000000103E-4</v>
      </c>
      <c r="F451" s="1">
        <f t="shared" si="27"/>
        <v>0.14578046516688059</v>
      </c>
      <c r="G451" s="1">
        <v>-6.4521946475349897E-3</v>
      </c>
      <c r="H451" s="2">
        <f ca="1">(OFFSET(Assumptions!$B$20,H$1-1,0)*$D451+1)^(1/252)-1</f>
        <v>3.8760719024377721E-4</v>
      </c>
      <c r="I451" s="2">
        <f ca="1">(OFFSET(Assumptions!$B$20,I$1-1,0)*$D451+1)^(1/252)-1</f>
        <v>4.0515676367758324E-4</v>
      </c>
      <c r="J451" s="2">
        <f ca="1">(OFFSET(Assumptions!$B$20,J$1-1,0)*$D451+1)^(1/252)-1</f>
        <v>4.4002577868251791E-4</v>
      </c>
      <c r="K451" s="2">
        <f ca="1">(OFFSET(Assumptions!$B$20,K$1-1,0)*$D451+1)^(1/252)-1</f>
        <v>3.8760719024377721E-4</v>
      </c>
      <c r="L451" s="2">
        <f ca="1">(OFFSET(Assumptions!$B$20,L$1-1,0)*$D451+1)^(1/252)-1</f>
        <v>3.8584797530516468E-4</v>
      </c>
      <c r="M451" s="2">
        <f ca="1">(OFFSET(Assumptions!$B$20,M$1-1,0)*$D451+1)^(1/252)-1</f>
        <v>3.9463629524671973E-4</v>
      </c>
      <c r="N451" s="2">
        <f ca="1">(OFFSET(Assumptions!$B$20,N$1-1,0)*$D451+1)^(1/252)-1</f>
        <v>3.6962665977369191E-4</v>
      </c>
    </row>
    <row r="452" spans="1:14" x14ac:dyDescent="0.25">
      <c r="A452" s="4">
        <f t="shared" ref="A452:A515" si="28">MONTH(C452)</f>
        <v>12</v>
      </c>
      <c r="B452" s="4">
        <f t="shared" ref="B452:B515" si="29">YEAR(C452)</f>
        <v>2013</v>
      </c>
      <c r="C452" s="9">
        <v>41617</v>
      </c>
      <c r="D452" s="1">
        <f t="shared" si="26"/>
        <v>9.7601154965704984E-2</v>
      </c>
      <c r="E452" s="1">
        <v>3.6962000000007001E-4</v>
      </c>
      <c r="F452" s="1">
        <f t="shared" si="27"/>
        <v>0.14620396854241569</v>
      </c>
      <c r="G452" s="1">
        <v>-9.9126666489346392E-3</v>
      </c>
      <c r="H452" s="2">
        <f ca="1">(OFFSET(Assumptions!$B$20,H$1-1,0)*$D452+1)^(1/252)-1</f>
        <v>3.8723085758052278E-4</v>
      </c>
      <c r="I452" s="2">
        <f ca="1">(OFFSET(Assumptions!$B$20,I$1-1,0)*$D452+1)^(1/252)-1</f>
        <v>4.0476424177326997E-4</v>
      </c>
      <c r="J452" s="2">
        <f ca="1">(OFFSET(Assumptions!$B$20,J$1-1,0)*$D452+1)^(1/252)-1</f>
        <v>4.3960130105502593E-4</v>
      </c>
      <c r="K452" s="2">
        <f ca="1">(OFFSET(Assumptions!$B$20,K$1-1,0)*$D452+1)^(1/252)-1</f>
        <v>3.8723085758052278E-4</v>
      </c>
      <c r="L452" s="2">
        <f ca="1">(OFFSET(Assumptions!$B$20,L$1-1,0)*$D452+1)^(1/252)-1</f>
        <v>3.8547326942306448E-4</v>
      </c>
      <c r="M452" s="2">
        <f ca="1">(OFFSET(Assumptions!$B$20,M$1-1,0)*$D452+1)^(1/252)-1</f>
        <v>3.9425346978294584E-4</v>
      </c>
      <c r="N452" s="2">
        <f ca="1">(OFFSET(Assumptions!$B$20,N$1-1,0)*$D452+1)^(1/252)-1</f>
        <v>3.6926698790273882E-4</v>
      </c>
    </row>
    <row r="453" spans="1:14" x14ac:dyDescent="0.25">
      <c r="A453" s="4">
        <f t="shared" si="28"/>
        <v>12</v>
      </c>
      <c r="B453" s="4">
        <f t="shared" si="29"/>
        <v>2013</v>
      </c>
      <c r="C453" s="9">
        <v>41618</v>
      </c>
      <c r="D453" s="1">
        <f t="shared" ref="D453:D516" si="30">(1+E453)^252-1</f>
        <v>9.8500124651501597E-2</v>
      </c>
      <c r="E453" s="1">
        <v>3.7287000000008102E-4</v>
      </c>
      <c r="F453" s="1">
        <f t="shared" si="27"/>
        <v>0.14663135361616608</v>
      </c>
      <c r="G453" s="1">
        <v>-4.0832366090012302E-3</v>
      </c>
      <c r="H453" s="2">
        <f ca="1">(OFFSET(Assumptions!$B$20,H$1-1,0)*$D453+1)^(1/252)-1</f>
        <v>3.9062824938729257E-4</v>
      </c>
      <c r="I453" s="2">
        <f ca="1">(OFFSET(Assumptions!$B$20,I$1-1,0)*$D453+1)^(1/252)-1</f>
        <v>4.0830772631728074E-4</v>
      </c>
      <c r="J453" s="2">
        <f ca="1">(OFFSET(Assumptions!$B$20,J$1-1,0)*$D453+1)^(1/252)-1</f>
        <v>4.4343314210570917E-4</v>
      </c>
      <c r="K453" s="2">
        <f ca="1">(OFFSET(Assumptions!$B$20,K$1-1,0)*$D453+1)^(1/252)-1</f>
        <v>3.9062824938729257E-4</v>
      </c>
      <c r="L453" s="2">
        <f ca="1">(OFFSET(Assumptions!$B$20,L$1-1,0)*$D453+1)^(1/252)-1</f>
        <v>3.8885598079252404E-4</v>
      </c>
      <c r="M453" s="2">
        <f ca="1">(OFFSET(Assumptions!$B$20,M$1-1,0)*$D453+1)^(1/252)-1</f>
        <v>3.9770945360650956E-4</v>
      </c>
      <c r="N453" s="2">
        <f ca="1">(OFFSET(Assumptions!$B$20,N$1-1,0)*$D453+1)^(1/252)-1</f>
        <v>3.7251402669702394E-4</v>
      </c>
    </row>
    <row r="454" spans="1:14" x14ac:dyDescent="0.25">
      <c r="A454" s="4">
        <f t="shared" si="28"/>
        <v>12</v>
      </c>
      <c r="B454" s="4">
        <f t="shared" si="29"/>
        <v>2013</v>
      </c>
      <c r="C454" s="9">
        <v>41619</v>
      </c>
      <c r="D454" s="1">
        <f t="shared" si="30"/>
        <v>9.7700697047012675E-2</v>
      </c>
      <c r="E454" s="1">
        <v>3.69980000000103E-4</v>
      </c>
      <c r="F454" s="1">
        <f t="shared" si="27"/>
        <v>0.14705558428437704</v>
      </c>
      <c r="G454" s="1">
        <v>2.63533780243952E-3</v>
      </c>
      <c r="H454" s="2">
        <f ca="1">(OFFSET(Assumptions!$B$20,H$1-1,0)*$D454+1)^(1/252)-1</f>
        <v>3.8760719024377721E-4</v>
      </c>
      <c r="I454" s="2">
        <f ca="1">(OFFSET(Assumptions!$B$20,I$1-1,0)*$D454+1)^(1/252)-1</f>
        <v>4.0515676367758324E-4</v>
      </c>
      <c r="J454" s="2">
        <f ca="1">(OFFSET(Assumptions!$B$20,J$1-1,0)*$D454+1)^(1/252)-1</f>
        <v>4.4002577868251791E-4</v>
      </c>
      <c r="K454" s="2">
        <f ca="1">(OFFSET(Assumptions!$B$20,K$1-1,0)*$D454+1)^(1/252)-1</f>
        <v>3.8760719024377721E-4</v>
      </c>
      <c r="L454" s="2">
        <f ca="1">(OFFSET(Assumptions!$B$20,L$1-1,0)*$D454+1)^(1/252)-1</f>
        <v>3.8584797530516468E-4</v>
      </c>
      <c r="M454" s="2">
        <f ca="1">(OFFSET(Assumptions!$B$20,M$1-1,0)*$D454+1)^(1/252)-1</f>
        <v>3.9463629524671973E-4</v>
      </c>
      <c r="N454" s="2">
        <f ca="1">(OFFSET(Assumptions!$B$20,N$1-1,0)*$D454+1)^(1/252)-1</f>
        <v>3.6962665977369191E-4</v>
      </c>
    </row>
    <row r="455" spans="1:14" x14ac:dyDescent="0.25">
      <c r="A455" s="4">
        <f t="shared" si="28"/>
        <v>12</v>
      </c>
      <c r="B455" s="4">
        <f t="shared" si="29"/>
        <v>2013</v>
      </c>
      <c r="C455" s="9">
        <v>41620</v>
      </c>
      <c r="D455" s="1">
        <f t="shared" si="30"/>
        <v>9.7700697047012675E-2</v>
      </c>
      <c r="E455" s="1">
        <v>3.69980000000103E-4</v>
      </c>
      <c r="F455" s="1">
        <f t="shared" ref="F455:F518" si="31">(1+F454)*(1+E455)-1</f>
        <v>0.14747997190945061</v>
      </c>
      <c r="G455" s="1">
        <v>6.4058682523717696E-3</v>
      </c>
      <c r="H455" s="2">
        <f ca="1">(OFFSET(Assumptions!$B$20,H$1-1,0)*$D455+1)^(1/252)-1</f>
        <v>3.8760719024377721E-4</v>
      </c>
      <c r="I455" s="2">
        <f ca="1">(OFFSET(Assumptions!$B$20,I$1-1,0)*$D455+1)^(1/252)-1</f>
        <v>4.0515676367758324E-4</v>
      </c>
      <c r="J455" s="2">
        <f ca="1">(OFFSET(Assumptions!$B$20,J$1-1,0)*$D455+1)^(1/252)-1</f>
        <v>4.4002577868251791E-4</v>
      </c>
      <c r="K455" s="2">
        <f ca="1">(OFFSET(Assumptions!$B$20,K$1-1,0)*$D455+1)^(1/252)-1</f>
        <v>3.8760719024377721E-4</v>
      </c>
      <c r="L455" s="2">
        <f ca="1">(OFFSET(Assumptions!$B$20,L$1-1,0)*$D455+1)^(1/252)-1</f>
        <v>3.8584797530516468E-4</v>
      </c>
      <c r="M455" s="2">
        <f ca="1">(OFFSET(Assumptions!$B$20,M$1-1,0)*$D455+1)^(1/252)-1</f>
        <v>3.9463629524671973E-4</v>
      </c>
      <c r="N455" s="2">
        <f ca="1">(OFFSET(Assumptions!$B$20,N$1-1,0)*$D455+1)^(1/252)-1</f>
        <v>3.6962665977369191E-4</v>
      </c>
    </row>
    <row r="456" spans="1:14" x14ac:dyDescent="0.25">
      <c r="A456" s="4">
        <f t="shared" si="28"/>
        <v>12</v>
      </c>
      <c r="B456" s="4">
        <f t="shared" si="29"/>
        <v>2013</v>
      </c>
      <c r="C456" s="9">
        <v>41621</v>
      </c>
      <c r="D456" s="1">
        <f t="shared" si="30"/>
        <v>9.7700697047012675E-2</v>
      </c>
      <c r="E456" s="1">
        <v>3.69980000000103E-4</v>
      </c>
      <c r="F456" s="1">
        <f t="shared" si="31"/>
        <v>0.14790451654945769</v>
      </c>
      <c r="G456" s="1">
        <v>-1.1532892960628401E-3</v>
      </c>
      <c r="H456" s="2">
        <f ca="1">(OFFSET(Assumptions!$B$20,H$1-1,0)*$D456+1)^(1/252)-1</f>
        <v>3.8760719024377721E-4</v>
      </c>
      <c r="I456" s="2">
        <f ca="1">(OFFSET(Assumptions!$B$20,I$1-1,0)*$D456+1)^(1/252)-1</f>
        <v>4.0515676367758324E-4</v>
      </c>
      <c r="J456" s="2">
        <f ca="1">(OFFSET(Assumptions!$B$20,J$1-1,0)*$D456+1)^(1/252)-1</f>
        <v>4.4002577868251791E-4</v>
      </c>
      <c r="K456" s="2">
        <f ca="1">(OFFSET(Assumptions!$B$20,K$1-1,0)*$D456+1)^(1/252)-1</f>
        <v>3.8760719024377721E-4</v>
      </c>
      <c r="L456" s="2">
        <f ca="1">(OFFSET(Assumptions!$B$20,L$1-1,0)*$D456+1)^(1/252)-1</f>
        <v>3.8584797530516468E-4</v>
      </c>
      <c r="M456" s="2">
        <f ca="1">(OFFSET(Assumptions!$B$20,M$1-1,0)*$D456+1)^(1/252)-1</f>
        <v>3.9463629524671973E-4</v>
      </c>
      <c r="N456" s="2">
        <f ca="1">(OFFSET(Assumptions!$B$20,N$1-1,0)*$D456+1)^(1/252)-1</f>
        <v>3.6962665977369191E-4</v>
      </c>
    </row>
    <row r="457" spans="1:14" x14ac:dyDescent="0.25">
      <c r="A457" s="4">
        <f t="shared" si="28"/>
        <v>12</v>
      </c>
      <c r="B457" s="4">
        <f t="shared" si="29"/>
        <v>2013</v>
      </c>
      <c r="C457" s="9">
        <v>41624</v>
      </c>
      <c r="D457" s="1">
        <f t="shared" si="30"/>
        <v>9.7700697047012675E-2</v>
      </c>
      <c r="E457" s="1">
        <v>3.69980000000103E-4</v>
      </c>
      <c r="F457" s="1">
        <f t="shared" si="31"/>
        <v>0.14832921826249068</v>
      </c>
      <c r="G457" s="1">
        <v>-3.0864471726251802E-3</v>
      </c>
      <c r="H457" s="2">
        <f ca="1">(OFFSET(Assumptions!$B$20,H$1-1,0)*$D457+1)^(1/252)-1</f>
        <v>3.8760719024377721E-4</v>
      </c>
      <c r="I457" s="2">
        <f ca="1">(OFFSET(Assumptions!$B$20,I$1-1,0)*$D457+1)^(1/252)-1</f>
        <v>4.0515676367758324E-4</v>
      </c>
      <c r="J457" s="2">
        <f ca="1">(OFFSET(Assumptions!$B$20,J$1-1,0)*$D457+1)^(1/252)-1</f>
        <v>4.4002577868251791E-4</v>
      </c>
      <c r="K457" s="2">
        <f ca="1">(OFFSET(Assumptions!$B$20,K$1-1,0)*$D457+1)^(1/252)-1</f>
        <v>3.8760719024377721E-4</v>
      </c>
      <c r="L457" s="2">
        <f ca="1">(OFFSET(Assumptions!$B$20,L$1-1,0)*$D457+1)^(1/252)-1</f>
        <v>3.8584797530516468E-4</v>
      </c>
      <c r="M457" s="2">
        <f ca="1">(OFFSET(Assumptions!$B$20,M$1-1,0)*$D457+1)^(1/252)-1</f>
        <v>3.9463629524671973E-4</v>
      </c>
      <c r="N457" s="2">
        <f ca="1">(OFFSET(Assumptions!$B$20,N$1-1,0)*$D457+1)^(1/252)-1</f>
        <v>3.6962665977369191E-4</v>
      </c>
    </row>
    <row r="458" spans="1:14" x14ac:dyDescent="0.25">
      <c r="A458" s="4">
        <f t="shared" si="28"/>
        <v>12</v>
      </c>
      <c r="B458" s="4">
        <f t="shared" si="29"/>
        <v>2013</v>
      </c>
      <c r="C458" s="9">
        <v>41625</v>
      </c>
      <c r="D458" s="1">
        <f t="shared" si="30"/>
        <v>9.8500124651501597E-2</v>
      </c>
      <c r="E458" s="1">
        <v>3.7287000000008102E-4</v>
      </c>
      <c r="F458" s="1">
        <f t="shared" si="31"/>
        <v>0.14875739577810432</v>
      </c>
      <c r="G458" s="1">
        <v>4.7618247165148698E-4</v>
      </c>
      <c r="H458" s="2">
        <f ca="1">(OFFSET(Assumptions!$B$20,H$1-1,0)*$D458+1)^(1/252)-1</f>
        <v>3.9062824938729257E-4</v>
      </c>
      <c r="I458" s="2">
        <f ca="1">(OFFSET(Assumptions!$B$20,I$1-1,0)*$D458+1)^(1/252)-1</f>
        <v>4.0830772631728074E-4</v>
      </c>
      <c r="J458" s="2">
        <f ca="1">(OFFSET(Assumptions!$B$20,J$1-1,0)*$D458+1)^(1/252)-1</f>
        <v>4.4343314210570917E-4</v>
      </c>
      <c r="K458" s="2">
        <f ca="1">(OFFSET(Assumptions!$B$20,K$1-1,0)*$D458+1)^(1/252)-1</f>
        <v>3.9062824938729257E-4</v>
      </c>
      <c r="L458" s="2">
        <f ca="1">(OFFSET(Assumptions!$B$20,L$1-1,0)*$D458+1)^(1/252)-1</f>
        <v>3.8885598079252404E-4</v>
      </c>
      <c r="M458" s="2">
        <f ca="1">(OFFSET(Assumptions!$B$20,M$1-1,0)*$D458+1)^(1/252)-1</f>
        <v>3.9770945360650956E-4</v>
      </c>
      <c r="N458" s="2">
        <f ca="1">(OFFSET(Assumptions!$B$20,N$1-1,0)*$D458+1)^(1/252)-1</f>
        <v>3.7251402669702394E-4</v>
      </c>
    </row>
    <row r="459" spans="1:14" x14ac:dyDescent="0.25">
      <c r="A459" s="4">
        <f t="shared" si="28"/>
        <v>12</v>
      </c>
      <c r="B459" s="4">
        <f t="shared" si="29"/>
        <v>2013</v>
      </c>
      <c r="C459" s="9">
        <v>41626</v>
      </c>
      <c r="D459" s="1">
        <f t="shared" si="30"/>
        <v>9.7700697047012675E-2</v>
      </c>
      <c r="E459" s="1">
        <v>3.69980000000103E-4</v>
      </c>
      <c r="F459" s="1">
        <f t="shared" si="31"/>
        <v>0.14918241303939439</v>
      </c>
      <c r="G459" s="1">
        <v>3.39898767676172E-3</v>
      </c>
      <c r="H459" s="2">
        <f ca="1">(OFFSET(Assumptions!$B$20,H$1-1,0)*$D459+1)^(1/252)-1</f>
        <v>3.8760719024377721E-4</v>
      </c>
      <c r="I459" s="2">
        <f ca="1">(OFFSET(Assumptions!$B$20,I$1-1,0)*$D459+1)^(1/252)-1</f>
        <v>4.0515676367758324E-4</v>
      </c>
      <c r="J459" s="2">
        <f ca="1">(OFFSET(Assumptions!$B$20,J$1-1,0)*$D459+1)^(1/252)-1</f>
        <v>4.4002577868251791E-4</v>
      </c>
      <c r="K459" s="2">
        <f ca="1">(OFFSET(Assumptions!$B$20,K$1-1,0)*$D459+1)^(1/252)-1</f>
        <v>3.8760719024377721E-4</v>
      </c>
      <c r="L459" s="2">
        <f ca="1">(OFFSET(Assumptions!$B$20,L$1-1,0)*$D459+1)^(1/252)-1</f>
        <v>3.8584797530516468E-4</v>
      </c>
      <c r="M459" s="2">
        <f ca="1">(OFFSET(Assumptions!$B$20,M$1-1,0)*$D459+1)^(1/252)-1</f>
        <v>3.9463629524671973E-4</v>
      </c>
      <c r="N459" s="2">
        <f ca="1">(OFFSET(Assumptions!$B$20,N$1-1,0)*$D459+1)^(1/252)-1</f>
        <v>3.6962665977369191E-4</v>
      </c>
    </row>
    <row r="460" spans="1:14" x14ac:dyDescent="0.25">
      <c r="A460" s="4">
        <f t="shared" si="28"/>
        <v>12</v>
      </c>
      <c r="B460" s="4">
        <f t="shared" si="29"/>
        <v>2013</v>
      </c>
      <c r="C460" s="9">
        <v>41627</v>
      </c>
      <c r="D460" s="1">
        <f t="shared" si="30"/>
        <v>9.7700697047012675E-2</v>
      </c>
      <c r="E460" s="1">
        <v>3.69980000000103E-4</v>
      </c>
      <c r="F460" s="1">
        <f t="shared" si="31"/>
        <v>0.14960758754857073</v>
      </c>
      <c r="G460" s="1">
        <v>4.1474577511626497E-3</v>
      </c>
      <c r="H460" s="2">
        <f ca="1">(OFFSET(Assumptions!$B$20,H$1-1,0)*$D460+1)^(1/252)-1</f>
        <v>3.8760719024377721E-4</v>
      </c>
      <c r="I460" s="2">
        <f ca="1">(OFFSET(Assumptions!$B$20,I$1-1,0)*$D460+1)^(1/252)-1</f>
        <v>4.0515676367758324E-4</v>
      </c>
      <c r="J460" s="2">
        <f ca="1">(OFFSET(Assumptions!$B$20,J$1-1,0)*$D460+1)^(1/252)-1</f>
        <v>4.4002577868251791E-4</v>
      </c>
      <c r="K460" s="2">
        <f ca="1">(OFFSET(Assumptions!$B$20,K$1-1,0)*$D460+1)^(1/252)-1</f>
        <v>3.8760719024377721E-4</v>
      </c>
      <c r="L460" s="2">
        <f ca="1">(OFFSET(Assumptions!$B$20,L$1-1,0)*$D460+1)^(1/252)-1</f>
        <v>3.8584797530516468E-4</v>
      </c>
      <c r="M460" s="2">
        <f ca="1">(OFFSET(Assumptions!$B$20,M$1-1,0)*$D460+1)^(1/252)-1</f>
        <v>3.9463629524671973E-4</v>
      </c>
      <c r="N460" s="2">
        <f ca="1">(OFFSET(Assumptions!$B$20,N$1-1,0)*$D460+1)^(1/252)-1</f>
        <v>3.6962665977369191E-4</v>
      </c>
    </row>
    <row r="461" spans="1:14" x14ac:dyDescent="0.25">
      <c r="A461" s="4">
        <f t="shared" si="28"/>
        <v>12</v>
      </c>
      <c r="B461" s="4">
        <f t="shared" si="29"/>
        <v>2013</v>
      </c>
      <c r="C461" s="9">
        <v>41628</v>
      </c>
      <c r="D461" s="1">
        <f t="shared" si="30"/>
        <v>9.7700697047012675E-2</v>
      </c>
      <c r="E461" s="1">
        <v>3.69980000000103E-4</v>
      </c>
      <c r="F461" s="1">
        <f t="shared" si="31"/>
        <v>0.15003291936381213</v>
      </c>
      <c r="G461" s="1">
        <v>3.7747880035146099E-3</v>
      </c>
      <c r="H461" s="2">
        <f ca="1">(OFFSET(Assumptions!$B$20,H$1-1,0)*$D461+1)^(1/252)-1</f>
        <v>3.8760719024377721E-4</v>
      </c>
      <c r="I461" s="2">
        <f ca="1">(OFFSET(Assumptions!$B$20,I$1-1,0)*$D461+1)^(1/252)-1</f>
        <v>4.0515676367758324E-4</v>
      </c>
      <c r="J461" s="2">
        <f ca="1">(OFFSET(Assumptions!$B$20,J$1-1,0)*$D461+1)^(1/252)-1</f>
        <v>4.4002577868251791E-4</v>
      </c>
      <c r="K461" s="2">
        <f ca="1">(OFFSET(Assumptions!$B$20,K$1-1,0)*$D461+1)^(1/252)-1</f>
        <v>3.8760719024377721E-4</v>
      </c>
      <c r="L461" s="2">
        <f ca="1">(OFFSET(Assumptions!$B$20,L$1-1,0)*$D461+1)^(1/252)-1</f>
        <v>3.8584797530516468E-4</v>
      </c>
      <c r="M461" s="2">
        <f ca="1">(OFFSET(Assumptions!$B$20,M$1-1,0)*$D461+1)^(1/252)-1</f>
        <v>3.9463629524671973E-4</v>
      </c>
      <c r="N461" s="2">
        <f ca="1">(OFFSET(Assumptions!$B$20,N$1-1,0)*$D461+1)^(1/252)-1</f>
        <v>3.6962665977369191E-4</v>
      </c>
    </row>
    <row r="462" spans="1:14" x14ac:dyDescent="0.25">
      <c r="A462" s="4">
        <f t="shared" si="28"/>
        <v>12</v>
      </c>
      <c r="B462" s="4">
        <f t="shared" si="29"/>
        <v>2013</v>
      </c>
      <c r="C462" s="9">
        <v>41631</v>
      </c>
      <c r="D462" s="1">
        <f t="shared" si="30"/>
        <v>9.7700697047012675E-2</v>
      </c>
      <c r="E462" s="1">
        <v>3.69980000000103E-4</v>
      </c>
      <c r="F462" s="1">
        <f t="shared" si="31"/>
        <v>0.15045840854331849</v>
      </c>
      <c r="G462" s="1">
        <v>7.1018039853885098E-3</v>
      </c>
      <c r="H462" s="2">
        <f ca="1">(OFFSET(Assumptions!$B$20,H$1-1,0)*$D462+1)^(1/252)-1</f>
        <v>3.8760719024377721E-4</v>
      </c>
      <c r="I462" s="2">
        <f ca="1">(OFFSET(Assumptions!$B$20,I$1-1,0)*$D462+1)^(1/252)-1</f>
        <v>4.0515676367758324E-4</v>
      </c>
      <c r="J462" s="2">
        <f ca="1">(OFFSET(Assumptions!$B$20,J$1-1,0)*$D462+1)^(1/252)-1</f>
        <v>4.4002577868251791E-4</v>
      </c>
      <c r="K462" s="2">
        <f ca="1">(OFFSET(Assumptions!$B$20,K$1-1,0)*$D462+1)^(1/252)-1</f>
        <v>3.8760719024377721E-4</v>
      </c>
      <c r="L462" s="2">
        <f ca="1">(OFFSET(Assumptions!$B$20,L$1-1,0)*$D462+1)^(1/252)-1</f>
        <v>3.8584797530516468E-4</v>
      </c>
      <c r="M462" s="2">
        <f ca="1">(OFFSET(Assumptions!$B$20,M$1-1,0)*$D462+1)^(1/252)-1</f>
        <v>3.9463629524671973E-4</v>
      </c>
      <c r="N462" s="2">
        <f ca="1">(OFFSET(Assumptions!$B$20,N$1-1,0)*$D462+1)^(1/252)-1</f>
        <v>3.6962665977369191E-4</v>
      </c>
    </row>
    <row r="463" spans="1:14" x14ac:dyDescent="0.25">
      <c r="A463" s="4">
        <f t="shared" si="28"/>
        <v>12</v>
      </c>
      <c r="B463" s="4">
        <f t="shared" si="29"/>
        <v>2013</v>
      </c>
      <c r="C463" s="9">
        <v>41632</v>
      </c>
      <c r="D463" s="1">
        <f t="shared" si="30"/>
        <v>9.7700697047012675E-2</v>
      </c>
      <c r="E463" s="1">
        <v>3.69980000000103E-4</v>
      </c>
      <c r="F463" s="1">
        <f t="shared" si="31"/>
        <v>0.15088405514531145</v>
      </c>
      <c r="G463" s="1">
        <v>-1.58755171089764E-4</v>
      </c>
      <c r="H463" s="2">
        <f ca="1">(OFFSET(Assumptions!$B$20,H$1-1,0)*$D463+1)^(1/252)-1</f>
        <v>3.8760719024377721E-4</v>
      </c>
      <c r="I463" s="2">
        <f ca="1">(OFFSET(Assumptions!$B$20,I$1-1,0)*$D463+1)^(1/252)-1</f>
        <v>4.0515676367758324E-4</v>
      </c>
      <c r="J463" s="2">
        <f ca="1">(OFFSET(Assumptions!$B$20,J$1-1,0)*$D463+1)^(1/252)-1</f>
        <v>4.4002577868251791E-4</v>
      </c>
      <c r="K463" s="2">
        <f ca="1">(OFFSET(Assumptions!$B$20,K$1-1,0)*$D463+1)^(1/252)-1</f>
        <v>3.8760719024377721E-4</v>
      </c>
      <c r="L463" s="2">
        <f ca="1">(OFFSET(Assumptions!$B$20,L$1-1,0)*$D463+1)^(1/252)-1</f>
        <v>3.8584797530516468E-4</v>
      </c>
      <c r="M463" s="2">
        <f ca="1">(OFFSET(Assumptions!$B$20,M$1-1,0)*$D463+1)^(1/252)-1</f>
        <v>3.9463629524671973E-4</v>
      </c>
      <c r="N463" s="2">
        <f ca="1">(OFFSET(Assumptions!$B$20,N$1-1,0)*$D463+1)^(1/252)-1</f>
        <v>3.6962665977369191E-4</v>
      </c>
    </row>
    <row r="464" spans="1:14" x14ac:dyDescent="0.25">
      <c r="A464" s="4">
        <f t="shared" si="28"/>
        <v>12</v>
      </c>
      <c r="B464" s="4">
        <f t="shared" si="29"/>
        <v>2013</v>
      </c>
      <c r="C464" s="9">
        <v>41634</v>
      </c>
      <c r="D464" s="1">
        <f t="shared" si="30"/>
        <v>9.7700697047012675E-2</v>
      </c>
      <c r="E464" s="1">
        <v>3.69980000000103E-4</v>
      </c>
      <c r="F464" s="1">
        <f t="shared" si="31"/>
        <v>0.15130985922803419</v>
      </c>
      <c r="G464" s="1">
        <v>-2.3432363136453001E-3</v>
      </c>
      <c r="H464" s="2">
        <f ca="1">(OFFSET(Assumptions!$B$20,H$1-1,0)*$D464+1)^(1/252)-1</f>
        <v>3.8760719024377721E-4</v>
      </c>
      <c r="I464" s="2">
        <f ca="1">(OFFSET(Assumptions!$B$20,I$1-1,0)*$D464+1)^(1/252)-1</f>
        <v>4.0515676367758324E-4</v>
      </c>
      <c r="J464" s="2">
        <f ca="1">(OFFSET(Assumptions!$B$20,J$1-1,0)*$D464+1)^(1/252)-1</f>
        <v>4.4002577868251791E-4</v>
      </c>
      <c r="K464" s="2">
        <f ca="1">(OFFSET(Assumptions!$B$20,K$1-1,0)*$D464+1)^(1/252)-1</f>
        <v>3.8760719024377721E-4</v>
      </c>
      <c r="L464" s="2">
        <f ca="1">(OFFSET(Assumptions!$B$20,L$1-1,0)*$D464+1)^(1/252)-1</f>
        <v>3.8584797530516468E-4</v>
      </c>
      <c r="M464" s="2">
        <f ca="1">(OFFSET(Assumptions!$B$20,M$1-1,0)*$D464+1)^(1/252)-1</f>
        <v>3.9463629524671973E-4</v>
      </c>
      <c r="N464" s="2">
        <f ca="1">(OFFSET(Assumptions!$B$20,N$1-1,0)*$D464+1)^(1/252)-1</f>
        <v>3.6962665977369191E-4</v>
      </c>
    </row>
    <row r="465" spans="1:14" x14ac:dyDescent="0.25">
      <c r="A465" s="4">
        <f t="shared" si="28"/>
        <v>12</v>
      </c>
      <c r="B465" s="4">
        <f t="shared" si="29"/>
        <v>2013</v>
      </c>
      <c r="C465" s="9">
        <v>41635</v>
      </c>
      <c r="D465" s="1">
        <f t="shared" si="30"/>
        <v>9.7700697047012675E-2</v>
      </c>
      <c r="E465" s="1">
        <v>3.69980000000103E-4</v>
      </c>
      <c r="F465" s="1">
        <f t="shared" si="31"/>
        <v>0.15173582084975146</v>
      </c>
      <c r="G465" s="1">
        <v>-3.8088125416166898E-3</v>
      </c>
      <c r="H465" s="2">
        <f ca="1">(OFFSET(Assumptions!$B$20,H$1-1,0)*$D465+1)^(1/252)-1</f>
        <v>3.8760719024377721E-4</v>
      </c>
      <c r="I465" s="2">
        <f ca="1">(OFFSET(Assumptions!$B$20,I$1-1,0)*$D465+1)^(1/252)-1</f>
        <v>4.0515676367758324E-4</v>
      </c>
      <c r="J465" s="2">
        <f ca="1">(OFFSET(Assumptions!$B$20,J$1-1,0)*$D465+1)^(1/252)-1</f>
        <v>4.4002577868251791E-4</v>
      </c>
      <c r="K465" s="2">
        <f ca="1">(OFFSET(Assumptions!$B$20,K$1-1,0)*$D465+1)^(1/252)-1</f>
        <v>3.8760719024377721E-4</v>
      </c>
      <c r="L465" s="2">
        <f ca="1">(OFFSET(Assumptions!$B$20,L$1-1,0)*$D465+1)^(1/252)-1</f>
        <v>3.8584797530516468E-4</v>
      </c>
      <c r="M465" s="2">
        <f ca="1">(OFFSET(Assumptions!$B$20,M$1-1,0)*$D465+1)^(1/252)-1</f>
        <v>3.9463629524671973E-4</v>
      </c>
      <c r="N465" s="2">
        <f ca="1">(OFFSET(Assumptions!$B$20,N$1-1,0)*$D465+1)^(1/252)-1</f>
        <v>3.6962665977369191E-4</v>
      </c>
    </row>
    <row r="466" spans="1:14" x14ac:dyDescent="0.25">
      <c r="A466" s="4">
        <f t="shared" si="28"/>
        <v>12</v>
      </c>
      <c r="B466" s="4">
        <f t="shared" si="29"/>
        <v>2013</v>
      </c>
      <c r="C466" s="9">
        <v>41638</v>
      </c>
      <c r="D466" s="1">
        <f t="shared" si="30"/>
        <v>9.7700697047012675E-2</v>
      </c>
      <c r="E466" s="1">
        <v>3.69980000000103E-4</v>
      </c>
      <c r="F466" s="1">
        <f t="shared" si="31"/>
        <v>0.1521619400687495</v>
      </c>
      <c r="G466" s="1">
        <v>1.08246288516922E-2</v>
      </c>
      <c r="H466" s="2">
        <f ca="1">(OFFSET(Assumptions!$B$20,H$1-1,0)*$D466+1)^(1/252)-1</f>
        <v>3.8760719024377721E-4</v>
      </c>
      <c r="I466" s="2">
        <f ca="1">(OFFSET(Assumptions!$B$20,I$1-1,0)*$D466+1)^(1/252)-1</f>
        <v>4.0515676367758324E-4</v>
      </c>
      <c r="J466" s="2">
        <f ca="1">(OFFSET(Assumptions!$B$20,J$1-1,0)*$D466+1)^(1/252)-1</f>
        <v>4.4002577868251791E-4</v>
      </c>
      <c r="K466" s="2">
        <f ca="1">(OFFSET(Assumptions!$B$20,K$1-1,0)*$D466+1)^(1/252)-1</f>
        <v>3.8760719024377721E-4</v>
      </c>
      <c r="L466" s="2">
        <f ca="1">(OFFSET(Assumptions!$B$20,L$1-1,0)*$D466+1)^(1/252)-1</f>
        <v>3.8584797530516468E-4</v>
      </c>
      <c r="M466" s="2">
        <f ca="1">(OFFSET(Assumptions!$B$20,M$1-1,0)*$D466+1)^(1/252)-1</f>
        <v>3.9463629524671973E-4</v>
      </c>
      <c r="N466" s="2">
        <f ca="1">(OFFSET(Assumptions!$B$20,N$1-1,0)*$D466+1)^(1/252)-1</f>
        <v>3.6962665977369191E-4</v>
      </c>
    </row>
    <row r="467" spans="1:14" x14ac:dyDescent="0.25">
      <c r="A467" s="4">
        <f t="shared" si="28"/>
        <v>12</v>
      </c>
      <c r="B467" s="4">
        <f t="shared" si="29"/>
        <v>2013</v>
      </c>
      <c r="C467" s="9">
        <v>41639</v>
      </c>
      <c r="D467" s="1">
        <f t="shared" si="30"/>
        <v>9.7700697047012675E-2</v>
      </c>
      <c r="E467" s="1">
        <v>3.69980000000103E-4</v>
      </c>
      <c r="F467" s="1">
        <f t="shared" si="31"/>
        <v>0.15258821694333635</v>
      </c>
      <c r="G467" s="1">
        <v>-1.5875507903406801E-4</v>
      </c>
      <c r="H467" s="2">
        <f ca="1">(OFFSET(Assumptions!$B$20,H$1-1,0)*$D467+1)^(1/252)-1</f>
        <v>3.8760719024377721E-4</v>
      </c>
      <c r="I467" s="2">
        <f ca="1">(OFFSET(Assumptions!$B$20,I$1-1,0)*$D467+1)^(1/252)-1</f>
        <v>4.0515676367758324E-4</v>
      </c>
      <c r="J467" s="2">
        <f ca="1">(OFFSET(Assumptions!$B$20,J$1-1,0)*$D467+1)^(1/252)-1</f>
        <v>4.4002577868251791E-4</v>
      </c>
      <c r="K467" s="2">
        <f ca="1">(OFFSET(Assumptions!$B$20,K$1-1,0)*$D467+1)^(1/252)-1</f>
        <v>3.8760719024377721E-4</v>
      </c>
      <c r="L467" s="2">
        <f ca="1">(OFFSET(Assumptions!$B$20,L$1-1,0)*$D467+1)^(1/252)-1</f>
        <v>3.8584797530516468E-4</v>
      </c>
      <c r="M467" s="2">
        <f ca="1">(OFFSET(Assumptions!$B$20,M$1-1,0)*$D467+1)^(1/252)-1</f>
        <v>3.9463629524671973E-4</v>
      </c>
      <c r="N467" s="2">
        <f ca="1">(OFFSET(Assumptions!$B$20,N$1-1,0)*$D467+1)^(1/252)-1</f>
        <v>3.6962665977369191E-4</v>
      </c>
    </row>
    <row r="468" spans="1:14" x14ac:dyDescent="0.25">
      <c r="A468" s="4">
        <f t="shared" si="28"/>
        <v>1</v>
      </c>
      <c r="B468" s="4">
        <f t="shared" si="29"/>
        <v>2014</v>
      </c>
      <c r="C468" s="9">
        <v>41641</v>
      </c>
      <c r="D468" s="1">
        <f t="shared" si="30"/>
        <v>9.7700697047012675E-2</v>
      </c>
      <c r="E468" s="1">
        <v>3.69980000000103E-4</v>
      </c>
      <c r="F468" s="1">
        <f t="shared" si="31"/>
        <v>0.15301465153184113</v>
      </c>
      <c r="G468" s="1">
        <v>-3.5010009608639199E-3</v>
      </c>
      <c r="H468" s="2">
        <f ca="1">(OFFSET(Assumptions!$B$20,H$1-1,0)*$D468+1)^(1/252)-1</f>
        <v>3.8760719024377721E-4</v>
      </c>
      <c r="I468" s="2">
        <f ca="1">(OFFSET(Assumptions!$B$20,I$1-1,0)*$D468+1)^(1/252)-1</f>
        <v>4.0515676367758324E-4</v>
      </c>
      <c r="J468" s="2">
        <f ca="1">(OFFSET(Assumptions!$B$20,J$1-1,0)*$D468+1)^(1/252)-1</f>
        <v>4.4002577868251791E-4</v>
      </c>
      <c r="K468" s="2">
        <f ca="1">(OFFSET(Assumptions!$B$20,K$1-1,0)*$D468+1)^(1/252)-1</f>
        <v>3.8760719024377721E-4</v>
      </c>
      <c r="L468" s="2">
        <f ca="1">(OFFSET(Assumptions!$B$20,L$1-1,0)*$D468+1)^(1/252)-1</f>
        <v>3.8584797530516468E-4</v>
      </c>
      <c r="M468" s="2">
        <f ca="1">(OFFSET(Assumptions!$B$20,M$1-1,0)*$D468+1)^(1/252)-1</f>
        <v>3.9463629524671973E-4</v>
      </c>
      <c r="N468" s="2">
        <f ca="1">(OFFSET(Assumptions!$B$20,N$1-1,0)*$D468+1)^(1/252)-1</f>
        <v>3.6962665977369191E-4</v>
      </c>
    </row>
    <row r="469" spans="1:14" x14ac:dyDescent="0.25">
      <c r="A469" s="4">
        <f t="shared" si="28"/>
        <v>1</v>
      </c>
      <c r="B469" s="4">
        <f t="shared" si="29"/>
        <v>2014</v>
      </c>
      <c r="C469" s="9">
        <v>41642</v>
      </c>
      <c r="D469" s="1">
        <f t="shared" si="30"/>
        <v>9.7700697047012675E-2</v>
      </c>
      <c r="E469" s="1">
        <v>3.69980000000103E-4</v>
      </c>
      <c r="F469" s="1">
        <f t="shared" si="31"/>
        <v>0.15344124389261493</v>
      </c>
      <c r="G469" s="1">
        <v>7.4327927949595597E-3</v>
      </c>
      <c r="H469" s="2">
        <f ca="1">(OFFSET(Assumptions!$B$20,H$1-1,0)*$D469+1)^(1/252)-1</f>
        <v>3.8760719024377721E-4</v>
      </c>
      <c r="I469" s="2">
        <f ca="1">(OFFSET(Assumptions!$B$20,I$1-1,0)*$D469+1)^(1/252)-1</f>
        <v>4.0515676367758324E-4</v>
      </c>
      <c r="J469" s="2">
        <f ca="1">(OFFSET(Assumptions!$B$20,J$1-1,0)*$D469+1)^(1/252)-1</f>
        <v>4.4002577868251791E-4</v>
      </c>
      <c r="K469" s="2">
        <f ca="1">(OFFSET(Assumptions!$B$20,K$1-1,0)*$D469+1)^(1/252)-1</f>
        <v>3.8760719024377721E-4</v>
      </c>
      <c r="L469" s="2">
        <f ca="1">(OFFSET(Assumptions!$B$20,L$1-1,0)*$D469+1)^(1/252)-1</f>
        <v>3.8584797530516468E-4</v>
      </c>
      <c r="M469" s="2">
        <f ca="1">(OFFSET(Assumptions!$B$20,M$1-1,0)*$D469+1)^(1/252)-1</f>
        <v>3.9463629524671973E-4</v>
      </c>
      <c r="N469" s="2">
        <f ca="1">(OFFSET(Assumptions!$B$20,N$1-1,0)*$D469+1)^(1/252)-1</f>
        <v>3.6962665977369191E-4</v>
      </c>
    </row>
    <row r="470" spans="1:14" x14ac:dyDescent="0.25">
      <c r="A470" s="4">
        <f t="shared" si="28"/>
        <v>1</v>
      </c>
      <c r="B470" s="4">
        <f t="shared" si="29"/>
        <v>2014</v>
      </c>
      <c r="C470" s="9">
        <v>41645</v>
      </c>
      <c r="D470" s="1">
        <f t="shared" si="30"/>
        <v>9.7700697047012675E-2</v>
      </c>
      <c r="E470" s="1">
        <v>3.69980000000103E-4</v>
      </c>
      <c r="F470" s="1">
        <f t="shared" si="31"/>
        <v>0.1538679940840304</v>
      </c>
      <c r="G470" s="1">
        <v>-7.5366512074239696E-3</v>
      </c>
      <c r="H470" s="2">
        <f ca="1">(OFFSET(Assumptions!$B$20,H$1-1,0)*$D470+1)^(1/252)-1</f>
        <v>3.8760719024377721E-4</v>
      </c>
      <c r="I470" s="2">
        <f ca="1">(OFFSET(Assumptions!$B$20,I$1-1,0)*$D470+1)^(1/252)-1</f>
        <v>4.0515676367758324E-4</v>
      </c>
      <c r="J470" s="2">
        <f ca="1">(OFFSET(Assumptions!$B$20,J$1-1,0)*$D470+1)^(1/252)-1</f>
        <v>4.4002577868251791E-4</v>
      </c>
      <c r="K470" s="2">
        <f ca="1">(OFFSET(Assumptions!$B$20,K$1-1,0)*$D470+1)^(1/252)-1</f>
        <v>3.8760719024377721E-4</v>
      </c>
      <c r="L470" s="2">
        <f ca="1">(OFFSET(Assumptions!$B$20,L$1-1,0)*$D470+1)^(1/252)-1</f>
        <v>3.8584797530516468E-4</v>
      </c>
      <c r="M470" s="2">
        <f ca="1">(OFFSET(Assumptions!$B$20,M$1-1,0)*$D470+1)^(1/252)-1</f>
        <v>3.9463629524671973E-4</v>
      </c>
      <c r="N470" s="2">
        <f ca="1">(OFFSET(Assumptions!$B$20,N$1-1,0)*$D470+1)^(1/252)-1</f>
        <v>3.6962665977369191E-4</v>
      </c>
    </row>
    <row r="471" spans="1:14" x14ac:dyDescent="0.25">
      <c r="A471" s="4">
        <f t="shared" si="28"/>
        <v>1</v>
      </c>
      <c r="B471" s="4">
        <f t="shared" si="29"/>
        <v>2014</v>
      </c>
      <c r="C471" s="9">
        <v>41646</v>
      </c>
      <c r="D471" s="1">
        <f t="shared" si="30"/>
        <v>9.7700697047012675E-2</v>
      </c>
      <c r="E471" s="1">
        <v>3.69980000000103E-4</v>
      </c>
      <c r="F471" s="1">
        <f t="shared" si="31"/>
        <v>0.15429490216448172</v>
      </c>
      <c r="G471" s="1">
        <v>-5.86799702579877E-3</v>
      </c>
      <c r="H471" s="2">
        <f ca="1">(OFFSET(Assumptions!$B$20,H$1-1,0)*$D471+1)^(1/252)-1</f>
        <v>3.8760719024377721E-4</v>
      </c>
      <c r="I471" s="2">
        <f ca="1">(OFFSET(Assumptions!$B$20,I$1-1,0)*$D471+1)^(1/252)-1</f>
        <v>4.0515676367758324E-4</v>
      </c>
      <c r="J471" s="2">
        <f ca="1">(OFFSET(Assumptions!$B$20,J$1-1,0)*$D471+1)^(1/252)-1</f>
        <v>4.4002577868251791E-4</v>
      </c>
      <c r="K471" s="2">
        <f ca="1">(OFFSET(Assumptions!$B$20,K$1-1,0)*$D471+1)^(1/252)-1</f>
        <v>3.8760719024377721E-4</v>
      </c>
      <c r="L471" s="2">
        <f ca="1">(OFFSET(Assumptions!$B$20,L$1-1,0)*$D471+1)^(1/252)-1</f>
        <v>3.8584797530516468E-4</v>
      </c>
      <c r="M471" s="2">
        <f ca="1">(OFFSET(Assumptions!$B$20,M$1-1,0)*$D471+1)^(1/252)-1</f>
        <v>3.9463629524671973E-4</v>
      </c>
      <c r="N471" s="2">
        <f ca="1">(OFFSET(Assumptions!$B$20,N$1-1,0)*$D471+1)^(1/252)-1</f>
        <v>3.6962665977369191E-4</v>
      </c>
    </row>
    <row r="472" spans="1:14" x14ac:dyDescent="0.25">
      <c r="A472" s="4">
        <f t="shared" si="28"/>
        <v>1</v>
      </c>
      <c r="B472" s="4">
        <f t="shared" si="29"/>
        <v>2014</v>
      </c>
      <c r="C472" s="9">
        <v>41647</v>
      </c>
      <c r="D472" s="1">
        <f t="shared" si="30"/>
        <v>9.7700697047012675E-2</v>
      </c>
      <c r="E472" s="1">
        <v>3.69980000000103E-4</v>
      </c>
      <c r="F472" s="1">
        <f t="shared" si="31"/>
        <v>0.1547219681923846</v>
      </c>
      <c r="G472" s="1">
        <v>-4.4423809004645598E-4</v>
      </c>
      <c r="H472" s="2">
        <f ca="1">(OFFSET(Assumptions!$B$20,H$1-1,0)*$D472+1)^(1/252)-1</f>
        <v>3.8760719024377721E-4</v>
      </c>
      <c r="I472" s="2">
        <f ca="1">(OFFSET(Assumptions!$B$20,I$1-1,0)*$D472+1)^(1/252)-1</f>
        <v>4.0515676367758324E-4</v>
      </c>
      <c r="J472" s="2">
        <f ca="1">(OFFSET(Assumptions!$B$20,J$1-1,0)*$D472+1)^(1/252)-1</f>
        <v>4.4002577868251791E-4</v>
      </c>
      <c r="K472" s="2">
        <f ca="1">(OFFSET(Assumptions!$B$20,K$1-1,0)*$D472+1)^(1/252)-1</f>
        <v>3.8760719024377721E-4</v>
      </c>
      <c r="L472" s="2">
        <f ca="1">(OFFSET(Assumptions!$B$20,L$1-1,0)*$D472+1)^(1/252)-1</f>
        <v>3.8584797530516468E-4</v>
      </c>
      <c r="M472" s="2">
        <f ca="1">(OFFSET(Assumptions!$B$20,M$1-1,0)*$D472+1)^(1/252)-1</f>
        <v>3.9463629524671973E-4</v>
      </c>
      <c r="N472" s="2">
        <f ca="1">(OFFSET(Assumptions!$B$20,N$1-1,0)*$D472+1)^(1/252)-1</f>
        <v>3.6962665977369191E-4</v>
      </c>
    </row>
    <row r="473" spans="1:14" x14ac:dyDescent="0.25">
      <c r="A473" s="4">
        <f t="shared" si="28"/>
        <v>1</v>
      </c>
      <c r="B473" s="4">
        <f t="shared" si="29"/>
        <v>2014</v>
      </c>
      <c r="C473" s="9">
        <v>41648</v>
      </c>
      <c r="D473" s="1">
        <f t="shared" si="30"/>
        <v>9.7700697047012675E-2</v>
      </c>
      <c r="E473" s="1">
        <v>3.69980000000103E-4</v>
      </c>
      <c r="F473" s="1">
        <f t="shared" si="31"/>
        <v>0.15514919222617651</v>
      </c>
      <c r="G473" s="1">
        <v>3.9301234735922302E-4</v>
      </c>
      <c r="H473" s="2">
        <f ca="1">(OFFSET(Assumptions!$B$20,H$1-1,0)*$D473+1)^(1/252)-1</f>
        <v>3.8760719024377721E-4</v>
      </c>
      <c r="I473" s="2">
        <f ca="1">(OFFSET(Assumptions!$B$20,I$1-1,0)*$D473+1)^(1/252)-1</f>
        <v>4.0515676367758324E-4</v>
      </c>
      <c r="J473" s="2">
        <f ca="1">(OFFSET(Assumptions!$B$20,J$1-1,0)*$D473+1)^(1/252)-1</f>
        <v>4.4002577868251791E-4</v>
      </c>
      <c r="K473" s="2">
        <f ca="1">(OFFSET(Assumptions!$B$20,K$1-1,0)*$D473+1)^(1/252)-1</f>
        <v>3.8760719024377721E-4</v>
      </c>
      <c r="L473" s="2">
        <f ca="1">(OFFSET(Assumptions!$B$20,L$1-1,0)*$D473+1)^(1/252)-1</f>
        <v>3.8584797530516468E-4</v>
      </c>
      <c r="M473" s="2">
        <f ca="1">(OFFSET(Assumptions!$B$20,M$1-1,0)*$D473+1)^(1/252)-1</f>
        <v>3.9463629524671973E-4</v>
      </c>
      <c r="N473" s="2">
        <f ca="1">(OFFSET(Assumptions!$B$20,N$1-1,0)*$D473+1)^(1/252)-1</f>
        <v>3.6962665977369191E-4</v>
      </c>
    </row>
    <row r="474" spans="1:14" x14ac:dyDescent="0.25">
      <c r="A474" s="4">
        <f t="shared" si="28"/>
        <v>1</v>
      </c>
      <c r="B474" s="4">
        <f t="shared" si="29"/>
        <v>2014</v>
      </c>
      <c r="C474" s="9">
        <v>41649</v>
      </c>
      <c r="D474" s="1">
        <f t="shared" si="30"/>
        <v>9.7700697047012675E-2</v>
      </c>
      <c r="E474" s="1">
        <v>3.69980000000103E-4</v>
      </c>
      <c r="F474" s="1">
        <f t="shared" si="31"/>
        <v>0.15557657432431649</v>
      </c>
      <c r="G474" s="1">
        <v>9.0718701684193697E-3</v>
      </c>
      <c r="H474" s="2">
        <f ca="1">(OFFSET(Assumptions!$B$20,H$1-1,0)*$D474+1)^(1/252)-1</f>
        <v>3.8760719024377721E-4</v>
      </c>
      <c r="I474" s="2">
        <f ca="1">(OFFSET(Assumptions!$B$20,I$1-1,0)*$D474+1)^(1/252)-1</f>
        <v>4.0515676367758324E-4</v>
      </c>
      <c r="J474" s="2">
        <f ca="1">(OFFSET(Assumptions!$B$20,J$1-1,0)*$D474+1)^(1/252)-1</f>
        <v>4.4002577868251791E-4</v>
      </c>
      <c r="K474" s="2">
        <f ca="1">(OFFSET(Assumptions!$B$20,K$1-1,0)*$D474+1)^(1/252)-1</f>
        <v>3.8760719024377721E-4</v>
      </c>
      <c r="L474" s="2">
        <f ca="1">(OFFSET(Assumptions!$B$20,L$1-1,0)*$D474+1)^(1/252)-1</f>
        <v>3.8584797530516468E-4</v>
      </c>
      <c r="M474" s="2">
        <f ca="1">(OFFSET(Assumptions!$B$20,M$1-1,0)*$D474+1)^(1/252)-1</f>
        <v>3.9463629524671973E-4</v>
      </c>
      <c r="N474" s="2">
        <f ca="1">(OFFSET(Assumptions!$B$20,N$1-1,0)*$D474+1)^(1/252)-1</f>
        <v>3.6962665977369191E-4</v>
      </c>
    </row>
    <row r="475" spans="1:14" x14ac:dyDescent="0.25">
      <c r="A475" s="4">
        <f t="shared" si="28"/>
        <v>1</v>
      </c>
      <c r="B475" s="4">
        <f t="shared" si="29"/>
        <v>2014</v>
      </c>
      <c r="C475" s="9">
        <v>41652</v>
      </c>
      <c r="D475" s="1">
        <f t="shared" si="30"/>
        <v>9.7700697047012675E-2</v>
      </c>
      <c r="E475" s="1">
        <v>3.69980000000103E-4</v>
      </c>
      <c r="F475" s="1">
        <f t="shared" si="31"/>
        <v>0.15600411454528507</v>
      </c>
      <c r="G475" s="1">
        <v>-1.5156713419416001E-2</v>
      </c>
      <c r="H475" s="2">
        <f ca="1">(OFFSET(Assumptions!$B$20,H$1-1,0)*$D475+1)^(1/252)-1</f>
        <v>3.8760719024377721E-4</v>
      </c>
      <c r="I475" s="2">
        <f ca="1">(OFFSET(Assumptions!$B$20,I$1-1,0)*$D475+1)^(1/252)-1</f>
        <v>4.0515676367758324E-4</v>
      </c>
      <c r="J475" s="2">
        <f ca="1">(OFFSET(Assumptions!$B$20,J$1-1,0)*$D475+1)^(1/252)-1</f>
        <v>4.4002577868251791E-4</v>
      </c>
      <c r="K475" s="2">
        <f ca="1">(OFFSET(Assumptions!$B$20,K$1-1,0)*$D475+1)^(1/252)-1</f>
        <v>3.8760719024377721E-4</v>
      </c>
      <c r="L475" s="2">
        <f ca="1">(OFFSET(Assumptions!$B$20,L$1-1,0)*$D475+1)^(1/252)-1</f>
        <v>3.8584797530516468E-4</v>
      </c>
      <c r="M475" s="2">
        <f ca="1">(OFFSET(Assumptions!$B$20,M$1-1,0)*$D475+1)^(1/252)-1</f>
        <v>3.9463629524671973E-4</v>
      </c>
      <c r="N475" s="2">
        <f ca="1">(OFFSET(Assumptions!$B$20,N$1-1,0)*$D475+1)^(1/252)-1</f>
        <v>3.6962665977369191E-4</v>
      </c>
    </row>
    <row r="476" spans="1:14" x14ac:dyDescent="0.25">
      <c r="A476" s="4">
        <f t="shared" si="28"/>
        <v>1</v>
      </c>
      <c r="B476" s="4">
        <f t="shared" si="29"/>
        <v>2014</v>
      </c>
      <c r="C476" s="9">
        <v>41653</v>
      </c>
      <c r="D476" s="1">
        <f t="shared" si="30"/>
        <v>9.7700697047012675E-2</v>
      </c>
      <c r="E476" s="1">
        <v>3.69980000000103E-4</v>
      </c>
      <c r="F476" s="1">
        <f t="shared" si="31"/>
        <v>0.15643181294758457</v>
      </c>
      <c r="G476" s="1">
        <v>3.1562149730839399E-3</v>
      </c>
      <c r="H476" s="2">
        <f ca="1">(OFFSET(Assumptions!$B$20,H$1-1,0)*$D476+1)^(1/252)-1</f>
        <v>3.8760719024377721E-4</v>
      </c>
      <c r="I476" s="2">
        <f ca="1">(OFFSET(Assumptions!$B$20,I$1-1,0)*$D476+1)^(1/252)-1</f>
        <v>4.0515676367758324E-4</v>
      </c>
      <c r="J476" s="2">
        <f ca="1">(OFFSET(Assumptions!$B$20,J$1-1,0)*$D476+1)^(1/252)-1</f>
        <v>4.4002577868251791E-4</v>
      </c>
      <c r="K476" s="2">
        <f ca="1">(OFFSET(Assumptions!$B$20,K$1-1,0)*$D476+1)^(1/252)-1</f>
        <v>3.8760719024377721E-4</v>
      </c>
      <c r="L476" s="2">
        <f ca="1">(OFFSET(Assumptions!$B$20,L$1-1,0)*$D476+1)^(1/252)-1</f>
        <v>3.8584797530516468E-4</v>
      </c>
      <c r="M476" s="2">
        <f ca="1">(OFFSET(Assumptions!$B$20,M$1-1,0)*$D476+1)^(1/252)-1</f>
        <v>3.9463629524671973E-4</v>
      </c>
      <c r="N476" s="2">
        <f ca="1">(OFFSET(Assumptions!$B$20,N$1-1,0)*$D476+1)^(1/252)-1</f>
        <v>3.6962665977369191E-4</v>
      </c>
    </row>
    <row r="477" spans="1:14" x14ac:dyDescent="0.25">
      <c r="A477" s="4">
        <f t="shared" si="28"/>
        <v>1</v>
      </c>
      <c r="B477" s="4">
        <f t="shared" si="29"/>
        <v>2014</v>
      </c>
      <c r="C477" s="9">
        <v>41654</v>
      </c>
      <c r="D477" s="1">
        <f t="shared" si="30"/>
        <v>9.7700697047012675E-2</v>
      </c>
      <c r="E477" s="1">
        <v>3.69980000000103E-4</v>
      </c>
      <c r="F477" s="1">
        <f t="shared" si="31"/>
        <v>0.15685966958973907</v>
      </c>
      <c r="G477" s="1">
        <v>-8.4314278414776599E-4</v>
      </c>
      <c r="H477" s="2">
        <f ca="1">(OFFSET(Assumptions!$B$20,H$1-1,0)*$D477+1)^(1/252)-1</f>
        <v>3.8760719024377721E-4</v>
      </c>
      <c r="I477" s="2">
        <f ca="1">(OFFSET(Assumptions!$B$20,I$1-1,0)*$D477+1)^(1/252)-1</f>
        <v>4.0515676367758324E-4</v>
      </c>
      <c r="J477" s="2">
        <f ca="1">(OFFSET(Assumptions!$B$20,J$1-1,0)*$D477+1)^(1/252)-1</f>
        <v>4.4002577868251791E-4</v>
      </c>
      <c r="K477" s="2">
        <f ca="1">(OFFSET(Assumptions!$B$20,K$1-1,0)*$D477+1)^(1/252)-1</f>
        <v>3.8760719024377721E-4</v>
      </c>
      <c r="L477" s="2">
        <f ca="1">(OFFSET(Assumptions!$B$20,L$1-1,0)*$D477+1)^(1/252)-1</f>
        <v>3.8584797530516468E-4</v>
      </c>
      <c r="M477" s="2">
        <f ca="1">(OFFSET(Assumptions!$B$20,M$1-1,0)*$D477+1)^(1/252)-1</f>
        <v>3.9463629524671973E-4</v>
      </c>
      <c r="N477" s="2">
        <f ca="1">(OFFSET(Assumptions!$B$20,N$1-1,0)*$D477+1)^(1/252)-1</f>
        <v>3.6962665977369191E-4</v>
      </c>
    </row>
    <row r="478" spans="1:14" x14ac:dyDescent="0.25">
      <c r="A478" s="4">
        <f t="shared" si="28"/>
        <v>1</v>
      </c>
      <c r="B478" s="4">
        <f t="shared" si="29"/>
        <v>2014</v>
      </c>
      <c r="C478" s="9">
        <v>41655</v>
      </c>
      <c r="D478" s="1">
        <f t="shared" si="30"/>
        <v>9.7700697047012675E-2</v>
      </c>
      <c r="E478" s="1">
        <v>3.69980000000103E-4</v>
      </c>
      <c r="F478" s="1">
        <f t="shared" si="31"/>
        <v>0.15728768453029396</v>
      </c>
      <c r="G478" s="1">
        <v>-5.49738239982611E-3</v>
      </c>
      <c r="H478" s="2">
        <f ca="1">(OFFSET(Assumptions!$B$20,H$1-1,0)*$D478+1)^(1/252)-1</f>
        <v>3.8760719024377721E-4</v>
      </c>
      <c r="I478" s="2">
        <f ca="1">(OFFSET(Assumptions!$B$20,I$1-1,0)*$D478+1)^(1/252)-1</f>
        <v>4.0515676367758324E-4</v>
      </c>
      <c r="J478" s="2">
        <f ca="1">(OFFSET(Assumptions!$B$20,J$1-1,0)*$D478+1)^(1/252)-1</f>
        <v>4.4002577868251791E-4</v>
      </c>
      <c r="K478" s="2">
        <f ca="1">(OFFSET(Assumptions!$B$20,K$1-1,0)*$D478+1)^(1/252)-1</f>
        <v>3.8760719024377721E-4</v>
      </c>
      <c r="L478" s="2">
        <f ca="1">(OFFSET(Assumptions!$B$20,L$1-1,0)*$D478+1)^(1/252)-1</f>
        <v>3.8584797530516468E-4</v>
      </c>
      <c r="M478" s="2">
        <f ca="1">(OFFSET(Assumptions!$B$20,M$1-1,0)*$D478+1)^(1/252)-1</f>
        <v>3.9463629524671973E-4</v>
      </c>
      <c r="N478" s="2">
        <f ca="1">(OFFSET(Assumptions!$B$20,N$1-1,0)*$D478+1)^(1/252)-1</f>
        <v>3.6962665977369191E-4</v>
      </c>
    </row>
    <row r="479" spans="1:14" x14ac:dyDescent="0.25">
      <c r="A479" s="4">
        <f t="shared" si="28"/>
        <v>1</v>
      </c>
      <c r="B479" s="4">
        <f t="shared" si="29"/>
        <v>2014</v>
      </c>
      <c r="C479" s="9">
        <v>41656</v>
      </c>
      <c r="D479" s="1">
        <f t="shared" si="30"/>
        <v>0.10270039324910707</v>
      </c>
      <c r="E479" s="1">
        <v>3.8801999999993298E-4</v>
      </c>
      <c r="F479" s="1">
        <f t="shared" si="31"/>
        <v>0.15773673529764531</v>
      </c>
      <c r="G479" s="1">
        <v>3.7688098932105299E-2</v>
      </c>
      <c r="H479" s="2">
        <f ca="1">(OFFSET(Assumptions!$B$20,H$1-1,0)*$D479+1)^(1/252)-1</f>
        <v>4.0646366726315719E-4</v>
      </c>
      <c r="I479" s="2">
        <f ca="1">(OFFSET(Assumptions!$B$20,I$1-1,0)*$D479+1)^(1/252)-1</f>
        <v>4.2482237980645543E-4</v>
      </c>
      <c r="J479" s="2">
        <f ca="1">(OFFSET(Assumptions!$B$20,J$1-1,0)*$D479+1)^(1/252)-1</f>
        <v>4.6128805234779691E-4</v>
      </c>
      <c r="K479" s="2">
        <f ca="1">(OFFSET(Assumptions!$B$20,K$1-1,0)*$D479+1)^(1/252)-1</f>
        <v>4.0646366726315719E-4</v>
      </c>
      <c r="L479" s="2">
        <f ca="1">(OFFSET(Assumptions!$B$20,L$1-1,0)*$D479+1)^(1/252)-1</f>
        <v>4.0462313647271486E-4</v>
      </c>
      <c r="M479" s="2">
        <f ca="1">(OFFSET(Assumptions!$B$20,M$1-1,0)*$D479+1)^(1/252)-1</f>
        <v>4.1381730289202778E-4</v>
      </c>
      <c r="N479" s="2">
        <f ca="1">(OFFSET(Assumptions!$B$20,N$1-1,0)*$D479+1)^(1/252)-1</f>
        <v>3.876502546991123E-4</v>
      </c>
    </row>
    <row r="480" spans="1:14" x14ac:dyDescent="0.25">
      <c r="A480" s="4">
        <f t="shared" si="28"/>
        <v>1</v>
      </c>
      <c r="B480" s="4">
        <f t="shared" si="29"/>
        <v>2014</v>
      </c>
      <c r="C480" s="9">
        <v>41659</v>
      </c>
      <c r="D480" s="1">
        <f t="shared" si="30"/>
        <v>0.10340060183636579</v>
      </c>
      <c r="E480" s="1">
        <v>3.90539999999939E-4</v>
      </c>
      <c r="F480" s="1">
        <f t="shared" si="31"/>
        <v>0.15818887780224844</v>
      </c>
      <c r="G480" s="1">
        <v>-9.2270139259699197E-3</v>
      </c>
      <c r="H480" s="2">
        <f ca="1">(OFFSET(Assumptions!$B$20,H$1-1,0)*$D480+1)^(1/252)-1</f>
        <v>4.0909741355577012E-4</v>
      </c>
      <c r="I480" s="2">
        <f ca="1">(OFFSET(Assumptions!$B$20,I$1-1,0)*$D480+1)^(1/252)-1</f>
        <v>4.2756882395655893E-4</v>
      </c>
      <c r="J480" s="2">
        <f ca="1">(OFFSET(Assumptions!$B$20,J$1-1,0)*$D480+1)^(1/252)-1</f>
        <v>4.6425680448214379E-4</v>
      </c>
      <c r="K480" s="2">
        <f ca="1">(OFFSET(Assumptions!$B$20,K$1-1,0)*$D480+1)^(1/252)-1</f>
        <v>4.0909741355577012E-4</v>
      </c>
      <c r="L480" s="2">
        <f ca="1">(OFFSET(Assumptions!$B$20,L$1-1,0)*$D480+1)^(1/252)-1</f>
        <v>4.0724555555660125E-4</v>
      </c>
      <c r="M480" s="2">
        <f ca="1">(OFFSET(Assumptions!$B$20,M$1-1,0)*$D480+1)^(1/252)-1</f>
        <v>4.1649625332396134E-4</v>
      </c>
      <c r="N480" s="2">
        <f ca="1">(OFFSET(Assumptions!$B$20,N$1-1,0)*$D480+1)^(1/252)-1</f>
        <v>3.9016796897861639E-4</v>
      </c>
    </row>
    <row r="481" spans="1:14" x14ac:dyDescent="0.25">
      <c r="A481" s="4">
        <f t="shared" si="28"/>
        <v>1</v>
      </c>
      <c r="B481" s="4">
        <f t="shared" si="29"/>
        <v>2014</v>
      </c>
      <c r="C481" s="9">
        <v>41660</v>
      </c>
      <c r="D481" s="1">
        <f t="shared" si="30"/>
        <v>0.10350066778011247</v>
      </c>
      <c r="E481" s="1">
        <v>3.9089999999997199E-4</v>
      </c>
      <c r="F481" s="1">
        <f t="shared" si="31"/>
        <v>0.1586416138345812</v>
      </c>
      <c r="G481" s="1">
        <v>1.2149560087982399E-2</v>
      </c>
      <c r="H481" s="2">
        <f ca="1">(OFFSET(Assumptions!$B$20,H$1-1,0)*$D481+1)^(1/252)-1</f>
        <v>4.0947365689358861E-4</v>
      </c>
      <c r="I481" s="2">
        <f ca="1">(OFFSET(Assumptions!$B$20,I$1-1,0)*$D481+1)^(1/252)-1</f>
        <v>4.2796116039056642E-4</v>
      </c>
      <c r="J481" s="2">
        <f ca="1">(OFFSET(Assumptions!$B$20,J$1-1,0)*$D481+1)^(1/252)-1</f>
        <v>4.6468088466156132E-4</v>
      </c>
      <c r="K481" s="2">
        <f ca="1">(OFFSET(Assumptions!$B$20,K$1-1,0)*$D481+1)^(1/252)-1</f>
        <v>4.0947365689358861E-4</v>
      </c>
      <c r="L481" s="2">
        <f ca="1">(OFFSET(Assumptions!$B$20,L$1-1,0)*$D481+1)^(1/252)-1</f>
        <v>4.0762018135609424E-4</v>
      </c>
      <c r="M481" s="2">
        <f ca="1">(OFFSET(Assumptions!$B$20,M$1-1,0)*$D481+1)^(1/252)-1</f>
        <v>4.1687895181197199E-4</v>
      </c>
      <c r="N481" s="2">
        <f ca="1">(OFFSET(Assumptions!$B$20,N$1-1,0)*$D481+1)^(1/252)-1</f>
        <v>3.9052764256486405E-4</v>
      </c>
    </row>
    <row r="482" spans="1:14" x14ac:dyDescent="0.25">
      <c r="A482" s="4">
        <f t="shared" si="28"/>
        <v>1</v>
      </c>
      <c r="B482" s="4">
        <f t="shared" si="29"/>
        <v>2014</v>
      </c>
      <c r="C482" s="9">
        <v>41661</v>
      </c>
      <c r="D482" s="1">
        <f t="shared" si="30"/>
        <v>0.10350066778011247</v>
      </c>
      <c r="E482" s="1">
        <v>3.9089999999997199E-4</v>
      </c>
      <c r="F482" s="1">
        <f t="shared" si="31"/>
        <v>0.159094526841429</v>
      </c>
      <c r="G482" s="1">
        <v>5.97106053232599E-3</v>
      </c>
      <c r="H482" s="2">
        <f ca="1">(OFFSET(Assumptions!$B$20,H$1-1,0)*$D482+1)^(1/252)-1</f>
        <v>4.0947365689358861E-4</v>
      </c>
      <c r="I482" s="2">
        <f ca="1">(OFFSET(Assumptions!$B$20,I$1-1,0)*$D482+1)^(1/252)-1</f>
        <v>4.2796116039056642E-4</v>
      </c>
      <c r="J482" s="2">
        <f ca="1">(OFFSET(Assumptions!$B$20,J$1-1,0)*$D482+1)^(1/252)-1</f>
        <v>4.6468088466156132E-4</v>
      </c>
      <c r="K482" s="2">
        <f ca="1">(OFFSET(Assumptions!$B$20,K$1-1,0)*$D482+1)^(1/252)-1</f>
        <v>4.0947365689358861E-4</v>
      </c>
      <c r="L482" s="2">
        <f ca="1">(OFFSET(Assumptions!$B$20,L$1-1,0)*$D482+1)^(1/252)-1</f>
        <v>4.0762018135609424E-4</v>
      </c>
      <c r="M482" s="2">
        <f ca="1">(OFFSET(Assumptions!$B$20,M$1-1,0)*$D482+1)^(1/252)-1</f>
        <v>4.1687895181197199E-4</v>
      </c>
      <c r="N482" s="2">
        <f ca="1">(OFFSET(Assumptions!$B$20,N$1-1,0)*$D482+1)^(1/252)-1</f>
        <v>3.9052764256486405E-4</v>
      </c>
    </row>
    <row r="483" spans="1:14" x14ac:dyDescent="0.25">
      <c r="A483" s="4">
        <f t="shared" si="28"/>
        <v>1</v>
      </c>
      <c r="B483" s="4">
        <f t="shared" si="29"/>
        <v>2014</v>
      </c>
      <c r="C483" s="9">
        <v>41662</v>
      </c>
      <c r="D483" s="1">
        <f t="shared" si="30"/>
        <v>0.10270039324910707</v>
      </c>
      <c r="E483" s="1">
        <v>3.8801999999993298E-4</v>
      </c>
      <c r="F483" s="1">
        <f t="shared" si="31"/>
        <v>0.15954427869973387</v>
      </c>
      <c r="G483" s="1">
        <v>-2.2961035651025699E-4</v>
      </c>
      <c r="H483" s="2">
        <f ca="1">(OFFSET(Assumptions!$B$20,H$1-1,0)*$D483+1)^(1/252)-1</f>
        <v>4.0646366726315719E-4</v>
      </c>
      <c r="I483" s="2">
        <f ca="1">(OFFSET(Assumptions!$B$20,I$1-1,0)*$D483+1)^(1/252)-1</f>
        <v>4.2482237980645543E-4</v>
      </c>
      <c r="J483" s="2">
        <f ca="1">(OFFSET(Assumptions!$B$20,J$1-1,0)*$D483+1)^(1/252)-1</f>
        <v>4.6128805234779691E-4</v>
      </c>
      <c r="K483" s="2">
        <f ca="1">(OFFSET(Assumptions!$B$20,K$1-1,0)*$D483+1)^(1/252)-1</f>
        <v>4.0646366726315719E-4</v>
      </c>
      <c r="L483" s="2">
        <f ca="1">(OFFSET(Assumptions!$B$20,L$1-1,0)*$D483+1)^(1/252)-1</f>
        <v>4.0462313647271486E-4</v>
      </c>
      <c r="M483" s="2">
        <f ca="1">(OFFSET(Assumptions!$B$20,M$1-1,0)*$D483+1)^(1/252)-1</f>
        <v>4.1381730289202778E-4</v>
      </c>
      <c r="N483" s="2">
        <f ca="1">(OFFSET(Assumptions!$B$20,N$1-1,0)*$D483+1)^(1/252)-1</f>
        <v>3.876502546991123E-4</v>
      </c>
    </row>
    <row r="484" spans="1:14" x14ac:dyDescent="0.25">
      <c r="A484" s="4">
        <f t="shared" si="28"/>
        <v>1</v>
      </c>
      <c r="B484" s="4">
        <f t="shared" si="29"/>
        <v>2014</v>
      </c>
      <c r="C484" s="9">
        <v>41663</v>
      </c>
      <c r="D484" s="1">
        <f t="shared" si="30"/>
        <v>0.10270039324910707</v>
      </c>
      <c r="E484" s="1">
        <v>3.8801999999993298E-4</v>
      </c>
      <c r="F484" s="1">
        <f t="shared" si="31"/>
        <v>0.15999420507075479</v>
      </c>
      <c r="G484" s="1">
        <v>6.8029041270436501E-3</v>
      </c>
      <c r="H484" s="2">
        <f ca="1">(OFFSET(Assumptions!$B$20,H$1-1,0)*$D484+1)^(1/252)-1</f>
        <v>4.0646366726315719E-4</v>
      </c>
      <c r="I484" s="2">
        <f ca="1">(OFFSET(Assumptions!$B$20,I$1-1,0)*$D484+1)^(1/252)-1</f>
        <v>4.2482237980645543E-4</v>
      </c>
      <c r="J484" s="2">
        <f ca="1">(OFFSET(Assumptions!$B$20,J$1-1,0)*$D484+1)^(1/252)-1</f>
        <v>4.6128805234779691E-4</v>
      </c>
      <c r="K484" s="2">
        <f ca="1">(OFFSET(Assumptions!$B$20,K$1-1,0)*$D484+1)^(1/252)-1</f>
        <v>4.0646366726315719E-4</v>
      </c>
      <c r="L484" s="2">
        <f ca="1">(OFFSET(Assumptions!$B$20,L$1-1,0)*$D484+1)^(1/252)-1</f>
        <v>4.0462313647271486E-4</v>
      </c>
      <c r="M484" s="2">
        <f ca="1">(OFFSET(Assumptions!$B$20,M$1-1,0)*$D484+1)^(1/252)-1</f>
        <v>4.1381730289202778E-4</v>
      </c>
      <c r="N484" s="2">
        <f ca="1">(OFFSET(Assumptions!$B$20,N$1-1,0)*$D484+1)^(1/252)-1</f>
        <v>3.876502546991123E-4</v>
      </c>
    </row>
    <row r="485" spans="1:14" x14ac:dyDescent="0.25">
      <c r="A485" s="4">
        <f t="shared" si="28"/>
        <v>1</v>
      </c>
      <c r="B485" s="4">
        <f t="shared" si="29"/>
        <v>2014</v>
      </c>
      <c r="C485" s="9">
        <v>41666</v>
      </c>
      <c r="D485" s="1">
        <f t="shared" si="30"/>
        <v>0.10270039324910707</v>
      </c>
      <c r="E485" s="1">
        <v>3.8801999999993298E-4</v>
      </c>
      <c r="F485" s="1">
        <f t="shared" si="31"/>
        <v>0.16044430602220627</v>
      </c>
      <c r="G485" s="1">
        <v>-1.41944933885951E-3</v>
      </c>
      <c r="H485" s="2">
        <f ca="1">(OFFSET(Assumptions!$B$20,H$1-1,0)*$D485+1)^(1/252)-1</f>
        <v>4.0646366726315719E-4</v>
      </c>
      <c r="I485" s="2">
        <f ca="1">(OFFSET(Assumptions!$B$20,I$1-1,0)*$D485+1)^(1/252)-1</f>
        <v>4.2482237980645543E-4</v>
      </c>
      <c r="J485" s="2">
        <f ca="1">(OFFSET(Assumptions!$B$20,J$1-1,0)*$D485+1)^(1/252)-1</f>
        <v>4.6128805234779691E-4</v>
      </c>
      <c r="K485" s="2">
        <f ca="1">(OFFSET(Assumptions!$B$20,K$1-1,0)*$D485+1)^(1/252)-1</f>
        <v>4.0646366726315719E-4</v>
      </c>
      <c r="L485" s="2">
        <f ca="1">(OFFSET(Assumptions!$B$20,L$1-1,0)*$D485+1)^(1/252)-1</f>
        <v>4.0462313647271486E-4</v>
      </c>
      <c r="M485" s="2">
        <f ca="1">(OFFSET(Assumptions!$B$20,M$1-1,0)*$D485+1)^(1/252)-1</f>
        <v>4.1381730289202778E-4</v>
      </c>
      <c r="N485" s="2">
        <f ca="1">(OFFSET(Assumptions!$B$20,N$1-1,0)*$D485+1)^(1/252)-1</f>
        <v>3.876502546991123E-4</v>
      </c>
    </row>
    <row r="486" spans="1:14" x14ac:dyDescent="0.25">
      <c r="A486" s="4">
        <f t="shared" si="28"/>
        <v>1</v>
      </c>
      <c r="B486" s="4">
        <f t="shared" si="29"/>
        <v>2014</v>
      </c>
      <c r="C486" s="9">
        <v>41667</v>
      </c>
      <c r="D486" s="1">
        <f t="shared" si="30"/>
        <v>0.10270039324910707</v>
      </c>
      <c r="E486" s="1">
        <v>3.8801999999993298E-4</v>
      </c>
      <c r="F486" s="1">
        <f t="shared" si="31"/>
        <v>0.16089458162182901</v>
      </c>
      <c r="G486" s="1">
        <v>7.8128540920006095E-3</v>
      </c>
      <c r="H486" s="2">
        <f ca="1">(OFFSET(Assumptions!$B$20,H$1-1,0)*$D486+1)^(1/252)-1</f>
        <v>4.0646366726315719E-4</v>
      </c>
      <c r="I486" s="2">
        <f ca="1">(OFFSET(Assumptions!$B$20,I$1-1,0)*$D486+1)^(1/252)-1</f>
        <v>4.2482237980645543E-4</v>
      </c>
      <c r="J486" s="2">
        <f ca="1">(OFFSET(Assumptions!$B$20,J$1-1,0)*$D486+1)^(1/252)-1</f>
        <v>4.6128805234779691E-4</v>
      </c>
      <c r="K486" s="2">
        <f ca="1">(OFFSET(Assumptions!$B$20,K$1-1,0)*$D486+1)^(1/252)-1</f>
        <v>4.0646366726315719E-4</v>
      </c>
      <c r="L486" s="2">
        <f ca="1">(OFFSET(Assumptions!$B$20,L$1-1,0)*$D486+1)^(1/252)-1</f>
        <v>4.0462313647271486E-4</v>
      </c>
      <c r="M486" s="2">
        <f ca="1">(OFFSET(Assumptions!$B$20,M$1-1,0)*$D486+1)^(1/252)-1</f>
        <v>4.1381730289202778E-4</v>
      </c>
      <c r="N486" s="2">
        <f ca="1">(OFFSET(Assumptions!$B$20,N$1-1,0)*$D486+1)^(1/252)-1</f>
        <v>3.876502546991123E-4</v>
      </c>
    </row>
    <row r="487" spans="1:14" x14ac:dyDescent="0.25">
      <c r="A487" s="4">
        <f t="shared" si="28"/>
        <v>1</v>
      </c>
      <c r="B487" s="4">
        <f t="shared" si="29"/>
        <v>2014</v>
      </c>
      <c r="C487" s="9">
        <v>41668</v>
      </c>
      <c r="D487" s="1">
        <f t="shared" si="30"/>
        <v>0.10270039324910707</v>
      </c>
      <c r="E487" s="1">
        <v>3.8801999999993298E-4</v>
      </c>
      <c r="F487" s="1">
        <f t="shared" si="31"/>
        <v>0.16134503193738992</v>
      </c>
      <c r="G487" s="1">
        <v>3.8361739151153702E-3</v>
      </c>
      <c r="H487" s="2">
        <f ca="1">(OFFSET(Assumptions!$B$20,H$1-1,0)*$D487+1)^(1/252)-1</f>
        <v>4.0646366726315719E-4</v>
      </c>
      <c r="I487" s="2">
        <f ca="1">(OFFSET(Assumptions!$B$20,I$1-1,0)*$D487+1)^(1/252)-1</f>
        <v>4.2482237980645543E-4</v>
      </c>
      <c r="J487" s="2">
        <f ca="1">(OFFSET(Assumptions!$B$20,J$1-1,0)*$D487+1)^(1/252)-1</f>
        <v>4.6128805234779691E-4</v>
      </c>
      <c r="K487" s="2">
        <f ca="1">(OFFSET(Assumptions!$B$20,K$1-1,0)*$D487+1)^(1/252)-1</f>
        <v>4.0646366726315719E-4</v>
      </c>
      <c r="L487" s="2">
        <f ca="1">(OFFSET(Assumptions!$B$20,L$1-1,0)*$D487+1)^(1/252)-1</f>
        <v>4.0462313647271486E-4</v>
      </c>
      <c r="M487" s="2">
        <f ca="1">(OFFSET(Assumptions!$B$20,M$1-1,0)*$D487+1)^(1/252)-1</f>
        <v>4.1381730289202778E-4</v>
      </c>
      <c r="N487" s="2">
        <f ca="1">(OFFSET(Assumptions!$B$20,N$1-1,0)*$D487+1)^(1/252)-1</f>
        <v>3.876502546991123E-4</v>
      </c>
    </row>
    <row r="488" spans="1:14" x14ac:dyDescent="0.25">
      <c r="A488" s="4">
        <f t="shared" si="28"/>
        <v>1</v>
      </c>
      <c r="B488" s="4">
        <f t="shared" si="29"/>
        <v>2014</v>
      </c>
      <c r="C488" s="9">
        <v>41669</v>
      </c>
      <c r="D488" s="1">
        <f t="shared" si="30"/>
        <v>0.10270039324910707</v>
      </c>
      <c r="E488" s="1">
        <v>3.8801999999993298E-4</v>
      </c>
      <c r="F488" s="1">
        <f t="shared" si="31"/>
        <v>0.16179565703668208</v>
      </c>
      <c r="G488" s="1">
        <v>2.0773324475785501E-2</v>
      </c>
      <c r="H488" s="2">
        <f ca="1">(OFFSET(Assumptions!$B$20,H$1-1,0)*$D488+1)^(1/252)-1</f>
        <v>4.0646366726315719E-4</v>
      </c>
      <c r="I488" s="2">
        <f ca="1">(OFFSET(Assumptions!$B$20,I$1-1,0)*$D488+1)^(1/252)-1</f>
        <v>4.2482237980645543E-4</v>
      </c>
      <c r="J488" s="2">
        <f ca="1">(OFFSET(Assumptions!$B$20,J$1-1,0)*$D488+1)^(1/252)-1</f>
        <v>4.6128805234779691E-4</v>
      </c>
      <c r="K488" s="2">
        <f ca="1">(OFFSET(Assumptions!$B$20,K$1-1,0)*$D488+1)^(1/252)-1</f>
        <v>4.0646366726315719E-4</v>
      </c>
      <c r="L488" s="2">
        <f ca="1">(OFFSET(Assumptions!$B$20,L$1-1,0)*$D488+1)^(1/252)-1</f>
        <v>4.0462313647271486E-4</v>
      </c>
      <c r="M488" s="2">
        <f ca="1">(OFFSET(Assumptions!$B$20,M$1-1,0)*$D488+1)^(1/252)-1</f>
        <v>4.1381730289202778E-4</v>
      </c>
      <c r="N488" s="2">
        <f ca="1">(OFFSET(Assumptions!$B$20,N$1-1,0)*$D488+1)^(1/252)-1</f>
        <v>3.876502546991123E-4</v>
      </c>
    </row>
    <row r="489" spans="1:14" x14ac:dyDescent="0.25">
      <c r="A489" s="4">
        <f t="shared" si="28"/>
        <v>1</v>
      </c>
      <c r="B489" s="4">
        <f t="shared" si="29"/>
        <v>2014</v>
      </c>
      <c r="C489" s="9">
        <v>41670</v>
      </c>
      <c r="D489" s="1">
        <f t="shared" si="30"/>
        <v>0.10270039324910707</v>
      </c>
      <c r="E489" s="1">
        <v>3.8801999999993298E-4</v>
      </c>
      <c r="F489" s="1">
        <f t="shared" si="31"/>
        <v>0.16224645698752549</v>
      </c>
      <c r="G489" s="1">
        <v>5.7248189295309197E-3</v>
      </c>
      <c r="H489" s="2">
        <f ca="1">(OFFSET(Assumptions!$B$20,H$1-1,0)*$D489+1)^(1/252)-1</f>
        <v>4.0646366726315719E-4</v>
      </c>
      <c r="I489" s="2">
        <f ca="1">(OFFSET(Assumptions!$B$20,I$1-1,0)*$D489+1)^(1/252)-1</f>
        <v>4.2482237980645543E-4</v>
      </c>
      <c r="J489" s="2">
        <f ca="1">(OFFSET(Assumptions!$B$20,J$1-1,0)*$D489+1)^(1/252)-1</f>
        <v>4.6128805234779691E-4</v>
      </c>
      <c r="K489" s="2">
        <f ca="1">(OFFSET(Assumptions!$B$20,K$1-1,0)*$D489+1)^(1/252)-1</f>
        <v>4.0646366726315719E-4</v>
      </c>
      <c r="L489" s="2">
        <f ca="1">(OFFSET(Assumptions!$B$20,L$1-1,0)*$D489+1)^(1/252)-1</f>
        <v>4.0462313647271486E-4</v>
      </c>
      <c r="M489" s="2">
        <f ca="1">(OFFSET(Assumptions!$B$20,M$1-1,0)*$D489+1)^(1/252)-1</f>
        <v>4.1381730289202778E-4</v>
      </c>
      <c r="N489" s="2">
        <f ca="1">(OFFSET(Assumptions!$B$20,N$1-1,0)*$D489+1)^(1/252)-1</f>
        <v>3.876502546991123E-4</v>
      </c>
    </row>
    <row r="490" spans="1:14" x14ac:dyDescent="0.25">
      <c r="A490" s="4">
        <f t="shared" si="28"/>
        <v>2</v>
      </c>
      <c r="B490" s="4">
        <f t="shared" si="29"/>
        <v>2014</v>
      </c>
      <c r="C490" s="9">
        <v>41673</v>
      </c>
      <c r="D490" s="1">
        <f t="shared" si="30"/>
        <v>0.10270039324910707</v>
      </c>
      <c r="E490" s="1">
        <v>3.8801999999993298E-4</v>
      </c>
      <c r="F490" s="1">
        <f t="shared" si="31"/>
        <v>0.16269743185776564</v>
      </c>
      <c r="G490" s="1">
        <v>4.5179577647878099E-3</v>
      </c>
      <c r="H490" s="2">
        <f ca="1">(OFFSET(Assumptions!$B$20,H$1-1,0)*$D490+1)^(1/252)-1</f>
        <v>4.0646366726315719E-4</v>
      </c>
      <c r="I490" s="2">
        <f ca="1">(OFFSET(Assumptions!$B$20,I$1-1,0)*$D490+1)^(1/252)-1</f>
        <v>4.2482237980645543E-4</v>
      </c>
      <c r="J490" s="2">
        <f ca="1">(OFFSET(Assumptions!$B$20,J$1-1,0)*$D490+1)^(1/252)-1</f>
        <v>4.6128805234779691E-4</v>
      </c>
      <c r="K490" s="2">
        <f ca="1">(OFFSET(Assumptions!$B$20,K$1-1,0)*$D490+1)^(1/252)-1</f>
        <v>4.0646366726315719E-4</v>
      </c>
      <c r="L490" s="2">
        <f ca="1">(OFFSET(Assumptions!$B$20,L$1-1,0)*$D490+1)^(1/252)-1</f>
        <v>4.0462313647271486E-4</v>
      </c>
      <c r="M490" s="2">
        <f ca="1">(OFFSET(Assumptions!$B$20,M$1-1,0)*$D490+1)^(1/252)-1</f>
        <v>4.1381730289202778E-4</v>
      </c>
      <c r="N490" s="2">
        <f ca="1">(OFFSET(Assumptions!$B$20,N$1-1,0)*$D490+1)^(1/252)-1</f>
        <v>3.876502546991123E-4</v>
      </c>
    </row>
    <row r="491" spans="1:14" x14ac:dyDescent="0.25">
      <c r="A491" s="4">
        <f t="shared" si="28"/>
        <v>2</v>
      </c>
      <c r="B491" s="4">
        <f t="shared" si="29"/>
        <v>2014</v>
      </c>
      <c r="C491" s="9">
        <v>41674</v>
      </c>
      <c r="D491" s="1">
        <f t="shared" si="30"/>
        <v>0.10270039324910707</v>
      </c>
      <c r="E491" s="1">
        <v>3.8801999999993298E-4</v>
      </c>
      <c r="F491" s="1">
        <f t="shared" si="31"/>
        <v>0.16314858171527491</v>
      </c>
      <c r="G491" s="1">
        <v>8.3188739074753198E-3</v>
      </c>
      <c r="H491" s="2">
        <f ca="1">(OFFSET(Assumptions!$B$20,H$1-1,0)*$D491+1)^(1/252)-1</f>
        <v>4.0646366726315719E-4</v>
      </c>
      <c r="I491" s="2">
        <f ca="1">(OFFSET(Assumptions!$B$20,I$1-1,0)*$D491+1)^(1/252)-1</f>
        <v>4.2482237980645543E-4</v>
      </c>
      <c r="J491" s="2">
        <f ca="1">(OFFSET(Assumptions!$B$20,J$1-1,0)*$D491+1)^(1/252)-1</f>
        <v>4.6128805234779691E-4</v>
      </c>
      <c r="K491" s="2">
        <f ca="1">(OFFSET(Assumptions!$B$20,K$1-1,0)*$D491+1)^(1/252)-1</f>
        <v>4.0646366726315719E-4</v>
      </c>
      <c r="L491" s="2">
        <f ca="1">(OFFSET(Assumptions!$B$20,L$1-1,0)*$D491+1)^(1/252)-1</f>
        <v>4.0462313647271486E-4</v>
      </c>
      <c r="M491" s="2">
        <f ca="1">(OFFSET(Assumptions!$B$20,M$1-1,0)*$D491+1)^(1/252)-1</f>
        <v>4.1381730289202778E-4</v>
      </c>
      <c r="N491" s="2">
        <f ca="1">(OFFSET(Assumptions!$B$20,N$1-1,0)*$D491+1)^(1/252)-1</f>
        <v>3.876502546991123E-4</v>
      </c>
    </row>
    <row r="492" spans="1:14" x14ac:dyDescent="0.25">
      <c r="A492" s="4">
        <f t="shared" si="28"/>
        <v>2</v>
      </c>
      <c r="B492" s="4">
        <f t="shared" si="29"/>
        <v>2014</v>
      </c>
      <c r="C492" s="9">
        <v>41675</v>
      </c>
      <c r="D492" s="1">
        <f t="shared" si="30"/>
        <v>0.10290040767165043</v>
      </c>
      <c r="E492" s="1">
        <v>3.8873999999999902E-4</v>
      </c>
      <c r="F492" s="1">
        <f t="shared" si="31"/>
        <v>0.16360074409493097</v>
      </c>
      <c r="G492" s="1">
        <v>-1.6510911121899102E-2</v>
      </c>
      <c r="H492" s="2">
        <f ca="1">(OFFSET(Assumptions!$B$20,H$1-1,0)*$D492+1)^(1/252)-1</f>
        <v>4.0721617387107223E-4</v>
      </c>
      <c r="I492" s="2">
        <f ca="1">(OFFSET(Assumptions!$B$20,I$1-1,0)*$D492+1)^(1/252)-1</f>
        <v>4.2560709405137231E-4</v>
      </c>
      <c r="J492" s="2">
        <f ca="1">(OFFSET(Assumptions!$B$20,J$1-1,0)*$D492+1)^(1/252)-1</f>
        <v>4.6213630133706829E-4</v>
      </c>
      <c r="K492" s="2">
        <f ca="1">(OFFSET(Assumptions!$B$20,K$1-1,0)*$D492+1)^(1/252)-1</f>
        <v>4.0721617387107223E-4</v>
      </c>
      <c r="L492" s="2">
        <f ca="1">(OFFSET(Assumptions!$B$20,L$1-1,0)*$D492+1)^(1/252)-1</f>
        <v>4.0537240594207269E-4</v>
      </c>
      <c r="M492" s="2">
        <f ca="1">(OFFSET(Assumptions!$B$20,M$1-1,0)*$D492+1)^(1/252)-1</f>
        <v>4.1458272819894226E-4</v>
      </c>
      <c r="N492" s="2">
        <f ca="1">(OFFSET(Assumptions!$B$20,N$1-1,0)*$D492+1)^(1/252)-1</f>
        <v>3.8836960148880273E-4</v>
      </c>
    </row>
    <row r="493" spans="1:14" x14ac:dyDescent="0.25">
      <c r="A493" s="4">
        <f t="shared" si="28"/>
        <v>2</v>
      </c>
      <c r="B493" s="4">
        <f t="shared" si="29"/>
        <v>2014</v>
      </c>
      <c r="C493" s="9">
        <v>41676</v>
      </c>
      <c r="D493" s="1">
        <f t="shared" si="30"/>
        <v>0.10290040767165043</v>
      </c>
      <c r="E493" s="1">
        <v>3.8873999999999902E-4</v>
      </c>
      <c r="F493" s="1">
        <f t="shared" si="31"/>
        <v>0.16405308224819048</v>
      </c>
      <c r="G493" s="1">
        <v>-8.0045137487361195E-3</v>
      </c>
      <c r="H493" s="2">
        <f ca="1">(OFFSET(Assumptions!$B$20,H$1-1,0)*$D493+1)^(1/252)-1</f>
        <v>4.0721617387107223E-4</v>
      </c>
      <c r="I493" s="2">
        <f ca="1">(OFFSET(Assumptions!$B$20,I$1-1,0)*$D493+1)^(1/252)-1</f>
        <v>4.2560709405137231E-4</v>
      </c>
      <c r="J493" s="2">
        <f ca="1">(OFFSET(Assumptions!$B$20,J$1-1,0)*$D493+1)^(1/252)-1</f>
        <v>4.6213630133706829E-4</v>
      </c>
      <c r="K493" s="2">
        <f ca="1">(OFFSET(Assumptions!$B$20,K$1-1,0)*$D493+1)^(1/252)-1</f>
        <v>4.0721617387107223E-4</v>
      </c>
      <c r="L493" s="2">
        <f ca="1">(OFFSET(Assumptions!$B$20,L$1-1,0)*$D493+1)^(1/252)-1</f>
        <v>4.0537240594207269E-4</v>
      </c>
      <c r="M493" s="2">
        <f ca="1">(OFFSET(Assumptions!$B$20,M$1-1,0)*$D493+1)^(1/252)-1</f>
        <v>4.1458272819894226E-4</v>
      </c>
      <c r="N493" s="2">
        <f ca="1">(OFFSET(Assumptions!$B$20,N$1-1,0)*$D493+1)^(1/252)-1</f>
        <v>3.8836960148880273E-4</v>
      </c>
    </row>
    <row r="494" spans="1:14" x14ac:dyDescent="0.25">
      <c r="A494" s="4">
        <f t="shared" si="28"/>
        <v>2</v>
      </c>
      <c r="B494" s="4">
        <f t="shared" si="29"/>
        <v>2014</v>
      </c>
      <c r="C494" s="9">
        <v>41677</v>
      </c>
      <c r="D494" s="1">
        <f t="shared" si="30"/>
        <v>0.10290040767165043</v>
      </c>
      <c r="E494" s="1">
        <v>3.8873999999999902E-4</v>
      </c>
      <c r="F494" s="1">
        <f t="shared" si="31"/>
        <v>0.16450559624338368</v>
      </c>
      <c r="G494" s="1">
        <v>-2.69684749339527E-3</v>
      </c>
      <c r="H494" s="2">
        <f ca="1">(OFFSET(Assumptions!$B$20,H$1-1,0)*$D494+1)^(1/252)-1</f>
        <v>4.0721617387107223E-4</v>
      </c>
      <c r="I494" s="2">
        <f ca="1">(OFFSET(Assumptions!$B$20,I$1-1,0)*$D494+1)^(1/252)-1</f>
        <v>4.2560709405137231E-4</v>
      </c>
      <c r="J494" s="2">
        <f ca="1">(OFFSET(Assumptions!$B$20,J$1-1,0)*$D494+1)^(1/252)-1</f>
        <v>4.6213630133706829E-4</v>
      </c>
      <c r="K494" s="2">
        <f ca="1">(OFFSET(Assumptions!$B$20,K$1-1,0)*$D494+1)^(1/252)-1</f>
        <v>4.0721617387107223E-4</v>
      </c>
      <c r="L494" s="2">
        <f ca="1">(OFFSET(Assumptions!$B$20,L$1-1,0)*$D494+1)^(1/252)-1</f>
        <v>4.0537240594207269E-4</v>
      </c>
      <c r="M494" s="2">
        <f ca="1">(OFFSET(Assumptions!$B$20,M$1-1,0)*$D494+1)^(1/252)-1</f>
        <v>4.1458272819894226E-4</v>
      </c>
      <c r="N494" s="2">
        <f ca="1">(OFFSET(Assumptions!$B$20,N$1-1,0)*$D494+1)^(1/252)-1</f>
        <v>3.8836960148880273E-4</v>
      </c>
    </row>
    <row r="495" spans="1:14" x14ac:dyDescent="0.25">
      <c r="A495" s="4">
        <f t="shared" si="28"/>
        <v>2</v>
      </c>
      <c r="B495" s="4">
        <f t="shared" si="29"/>
        <v>2014</v>
      </c>
      <c r="C495" s="9">
        <v>41680</v>
      </c>
      <c r="D495" s="1">
        <f t="shared" si="30"/>
        <v>0.10290040767165043</v>
      </c>
      <c r="E495" s="1">
        <v>3.8873999999999902E-4</v>
      </c>
      <c r="F495" s="1">
        <f t="shared" si="31"/>
        <v>0.16495828614886743</v>
      </c>
      <c r="G495" s="1">
        <v>-6.9421148724393396E-3</v>
      </c>
      <c r="H495" s="2">
        <f ca="1">(OFFSET(Assumptions!$B$20,H$1-1,0)*$D495+1)^(1/252)-1</f>
        <v>4.0721617387107223E-4</v>
      </c>
      <c r="I495" s="2">
        <f ca="1">(OFFSET(Assumptions!$B$20,I$1-1,0)*$D495+1)^(1/252)-1</f>
        <v>4.2560709405137231E-4</v>
      </c>
      <c r="J495" s="2">
        <f ca="1">(OFFSET(Assumptions!$B$20,J$1-1,0)*$D495+1)^(1/252)-1</f>
        <v>4.6213630133706829E-4</v>
      </c>
      <c r="K495" s="2">
        <f ca="1">(OFFSET(Assumptions!$B$20,K$1-1,0)*$D495+1)^(1/252)-1</f>
        <v>4.0721617387107223E-4</v>
      </c>
      <c r="L495" s="2">
        <f ca="1">(OFFSET(Assumptions!$B$20,L$1-1,0)*$D495+1)^(1/252)-1</f>
        <v>4.0537240594207269E-4</v>
      </c>
      <c r="M495" s="2">
        <f ca="1">(OFFSET(Assumptions!$B$20,M$1-1,0)*$D495+1)^(1/252)-1</f>
        <v>4.1458272819894226E-4</v>
      </c>
      <c r="N495" s="2">
        <f ca="1">(OFFSET(Assumptions!$B$20,N$1-1,0)*$D495+1)^(1/252)-1</f>
        <v>3.8836960148880273E-4</v>
      </c>
    </row>
    <row r="496" spans="1:14" x14ac:dyDescent="0.25">
      <c r="A496" s="4">
        <f t="shared" si="28"/>
        <v>2</v>
      </c>
      <c r="B496" s="4">
        <f t="shared" si="29"/>
        <v>2014</v>
      </c>
      <c r="C496" s="9">
        <v>41681</v>
      </c>
      <c r="D496" s="1">
        <f t="shared" si="30"/>
        <v>0.10290040767165043</v>
      </c>
      <c r="E496" s="1">
        <v>3.8873999999999902E-4</v>
      </c>
      <c r="F496" s="1">
        <f t="shared" si="31"/>
        <v>0.16541115203302503</v>
      </c>
      <c r="G496" s="1">
        <v>-6.5486850784104399E-3</v>
      </c>
      <c r="H496" s="2">
        <f ca="1">(OFFSET(Assumptions!$B$20,H$1-1,0)*$D496+1)^(1/252)-1</f>
        <v>4.0721617387107223E-4</v>
      </c>
      <c r="I496" s="2">
        <f ca="1">(OFFSET(Assumptions!$B$20,I$1-1,0)*$D496+1)^(1/252)-1</f>
        <v>4.2560709405137231E-4</v>
      </c>
      <c r="J496" s="2">
        <f ca="1">(OFFSET(Assumptions!$B$20,J$1-1,0)*$D496+1)^(1/252)-1</f>
        <v>4.6213630133706829E-4</v>
      </c>
      <c r="K496" s="2">
        <f ca="1">(OFFSET(Assumptions!$B$20,K$1-1,0)*$D496+1)^(1/252)-1</f>
        <v>4.0721617387107223E-4</v>
      </c>
      <c r="L496" s="2">
        <f ca="1">(OFFSET(Assumptions!$B$20,L$1-1,0)*$D496+1)^(1/252)-1</f>
        <v>4.0537240594207269E-4</v>
      </c>
      <c r="M496" s="2">
        <f ca="1">(OFFSET(Assumptions!$B$20,M$1-1,0)*$D496+1)^(1/252)-1</f>
        <v>4.1458272819894226E-4</v>
      </c>
      <c r="N496" s="2">
        <f ca="1">(OFFSET(Assumptions!$B$20,N$1-1,0)*$D496+1)^(1/252)-1</f>
        <v>3.8836960148880273E-4</v>
      </c>
    </row>
    <row r="497" spans="1:14" x14ac:dyDescent="0.25">
      <c r="A497" s="4">
        <f t="shared" si="28"/>
        <v>2</v>
      </c>
      <c r="B497" s="4">
        <f t="shared" si="29"/>
        <v>2014</v>
      </c>
      <c r="C497" s="9">
        <v>41682</v>
      </c>
      <c r="D497" s="1">
        <f t="shared" si="30"/>
        <v>0.10290040767165043</v>
      </c>
      <c r="E497" s="1">
        <v>3.8873999999999902E-4</v>
      </c>
      <c r="F497" s="1">
        <f t="shared" si="31"/>
        <v>0.16586419396426644</v>
      </c>
      <c r="G497" s="1">
        <v>6.2749885373423204E-3</v>
      </c>
      <c r="H497" s="2">
        <f ca="1">(OFFSET(Assumptions!$B$20,H$1-1,0)*$D497+1)^(1/252)-1</f>
        <v>4.0721617387107223E-4</v>
      </c>
      <c r="I497" s="2">
        <f ca="1">(OFFSET(Assumptions!$B$20,I$1-1,0)*$D497+1)^(1/252)-1</f>
        <v>4.2560709405137231E-4</v>
      </c>
      <c r="J497" s="2">
        <f ca="1">(OFFSET(Assumptions!$B$20,J$1-1,0)*$D497+1)^(1/252)-1</f>
        <v>4.6213630133706829E-4</v>
      </c>
      <c r="K497" s="2">
        <f ca="1">(OFFSET(Assumptions!$B$20,K$1-1,0)*$D497+1)^(1/252)-1</f>
        <v>4.0721617387107223E-4</v>
      </c>
      <c r="L497" s="2">
        <f ca="1">(OFFSET(Assumptions!$B$20,L$1-1,0)*$D497+1)^(1/252)-1</f>
        <v>4.0537240594207269E-4</v>
      </c>
      <c r="M497" s="2">
        <f ca="1">(OFFSET(Assumptions!$B$20,M$1-1,0)*$D497+1)^(1/252)-1</f>
        <v>4.1458272819894226E-4</v>
      </c>
      <c r="N497" s="2">
        <f ca="1">(OFFSET(Assumptions!$B$20,N$1-1,0)*$D497+1)^(1/252)-1</f>
        <v>3.8836960148880273E-4</v>
      </c>
    </row>
    <row r="498" spans="1:14" x14ac:dyDescent="0.25">
      <c r="A498" s="4">
        <f t="shared" si="28"/>
        <v>2</v>
      </c>
      <c r="B498" s="4">
        <f t="shared" si="29"/>
        <v>2014</v>
      </c>
      <c r="C498" s="9">
        <v>41683</v>
      </c>
      <c r="D498" s="1">
        <f t="shared" si="30"/>
        <v>0.10290040767165043</v>
      </c>
      <c r="E498" s="1">
        <v>3.8873999999999902E-4</v>
      </c>
      <c r="F498" s="1">
        <f t="shared" si="31"/>
        <v>0.16631741201102801</v>
      </c>
      <c r="G498" s="1">
        <v>1.18651098133657E-2</v>
      </c>
      <c r="H498" s="2">
        <f ca="1">(OFFSET(Assumptions!$B$20,H$1-1,0)*$D498+1)^(1/252)-1</f>
        <v>4.0721617387107223E-4</v>
      </c>
      <c r="I498" s="2">
        <f ca="1">(OFFSET(Assumptions!$B$20,I$1-1,0)*$D498+1)^(1/252)-1</f>
        <v>4.2560709405137231E-4</v>
      </c>
      <c r="J498" s="2">
        <f ca="1">(OFFSET(Assumptions!$B$20,J$1-1,0)*$D498+1)^(1/252)-1</f>
        <v>4.6213630133706829E-4</v>
      </c>
      <c r="K498" s="2">
        <f ca="1">(OFFSET(Assumptions!$B$20,K$1-1,0)*$D498+1)^(1/252)-1</f>
        <v>4.0721617387107223E-4</v>
      </c>
      <c r="L498" s="2">
        <f ca="1">(OFFSET(Assumptions!$B$20,L$1-1,0)*$D498+1)^(1/252)-1</f>
        <v>4.0537240594207269E-4</v>
      </c>
      <c r="M498" s="2">
        <f ca="1">(OFFSET(Assumptions!$B$20,M$1-1,0)*$D498+1)^(1/252)-1</f>
        <v>4.1458272819894226E-4</v>
      </c>
      <c r="N498" s="2">
        <f ca="1">(OFFSET(Assumptions!$B$20,N$1-1,0)*$D498+1)^(1/252)-1</f>
        <v>3.8836960148880273E-4</v>
      </c>
    </row>
    <row r="499" spans="1:14" x14ac:dyDescent="0.25">
      <c r="A499" s="4">
        <f t="shared" si="28"/>
        <v>2</v>
      </c>
      <c r="B499" s="4">
        <f t="shared" si="29"/>
        <v>2014</v>
      </c>
      <c r="C499" s="9">
        <v>41684</v>
      </c>
      <c r="D499" s="1">
        <f t="shared" si="30"/>
        <v>0.10290040767165043</v>
      </c>
      <c r="E499" s="1">
        <v>3.8873999999999902E-4</v>
      </c>
      <c r="F499" s="1">
        <f t="shared" si="31"/>
        <v>0.16677080624177321</v>
      </c>
      <c r="G499" s="1">
        <v>-5.4704495148613103E-3</v>
      </c>
      <c r="H499" s="2">
        <f ca="1">(OFFSET(Assumptions!$B$20,H$1-1,0)*$D499+1)^(1/252)-1</f>
        <v>4.0721617387107223E-4</v>
      </c>
      <c r="I499" s="2">
        <f ca="1">(OFFSET(Assumptions!$B$20,I$1-1,0)*$D499+1)^(1/252)-1</f>
        <v>4.2560709405137231E-4</v>
      </c>
      <c r="J499" s="2">
        <f ca="1">(OFFSET(Assumptions!$B$20,J$1-1,0)*$D499+1)^(1/252)-1</f>
        <v>4.6213630133706829E-4</v>
      </c>
      <c r="K499" s="2">
        <f ca="1">(OFFSET(Assumptions!$B$20,K$1-1,0)*$D499+1)^(1/252)-1</f>
        <v>4.0721617387107223E-4</v>
      </c>
      <c r="L499" s="2">
        <f ca="1">(OFFSET(Assumptions!$B$20,L$1-1,0)*$D499+1)^(1/252)-1</f>
        <v>4.0537240594207269E-4</v>
      </c>
      <c r="M499" s="2">
        <f ca="1">(OFFSET(Assumptions!$B$20,M$1-1,0)*$D499+1)^(1/252)-1</f>
        <v>4.1458272819894226E-4</v>
      </c>
      <c r="N499" s="2">
        <f ca="1">(OFFSET(Assumptions!$B$20,N$1-1,0)*$D499+1)^(1/252)-1</f>
        <v>3.8836960148880273E-4</v>
      </c>
    </row>
    <row r="500" spans="1:14" x14ac:dyDescent="0.25">
      <c r="A500" s="4">
        <f t="shared" si="28"/>
        <v>2</v>
      </c>
      <c r="B500" s="4">
        <f t="shared" si="29"/>
        <v>2014</v>
      </c>
      <c r="C500" s="9">
        <v>41687</v>
      </c>
      <c r="D500" s="1">
        <f t="shared" si="30"/>
        <v>0.10290040767165043</v>
      </c>
      <c r="E500" s="1">
        <v>3.8873999999999902E-4</v>
      </c>
      <c r="F500" s="1">
        <f t="shared" si="31"/>
        <v>0.16722437672499169</v>
      </c>
      <c r="G500" s="1">
        <v>-7.3363849849800199E-3</v>
      </c>
      <c r="H500" s="2">
        <f ca="1">(OFFSET(Assumptions!$B$20,H$1-1,0)*$D500+1)^(1/252)-1</f>
        <v>4.0721617387107223E-4</v>
      </c>
      <c r="I500" s="2">
        <f ca="1">(OFFSET(Assumptions!$B$20,I$1-1,0)*$D500+1)^(1/252)-1</f>
        <v>4.2560709405137231E-4</v>
      </c>
      <c r="J500" s="2">
        <f ca="1">(OFFSET(Assumptions!$B$20,J$1-1,0)*$D500+1)^(1/252)-1</f>
        <v>4.6213630133706829E-4</v>
      </c>
      <c r="K500" s="2">
        <f ca="1">(OFFSET(Assumptions!$B$20,K$1-1,0)*$D500+1)^(1/252)-1</f>
        <v>4.0721617387107223E-4</v>
      </c>
      <c r="L500" s="2">
        <f ca="1">(OFFSET(Assumptions!$B$20,L$1-1,0)*$D500+1)^(1/252)-1</f>
        <v>4.0537240594207269E-4</v>
      </c>
      <c r="M500" s="2">
        <f ca="1">(OFFSET(Assumptions!$B$20,M$1-1,0)*$D500+1)^(1/252)-1</f>
        <v>4.1458272819894226E-4</v>
      </c>
      <c r="N500" s="2">
        <f ca="1">(OFFSET(Assumptions!$B$20,N$1-1,0)*$D500+1)^(1/252)-1</f>
        <v>3.8836960148880273E-4</v>
      </c>
    </row>
    <row r="501" spans="1:14" x14ac:dyDescent="0.25">
      <c r="A501" s="4">
        <f t="shared" si="28"/>
        <v>2</v>
      </c>
      <c r="B501" s="4">
        <f t="shared" si="29"/>
        <v>2014</v>
      </c>
      <c r="C501" s="9">
        <v>41688</v>
      </c>
      <c r="D501" s="1">
        <f t="shared" si="30"/>
        <v>0.10290040767165043</v>
      </c>
      <c r="E501" s="1">
        <v>3.8873999999999902E-4</v>
      </c>
      <c r="F501" s="1">
        <f t="shared" si="31"/>
        <v>0.16767812352919975</v>
      </c>
      <c r="G501" s="1">
        <v>-1.3028375647085901E-2</v>
      </c>
      <c r="H501" s="2">
        <f ca="1">(OFFSET(Assumptions!$B$20,H$1-1,0)*$D501+1)^(1/252)-1</f>
        <v>4.0721617387107223E-4</v>
      </c>
      <c r="I501" s="2">
        <f ca="1">(OFFSET(Assumptions!$B$20,I$1-1,0)*$D501+1)^(1/252)-1</f>
        <v>4.2560709405137231E-4</v>
      </c>
      <c r="J501" s="2">
        <f ca="1">(OFFSET(Assumptions!$B$20,J$1-1,0)*$D501+1)^(1/252)-1</f>
        <v>4.6213630133706829E-4</v>
      </c>
      <c r="K501" s="2">
        <f ca="1">(OFFSET(Assumptions!$B$20,K$1-1,0)*$D501+1)^(1/252)-1</f>
        <v>4.0721617387107223E-4</v>
      </c>
      <c r="L501" s="2">
        <f ca="1">(OFFSET(Assumptions!$B$20,L$1-1,0)*$D501+1)^(1/252)-1</f>
        <v>4.0537240594207269E-4</v>
      </c>
      <c r="M501" s="2">
        <f ca="1">(OFFSET(Assumptions!$B$20,M$1-1,0)*$D501+1)^(1/252)-1</f>
        <v>4.1458272819894226E-4</v>
      </c>
      <c r="N501" s="2">
        <f ca="1">(OFFSET(Assumptions!$B$20,N$1-1,0)*$D501+1)^(1/252)-1</f>
        <v>3.8836960148880273E-4</v>
      </c>
    </row>
    <row r="502" spans="1:14" x14ac:dyDescent="0.25">
      <c r="A502" s="4">
        <f t="shared" si="28"/>
        <v>2</v>
      </c>
      <c r="B502" s="4">
        <f t="shared" si="29"/>
        <v>2014</v>
      </c>
      <c r="C502" s="9">
        <v>41689</v>
      </c>
      <c r="D502" s="1">
        <f t="shared" si="30"/>
        <v>0.10290040767165043</v>
      </c>
      <c r="E502" s="1">
        <v>3.8873999999999902E-4</v>
      </c>
      <c r="F502" s="1">
        <f t="shared" si="31"/>
        <v>0.16813204672294058</v>
      </c>
      <c r="G502" s="1">
        <v>3.58163539328782E-3</v>
      </c>
      <c r="H502" s="2">
        <f ca="1">(OFFSET(Assumptions!$B$20,H$1-1,0)*$D502+1)^(1/252)-1</f>
        <v>4.0721617387107223E-4</v>
      </c>
      <c r="I502" s="2">
        <f ca="1">(OFFSET(Assumptions!$B$20,I$1-1,0)*$D502+1)^(1/252)-1</f>
        <v>4.2560709405137231E-4</v>
      </c>
      <c r="J502" s="2">
        <f ca="1">(OFFSET(Assumptions!$B$20,J$1-1,0)*$D502+1)^(1/252)-1</f>
        <v>4.6213630133706829E-4</v>
      </c>
      <c r="K502" s="2">
        <f ca="1">(OFFSET(Assumptions!$B$20,K$1-1,0)*$D502+1)^(1/252)-1</f>
        <v>4.0721617387107223E-4</v>
      </c>
      <c r="L502" s="2">
        <f ca="1">(OFFSET(Assumptions!$B$20,L$1-1,0)*$D502+1)^(1/252)-1</f>
        <v>4.0537240594207269E-4</v>
      </c>
      <c r="M502" s="2">
        <f ca="1">(OFFSET(Assumptions!$B$20,M$1-1,0)*$D502+1)^(1/252)-1</f>
        <v>4.1458272819894226E-4</v>
      </c>
      <c r="N502" s="2">
        <f ca="1">(OFFSET(Assumptions!$B$20,N$1-1,0)*$D502+1)^(1/252)-1</f>
        <v>3.8836960148880273E-4</v>
      </c>
    </row>
    <row r="503" spans="1:14" x14ac:dyDescent="0.25">
      <c r="A503" s="4">
        <f t="shared" si="28"/>
        <v>2</v>
      </c>
      <c r="B503" s="4">
        <f t="shared" si="29"/>
        <v>2014</v>
      </c>
      <c r="C503" s="9">
        <v>41690</v>
      </c>
      <c r="D503" s="1">
        <f t="shared" si="30"/>
        <v>0.10290040767165043</v>
      </c>
      <c r="E503" s="1">
        <v>3.8873999999999902E-4</v>
      </c>
      <c r="F503" s="1">
        <f t="shared" si="31"/>
        <v>0.16858614637478375</v>
      </c>
      <c r="G503" s="1">
        <v>6.56217886702537E-3</v>
      </c>
      <c r="H503" s="2">
        <f ca="1">(OFFSET(Assumptions!$B$20,H$1-1,0)*$D503+1)^(1/252)-1</f>
        <v>4.0721617387107223E-4</v>
      </c>
      <c r="I503" s="2">
        <f ca="1">(OFFSET(Assumptions!$B$20,I$1-1,0)*$D503+1)^(1/252)-1</f>
        <v>4.2560709405137231E-4</v>
      </c>
      <c r="J503" s="2">
        <f ca="1">(OFFSET(Assumptions!$B$20,J$1-1,0)*$D503+1)^(1/252)-1</f>
        <v>4.6213630133706829E-4</v>
      </c>
      <c r="K503" s="2">
        <f ca="1">(OFFSET(Assumptions!$B$20,K$1-1,0)*$D503+1)^(1/252)-1</f>
        <v>4.0721617387107223E-4</v>
      </c>
      <c r="L503" s="2">
        <f ca="1">(OFFSET(Assumptions!$B$20,L$1-1,0)*$D503+1)^(1/252)-1</f>
        <v>4.0537240594207269E-4</v>
      </c>
      <c r="M503" s="2">
        <f ca="1">(OFFSET(Assumptions!$B$20,M$1-1,0)*$D503+1)^(1/252)-1</f>
        <v>4.1458272819894226E-4</v>
      </c>
      <c r="N503" s="2">
        <f ca="1">(OFFSET(Assumptions!$B$20,N$1-1,0)*$D503+1)^(1/252)-1</f>
        <v>3.8836960148880273E-4</v>
      </c>
    </row>
    <row r="504" spans="1:14" x14ac:dyDescent="0.25">
      <c r="A504" s="4">
        <f t="shared" si="28"/>
        <v>2</v>
      </c>
      <c r="B504" s="4">
        <f t="shared" si="29"/>
        <v>2014</v>
      </c>
      <c r="C504" s="9">
        <v>41691</v>
      </c>
      <c r="D504" s="1">
        <f t="shared" si="30"/>
        <v>0.10290040767165043</v>
      </c>
      <c r="E504" s="1">
        <v>3.8873999999999902E-4</v>
      </c>
      <c r="F504" s="1">
        <f t="shared" si="31"/>
        <v>0.16904042255332552</v>
      </c>
      <c r="G504" s="1">
        <v>7.0854202458206002E-3</v>
      </c>
      <c r="H504" s="2">
        <f ca="1">(OFFSET(Assumptions!$B$20,H$1-1,0)*$D504+1)^(1/252)-1</f>
        <v>4.0721617387107223E-4</v>
      </c>
      <c r="I504" s="2">
        <f ca="1">(OFFSET(Assumptions!$B$20,I$1-1,0)*$D504+1)^(1/252)-1</f>
        <v>4.2560709405137231E-4</v>
      </c>
      <c r="J504" s="2">
        <f ca="1">(OFFSET(Assumptions!$B$20,J$1-1,0)*$D504+1)^(1/252)-1</f>
        <v>4.6213630133706829E-4</v>
      </c>
      <c r="K504" s="2">
        <f ca="1">(OFFSET(Assumptions!$B$20,K$1-1,0)*$D504+1)^(1/252)-1</f>
        <v>4.0721617387107223E-4</v>
      </c>
      <c r="L504" s="2">
        <f ca="1">(OFFSET(Assumptions!$B$20,L$1-1,0)*$D504+1)^(1/252)-1</f>
        <v>4.0537240594207269E-4</v>
      </c>
      <c r="M504" s="2">
        <f ca="1">(OFFSET(Assumptions!$B$20,M$1-1,0)*$D504+1)^(1/252)-1</f>
        <v>4.1458272819894226E-4</v>
      </c>
      <c r="N504" s="2">
        <f ca="1">(OFFSET(Assumptions!$B$20,N$1-1,0)*$D504+1)^(1/252)-1</f>
        <v>3.8836960148880273E-4</v>
      </c>
    </row>
    <row r="505" spans="1:14" x14ac:dyDescent="0.25">
      <c r="A505" s="4">
        <f t="shared" si="28"/>
        <v>2</v>
      </c>
      <c r="B505" s="4">
        <f t="shared" si="29"/>
        <v>2014</v>
      </c>
      <c r="C505" s="9">
        <v>41694</v>
      </c>
      <c r="D505" s="1">
        <f t="shared" si="30"/>
        <v>0.10290040767165043</v>
      </c>
      <c r="E505" s="1">
        <v>3.8873999999999902E-4</v>
      </c>
      <c r="F505" s="1">
        <f t="shared" si="31"/>
        <v>0.16949487532718899</v>
      </c>
      <c r="G505" s="1">
        <v>-3.8933421022269198E-4</v>
      </c>
      <c r="H505" s="2">
        <f ca="1">(OFFSET(Assumptions!$B$20,H$1-1,0)*$D505+1)^(1/252)-1</f>
        <v>4.0721617387107223E-4</v>
      </c>
      <c r="I505" s="2">
        <f ca="1">(OFFSET(Assumptions!$B$20,I$1-1,0)*$D505+1)^(1/252)-1</f>
        <v>4.2560709405137231E-4</v>
      </c>
      <c r="J505" s="2">
        <f ca="1">(OFFSET(Assumptions!$B$20,J$1-1,0)*$D505+1)^(1/252)-1</f>
        <v>4.6213630133706829E-4</v>
      </c>
      <c r="K505" s="2">
        <f ca="1">(OFFSET(Assumptions!$B$20,K$1-1,0)*$D505+1)^(1/252)-1</f>
        <v>4.0721617387107223E-4</v>
      </c>
      <c r="L505" s="2">
        <f ca="1">(OFFSET(Assumptions!$B$20,L$1-1,0)*$D505+1)^(1/252)-1</f>
        <v>4.0537240594207269E-4</v>
      </c>
      <c r="M505" s="2">
        <f ca="1">(OFFSET(Assumptions!$B$20,M$1-1,0)*$D505+1)^(1/252)-1</f>
        <v>4.1458272819894226E-4</v>
      </c>
      <c r="N505" s="2">
        <f ca="1">(OFFSET(Assumptions!$B$20,N$1-1,0)*$D505+1)^(1/252)-1</f>
        <v>3.8836960148880273E-4</v>
      </c>
    </row>
    <row r="506" spans="1:14" x14ac:dyDescent="0.25">
      <c r="A506" s="4">
        <f t="shared" si="28"/>
        <v>2</v>
      </c>
      <c r="B506" s="4">
        <f t="shared" si="29"/>
        <v>2014</v>
      </c>
      <c r="C506" s="9">
        <v>41695</v>
      </c>
      <c r="D506" s="1">
        <f t="shared" si="30"/>
        <v>0.10290040767165043</v>
      </c>
      <c r="E506" s="1">
        <v>3.8873999999999902E-4</v>
      </c>
      <c r="F506" s="1">
        <f t="shared" si="31"/>
        <v>0.16994950476502368</v>
      </c>
      <c r="G506" s="1">
        <v>1.1859621505263501E-3</v>
      </c>
      <c r="H506" s="2">
        <f ca="1">(OFFSET(Assumptions!$B$20,H$1-1,0)*$D506+1)^(1/252)-1</f>
        <v>4.0721617387107223E-4</v>
      </c>
      <c r="I506" s="2">
        <f ca="1">(OFFSET(Assumptions!$B$20,I$1-1,0)*$D506+1)^(1/252)-1</f>
        <v>4.2560709405137231E-4</v>
      </c>
      <c r="J506" s="2">
        <f ca="1">(OFFSET(Assumptions!$B$20,J$1-1,0)*$D506+1)^(1/252)-1</f>
        <v>4.6213630133706829E-4</v>
      </c>
      <c r="K506" s="2">
        <f ca="1">(OFFSET(Assumptions!$B$20,K$1-1,0)*$D506+1)^(1/252)-1</f>
        <v>4.0721617387107223E-4</v>
      </c>
      <c r="L506" s="2">
        <f ca="1">(OFFSET(Assumptions!$B$20,L$1-1,0)*$D506+1)^(1/252)-1</f>
        <v>4.0537240594207269E-4</v>
      </c>
      <c r="M506" s="2">
        <f ca="1">(OFFSET(Assumptions!$B$20,M$1-1,0)*$D506+1)^(1/252)-1</f>
        <v>4.1458272819894226E-4</v>
      </c>
      <c r="N506" s="2">
        <f ca="1">(OFFSET(Assumptions!$B$20,N$1-1,0)*$D506+1)^(1/252)-1</f>
        <v>3.8836960148880273E-4</v>
      </c>
    </row>
    <row r="507" spans="1:14" x14ac:dyDescent="0.25">
      <c r="A507" s="4">
        <f t="shared" si="28"/>
        <v>2</v>
      </c>
      <c r="B507" s="4">
        <f t="shared" si="29"/>
        <v>2014</v>
      </c>
      <c r="C507" s="9">
        <v>41696</v>
      </c>
      <c r="D507" s="1">
        <f t="shared" si="30"/>
        <v>0.10290040767165043</v>
      </c>
      <c r="E507" s="1">
        <v>3.8873999999999902E-4</v>
      </c>
      <c r="F507" s="1">
        <f t="shared" si="31"/>
        <v>0.17040431093550601</v>
      </c>
      <c r="G507" s="1">
        <v>5.0409594180327302E-3</v>
      </c>
      <c r="H507" s="2">
        <f ca="1">(OFFSET(Assumptions!$B$20,H$1-1,0)*$D507+1)^(1/252)-1</f>
        <v>4.0721617387107223E-4</v>
      </c>
      <c r="I507" s="2">
        <f ca="1">(OFFSET(Assumptions!$B$20,I$1-1,0)*$D507+1)^(1/252)-1</f>
        <v>4.2560709405137231E-4</v>
      </c>
      <c r="J507" s="2">
        <f ca="1">(OFFSET(Assumptions!$B$20,J$1-1,0)*$D507+1)^(1/252)-1</f>
        <v>4.6213630133706829E-4</v>
      </c>
      <c r="K507" s="2">
        <f ca="1">(OFFSET(Assumptions!$B$20,K$1-1,0)*$D507+1)^(1/252)-1</f>
        <v>4.0721617387107223E-4</v>
      </c>
      <c r="L507" s="2">
        <f ca="1">(OFFSET(Assumptions!$B$20,L$1-1,0)*$D507+1)^(1/252)-1</f>
        <v>4.0537240594207269E-4</v>
      </c>
      <c r="M507" s="2">
        <f ca="1">(OFFSET(Assumptions!$B$20,M$1-1,0)*$D507+1)^(1/252)-1</f>
        <v>4.1458272819894226E-4</v>
      </c>
      <c r="N507" s="2">
        <f ca="1">(OFFSET(Assumptions!$B$20,N$1-1,0)*$D507+1)^(1/252)-1</f>
        <v>3.8836960148880273E-4</v>
      </c>
    </row>
    <row r="508" spans="1:14" x14ac:dyDescent="0.25">
      <c r="A508" s="4">
        <f t="shared" si="28"/>
        <v>2</v>
      </c>
      <c r="B508" s="4">
        <f t="shared" si="29"/>
        <v>2014</v>
      </c>
      <c r="C508" s="9">
        <v>41697</v>
      </c>
      <c r="D508" s="1">
        <f t="shared" si="30"/>
        <v>0.10350066778011247</v>
      </c>
      <c r="E508" s="1">
        <v>3.9089999999997199E-4</v>
      </c>
      <c r="F508" s="1">
        <f t="shared" si="31"/>
        <v>0.17086182198065059</v>
      </c>
      <c r="G508" s="1">
        <v>-1.2015758170203E-4</v>
      </c>
      <c r="H508" s="2">
        <f ca="1">(OFFSET(Assumptions!$B$20,H$1-1,0)*$D508+1)^(1/252)-1</f>
        <v>4.0947365689358861E-4</v>
      </c>
      <c r="I508" s="2">
        <f ca="1">(OFFSET(Assumptions!$B$20,I$1-1,0)*$D508+1)^(1/252)-1</f>
        <v>4.2796116039056642E-4</v>
      </c>
      <c r="J508" s="2">
        <f ca="1">(OFFSET(Assumptions!$B$20,J$1-1,0)*$D508+1)^(1/252)-1</f>
        <v>4.6468088466156132E-4</v>
      </c>
      <c r="K508" s="2">
        <f ca="1">(OFFSET(Assumptions!$B$20,K$1-1,0)*$D508+1)^(1/252)-1</f>
        <v>4.0947365689358861E-4</v>
      </c>
      <c r="L508" s="2">
        <f ca="1">(OFFSET(Assumptions!$B$20,L$1-1,0)*$D508+1)^(1/252)-1</f>
        <v>4.0762018135609424E-4</v>
      </c>
      <c r="M508" s="2">
        <f ca="1">(OFFSET(Assumptions!$B$20,M$1-1,0)*$D508+1)^(1/252)-1</f>
        <v>4.1687895181197199E-4</v>
      </c>
      <c r="N508" s="2">
        <f ca="1">(OFFSET(Assumptions!$B$20,N$1-1,0)*$D508+1)^(1/252)-1</f>
        <v>3.9052764256486405E-4</v>
      </c>
    </row>
    <row r="509" spans="1:14" x14ac:dyDescent="0.25">
      <c r="A509" s="4">
        <f t="shared" si="28"/>
        <v>2</v>
      </c>
      <c r="B509" s="4">
        <f t="shared" si="29"/>
        <v>2014</v>
      </c>
      <c r="C509" s="9">
        <v>41698</v>
      </c>
      <c r="D509" s="1">
        <f t="shared" si="30"/>
        <v>0.105899392430717</v>
      </c>
      <c r="E509" s="1">
        <v>3.9951999999998699E-4</v>
      </c>
      <c r="F509" s="1">
        <f t="shared" si="31"/>
        <v>0.17132960469576819</v>
      </c>
      <c r="G509" s="1">
        <v>2.1622799858902898E-2</v>
      </c>
      <c r="H509" s="2">
        <f ca="1">(OFFSET(Assumptions!$B$20,H$1-1,0)*$D509+1)^(1/252)-1</f>
        <v>4.1848213723616468E-4</v>
      </c>
      <c r="I509" s="2">
        <f ca="1">(OFFSET(Assumptions!$B$20,I$1-1,0)*$D509+1)^(1/252)-1</f>
        <v>4.3735448898418738E-4</v>
      </c>
      <c r="J509" s="2">
        <f ca="1">(OFFSET(Assumptions!$B$20,J$1-1,0)*$D509+1)^(1/252)-1</f>
        <v>4.7483321577623805E-4</v>
      </c>
      <c r="K509" s="2">
        <f ca="1">(OFFSET(Assumptions!$B$20,K$1-1,0)*$D509+1)^(1/252)-1</f>
        <v>4.1848213723616468E-4</v>
      </c>
      <c r="L509" s="2">
        <f ca="1">(OFFSET(Assumptions!$B$20,L$1-1,0)*$D509+1)^(1/252)-1</f>
        <v>4.1658997795535058E-4</v>
      </c>
      <c r="M509" s="2">
        <f ca="1">(OFFSET(Assumptions!$B$20,M$1-1,0)*$D509+1)^(1/252)-1</f>
        <v>4.2604180443928108E-4</v>
      </c>
      <c r="N509" s="2">
        <f ca="1">(OFFSET(Assumptions!$B$20,N$1-1,0)*$D509+1)^(1/252)-1</f>
        <v>3.9913983555672772E-4</v>
      </c>
    </row>
    <row r="510" spans="1:14" x14ac:dyDescent="0.25">
      <c r="A510" s="4">
        <f t="shared" si="28"/>
        <v>3</v>
      </c>
      <c r="B510" s="4">
        <f t="shared" si="29"/>
        <v>2014</v>
      </c>
      <c r="C510" s="9">
        <v>41703</v>
      </c>
      <c r="D510" s="1">
        <f t="shared" si="30"/>
        <v>0.105899392430717</v>
      </c>
      <c r="E510" s="1">
        <v>3.9951999999998699E-4</v>
      </c>
      <c r="F510" s="1">
        <f t="shared" si="31"/>
        <v>0.17179757429943621</v>
      </c>
      <c r="G510" s="1">
        <v>-2.7896762035033401E-3</v>
      </c>
      <c r="H510" s="2">
        <f ca="1">(OFFSET(Assumptions!$B$20,H$1-1,0)*$D510+1)^(1/252)-1</f>
        <v>4.1848213723616468E-4</v>
      </c>
      <c r="I510" s="2">
        <f ca="1">(OFFSET(Assumptions!$B$20,I$1-1,0)*$D510+1)^(1/252)-1</f>
        <v>4.3735448898418738E-4</v>
      </c>
      <c r="J510" s="2">
        <f ca="1">(OFFSET(Assumptions!$B$20,J$1-1,0)*$D510+1)^(1/252)-1</f>
        <v>4.7483321577623805E-4</v>
      </c>
      <c r="K510" s="2">
        <f ca="1">(OFFSET(Assumptions!$B$20,K$1-1,0)*$D510+1)^(1/252)-1</f>
        <v>4.1848213723616468E-4</v>
      </c>
      <c r="L510" s="2">
        <f ca="1">(OFFSET(Assumptions!$B$20,L$1-1,0)*$D510+1)^(1/252)-1</f>
        <v>4.1658997795535058E-4</v>
      </c>
      <c r="M510" s="2">
        <f ca="1">(OFFSET(Assumptions!$B$20,M$1-1,0)*$D510+1)^(1/252)-1</f>
        <v>4.2604180443928108E-4</v>
      </c>
      <c r="N510" s="2">
        <f ca="1">(OFFSET(Assumptions!$B$20,N$1-1,0)*$D510+1)^(1/252)-1</f>
        <v>3.9913983555672772E-4</v>
      </c>
    </row>
    <row r="511" spans="1:14" x14ac:dyDescent="0.25">
      <c r="A511" s="4">
        <f t="shared" si="28"/>
        <v>3</v>
      </c>
      <c r="B511" s="4">
        <f t="shared" si="29"/>
        <v>2014</v>
      </c>
      <c r="C511" s="9">
        <v>41704</v>
      </c>
      <c r="D511" s="1">
        <f t="shared" si="30"/>
        <v>0.10550110113467004</v>
      </c>
      <c r="E511" s="1">
        <v>3.9809000000001798E-4</v>
      </c>
      <c r="F511" s="1">
        <f t="shared" si="31"/>
        <v>0.17226405519578902</v>
      </c>
      <c r="G511" s="1">
        <v>8.0095631765164706E-3</v>
      </c>
      <c r="H511" s="2">
        <f ca="1">(OFFSET(Assumptions!$B$20,H$1-1,0)*$D511+1)^(1/252)-1</f>
        <v>4.169877516684295E-4</v>
      </c>
      <c r="I511" s="2">
        <f ca="1">(OFFSET(Assumptions!$B$20,I$1-1,0)*$D511+1)^(1/252)-1</f>
        <v>4.3579632497792176E-4</v>
      </c>
      <c r="J511" s="2">
        <f ca="1">(OFFSET(Assumptions!$B$20,J$1-1,0)*$D511+1)^(1/252)-1</f>
        <v>4.7314928218078478E-4</v>
      </c>
      <c r="K511" s="2">
        <f ca="1">(OFFSET(Assumptions!$B$20,K$1-1,0)*$D511+1)^(1/252)-1</f>
        <v>4.169877516684295E-4</v>
      </c>
      <c r="L511" s="2">
        <f ca="1">(OFFSET(Assumptions!$B$20,L$1-1,0)*$D511+1)^(1/252)-1</f>
        <v>4.1510200348060522E-4</v>
      </c>
      <c r="M511" s="2">
        <f ca="1">(OFFSET(Assumptions!$B$20,M$1-1,0)*$D511+1)^(1/252)-1</f>
        <v>4.2452183512375896E-4</v>
      </c>
      <c r="N511" s="2">
        <f ca="1">(OFFSET(Assumptions!$B$20,N$1-1,0)*$D511+1)^(1/252)-1</f>
        <v>3.9771112952058374E-4</v>
      </c>
    </row>
    <row r="512" spans="1:14" x14ac:dyDescent="0.25">
      <c r="A512" s="4">
        <f t="shared" si="28"/>
        <v>3</v>
      </c>
      <c r="B512" s="4">
        <f t="shared" si="29"/>
        <v>2014</v>
      </c>
      <c r="C512" s="9">
        <v>41705</v>
      </c>
      <c r="D512" s="1">
        <f t="shared" si="30"/>
        <v>0.10550110113467004</v>
      </c>
      <c r="E512" s="1">
        <v>3.9809000000001798E-4</v>
      </c>
      <c r="F512" s="1">
        <f t="shared" si="31"/>
        <v>0.17273072179352189</v>
      </c>
      <c r="G512" s="1">
        <v>4.2382535221512398E-3</v>
      </c>
      <c r="H512" s="2">
        <f ca="1">(OFFSET(Assumptions!$B$20,H$1-1,0)*$D512+1)^(1/252)-1</f>
        <v>4.169877516684295E-4</v>
      </c>
      <c r="I512" s="2">
        <f ca="1">(OFFSET(Assumptions!$B$20,I$1-1,0)*$D512+1)^(1/252)-1</f>
        <v>4.3579632497792176E-4</v>
      </c>
      <c r="J512" s="2">
        <f ca="1">(OFFSET(Assumptions!$B$20,J$1-1,0)*$D512+1)^(1/252)-1</f>
        <v>4.7314928218078478E-4</v>
      </c>
      <c r="K512" s="2">
        <f ca="1">(OFFSET(Assumptions!$B$20,K$1-1,0)*$D512+1)^(1/252)-1</f>
        <v>4.169877516684295E-4</v>
      </c>
      <c r="L512" s="2">
        <f ca="1">(OFFSET(Assumptions!$B$20,L$1-1,0)*$D512+1)^(1/252)-1</f>
        <v>4.1510200348060522E-4</v>
      </c>
      <c r="M512" s="2">
        <f ca="1">(OFFSET(Assumptions!$B$20,M$1-1,0)*$D512+1)^(1/252)-1</f>
        <v>4.2452183512375896E-4</v>
      </c>
      <c r="N512" s="2">
        <f ca="1">(OFFSET(Assumptions!$B$20,N$1-1,0)*$D512+1)^(1/252)-1</f>
        <v>3.9771112952058374E-4</v>
      </c>
    </row>
    <row r="513" spans="1:14" x14ac:dyDescent="0.25">
      <c r="A513" s="4">
        <f t="shared" si="28"/>
        <v>3</v>
      </c>
      <c r="B513" s="4">
        <f t="shared" si="29"/>
        <v>2014</v>
      </c>
      <c r="C513" s="9">
        <v>41708</v>
      </c>
      <c r="D513" s="1">
        <f t="shared" si="30"/>
        <v>0.10550110113467004</v>
      </c>
      <c r="E513" s="1">
        <v>3.9809000000001798E-4</v>
      </c>
      <c r="F513" s="1">
        <f t="shared" si="31"/>
        <v>0.17319757416656079</v>
      </c>
      <c r="G513" s="1">
        <v>-6.7852414498361701E-3</v>
      </c>
      <c r="H513" s="2">
        <f ca="1">(OFFSET(Assumptions!$B$20,H$1-1,0)*$D513+1)^(1/252)-1</f>
        <v>4.169877516684295E-4</v>
      </c>
      <c r="I513" s="2">
        <f ca="1">(OFFSET(Assumptions!$B$20,I$1-1,0)*$D513+1)^(1/252)-1</f>
        <v>4.3579632497792176E-4</v>
      </c>
      <c r="J513" s="2">
        <f ca="1">(OFFSET(Assumptions!$B$20,J$1-1,0)*$D513+1)^(1/252)-1</f>
        <v>4.7314928218078478E-4</v>
      </c>
      <c r="K513" s="2">
        <f ca="1">(OFFSET(Assumptions!$B$20,K$1-1,0)*$D513+1)^(1/252)-1</f>
        <v>4.169877516684295E-4</v>
      </c>
      <c r="L513" s="2">
        <f ca="1">(OFFSET(Assumptions!$B$20,L$1-1,0)*$D513+1)^(1/252)-1</f>
        <v>4.1510200348060522E-4</v>
      </c>
      <c r="M513" s="2">
        <f ca="1">(OFFSET(Assumptions!$B$20,M$1-1,0)*$D513+1)^(1/252)-1</f>
        <v>4.2452183512375896E-4</v>
      </c>
      <c r="N513" s="2">
        <f ca="1">(OFFSET(Assumptions!$B$20,N$1-1,0)*$D513+1)^(1/252)-1</f>
        <v>3.9771112952058374E-4</v>
      </c>
    </row>
    <row r="514" spans="1:14" x14ac:dyDescent="0.25">
      <c r="A514" s="4">
        <f t="shared" si="28"/>
        <v>3</v>
      </c>
      <c r="B514" s="4">
        <f t="shared" si="29"/>
        <v>2014</v>
      </c>
      <c r="C514" s="9">
        <v>41709</v>
      </c>
      <c r="D514" s="1">
        <f t="shared" si="30"/>
        <v>0.10550110113467004</v>
      </c>
      <c r="E514" s="1">
        <v>3.9809000000001798E-4</v>
      </c>
      <c r="F514" s="1">
        <f t="shared" si="31"/>
        <v>0.17366461238886077</v>
      </c>
      <c r="G514" s="1">
        <v>-4.1301536822041501E-3</v>
      </c>
      <c r="H514" s="2">
        <f ca="1">(OFFSET(Assumptions!$B$20,H$1-1,0)*$D514+1)^(1/252)-1</f>
        <v>4.169877516684295E-4</v>
      </c>
      <c r="I514" s="2">
        <f ca="1">(OFFSET(Assumptions!$B$20,I$1-1,0)*$D514+1)^(1/252)-1</f>
        <v>4.3579632497792176E-4</v>
      </c>
      <c r="J514" s="2">
        <f ca="1">(OFFSET(Assumptions!$B$20,J$1-1,0)*$D514+1)^(1/252)-1</f>
        <v>4.7314928218078478E-4</v>
      </c>
      <c r="K514" s="2">
        <f ca="1">(OFFSET(Assumptions!$B$20,K$1-1,0)*$D514+1)^(1/252)-1</f>
        <v>4.169877516684295E-4</v>
      </c>
      <c r="L514" s="2">
        <f ca="1">(OFFSET(Assumptions!$B$20,L$1-1,0)*$D514+1)^(1/252)-1</f>
        <v>4.1510200348060522E-4</v>
      </c>
      <c r="M514" s="2">
        <f ca="1">(OFFSET(Assumptions!$B$20,M$1-1,0)*$D514+1)^(1/252)-1</f>
        <v>4.2452183512375896E-4</v>
      </c>
      <c r="N514" s="2">
        <f ca="1">(OFFSET(Assumptions!$B$20,N$1-1,0)*$D514+1)^(1/252)-1</f>
        <v>3.9771112952058374E-4</v>
      </c>
    </row>
    <row r="515" spans="1:14" x14ac:dyDescent="0.25">
      <c r="A515" s="4">
        <f t="shared" si="28"/>
        <v>3</v>
      </c>
      <c r="B515" s="4">
        <f t="shared" si="29"/>
        <v>2014</v>
      </c>
      <c r="C515" s="9">
        <v>41710</v>
      </c>
      <c r="D515" s="1">
        <f t="shared" si="30"/>
        <v>0.10550110113467004</v>
      </c>
      <c r="E515" s="1">
        <v>3.9809000000001798E-4</v>
      </c>
      <c r="F515" s="1">
        <f t="shared" si="31"/>
        <v>0.17413183653440667</v>
      </c>
      <c r="G515" s="1">
        <v>-5.9913849438070202E-3</v>
      </c>
      <c r="H515" s="2">
        <f ca="1">(OFFSET(Assumptions!$B$20,H$1-1,0)*$D515+1)^(1/252)-1</f>
        <v>4.169877516684295E-4</v>
      </c>
      <c r="I515" s="2">
        <f ca="1">(OFFSET(Assumptions!$B$20,I$1-1,0)*$D515+1)^(1/252)-1</f>
        <v>4.3579632497792176E-4</v>
      </c>
      <c r="J515" s="2">
        <f ca="1">(OFFSET(Assumptions!$B$20,J$1-1,0)*$D515+1)^(1/252)-1</f>
        <v>4.7314928218078478E-4</v>
      </c>
      <c r="K515" s="2">
        <f ca="1">(OFFSET(Assumptions!$B$20,K$1-1,0)*$D515+1)^(1/252)-1</f>
        <v>4.169877516684295E-4</v>
      </c>
      <c r="L515" s="2">
        <f ca="1">(OFFSET(Assumptions!$B$20,L$1-1,0)*$D515+1)^(1/252)-1</f>
        <v>4.1510200348060522E-4</v>
      </c>
      <c r="M515" s="2">
        <f ca="1">(OFFSET(Assumptions!$B$20,M$1-1,0)*$D515+1)^(1/252)-1</f>
        <v>4.2452183512375896E-4</v>
      </c>
      <c r="N515" s="2">
        <f ca="1">(OFFSET(Assumptions!$B$20,N$1-1,0)*$D515+1)^(1/252)-1</f>
        <v>3.9771112952058374E-4</v>
      </c>
    </row>
    <row r="516" spans="1:14" x14ac:dyDescent="0.25">
      <c r="A516" s="4">
        <f t="shared" ref="A516:A579" si="32">MONTH(C516)</f>
        <v>3</v>
      </c>
      <c r="B516" s="4">
        <f t="shared" ref="B516:B579" si="33">YEAR(C516)</f>
        <v>2014</v>
      </c>
      <c r="C516" s="9">
        <v>41711</v>
      </c>
      <c r="D516" s="1">
        <f t="shared" si="30"/>
        <v>0.10550110113467004</v>
      </c>
      <c r="E516" s="1">
        <v>3.9809000000001798E-4</v>
      </c>
      <c r="F516" s="1">
        <f t="shared" si="31"/>
        <v>0.17459924667721261</v>
      </c>
      <c r="G516" s="1">
        <v>4.1977000366075802E-3</v>
      </c>
      <c r="H516" s="2">
        <f ca="1">(OFFSET(Assumptions!$B$20,H$1-1,0)*$D516+1)^(1/252)-1</f>
        <v>4.169877516684295E-4</v>
      </c>
      <c r="I516" s="2">
        <f ca="1">(OFFSET(Assumptions!$B$20,I$1-1,0)*$D516+1)^(1/252)-1</f>
        <v>4.3579632497792176E-4</v>
      </c>
      <c r="J516" s="2">
        <f ca="1">(OFFSET(Assumptions!$B$20,J$1-1,0)*$D516+1)^(1/252)-1</f>
        <v>4.7314928218078478E-4</v>
      </c>
      <c r="K516" s="2">
        <f ca="1">(OFFSET(Assumptions!$B$20,K$1-1,0)*$D516+1)^(1/252)-1</f>
        <v>4.169877516684295E-4</v>
      </c>
      <c r="L516" s="2">
        <f ca="1">(OFFSET(Assumptions!$B$20,L$1-1,0)*$D516+1)^(1/252)-1</f>
        <v>4.1510200348060522E-4</v>
      </c>
      <c r="M516" s="2">
        <f ca="1">(OFFSET(Assumptions!$B$20,M$1-1,0)*$D516+1)^(1/252)-1</f>
        <v>4.2452183512375896E-4</v>
      </c>
      <c r="N516" s="2">
        <f ca="1">(OFFSET(Assumptions!$B$20,N$1-1,0)*$D516+1)^(1/252)-1</f>
        <v>3.9771112952058374E-4</v>
      </c>
    </row>
    <row r="517" spans="1:14" x14ac:dyDescent="0.25">
      <c r="A517" s="4">
        <f t="shared" si="32"/>
        <v>3</v>
      </c>
      <c r="B517" s="4">
        <f t="shared" si="33"/>
        <v>2014</v>
      </c>
      <c r="C517" s="9">
        <v>41712</v>
      </c>
      <c r="D517" s="1">
        <f t="shared" ref="D517:D580" si="34">(1+E517)^252-1</f>
        <v>0.10550110113467004</v>
      </c>
      <c r="E517" s="1">
        <v>3.9809000000001798E-4</v>
      </c>
      <c r="F517" s="1">
        <f t="shared" si="31"/>
        <v>0.17506684289132246</v>
      </c>
      <c r="G517" s="1">
        <v>-1.3724936241872299E-3</v>
      </c>
      <c r="H517" s="2">
        <f ca="1">(OFFSET(Assumptions!$B$20,H$1-1,0)*$D517+1)^(1/252)-1</f>
        <v>4.169877516684295E-4</v>
      </c>
      <c r="I517" s="2">
        <f ca="1">(OFFSET(Assumptions!$B$20,I$1-1,0)*$D517+1)^(1/252)-1</f>
        <v>4.3579632497792176E-4</v>
      </c>
      <c r="J517" s="2">
        <f ca="1">(OFFSET(Assumptions!$B$20,J$1-1,0)*$D517+1)^(1/252)-1</f>
        <v>4.7314928218078478E-4</v>
      </c>
      <c r="K517" s="2">
        <f ca="1">(OFFSET(Assumptions!$B$20,K$1-1,0)*$D517+1)^(1/252)-1</f>
        <v>4.169877516684295E-4</v>
      </c>
      <c r="L517" s="2">
        <f ca="1">(OFFSET(Assumptions!$B$20,L$1-1,0)*$D517+1)^(1/252)-1</f>
        <v>4.1510200348060522E-4</v>
      </c>
      <c r="M517" s="2">
        <f ca="1">(OFFSET(Assumptions!$B$20,M$1-1,0)*$D517+1)^(1/252)-1</f>
        <v>4.2452183512375896E-4</v>
      </c>
      <c r="N517" s="2">
        <f ca="1">(OFFSET(Assumptions!$B$20,N$1-1,0)*$D517+1)^(1/252)-1</f>
        <v>3.9771112952058374E-4</v>
      </c>
    </row>
    <row r="518" spans="1:14" x14ac:dyDescent="0.25">
      <c r="A518" s="4">
        <f t="shared" si="32"/>
        <v>3</v>
      </c>
      <c r="B518" s="4">
        <f t="shared" si="33"/>
        <v>2014</v>
      </c>
      <c r="C518" s="9">
        <v>41715</v>
      </c>
      <c r="D518" s="1">
        <f t="shared" si="34"/>
        <v>0.10550110113467004</v>
      </c>
      <c r="E518" s="1">
        <v>3.9809000000001798E-4</v>
      </c>
      <c r="F518" s="1">
        <f t="shared" si="31"/>
        <v>0.17553462525080898</v>
      </c>
      <c r="G518" s="1">
        <v>5.2933256689358099E-4</v>
      </c>
      <c r="H518" s="2">
        <f ca="1">(OFFSET(Assumptions!$B$20,H$1-1,0)*$D518+1)^(1/252)-1</f>
        <v>4.169877516684295E-4</v>
      </c>
      <c r="I518" s="2">
        <f ca="1">(OFFSET(Assumptions!$B$20,I$1-1,0)*$D518+1)^(1/252)-1</f>
        <v>4.3579632497792176E-4</v>
      </c>
      <c r="J518" s="2">
        <f ca="1">(OFFSET(Assumptions!$B$20,J$1-1,0)*$D518+1)^(1/252)-1</f>
        <v>4.7314928218078478E-4</v>
      </c>
      <c r="K518" s="2">
        <f ca="1">(OFFSET(Assumptions!$B$20,K$1-1,0)*$D518+1)^(1/252)-1</f>
        <v>4.169877516684295E-4</v>
      </c>
      <c r="L518" s="2">
        <f ca="1">(OFFSET(Assumptions!$B$20,L$1-1,0)*$D518+1)^(1/252)-1</f>
        <v>4.1510200348060522E-4</v>
      </c>
      <c r="M518" s="2">
        <f ca="1">(OFFSET(Assumptions!$B$20,M$1-1,0)*$D518+1)^(1/252)-1</f>
        <v>4.2452183512375896E-4</v>
      </c>
      <c r="N518" s="2">
        <f ca="1">(OFFSET(Assumptions!$B$20,N$1-1,0)*$D518+1)^(1/252)-1</f>
        <v>3.9771112952058374E-4</v>
      </c>
    </row>
    <row r="519" spans="1:14" x14ac:dyDescent="0.25">
      <c r="A519" s="4">
        <f t="shared" si="32"/>
        <v>3</v>
      </c>
      <c r="B519" s="4">
        <f t="shared" si="33"/>
        <v>2014</v>
      </c>
      <c r="C519" s="9">
        <v>41716</v>
      </c>
      <c r="D519" s="1">
        <f t="shared" si="34"/>
        <v>0.10550110113467004</v>
      </c>
      <c r="E519" s="1">
        <v>3.9809000000001798E-4</v>
      </c>
      <c r="F519" s="1">
        <f t="shared" ref="F519:F582" si="35">(1+F518)*(1+E519)-1</f>
        <v>0.17600259382977512</v>
      </c>
      <c r="G519" s="1">
        <v>-4.7213411753563904E-3</v>
      </c>
      <c r="H519" s="2">
        <f ca="1">(OFFSET(Assumptions!$B$20,H$1-1,0)*$D519+1)^(1/252)-1</f>
        <v>4.169877516684295E-4</v>
      </c>
      <c r="I519" s="2">
        <f ca="1">(OFFSET(Assumptions!$B$20,I$1-1,0)*$D519+1)^(1/252)-1</f>
        <v>4.3579632497792176E-4</v>
      </c>
      <c r="J519" s="2">
        <f ca="1">(OFFSET(Assumptions!$B$20,J$1-1,0)*$D519+1)^(1/252)-1</f>
        <v>4.7314928218078478E-4</v>
      </c>
      <c r="K519" s="2">
        <f ca="1">(OFFSET(Assumptions!$B$20,K$1-1,0)*$D519+1)^(1/252)-1</f>
        <v>4.169877516684295E-4</v>
      </c>
      <c r="L519" s="2">
        <f ca="1">(OFFSET(Assumptions!$B$20,L$1-1,0)*$D519+1)^(1/252)-1</f>
        <v>4.1510200348060522E-4</v>
      </c>
      <c r="M519" s="2">
        <f ca="1">(OFFSET(Assumptions!$B$20,M$1-1,0)*$D519+1)^(1/252)-1</f>
        <v>4.2452183512375896E-4</v>
      </c>
      <c r="N519" s="2">
        <f ca="1">(OFFSET(Assumptions!$B$20,N$1-1,0)*$D519+1)^(1/252)-1</f>
        <v>3.9771112952058374E-4</v>
      </c>
    </row>
    <row r="520" spans="1:14" x14ac:dyDescent="0.25">
      <c r="A520" s="4">
        <f t="shared" si="32"/>
        <v>3</v>
      </c>
      <c r="B520" s="4">
        <f t="shared" si="33"/>
        <v>2014</v>
      </c>
      <c r="C520" s="9">
        <v>41717</v>
      </c>
      <c r="D520" s="1">
        <f t="shared" si="34"/>
        <v>0.10550110113467004</v>
      </c>
      <c r="E520" s="1">
        <v>3.9809000000001798E-4</v>
      </c>
      <c r="F520" s="1">
        <f t="shared" si="35"/>
        <v>0.17647074870235291</v>
      </c>
      <c r="G520" s="1">
        <v>-1.64981924341434E-3</v>
      </c>
      <c r="H520" s="2">
        <f ca="1">(OFFSET(Assumptions!$B$20,H$1-1,0)*$D520+1)^(1/252)-1</f>
        <v>4.169877516684295E-4</v>
      </c>
      <c r="I520" s="2">
        <f ca="1">(OFFSET(Assumptions!$B$20,I$1-1,0)*$D520+1)^(1/252)-1</f>
        <v>4.3579632497792176E-4</v>
      </c>
      <c r="J520" s="2">
        <f ca="1">(OFFSET(Assumptions!$B$20,J$1-1,0)*$D520+1)^(1/252)-1</f>
        <v>4.7314928218078478E-4</v>
      </c>
      <c r="K520" s="2">
        <f ca="1">(OFFSET(Assumptions!$B$20,K$1-1,0)*$D520+1)^(1/252)-1</f>
        <v>4.169877516684295E-4</v>
      </c>
      <c r="L520" s="2">
        <f ca="1">(OFFSET(Assumptions!$B$20,L$1-1,0)*$D520+1)^(1/252)-1</f>
        <v>4.1510200348060522E-4</v>
      </c>
      <c r="M520" s="2">
        <f ca="1">(OFFSET(Assumptions!$B$20,M$1-1,0)*$D520+1)^(1/252)-1</f>
        <v>4.2452183512375896E-4</v>
      </c>
      <c r="N520" s="2">
        <f ca="1">(OFFSET(Assumptions!$B$20,N$1-1,0)*$D520+1)^(1/252)-1</f>
        <v>3.9771112952058374E-4</v>
      </c>
    </row>
    <row r="521" spans="1:14" x14ac:dyDescent="0.25">
      <c r="A521" s="4">
        <f t="shared" si="32"/>
        <v>3</v>
      </c>
      <c r="B521" s="4">
        <f t="shared" si="33"/>
        <v>2014</v>
      </c>
      <c r="C521" s="9">
        <v>41718</v>
      </c>
      <c r="D521" s="1">
        <f t="shared" si="34"/>
        <v>0.105899392430717</v>
      </c>
      <c r="E521" s="1">
        <v>3.9951999999998699E-4</v>
      </c>
      <c r="F521" s="1">
        <f t="shared" si="35"/>
        <v>0.17694077229587446</v>
      </c>
      <c r="G521" s="1">
        <v>-1.2221012189074199E-3</v>
      </c>
      <c r="H521" s="2">
        <f ca="1">(OFFSET(Assumptions!$B$20,H$1-1,0)*$D521+1)^(1/252)-1</f>
        <v>4.1848213723616468E-4</v>
      </c>
      <c r="I521" s="2">
        <f ca="1">(OFFSET(Assumptions!$B$20,I$1-1,0)*$D521+1)^(1/252)-1</f>
        <v>4.3735448898418738E-4</v>
      </c>
      <c r="J521" s="2">
        <f ca="1">(OFFSET(Assumptions!$B$20,J$1-1,0)*$D521+1)^(1/252)-1</f>
        <v>4.7483321577623805E-4</v>
      </c>
      <c r="K521" s="2">
        <f ca="1">(OFFSET(Assumptions!$B$20,K$1-1,0)*$D521+1)^(1/252)-1</f>
        <v>4.1848213723616468E-4</v>
      </c>
      <c r="L521" s="2">
        <f ca="1">(OFFSET(Assumptions!$B$20,L$1-1,0)*$D521+1)^(1/252)-1</f>
        <v>4.1658997795535058E-4</v>
      </c>
      <c r="M521" s="2">
        <f ca="1">(OFFSET(Assumptions!$B$20,M$1-1,0)*$D521+1)^(1/252)-1</f>
        <v>4.2604180443928108E-4</v>
      </c>
      <c r="N521" s="2">
        <f ca="1">(OFFSET(Assumptions!$B$20,N$1-1,0)*$D521+1)^(1/252)-1</f>
        <v>3.9913983555672772E-4</v>
      </c>
    </row>
    <row r="522" spans="1:14" x14ac:dyDescent="0.25">
      <c r="A522" s="4">
        <f t="shared" si="32"/>
        <v>3</v>
      </c>
      <c r="B522" s="4">
        <f t="shared" si="33"/>
        <v>2014</v>
      </c>
      <c r="C522" s="9">
        <v>41719</v>
      </c>
      <c r="D522" s="1">
        <f t="shared" si="34"/>
        <v>0.105899392430717</v>
      </c>
      <c r="E522" s="1">
        <v>3.9951999999998699E-4</v>
      </c>
      <c r="F522" s="1">
        <f t="shared" si="35"/>
        <v>0.17741098367322206</v>
      </c>
      <c r="G522" s="1">
        <v>-9.7767803304778002E-3</v>
      </c>
      <c r="H522" s="2">
        <f ca="1">(OFFSET(Assumptions!$B$20,H$1-1,0)*$D522+1)^(1/252)-1</f>
        <v>4.1848213723616468E-4</v>
      </c>
      <c r="I522" s="2">
        <f ca="1">(OFFSET(Assumptions!$B$20,I$1-1,0)*$D522+1)^(1/252)-1</f>
        <v>4.3735448898418738E-4</v>
      </c>
      <c r="J522" s="2">
        <f ca="1">(OFFSET(Assumptions!$B$20,J$1-1,0)*$D522+1)^(1/252)-1</f>
        <v>4.7483321577623805E-4</v>
      </c>
      <c r="K522" s="2">
        <f ca="1">(OFFSET(Assumptions!$B$20,K$1-1,0)*$D522+1)^(1/252)-1</f>
        <v>4.1848213723616468E-4</v>
      </c>
      <c r="L522" s="2">
        <f ca="1">(OFFSET(Assumptions!$B$20,L$1-1,0)*$D522+1)^(1/252)-1</f>
        <v>4.1658997795535058E-4</v>
      </c>
      <c r="M522" s="2">
        <f ca="1">(OFFSET(Assumptions!$B$20,M$1-1,0)*$D522+1)^(1/252)-1</f>
        <v>4.2604180443928108E-4</v>
      </c>
      <c r="N522" s="2">
        <f ca="1">(OFFSET(Assumptions!$B$20,N$1-1,0)*$D522+1)^(1/252)-1</f>
        <v>3.9913983555672772E-4</v>
      </c>
    </row>
    <row r="523" spans="1:14" x14ac:dyDescent="0.25">
      <c r="A523" s="4">
        <f t="shared" si="32"/>
        <v>3</v>
      </c>
      <c r="B523" s="4">
        <f t="shared" si="33"/>
        <v>2014</v>
      </c>
      <c r="C523" s="9">
        <v>41722</v>
      </c>
      <c r="D523" s="1">
        <f t="shared" si="34"/>
        <v>0.105899392430717</v>
      </c>
      <c r="E523" s="1">
        <v>3.9951999999998699E-4</v>
      </c>
      <c r="F523" s="1">
        <f t="shared" si="35"/>
        <v>0.17788138290941924</v>
      </c>
      <c r="G523" s="1">
        <v>-5.1790028334118797E-3</v>
      </c>
      <c r="H523" s="2">
        <f ca="1">(OFFSET(Assumptions!$B$20,H$1-1,0)*$D523+1)^(1/252)-1</f>
        <v>4.1848213723616468E-4</v>
      </c>
      <c r="I523" s="2">
        <f ca="1">(OFFSET(Assumptions!$B$20,I$1-1,0)*$D523+1)^(1/252)-1</f>
        <v>4.3735448898418738E-4</v>
      </c>
      <c r="J523" s="2">
        <f ca="1">(OFFSET(Assumptions!$B$20,J$1-1,0)*$D523+1)^(1/252)-1</f>
        <v>4.7483321577623805E-4</v>
      </c>
      <c r="K523" s="2">
        <f ca="1">(OFFSET(Assumptions!$B$20,K$1-1,0)*$D523+1)^(1/252)-1</f>
        <v>4.1848213723616468E-4</v>
      </c>
      <c r="L523" s="2">
        <f ca="1">(OFFSET(Assumptions!$B$20,L$1-1,0)*$D523+1)^(1/252)-1</f>
        <v>4.1658997795535058E-4</v>
      </c>
      <c r="M523" s="2">
        <f ca="1">(OFFSET(Assumptions!$B$20,M$1-1,0)*$D523+1)^(1/252)-1</f>
        <v>4.2604180443928108E-4</v>
      </c>
      <c r="N523" s="2">
        <f ca="1">(OFFSET(Assumptions!$B$20,N$1-1,0)*$D523+1)^(1/252)-1</f>
        <v>3.9913983555672772E-4</v>
      </c>
    </row>
    <row r="524" spans="1:14" x14ac:dyDescent="0.25">
      <c r="A524" s="4">
        <f t="shared" si="32"/>
        <v>3</v>
      </c>
      <c r="B524" s="4">
        <f t="shared" si="33"/>
        <v>2014</v>
      </c>
      <c r="C524" s="9">
        <v>41723</v>
      </c>
      <c r="D524" s="1">
        <f t="shared" si="34"/>
        <v>0.105899392430717</v>
      </c>
      <c r="E524" s="1">
        <v>3.9951999999998699E-4</v>
      </c>
      <c r="F524" s="1">
        <f t="shared" si="35"/>
        <v>0.17835197007951908</v>
      </c>
      <c r="G524" s="1">
        <v>6.26983322777863E-3</v>
      </c>
      <c r="H524" s="2">
        <f ca="1">(OFFSET(Assumptions!$B$20,H$1-1,0)*$D524+1)^(1/252)-1</f>
        <v>4.1848213723616468E-4</v>
      </c>
      <c r="I524" s="2">
        <f ca="1">(OFFSET(Assumptions!$B$20,I$1-1,0)*$D524+1)^(1/252)-1</f>
        <v>4.3735448898418738E-4</v>
      </c>
      <c r="J524" s="2">
        <f ca="1">(OFFSET(Assumptions!$B$20,J$1-1,0)*$D524+1)^(1/252)-1</f>
        <v>4.7483321577623805E-4</v>
      </c>
      <c r="K524" s="2">
        <f ca="1">(OFFSET(Assumptions!$B$20,K$1-1,0)*$D524+1)^(1/252)-1</f>
        <v>4.1848213723616468E-4</v>
      </c>
      <c r="L524" s="2">
        <f ca="1">(OFFSET(Assumptions!$B$20,L$1-1,0)*$D524+1)^(1/252)-1</f>
        <v>4.1658997795535058E-4</v>
      </c>
      <c r="M524" s="2">
        <f ca="1">(OFFSET(Assumptions!$B$20,M$1-1,0)*$D524+1)^(1/252)-1</f>
        <v>4.2604180443928108E-4</v>
      </c>
      <c r="N524" s="2">
        <f ca="1">(OFFSET(Assumptions!$B$20,N$1-1,0)*$D524+1)^(1/252)-1</f>
        <v>3.9913983555672772E-4</v>
      </c>
    </row>
    <row r="525" spans="1:14" x14ac:dyDescent="0.25">
      <c r="A525" s="4">
        <f t="shared" si="32"/>
        <v>3</v>
      </c>
      <c r="B525" s="4">
        <f t="shared" si="33"/>
        <v>2014</v>
      </c>
      <c r="C525" s="9">
        <v>41724</v>
      </c>
      <c r="D525" s="1">
        <f t="shared" si="34"/>
        <v>0.105899392430717</v>
      </c>
      <c r="E525" s="1">
        <v>3.9951999999998699E-4</v>
      </c>
      <c r="F525" s="1">
        <f t="shared" si="35"/>
        <v>0.17882274525860531</v>
      </c>
      <c r="G525" s="1">
        <v>-2.2045259732147398E-3</v>
      </c>
      <c r="H525" s="2">
        <f ca="1">(OFFSET(Assumptions!$B$20,H$1-1,0)*$D525+1)^(1/252)-1</f>
        <v>4.1848213723616468E-4</v>
      </c>
      <c r="I525" s="2">
        <f ca="1">(OFFSET(Assumptions!$B$20,I$1-1,0)*$D525+1)^(1/252)-1</f>
        <v>4.3735448898418738E-4</v>
      </c>
      <c r="J525" s="2">
        <f ca="1">(OFFSET(Assumptions!$B$20,J$1-1,0)*$D525+1)^(1/252)-1</f>
        <v>4.7483321577623805E-4</v>
      </c>
      <c r="K525" s="2">
        <f ca="1">(OFFSET(Assumptions!$B$20,K$1-1,0)*$D525+1)^(1/252)-1</f>
        <v>4.1848213723616468E-4</v>
      </c>
      <c r="L525" s="2">
        <f ca="1">(OFFSET(Assumptions!$B$20,L$1-1,0)*$D525+1)^(1/252)-1</f>
        <v>4.1658997795535058E-4</v>
      </c>
      <c r="M525" s="2">
        <f ca="1">(OFFSET(Assumptions!$B$20,M$1-1,0)*$D525+1)^(1/252)-1</f>
        <v>4.2604180443928108E-4</v>
      </c>
      <c r="N525" s="2">
        <f ca="1">(OFFSET(Assumptions!$B$20,N$1-1,0)*$D525+1)^(1/252)-1</f>
        <v>3.9913983555672772E-4</v>
      </c>
    </row>
    <row r="526" spans="1:14" x14ac:dyDescent="0.25">
      <c r="A526" s="4">
        <f t="shared" si="32"/>
        <v>3</v>
      </c>
      <c r="B526" s="4">
        <f t="shared" si="33"/>
        <v>2014</v>
      </c>
      <c r="C526" s="9">
        <v>41725</v>
      </c>
      <c r="D526" s="1">
        <f t="shared" si="34"/>
        <v>0.105899392430717</v>
      </c>
      <c r="E526" s="1">
        <v>3.9951999999998699E-4</v>
      </c>
      <c r="F526" s="1">
        <f t="shared" si="35"/>
        <v>0.17929370852179094</v>
      </c>
      <c r="G526" s="1">
        <v>-1.01636824667584E-3</v>
      </c>
      <c r="H526" s="2">
        <f ca="1">(OFFSET(Assumptions!$B$20,H$1-1,0)*$D526+1)^(1/252)-1</f>
        <v>4.1848213723616468E-4</v>
      </c>
      <c r="I526" s="2">
        <f ca="1">(OFFSET(Assumptions!$B$20,I$1-1,0)*$D526+1)^(1/252)-1</f>
        <v>4.3735448898418738E-4</v>
      </c>
      <c r="J526" s="2">
        <f ca="1">(OFFSET(Assumptions!$B$20,J$1-1,0)*$D526+1)^(1/252)-1</f>
        <v>4.7483321577623805E-4</v>
      </c>
      <c r="K526" s="2">
        <f ca="1">(OFFSET(Assumptions!$B$20,K$1-1,0)*$D526+1)^(1/252)-1</f>
        <v>4.1848213723616468E-4</v>
      </c>
      <c r="L526" s="2">
        <f ca="1">(OFFSET(Assumptions!$B$20,L$1-1,0)*$D526+1)^(1/252)-1</f>
        <v>4.1658997795535058E-4</v>
      </c>
      <c r="M526" s="2">
        <f ca="1">(OFFSET(Assumptions!$B$20,M$1-1,0)*$D526+1)^(1/252)-1</f>
        <v>4.2604180443928108E-4</v>
      </c>
      <c r="N526" s="2">
        <f ca="1">(OFFSET(Assumptions!$B$20,N$1-1,0)*$D526+1)^(1/252)-1</f>
        <v>3.9913983555672772E-4</v>
      </c>
    </row>
    <row r="527" spans="1:14" x14ac:dyDescent="0.25">
      <c r="A527" s="4">
        <f t="shared" si="32"/>
        <v>3</v>
      </c>
      <c r="B527" s="4">
        <f t="shared" si="33"/>
        <v>2014</v>
      </c>
      <c r="C527" s="9">
        <v>41726</v>
      </c>
      <c r="D527" s="1">
        <f t="shared" si="34"/>
        <v>0.10550110113467004</v>
      </c>
      <c r="E527" s="1">
        <v>3.9809000000001798E-4</v>
      </c>
      <c r="F527" s="1">
        <f t="shared" si="35"/>
        <v>0.17976317355421645</v>
      </c>
      <c r="G527" s="1">
        <v>5.7043965137850696E-3</v>
      </c>
      <c r="H527" s="2">
        <f ca="1">(OFFSET(Assumptions!$B$20,H$1-1,0)*$D527+1)^(1/252)-1</f>
        <v>4.169877516684295E-4</v>
      </c>
      <c r="I527" s="2">
        <f ca="1">(OFFSET(Assumptions!$B$20,I$1-1,0)*$D527+1)^(1/252)-1</f>
        <v>4.3579632497792176E-4</v>
      </c>
      <c r="J527" s="2">
        <f ca="1">(OFFSET(Assumptions!$B$20,J$1-1,0)*$D527+1)^(1/252)-1</f>
        <v>4.7314928218078478E-4</v>
      </c>
      <c r="K527" s="2">
        <f ca="1">(OFFSET(Assumptions!$B$20,K$1-1,0)*$D527+1)^(1/252)-1</f>
        <v>4.169877516684295E-4</v>
      </c>
      <c r="L527" s="2">
        <f ca="1">(OFFSET(Assumptions!$B$20,L$1-1,0)*$D527+1)^(1/252)-1</f>
        <v>4.1510200348060522E-4</v>
      </c>
      <c r="M527" s="2">
        <f ca="1">(OFFSET(Assumptions!$B$20,M$1-1,0)*$D527+1)^(1/252)-1</f>
        <v>4.2452183512375896E-4</v>
      </c>
      <c r="N527" s="2">
        <f ca="1">(OFFSET(Assumptions!$B$20,N$1-1,0)*$D527+1)^(1/252)-1</f>
        <v>3.9771112952058374E-4</v>
      </c>
    </row>
    <row r="528" spans="1:14" x14ac:dyDescent="0.25">
      <c r="A528" s="4">
        <f t="shared" si="32"/>
        <v>3</v>
      </c>
      <c r="B528" s="4">
        <f t="shared" si="33"/>
        <v>2014</v>
      </c>
      <c r="C528" s="9">
        <v>41729</v>
      </c>
      <c r="D528" s="1">
        <f t="shared" si="34"/>
        <v>0.10550110113467004</v>
      </c>
      <c r="E528" s="1">
        <v>3.9809000000001798E-4</v>
      </c>
      <c r="F528" s="1">
        <f t="shared" si="35"/>
        <v>0.18023282547597663</v>
      </c>
      <c r="G528" s="1">
        <v>-1.0325997359699199E-3</v>
      </c>
      <c r="H528" s="2">
        <f ca="1">(OFFSET(Assumptions!$B$20,H$1-1,0)*$D528+1)^(1/252)-1</f>
        <v>4.169877516684295E-4</v>
      </c>
      <c r="I528" s="2">
        <f ca="1">(OFFSET(Assumptions!$B$20,I$1-1,0)*$D528+1)^(1/252)-1</f>
        <v>4.3579632497792176E-4</v>
      </c>
      <c r="J528" s="2">
        <f ca="1">(OFFSET(Assumptions!$B$20,J$1-1,0)*$D528+1)^(1/252)-1</f>
        <v>4.7314928218078478E-4</v>
      </c>
      <c r="K528" s="2">
        <f ca="1">(OFFSET(Assumptions!$B$20,K$1-1,0)*$D528+1)^(1/252)-1</f>
        <v>4.169877516684295E-4</v>
      </c>
      <c r="L528" s="2">
        <f ca="1">(OFFSET(Assumptions!$B$20,L$1-1,0)*$D528+1)^(1/252)-1</f>
        <v>4.1510200348060522E-4</v>
      </c>
      <c r="M528" s="2">
        <f ca="1">(OFFSET(Assumptions!$B$20,M$1-1,0)*$D528+1)^(1/252)-1</f>
        <v>4.2452183512375896E-4</v>
      </c>
      <c r="N528" s="2">
        <f ca="1">(OFFSET(Assumptions!$B$20,N$1-1,0)*$D528+1)^(1/252)-1</f>
        <v>3.9771112952058374E-4</v>
      </c>
    </row>
    <row r="529" spans="1:14" x14ac:dyDescent="0.25">
      <c r="A529" s="4">
        <f t="shared" si="32"/>
        <v>4</v>
      </c>
      <c r="B529" s="4">
        <f t="shared" si="33"/>
        <v>2014</v>
      </c>
      <c r="C529" s="9">
        <v>41730</v>
      </c>
      <c r="D529" s="1">
        <f t="shared" si="34"/>
        <v>0.10550110113467004</v>
      </c>
      <c r="E529" s="1">
        <v>3.9809000000001798E-4</v>
      </c>
      <c r="F529" s="1">
        <f t="shared" si="35"/>
        <v>0.18070266436147042</v>
      </c>
      <c r="G529" s="1">
        <v>1.44767118806044E-3</v>
      </c>
      <c r="H529" s="2">
        <f ca="1">(OFFSET(Assumptions!$B$20,H$1-1,0)*$D529+1)^(1/252)-1</f>
        <v>4.169877516684295E-4</v>
      </c>
      <c r="I529" s="2">
        <f ca="1">(OFFSET(Assumptions!$B$20,I$1-1,0)*$D529+1)^(1/252)-1</f>
        <v>4.3579632497792176E-4</v>
      </c>
      <c r="J529" s="2">
        <f ca="1">(OFFSET(Assumptions!$B$20,J$1-1,0)*$D529+1)^(1/252)-1</f>
        <v>4.7314928218078478E-4</v>
      </c>
      <c r="K529" s="2">
        <f ca="1">(OFFSET(Assumptions!$B$20,K$1-1,0)*$D529+1)^(1/252)-1</f>
        <v>4.169877516684295E-4</v>
      </c>
      <c r="L529" s="2">
        <f ca="1">(OFFSET(Assumptions!$B$20,L$1-1,0)*$D529+1)^(1/252)-1</f>
        <v>4.1510200348060522E-4</v>
      </c>
      <c r="M529" s="2">
        <f ca="1">(OFFSET(Assumptions!$B$20,M$1-1,0)*$D529+1)^(1/252)-1</f>
        <v>4.2452183512375896E-4</v>
      </c>
      <c r="N529" s="2">
        <f ca="1">(OFFSET(Assumptions!$B$20,N$1-1,0)*$D529+1)^(1/252)-1</f>
        <v>3.9771112952058374E-4</v>
      </c>
    </row>
    <row r="530" spans="1:14" x14ac:dyDescent="0.25">
      <c r="A530" s="4">
        <f t="shared" si="32"/>
        <v>4</v>
      </c>
      <c r="B530" s="4">
        <f t="shared" si="33"/>
        <v>2014</v>
      </c>
      <c r="C530" s="9">
        <v>41731</v>
      </c>
      <c r="D530" s="1">
        <f t="shared" si="34"/>
        <v>0.10550110113467004</v>
      </c>
      <c r="E530" s="1">
        <v>3.9809000000001798E-4</v>
      </c>
      <c r="F530" s="1">
        <f t="shared" si="35"/>
        <v>0.18117269028512606</v>
      </c>
      <c r="G530" s="1">
        <v>1.2516526919188499E-3</v>
      </c>
      <c r="H530" s="2">
        <f ca="1">(OFFSET(Assumptions!$B$20,H$1-1,0)*$D530+1)^(1/252)-1</f>
        <v>4.169877516684295E-4</v>
      </c>
      <c r="I530" s="2">
        <f ca="1">(OFFSET(Assumptions!$B$20,I$1-1,0)*$D530+1)^(1/252)-1</f>
        <v>4.3579632497792176E-4</v>
      </c>
      <c r="J530" s="2">
        <f ca="1">(OFFSET(Assumptions!$B$20,J$1-1,0)*$D530+1)^(1/252)-1</f>
        <v>4.7314928218078478E-4</v>
      </c>
      <c r="K530" s="2">
        <f ca="1">(OFFSET(Assumptions!$B$20,K$1-1,0)*$D530+1)^(1/252)-1</f>
        <v>4.169877516684295E-4</v>
      </c>
      <c r="L530" s="2">
        <f ca="1">(OFFSET(Assumptions!$B$20,L$1-1,0)*$D530+1)^(1/252)-1</f>
        <v>4.1510200348060522E-4</v>
      </c>
      <c r="M530" s="2">
        <f ca="1">(OFFSET(Assumptions!$B$20,M$1-1,0)*$D530+1)^(1/252)-1</f>
        <v>4.2452183512375896E-4</v>
      </c>
      <c r="N530" s="2">
        <f ca="1">(OFFSET(Assumptions!$B$20,N$1-1,0)*$D530+1)^(1/252)-1</f>
        <v>3.9771112952058374E-4</v>
      </c>
    </row>
    <row r="531" spans="1:14" x14ac:dyDescent="0.25">
      <c r="A531" s="4">
        <f t="shared" si="32"/>
        <v>4</v>
      </c>
      <c r="B531" s="4">
        <f t="shared" si="33"/>
        <v>2014</v>
      </c>
      <c r="C531" s="9">
        <v>41732</v>
      </c>
      <c r="D531" s="1">
        <f t="shared" si="34"/>
        <v>0.10550110113467004</v>
      </c>
      <c r="E531" s="1">
        <v>3.9809000000001798E-4</v>
      </c>
      <c r="F531" s="1">
        <f t="shared" si="35"/>
        <v>0.18164290332140176</v>
      </c>
      <c r="G531" s="1">
        <v>-2.4366867930616402E-3</v>
      </c>
      <c r="H531" s="2">
        <f ca="1">(OFFSET(Assumptions!$B$20,H$1-1,0)*$D531+1)^(1/252)-1</f>
        <v>4.169877516684295E-4</v>
      </c>
      <c r="I531" s="2">
        <f ca="1">(OFFSET(Assumptions!$B$20,I$1-1,0)*$D531+1)^(1/252)-1</f>
        <v>4.3579632497792176E-4</v>
      </c>
      <c r="J531" s="2">
        <f ca="1">(OFFSET(Assumptions!$B$20,J$1-1,0)*$D531+1)^(1/252)-1</f>
        <v>4.7314928218078478E-4</v>
      </c>
      <c r="K531" s="2">
        <f ca="1">(OFFSET(Assumptions!$B$20,K$1-1,0)*$D531+1)^(1/252)-1</f>
        <v>4.169877516684295E-4</v>
      </c>
      <c r="L531" s="2">
        <f ca="1">(OFFSET(Assumptions!$B$20,L$1-1,0)*$D531+1)^(1/252)-1</f>
        <v>4.1510200348060522E-4</v>
      </c>
      <c r="M531" s="2">
        <f ca="1">(OFFSET(Assumptions!$B$20,M$1-1,0)*$D531+1)^(1/252)-1</f>
        <v>4.2452183512375896E-4</v>
      </c>
      <c r="N531" s="2">
        <f ca="1">(OFFSET(Assumptions!$B$20,N$1-1,0)*$D531+1)^(1/252)-1</f>
        <v>3.9771112952058374E-4</v>
      </c>
    </row>
    <row r="532" spans="1:14" x14ac:dyDescent="0.25">
      <c r="A532" s="4">
        <f t="shared" si="32"/>
        <v>4</v>
      </c>
      <c r="B532" s="4">
        <f t="shared" si="33"/>
        <v>2014</v>
      </c>
      <c r="C532" s="9">
        <v>41733</v>
      </c>
      <c r="D532" s="1">
        <f t="shared" si="34"/>
        <v>0.10799904760342516</v>
      </c>
      <c r="E532" s="1">
        <v>4.0704999999996401E-4</v>
      </c>
      <c r="F532" s="1">
        <f t="shared" si="35"/>
        <v>0.18212389106519877</v>
      </c>
      <c r="G532" s="1">
        <v>-5.9343653626753301E-4</v>
      </c>
      <c r="H532" s="2">
        <f ca="1">(OFFSET(Assumptions!$B$20,H$1-1,0)*$D532+1)^(1/252)-1</f>
        <v>4.2635077675590161E-4</v>
      </c>
      <c r="I532" s="2">
        <f ca="1">(OFFSET(Assumptions!$B$20,I$1-1,0)*$D532+1)^(1/252)-1</f>
        <v>4.4555854106720361E-4</v>
      </c>
      <c r="J532" s="2">
        <f ca="1">(OFFSET(Assumptions!$B$20,J$1-1,0)*$D532+1)^(1/252)-1</f>
        <v>4.8369859526431469E-4</v>
      </c>
      <c r="K532" s="2">
        <f ca="1">(OFFSET(Assumptions!$B$20,K$1-1,0)*$D532+1)^(1/252)-1</f>
        <v>4.2635077675590161E-4</v>
      </c>
      <c r="L532" s="2">
        <f ca="1">(OFFSET(Assumptions!$B$20,L$1-1,0)*$D532+1)^(1/252)-1</f>
        <v>4.2442489950289541E-4</v>
      </c>
      <c r="M532" s="2">
        <f ca="1">(OFFSET(Assumptions!$B$20,M$1-1,0)*$D532+1)^(1/252)-1</f>
        <v>4.3404499362309501E-4</v>
      </c>
      <c r="N532" s="2">
        <f ca="1">(OFFSET(Assumptions!$B$20,N$1-1,0)*$D532+1)^(1/252)-1</f>
        <v>4.0666302953074052E-4</v>
      </c>
    </row>
    <row r="533" spans="1:14" x14ac:dyDescent="0.25">
      <c r="A533" s="4">
        <f t="shared" si="32"/>
        <v>4</v>
      </c>
      <c r="B533" s="4">
        <f t="shared" si="33"/>
        <v>2014</v>
      </c>
      <c r="C533" s="9">
        <v>41736</v>
      </c>
      <c r="D533" s="1">
        <f t="shared" si="34"/>
        <v>0.10799904760342516</v>
      </c>
      <c r="E533" s="1">
        <v>4.0704999999996401E-4</v>
      </c>
      <c r="F533" s="1">
        <f t="shared" si="35"/>
        <v>0.18260507459505693</v>
      </c>
      <c r="G533" s="1">
        <v>1.8110527369836101E-2</v>
      </c>
      <c r="H533" s="2">
        <f ca="1">(OFFSET(Assumptions!$B$20,H$1-1,0)*$D533+1)^(1/252)-1</f>
        <v>4.2635077675590161E-4</v>
      </c>
      <c r="I533" s="2">
        <f ca="1">(OFFSET(Assumptions!$B$20,I$1-1,0)*$D533+1)^(1/252)-1</f>
        <v>4.4555854106720361E-4</v>
      </c>
      <c r="J533" s="2">
        <f ca="1">(OFFSET(Assumptions!$B$20,J$1-1,0)*$D533+1)^(1/252)-1</f>
        <v>4.8369859526431469E-4</v>
      </c>
      <c r="K533" s="2">
        <f ca="1">(OFFSET(Assumptions!$B$20,K$1-1,0)*$D533+1)^(1/252)-1</f>
        <v>4.2635077675590161E-4</v>
      </c>
      <c r="L533" s="2">
        <f ca="1">(OFFSET(Assumptions!$B$20,L$1-1,0)*$D533+1)^(1/252)-1</f>
        <v>4.2442489950289541E-4</v>
      </c>
      <c r="M533" s="2">
        <f ca="1">(OFFSET(Assumptions!$B$20,M$1-1,0)*$D533+1)^(1/252)-1</f>
        <v>4.3404499362309501E-4</v>
      </c>
      <c r="N533" s="2">
        <f ca="1">(OFFSET(Assumptions!$B$20,N$1-1,0)*$D533+1)^(1/252)-1</f>
        <v>4.0666302953074052E-4</v>
      </c>
    </row>
    <row r="534" spans="1:14" x14ac:dyDescent="0.25">
      <c r="A534" s="4">
        <f t="shared" si="32"/>
        <v>4</v>
      </c>
      <c r="B534" s="4">
        <f t="shared" si="33"/>
        <v>2014</v>
      </c>
      <c r="C534" s="9">
        <v>41737</v>
      </c>
      <c r="D534" s="1">
        <f t="shared" si="34"/>
        <v>0.10799904760342516</v>
      </c>
      <c r="E534" s="1">
        <v>4.0704999999996401E-4</v>
      </c>
      <c r="F534" s="1">
        <f t="shared" si="35"/>
        <v>0.18308645399067069</v>
      </c>
      <c r="G534" s="1">
        <v>-2.36002230427723E-3</v>
      </c>
      <c r="H534" s="2">
        <f ca="1">(OFFSET(Assumptions!$B$20,H$1-1,0)*$D534+1)^(1/252)-1</f>
        <v>4.2635077675590161E-4</v>
      </c>
      <c r="I534" s="2">
        <f ca="1">(OFFSET(Assumptions!$B$20,I$1-1,0)*$D534+1)^(1/252)-1</f>
        <v>4.4555854106720361E-4</v>
      </c>
      <c r="J534" s="2">
        <f ca="1">(OFFSET(Assumptions!$B$20,J$1-1,0)*$D534+1)^(1/252)-1</f>
        <v>4.8369859526431469E-4</v>
      </c>
      <c r="K534" s="2">
        <f ca="1">(OFFSET(Assumptions!$B$20,K$1-1,0)*$D534+1)^(1/252)-1</f>
        <v>4.2635077675590161E-4</v>
      </c>
      <c r="L534" s="2">
        <f ca="1">(OFFSET(Assumptions!$B$20,L$1-1,0)*$D534+1)^(1/252)-1</f>
        <v>4.2442489950289541E-4</v>
      </c>
      <c r="M534" s="2">
        <f ca="1">(OFFSET(Assumptions!$B$20,M$1-1,0)*$D534+1)^(1/252)-1</f>
        <v>4.3404499362309501E-4</v>
      </c>
      <c r="N534" s="2">
        <f ca="1">(OFFSET(Assumptions!$B$20,N$1-1,0)*$D534+1)^(1/252)-1</f>
        <v>4.0666302953074052E-4</v>
      </c>
    </row>
    <row r="535" spans="1:14" x14ac:dyDescent="0.25">
      <c r="A535" s="4">
        <f t="shared" si="32"/>
        <v>4</v>
      </c>
      <c r="B535" s="4">
        <f t="shared" si="33"/>
        <v>2014</v>
      </c>
      <c r="C535" s="9">
        <v>41738</v>
      </c>
      <c r="D535" s="1">
        <f t="shared" si="34"/>
        <v>0.10799904760342516</v>
      </c>
      <c r="E535" s="1">
        <v>4.0704999999996401E-4</v>
      </c>
      <c r="F535" s="1">
        <f t="shared" si="35"/>
        <v>0.18356802933176763</v>
      </c>
      <c r="G535" s="1">
        <v>-1.33894167495074E-3</v>
      </c>
      <c r="H535" s="2">
        <f ca="1">(OFFSET(Assumptions!$B$20,H$1-1,0)*$D535+1)^(1/252)-1</f>
        <v>4.2635077675590161E-4</v>
      </c>
      <c r="I535" s="2">
        <f ca="1">(OFFSET(Assumptions!$B$20,I$1-1,0)*$D535+1)^(1/252)-1</f>
        <v>4.4555854106720361E-4</v>
      </c>
      <c r="J535" s="2">
        <f ca="1">(OFFSET(Assumptions!$B$20,J$1-1,0)*$D535+1)^(1/252)-1</f>
        <v>4.8369859526431469E-4</v>
      </c>
      <c r="K535" s="2">
        <f ca="1">(OFFSET(Assumptions!$B$20,K$1-1,0)*$D535+1)^(1/252)-1</f>
        <v>4.2635077675590161E-4</v>
      </c>
      <c r="L535" s="2">
        <f ca="1">(OFFSET(Assumptions!$B$20,L$1-1,0)*$D535+1)^(1/252)-1</f>
        <v>4.2442489950289541E-4</v>
      </c>
      <c r="M535" s="2">
        <f ca="1">(OFFSET(Assumptions!$B$20,M$1-1,0)*$D535+1)^(1/252)-1</f>
        <v>4.3404499362309501E-4</v>
      </c>
      <c r="N535" s="2">
        <f ca="1">(OFFSET(Assumptions!$B$20,N$1-1,0)*$D535+1)^(1/252)-1</f>
        <v>4.0666302953074052E-4</v>
      </c>
    </row>
    <row r="536" spans="1:14" x14ac:dyDescent="0.25">
      <c r="A536" s="4">
        <f t="shared" si="32"/>
        <v>4</v>
      </c>
      <c r="B536" s="4">
        <f t="shared" si="33"/>
        <v>2014</v>
      </c>
      <c r="C536" s="9">
        <v>41739</v>
      </c>
      <c r="D536" s="1">
        <f t="shared" si="34"/>
        <v>0.10799904760342516</v>
      </c>
      <c r="E536" s="1">
        <v>4.0704999999996401E-4</v>
      </c>
      <c r="F536" s="1">
        <f t="shared" si="35"/>
        <v>0.18404980069810706</v>
      </c>
      <c r="G536" s="1">
        <v>2.9419920620832301E-3</v>
      </c>
      <c r="H536" s="2">
        <f ca="1">(OFFSET(Assumptions!$B$20,H$1-1,0)*$D536+1)^(1/252)-1</f>
        <v>4.2635077675590161E-4</v>
      </c>
      <c r="I536" s="2">
        <f ca="1">(OFFSET(Assumptions!$B$20,I$1-1,0)*$D536+1)^(1/252)-1</f>
        <v>4.4555854106720361E-4</v>
      </c>
      <c r="J536" s="2">
        <f ca="1">(OFFSET(Assumptions!$B$20,J$1-1,0)*$D536+1)^(1/252)-1</f>
        <v>4.8369859526431469E-4</v>
      </c>
      <c r="K536" s="2">
        <f ca="1">(OFFSET(Assumptions!$B$20,K$1-1,0)*$D536+1)^(1/252)-1</f>
        <v>4.2635077675590161E-4</v>
      </c>
      <c r="L536" s="2">
        <f ca="1">(OFFSET(Assumptions!$B$20,L$1-1,0)*$D536+1)^(1/252)-1</f>
        <v>4.2442489950289541E-4</v>
      </c>
      <c r="M536" s="2">
        <f ca="1">(OFFSET(Assumptions!$B$20,M$1-1,0)*$D536+1)^(1/252)-1</f>
        <v>4.3404499362309501E-4</v>
      </c>
      <c r="N536" s="2">
        <f ca="1">(OFFSET(Assumptions!$B$20,N$1-1,0)*$D536+1)^(1/252)-1</f>
        <v>4.0666302953074052E-4</v>
      </c>
    </row>
    <row r="537" spans="1:14" x14ac:dyDescent="0.25">
      <c r="A537" s="4">
        <f t="shared" si="32"/>
        <v>4</v>
      </c>
      <c r="B537" s="4">
        <f t="shared" si="33"/>
        <v>2014</v>
      </c>
      <c r="C537" s="9">
        <v>41740</v>
      </c>
      <c r="D537" s="1">
        <f t="shared" si="34"/>
        <v>0.10799904760342516</v>
      </c>
      <c r="E537" s="1">
        <v>4.0704999999996401E-4</v>
      </c>
      <c r="F537" s="1">
        <f t="shared" si="35"/>
        <v>0.18453176816948114</v>
      </c>
      <c r="G537" s="1">
        <v>9.3984348331788202E-4</v>
      </c>
      <c r="H537" s="2">
        <f ca="1">(OFFSET(Assumptions!$B$20,H$1-1,0)*$D537+1)^(1/252)-1</f>
        <v>4.2635077675590161E-4</v>
      </c>
      <c r="I537" s="2">
        <f ca="1">(OFFSET(Assumptions!$B$20,I$1-1,0)*$D537+1)^(1/252)-1</f>
        <v>4.4555854106720361E-4</v>
      </c>
      <c r="J537" s="2">
        <f ca="1">(OFFSET(Assumptions!$B$20,J$1-1,0)*$D537+1)^(1/252)-1</f>
        <v>4.8369859526431469E-4</v>
      </c>
      <c r="K537" s="2">
        <f ca="1">(OFFSET(Assumptions!$B$20,K$1-1,0)*$D537+1)^(1/252)-1</f>
        <v>4.2635077675590161E-4</v>
      </c>
      <c r="L537" s="2">
        <f ca="1">(OFFSET(Assumptions!$B$20,L$1-1,0)*$D537+1)^(1/252)-1</f>
        <v>4.2442489950289541E-4</v>
      </c>
      <c r="M537" s="2">
        <f ca="1">(OFFSET(Assumptions!$B$20,M$1-1,0)*$D537+1)^(1/252)-1</f>
        <v>4.3404499362309501E-4</v>
      </c>
      <c r="N537" s="2">
        <f ca="1">(OFFSET(Assumptions!$B$20,N$1-1,0)*$D537+1)^(1/252)-1</f>
        <v>4.0666302953074052E-4</v>
      </c>
    </row>
    <row r="538" spans="1:14" x14ac:dyDescent="0.25">
      <c r="A538" s="4">
        <f t="shared" si="32"/>
        <v>4</v>
      </c>
      <c r="B538" s="4">
        <f t="shared" si="33"/>
        <v>2014</v>
      </c>
      <c r="C538" s="9">
        <v>41743</v>
      </c>
      <c r="D538" s="1">
        <f t="shared" si="34"/>
        <v>0.10799904760342516</v>
      </c>
      <c r="E538" s="1">
        <v>4.0704999999996401E-4</v>
      </c>
      <c r="F538" s="1">
        <f t="shared" si="35"/>
        <v>0.18501393182571446</v>
      </c>
      <c r="G538" s="1">
        <v>-8.6589797087130993E-3</v>
      </c>
      <c r="H538" s="2">
        <f ca="1">(OFFSET(Assumptions!$B$20,H$1-1,0)*$D538+1)^(1/252)-1</f>
        <v>4.2635077675590161E-4</v>
      </c>
      <c r="I538" s="2">
        <f ca="1">(OFFSET(Assumptions!$B$20,I$1-1,0)*$D538+1)^(1/252)-1</f>
        <v>4.4555854106720361E-4</v>
      </c>
      <c r="J538" s="2">
        <f ca="1">(OFFSET(Assumptions!$B$20,J$1-1,0)*$D538+1)^(1/252)-1</f>
        <v>4.8369859526431469E-4</v>
      </c>
      <c r="K538" s="2">
        <f ca="1">(OFFSET(Assumptions!$B$20,K$1-1,0)*$D538+1)^(1/252)-1</f>
        <v>4.2635077675590161E-4</v>
      </c>
      <c r="L538" s="2">
        <f ca="1">(OFFSET(Assumptions!$B$20,L$1-1,0)*$D538+1)^(1/252)-1</f>
        <v>4.2442489950289541E-4</v>
      </c>
      <c r="M538" s="2">
        <f ca="1">(OFFSET(Assumptions!$B$20,M$1-1,0)*$D538+1)^(1/252)-1</f>
        <v>4.3404499362309501E-4</v>
      </c>
      <c r="N538" s="2">
        <f ca="1">(OFFSET(Assumptions!$B$20,N$1-1,0)*$D538+1)^(1/252)-1</f>
        <v>4.0666302953074052E-4</v>
      </c>
    </row>
    <row r="539" spans="1:14" x14ac:dyDescent="0.25">
      <c r="A539" s="4">
        <f t="shared" si="32"/>
        <v>4</v>
      </c>
      <c r="B539" s="4">
        <f t="shared" si="33"/>
        <v>2014</v>
      </c>
      <c r="C539" s="9">
        <v>41744</v>
      </c>
      <c r="D539" s="1">
        <f t="shared" si="34"/>
        <v>0.10799904760342516</v>
      </c>
      <c r="E539" s="1">
        <v>4.0704999999996401E-4</v>
      </c>
      <c r="F539" s="1">
        <f t="shared" si="35"/>
        <v>0.18549629174666404</v>
      </c>
      <c r="G539" s="1">
        <v>-3.8995869767191002E-3</v>
      </c>
      <c r="H539" s="2">
        <f ca="1">(OFFSET(Assumptions!$B$20,H$1-1,0)*$D539+1)^(1/252)-1</f>
        <v>4.2635077675590161E-4</v>
      </c>
      <c r="I539" s="2">
        <f ca="1">(OFFSET(Assumptions!$B$20,I$1-1,0)*$D539+1)^(1/252)-1</f>
        <v>4.4555854106720361E-4</v>
      </c>
      <c r="J539" s="2">
        <f ca="1">(OFFSET(Assumptions!$B$20,J$1-1,0)*$D539+1)^(1/252)-1</f>
        <v>4.8369859526431469E-4</v>
      </c>
      <c r="K539" s="2">
        <f ca="1">(OFFSET(Assumptions!$B$20,K$1-1,0)*$D539+1)^(1/252)-1</f>
        <v>4.2635077675590161E-4</v>
      </c>
      <c r="L539" s="2">
        <f ca="1">(OFFSET(Assumptions!$B$20,L$1-1,0)*$D539+1)^(1/252)-1</f>
        <v>4.2442489950289541E-4</v>
      </c>
      <c r="M539" s="2">
        <f ca="1">(OFFSET(Assumptions!$B$20,M$1-1,0)*$D539+1)^(1/252)-1</f>
        <v>4.3404499362309501E-4</v>
      </c>
      <c r="N539" s="2">
        <f ca="1">(OFFSET(Assumptions!$B$20,N$1-1,0)*$D539+1)^(1/252)-1</f>
        <v>4.0666302953074052E-4</v>
      </c>
    </row>
    <row r="540" spans="1:14" x14ac:dyDescent="0.25">
      <c r="A540" s="4">
        <f t="shared" si="32"/>
        <v>4</v>
      </c>
      <c r="B540" s="4">
        <f t="shared" si="33"/>
        <v>2014</v>
      </c>
      <c r="C540" s="9">
        <v>41745</v>
      </c>
      <c r="D540" s="1">
        <f t="shared" si="34"/>
        <v>0.10799904760342516</v>
      </c>
      <c r="E540" s="1">
        <v>4.0704999999996401E-4</v>
      </c>
      <c r="F540" s="1">
        <f t="shared" si="35"/>
        <v>0.18597884801221953</v>
      </c>
      <c r="G540" s="1">
        <v>-2.9403719034024598E-3</v>
      </c>
      <c r="H540" s="2">
        <f ca="1">(OFFSET(Assumptions!$B$20,H$1-1,0)*$D540+1)^(1/252)-1</f>
        <v>4.2635077675590161E-4</v>
      </c>
      <c r="I540" s="2">
        <f ca="1">(OFFSET(Assumptions!$B$20,I$1-1,0)*$D540+1)^(1/252)-1</f>
        <v>4.4555854106720361E-4</v>
      </c>
      <c r="J540" s="2">
        <f ca="1">(OFFSET(Assumptions!$B$20,J$1-1,0)*$D540+1)^(1/252)-1</f>
        <v>4.8369859526431469E-4</v>
      </c>
      <c r="K540" s="2">
        <f ca="1">(OFFSET(Assumptions!$B$20,K$1-1,0)*$D540+1)^(1/252)-1</f>
        <v>4.2635077675590161E-4</v>
      </c>
      <c r="L540" s="2">
        <f ca="1">(OFFSET(Assumptions!$B$20,L$1-1,0)*$D540+1)^(1/252)-1</f>
        <v>4.2442489950289541E-4</v>
      </c>
      <c r="M540" s="2">
        <f ca="1">(OFFSET(Assumptions!$B$20,M$1-1,0)*$D540+1)^(1/252)-1</f>
        <v>4.3404499362309501E-4</v>
      </c>
      <c r="N540" s="2">
        <f ca="1">(OFFSET(Assumptions!$B$20,N$1-1,0)*$D540+1)^(1/252)-1</f>
        <v>4.0666302953074052E-4</v>
      </c>
    </row>
    <row r="541" spans="1:14" x14ac:dyDescent="0.25">
      <c r="A541" s="4">
        <f t="shared" si="32"/>
        <v>4</v>
      </c>
      <c r="B541" s="4">
        <f t="shared" si="33"/>
        <v>2014</v>
      </c>
      <c r="C541" s="9">
        <v>41746</v>
      </c>
      <c r="D541" s="1">
        <f t="shared" si="34"/>
        <v>0.10799904760342516</v>
      </c>
      <c r="E541" s="1">
        <v>4.0704999999996401E-4</v>
      </c>
      <c r="F541" s="1">
        <f t="shared" si="35"/>
        <v>0.18646160070230278</v>
      </c>
      <c r="G541" s="1">
        <v>-4.37928177033153E-3</v>
      </c>
      <c r="H541" s="2">
        <f ca="1">(OFFSET(Assumptions!$B$20,H$1-1,0)*$D541+1)^(1/252)-1</f>
        <v>4.2635077675590161E-4</v>
      </c>
      <c r="I541" s="2">
        <f ca="1">(OFFSET(Assumptions!$B$20,I$1-1,0)*$D541+1)^(1/252)-1</f>
        <v>4.4555854106720361E-4</v>
      </c>
      <c r="J541" s="2">
        <f ca="1">(OFFSET(Assumptions!$B$20,J$1-1,0)*$D541+1)^(1/252)-1</f>
        <v>4.8369859526431469E-4</v>
      </c>
      <c r="K541" s="2">
        <f ca="1">(OFFSET(Assumptions!$B$20,K$1-1,0)*$D541+1)^(1/252)-1</f>
        <v>4.2635077675590161E-4</v>
      </c>
      <c r="L541" s="2">
        <f ca="1">(OFFSET(Assumptions!$B$20,L$1-1,0)*$D541+1)^(1/252)-1</f>
        <v>4.2442489950289541E-4</v>
      </c>
      <c r="M541" s="2">
        <f ca="1">(OFFSET(Assumptions!$B$20,M$1-1,0)*$D541+1)^(1/252)-1</f>
        <v>4.3404499362309501E-4</v>
      </c>
      <c r="N541" s="2">
        <f ca="1">(OFFSET(Assumptions!$B$20,N$1-1,0)*$D541+1)^(1/252)-1</f>
        <v>4.0666302953074052E-4</v>
      </c>
    </row>
    <row r="542" spans="1:14" x14ac:dyDescent="0.25">
      <c r="A542" s="4">
        <f t="shared" si="32"/>
        <v>4</v>
      </c>
      <c r="B542" s="4">
        <f t="shared" si="33"/>
        <v>2014</v>
      </c>
      <c r="C542" s="9">
        <v>41751</v>
      </c>
      <c r="D542" s="1">
        <f t="shared" si="34"/>
        <v>0.10799904760342516</v>
      </c>
      <c r="E542" s="1">
        <v>4.0704999999996401E-4</v>
      </c>
      <c r="F542" s="1">
        <f t="shared" si="35"/>
        <v>0.18694454989686871</v>
      </c>
      <c r="G542" s="1">
        <v>8.4990553832087201E-4</v>
      </c>
      <c r="H542" s="2">
        <f ca="1">(OFFSET(Assumptions!$B$20,H$1-1,0)*$D542+1)^(1/252)-1</f>
        <v>4.2635077675590161E-4</v>
      </c>
      <c r="I542" s="2">
        <f ca="1">(OFFSET(Assumptions!$B$20,I$1-1,0)*$D542+1)^(1/252)-1</f>
        <v>4.4555854106720361E-4</v>
      </c>
      <c r="J542" s="2">
        <f ca="1">(OFFSET(Assumptions!$B$20,J$1-1,0)*$D542+1)^(1/252)-1</f>
        <v>4.8369859526431469E-4</v>
      </c>
      <c r="K542" s="2">
        <f ca="1">(OFFSET(Assumptions!$B$20,K$1-1,0)*$D542+1)^(1/252)-1</f>
        <v>4.2635077675590161E-4</v>
      </c>
      <c r="L542" s="2">
        <f ca="1">(OFFSET(Assumptions!$B$20,L$1-1,0)*$D542+1)^(1/252)-1</f>
        <v>4.2442489950289541E-4</v>
      </c>
      <c r="M542" s="2">
        <f ca="1">(OFFSET(Assumptions!$B$20,M$1-1,0)*$D542+1)^(1/252)-1</f>
        <v>4.3404499362309501E-4</v>
      </c>
      <c r="N542" s="2">
        <f ca="1">(OFFSET(Assumptions!$B$20,N$1-1,0)*$D542+1)^(1/252)-1</f>
        <v>4.0666302953074052E-4</v>
      </c>
    </row>
    <row r="543" spans="1:14" x14ac:dyDescent="0.25">
      <c r="A543" s="4">
        <f t="shared" si="32"/>
        <v>4</v>
      </c>
      <c r="B543" s="4">
        <f t="shared" si="33"/>
        <v>2014</v>
      </c>
      <c r="C543" s="9">
        <v>41752</v>
      </c>
      <c r="D543" s="1">
        <f t="shared" si="34"/>
        <v>0.10799904760342516</v>
      </c>
      <c r="E543" s="1">
        <v>4.0704999999996401E-4</v>
      </c>
      <c r="F543" s="1">
        <f t="shared" si="35"/>
        <v>0.18742769567590423</v>
      </c>
      <c r="G543" s="1">
        <v>4.4365835475239602E-3</v>
      </c>
      <c r="H543" s="2">
        <f ca="1">(OFFSET(Assumptions!$B$20,H$1-1,0)*$D543+1)^(1/252)-1</f>
        <v>4.2635077675590161E-4</v>
      </c>
      <c r="I543" s="2">
        <f ca="1">(OFFSET(Assumptions!$B$20,I$1-1,0)*$D543+1)^(1/252)-1</f>
        <v>4.4555854106720361E-4</v>
      </c>
      <c r="J543" s="2">
        <f ca="1">(OFFSET(Assumptions!$B$20,J$1-1,0)*$D543+1)^(1/252)-1</f>
        <v>4.8369859526431469E-4</v>
      </c>
      <c r="K543" s="2">
        <f ca="1">(OFFSET(Assumptions!$B$20,K$1-1,0)*$D543+1)^(1/252)-1</f>
        <v>4.2635077675590161E-4</v>
      </c>
      <c r="L543" s="2">
        <f ca="1">(OFFSET(Assumptions!$B$20,L$1-1,0)*$D543+1)^(1/252)-1</f>
        <v>4.2442489950289541E-4</v>
      </c>
      <c r="M543" s="2">
        <f ca="1">(OFFSET(Assumptions!$B$20,M$1-1,0)*$D543+1)^(1/252)-1</f>
        <v>4.3404499362309501E-4</v>
      </c>
      <c r="N543" s="2">
        <f ca="1">(OFFSET(Assumptions!$B$20,N$1-1,0)*$D543+1)^(1/252)-1</f>
        <v>4.0666302953074052E-4</v>
      </c>
    </row>
    <row r="544" spans="1:14" x14ac:dyDescent="0.25">
      <c r="A544" s="4">
        <f t="shared" si="32"/>
        <v>4</v>
      </c>
      <c r="B544" s="4">
        <f t="shared" si="33"/>
        <v>2014</v>
      </c>
      <c r="C544" s="9">
        <v>41753</v>
      </c>
      <c r="D544" s="1">
        <f t="shared" si="34"/>
        <v>0.10799904760342516</v>
      </c>
      <c r="E544" s="1">
        <v>4.0704999999996401E-4</v>
      </c>
      <c r="F544" s="1">
        <f t="shared" si="35"/>
        <v>0.18791103811942911</v>
      </c>
      <c r="G544" s="1">
        <v>4.9390217012996703E-3</v>
      </c>
      <c r="H544" s="2">
        <f ca="1">(OFFSET(Assumptions!$B$20,H$1-1,0)*$D544+1)^(1/252)-1</f>
        <v>4.2635077675590161E-4</v>
      </c>
      <c r="I544" s="2">
        <f ca="1">(OFFSET(Assumptions!$B$20,I$1-1,0)*$D544+1)^(1/252)-1</f>
        <v>4.4555854106720361E-4</v>
      </c>
      <c r="J544" s="2">
        <f ca="1">(OFFSET(Assumptions!$B$20,J$1-1,0)*$D544+1)^(1/252)-1</f>
        <v>4.8369859526431469E-4</v>
      </c>
      <c r="K544" s="2">
        <f ca="1">(OFFSET(Assumptions!$B$20,K$1-1,0)*$D544+1)^(1/252)-1</f>
        <v>4.2635077675590161E-4</v>
      </c>
      <c r="L544" s="2">
        <f ca="1">(OFFSET(Assumptions!$B$20,L$1-1,0)*$D544+1)^(1/252)-1</f>
        <v>4.2442489950289541E-4</v>
      </c>
      <c r="M544" s="2">
        <f ca="1">(OFFSET(Assumptions!$B$20,M$1-1,0)*$D544+1)^(1/252)-1</f>
        <v>4.3404499362309501E-4</v>
      </c>
      <c r="N544" s="2">
        <f ca="1">(OFFSET(Assumptions!$B$20,N$1-1,0)*$D544+1)^(1/252)-1</f>
        <v>4.0666302953074052E-4</v>
      </c>
    </row>
    <row r="545" spans="1:14" x14ac:dyDescent="0.25">
      <c r="A545" s="4">
        <f t="shared" si="32"/>
        <v>4</v>
      </c>
      <c r="B545" s="4">
        <f t="shared" si="33"/>
        <v>2014</v>
      </c>
      <c r="C545" s="9">
        <v>41754</v>
      </c>
      <c r="D545" s="1">
        <f t="shared" si="34"/>
        <v>0.10799904760342516</v>
      </c>
      <c r="E545" s="1">
        <v>4.0704999999996401E-4</v>
      </c>
      <c r="F545" s="1">
        <f t="shared" si="35"/>
        <v>0.18839457730749554</v>
      </c>
      <c r="G545" s="1">
        <v>4.4139155613931403E-3</v>
      </c>
      <c r="H545" s="2">
        <f ca="1">(OFFSET(Assumptions!$B$20,H$1-1,0)*$D545+1)^(1/252)-1</f>
        <v>4.2635077675590161E-4</v>
      </c>
      <c r="I545" s="2">
        <f ca="1">(OFFSET(Assumptions!$B$20,I$1-1,0)*$D545+1)^(1/252)-1</f>
        <v>4.4555854106720361E-4</v>
      </c>
      <c r="J545" s="2">
        <f ca="1">(OFFSET(Assumptions!$B$20,J$1-1,0)*$D545+1)^(1/252)-1</f>
        <v>4.8369859526431469E-4</v>
      </c>
      <c r="K545" s="2">
        <f ca="1">(OFFSET(Assumptions!$B$20,K$1-1,0)*$D545+1)^(1/252)-1</f>
        <v>4.2635077675590161E-4</v>
      </c>
      <c r="L545" s="2">
        <f ca="1">(OFFSET(Assumptions!$B$20,L$1-1,0)*$D545+1)^(1/252)-1</f>
        <v>4.2442489950289541E-4</v>
      </c>
      <c r="M545" s="2">
        <f ca="1">(OFFSET(Assumptions!$B$20,M$1-1,0)*$D545+1)^(1/252)-1</f>
        <v>4.3404499362309501E-4</v>
      </c>
      <c r="N545" s="2">
        <f ca="1">(OFFSET(Assumptions!$B$20,N$1-1,0)*$D545+1)^(1/252)-1</f>
        <v>4.0666302953074052E-4</v>
      </c>
    </row>
    <row r="546" spans="1:14" x14ac:dyDescent="0.25">
      <c r="A546" s="4">
        <f t="shared" si="32"/>
        <v>4</v>
      </c>
      <c r="B546" s="4">
        <f t="shared" si="33"/>
        <v>2014</v>
      </c>
      <c r="C546" s="9">
        <v>41757</v>
      </c>
      <c r="D546" s="1">
        <f t="shared" si="34"/>
        <v>0.10799904760342516</v>
      </c>
      <c r="E546" s="1">
        <v>4.0704999999996401E-4</v>
      </c>
      <c r="F546" s="1">
        <f t="shared" si="35"/>
        <v>0.18887831332018856</v>
      </c>
      <c r="G546" s="1">
        <v>-9.5722580569846897E-3</v>
      </c>
      <c r="H546" s="2">
        <f ca="1">(OFFSET(Assumptions!$B$20,H$1-1,0)*$D546+1)^(1/252)-1</f>
        <v>4.2635077675590161E-4</v>
      </c>
      <c r="I546" s="2">
        <f ca="1">(OFFSET(Assumptions!$B$20,I$1-1,0)*$D546+1)^(1/252)-1</f>
        <v>4.4555854106720361E-4</v>
      </c>
      <c r="J546" s="2">
        <f ca="1">(OFFSET(Assumptions!$B$20,J$1-1,0)*$D546+1)^(1/252)-1</f>
        <v>4.8369859526431469E-4</v>
      </c>
      <c r="K546" s="2">
        <f ca="1">(OFFSET(Assumptions!$B$20,K$1-1,0)*$D546+1)^(1/252)-1</f>
        <v>4.2635077675590161E-4</v>
      </c>
      <c r="L546" s="2">
        <f ca="1">(OFFSET(Assumptions!$B$20,L$1-1,0)*$D546+1)^(1/252)-1</f>
        <v>4.2442489950289541E-4</v>
      </c>
      <c r="M546" s="2">
        <f ca="1">(OFFSET(Assumptions!$B$20,M$1-1,0)*$D546+1)^(1/252)-1</f>
        <v>4.3404499362309501E-4</v>
      </c>
      <c r="N546" s="2">
        <f ca="1">(OFFSET(Assumptions!$B$20,N$1-1,0)*$D546+1)^(1/252)-1</f>
        <v>4.0666302953074052E-4</v>
      </c>
    </row>
    <row r="547" spans="1:14" x14ac:dyDescent="0.25">
      <c r="A547" s="4">
        <f t="shared" si="32"/>
        <v>4</v>
      </c>
      <c r="B547" s="4">
        <f t="shared" si="33"/>
        <v>2014</v>
      </c>
      <c r="C547" s="9">
        <v>41758</v>
      </c>
      <c r="D547" s="1">
        <f t="shared" si="34"/>
        <v>0.10799904760342516</v>
      </c>
      <c r="E547" s="1">
        <v>4.0704999999996401E-4</v>
      </c>
      <c r="F547" s="1">
        <f t="shared" si="35"/>
        <v>0.18936224623762543</v>
      </c>
      <c r="G547" s="1">
        <v>1.1481533660062901E-2</v>
      </c>
      <c r="H547" s="2">
        <f ca="1">(OFFSET(Assumptions!$B$20,H$1-1,0)*$D547+1)^(1/252)-1</f>
        <v>4.2635077675590161E-4</v>
      </c>
      <c r="I547" s="2">
        <f ca="1">(OFFSET(Assumptions!$B$20,I$1-1,0)*$D547+1)^(1/252)-1</f>
        <v>4.4555854106720361E-4</v>
      </c>
      <c r="J547" s="2">
        <f ca="1">(OFFSET(Assumptions!$B$20,J$1-1,0)*$D547+1)^(1/252)-1</f>
        <v>4.8369859526431469E-4</v>
      </c>
      <c r="K547" s="2">
        <f ca="1">(OFFSET(Assumptions!$B$20,K$1-1,0)*$D547+1)^(1/252)-1</f>
        <v>4.2635077675590161E-4</v>
      </c>
      <c r="L547" s="2">
        <f ca="1">(OFFSET(Assumptions!$B$20,L$1-1,0)*$D547+1)^(1/252)-1</f>
        <v>4.2442489950289541E-4</v>
      </c>
      <c r="M547" s="2">
        <f ca="1">(OFFSET(Assumptions!$B$20,M$1-1,0)*$D547+1)^(1/252)-1</f>
        <v>4.3404499362309501E-4</v>
      </c>
      <c r="N547" s="2">
        <f ca="1">(OFFSET(Assumptions!$B$20,N$1-1,0)*$D547+1)^(1/252)-1</f>
        <v>4.0666302953074052E-4</v>
      </c>
    </row>
    <row r="548" spans="1:14" x14ac:dyDescent="0.25">
      <c r="A548" s="4">
        <f t="shared" si="32"/>
        <v>4</v>
      </c>
      <c r="B548" s="4">
        <f t="shared" si="33"/>
        <v>2014</v>
      </c>
      <c r="C548" s="9">
        <v>41759</v>
      </c>
      <c r="D548" s="1">
        <f t="shared" si="34"/>
        <v>0.10799904760342516</v>
      </c>
      <c r="E548" s="1">
        <v>4.0704999999996401E-4</v>
      </c>
      <c r="F548" s="1">
        <f t="shared" si="35"/>
        <v>0.18984637613995647</v>
      </c>
      <c r="G548" s="1">
        <v>-1.1539478874966E-2</v>
      </c>
      <c r="H548" s="2">
        <f ca="1">(OFFSET(Assumptions!$B$20,H$1-1,0)*$D548+1)^(1/252)-1</f>
        <v>4.2635077675590161E-4</v>
      </c>
      <c r="I548" s="2">
        <f ca="1">(OFFSET(Assumptions!$B$20,I$1-1,0)*$D548+1)^(1/252)-1</f>
        <v>4.4555854106720361E-4</v>
      </c>
      <c r="J548" s="2">
        <f ca="1">(OFFSET(Assumptions!$B$20,J$1-1,0)*$D548+1)^(1/252)-1</f>
        <v>4.8369859526431469E-4</v>
      </c>
      <c r="K548" s="2">
        <f ca="1">(OFFSET(Assumptions!$B$20,K$1-1,0)*$D548+1)^(1/252)-1</f>
        <v>4.2635077675590161E-4</v>
      </c>
      <c r="L548" s="2">
        <f ca="1">(OFFSET(Assumptions!$B$20,L$1-1,0)*$D548+1)^(1/252)-1</f>
        <v>4.2442489950289541E-4</v>
      </c>
      <c r="M548" s="2">
        <f ca="1">(OFFSET(Assumptions!$B$20,M$1-1,0)*$D548+1)^(1/252)-1</f>
        <v>4.3404499362309501E-4</v>
      </c>
      <c r="N548" s="2">
        <f ca="1">(OFFSET(Assumptions!$B$20,N$1-1,0)*$D548+1)^(1/252)-1</f>
        <v>4.0666302953074052E-4</v>
      </c>
    </row>
    <row r="549" spans="1:14" x14ac:dyDescent="0.25">
      <c r="A549" s="4">
        <f t="shared" si="32"/>
        <v>5</v>
      </c>
      <c r="B549" s="4">
        <f t="shared" si="33"/>
        <v>2014</v>
      </c>
      <c r="C549" s="9">
        <v>41761</v>
      </c>
      <c r="D549" s="1">
        <f t="shared" si="34"/>
        <v>0.10799904760342516</v>
      </c>
      <c r="E549" s="1">
        <v>4.0704999999996401E-4</v>
      </c>
      <c r="F549" s="1">
        <f t="shared" si="35"/>
        <v>0.19033070310736422</v>
      </c>
      <c r="G549" s="1">
        <v>-7.9153240659739499E-3</v>
      </c>
      <c r="H549" s="2">
        <f ca="1">(OFFSET(Assumptions!$B$20,H$1-1,0)*$D549+1)^(1/252)-1</f>
        <v>4.2635077675590161E-4</v>
      </c>
      <c r="I549" s="2">
        <f ca="1">(OFFSET(Assumptions!$B$20,I$1-1,0)*$D549+1)^(1/252)-1</f>
        <v>4.4555854106720361E-4</v>
      </c>
      <c r="J549" s="2">
        <f ca="1">(OFFSET(Assumptions!$B$20,J$1-1,0)*$D549+1)^(1/252)-1</f>
        <v>4.8369859526431469E-4</v>
      </c>
      <c r="K549" s="2">
        <f ca="1">(OFFSET(Assumptions!$B$20,K$1-1,0)*$D549+1)^(1/252)-1</f>
        <v>4.2635077675590161E-4</v>
      </c>
      <c r="L549" s="2">
        <f ca="1">(OFFSET(Assumptions!$B$20,L$1-1,0)*$D549+1)^(1/252)-1</f>
        <v>4.2442489950289541E-4</v>
      </c>
      <c r="M549" s="2">
        <f ca="1">(OFFSET(Assumptions!$B$20,M$1-1,0)*$D549+1)^(1/252)-1</f>
        <v>4.3404499362309501E-4</v>
      </c>
      <c r="N549" s="2">
        <f ca="1">(OFFSET(Assumptions!$B$20,N$1-1,0)*$D549+1)^(1/252)-1</f>
        <v>4.0666302953074052E-4</v>
      </c>
    </row>
    <row r="550" spans="1:14" x14ac:dyDescent="0.25">
      <c r="A550" s="4">
        <f t="shared" si="32"/>
        <v>5</v>
      </c>
      <c r="B550" s="4">
        <f t="shared" si="33"/>
        <v>2014</v>
      </c>
      <c r="C550" s="9">
        <v>41764</v>
      </c>
      <c r="D550" s="1">
        <f t="shared" si="34"/>
        <v>0.10799904760342516</v>
      </c>
      <c r="E550" s="1">
        <v>4.0704999999996401E-4</v>
      </c>
      <c r="F550" s="1">
        <f t="shared" si="35"/>
        <v>0.19081522722006405</v>
      </c>
      <c r="G550" s="1">
        <v>6.1564228936747999E-3</v>
      </c>
      <c r="H550" s="2">
        <f ca="1">(OFFSET(Assumptions!$B$20,H$1-1,0)*$D550+1)^(1/252)-1</f>
        <v>4.2635077675590161E-4</v>
      </c>
      <c r="I550" s="2">
        <f ca="1">(OFFSET(Assumptions!$B$20,I$1-1,0)*$D550+1)^(1/252)-1</f>
        <v>4.4555854106720361E-4</v>
      </c>
      <c r="J550" s="2">
        <f ca="1">(OFFSET(Assumptions!$B$20,J$1-1,0)*$D550+1)^(1/252)-1</f>
        <v>4.8369859526431469E-4</v>
      </c>
      <c r="K550" s="2">
        <f ca="1">(OFFSET(Assumptions!$B$20,K$1-1,0)*$D550+1)^(1/252)-1</f>
        <v>4.2635077675590161E-4</v>
      </c>
      <c r="L550" s="2">
        <f ca="1">(OFFSET(Assumptions!$B$20,L$1-1,0)*$D550+1)^(1/252)-1</f>
        <v>4.2442489950289541E-4</v>
      </c>
      <c r="M550" s="2">
        <f ca="1">(OFFSET(Assumptions!$B$20,M$1-1,0)*$D550+1)^(1/252)-1</f>
        <v>4.3404499362309501E-4</v>
      </c>
      <c r="N550" s="2">
        <f ca="1">(OFFSET(Assumptions!$B$20,N$1-1,0)*$D550+1)^(1/252)-1</f>
        <v>4.0666302953074052E-4</v>
      </c>
    </row>
    <row r="551" spans="1:14" x14ac:dyDescent="0.25">
      <c r="A551" s="4">
        <f t="shared" si="32"/>
        <v>5</v>
      </c>
      <c r="B551" s="4">
        <f t="shared" si="33"/>
        <v>2014</v>
      </c>
      <c r="C551" s="9">
        <v>41765</v>
      </c>
      <c r="D551" s="1">
        <f t="shared" si="34"/>
        <v>0.10799904760342516</v>
      </c>
      <c r="E551" s="1">
        <v>4.0704999999996401E-4</v>
      </c>
      <c r="F551" s="1">
        <f t="shared" si="35"/>
        <v>0.19129994855830401</v>
      </c>
      <c r="G551" s="1">
        <v>-8.5285384701727605E-3</v>
      </c>
      <c r="H551" s="2">
        <f ca="1">(OFFSET(Assumptions!$B$20,H$1-1,0)*$D551+1)^(1/252)-1</f>
        <v>4.2635077675590161E-4</v>
      </c>
      <c r="I551" s="2">
        <f ca="1">(OFFSET(Assumptions!$B$20,I$1-1,0)*$D551+1)^(1/252)-1</f>
        <v>4.4555854106720361E-4</v>
      </c>
      <c r="J551" s="2">
        <f ca="1">(OFFSET(Assumptions!$B$20,J$1-1,0)*$D551+1)^(1/252)-1</f>
        <v>4.8369859526431469E-4</v>
      </c>
      <c r="K551" s="2">
        <f ca="1">(OFFSET(Assumptions!$B$20,K$1-1,0)*$D551+1)^(1/252)-1</f>
        <v>4.2635077675590161E-4</v>
      </c>
      <c r="L551" s="2">
        <f ca="1">(OFFSET(Assumptions!$B$20,L$1-1,0)*$D551+1)^(1/252)-1</f>
        <v>4.2442489950289541E-4</v>
      </c>
      <c r="M551" s="2">
        <f ca="1">(OFFSET(Assumptions!$B$20,M$1-1,0)*$D551+1)^(1/252)-1</f>
        <v>4.3404499362309501E-4</v>
      </c>
      <c r="N551" s="2">
        <f ca="1">(OFFSET(Assumptions!$B$20,N$1-1,0)*$D551+1)^(1/252)-1</f>
        <v>4.0666302953074052E-4</v>
      </c>
    </row>
    <row r="552" spans="1:14" x14ac:dyDescent="0.25">
      <c r="A552" s="4">
        <f t="shared" si="32"/>
        <v>5</v>
      </c>
      <c r="B552" s="4">
        <f t="shared" si="33"/>
        <v>2014</v>
      </c>
      <c r="C552" s="9">
        <v>41766</v>
      </c>
      <c r="D552" s="1">
        <f t="shared" si="34"/>
        <v>0.10799904760342516</v>
      </c>
      <c r="E552" s="1">
        <v>4.0704999999996401E-4</v>
      </c>
      <c r="F552" s="1">
        <f t="shared" si="35"/>
        <v>0.19178486720236454</v>
      </c>
      <c r="G552" s="1">
        <v>5.7005523271904703E-3</v>
      </c>
      <c r="H552" s="2">
        <f ca="1">(OFFSET(Assumptions!$B$20,H$1-1,0)*$D552+1)^(1/252)-1</f>
        <v>4.2635077675590161E-4</v>
      </c>
      <c r="I552" s="2">
        <f ca="1">(OFFSET(Assumptions!$B$20,I$1-1,0)*$D552+1)^(1/252)-1</f>
        <v>4.4555854106720361E-4</v>
      </c>
      <c r="J552" s="2">
        <f ca="1">(OFFSET(Assumptions!$B$20,J$1-1,0)*$D552+1)^(1/252)-1</f>
        <v>4.8369859526431469E-4</v>
      </c>
      <c r="K552" s="2">
        <f ca="1">(OFFSET(Assumptions!$B$20,K$1-1,0)*$D552+1)^(1/252)-1</f>
        <v>4.2635077675590161E-4</v>
      </c>
      <c r="L552" s="2">
        <f ca="1">(OFFSET(Assumptions!$B$20,L$1-1,0)*$D552+1)^(1/252)-1</f>
        <v>4.2442489950289541E-4</v>
      </c>
      <c r="M552" s="2">
        <f ca="1">(OFFSET(Assumptions!$B$20,M$1-1,0)*$D552+1)^(1/252)-1</f>
        <v>4.3404499362309501E-4</v>
      </c>
      <c r="N552" s="2">
        <f ca="1">(OFFSET(Assumptions!$B$20,N$1-1,0)*$D552+1)^(1/252)-1</f>
        <v>4.0666302953074052E-4</v>
      </c>
    </row>
    <row r="553" spans="1:14" x14ac:dyDescent="0.25">
      <c r="A553" s="4">
        <f t="shared" si="32"/>
        <v>5</v>
      </c>
      <c r="B553" s="4">
        <f t="shared" si="33"/>
        <v>2014</v>
      </c>
      <c r="C553" s="9">
        <v>41767</v>
      </c>
      <c r="D553" s="1">
        <f t="shared" si="34"/>
        <v>0.10799904760342516</v>
      </c>
      <c r="E553" s="1">
        <v>4.0704999999996401E-4</v>
      </c>
      <c r="F553" s="1">
        <f t="shared" si="35"/>
        <v>0.19226998323255917</v>
      </c>
      <c r="G553" s="1">
        <v>-1.9091940507870401E-3</v>
      </c>
      <c r="H553" s="2">
        <f ca="1">(OFFSET(Assumptions!$B$20,H$1-1,0)*$D553+1)^(1/252)-1</f>
        <v>4.2635077675590161E-4</v>
      </c>
      <c r="I553" s="2">
        <f ca="1">(OFFSET(Assumptions!$B$20,I$1-1,0)*$D553+1)^(1/252)-1</f>
        <v>4.4555854106720361E-4</v>
      </c>
      <c r="J553" s="2">
        <f ca="1">(OFFSET(Assumptions!$B$20,J$1-1,0)*$D553+1)^(1/252)-1</f>
        <v>4.8369859526431469E-4</v>
      </c>
      <c r="K553" s="2">
        <f ca="1">(OFFSET(Assumptions!$B$20,K$1-1,0)*$D553+1)^(1/252)-1</f>
        <v>4.2635077675590161E-4</v>
      </c>
      <c r="L553" s="2">
        <f ca="1">(OFFSET(Assumptions!$B$20,L$1-1,0)*$D553+1)^(1/252)-1</f>
        <v>4.2442489950289541E-4</v>
      </c>
      <c r="M553" s="2">
        <f ca="1">(OFFSET(Assumptions!$B$20,M$1-1,0)*$D553+1)^(1/252)-1</f>
        <v>4.3404499362309501E-4</v>
      </c>
      <c r="N553" s="2">
        <f ca="1">(OFFSET(Assumptions!$B$20,N$1-1,0)*$D553+1)^(1/252)-1</f>
        <v>4.0666302953074052E-4</v>
      </c>
    </row>
    <row r="554" spans="1:14" x14ac:dyDescent="0.25">
      <c r="A554" s="4">
        <f t="shared" si="32"/>
        <v>5</v>
      </c>
      <c r="B554" s="4">
        <f t="shared" si="33"/>
        <v>2014</v>
      </c>
      <c r="C554" s="9">
        <v>41768</v>
      </c>
      <c r="D554" s="1">
        <f t="shared" si="34"/>
        <v>0.10799904760342516</v>
      </c>
      <c r="E554" s="1">
        <v>4.0704999999996401E-4</v>
      </c>
      <c r="F554" s="1">
        <f t="shared" si="35"/>
        <v>0.19275529672923386</v>
      </c>
      <c r="G554" s="1">
        <v>-3.1631127772274699E-3</v>
      </c>
      <c r="H554" s="2">
        <f ca="1">(OFFSET(Assumptions!$B$20,H$1-1,0)*$D554+1)^(1/252)-1</f>
        <v>4.2635077675590161E-4</v>
      </c>
      <c r="I554" s="2">
        <f ca="1">(OFFSET(Assumptions!$B$20,I$1-1,0)*$D554+1)^(1/252)-1</f>
        <v>4.4555854106720361E-4</v>
      </c>
      <c r="J554" s="2">
        <f ca="1">(OFFSET(Assumptions!$B$20,J$1-1,0)*$D554+1)^(1/252)-1</f>
        <v>4.8369859526431469E-4</v>
      </c>
      <c r="K554" s="2">
        <f ca="1">(OFFSET(Assumptions!$B$20,K$1-1,0)*$D554+1)^(1/252)-1</f>
        <v>4.2635077675590161E-4</v>
      </c>
      <c r="L554" s="2">
        <f ca="1">(OFFSET(Assumptions!$B$20,L$1-1,0)*$D554+1)^(1/252)-1</f>
        <v>4.2442489950289541E-4</v>
      </c>
      <c r="M554" s="2">
        <f ca="1">(OFFSET(Assumptions!$B$20,M$1-1,0)*$D554+1)^(1/252)-1</f>
        <v>4.3404499362309501E-4</v>
      </c>
      <c r="N554" s="2">
        <f ca="1">(OFFSET(Assumptions!$B$20,N$1-1,0)*$D554+1)^(1/252)-1</f>
        <v>4.0666302953074052E-4</v>
      </c>
    </row>
    <row r="555" spans="1:14" x14ac:dyDescent="0.25">
      <c r="A555" s="4">
        <f t="shared" si="32"/>
        <v>5</v>
      </c>
      <c r="B555" s="4">
        <f t="shared" si="33"/>
        <v>2014</v>
      </c>
      <c r="C555" s="9">
        <v>41771</v>
      </c>
      <c r="D555" s="1">
        <f t="shared" si="34"/>
        <v>0.10799904760342516</v>
      </c>
      <c r="E555" s="1">
        <v>4.0704999999996401E-4</v>
      </c>
      <c r="F555" s="1">
        <f t="shared" si="35"/>
        <v>0.19324080777276742</v>
      </c>
      <c r="G555" s="1">
        <v>-4.0990012200549097E-3</v>
      </c>
      <c r="H555" s="2">
        <f ca="1">(OFFSET(Assumptions!$B$20,H$1-1,0)*$D555+1)^(1/252)-1</f>
        <v>4.2635077675590161E-4</v>
      </c>
      <c r="I555" s="2">
        <f ca="1">(OFFSET(Assumptions!$B$20,I$1-1,0)*$D555+1)^(1/252)-1</f>
        <v>4.4555854106720361E-4</v>
      </c>
      <c r="J555" s="2">
        <f ca="1">(OFFSET(Assumptions!$B$20,J$1-1,0)*$D555+1)^(1/252)-1</f>
        <v>4.8369859526431469E-4</v>
      </c>
      <c r="K555" s="2">
        <f ca="1">(OFFSET(Assumptions!$B$20,K$1-1,0)*$D555+1)^(1/252)-1</f>
        <v>4.2635077675590161E-4</v>
      </c>
      <c r="L555" s="2">
        <f ca="1">(OFFSET(Assumptions!$B$20,L$1-1,0)*$D555+1)^(1/252)-1</f>
        <v>4.2442489950289541E-4</v>
      </c>
      <c r="M555" s="2">
        <f ca="1">(OFFSET(Assumptions!$B$20,M$1-1,0)*$D555+1)^(1/252)-1</f>
        <v>4.3404499362309501E-4</v>
      </c>
      <c r="N555" s="2">
        <f ca="1">(OFFSET(Assumptions!$B$20,N$1-1,0)*$D555+1)^(1/252)-1</f>
        <v>4.0666302953074052E-4</v>
      </c>
    </row>
    <row r="556" spans="1:14" x14ac:dyDescent="0.25">
      <c r="A556" s="4">
        <f t="shared" si="32"/>
        <v>5</v>
      </c>
      <c r="B556" s="4">
        <f t="shared" si="33"/>
        <v>2014</v>
      </c>
      <c r="C556" s="9">
        <v>41772</v>
      </c>
      <c r="D556" s="1">
        <f t="shared" si="34"/>
        <v>0.10799904760342516</v>
      </c>
      <c r="E556" s="1">
        <v>4.0704999999996401E-4</v>
      </c>
      <c r="F556" s="1">
        <f t="shared" si="35"/>
        <v>0.19372651644357131</v>
      </c>
      <c r="G556" s="1">
        <v>-4.5203972654818099E-3</v>
      </c>
      <c r="H556" s="2">
        <f ca="1">(OFFSET(Assumptions!$B$20,H$1-1,0)*$D556+1)^(1/252)-1</f>
        <v>4.2635077675590161E-4</v>
      </c>
      <c r="I556" s="2">
        <f ca="1">(OFFSET(Assumptions!$B$20,I$1-1,0)*$D556+1)^(1/252)-1</f>
        <v>4.4555854106720361E-4</v>
      </c>
      <c r="J556" s="2">
        <f ca="1">(OFFSET(Assumptions!$B$20,J$1-1,0)*$D556+1)^(1/252)-1</f>
        <v>4.8369859526431469E-4</v>
      </c>
      <c r="K556" s="2">
        <f ca="1">(OFFSET(Assumptions!$B$20,K$1-1,0)*$D556+1)^(1/252)-1</f>
        <v>4.2635077675590161E-4</v>
      </c>
      <c r="L556" s="2">
        <f ca="1">(OFFSET(Assumptions!$B$20,L$1-1,0)*$D556+1)^(1/252)-1</f>
        <v>4.2442489950289541E-4</v>
      </c>
      <c r="M556" s="2">
        <f ca="1">(OFFSET(Assumptions!$B$20,M$1-1,0)*$D556+1)^(1/252)-1</f>
        <v>4.3404499362309501E-4</v>
      </c>
      <c r="N556" s="2">
        <f ca="1">(OFFSET(Assumptions!$B$20,N$1-1,0)*$D556+1)^(1/252)-1</f>
        <v>4.0666302953074052E-4</v>
      </c>
    </row>
    <row r="557" spans="1:14" x14ac:dyDescent="0.25">
      <c r="A557" s="4">
        <f t="shared" si="32"/>
        <v>5</v>
      </c>
      <c r="B557" s="4">
        <f t="shared" si="33"/>
        <v>2014</v>
      </c>
      <c r="C557" s="9">
        <v>41773</v>
      </c>
      <c r="D557" s="1">
        <f t="shared" si="34"/>
        <v>0.10799904760342516</v>
      </c>
      <c r="E557" s="1">
        <v>4.0704999999996401E-4</v>
      </c>
      <c r="F557" s="1">
        <f t="shared" si="35"/>
        <v>0.19421242282208961</v>
      </c>
      <c r="G557" s="1">
        <v>7.0728654818878996E-3</v>
      </c>
      <c r="H557" s="2">
        <f ca="1">(OFFSET(Assumptions!$B$20,H$1-1,0)*$D557+1)^(1/252)-1</f>
        <v>4.2635077675590161E-4</v>
      </c>
      <c r="I557" s="2">
        <f ca="1">(OFFSET(Assumptions!$B$20,I$1-1,0)*$D557+1)^(1/252)-1</f>
        <v>4.4555854106720361E-4</v>
      </c>
      <c r="J557" s="2">
        <f ca="1">(OFFSET(Assumptions!$B$20,J$1-1,0)*$D557+1)^(1/252)-1</f>
        <v>4.8369859526431469E-4</v>
      </c>
      <c r="K557" s="2">
        <f ca="1">(OFFSET(Assumptions!$B$20,K$1-1,0)*$D557+1)^(1/252)-1</f>
        <v>4.2635077675590161E-4</v>
      </c>
      <c r="L557" s="2">
        <f ca="1">(OFFSET(Assumptions!$B$20,L$1-1,0)*$D557+1)^(1/252)-1</f>
        <v>4.2442489950289541E-4</v>
      </c>
      <c r="M557" s="2">
        <f ca="1">(OFFSET(Assumptions!$B$20,M$1-1,0)*$D557+1)^(1/252)-1</f>
        <v>4.3404499362309501E-4</v>
      </c>
      <c r="N557" s="2">
        <f ca="1">(OFFSET(Assumptions!$B$20,N$1-1,0)*$D557+1)^(1/252)-1</f>
        <v>4.0666302953074052E-4</v>
      </c>
    </row>
    <row r="558" spans="1:14" x14ac:dyDescent="0.25">
      <c r="A558" s="4">
        <f t="shared" si="32"/>
        <v>5</v>
      </c>
      <c r="B558" s="4">
        <f t="shared" si="33"/>
        <v>2014</v>
      </c>
      <c r="C558" s="9">
        <v>41774</v>
      </c>
      <c r="D558" s="1">
        <f t="shared" si="34"/>
        <v>0.10799904760342516</v>
      </c>
      <c r="E558" s="1">
        <v>4.0704999999996401E-4</v>
      </c>
      <c r="F558" s="1">
        <f t="shared" si="35"/>
        <v>0.1946985269887993</v>
      </c>
      <c r="G558" s="1">
        <v>5.4741943532066201E-3</v>
      </c>
      <c r="H558" s="2">
        <f ca="1">(OFFSET(Assumptions!$B$20,H$1-1,0)*$D558+1)^(1/252)-1</f>
        <v>4.2635077675590161E-4</v>
      </c>
      <c r="I558" s="2">
        <f ca="1">(OFFSET(Assumptions!$B$20,I$1-1,0)*$D558+1)^(1/252)-1</f>
        <v>4.4555854106720361E-4</v>
      </c>
      <c r="J558" s="2">
        <f ca="1">(OFFSET(Assumptions!$B$20,J$1-1,0)*$D558+1)^(1/252)-1</f>
        <v>4.8369859526431469E-4</v>
      </c>
      <c r="K558" s="2">
        <f ca="1">(OFFSET(Assumptions!$B$20,K$1-1,0)*$D558+1)^(1/252)-1</f>
        <v>4.2635077675590161E-4</v>
      </c>
      <c r="L558" s="2">
        <f ca="1">(OFFSET(Assumptions!$B$20,L$1-1,0)*$D558+1)^(1/252)-1</f>
        <v>4.2442489950289541E-4</v>
      </c>
      <c r="M558" s="2">
        <f ca="1">(OFFSET(Assumptions!$B$20,M$1-1,0)*$D558+1)^(1/252)-1</f>
        <v>4.3404499362309501E-4</v>
      </c>
      <c r="N558" s="2">
        <f ca="1">(OFFSET(Assumptions!$B$20,N$1-1,0)*$D558+1)^(1/252)-1</f>
        <v>4.0666302953074052E-4</v>
      </c>
    </row>
    <row r="559" spans="1:14" x14ac:dyDescent="0.25">
      <c r="A559" s="4">
        <f t="shared" si="32"/>
        <v>5</v>
      </c>
      <c r="B559" s="4">
        <f t="shared" si="33"/>
        <v>2014</v>
      </c>
      <c r="C559" s="9">
        <v>41775</v>
      </c>
      <c r="D559" s="1">
        <f t="shared" si="34"/>
        <v>0.10799904760342516</v>
      </c>
      <c r="E559" s="1">
        <v>4.0704999999996401E-4</v>
      </c>
      <c r="F559" s="1">
        <f t="shared" si="35"/>
        <v>0.19518482902420997</v>
      </c>
      <c r="G559" s="1">
        <v>-3.5986497266615701E-3</v>
      </c>
      <c r="H559" s="2">
        <f ca="1">(OFFSET(Assumptions!$B$20,H$1-1,0)*$D559+1)^(1/252)-1</f>
        <v>4.2635077675590161E-4</v>
      </c>
      <c r="I559" s="2">
        <f ca="1">(OFFSET(Assumptions!$B$20,I$1-1,0)*$D559+1)^(1/252)-1</f>
        <v>4.4555854106720361E-4</v>
      </c>
      <c r="J559" s="2">
        <f ca="1">(OFFSET(Assumptions!$B$20,J$1-1,0)*$D559+1)^(1/252)-1</f>
        <v>4.8369859526431469E-4</v>
      </c>
      <c r="K559" s="2">
        <f ca="1">(OFFSET(Assumptions!$B$20,K$1-1,0)*$D559+1)^(1/252)-1</f>
        <v>4.2635077675590161E-4</v>
      </c>
      <c r="L559" s="2">
        <f ca="1">(OFFSET(Assumptions!$B$20,L$1-1,0)*$D559+1)^(1/252)-1</f>
        <v>4.2442489950289541E-4</v>
      </c>
      <c r="M559" s="2">
        <f ca="1">(OFFSET(Assumptions!$B$20,M$1-1,0)*$D559+1)^(1/252)-1</f>
        <v>4.3404499362309501E-4</v>
      </c>
      <c r="N559" s="2">
        <f ca="1">(OFFSET(Assumptions!$B$20,N$1-1,0)*$D559+1)^(1/252)-1</f>
        <v>4.0666302953074052E-4</v>
      </c>
    </row>
    <row r="560" spans="1:14" x14ac:dyDescent="0.25">
      <c r="A560" s="4">
        <f t="shared" si="32"/>
        <v>5</v>
      </c>
      <c r="B560" s="4">
        <f t="shared" si="33"/>
        <v>2014</v>
      </c>
      <c r="C560" s="9">
        <v>41778</v>
      </c>
      <c r="D560" s="1">
        <f t="shared" si="34"/>
        <v>0.10799904760342516</v>
      </c>
      <c r="E560" s="1">
        <v>4.0704999999996401E-4</v>
      </c>
      <c r="F560" s="1">
        <f t="shared" si="35"/>
        <v>0.1956713290088643</v>
      </c>
      <c r="G560" s="1">
        <v>6.5445354752122799E-3</v>
      </c>
      <c r="H560" s="2">
        <f ca="1">(OFFSET(Assumptions!$B$20,H$1-1,0)*$D560+1)^(1/252)-1</f>
        <v>4.2635077675590161E-4</v>
      </c>
      <c r="I560" s="2">
        <f ca="1">(OFFSET(Assumptions!$B$20,I$1-1,0)*$D560+1)^(1/252)-1</f>
        <v>4.4555854106720361E-4</v>
      </c>
      <c r="J560" s="2">
        <f ca="1">(OFFSET(Assumptions!$B$20,J$1-1,0)*$D560+1)^(1/252)-1</f>
        <v>4.8369859526431469E-4</v>
      </c>
      <c r="K560" s="2">
        <f ca="1">(OFFSET(Assumptions!$B$20,K$1-1,0)*$D560+1)^(1/252)-1</f>
        <v>4.2635077675590161E-4</v>
      </c>
      <c r="L560" s="2">
        <f ca="1">(OFFSET(Assumptions!$B$20,L$1-1,0)*$D560+1)^(1/252)-1</f>
        <v>4.2442489950289541E-4</v>
      </c>
      <c r="M560" s="2">
        <f ca="1">(OFFSET(Assumptions!$B$20,M$1-1,0)*$D560+1)^(1/252)-1</f>
        <v>4.3404499362309501E-4</v>
      </c>
      <c r="N560" s="2">
        <f ca="1">(OFFSET(Assumptions!$B$20,N$1-1,0)*$D560+1)^(1/252)-1</f>
        <v>4.0666302953074052E-4</v>
      </c>
    </row>
    <row r="561" spans="1:14" x14ac:dyDescent="0.25">
      <c r="A561" s="4">
        <f t="shared" si="32"/>
        <v>5</v>
      </c>
      <c r="B561" s="4">
        <f t="shared" si="33"/>
        <v>2014</v>
      </c>
      <c r="C561" s="9">
        <v>41779</v>
      </c>
      <c r="D561" s="1">
        <f t="shared" si="34"/>
        <v>0.10799904760342516</v>
      </c>
      <c r="E561" s="1">
        <v>4.0704999999996401E-4</v>
      </c>
      <c r="F561" s="1">
        <f t="shared" si="35"/>
        <v>0.1961580270233374</v>
      </c>
      <c r="G561" s="1">
        <v>-6.6089484000088098E-3</v>
      </c>
      <c r="H561" s="2">
        <f ca="1">(OFFSET(Assumptions!$B$20,H$1-1,0)*$D561+1)^(1/252)-1</f>
        <v>4.2635077675590161E-4</v>
      </c>
      <c r="I561" s="2">
        <f ca="1">(OFFSET(Assumptions!$B$20,I$1-1,0)*$D561+1)^(1/252)-1</f>
        <v>4.4555854106720361E-4</v>
      </c>
      <c r="J561" s="2">
        <f ca="1">(OFFSET(Assumptions!$B$20,J$1-1,0)*$D561+1)^(1/252)-1</f>
        <v>4.8369859526431469E-4</v>
      </c>
      <c r="K561" s="2">
        <f ca="1">(OFFSET(Assumptions!$B$20,K$1-1,0)*$D561+1)^(1/252)-1</f>
        <v>4.2635077675590161E-4</v>
      </c>
      <c r="L561" s="2">
        <f ca="1">(OFFSET(Assumptions!$B$20,L$1-1,0)*$D561+1)^(1/252)-1</f>
        <v>4.2442489950289541E-4</v>
      </c>
      <c r="M561" s="2">
        <f ca="1">(OFFSET(Assumptions!$B$20,M$1-1,0)*$D561+1)^(1/252)-1</f>
        <v>4.3404499362309501E-4</v>
      </c>
      <c r="N561" s="2">
        <f ca="1">(OFFSET(Assumptions!$B$20,N$1-1,0)*$D561+1)^(1/252)-1</f>
        <v>4.0666302953074052E-4</v>
      </c>
    </row>
    <row r="562" spans="1:14" x14ac:dyDescent="0.25">
      <c r="A562" s="4">
        <f t="shared" si="32"/>
        <v>5</v>
      </c>
      <c r="B562" s="4">
        <f t="shared" si="33"/>
        <v>2014</v>
      </c>
      <c r="C562" s="9">
        <v>41780</v>
      </c>
      <c r="D562" s="1">
        <f t="shared" si="34"/>
        <v>0.10799904760342516</v>
      </c>
      <c r="E562" s="1">
        <v>4.0704999999996401E-4</v>
      </c>
      <c r="F562" s="1">
        <f t="shared" si="35"/>
        <v>0.19664492314823723</v>
      </c>
      <c r="G562" s="1">
        <v>-1.36911206684254E-3</v>
      </c>
      <c r="H562" s="2">
        <f ca="1">(OFFSET(Assumptions!$B$20,H$1-1,0)*$D562+1)^(1/252)-1</f>
        <v>4.2635077675590161E-4</v>
      </c>
      <c r="I562" s="2">
        <f ca="1">(OFFSET(Assumptions!$B$20,I$1-1,0)*$D562+1)^(1/252)-1</f>
        <v>4.4555854106720361E-4</v>
      </c>
      <c r="J562" s="2">
        <f ca="1">(OFFSET(Assumptions!$B$20,J$1-1,0)*$D562+1)^(1/252)-1</f>
        <v>4.8369859526431469E-4</v>
      </c>
      <c r="K562" s="2">
        <f ca="1">(OFFSET(Assumptions!$B$20,K$1-1,0)*$D562+1)^(1/252)-1</f>
        <v>4.2635077675590161E-4</v>
      </c>
      <c r="L562" s="2">
        <f ca="1">(OFFSET(Assumptions!$B$20,L$1-1,0)*$D562+1)^(1/252)-1</f>
        <v>4.2442489950289541E-4</v>
      </c>
      <c r="M562" s="2">
        <f ca="1">(OFFSET(Assumptions!$B$20,M$1-1,0)*$D562+1)^(1/252)-1</f>
        <v>4.3404499362309501E-4</v>
      </c>
      <c r="N562" s="2">
        <f ca="1">(OFFSET(Assumptions!$B$20,N$1-1,0)*$D562+1)^(1/252)-1</f>
        <v>4.0666302953074052E-4</v>
      </c>
    </row>
    <row r="563" spans="1:14" x14ac:dyDescent="0.25">
      <c r="A563" s="4">
        <f t="shared" si="32"/>
        <v>5</v>
      </c>
      <c r="B563" s="4">
        <f t="shared" si="33"/>
        <v>2014</v>
      </c>
      <c r="C563" s="9">
        <v>41781</v>
      </c>
      <c r="D563" s="1">
        <f t="shared" si="34"/>
        <v>0.10799904760342516</v>
      </c>
      <c r="E563" s="1">
        <v>4.0704999999996401E-4</v>
      </c>
      <c r="F563" s="1">
        <f t="shared" si="35"/>
        <v>0.19713201746420461</v>
      </c>
      <c r="G563" s="1">
        <v>5.0866651018581796E-3</v>
      </c>
      <c r="H563" s="2">
        <f ca="1">(OFFSET(Assumptions!$B$20,H$1-1,0)*$D563+1)^(1/252)-1</f>
        <v>4.2635077675590161E-4</v>
      </c>
      <c r="I563" s="2">
        <f ca="1">(OFFSET(Assumptions!$B$20,I$1-1,0)*$D563+1)^(1/252)-1</f>
        <v>4.4555854106720361E-4</v>
      </c>
      <c r="J563" s="2">
        <f ca="1">(OFFSET(Assumptions!$B$20,J$1-1,0)*$D563+1)^(1/252)-1</f>
        <v>4.8369859526431469E-4</v>
      </c>
      <c r="K563" s="2">
        <f ca="1">(OFFSET(Assumptions!$B$20,K$1-1,0)*$D563+1)^(1/252)-1</f>
        <v>4.2635077675590161E-4</v>
      </c>
      <c r="L563" s="2">
        <f ca="1">(OFFSET(Assumptions!$B$20,L$1-1,0)*$D563+1)^(1/252)-1</f>
        <v>4.2442489950289541E-4</v>
      </c>
      <c r="M563" s="2">
        <f ca="1">(OFFSET(Assumptions!$B$20,M$1-1,0)*$D563+1)^(1/252)-1</f>
        <v>4.3404499362309501E-4</v>
      </c>
      <c r="N563" s="2">
        <f ca="1">(OFFSET(Assumptions!$B$20,N$1-1,0)*$D563+1)^(1/252)-1</f>
        <v>4.0666302953074052E-4</v>
      </c>
    </row>
    <row r="564" spans="1:14" x14ac:dyDescent="0.25">
      <c r="A564" s="4">
        <f t="shared" si="32"/>
        <v>5</v>
      </c>
      <c r="B564" s="4">
        <f t="shared" si="33"/>
        <v>2014</v>
      </c>
      <c r="C564" s="9">
        <v>41782</v>
      </c>
      <c r="D564" s="1">
        <f t="shared" si="34"/>
        <v>0.10799904760342516</v>
      </c>
      <c r="E564" s="1">
        <v>4.0704999999996401E-4</v>
      </c>
      <c r="F564" s="1">
        <f t="shared" si="35"/>
        <v>0.19761931005191347</v>
      </c>
      <c r="G564" s="1">
        <v>-4.8751904967869698E-4</v>
      </c>
      <c r="H564" s="2">
        <f ca="1">(OFFSET(Assumptions!$B$20,H$1-1,0)*$D564+1)^(1/252)-1</f>
        <v>4.2635077675590161E-4</v>
      </c>
      <c r="I564" s="2">
        <f ca="1">(OFFSET(Assumptions!$B$20,I$1-1,0)*$D564+1)^(1/252)-1</f>
        <v>4.4555854106720361E-4</v>
      </c>
      <c r="J564" s="2">
        <f ca="1">(OFFSET(Assumptions!$B$20,J$1-1,0)*$D564+1)^(1/252)-1</f>
        <v>4.8369859526431469E-4</v>
      </c>
      <c r="K564" s="2">
        <f ca="1">(OFFSET(Assumptions!$B$20,K$1-1,0)*$D564+1)^(1/252)-1</f>
        <v>4.2635077675590161E-4</v>
      </c>
      <c r="L564" s="2">
        <f ca="1">(OFFSET(Assumptions!$B$20,L$1-1,0)*$D564+1)^(1/252)-1</f>
        <v>4.2442489950289541E-4</v>
      </c>
      <c r="M564" s="2">
        <f ca="1">(OFFSET(Assumptions!$B$20,M$1-1,0)*$D564+1)^(1/252)-1</f>
        <v>4.3404499362309501E-4</v>
      </c>
      <c r="N564" s="2">
        <f ca="1">(OFFSET(Assumptions!$B$20,N$1-1,0)*$D564+1)^(1/252)-1</f>
        <v>4.0666302953074052E-4</v>
      </c>
    </row>
    <row r="565" spans="1:14" x14ac:dyDescent="0.25">
      <c r="A565" s="4">
        <f t="shared" si="32"/>
        <v>5</v>
      </c>
      <c r="B565" s="4">
        <f t="shared" si="33"/>
        <v>2014</v>
      </c>
      <c r="C565" s="9">
        <v>41785</v>
      </c>
      <c r="D565" s="1">
        <f t="shared" si="34"/>
        <v>0.10799904760342516</v>
      </c>
      <c r="E565" s="1">
        <v>4.0704999999996401E-4</v>
      </c>
      <c r="F565" s="1">
        <f t="shared" si="35"/>
        <v>0.19810680099207012</v>
      </c>
      <c r="G565" s="1">
        <v>-6.10461861525335E-3</v>
      </c>
      <c r="H565" s="2">
        <f ca="1">(OFFSET(Assumptions!$B$20,H$1-1,0)*$D565+1)^(1/252)-1</f>
        <v>4.2635077675590161E-4</v>
      </c>
      <c r="I565" s="2">
        <f ca="1">(OFFSET(Assumptions!$B$20,I$1-1,0)*$D565+1)^(1/252)-1</f>
        <v>4.4555854106720361E-4</v>
      </c>
      <c r="J565" s="2">
        <f ca="1">(OFFSET(Assumptions!$B$20,J$1-1,0)*$D565+1)^(1/252)-1</f>
        <v>4.8369859526431469E-4</v>
      </c>
      <c r="K565" s="2">
        <f ca="1">(OFFSET(Assumptions!$B$20,K$1-1,0)*$D565+1)^(1/252)-1</f>
        <v>4.2635077675590161E-4</v>
      </c>
      <c r="L565" s="2">
        <f ca="1">(OFFSET(Assumptions!$B$20,L$1-1,0)*$D565+1)^(1/252)-1</f>
        <v>4.2442489950289541E-4</v>
      </c>
      <c r="M565" s="2">
        <f ca="1">(OFFSET(Assumptions!$B$20,M$1-1,0)*$D565+1)^(1/252)-1</f>
        <v>4.3404499362309501E-4</v>
      </c>
      <c r="N565" s="2">
        <f ca="1">(OFFSET(Assumptions!$B$20,N$1-1,0)*$D565+1)^(1/252)-1</f>
        <v>4.0666302953074052E-4</v>
      </c>
    </row>
    <row r="566" spans="1:14" x14ac:dyDescent="0.25">
      <c r="A566" s="4">
        <f t="shared" si="32"/>
        <v>5</v>
      </c>
      <c r="B566" s="4">
        <f t="shared" si="33"/>
        <v>2014</v>
      </c>
      <c r="C566" s="9">
        <v>41786</v>
      </c>
      <c r="D566" s="1">
        <f t="shared" si="34"/>
        <v>0.10799904760342516</v>
      </c>
      <c r="E566" s="1">
        <v>4.0704999999996401E-4</v>
      </c>
      <c r="F566" s="1">
        <f t="shared" si="35"/>
        <v>0.19859449036541399</v>
      </c>
      <c r="G566" s="1">
        <v>-5.4464025558864702E-4</v>
      </c>
      <c r="H566" s="2">
        <f ca="1">(OFFSET(Assumptions!$B$20,H$1-1,0)*$D566+1)^(1/252)-1</f>
        <v>4.2635077675590161E-4</v>
      </c>
      <c r="I566" s="2">
        <f ca="1">(OFFSET(Assumptions!$B$20,I$1-1,0)*$D566+1)^(1/252)-1</f>
        <v>4.4555854106720361E-4</v>
      </c>
      <c r="J566" s="2">
        <f ca="1">(OFFSET(Assumptions!$B$20,J$1-1,0)*$D566+1)^(1/252)-1</f>
        <v>4.8369859526431469E-4</v>
      </c>
      <c r="K566" s="2">
        <f ca="1">(OFFSET(Assumptions!$B$20,K$1-1,0)*$D566+1)^(1/252)-1</f>
        <v>4.2635077675590161E-4</v>
      </c>
      <c r="L566" s="2">
        <f ca="1">(OFFSET(Assumptions!$B$20,L$1-1,0)*$D566+1)^(1/252)-1</f>
        <v>4.2442489950289541E-4</v>
      </c>
      <c r="M566" s="2">
        <f ca="1">(OFFSET(Assumptions!$B$20,M$1-1,0)*$D566+1)^(1/252)-1</f>
        <v>4.3404499362309501E-4</v>
      </c>
      <c r="N566" s="2">
        <f ca="1">(OFFSET(Assumptions!$B$20,N$1-1,0)*$D566+1)^(1/252)-1</f>
        <v>4.0666302953074052E-4</v>
      </c>
    </row>
    <row r="567" spans="1:14" x14ac:dyDescent="0.25">
      <c r="A567" s="4">
        <f t="shared" si="32"/>
        <v>5</v>
      </c>
      <c r="B567" s="4">
        <f t="shared" si="33"/>
        <v>2014</v>
      </c>
      <c r="C567" s="9">
        <v>41787</v>
      </c>
      <c r="D567" s="1">
        <f t="shared" si="34"/>
        <v>0.10799904760342516</v>
      </c>
      <c r="E567" s="1">
        <v>4.0704999999996401E-4</v>
      </c>
      <c r="F567" s="1">
        <f t="shared" si="35"/>
        <v>0.19908237825271713</v>
      </c>
      <c r="G567" s="1">
        <v>-9.22710254140768E-3</v>
      </c>
      <c r="H567" s="2">
        <f ca="1">(OFFSET(Assumptions!$B$20,H$1-1,0)*$D567+1)^(1/252)-1</f>
        <v>4.2635077675590161E-4</v>
      </c>
      <c r="I567" s="2">
        <f ca="1">(OFFSET(Assumptions!$B$20,I$1-1,0)*$D567+1)^(1/252)-1</f>
        <v>4.4555854106720361E-4</v>
      </c>
      <c r="J567" s="2">
        <f ca="1">(OFFSET(Assumptions!$B$20,J$1-1,0)*$D567+1)^(1/252)-1</f>
        <v>4.8369859526431469E-4</v>
      </c>
      <c r="K567" s="2">
        <f ca="1">(OFFSET(Assumptions!$B$20,K$1-1,0)*$D567+1)^(1/252)-1</f>
        <v>4.2635077675590161E-4</v>
      </c>
      <c r="L567" s="2">
        <f ca="1">(OFFSET(Assumptions!$B$20,L$1-1,0)*$D567+1)^(1/252)-1</f>
        <v>4.2442489950289541E-4</v>
      </c>
      <c r="M567" s="2">
        <f ca="1">(OFFSET(Assumptions!$B$20,M$1-1,0)*$D567+1)^(1/252)-1</f>
        <v>4.3404499362309501E-4</v>
      </c>
      <c r="N567" s="2">
        <f ca="1">(OFFSET(Assumptions!$B$20,N$1-1,0)*$D567+1)^(1/252)-1</f>
        <v>4.0666302953074052E-4</v>
      </c>
    </row>
    <row r="568" spans="1:14" x14ac:dyDescent="0.25">
      <c r="A568" s="4">
        <f t="shared" si="32"/>
        <v>5</v>
      </c>
      <c r="B568" s="4">
        <f t="shared" si="33"/>
        <v>2014</v>
      </c>
      <c r="C568" s="9">
        <v>41788</v>
      </c>
      <c r="D568" s="1">
        <f t="shared" si="34"/>
        <v>0.10799904760342516</v>
      </c>
      <c r="E568" s="1">
        <v>4.0704999999996401E-4</v>
      </c>
      <c r="F568" s="1">
        <f t="shared" si="35"/>
        <v>0.1995704647347849</v>
      </c>
      <c r="G568" s="1">
        <v>2.32507276000327E-3</v>
      </c>
      <c r="H568" s="2">
        <f ca="1">(OFFSET(Assumptions!$B$20,H$1-1,0)*$D568+1)^(1/252)-1</f>
        <v>4.2635077675590161E-4</v>
      </c>
      <c r="I568" s="2">
        <f ca="1">(OFFSET(Assumptions!$B$20,I$1-1,0)*$D568+1)^(1/252)-1</f>
        <v>4.4555854106720361E-4</v>
      </c>
      <c r="J568" s="2">
        <f ca="1">(OFFSET(Assumptions!$B$20,J$1-1,0)*$D568+1)^(1/252)-1</f>
        <v>4.8369859526431469E-4</v>
      </c>
      <c r="K568" s="2">
        <f ca="1">(OFFSET(Assumptions!$B$20,K$1-1,0)*$D568+1)^(1/252)-1</f>
        <v>4.2635077675590161E-4</v>
      </c>
      <c r="L568" s="2">
        <f ca="1">(OFFSET(Assumptions!$B$20,L$1-1,0)*$D568+1)^(1/252)-1</f>
        <v>4.2442489950289541E-4</v>
      </c>
      <c r="M568" s="2">
        <f ca="1">(OFFSET(Assumptions!$B$20,M$1-1,0)*$D568+1)^(1/252)-1</f>
        <v>4.3404499362309501E-4</v>
      </c>
      <c r="N568" s="2">
        <f ca="1">(OFFSET(Assumptions!$B$20,N$1-1,0)*$D568+1)^(1/252)-1</f>
        <v>4.0666302953074052E-4</v>
      </c>
    </row>
    <row r="569" spans="1:14" x14ac:dyDescent="0.25">
      <c r="A569" s="4">
        <f t="shared" si="32"/>
        <v>5</v>
      </c>
      <c r="B569" s="4">
        <f t="shared" si="33"/>
        <v>2014</v>
      </c>
      <c r="C569" s="9">
        <v>41789</v>
      </c>
      <c r="D569" s="1">
        <f t="shared" si="34"/>
        <v>0.10799904760342516</v>
      </c>
      <c r="E569" s="1">
        <v>4.0704999999996401E-4</v>
      </c>
      <c r="F569" s="1">
        <f t="shared" si="35"/>
        <v>0.20005874989245509</v>
      </c>
      <c r="G569" s="1">
        <v>1.1464738329498601E-2</v>
      </c>
      <c r="H569" s="2">
        <f ca="1">(OFFSET(Assumptions!$B$20,H$1-1,0)*$D569+1)^(1/252)-1</f>
        <v>4.2635077675590161E-4</v>
      </c>
      <c r="I569" s="2">
        <f ca="1">(OFFSET(Assumptions!$B$20,I$1-1,0)*$D569+1)^(1/252)-1</f>
        <v>4.4555854106720361E-4</v>
      </c>
      <c r="J569" s="2">
        <f ca="1">(OFFSET(Assumptions!$B$20,J$1-1,0)*$D569+1)^(1/252)-1</f>
        <v>4.8369859526431469E-4</v>
      </c>
      <c r="K569" s="2">
        <f ca="1">(OFFSET(Assumptions!$B$20,K$1-1,0)*$D569+1)^(1/252)-1</f>
        <v>4.2635077675590161E-4</v>
      </c>
      <c r="L569" s="2">
        <f ca="1">(OFFSET(Assumptions!$B$20,L$1-1,0)*$D569+1)^(1/252)-1</f>
        <v>4.2442489950289541E-4</v>
      </c>
      <c r="M569" s="2">
        <f ca="1">(OFFSET(Assumptions!$B$20,M$1-1,0)*$D569+1)^(1/252)-1</f>
        <v>4.3404499362309501E-4</v>
      </c>
      <c r="N569" s="2">
        <f ca="1">(OFFSET(Assumptions!$B$20,N$1-1,0)*$D569+1)^(1/252)-1</f>
        <v>4.0666302953074052E-4</v>
      </c>
    </row>
    <row r="570" spans="1:14" x14ac:dyDescent="0.25">
      <c r="A570" s="4">
        <f t="shared" si="32"/>
        <v>6</v>
      </c>
      <c r="B570" s="4">
        <f t="shared" si="33"/>
        <v>2014</v>
      </c>
      <c r="C570" s="9">
        <v>41792</v>
      </c>
      <c r="D570" s="1">
        <f t="shared" si="34"/>
        <v>0.10799904760342516</v>
      </c>
      <c r="E570" s="1">
        <v>4.0704999999996401E-4</v>
      </c>
      <c r="F570" s="1">
        <f t="shared" si="35"/>
        <v>0.20054723380659878</v>
      </c>
      <c r="G570" s="1">
        <v>9.5411176652158199E-3</v>
      </c>
      <c r="H570" s="2">
        <f ca="1">(OFFSET(Assumptions!$B$20,H$1-1,0)*$D570+1)^(1/252)-1</f>
        <v>4.2635077675590161E-4</v>
      </c>
      <c r="I570" s="2">
        <f ca="1">(OFFSET(Assumptions!$B$20,I$1-1,0)*$D570+1)^(1/252)-1</f>
        <v>4.4555854106720361E-4</v>
      </c>
      <c r="J570" s="2">
        <f ca="1">(OFFSET(Assumptions!$B$20,J$1-1,0)*$D570+1)^(1/252)-1</f>
        <v>4.8369859526431469E-4</v>
      </c>
      <c r="K570" s="2">
        <f ca="1">(OFFSET(Assumptions!$B$20,K$1-1,0)*$D570+1)^(1/252)-1</f>
        <v>4.2635077675590161E-4</v>
      </c>
      <c r="L570" s="2">
        <f ca="1">(OFFSET(Assumptions!$B$20,L$1-1,0)*$D570+1)^(1/252)-1</f>
        <v>4.2442489950289541E-4</v>
      </c>
      <c r="M570" s="2">
        <f ca="1">(OFFSET(Assumptions!$B$20,M$1-1,0)*$D570+1)^(1/252)-1</f>
        <v>4.3404499362309501E-4</v>
      </c>
      <c r="N570" s="2">
        <f ca="1">(OFFSET(Assumptions!$B$20,N$1-1,0)*$D570+1)^(1/252)-1</f>
        <v>4.0666302953074052E-4</v>
      </c>
    </row>
    <row r="571" spans="1:14" x14ac:dyDescent="0.25">
      <c r="A571" s="4">
        <f t="shared" si="32"/>
        <v>6</v>
      </c>
      <c r="B571" s="4">
        <f t="shared" si="33"/>
        <v>2014</v>
      </c>
      <c r="C571" s="9">
        <v>41793</v>
      </c>
      <c r="D571" s="1">
        <f t="shared" si="34"/>
        <v>0.10799904760342516</v>
      </c>
      <c r="E571" s="1">
        <v>4.0704999999996401E-4</v>
      </c>
      <c r="F571" s="1">
        <f t="shared" si="35"/>
        <v>0.2010359165581197</v>
      </c>
      <c r="G571" s="1">
        <v>2.18780265035101E-3</v>
      </c>
      <c r="H571" s="2">
        <f ca="1">(OFFSET(Assumptions!$B$20,H$1-1,0)*$D571+1)^(1/252)-1</f>
        <v>4.2635077675590161E-4</v>
      </c>
      <c r="I571" s="2">
        <f ca="1">(OFFSET(Assumptions!$B$20,I$1-1,0)*$D571+1)^(1/252)-1</f>
        <v>4.4555854106720361E-4</v>
      </c>
      <c r="J571" s="2">
        <f ca="1">(OFFSET(Assumptions!$B$20,J$1-1,0)*$D571+1)^(1/252)-1</f>
        <v>4.8369859526431469E-4</v>
      </c>
      <c r="K571" s="2">
        <f ca="1">(OFFSET(Assumptions!$B$20,K$1-1,0)*$D571+1)^(1/252)-1</f>
        <v>4.2635077675590161E-4</v>
      </c>
      <c r="L571" s="2">
        <f ca="1">(OFFSET(Assumptions!$B$20,L$1-1,0)*$D571+1)^(1/252)-1</f>
        <v>4.2442489950289541E-4</v>
      </c>
      <c r="M571" s="2">
        <f ca="1">(OFFSET(Assumptions!$B$20,M$1-1,0)*$D571+1)^(1/252)-1</f>
        <v>4.3404499362309501E-4</v>
      </c>
      <c r="N571" s="2">
        <f ca="1">(OFFSET(Assumptions!$B$20,N$1-1,0)*$D571+1)^(1/252)-1</f>
        <v>4.0666302953074052E-4</v>
      </c>
    </row>
    <row r="572" spans="1:14" x14ac:dyDescent="0.25">
      <c r="A572" s="4">
        <f t="shared" si="32"/>
        <v>6</v>
      </c>
      <c r="B572" s="4">
        <f t="shared" si="33"/>
        <v>2014</v>
      </c>
      <c r="C572" s="9">
        <v>41794</v>
      </c>
      <c r="D572" s="1">
        <f t="shared" si="34"/>
        <v>0.10799904760342516</v>
      </c>
      <c r="E572" s="1">
        <v>4.0704999999996401E-4</v>
      </c>
      <c r="F572" s="1">
        <f t="shared" si="35"/>
        <v>0.20152479822795466</v>
      </c>
      <c r="G572" s="1">
        <v>-2.6885318129838999E-3</v>
      </c>
      <c r="H572" s="2">
        <f ca="1">(OFFSET(Assumptions!$B$20,H$1-1,0)*$D572+1)^(1/252)-1</f>
        <v>4.2635077675590161E-4</v>
      </c>
      <c r="I572" s="2">
        <f ca="1">(OFFSET(Assumptions!$B$20,I$1-1,0)*$D572+1)^(1/252)-1</f>
        <v>4.4555854106720361E-4</v>
      </c>
      <c r="J572" s="2">
        <f ca="1">(OFFSET(Assumptions!$B$20,J$1-1,0)*$D572+1)^(1/252)-1</f>
        <v>4.8369859526431469E-4</v>
      </c>
      <c r="K572" s="2">
        <f ca="1">(OFFSET(Assumptions!$B$20,K$1-1,0)*$D572+1)^(1/252)-1</f>
        <v>4.2635077675590161E-4</v>
      </c>
      <c r="L572" s="2">
        <f ca="1">(OFFSET(Assumptions!$B$20,L$1-1,0)*$D572+1)^(1/252)-1</f>
        <v>4.2442489950289541E-4</v>
      </c>
      <c r="M572" s="2">
        <f ca="1">(OFFSET(Assumptions!$B$20,M$1-1,0)*$D572+1)^(1/252)-1</f>
        <v>4.3404499362309501E-4</v>
      </c>
      <c r="N572" s="2">
        <f ca="1">(OFFSET(Assumptions!$B$20,N$1-1,0)*$D572+1)^(1/252)-1</f>
        <v>4.0666302953074052E-4</v>
      </c>
    </row>
    <row r="573" spans="1:14" x14ac:dyDescent="0.25">
      <c r="A573" s="4">
        <f t="shared" si="32"/>
        <v>6</v>
      </c>
      <c r="B573" s="4">
        <f t="shared" si="33"/>
        <v>2014</v>
      </c>
      <c r="C573" s="9">
        <v>41795</v>
      </c>
      <c r="D573" s="1">
        <f t="shared" si="34"/>
        <v>0.10799904760342516</v>
      </c>
      <c r="E573" s="1">
        <v>4.0704999999996401E-4</v>
      </c>
      <c r="F573" s="1">
        <f t="shared" si="35"/>
        <v>0.20201387889707334</v>
      </c>
      <c r="G573" s="1">
        <v>-2.5368891302979301E-4</v>
      </c>
      <c r="H573" s="2">
        <f ca="1">(OFFSET(Assumptions!$B$20,H$1-1,0)*$D573+1)^(1/252)-1</f>
        <v>4.2635077675590161E-4</v>
      </c>
      <c r="I573" s="2">
        <f ca="1">(OFFSET(Assumptions!$B$20,I$1-1,0)*$D573+1)^(1/252)-1</f>
        <v>4.4555854106720361E-4</v>
      </c>
      <c r="J573" s="2">
        <f ca="1">(OFFSET(Assumptions!$B$20,J$1-1,0)*$D573+1)^(1/252)-1</f>
        <v>4.8369859526431469E-4</v>
      </c>
      <c r="K573" s="2">
        <f ca="1">(OFFSET(Assumptions!$B$20,K$1-1,0)*$D573+1)^(1/252)-1</f>
        <v>4.2635077675590161E-4</v>
      </c>
      <c r="L573" s="2">
        <f ca="1">(OFFSET(Assumptions!$B$20,L$1-1,0)*$D573+1)^(1/252)-1</f>
        <v>4.2442489950289541E-4</v>
      </c>
      <c r="M573" s="2">
        <f ca="1">(OFFSET(Assumptions!$B$20,M$1-1,0)*$D573+1)^(1/252)-1</f>
        <v>4.3404499362309501E-4</v>
      </c>
      <c r="N573" s="2">
        <f ca="1">(OFFSET(Assumptions!$B$20,N$1-1,0)*$D573+1)^(1/252)-1</f>
        <v>4.0666302953074052E-4</v>
      </c>
    </row>
    <row r="574" spans="1:14" x14ac:dyDescent="0.25">
      <c r="A574" s="4">
        <f t="shared" si="32"/>
        <v>6</v>
      </c>
      <c r="B574" s="4">
        <f t="shared" si="33"/>
        <v>2014</v>
      </c>
      <c r="C574" s="9">
        <v>41796</v>
      </c>
      <c r="D574" s="1">
        <f t="shared" si="34"/>
        <v>0.10799904760342516</v>
      </c>
      <c r="E574" s="1">
        <v>4.0704999999996401E-4</v>
      </c>
      <c r="F574" s="1">
        <f t="shared" si="35"/>
        <v>0.20250315864647828</v>
      </c>
      <c r="G574" s="1">
        <v>4.3472403174664703E-3</v>
      </c>
      <c r="H574" s="2">
        <f ca="1">(OFFSET(Assumptions!$B$20,H$1-1,0)*$D574+1)^(1/252)-1</f>
        <v>4.2635077675590161E-4</v>
      </c>
      <c r="I574" s="2">
        <f ca="1">(OFFSET(Assumptions!$B$20,I$1-1,0)*$D574+1)^(1/252)-1</f>
        <v>4.4555854106720361E-4</v>
      </c>
      <c r="J574" s="2">
        <f ca="1">(OFFSET(Assumptions!$B$20,J$1-1,0)*$D574+1)^(1/252)-1</f>
        <v>4.8369859526431469E-4</v>
      </c>
      <c r="K574" s="2">
        <f ca="1">(OFFSET(Assumptions!$B$20,K$1-1,0)*$D574+1)^(1/252)-1</f>
        <v>4.2635077675590161E-4</v>
      </c>
      <c r="L574" s="2">
        <f ca="1">(OFFSET(Assumptions!$B$20,L$1-1,0)*$D574+1)^(1/252)-1</f>
        <v>4.2442489950289541E-4</v>
      </c>
      <c r="M574" s="2">
        <f ca="1">(OFFSET(Assumptions!$B$20,M$1-1,0)*$D574+1)^(1/252)-1</f>
        <v>4.3404499362309501E-4</v>
      </c>
      <c r="N574" s="2">
        <f ca="1">(OFFSET(Assumptions!$B$20,N$1-1,0)*$D574+1)^(1/252)-1</f>
        <v>4.0666302953074052E-4</v>
      </c>
    </row>
    <row r="575" spans="1:14" x14ac:dyDescent="0.25">
      <c r="A575" s="4">
        <f t="shared" si="32"/>
        <v>6</v>
      </c>
      <c r="B575" s="4">
        <f t="shared" si="33"/>
        <v>2014</v>
      </c>
      <c r="C575" s="9">
        <v>41799</v>
      </c>
      <c r="D575" s="1">
        <f t="shared" si="34"/>
        <v>0.10799904760342516</v>
      </c>
      <c r="E575" s="1">
        <v>4.0704999999996401E-4</v>
      </c>
      <c r="F575" s="1">
        <f t="shared" si="35"/>
        <v>0.20299263755720531</v>
      </c>
      <c r="G575" s="1">
        <v>1.4460599055172701E-3</v>
      </c>
      <c r="H575" s="2">
        <f ca="1">(OFFSET(Assumptions!$B$20,H$1-1,0)*$D575+1)^(1/252)-1</f>
        <v>4.2635077675590161E-4</v>
      </c>
      <c r="I575" s="2">
        <f ca="1">(OFFSET(Assumptions!$B$20,I$1-1,0)*$D575+1)^(1/252)-1</f>
        <v>4.4555854106720361E-4</v>
      </c>
      <c r="J575" s="2">
        <f ca="1">(OFFSET(Assumptions!$B$20,J$1-1,0)*$D575+1)^(1/252)-1</f>
        <v>4.8369859526431469E-4</v>
      </c>
      <c r="K575" s="2">
        <f ca="1">(OFFSET(Assumptions!$B$20,K$1-1,0)*$D575+1)^(1/252)-1</f>
        <v>4.2635077675590161E-4</v>
      </c>
      <c r="L575" s="2">
        <f ca="1">(OFFSET(Assumptions!$B$20,L$1-1,0)*$D575+1)^(1/252)-1</f>
        <v>4.2442489950289541E-4</v>
      </c>
      <c r="M575" s="2">
        <f ca="1">(OFFSET(Assumptions!$B$20,M$1-1,0)*$D575+1)^(1/252)-1</f>
        <v>4.3404499362309501E-4</v>
      </c>
      <c r="N575" s="2">
        <f ca="1">(OFFSET(Assumptions!$B$20,N$1-1,0)*$D575+1)^(1/252)-1</f>
        <v>4.0666302953074052E-4</v>
      </c>
    </row>
    <row r="576" spans="1:14" x14ac:dyDescent="0.25">
      <c r="A576" s="4">
        <f t="shared" si="32"/>
        <v>6</v>
      </c>
      <c r="B576" s="4">
        <f t="shared" si="33"/>
        <v>2014</v>
      </c>
      <c r="C576" s="9">
        <v>41800</v>
      </c>
      <c r="D576" s="1">
        <f t="shared" si="34"/>
        <v>0.1084010273133964</v>
      </c>
      <c r="E576" s="1">
        <v>4.0849000000009499E-4</v>
      </c>
      <c r="F576" s="1">
        <f t="shared" si="35"/>
        <v>0.20348404801972109</v>
      </c>
      <c r="G576" s="1">
        <v>-2.1784790455021698E-3</v>
      </c>
      <c r="H576" s="2">
        <f ca="1">(OFFSET(Assumptions!$B$20,H$1-1,0)*$D576+1)^(1/252)-1</f>
        <v>4.2785546042511946E-4</v>
      </c>
      <c r="I576" s="2">
        <f ca="1">(OFFSET(Assumptions!$B$20,I$1-1,0)*$D576+1)^(1/252)-1</f>
        <v>4.4712728557705361E-4</v>
      </c>
      <c r="J576" s="2">
        <f ca="1">(OFFSET(Assumptions!$B$20,J$1-1,0)*$D576+1)^(1/252)-1</f>
        <v>4.8539362868571523E-4</v>
      </c>
      <c r="K576" s="2">
        <f ca="1">(OFFSET(Assumptions!$B$20,K$1-1,0)*$D576+1)^(1/252)-1</f>
        <v>4.2785546042511946E-4</v>
      </c>
      <c r="L576" s="2">
        <f ca="1">(OFFSET(Assumptions!$B$20,L$1-1,0)*$D576+1)^(1/252)-1</f>
        <v>4.2592314298173228E-4</v>
      </c>
      <c r="M576" s="2">
        <f ca="1">(OFFSET(Assumptions!$B$20,M$1-1,0)*$D576+1)^(1/252)-1</f>
        <v>4.3557537586158546E-4</v>
      </c>
      <c r="N576" s="2">
        <f ca="1">(OFFSET(Assumptions!$B$20,N$1-1,0)*$D576+1)^(1/252)-1</f>
        <v>4.0810172944216738E-4</v>
      </c>
    </row>
    <row r="577" spans="1:14" x14ac:dyDescent="0.25">
      <c r="A577" s="4">
        <f t="shared" si="32"/>
        <v>6</v>
      </c>
      <c r="B577" s="4">
        <f t="shared" si="33"/>
        <v>2014</v>
      </c>
      <c r="C577" s="9">
        <v>41801</v>
      </c>
      <c r="D577" s="1">
        <f t="shared" si="34"/>
        <v>0.10799904760342516</v>
      </c>
      <c r="E577" s="1">
        <v>4.0704999999996401E-4</v>
      </c>
      <c r="F577" s="1">
        <f t="shared" si="35"/>
        <v>0.20397392620146748</v>
      </c>
      <c r="G577" s="1">
        <v>-8.6814610511719605E-3</v>
      </c>
      <c r="H577" s="2">
        <f ca="1">(OFFSET(Assumptions!$B$20,H$1-1,0)*$D577+1)^(1/252)-1</f>
        <v>4.2635077675590161E-4</v>
      </c>
      <c r="I577" s="2">
        <f ca="1">(OFFSET(Assumptions!$B$20,I$1-1,0)*$D577+1)^(1/252)-1</f>
        <v>4.4555854106720361E-4</v>
      </c>
      <c r="J577" s="2">
        <f ca="1">(OFFSET(Assumptions!$B$20,J$1-1,0)*$D577+1)^(1/252)-1</f>
        <v>4.8369859526431469E-4</v>
      </c>
      <c r="K577" s="2">
        <f ca="1">(OFFSET(Assumptions!$B$20,K$1-1,0)*$D577+1)^(1/252)-1</f>
        <v>4.2635077675590161E-4</v>
      </c>
      <c r="L577" s="2">
        <f ca="1">(OFFSET(Assumptions!$B$20,L$1-1,0)*$D577+1)^(1/252)-1</f>
        <v>4.2442489950289541E-4</v>
      </c>
      <c r="M577" s="2">
        <f ca="1">(OFFSET(Assumptions!$B$20,M$1-1,0)*$D577+1)^(1/252)-1</f>
        <v>4.3404499362309501E-4</v>
      </c>
      <c r="N577" s="2">
        <f ca="1">(OFFSET(Assumptions!$B$20,N$1-1,0)*$D577+1)^(1/252)-1</f>
        <v>4.0666302953074052E-4</v>
      </c>
    </row>
    <row r="578" spans="1:14" x14ac:dyDescent="0.25">
      <c r="A578" s="4">
        <f t="shared" si="32"/>
        <v>6</v>
      </c>
      <c r="B578" s="4">
        <f t="shared" si="33"/>
        <v>2014</v>
      </c>
      <c r="C578" s="9">
        <v>41802</v>
      </c>
      <c r="D578" s="1">
        <f t="shared" si="34"/>
        <v>0.10799904760342516</v>
      </c>
      <c r="E578" s="1">
        <v>4.0704999999996401E-4</v>
      </c>
      <c r="F578" s="1">
        <f t="shared" si="35"/>
        <v>0.20446400378812779</v>
      </c>
      <c r="G578" s="1">
        <v>-1.5875556824940199E-4</v>
      </c>
      <c r="H578" s="2">
        <f ca="1">(OFFSET(Assumptions!$B$20,H$1-1,0)*$D578+1)^(1/252)-1</f>
        <v>4.2635077675590161E-4</v>
      </c>
      <c r="I578" s="2">
        <f ca="1">(OFFSET(Assumptions!$B$20,I$1-1,0)*$D578+1)^(1/252)-1</f>
        <v>4.4555854106720361E-4</v>
      </c>
      <c r="J578" s="2">
        <f ca="1">(OFFSET(Assumptions!$B$20,J$1-1,0)*$D578+1)^(1/252)-1</f>
        <v>4.8369859526431469E-4</v>
      </c>
      <c r="K578" s="2">
        <f ca="1">(OFFSET(Assumptions!$B$20,K$1-1,0)*$D578+1)^(1/252)-1</f>
        <v>4.2635077675590161E-4</v>
      </c>
      <c r="L578" s="2">
        <f ca="1">(OFFSET(Assumptions!$B$20,L$1-1,0)*$D578+1)^(1/252)-1</f>
        <v>4.2442489950289541E-4</v>
      </c>
      <c r="M578" s="2">
        <f ca="1">(OFFSET(Assumptions!$B$20,M$1-1,0)*$D578+1)^(1/252)-1</f>
        <v>4.3404499362309501E-4</v>
      </c>
      <c r="N578" s="2">
        <f ca="1">(OFFSET(Assumptions!$B$20,N$1-1,0)*$D578+1)^(1/252)-1</f>
        <v>4.0666302953074052E-4</v>
      </c>
    </row>
    <row r="579" spans="1:14" x14ac:dyDescent="0.25">
      <c r="A579" s="4">
        <f t="shared" si="32"/>
        <v>6</v>
      </c>
      <c r="B579" s="4">
        <f t="shared" si="33"/>
        <v>2014</v>
      </c>
      <c r="C579" s="9">
        <v>41803</v>
      </c>
      <c r="D579" s="1">
        <f t="shared" si="34"/>
        <v>0.10799904760342516</v>
      </c>
      <c r="E579" s="1">
        <v>4.0704999999996401E-4</v>
      </c>
      <c r="F579" s="1">
        <f t="shared" si="35"/>
        <v>0.20495428086086975</v>
      </c>
      <c r="G579" s="1">
        <v>5.29850464342596E-3</v>
      </c>
      <c r="H579" s="2">
        <f ca="1">(OFFSET(Assumptions!$B$20,H$1-1,0)*$D579+1)^(1/252)-1</f>
        <v>4.2635077675590161E-4</v>
      </c>
      <c r="I579" s="2">
        <f ca="1">(OFFSET(Assumptions!$B$20,I$1-1,0)*$D579+1)^(1/252)-1</f>
        <v>4.4555854106720361E-4</v>
      </c>
      <c r="J579" s="2">
        <f ca="1">(OFFSET(Assumptions!$B$20,J$1-1,0)*$D579+1)^(1/252)-1</f>
        <v>4.8369859526431469E-4</v>
      </c>
      <c r="K579" s="2">
        <f ca="1">(OFFSET(Assumptions!$B$20,K$1-1,0)*$D579+1)^(1/252)-1</f>
        <v>4.2635077675590161E-4</v>
      </c>
      <c r="L579" s="2">
        <f ca="1">(OFFSET(Assumptions!$B$20,L$1-1,0)*$D579+1)^(1/252)-1</f>
        <v>4.2442489950289541E-4</v>
      </c>
      <c r="M579" s="2">
        <f ca="1">(OFFSET(Assumptions!$B$20,M$1-1,0)*$D579+1)^(1/252)-1</f>
        <v>4.3404499362309501E-4</v>
      </c>
      <c r="N579" s="2">
        <f ca="1">(OFFSET(Assumptions!$B$20,N$1-1,0)*$D579+1)^(1/252)-1</f>
        <v>4.0666302953074052E-4</v>
      </c>
    </row>
    <row r="580" spans="1:14" x14ac:dyDescent="0.25">
      <c r="A580" s="4">
        <f t="shared" ref="A580:A643" si="36">MONTH(C580)</f>
        <v>6</v>
      </c>
      <c r="B580" s="4">
        <f t="shared" ref="B580:B643" si="37">YEAR(C580)</f>
        <v>2014</v>
      </c>
      <c r="C580" s="9">
        <v>41806</v>
      </c>
      <c r="D580" s="1">
        <f t="shared" si="34"/>
        <v>0.10799904760342516</v>
      </c>
      <c r="E580" s="1">
        <v>4.0704999999996401E-4</v>
      </c>
      <c r="F580" s="1">
        <f t="shared" si="35"/>
        <v>0.20544475750089419</v>
      </c>
      <c r="G580" s="1">
        <v>4.3417762958042304E-3</v>
      </c>
      <c r="H580" s="2">
        <f ca="1">(OFFSET(Assumptions!$B$20,H$1-1,0)*$D580+1)^(1/252)-1</f>
        <v>4.2635077675590161E-4</v>
      </c>
      <c r="I580" s="2">
        <f ca="1">(OFFSET(Assumptions!$B$20,I$1-1,0)*$D580+1)^(1/252)-1</f>
        <v>4.4555854106720361E-4</v>
      </c>
      <c r="J580" s="2">
        <f ca="1">(OFFSET(Assumptions!$B$20,J$1-1,0)*$D580+1)^(1/252)-1</f>
        <v>4.8369859526431469E-4</v>
      </c>
      <c r="K580" s="2">
        <f ca="1">(OFFSET(Assumptions!$B$20,K$1-1,0)*$D580+1)^(1/252)-1</f>
        <v>4.2635077675590161E-4</v>
      </c>
      <c r="L580" s="2">
        <f ca="1">(OFFSET(Assumptions!$B$20,L$1-1,0)*$D580+1)^(1/252)-1</f>
        <v>4.2442489950289541E-4</v>
      </c>
      <c r="M580" s="2">
        <f ca="1">(OFFSET(Assumptions!$B$20,M$1-1,0)*$D580+1)^(1/252)-1</f>
        <v>4.3404499362309501E-4</v>
      </c>
      <c r="N580" s="2">
        <f ca="1">(OFFSET(Assumptions!$B$20,N$1-1,0)*$D580+1)^(1/252)-1</f>
        <v>4.0666302953074052E-4</v>
      </c>
    </row>
    <row r="581" spans="1:14" x14ac:dyDescent="0.25">
      <c r="A581" s="4">
        <f t="shared" si="36"/>
        <v>6</v>
      </c>
      <c r="B581" s="4">
        <f t="shared" si="37"/>
        <v>2014</v>
      </c>
      <c r="C581" s="9">
        <v>41807</v>
      </c>
      <c r="D581" s="1">
        <f t="shared" ref="D581:D644" si="38">(1+E581)^252-1</f>
        <v>0.10799904760342516</v>
      </c>
      <c r="E581" s="1">
        <v>4.0704999999996401E-4</v>
      </c>
      <c r="F581" s="1">
        <f t="shared" si="35"/>
        <v>0.2059354337894348</v>
      </c>
      <c r="G581" s="1">
        <v>2.0555442851610799E-3</v>
      </c>
      <c r="H581" s="2">
        <f ca="1">(OFFSET(Assumptions!$B$20,H$1-1,0)*$D581+1)^(1/252)-1</f>
        <v>4.2635077675590161E-4</v>
      </c>
      <c r="I581" s="2">
        <f ca="1">(OFFSET(Assumptions!$B$20,I$1-1,0)*$D581+1)^(1/252)-1</f>
        <v>4.4555854106720361E-4</v>
      </c>
      <c r="J581" s="2">
        <f ca="1">(OFFSET(Assumptions!$B$20,J$1-1,0)*$D581+1)^(1/252)-1</f>
        <v>4.8369859526431469E-4</v>
      </c>
      <c r="K581" s="2">
        <f ca="1">(OFFSET(Assumptions!$B$20,K$1-1,0)*$D581+1)^(1/252)-1</f>
        <v>4.2635077675590161E-4</v>
      </c>
      <c r="L581" s="2">
        <f ca="1">(OFFSET(Assumptions!$B$20,L$1-1,0)*$D581+1)^(1/252)-1</f>
        <v>4.2442489950289541E-4</v>
      </c>
      <c r="M581" s="2">
        <f ca="1">(OFFSET(Assumptions!$B$20,M$1-1,0)*$D581+1)^(1/252)-1</f>
        <v>4.3404499362309501E-4</v>
      </c>
      <c r="N581" s="2">
        <f ca="1">(OFFSET(Assumptions!$B$20,N$1-1,0)*$D581+1)^(1/252)-1</f>
        <v>4.0666302953074052E-4</v>
      </c>
    </row>
    <row r="582" spans="1:14" x14ac:dyDescent="0.25">
      <c r="A582" s="4">
        <f t="shared" si="36"/>
        <v>6</v>
      </c>
      <c r="B582" s="4">
        <f t="shared" si="37"/>
        <v>2014</v>
      </c>
      <c r="C582" s="9">
        <v>41808</v>
      </c>
      <c r="D582" s="1">
        <f t="shared" si="38"/>
        <v>0.10799904760342516</v>
      </c>
      <c r="E582" s="1">
        <v>4.0704999999996401E-4</v>
      </c>
      <c r="F582" s="1">
        <f t="shared" si="35"/>
        <v>0.20642630980775878</v>
      </c>
      <c r="G582" s="1">
        <v>7.08860609479545E-3</v>
      </c>
      <c r="H582" s="2">
        <f ca="1">(OFFSET(Assumptions!$B$20,H$1-1,0)*$D582+1)^(1/252)-1</f>
        <v>4.2635077675590161E-4</v>
      </c>
      <c r="I582" s="2">
        <f ca="1">(OFFSET(Assumptions!$B$20,I$1-1,0)*$D582+1)^(1/252)-1</f>
        <v>4.4555854106720361E-4</v>
      </c>
      <c r="J582" s="2">
        <f ca="1">(OFFSET(Assumptions!$B$20,J$1-1,0)*$D582+1)^(1/252)-1</f>
        <v>4.8369859526431469E-4</v>
      </c>
      <c r="K582" s="2">
        <f ca="1">(OFFSET(Assumptions!$B$20,K$1-1,0)*$D582+1)^(1/252)-1</f>
        <v>4.2635077675590161E-4</v>
      </c>
      <c r="L582" s="2">
        <f ca="1">(OFFSET(Assumptions!$B$20,L$1-1,0)*$D582+1)^(1/252)-1</f>
        <v>4.2442489950289541E-4</v>
      </c>
      <c r="M582" s="2">
        <f ca="1">(OFFSET(Assumptions!$B$20,M$1-1,0)*$D582+1)^(1/252)-1</f>
        <v>4.3404499362309501E-4</v>
      </c>
      <c r="N582" s="2">
        <f ca="1">(OFFSET(Assumptions!$B$20,N$1-1,0)*$D582+1)^(1/252)-1</f>
        <v>4.0666302953074052E-4</v>
      </c>
    </row>
    <row r="583" spans="1:14" x14ac:dyDescent="0.25">
      <c r="A583" s="4">
        <f t="shared" si="36"/>
        <v>6</v>
      </c>
      <c r="B583" s="4">
        <f t="shared" si="37"/>
        <v>2014</v>
      </c>
      <c r="C583" s="9">
        <v>41810</v>
      </c>
      <c r="D583" s="1">
        <f t="shared" si="38"/>
        <v>0.10799904760342516</v>
      </c>
      <c r="E583" s="1">
        <v>4.0704999999996401E-4</v>
      </c>
      <c r="F583" s="1">
        <f t="shared" ref="F583:F646" si="39">(1+F582)*(1+E583)-1</f>
        <v>0.206917385637166</v>
      </c>
      <c r="G583" s="1">
        <v>1.1517536934331201E-3</v>
      </c>
      <c r="H583" s="2">
        <f ca="1">(OFFSET(Assumptions!$B$20,H$1-1,0)*$D583+1)^(1/252)-1</f>
        <v>4.2635077675590161E-4</v>
      </c>
      <c r="I583" s="2">
        <f ca="1">(OFFSET(Assumptions!$B$20,I$1-1,0)*$D583+1)^(1/252)-1</f>
        <v>4.4555854106720361E-4</v>
      </c>
      <c r="J583" s="2">
        <f ca="1">(OFFSET(Assumptions!$B$20,J$1-1,0)*$D583+1)^(1/252)-1</f>
        <v>4.8369859526431469E-4</v>
      </c>
      <c r="K583" s="2">
        <f ca="1">(OFFSET(Assumptions!$B$20,K$1-1,0)*$D583+1)^(1/252)-1</f>
        <v>4.2635077675590161E-4</v>
      </c>
      <c r="L583" s="2">
        <f ca="1">(OFFSET(Assumptions!$B$20,L$1-1,0)*$D583+1)^(1/252)-1</f>
        <v>4.2442489950289541E-4</v>
      </c>
      <c r="M583" s="2">
        <f ca="1">(OFFSET(Assumptions!$B$20,M$1-1,0)*$D583+1)^(1/252)-1</f>
        <v>4.3404499362309501E-4</v>
      </c>
      <c r="N583" s="2">
        <f ca="1">(OFFSET(Assumptions!$B$20,N$1-1,0)*$D583+1)^(1/252)-1</f>
        <v>4.0666302953074052E-4</v>
      </c>
    </row>
    <row r="584" spans="1:14" x14ac:dyDescent="0.25">
      <c r="A584" s="4">
        <f t="shared" si="36"/>
        <v>6</v>
      </c>
      <c r="B584" s="4">
        <f t="shared" si="37"/>
        <v>2014</v>
      </c>
      <c r="C584" s="9">
        <v>41813</v>
      </c>
      <c r="D584" s="1">
        <f t="shared" si="38"/>
        <v>0.10799904760342516</v>
      </c>
      <c r="E584" s="1">
        <v>4.0704999999996401E-4</v>
      </c>
      <c r="F584" s="1">
        <f t="shared" si="39"/>
        <v>0.20740866135898961</v>
      </c>
      <c r="G584" s="1">
        <v>8.1443679450843298E-4</v>
      </c>
      <c r="H584" s="2">
        <f ca="1">(OFFSET(Assumptions!$B$20,H$1-1,0)*$D584+1)^(1/252)-1</f>
        <v>4.2635077675590161E-4</v>
      </c>
      <c r="I584" s="2">
        <f ca="1">(OFFSET(Assumptions!$B$20,I$1-1,0)*$D584+1)^(1/252)-1</f>
        <v>4.4555854106720361E-4</v>
      </c>
      <c r="J584" s="2">
        <f ca="1">(OFFSET(Assumptions!$B$20,J$1-1,0)*$D584+1)^(1/252)-1</f>
        <v>4.8369859526431469E-4</v>
      </c>
      <c r="K584" s="2">
        <f ca="1">(OFFSET(Assumptions!$B$20,K$1-1,0)*$D584+1)^(1/252)-1</f>
        <v>4.2635077675590161E-4</v>
      </c>
      <c r="L584" s="2">
        <f ca="1">(OFFSET(Assumptions!$B$20,L$1-1,0)*$D584+1)^(1/252)-1</f>
        <v>4.2442489950289541E-4</v>
      </c>
      <c r="M584" s="2">
        <f ca="1">(OFFSET(Assumptions!$B$20,M$1-1,0)*$D584+1)^(1/252)-1</f>
        <v>4.3404499362309501E-4</v>
      </c>
      <c r="N584" s="2">
        <f ca="1">(OFFSET(Assumptions!$B$20,N$1-1,0)*$D584+1)^(1/252)-1</f>
        <v>4.0666302953074052E-4</v>
      </c>
    </row>
    <row r="585" spans="1:14" x14ac:dyDescent="0.25">
      <c r="A585" s="4">
        <f t="shared" si="36"/>
        <v>6</v>
      </c>
      <c r="B585" s="4">
        <f t="shared" si="37"/>
        <v>2014</v>
      </c>
      <c r="C585" s="9">
        <v>41814</v>
      </c>
      <c r="D585" s="1">
        <f t="shared" si="38"/>
        <v>0.10799904760342516</v>
      </c>
      <c r="E585" s="1">
        <v>4.0704999999996401E-4</v>
      </c>
      <c r="F585" s="1">
        <f t="shared" si="39"/>
        <v>0.20790013705459565</v>
      </c>
      <c r="G585" s="1">
        <v>-1.2878185042475301E-4</v>
      </c>
      <c r="H585" s="2">
        <f ca="1">(OFFSET(Assumptions!$B$20,H$1-1,0)*$D585+1)^(1/252)-1</f>
        <v>4.2635077675590161E-4</v>
      </c>
      <c r="I585" s="2">
        <f ca="1">(OFFSET(Assumptions!$B$20,I$1-1,0)*$D585+1)^(1/252)-1</f>
        <v>4.4555854106720361E-4</v>
      </c>
      <c r="J585" s="2">
        <f ca="1">(OFFSET(Assumptions!$B$20,J$1-1,0)*$D585+1)^(1/252)-1</f>
        <v>4.8369859526431469E-4</v>
      </c>
      <c r="K585" s="2">
        <f ca="1">(OFFSET(Assumptions!$B$20,K$1-1,0)*$D585+1)^(1/252)-1</f>
        <v>4.2635077675590161E-4</v>
      </c>
      <c r="L585" s="2">
        <f ca="1">(OFFSET(Assumptions!$B$20,L$1-1,0)*$D585+1)^(1/252)-1</f>
        <v>4.2442489950289541E-4</v>
      </c>
      <c r="M585" s="2">
        <f ca="1">(OFFSET(Assumptions!$B$20,M$1-1,0)*$D585+1)^(1/252)-1</f>
        <v>4.3404499362309501E-4</v>
      </c>
      <c r="N585" s="2">
        <f ca="1">(OFFSET(Assumptions!$B$20,N$1-1,0)*$D585+1)^(1/252)-1</f>
        <v>4.0666302953074052E-4</v>
      </c>
    </row>
    <row r="586" spans="1:14" x14ac:dyDescent="0.25">
      <c r="A586" s="4">
        <f t="shared" si="36"/>
        <v>6</v>
      </c>
      <c r="B586" s="4">
        <f t="shared" si="37"/>
        <v>2014</v>
      </c>
      <c r="C586" s="9">
        <v>41815</v>
      </c>
      <c r="D586" s="1">
        <f t="shared" si="38"/>
        <v>0.10799904760342516</v>
      </c>
      <c r="E586" s="1">
        <v>4.0704999999996401E-4</v>
      </c>
      <c r="F586" s="1">
        <f t="shared" si="39"/>
        <v>0.20839181280538366</v>
      </c>
      <c r="G586" s="1">
        <v>-2.6791276945524701E-3</v>
      </c>
      <c r="H586" s="2">
        <f ca="1">(OFFSET(Assumptions!$B$20,H$1-1,0)*$D586+1)^(1/252)-1</f>
        <v>4.2635077675590161E-4</v>
      </c>
      <c r="I586" s="2">
        <f ca="1">(OFFSET(Assumptions!$B$20,I$1-1,0)*$D586+1)^(1/252)-1</f>
        <v>4.4555854106720361E-4</v>
      </c>
      <c r="J586" s="2">
        <f ca="1">(OFFSET(Assumptions!$B$20,J$1-1,0)*$D586+1)^(1/252)-1</f>
        <v>4.8369859526431469E-4</v>
      </c>
      <c r="K586" s="2">
        <f ca="1">(OFFSET(Assumptions!$B$20,K$1-1,0)*$D586+1)^(1/252)-1</f>
        <v>4.2635077675590161E-4</v>
      </c>
      <c r="L586" s="2">
        <f ca="1">(OFFSET(Assumptions!$B$20,L$1-1,0)*$D586+1)^(1/252)-1</f>
        <v>4.2442489950289541E-4</v>
      </c>
      <c r="M586" s="2">
        <f ca="1">(OFFSET(Assumptions!$B$20,M$1-1,0)*$D586+1)^(1/252)-1</f>
        <v>4.3404499362309501E-4</v>
      </c>
      <c r="N586" s="2">
        <f ca="1">(OFFSET(Assumptions!$B$20,N$1-1,0)*$D586+1)^(1/252)-1</f>
        <v>4.0666302953074052E-4</v>
      </c>
    </row>
    <row r="587" spans="1:14" x14ac:dyDescent="0.25">
      <c r="A587" s="4">
        <f t="shared" si="36"/>
        <v>6</v>
      </c>
      <c r="B587" s="4">
        <f t="shared" si="37"/>
        <v>2014</v>
      </c>
      <c r="C587" s="9">
        <v>41816</v>
      </c>
      <c r="D587" s="1">
        <f t="shared" si="38"/>
        <v>0.10799904760342516</v>
      </c>
      <c r="E587" s="1">
        <v>4.0704999999996401E-4</v>
      </c>
      <c r="F587" s="1">
        <f t="shared" si="39"/>
        <v>0.20888368869278606</v>
      </c>
      <c r="G587" s="1">
        <v>1.0404304208067E-4</v>
      </c>
      <c r="H587" s="2">
        <f ca="1">(OFFSET(Assumptions!$B$20,H$1-1,0)*$D587+1)^(1/252)-1</f>
        <v>4.2635077675590161E-4</v>
      </c>
      <c r="I587" s="2">
        <f ca="1">(OFFSET(Assumptions!$B$20,I$1-1,0)*$D587+1)^(1/252)-1</f>
        <v>4.4555854106720361E-4</v>
      </c>
      <c r="J587" s="2">
        <f ca="1">(OFFSET(Assumptions!$B$20,J$1-1,0)*$D587+1)^(1/252)-1</f>
        <v>4.8369859526431469E-4</v>
      </c>
      <c r="K587" s="2">
        <f ca="1">(OFFSET(Assumptions!$B$20,K$1-1,0)*$D587+1)^(1/252)-1</f>
        <v>4.2635077675590161E-4</v>
      </c>
      <c r="L587" s="2">
        <f ca="1">(OFFSET(Assumptions!$B$20,L$1-1,0)*$D587+1)^(1/252)-1</f>
        <v>4.2442489950289541E-4</v>
      </c>
      <c r="M587" s="2">
        <f ca="1">(OFFSET(Assumptions!$B$20,M$1-1,0)*$D587+1)^(1/252)-1</f>
        <v>4.3404499362309501E-4</v>
      </c>
      <c r="N587" s="2">
        <f ca="1">(OFFSET(Assumptions!$B$20,N$1-1,0)*$D587+1)^(1/252)-1</f>
        <v>4.0666302953074052E-4</v>
      </c>
    </row>
    <row r="588" spans="1:14" x14ac:dyDescent="0.25">
      <c r="A588" s="4">
        <f t="shared" si="36"/>
        <v>6</v>
      </c>
      <c r="B588" s="4">
        <f t="shared" si="37"/>
        <v>2014</v>
      </c>
      <c r="C588" s="9">
        <v>41817</v>
      </c>
      <c r="D588" s="1">
        <f t="shared" si="38"/>
        <v>0.10799904760342516</v>
      </c>
      <c r="E588" s="1">
        <v>4.0704999999996401E-4</v>
      </c>
      <c r="F588" s="1">
        <f t="shared" si="39"/>
        <v>0.20937576479826836</v>
      </c>
      <c r="G588" s="1">
        <v>-3.2006069882055698E-3</v>
      </c>
      <c r="H588" s="2">
        <f ca="1">(OFFSET(Assumptions!$B$20,H$1-1,0)*$D588+1)^(1/252)-1</f>
        <v>4.2635077675590161E-4</v>
      </c>
      <c r="I588" s="2">
        <f ca="1">(OFFSET(Assumptions!$B$20,I$1-1,0)*$D588+1)^(1/252)-1</f>
        <v>4.4555854106720361E-4</v>
      </c>
      <c r="J588" s="2">
        <f ca="1">(OFFSET(Assumptions!$B$20,J$1-1,0)*$D588+1)^(1/252)-1</f>
        <v>4.8369859526431469E-4</v>
      </c>
      <c r="K588" s="2">
        <f ca="1">(OFFSET(Assumptions!$B$20,K$1-1,0)*$D588+1)^(1/252)-1</f>
        <v>4.2635077675590161E-4</v>
      </c>
      <c r="L588" s="2">
        <f ca="1">(OFFSET(Assumptions!$B$20,L$1-1,0)*$D588+1)^(1/252)-1</f>
        <v>4.2442489950289541E-4</v>
      </c>
      <c r="M588" s="2">
        <f ca="1">(OFFSET(Assumptions!$B$20,M$1-1,0)*$D588+1)^(1/252)-1</f>
        <v>4.3404499362309501E-4</v>
      </c>
      <c r="N588" s="2">
        <f ca="1">(OFFSET(Assumptions!$B$20,N$1-1,0)*$D588+1)^(1/252)-1</f>
        <v>4.0666302953074052E-4</v>
      </c>
    </row>
    <row r="589" spans="1:14" x14ac:dyDescent="0.25">
      <c r="A589" s="4">
        <f t="shared" si="36"/>
        <v>6</v>
      </c>
      <c r="B589" s="4">
        <f t="shared" si="37"/>
        <v>2014</v>
      </c>
      <c r="C589" s="9">
        <v>41820</v>
      </c>
      <c r="D589" s="1">
        <f t="shared" si="38"/>
        <v>0.10799904760342516</v>
      </c>
      <c r="E589" s="1">
        <v>4.0704999999996401E-4</v>
      </c>
      <c r="F589" s="1">
        <f t="shared" si="39"/>
        <v>0.20986804120332936</v>
      </c>
      <c r="G589" s="1">
        <v>3.6025396534094E-3</v>
      </c>
      <c r="H589" s="2">
        <f ca="1">(OFFSET(Assumptions!$B$20,H$1-1,0)*$D589+1)^(1/252)-1</f>
        <v>4.2635077675590161E-4</v>
      </c>
      <c r="I589" s="2">
        <f ca="1">(OFFSET(Assumptions!$B$20,I$1-1,0)*$D589+1)^(1/252)-1</f>
        <v>4.4555854106720361E-4</v>
      </c>
      <c r="J589" s="2">
        <f ca="1">(OFFSET(Assumptions!$B$20,J$1-1,0)*$D589+1)^(1/252)-1</f>
        <v>4.8369859526431469E-4</v>
      </c>
      <c r="K589" s="2">
        <f ca="1">(OFFSET(Assumptions!$B$20,K$1-1,0)*$D589+1)^(1/252)-1</f>
        <v>4.2635077675590161E-4</v>
      </c>
      <c r="L589" s="2">
        <f ca="1">(OFFSET(Assumptions!$B$20,L$1-1,0)*$D589+1)^(1/252)-1</f>
        <v>4.2442489950289541E-4</v>
      </c>
      <c r="M589" s="2">
        <f ca="1">(OFFSET(Assumptions!$B$20,M$1-1,0)*$D589+1)^(1/252)-1</f>
        <v>4.3404499362309501E-4</v>
      </c>
      <c r="N589" s="2">
        <f ca="1">(OFFSET(Assumptions!$B$20,N$1-1,0)*$D589+1)^(1/252)-1</f>
        <v>4.0666302953074052E-4</v>
      </c>
    </row>
    <row r="590" spans="1:14" x14ac:dyDescent="0.25">
      <c r="A590" s="4">
        <f t="shared" si="36"/>
        <v>7</v>
      </c>
      <c r="B590" s="4">
        <f t="shared" si="37"/>
        <v>2014</v>
      </c>
      <c r="C590" s="9">
        <v>41821</v>
      </c>
      <c r="D590" s="1">
        <f t="shared" si="38"/>
        <v>0.10799904760342516</v>
      </c>
      <c r="E590" s="1">
        <v>4.0704999999996401E-4</v>
      </c>
      <c r="F590" s="1">
        <f t="shared" si="39"/>
        <v>0.21036051798950117</v>
      </c>
      <c r="G590" s="1">
        <v>4.3601684361631596E-3</v>
      </c>
      <c r="H590" s="2">
        <f ca="1">(OFFSET(Assumptions!$B$20,H$1-1,0)*$D590+1)^(1/252)-1</f>
        <v>4.2635077675590161E-4</v>
      </c>
      <c r="I590" s="2">
        <f ca="1">(OFFSET(Assumptions!$B$20,I$1-1,0)*$D590+1)^(1/252)-1</f>
        <v>4.4555854106720361E-4</v>
      </c>
      <c r="J590" s="2">
        <f ca="1">(OFFSET(Assumptions!$B$20,J$1-1,0)*$D590+1)^(1/252)-1</f>
        <v>4.8369859526431469E-4</v>
      </c>
      <c r="K590" s="2">
        <f ca="1">(OFFSET(Assumptions!$B$20,K$1-1,0)*$D590+1)^(1/252)-1</f>
        <v>4.2635077675590161E-4</v>
      </c>
      <c r="L590" s="2">
        <f ca="1">(OFFSET(Assumptions!$B$20,L$1-1,0)*$D590+1)^(1/252)-1</f>
        <v>4.2442489950289541E-4</v>
      </c>
      <c r="M590" s="2">
        <f ca="1">(OFFSET(Assumptions!$B$20,M$1-1,0)*$D590+1)^(1/252)-1</f>
        <v>4.3404499362309501E-4</v>
      </c>
      <c r="N590" s="2">
        <f ca="1">(OFFSET(Assumptions!$B$20,N$1-1,0)*$D590+1)^(1/252)-1</f>
        <v>4.0666302953074052E-4</v>
      </c>
    </row>
    <row r="591" spans="1:14" x14ac:dyDescent="0.25">
      <c r="A591" s="4">
        <f t="shared" si="36"/>
        <v>7</v>
      </c>
      <c r="B591" s="4">
        <f t="shared" si="37"/>
        <v>2014</v>
      </c>
      <c r="C591" s="9">
        <v>41822</v>
      </c>
      <c r="D591" s="1">
        <f t="shared" si="38"/>
        <v>0.10799904760342516</v>
      </c>
      <c r="E591" s="1">
        <v>4.0704999999996401E-4</v>
      </c>
      <c r="F591" s="1">
        <f t="shared" si="39"/>
        <v>0.21085319523834878</v>
      </c>
      <c r="G591" s="1">
        <v>1.28641881076417E-2</v>
      </c>
      <c r="H591" s="2">
        <f ca="1">(OFFSET(Assumptions!$B$20,H$1-1,0)*$D591+1)^(1/252)-1</f>
        <v>4.2635077675590161E-4</v>
      </c>
      <c r="I591" s="2">
        <f ca="1">(OFFSET(Assumptions!$B$20,I$1-1,0)*$D591+1)^(1/252)-1</f>
        <v>4.4555854106720361E-4</v>
      </c>
      <c r="J591" s="2">
        <f ca="1">(OFFSET(Assumptions!$B$20,J$1-1,0)*$D591+1)^(1/252)-1</f>
        <v>4.8369859526431469E-4</v>
      </c>
      <c r="K591" s="2">
        <f ca="1">(OFFSET(Assumptions!$B$20,K$1-1,0)*$D591+1)^(1/252)-1</f>
        <v>4.2635077675590161E-4</v>
      </c>
      <c r="L591" s="2">
        <f ca="1">(OFFSET(Assumptions!$B$20,L$1-1,0)*$D591+1)^(1/252)-1</f>
        <v>4.2442489950289541E-4</v>
      </c>
      <c r="M591" s="2">
        <f ca="1">(OFFSET(Assumptions!$B$20,M$1-1,0)*$D591+1)^(1/252)-1</f>
        <v>4.3404499362309501E-4</v>
      </c>
      <c r="N591" s="2">
        <f ca="1">(OFFSET(Assumptions!$B$20,N$1-1,0)*$D591+1)^(1/252)-1</f>
        <v>4.0666302953074052E-4</v>
      </c>
    </row>
    <row r="592" spans="1:14" x14ac:dyDescent="0.25">
      <c r="A592" s="4">
        <f t="shared" si="36"/>
        <v>7</v>
      </c>
      <c r="B592" s="4">
        <f t="shared" si="37"/>
        <v>2014</v>
      </c>
      <c r="C592" s="9">
        <v>41823</v>
      </c>
      <c r="D592" s="1">
        <f t="shared" si="38"/>
        <v>0.10799904760342516</v>
      </c>
      <c r="E592" s="1">
        <v>4.0704999999996401E-4</v>
      </c>
      <c r="F592" s="1">
        <f t="shared" si="39"/>
        <v>0.21134607303147046</v>
      </c>
      <c r="G592" s="1">
        <v>-1.1160197564819E-4</v>
      </c>
      <c r="H592" s="2">
        <f ca="1">(OFFSET(Assumptions!$B$20,H$1-1,0)*$D592+1)^(1/252)-1</f>
        <v>4.2635077675590161E-4</v>
      </c>
      <c r="I592" s="2">
        <f ca="1">(OFFSET(Assumptions!$B$20,I$1-1,0)*$D592+1)^(1/252)-1</f>
        <v>4.4555854106720361E-4</v>
      </c>
      <c r="J592" s="2">
        <f ca="1">(OFFSET(Assumptions!$B$20,J$1-1,0)*$D592+1)^(1/252)-1</f>
        <v>4.8369859526431469E-4</v>
      </c>
      <c r="K592" s="2">
        <f ca="1">(OFFSET(Assumptions!$B$20,K$1-1,0)*$D592+1)^(1/252)-1</f>
        <v>4.2635077675590161E-4</v>
      </c>
      <c r="L592" s="2">
        <f ca="1">(OFFSET(Assumptions!$B$20,L$1-1,0)*$D592+1)^(1/252)-1</f>
        <v>4.2442489950289541E-4</v>
      </c>
      <c r="M592" s="2">
        <f ca="1">(OFFSET(Assumptions!$B$20,M$1-1,0)*$D592+1)^(1/252)-1</f>
        <v>4.3404499362309501E-4</v>
      </c>
      <c r="N592" s="2">
        <f ca="1">(OFFSET(Assumptions!$B$20,N$1-1,0)*$D592+1)^(1/252)-1</f>
        <v>4.0666302953074052E-4</v>
      </c>
    </row>
    <row r="593" spans="1:14" x14ac:dyDescent="0.25">
      <c r="A593" s="4">
        <f t="shared" si="36"/>
        <v>7</v>
      </c>
      <c r="B593" s="4">
        <f t="shared" si="37"/>
        <v>2014</v>
      </c>
      <c r="C593" s="9">
        <v>41824</v>
      </c>
      <c r="D593" s="1">
        <f t="shared" si="38"/>
        <v>0.10799904760342516</v>
      </c>
      <c r="E593" s="1">
        <v>4.0704999999996401E-4</v>
      </c>
      <c r="F593" s="1">
        <f t="shared" si="39"/>
        <v>0.21183915145049781</v>
      </c>
      <c r="G593" s="1">
        <v>-9.9063177016289793E-4</v>
      </c>
      <c r="H593" s="2">
        <f ca="1">(OFFSET(Assumptions!$B$20,H$1-1,0)*$D593+1)^(1/252)-1</f>
        <v>4.2635077675590161E-4</v>
      </c>
      <c r="I593" s="2">
        <f ca="1">(OFFSET(Assumptions!$B$20,I$1-1,0)*$D593+1)^(1/252)-1</f>
        <v>4.4555854106720361E-4</v>
      </c>
      <c r="J593" s="2">
        <f ca="1">(OFFSET(Assumptions!$B$20,J$1-1,0)*$D593+1)^(1/252)-1</f>
        <v>4.8369859526431469E-4</v>
      </c>
      <c r="K593" s="2">
        <f ca="1">(OFFSET(Assumptions!$B$20,K$1-1,0)*$D593+1)^(1/252)-1</f>
        <v>4.2635077675590161E-4</v>
      </c>
      <c r="L593" s="2">
        <f ca="1">(OFFSET(Assumptions!$B$20,L$1-1,0)*$D593+1)^(1/252)-1</f>
        <v>4.2442489950289541E-4</v>
      </c>
      <c r="M593" s="2">
        <f ca="1">(OFFSET(Assumptions!$B$20,M$1-1,0)*$D593+1)^(1/252)-1</f>
        <v>4.3404499362309501E-4</v>
      </c>
      <c r="N593" s="2">
        <f ca="1">(OFFSET(Assumptions!$B$20,N$1-1,0)*$D593+1)^(1/252)-1</f>
        <v>4.0666302953074052E-4</v>
      </c>
    </row>
    <row r="594" spans="1:14" x14ac:dyDescent="0.25">
      <c r="A594" s="4">
        <f t="shared" si="36"/>
        <v>7</v>
      </c>
      <c r="B594" s="4">
        <f t="shared" si="37"/>
        <v>2014</v>
      </c>
      <c r="C594" s="9">
        <v>41827</v>
      </c>
      <c r="D594" s="1">
        <f t="shared" si="38"/>
        <v>0.10799904760342516</v>
      </c>
      <c r="E594" s="1">
        <v>4.0704999999996401E-4</v>
      </c>
      <c r="F594" s="1">
        <f t="shared" si="39"/>
        <v>0.21233243057709572</v>
      </c>
      <c r="G594" s="1">
        <v>5.5715359988417496E-3</v>
      </c>
      <c r="H594" s="2">
        <f ca="1">(OFFSET(Assumptions!$B$20,H$1-1,0)*$D594+1)^(1/252)-1</f>
        <v>4.2635077675590161E-4</v>
      </c>
      <c r="I594" s="2">
        <f ca="1">(OFFSET(Assumptions!$B$20,I$1-1,0)*$D594+1)^(1/252)-1</f>
        <v>4.4555854106720361E-4</v>
      </c>
      <c r="J594" s="2">
        <f ca="1">(OFFSET(Assumptions!$B$20,J$1-1,0)*$D594+1)^(1/252)-1</f>
        <v>4.8369859526431469E-4</v>
      </c>
      <c r="K594" s="2">
        <f ca="1">(OFFSET(Assumptions!$B$20,K$1-1,0)*$D594+1)^(1/252)-1</f>
        <v>4.2635077675590161E-4</v>
      </c>
      <c r="L594" s="2">
        <f ca="1">(OFFSET(Assumptions!$B$20,L$1-1,0)*$D594+1)^(1/252)-1</f>
        <v>4.2442489950289541E-4</v>
      </c>
      <c r="M594" s="2">
        <f ca="1">(OFFSET(Assumptions!$B$20,M$1-1,0)*$D594+1)^(1/252)-1</f>
        <v>4.3404499362309501E-4</v>
      </c>
      <c r="N594" s="2">
        <f ca="1">(OFFSET(Assumptions!$B$20,N$1-1,0)*$D594+1)^(1/252)-1</f>
        <v>4.0666302953074052E-4</v>
      </c>
    </row>
    <row r="595" spans="1:14" x14ac:dyDescent="0.25">
      <c r="A595" s="4">
        <f t="shared" si="36"/>
        <v>7</v>
      </c>
      <c r="B595" s="4">
        <f t="shared" si="37"/>
        <v>2014</v>
      </c>
      <c r="C595" s="9">
        <v>41828</v>
      </c>
      <c r="D595" s="1">
        <f t="shared" si="38"/>
        <v>0.10799904760342516</v>
      </c>
      <c r="E595" s="1">
        <v>4.0704999999996401E-4</v>
      </c>
      <c r="F595" s="1">
        <f t="shared" si="39"/>
        <v>0.21282591049296218</v>
      </c>
      <c r="G595" s="1">
        <v>-4.7714445360548304E-3</v>
      </c>
      <c r="H595" s="2">
        <f ca="1">(OFFSET(Assumptions!$B$20,H$1-1,0)*$D595+1)^(1/252)-1</f>
        <v>4.2635077675590161E-4</v>
      </c>
      <c r="I595" s="2">
        <f ca="1">(OFFSET(Assumptions!$B$20,I$1-1,0)*$D595+1)^(1/252)-1</f>
        <v>4.4555854106720361E-4</v>
      </c>
      <c r="J595" s="2">
        <f ca="1">(OFFSET(Assumptions!$B$20,J$1-1,0)*$D595+1)^(1/252)-1</f>
        <v>4.8369859526431469E-4</v>
      </c>
      <c r="K595" s="2">
        <f ca="1">(OFFSET(Assumptions!$B$20,K$1-1,0)*$D595+1)^(1/252)-1</f>
        <v>4.2635077675590161E-4</v>
      </c>
      <c r="L595" s="2">
        <f ca="1">(OFFSET(Assumptions!$B$20,L$1-1,0)*$D595+1)^(1/252)-1</f>
        <v>4.2442489950289541E-4</v>
      </c>
      <c r="M595" s="2">
        <f ca="1">(OFFSET(Assumptions!$B$20,M$1-1,0)*$D595+1)^(1/252)-1</f>
        <v>4.3404499362309501E-4</v>
      </c>
      <c r="N595" s="2">
        <f ca="1">(OFFSET(Assumptions!$B$20,N$1-1,0)*$D595+1)^(1/252)-1</f>
        <v>4.0666302953074052E-4</v>
      </c>
    </row>
    <row r="596" spans="1:14" x14ac:dyDescent="0.25">
      <c r="A596" s="4">
        <f t="shared" si="36"/>
        <v>7</v>
      </c>
      <c r="B596" s="4">
        <f t="shared" si="37"/>
        <v>2014</v>
      </c>
      <c r="C596" s="9">
        <v>41829</v>
      </c>
      <c r="D596" s="1">
        <f t="shared" si="38"/>
        <v>0.10799904760342516</v>
      </c>
      <c r="E596" s="1">
        <v>4.0704999999996401E-4</v>
      </c>
      <c r="F596" s="1">
        <f t="shared" si="39"/>
        <v>0.21331959127982825</v>
      </c>
      <c r="G596" s="1">
        <v>-1.5875546843102699E-4</v>
      </c>
      <c r="H596" s="2">
        <f ca="1">(OFFSET(Assumptions!$B$20,H$1-1,0)*$D596+1)^(1/252)-1</f>
        <v>4.2635077675590161E-4</v>
      </c>
      <c r="I596" s="2">
        <f ca="1">(OFFSET(Assumptions!$B$20,I$1-1,0)*$D596+1)^(1/252)-1</f>
        <v>4.4555854106720361E-4</v>
      </c>
      <c r="J596" s="2">
        <f ca="1">(OFFSET(Assumptions!$B$20,J$1-1,0)*$D596+1)^(1/252)-1</f>
        <v>4.8369859526431469E-4</v>
      </c>
      <c r="K596" s="2">
        <f ca="1">(OFFSET(Assumptions!$B$20,K$1-1,0)*$D596+1)^(1/252)-1</f>
        <v>4.2635077675590161E-4</v>
      </c>
      <c r="L596" s="2">
        <f ca="1">(OFFSET(Assumptions!$B$20,L$1-1,0)*$D596+1)^(1/252)-1</f>
        <v>4.2442489950289541E-4</v>
      </c>
      <c r="M596" s="2">
        <f ca="1">(OFFSET(Assumptions!$B$20,M$1-1,0)*$D596+1)^(1/252)-1</f>
        <v>4.3404499362309501E-4</v>
      </c>
      <c r="N596" s="2">
        <f ca="1">(OFFSET(Assumptions!$B$20,N$1-1,0)*$D596+1)^(1/252)-1</f>
        <v>4.0666302953074052E-4</v>
      </c>
    </row>
    <row r="597" spans="1:14" x14ac:dyDescent="0.25">
      <c r="A597" s="4">
        <f t="shared" si="36"/>
        <v>7</v>
      </c>
      <c r="B597" s="4">
        <f t="shared" si="37"/>
        <v>2014</v>
      </c>
      <c r="C597" s="9">
        <v>41830</v>
      </c>
      <c r="D597" s="1">
        <f t="shared" si="38"/>
        <v>0.10799904760342516</v>
      </c>
      <c r="E597" s="1">
        <v>4.0704999999996401E-4</v>
      </c>
      <c r="F597" s="1">
        <f t="shared" si="39"/>
        <v>0.21381347301945874</v>
      </c>
      <c r="G597" s="1">
        <v>1.41826416989654E-3</v>
      </c>
      <c r="H597" s="2">
        <f ca="1">(OFFSET(Assumptions!$B$20,H$1-1,0)*$D597+1)^(1/252)-1</f>
        <v>4.2635077675590161E-4</v>
      </c>
      <c r="I597" s="2">
        <f ca="1">(OFFSET(Assumptions!$B$20,I$1-1,0)*$D597+1)^(1/252)-1</f>
        <v>4.4555854106720361E-4</v>
      </c>
      <c r="J597" s="2">
        <f ca="1">(OFFSET(Assumptions!$B$20,J$1-1,0)*$D597+1)^(1/252)-1</f>
        <v>4.8369859526431469E-4</v>
      </c>
      <c r="K597" s="2">
        <f ca="1">(OFFSET(Assumptions!$B$20,K$1-1,0)*$D597+1)^(1/252)-1</f>
        <v>4.2635077675590161E-4</v>
      </c>
      <c r="L597" s="2">
        <f ca="1">(OFFSET(Assumptions!$B$20,L$1-1,0)*$D597+1)^(1/252)-1</f>
        <v>4.2442489950289541E-4</v>
      </c>
      <c r="M597" s="2">
        <f ca="1">(OFFSET(Assumptions!$B$20,M$1-1,0)*$D597+1)^(1/252)-1</f>
        <v>4.3404499362309501E-4</v>
      </c>
      <c r="N597" s="2">
        <f ca="1">(OFFSET(Assumptions!$B$20,N$1-1,0)*$D597+1)^(1/252)-1</f>
        <v>4.0666302953074052E-4</v>
      </c>
    </row>
    <row r="598" spans="1:14" x14ac:dyDescent="0.25">
      <c r="A598" s="4">
        <f t="shared" si="36"/>
        <v>7</v>
      </c>
      <c r="B598" s="4">
        <f t="shared" si="37"/>
        <v>2014</v>
      </c>
      <c r="C598" s="9">
        <v>41831</v>
      </c>
      <c r="D598" s="1">
        <f t="shared" si="38"/>
        <v>0.10799904760342516</v>
      </c>
      <c r="E598" s="1">
        <v>4.0704999999996401E-4</v>
      </c>
      <c r="F598" s="1">
        <f t="shared" si="39"/>
        <v>0.21430755579365135</v>
      </c>
      <c r="G598" s="1">
        <v>-6.8802860811677498E-3</v>
      </c>
      <c r="H598" s="2">
        <f ca="1">(OFFSET(Assumptions!$B$20,H$1-1,0)*$D598+1)^(1/252)-1</f>
        <v>4.2635077675590161E-4</v>
      </c>
      <c r="I598" s="2">
        <f ca="1">(OFFSET(Assumptions!$B$20,I$1-1,0)*$D598+1)^(1/252)-1</f>
        <v>4.4555854106720361E-4</v>
      </c>
      <c r="J598" s="2">
        <f ca="1">(OFFSET(Assumptions!$B$20,J$1-1,0)*$D598+1)^(1/252)-1</f>
        <v>4.8369859526431469E-4</v>
      </c>
      <c r="K598" s="2">
        <f ca="1">(OFFSET(Assumptions!$B$20,K$1-1,0)*$D598+1)^(1/252)-1</f>
        <v>4.2635077675590161E-4</v>
      </c>
      <c r="L598" s="2">
        <f ca="1">(OFFSET(Assumptions!$B$20,L$1-1,0)*$D598+1)^(1/252)-1</f>
        <v>4.2442489950289541E-4</v>
      </c>
      <c r="M598" s="2">
        <f ca="1">(OFFSET(Assumptions!$B$20,M$1-1,0)*$D598+1)^(1/252)-1</f>
        <v>4.3404499362309501E-4</v>
      </c>
      <c r="N598" s="2">
        <f ca="1">(OFFSET(Assumptions!$B$20,N$1-1,0)*$D598+1)^(1/252)-1</f>
        <v>4.0666302953074052E-4</v>
      </c>
    </row>
    <row r="599" spans="1:14" x14ac:dyDescent="0.25">
      <c r="A599" s="4">
        <f t="shared" si="36"/>
        <v>7</v>
      </c>
      <c r="B599" s="4">
        <f t="shared" si="37"/>
        <v>2014</v>
      </c>
      <c r="C599" s="9">
        <v>41834</v>
      </c>
      <c r="D599" s="1">
        <f t="shared" si="38"/>
        <v>0.10799904760342516</v>
      </c>
      <c r="E599" s="1">
        <v>4.0704999999996401E-4</v>
      </c>
      <c r="F599" s="1">
        <f t="shared" si="39"/>
        <v>0.21480183968423705</v>
      </c>
      <c r="G599" s="1">
        <v>-4.11145957216363E-4</v>
      </c>
      <c r="H599" s="2">
        <f ca="1">(OFFSET(Assumptions!$B$20,H$1-1,0)*$D599+1)^(1/252)-1</f>
        <v>4.2635077675590161E-4</v>
      </c>
      <c r="I599" s="2">
        <f ca="1">(OFFSET(Assumptions!$B$20,I$1-1,0)*$D599+1)^(1/252)-1</f>
        <v>4.4555854106720361E-4</v>
      </c>
      <c r="J599" s="2">
        <f ca="1">(OFFSET(Assumptions!$B$20,J$1-1,0)*$D599+1)^(1/252)-1</f>
        <v>4.8369859526431469E-4</v>
      </c>
      <c r="K599" s="2">
        <f ca="1">(OFFSET(Assumptions!$B$20,K$1-1,0)*$D599+1)^(1/252)-1</f>
        <v>4.2635077675590161E-4</v>
      </c>
      <c r="L599" s="2">
        <f ca="1">(OFFSET(Assumptions!$B$20,L$1-1,0)*$D599+1)^(1/252)-1</f>
        <v>4.2442489950289541E-4</v>
      </c>
      <c r="M599" s="2">
        <f ca="1">(OFFSET(Assumptions!$B$20,M$1-1,0)*$D599+1)^(1/252)-1</f>
        <v>4.3404499362309501E-4</v>
      </c>
      <c r="N599" s="2">
        <f ca="1">(OFFSET(Assumptions!$B$20,N$1-1,0)*$D599+1)^(1/252)-1</f>
        <v>4.0666302953074052E-4</v>
      </c>
    </row>
    <row r="600" spans="1:14" x14ac:dyDescent="0.25">
      <c r="A600" s="4">
        <f t="shared" si="36"/>
        <v>7</v>
      </c>
      <c r="B600" s="4">
        <f t="shared" si="37"/>
        <v>2014</v>
      </c>
      <c r="C600" s="9">
        <v>41835</v>
      </c>
      <c r="D600" s="1">
        <f t="shared" si="38"/>
        <v>0.10799904760342516</v>
      </c>
      <c r="E600" s="1">
        <v>4.0704999999996401E-4</v>
      </c>
      <c r="F600" s="1">
        <f t="shared" si="39"/>
        <v>0.21529632477308058</v>
      </c>
      <c r="G600" s="1">
        <v>6.6240096055632004E-3</v>
      </c>
      <c r="H600" s="2">
        <f ca="1">(OFFSET(Assumptions!$B$20,H$1-1,0)*$D600+1)^(1/252)-1</f>
        <v>4.2635077675590161E-4</v>
      </c>
      <c r="I600" s="2">
        <f ca="1">(OFFSET(Assumptions!$B$20,I$1-1,0)*$D600+1)^(1/252)-1</f>
        <v>4.4555854106720361E-4</v>
      </c>
      <c r="J600" s="2">
        <f ca="1">(OFFSET(Assumptions!$B$20,J$1-1,0)*$D600+1)^(1/252)-1</f>
        <v>4.8369859526431469E-4</v>
      </c>
      <c r="K600" s="2">
        <f ca="1">(OFFSET(Assumptions!$B$20,K$1-1,0)*$D600+1)^(1/252)-1</f>
        <v>4.2635077675590161E-4</v>
      </c>
      <c r="L600" s="2">
        <f ca="1">(OFFSET(Assumptions!$B$20,L$1-1,0)*$D600+1)^(1/252)-1</f>
        <v>4.2442489950289541E-4</v>
      </c>
      <c r="M600" s="2">
        <f ca="1">(OFFSET(Assumptions!$B$20,M$1-1,0)*$D600+1)^(1/252)-1</f>
        <v>4.3404499362309501E-4</v>
      </c>
      <c r="N600" s="2">
        <f ca="1">(OFFSET(Assumptions!$B$20,N$1-1,0)*$D600+1)^(1/252)-1</f>
        <v>4.0666302953074052E-4</v>
      </c>
    </row>
    <row r="601" spans="1:14" x14ac:dyDescent="0.25">
      <c r="A601" s="4">
        <f t="shared" si="36"/>
        <v>7</v>
      </c>
      <c r="B601" s="4">
        <f t="shared" si="37"/>
        <v>2014</v>
      </c>
      <c r="C601" s="9">
        <v>41836</v>
      </c>
      <c r="D601" s="1">
        <f t="shared" si="38"/>
        <v>0.10799904760342516</v>
      </c>
      <c r="E601" s="1">
        <v>4.0704999999996401E-4</v>
      </c>
      <c r="F601" s="1">
        <f t="shared" si="39"/>
        <v>0.21579101114207933</v>
      </c>
      <c r="G601" s="1">
        <v>-4.4357168273932998E-3</v>
      </c>
      <c r="H601" s="2">
        <f ca="1">(OFFSET(Assumptions!$B$20,H$1-1,0)*$D601+1)^(1/252)-1</f>
        <v>4.2635077675590161E-4</v>
      </c>
      <c r="I601" s="2">
        <f ca="1">(OFFSET(Assumptions!$B$20,I$1-1,0)*$D601+1)^(1/252)-1</f>
        <v>4.4555854106720361E-4</v>
      </c>
      <c r="J601" s="2">
        <f ca="1">(OFFSET(Assumptions!$B$20,J$1-1,0)*$D601+1)^(1/252)-1</f>
        <v>4.8369859526431469E-4</v>
      </c>
      <c r="K601" s="2">
        <f ca="1">(OFFSET(Assumptions!$B$20,K$1-1,0)*$D601+1)^(1/252)-1</f>
        <v>4.2635077675590161E-4</v>
      </c>
      <c r="L601" s="2">
        <f ca="1">(OFFSET(Assumptions!$B$20,L$1-1,0)*$D601+1)^(1/252)-1</f>
        <v>4.2442489950289541E-4</v>
      </c>
      <c r="M601" s="2">
        <f ca="1">(OFFSET(Assumptions!$B$20,M$1-1,0)*$D601+1)^(1/252)-1</f>
        <v>4.3404499362309501E-4</v>
      </c>
      <c r="N601" s="2">
        <f ca="1">(OFFSET(Assumptions!$B$20,N$1-1,0)*$D601+1)^(1/252)-1</f>
        <v>4.0666302953074052E-4</v>
      </c>
    </row>
    <row r="602" spans="1:14" x14ac:dyDescent="0.25">
      <c r="A602" s="4">
        <f t="shared" si="36"/>
        <v>7</v>
      </c>
      <c r="B602" s="4">
        <f t="shared" si="37"/>
        <v>2014</v>
      </c>
      <c r="C602" s="9">
        <v>41837</v>
      </c>
      <c r="D602" s="1">
        <f t="shared" si="38"/>
        <v>0.10799904760342516</v>
      </c>
      <c r="E602" s="1">
        <v>4.0704999999996401E-4</v>
      </c>
      <c r="F602" s="1">
        <f t="shared" si="39"/>
        <v>0.21628589887316463</v>
      </c>
      <c r="G602" s="1">
        <v>1.05254593339394E-2</v>
      </c>
      <c r="H602" s="2">
        <f ca="1">(OFFSET(Assumptions!$B$20,H$1-1,0)*$D602+1)^(1/252)-1</f>
        <v>4.2635077675590161E-4</v>
      </c>
      <c r="I602" s="2">
        <f ca="1">(OFFSET(Assumptions!$B$20,I$1-1,0)*$D602+1)^(1/252)-1</f>
        <v>4.4555854106720361E-4</v>
      </c>
      <c r="J602" s="2">
        <f ca="1">(OFFSET(Assumptions!$B$20,J$1-1,0)*$D602+1)^(1/252)-1</f>
        <v>4.8369859526431469E-4</v>
      </c>
      <c r="K602" s="2">
        <f ca="1">(OFFSET(Assumptions!$B$20,K$1-1,0)*$D602+1)^(1/252)-1</f>
        <v>4.2635077675590161E-4</v>
      </c>
      <c r="L602" s="2">
        <f ca="1">(OFFSET(Assumptions!$B$20,L$1-1,0)*$D602+1)^(1/252)-1</f>
        <v>4.2442489950289541E-4</v>
      </c>
      <c r="M602" s="2">
        <f ca="1">(OFFSET(Assumptions!$B$20,M$1-1,0)*$D602+1)^(1/252)-1</f>
        <v>4.3404499362309501E-4</v>
      </c>
      <c r="N602" s="2">
        <f ca="1">(OFFSET(Assumptions!$B$20,N$1-1,0)*$D602+1)^(1/252)-1</f>
        <v>4.0666302953074052E-4</v>
      </c>
    </row>
    <row r="603" spans="1:14" x14ac:dyDescent="0.25">
      <c r="A603" s="4">
        <f t="shared" si="36"/>
        <v>7</v>
      </c>
      <c r="B603" s="4">
        <f t="shared" si="37"/>
        <v>2014</v>
      </c>
      <c r="C603" s="9">
        <v>41838</v>
      </c>
      <c r="D603" s="1">
        <f t="shared" si="38"/>
        <v>0.10799904760342516</v>
      </c>
      <c r="E603" s="1">
        <v>4.0704999999996401E-4</v>
      </c>
      <c r="F603" s="1">
        <f t="shared" si="39"/>
        <v>0.21678098804830093</v>
      </c>
      <c r="G603" s="1">
        <v>9.48043630580497E-3</v>
      </c>
      <c r="H603" s="2">
        <f ca="1">(OFFSET(Assumptions!$B$20,H$1-1,0)*$D603+1)^(1/252)-1</f>
        <v>4.2635077675590161E-4</v>
      </c>
      <c r="I603" s="2">
        <f ca="1">(OFFSET(Assumptions!$B$20,I$1-1,0)*$D603+1)^(1/252)-1</f>
        <v>4.4555854106720361E-4</v>
      </c>
      <c r="J603" s="2">
        <f ca="1">(OFFSET(Assumptions!$B$20,J$1-1,0)*$D603+1)^(1/252)-1</f>
        <v>4.8369859526431469E-4</v>
      </c>
      <c r="K603" s="2">
        <f ca="1">(OFFSET(Assumptions!$B$20,K$1-1,0)*$D603+1)^(1/252)-1</f>
        <v>4.2635077675590161E-4</v>
      </c>
      <c r="L603" s="2">
        <f ca="1">(OFFSET(Assumptions!$B$20,L$1-1,0)*$D603+1)^(1/252)-1</f>
        <v>4.2442489950289541E-4</v>
      </c>
      <c r="M603" s="2">
        <f ca="1">(OFFSET(Assumptions!$B$20,M$1-1,0)*$D603+1)^(1/252)-1</f>
        <v>4.3404499362309501E-4</v>
      </c>
      <c r="N603" s="2">
        <f ca="1">(OFFSET(Assumptions!$B$20,N$1-1,0)*$D603+1)^(1/252)-1</f>
        <v>4.0666302953074052E-4</v>
      </c>
    </row>
    <row r="604" spans="1:14" x14ac:dyDescent="0.25">
      <c r="A604" s="4">
        <f t="shared" si="36"/>
        <v>7</v>
      </c>
      <c r="B604" s="4">
        <f t="shared" si="37"/>
        <v>2014</v>
      </c>
      <c r="C604" s="9">
        <v>41841</v>
      </c>
      <c r="D604" s="1">
        <f t="shared" si="38"/>
        <v>0.10799904760342516</v>
      </c>
      <c r="E604" s="1">
        <v>4.0704999999996401E-4</v>
      </c>
      <c r="F604" s="1">
        <f t="shared" si="39"/>
        <v>0.21727627874948596</v>
      </c>
      <c r="G604" s="1">
        <v>-8.0564416853750008E-3</v>
      </c>
      <c r="H604" s="2">
        <f ca="1">(OFFSET(Assumptions!$B$20,H$1-1,0)*$D604+1)^(1/252)-1</f>
        <v>4.2635077675590161E-4</v>
      </c>
      <c r="I604" s="2">
        <f ca="1">(OFFSET(Assumptions!$B$20,I$1-1,0)*$D604+1)^(1/252)-1</f>
        <v>4.4555854106720361E-4</v>
      </c>
      <c r="J604" s="2">
        <f ca="1">(OFFSET(Assumptions!$B$20,J$1-1,0)*$D604+1)^(1/252)-1</f>
        <v>4.8369859526431469E-4</v>
      </c>
      <c r="K604" s="2">
        <f ca="1">(OFFSET(Assumptions!$B$20,K$1-1,0)*$D604+1)^(1/252)-1</f>
        <v>4.2635077675590161E-4</v>
      </c>
      <c r="L604" s="2">
        <f ca="1">(OFFSET(Assumptions!$B$20,L$1-1,0)*$D604+1)^(1/252)-1</f>
        <v>4.2442489950289541E-4</v>
      </c>
      <c r="M604" s="2">
        <f ca="1">(OFFSET(Assumptions!$B$20,M$1-1,0)*$D604+1)^(1/252)-1</f>
        <v>4.3404499362309501E-4</v>
      </c>
      <c r="N604" s="2">
        <f ca="1">(OFFSET(Assumptions!$B$20,N$1-1,0)*$D604+1)^(1/252)-1</f>
        <v>4.0666302953074052E-4</v>
      </c>
    </row>
    <row r="605" spans="1:14" x14ac:dyDescent="0.25">
      <c r="A605" s="4">
        <f t="shared" si="36"/>
        <v>7</v>
      </c>
      <c r="B605" s="4">
        <f t="shared" si="37"/>
        <v>2014</v>
      </c>
      <c r="C605" s="9">
        <v>41842</v>
      </c>
      <c r="D605" s="1">
        <f t="shared" si="38"/>
        <v>0.10799904760342516</v>
      </c>
      <c r="E605" s="1">
        <v>4.0704999999996401E-4</v>
      </c>
      <c r="F605" s="1">
        <f t="shared" si="39"/>
        <v>0.21777177105875101</v>
      </c>
      <c r="G605" s="1">
        <v>-2.4930927840526298E-3</v>
      </c>
      <c r="H605" s="2">
        <f ca="1">(OFFSET(Assumptions!$B$20,H$1-1,0)*$D605+1)^(1/252)-1</f>
        <v>4.2635077675590161E-4</v>
      </c>
      <c r="I605" s="2">
        <f ca="1">(OFFSET(Assumptions!$B$20,I$1-1,0)*$D605+1)^(1/252)-1</f>
        <v>4.4555854106720361E-4</v>
      </c>
      <c r="J605" s="2">
        <f ca="1">(OFFSET(Assumptions!$B$20,J$1-1,0)*$D605+1)^(1/252)-1</f>
        <v>4.8369859526431469E-4</v>
      </c>
      <c r="K605" s="2">
        <f ca="1">(OFFSET(Assumptions!$B$20,K$1-1,0)*$D605+1)^(1/252)-1</f>
        <v>4.2635077675590161E-4</v>
      </c>
      <c r="L605" s="2">
        <f ca="1">(OFFSET(Assumptions!$B$20,L$1-1,0)*$D605+1)^(1/252)-1</f>
        <v>4.2442489950289541E-4</v>
      </c>
      <c r="M605" s="2">
        <f ca="1">(OFFSET(Assumptions!$B$20,M$1-1,0)*$D605+1)^(1/252)-1</f>
        <v>4.3404499362309501E-4</v>
      </c>
      <c r="N605" s="2">
        <f ca="1">(OFFSET(Assumptions!$B$20,N$1-1,0)*$D605+1)^(1/252)-1</f>
        <v>4.0666302953074052E-4</v>
      </c>
    </row>
    <row r="606" spans="1:14" x14ac:dyDescent="0.25">
      <c r="A606" s="4">
        <f t="shared" si="36"/>
        <v>7</v>
      </c>
      <c r="B606" s="4">
        <f t="shared" si="37"/>
        <v>2014</v>
      </c>
      <c r="C606" s="9">
        <v>41843</v>
      </c>
      <c r="D606" s="1">
        <f t="shared" si="38"/>
        <v>0.10799904760342516</v>
      </c>
      <c r="E606" s="1">
        <v>4.0704999999996401E-4</v>
      </c>
      <c r="F606" s="1">
        <f t="shared" si="39"/>
        <v>0.21826746505816041</v>
      </c>
      <c r="G606" s="1">
        <v>5.5088735390962399E-3</v>
      </c>
      <c r="H606" s="2">
        <f ca="1">(OFFSET(Assumptions!$B$20,H$1-1,0)*$D606+1)^(1/252)-1</f>
        <v>4.2635077675590161E-4</v>
      </c>
      <c r="I606" s="2">
        <f ca="1">(OFFSET(Assumptions!$B$20,I$1-1,0)*$D606+1)^(1/252)-1</f>
        <v>4.4555854106720361E-4</v>
      </c>
      <c r="J606" s="2">
        <f ca="1">(OFFSET(Assumptions!$B$20,J$1-1,0)*$D606+1)^(1/252)-1</f>
        <v>4.8369859526431469E-4</v>
      </c>
      <c r="K606" s="2">
        <f ca="1">(OFFSET(Assumptions!$B$20,K$1-1,0)*$D606+1)^(1/252)-1</f>
        <v>4.2635077675590161E-4</v>
      </c>
      <c r="L606" s="2">
        <f ca="1">(OFFSET(Assumptions!$B$20,L$1-1,0)*$D606+1)^(1/252)-1</f>
        <v>4.2442489950289541E-4</v>
      </c>
      <c r="M606" s="2">
        <f ca="1">(OFFSET(Assumptions!$B$20,M$1-1,0)*$D606+1)^(1/252)-1</f>
        <v>4.3404499362309501E-4</v>
      </c>
      <c r="N606" s="2">
        <f ca="1">(OFFSET(Assumptions!$B$20,N$1-1,0)*$D606+1)^(1/252)-1</f>
        <v>4.0666302953074052E-4</v>
      </c>
    </row>
    <row r="607" spans="1:14" x14ac:dyDescent="0.25">
      <c r="A607" s="4">
        <f t="shared" si="36"/>
        <v>7</v>
      </c>
      <c r="B607" s="4">
        <f t="shared" si="37"/>
        <v>2014</v>
      </c>
      <c r="C607" s="9">
        <v>41844</v>
      </c>
      <c r="D607" s="1">
        <f t="shared" si="38"/>
        <v>0.10799904760342516</v>
      </c>
      <c r="E607" s="1">
        <v>4.0704999999996401E-4</v>
      </c>
      <c r="F607" s="1">
        <f t="shared" si="39"/>
        <v>0.21876336082981229</v>
      </c>
      <c r="G607" s="1">
        <v>-6.8543384953249102E-3</v>
      </c>
      <c r="H607" s="2">
        <f ca="1">(OFFSET(Assumptions!$B$20,H$1-1,0)*$D607+1)^(1/252)-1</f>
        <v>4.2635077675590161E-4</v>
      </c>
      <c r="I607" s="2">
        <f ca="1">(OFFSET(Assumptions!$B$20,I$1-1,0)*$D607+1)^(1/252)-1</f>
        <v>4.4555854106720361E-4</v>
      </c>
      <c r="J607" s="2">
        <f ca="1">(OFFSET(Assumptions!$B$20,J$1-1,0)*$D607+1)^(1/252)-1</f>
        <v>4.8369859526431469E-4</v>
      </c>
      <c r="K607" s="2">
        <f ca="1">(OFFSET(Assumptions!$B$20,K$1-1,0)*$D607+1)^(1/252)-1</f>
        <v>4.2635077675590161E-4</v>
      </c>
      <c r="L607" s="2">
        <f ca="1">(OFFSET(Assumptions!$B$20,L$1-1,0)*$D607+1)^(1/252)-1</f>
        <v>4.2442489950289541E-4</v>
      </c>
      <c r="M607" s="2">
        <f ca="1">(OFFSET(Assumptions!$B$20,M$1-1,0)*$D607+1)^(1/252)-1</f>
        <v>4.3404499362309501E-4</v>
      </c>
      <c r="N607" s="2">
        <f ca="1">(OFFSET(Assumptions!$B$20,N$1-1,0)*$D607+1)^(1/252)-1</f>
        <v>4.0666302953074052E-4</v>
      </c>
    </row>
    <row r="608" spans="1:14" x14ac:dyDescent="0.25">
      <c r="A608" s="4">
        <f t="shared" si="36"/>
        <v>7</v>
      </c>
      <c r="B608" s="4">
        <f t="shared" si="37"/>
        <v>2014</v>
      </c>
      <c r="C608" s="9">
        <v>41845</v>
      </c>
      <c r="D608" s="1">
        <f t="shared" si="38"/>
        <v>0.10799904760342516</v>
      </c>
      <c r="E608" s="1">
        <v>4.0704999999996401E-4</v>
      </c>
      <c r="F608" s="1">
        <f t="shared" si="39"/>
        <v>0.21925945845583805</v>
      </c>
      <c r="G608" s="1">
        <v>-1.8733297820592399E-2</v>
      </c>
      <c r="H608" s="2">
        <f ca="1">(OFFSET(Assumptions!$B$20,H$1-1,0)*$D608+1)^(1/252)-1</f>
        <v>4.2635077675590161E-4</v>
      </c>
      <c r="I608" s="2">
        <f ca="1">(OFFSET(Assumptions!$B$20,I$1-1,0)*$D608+1)^(1/252)-1</f>
        <v>4.4555854106720361E-4</v>
      </c>
      <c r="J608" s="2">
        <f ca="1">(OFFSET(Assumptions!$B$20,J$1-1,0)*$D608+1)^(1/252)-1</f>
        <v>4.8369859526431469E-4</v>
      </c>
      <c r="K608" s="2">
        <f ca="1">(OFFSET(Assumptions!$B$20,K$1-1,0)*$D608+1)^(1/252)-1</f>
        <v>4.2635077675590161E-4</v>
      </c>
      <c r="L608" s="2">
        <f ca="1">(OFFSET(Assumptions!$B$20,L$1-1,0)*$D608+1)^(1/252)-1</f>
        <v>4.2442489950289541E-4</v>
      </c>
      <c r="M608" s="2">
        <f ca="1">(OFFSET(Assumptions!$B$20,M$1-1,0)*$D608+1)^(1/252)-1</f>
        <v>4.3404499362309501E-4</v>
      </c>
      <c r="N608" s="2">
        <f ca="1">(OFFSET(Assumptions!$B$20,N$1-1,0)*$D608+1)^(1/252)-1</f>
        <v>4.0666302953074052E-4</v>
      </c>
    </row>
    <row r="609" spans="1:14" x14ac:dyDescent="0.25">
      <c r="A609" s="4">
        <f t="shared" si="36"/>
        <v>7</v>
      </c>
      <c r="B609" s="4">
        <f t="shared" si="37"/>
        <v>2014</v>
      </c>
      <c r="C609" s="9">
        <v>41848</v>
      </c>
      <c r="D609" s="1">
        <f t="shared" si="38"/>
        <v>0.10799904760342516</v>
      </c>
      <c r="E609" s="1">
        <v>4.0704999999996401E-4</v>
      </c>
      <c r="F609" s="1">
        <f t="shared" si="39"/>
        <v>0.21975575801840241</v>
      </c>
      <c r="G609" s="1">
        <v>1.83750595985366E-3</v>
      </c>
      <c r="H609" s="2">
        <f ca="1">(OFFSET(Assumptions!$B$20,H$1-1,0)*$D609+1)^(1/252)-1</f>
        <v>4.2635077675590161E-4</v>
      </c>
      <c r="I609" s="2">
        <f ca="1">(OFFSET(Assumptions!$B$20,I$1-1,0)*$D609+1)^(1/252)-1</f>
        <v>4.4555854106720361E-4</v>
      </c>
      <c r="J609" s="2">
        <f ca="1">(OFFSET(Assumptions!$B$20,J$1-1,0)*$D609+1)^(1/252)-1</f>
        <v>4.8369859526431469E-4</v>
      </c>
      <c r="K609" s="2">
        <f ca="1">(OFFSET(Assumptions!$B$20,K$1-1,0)*$D609+1)^(1/252)-1</f>
        <v>4.2635077675590161E-4</v>
      </c>
      <c r="L609" s="2">
        <f ca="1">(OFFSET(Assumptions!$B$20,L$1-1,0)*$D609+1)^(1/252)-1</f>
        <v>4.2442489950289541E-4</v>
      </c>
      <c r="M609" s="2">
        <f ca="1">(OFFSET(Assumptions!$B$20,M$1-1,0)*$D609+1)^(1/252)-1</f>
        <v>4.3404499362309501E-4</v>
      </c>
      <c r="N609" s="2">
        <f ca="1">(OFFSET(Assumptions!$B$20,N$1-1,0)*$D609+1)^(1/252)-1</f>
        <v>4.0666302953074052E-4</v>
      </c>
    </row>
    <row r="610" spans="1:14" x14ac:dyDescent="0.25">
      <c r="A610" s="4">
        <f t="shared" si="36"/>
        <v>7</v>
      </c>
      <c r="B610" s="4">
        <f t="shared" si="37"/>
        <v>2014</v>
      </c>
      <c r="C610" s="9">
        <v>41849</v>
      </c>
      <c r="D610" s="1">
        <f t="shared" si="38"/>
        <v>0.10799904760342516</v>
      </c>
      <c r="E610" s="1">
        <v>4.0704999999996401E-4</v>
      </c>
      <c r="F610" s="1">
        <f t="shared" si="39"/>
        <v>0.22025225959970385</v>
      </c>
      <c r="G610" s="1">
        <v>6.2033805329098101E-4</v>
      </c>
      <c r="H610" s="2">
        <f ca="1">(OFFSET(Assumptions!$B$20,H$1-1,0)*$D610+1)^(1/252)-1</f>
        <v>4.2635077675590161E-4</v>
      </c>
      <c r="I610" s="2">
        <f ca="1">(OFFSET(Assumptions!$B$20,I$1-1,0)*$D610+1)^(1/252)-1</f>
        <v>4.4555854106720361E-4</v>
      </c>
      <c r="J610" s="2">
        <f ca="1">(OFFSET(Assumptions!$B$20,J$1-1,0)*$D610+1)^(1/252)-1</f>
        <v>4.8369859526431469E-4</v>
      </c>
      <c r="K610" s="2">
        <f ca="1">(OFFSET(Assumptions!$B$20,K$1-1,0)*$D610+1)^(1/252)-1</f>
        <v>4.2635077675590161E-4</v>
      </c>
      <c r="L610" s="2">
        <f ca="1">(OFFSET(Assumptions!$B$20,L$1-1,0)*$D610+1)^(1/252)-1</f>
        <v>4.2442489950289541E-4</v>
      </c>
      <c r="M610" s="2">
        <f ca="1">(OFFSET(Assumptions!$B$20,M$1-1,0)*$D610+1)^(1/252)-1</f>
        <v>4.3404499362309501E-4</v>
      </c>
      <c r="N610" s="2">
        <f ca="1">(OFFSET(Assumptions!$B$20,N$1-1,0)*$D610+1)^(1/252)-1</f>
        <v>4.0666302953074052E-4</v>
      </c>
    </row>
    <row r="611" spans="1:14" x14ac:dyDescent="0.25">
      <c r="A611" s="4">
        <f t="shared" si="36"/>
        <v>7</v>
      </c>
      <c r="B611" s="4">
        <f t="shared" si="37"/>
        <v>2014</v>
      </c>
      <c r="C611" s="9">
        <v>41850</v>
      </c>
      <c r="D611" s="1">
        <f t="shared" si="38"/>
        <v>0.10799904760342516</v>
      </c>
      <c r="E611" s="1">
        <v>4.0704999999996401E-4</v>
      </c>
      <c r="F611" s="1">
        <f t="shared" si="39"/>
        <v>0.22074896328197391</v>
      </c>
      <c r="G611" s="1">
        <v>3.2111707807702699E-5</v>
      </c>
      <c r="H611" s="2">
        <f ca="1">(OFFSET(Assumptions!$B$20,H$1-1,0)*$D611+1)^(1/252)-1</f>
        <v>4.2635077675590161E-4</v>
      </c>
      <c r="I611" s="2">
        <f ca="1">(OFFSET(Assumptions!$B$20,I$1-1,0)*$D611+1)^(1/252)-1</f>
        <v>4.4555854106720361E-4</v>
      </c>
      <c r="J611" s="2">
        <f ca="1">(OFFSET(Assumptions!$B$20,J$1-1,0)*$D611+1)^(1/252)-1</f>
        <v>4.8369859526431469E-4</v>
      </c>
      <c r="K611" s="2">
        <f ca="1">(OFFSET(Assumptions!$B$20,K$1-1,0)*$D611+1)^(1/252)-1</f>
        <v>4.2635077675590161E-4</v>
      </c>
      <c r="L611" s="2">
        <f ca="1">(OFFSET(Assumptions!$B$20,L$1-1,0)*$D611+1)^(1/252)-1</f>
        <v>4.2442489950289541E-4</v>
      </c>
      <c r="M611" s="2">
        <f ca="1">(OFFSET(Assumptions!$B$20,M$1-1,0)*$D611+1)^(1/252)-1</f>
        <v>4.3404499362309501E-4</v>
      </c>
      <c r="N611" s="2">
        <f ca="1">(OFFSET(Assumptions!$B$20,N$1-1,0)*$D611+1)^(1/252)-1</f>
        <v>4.0666302953074052E-4</v>
      </c>
    </row>
    <row r="612" spans="1:14" x14ac:dyDescent="0.25">
      <c r="A612" s="4">
        <f t="shared" si="36"/>
        <v>7</v>
      </c>
      <c r="B612" s="4">
        <f t="shared" si="37"/>
        <v>2014</v>
      </c>
      <c r="C612" s="9">
        <v>41851</v>
      </c>
      <c r="D612" s="1">
        <f t="shared" si="38"/>
        <v>0.10799904760342516</v>
      </c>
      <c r="E612" s="1">
        <v>4.0704999999996401E-4</v>
      </c>
      <c r="F612" s="1">
        <f t="shared" si="39"/>
        <v>0.2212458691474779</v>
      </c>
      <c r="G612" s="1">
        <v>-2.80366521715503E-3</v>
      </c>
      <c r="H612" s="2">
        <f ca="1">(OFFSET(Assumptions!$B$20,H$1-1,0)*$D612+1)^(1/252)-1</f>
        <v>4.2635077675590161E-4</v>
      </c>
      <c r="I612" s="2">
        <f ca="1">(OFFSET(Assumptions!$B$20,I$1-1,0)*$D612+1)^(1/252)-1</f>
        <v>4.4555854106720361E-4</v>
      </c>
      <c r="J612" s="2">
        <f ca="1">(OFFSET(Assumptions!$B$20,J$1-1,0)*$D612+1)^(1/252)-1</f>
        <v>4.8369859526431469E-4</v>
      </c>
      <c r="K612" s="2">
        <f ca="1">(OFFSET(Assumptions!$B$20,K$1-1,0)*$D612+1)^(1/252)-1</f>
        <v>4.2635077675590161E-4</v>
      </c>
      <c r="L612" s="2">
        <f ca="1">(OFFSET(Assumptions!$B$20,L$1-1,0)*$D612+1)^(1/252)-1</f>
        <v>4.2442489950289541E-4</v>
      </c>
      <c r="M612" s="2">
        <f ca="1">(OFFSET(Assumptions!$B$20,M$1-1,0)*$D612+1)^(1/252)-1</f>
        <v>4.3404499362309501E-4</v>
      </c>
      <c r="N612" s="2">
        <f ca="1">(OFFSET(Assumptions!$B$20,N$1-1,0)*$D612+1)^(1/252)-1</f>
        <v>4.0666302953074052E-4</v>
      </c>
    </row>
    <row r="613" spans="1:14" x14ac:dyDescent="0.25">
      <c r="A613" s="4">
        <f t="shared" si="36"/>
        <v>8</v>
      </c>
      <c r="B613" s="4">
        <f t="shared" si="37"/>
        <v>2014</v>
      </c>
      <c r="C613" s="9">
        <v>41852</v>
      </c>
      <c r="D613" s="1">
        <f t="shared" si="38"/>
        <v>0.10799904760342516</v>
      </c>
      <c r="E613" s="1">
        <v>4.0704999999996401E-4</v>
      </c>
      <c r="F613" s="1">
        <f t="shared" si="39"/>
        <v>0.22174297727851444</v>
      </c>
      <c r="G613" s="1">
        <v>-1.2862652130545299E-3</v>
      </c>
      <c r="H613" s="2">
        <f ca="1">(OFFSET(Assumptions!$B$20,H$1-1,0)*$D613+1)^(1/252)-1</f>
        <v>4.2635077675590161E-4</v>
      </c>
      <c r="I613" s="2">
        <f ca="1">(OFFSET(Assumptions!$B$20,I$1-1,0)*$D613+1)^(1/252)-1</f>
        <v>4.4555854106720361E-4</v>
      </c>
      <c r="J613" s="2">
        <f ca="1">(OFFSET(Assumptions!$B$20,J$1-1,0)*$D613+1)^(1/252)-1</f>
        <v>4.8369859526431469E-4</v>
      </c>
      <c r="K613" s="2">
        <f ca="1">(OFFSET(Assumptions!$B$20,K$1-1,0)*$D613+1)^(1/252)-1</f>
        <v>4.2635077675590161E-4</v>
      </c>
      <c r="L613" s="2">
        <f ca="1">(OFFSET(Assumptions!$B$20,L$1-1,0)*$D613+1)^(1/252)-1</f>
        <v>4.2442489950289541E-4</v>
      </c>
      <c r="M613" s="2">
        <f ca="1">(OFFSET(Assumptions!$B$20,M$1-1,0)*$D613+1)^(1/252)-1</f>
        <v>4.3404499362309501E-4</v>
      </c>
      <c r="N613" s="2">
        <f ca="1">(OFFSET(Assumptions!$B$20,N$1-1,0)*$D613+1)^(1/252)-1</f>
        <v>4.0666302953074052E-4</v>
      </c>
    </row>
    <row r="614" spans="1:14" x14ac:dyDescent="0.25">
      <c r="A614" s="4">
        <f t="shared" si="36"/>
        <v>8</v>
      </c>
      <c r="B614" s="4">
        <f t="shared" si="37"/>
        <v>2014</v>
      </c>
      <c r="C614" s="9">
        <v>41855</v>
      </c>
      <c r="D614" s="1">
        <f t="shared" si="38"/>
        <v>0.10799904760342516</v>
      </c>
      <c r="E614" s="1">
        <v>4.0704999999996401E-4</v>
      </c>
      <c r="F614" s="1">
        <f t="shared" si="39"/>
        <v>0.22224028775741567</v>
      </c>
      <c r="G614" s="1">
        <v>-8.2977558575125804E-3</v>
      </c>
      <c r="H614" s="2">
        <f ca="1">(OFFSET(Assumptions!$B$20,H$1-1,0)*$D614+1)^(1/252)-1</f>
        <v>4.2635077675590161E-4</v>
      </c>
      <c r="I614" s="2">
        <f ca="1">(OFFSET(Assumptions!$B$20,I$1-1,0)*$D614+1)^(1/252)-1</f>
        <v>4.4555854106720361E-4</v>
      </c>
      <c r="J614" s="2">
        <f ca="1">(OFFSET(Assumptions!$B$20,J$1-1,0)*$D614+1)^(1/252)-1</f>
        <v>4.8369859526431469E-4</v>
      </c>
      <c r="K614" s="2">
        <f ca="1">(OFFSET(Assumptions!$B$20,K$1-1,0)*$D614+1)^(1/252)-1</f>
        <v>4.2635077675590161E-4</v>
      </c>
      <c r="L614" s="2">
        <f ca="1">(OFFSET(Assumptions!$B$20,L$1-1,0)*$D614+1)^(1/252)-1</f>
        <v>4.2442489950289541E-4</v>
      </c>
      <c r="M614" s="2">
        <f ca="1">(OFFSET(Assumptions!$B$20,M$1-1,0)*$D614+1)^(1/252)-1</f>
        <v>4.3404499362309501E-4</v>
      </c>
      <c r="N614" s="2">
        <f ca="1">(OFFSET(Assumptions!$B$20,N$1-1,0)*$D614+1)^(1/252)-1</f>
        <v>4.0666302953074052E-4</v>
      </c>
    </row>
    <row r="615" spans="1:14" x14ac:dyDescent="0.25">
      <c r="A615" s="4">
        <f t="shared" si="36"/>
        <v>8</v>
      </c>
      <c r="B615" s="4">
        <f t="shared" si="37"/>
        <v>2014</v>
      </c>
      <c r="C615" s="9">
        <v>41856</v>
      </c>
      <c r="D615" s="1">
        <f t="shared" si="38"/>
        <v>0.10809952891581021</v>
      </c>
      <c r="E615" s="1">
        <v>4.07409999999997E-4</v>
      </c>
      <c r="F615" s="1">
        <f t="shared" si="39"/>
        <v>0.22273824067305092</v>
      </c>
      <c r="G615" s="1">
        <v>3.9432002931310004E-3</v>
      </c>
      <c r="H615" s="2">
        <f ca="1">(OFFSET(Assumptions!$B$20,H$1-1,0)*$D615+1)^(1/252)-1</f>
        <v>4.2672694996159777E-4</v>
      </c>
      <c r="I615" s="2">
        <f ca="1">(OFFSET(Assumptions!$B$20,I$1-1,0)*$D615+1)^(1/252)-1</f>
        <v>4.4595073194342305E-4</v>
      </c>
      <c r="J615" s="2">
        <f ca="1">(OFFSET(Assumptions!$B$20,J$1-1,0)*$D615+1)^(1/252)-1</f>
        <v>4.8412236378325701E-4</v>
      </c>
      <c r="K615" s="2">
        <f ca="1">(OFFSET(Assumptions!$B$20,K$1-1,0)*$D615+1)^(1/252)-1</f>
        <v>4.2672694996159777E-4</v>
      </c>
      <c r="L615" s="2">
        <f ca="1">(OFFSET(Assumptions!$B$20,L$1-1,0)*$D615+1)^(1/252)-1</f>
        <v>4.2479946242424127E-4</v>
      </c>
      <c r="M615" s="2">
        <f ca="1">(OFFSET(Assumptions!$B$20,M$1-1,0)*$D615+1)^(1/252)-1</f>
        <v>4.3442759243483842E-4</v>
      </c>
      <c r="N615" s="2">
        <f ca="1">(OFFSET(Assumptions!$B$20,N$1-1,0)*$D615+1)^(1/252)-1</f>
        <v>4.0702270446457689E-4</v>
      </c>
    </row>
    <row r="616" spans="1:14" x14ac:dyDescent="0.25">
      <c r="A616" s="4">
        <f t="shared" si="36"/>
        <v>8</v>
      </c>
      <c r="B616" s="4">
        <f t="shared" si="37"/>
        <v>2014</v>
      </c>
      <c r="C616" s="9">
        <v>41857</v>
      </c>
      <c r="D616" s="1">
        <f t="shared" si="38"/>
        <v>0.10809952891581021</v>
      </c>
      <c r="E616" s="1">
        <v>4.07409999999997E-4</v>
      </c>
      <c r="F616" s="1">
        <f t="shared" si="39"/>
        <v>0.22323639645968352</v>
      </c>
      <c r="G616" s="1">
        <v>2.57777775307295E-2</v>
      </c>
      <c r="H616" s="2">
        <f ca="1">(OFFSET(Assumptions!$B$20,H$1-1,0)*$D616+1)^(1/252)-1</f>
        <v>4.2672694996159777E-4</v>
      </c>
      <c r="I616" s="2">
        <f ca="1">(OFFSET(Assumptions!$B$20,I$1-1,0)*$D616+1)^(1/252)-1</f>
        <v>4.4595073194342305E-4</v>
      </c>
      <c r="J616" s="2">
        <f ca="1">(OFFSET(Assumptions!$B$20,J$1-1,0)*$D616+1)^(1/252)-1</f>
        <v>4.8412236378325701E-4</v>
      </c>
      <c r="K616" s="2">
        <f ca="1">(OFFSET(Assumptions!$B$20,K$1-1,0)*$D616+1)^(1/252)-1</f>
        <v>4.2672694996159777E-4</v>
      </c>
      <c r="L616" s="2">
        <f ca="1">(OFFSET(Assumptions!$B$20,L$1-1,0)*$D616+1)^(1/252)-1</f>
        <v>4.2479946242424127E-4</v>
      </c>
      <c r="M616" s="2">
        <f ca="1">(OFFSET(Assumptions!$B$20,M$1-1,0)*$D616+1)^(1/252)-1</f>
        <v>4.3442759243483842E-4</v>
      </c>
      <c r="N616" s="2">
        <f ca="1">(OFFSET(Assumptions!$B$20,N$1-1,0)*$D616+1)^(1/252)-1</f>
        <v>4.0702270446457689E-4</v>
      </c>
    </row>
    <row r="617" spans="1:14" x14ac:dyDescent="0.25">
      <c r="A617" s="4">
        <f t="shared" si="36"/>
        <v>8</v>
      </c>
      <c r="B617" s="4">
        <f t="shared" si="37"/>
        <v>2014</v>
      </c>
      <c r="C617" s="9">
        <v>41858</v>
      </c>
      <c r="D617" s="1">
        <f t="shared" si="38"/>
        <v>0.10809952891581021</v>
      </c>
      <c r="E617" s="1">
        <v>4.07409999999997E-4</v>
      </c>
      <c r="F617" s="1">
        <f t="shared" si="39"/>
        <v>0.22373475519996511</v>
      </c>
      <c r="G617" s="1">
        <v>-7.1667824065864104E-3</v>
      </c>
      <c r="H617" s="2">
        <f ca="1">(OFFSET(Assumptions!$B$20,H$1-1,0)*$D617+1)^(1/252)-1</f>
        <v>4.2672694996159777E-4</v>
      </c>
      <c r="I617" s="2">
        <f ca="1">(OFFSET(Assumptions!$B$20,I$1-1,0)*$D617+1)^(1/252)-1</f>
        <v>4.4595073194342305E-4</v>
      </c>
      <c r="J617" s="2">
        <f ca="1">(OFFSET(Assumptions!$B$20,J$1-1,0)*$D617+1)^(1/252)-1</f>
        <v>4.8412236378325701E-4</v>
      </c>
      <c r="K617" s="2">
        <f ca="1">(OFFSET(Assumptions!$B$20,K$1-1,0)*$D617+1)^(1/252)-1</f>
        <v>4.2672694996159777E-4</v>
      </c>
      <c r="L617" s="2">
        <f ca="1">(OFFSET(Assumptions!$B$20,L$1-1,0)*$D617+1)^(1/252)-1</f>
        <v>4.2479946242424127E-4</v>
      </c>
      <c r="M617" s="2">
        <f ca="1">(OFFSET(Assumptions!$B$20,M$1-1,0)*$D617+1)^(1/252)-1</f>
        <v>4.3442759243483842E-4</v>
      </c>
      <c r="N617" s="2">
        <f ca="1">(OFFSET(Assumptions!$B$20,N$1-1,0)*$D617+1)^(1/252)-1</f>
        <v>4.0702270446457689E-4</v>
      </c>
    </row>
    <row r="618" spans="1:14" x14ac:dyDescent="0.25">
      <c r="A618" s="4">
        <f t="shared" si="36"/>
        <v>8</v>
      </c>
      <c r="B618" s="4">
        <f t="shared" si="37"/>
        <v>2014</v>
      </c>
      <c r="C618" s="9">
        <v>41859</v>
      </c>
      <c r="D618" s="1">
        <f t="shared" si="38"/>
        <v>0.10809952891581021</v>
      </c>
      <c r="E618" s="1">
        <v>4.07409999999997E-4</v>
      </c>
      <c r="F618" s="1">
        <f t="shared" si="39"/>
        <v>0.22423331697658111</v>
      </c>
      <c r="G618" s="1">
        <v>5.2355743892202903E-3</v>
      </c>
      <c r="H618" s="2">
        <f ca="1">(OFFSET(Assumptions!$B$20,H$1-1,0)*$D618+1)^(1/252)-1</f>
        <v>4.2672694996159777E-4</v>
      </c>
      <c r="I618" s="2">
        <f ca="1">(OFFSET(Assumptions!$B$20,I$1-1,0)*$D618+1)^(1/252)-1</f>
        <v>4.4595073194342305E-4</v>
      </c>
      <c r="J618" s="2">
        <f ca="1">(OFFSET(Assumptions!$B$20,J$1-1,0)*$D618+1)^(1/252)-1</f>
        <v>4.8412236378325701E-4</v>
      </c>
      <c r="K618" s="2">
        <f ca="1">(OFFSET(Assumptions!$B$20,K$1-1,0)*$D618+1)^(1/252)-1</f>
        <v>4.2672694996159777E-4</v>
      </c>
      <c r="L618" s="2">
        <f ca="1">(OFFSET(Assumptions!$B$20,L$1-1,0)*$D618+1)^(1/252)-1</f>
        <v>4.2479946242424127E-4</v>
      </c>
      <c r="M618" s="2">
        <f ca="1">(OFFSET(Assumptions!$B$20,M$1-1,0)*$D618+1)^(1/252)-1</f>
        <v>4.3442759243483842E-4</v>
      </c>
      <c r="N618" s="2">
        <f ca="1">(OFFSET(Assumptions!$B$20,N$1-1,0)*$D618+1)^(1/252)-1</f>
        <v>4.0702270446457689E-4</v>
      </c>
    </row>
    <row r="619" spans="1:14" x14ac:dyDescent="0.25">
      <c r="A619" s="4">
        <f t="shared" si="36"/>
        <v>8</v>
      </c>
      <c r="B619" s="4">
        <f t="shared" si="37"/>
        <v>2014</v>
      </c>
      <c r="C619" s="9">
        <v>41862</v>
      </c>
      <c r="D619" s="1">
        <f t="shared" si="38"/>
        <v>0.10809952891581021</v>
      </c>
      <c r="E619" s="1">
        <v>4.07409999999997E-4</v>
      </c>
      <c r="F619" s="1">
        <f t="shared" si="39"/>
        <v>0.22473208187225047</v>
      </c>
      <c r="G619" s="1">
        <v>-8.5100436775729094E-3</v>
      </c>
      <c r="H619" s="2">
        <f ca="1">(OFFSET(Assumptions!$B$20,H$1-1,0)*$D619+1)^(1/252)-1</f>
        <v>4.2672694996159777E-4</v>
      </c>
      <c r="I619" s="2">
        <f ca="1">(OFFSET(Assumptions!$B$20,I$1-1,0)*$D619+1)^(1/252)-1</f>
        <v>4.4595073194342305E-4</v>
      </c>
      <c r="J619" s="2">
        <f ca="1">(OFFSET(Assumptions!$B$20,J$1-1,0)*$D619+1)^(1/252)-1</f>
        <v>4.8412236378325701E-4</v>
      </c>
      <c r="K619" s="2">
        <f ca="1">(OFFSET(Assumptions!$B$20,K$1-1,0)*$D619+1)^(1/252)-1</f>
        <v>4.2672694996159777E-4</v>
      </c>
      <c r="L619" s="2">
        <f ca="1">(OFFSET(Assumptions!$B$20,L$1-1,0)*$D619+1)^(1/252)-1</f>
        <v>4.2479946242424127E-4</v>
      </c>
      <c r="M619" s="2">
        <f ca="1">(OFFSET(Assumptions!$B$20,M$1-1,0)*$D619+1)^(1/252)-1</f>
        <v>4.3442759243483842E-4</v>
      </c>
      <c r="N619" s="2">
        <f ca="1">(OFFSET(Assumptions!$B$20,N$1-1,0)*$D619+1)^(1/252)-1</f>
        <v>4.0702270446457689E-4</v>
      </c>
    </row>
    <row r="620" spans="1:14" x14ac:dyDescent="0.25">
      <c r="A620" s="4">
        <f t="shared" si="36"/>
        <v>8</v>
      </c>
      <c r="B620" s="4">
        <f t="shared" si="37"/>
        <v>2014</v>
      </c>
      <c r="C620" s="9">
        <v>41863</v>
      </c>
      <c r="D620" s="1">
        <f t="shared" si="38"/>
        <v>0.10809952891581021</v>
      </c>
      <c r="E620" s="1">
        <v>4.07409999999997E-4</v>
      </c>
      <c r="F620" s="1">
        <f t="shared" si="39"/>
        <v>0.22523104996972609</v>
      </c>
      <c r="G620" s="1">
        <v>-1.29561545665485E-2</v>
      </c>
      <c r="H620" s="2">
        <f ca="1">(OFFSET(Assumptions!$B$20,H$1-1,0)*$D620+1)^(1/252)-1</f>
        <v>4.2672694996159777E-4</v>
      </c>
      <c r="I620" s="2">
        <f ca="1">(OFFSET(Assumptions!$B$20,I$1-1,0)*$D620+1)^(1/252)-1</f>
        <v>4.4595073194342305E-4</v>
      </c>
      <c r="J620" s="2">
        <f ca="1">(OFFSET(Assumptions!$B$20,J$1-1,0)*$D620+1)^(1/252)-1</f>
        <v>4.8412236378325701E-4</v>
      </c>
      <c r="K620" s="2">
        <f ca="1">(OFFSET(Assumptions!$B$20,K$1-1,0)*$D620+1)^(1/252)-1</f>
        <v>4.2672694996159777E-4</v>
      </c>
      <c r="L620" s="2">
        <f ca="1">(OFFSET(Assumptions!$B$20,L$1-1,0)*$D620+1)^(1/252)-1</f>
        <v>4.2479946242424127E-4</v>
      </c>
      <c r="M620" s="2">
        <f ca="1">(OFFSET(Assumptions!$B$20,M$1-1,0)*$D620+1)^(1/252)-1</f>
        <v>4.3442759243483842E-4</v>
      </c>
      <c r="N620" s="2">
        <f ca="1">(OFFSET(Assumptions!$B$20,N$1-1,0)*$D620+1)^(1/252)-1</f>
        <v>4.0702270446457689E-4</v>
      </c>
    </row>
    <row r="621" spans="1:14" x14ac:dyDescent="0.25">
      <c r="A621" s="4">
        <f t="shared" si="36"/>
        <v>8</v>
      </c>
      <c r="B621" s="4">
        <f t="shared" si="37"/>
        <v>2014</v>
      </c>
      <c r="C621" s="9">
        <v>41864</v>
      </c>
      <c r="D621" s="1">
        <f t="shared" si="38"/>
        <v>0.10809952891581021</v>
      </c>
      <c r="E621" s="1">
        <v>4.07409999999997E-4</v>
      </c>
      <c r="F621" s="1">
        <f t="shared" si="39"/>
        <v>0.22573022135179421</v>
      </c>
      <c r="G621" s="1">
        <v>3.5513544972780599E-3</v>
      </c>
      <c r="H621" s="2">
        <f ca="1">(OFFSET(Assumptions!$B$20,H$1-1,0)*$D621+1)^(1/252)-1</f>
        <v>4.2672694996159777E-4</v>
      </c>
      <c r="I621" s="2">
        <f ca="1">(OFFSET(Assumptions!$B$20,I$1-1,0)*$D621+1)^(1/252)-1</f>
        <v>4.4595073194342305E-4</v>
      </c>
      <c r="J621" s="2">
        <f ca="1">(OFFSET(Assumptions!$B$20,J$1-1,0)*$D621+1)^(1/252)-1</f>
        <v>4.8412236378325701E-4</v>
      </c>
      <c r="K621" s="2">
        <f ca="1">(OFFSET(Assumptions!$B$20,K$1-1,0)*$D621+1)^(1/252)-1</f>
        <v>4.2672694996159777E-4</v>
      </c>
      <c r="L621" s="2">
        <f ca="1">(OFFSET(Assumptions!$B$20,L$1-1,0)*$D621+1)^(1/252)-1</f>
        <v>4.2479946242424127E-4</v>
      </c>
      <c r="M621" s="2">
        <f ca="1">(OFFSET(Assumptions!$B$20,M$1-1,0)*$D621+1)^(1/252)-1</f>
        <v>4.3442759243483842E-4</v>
      </c>
      <c r="N621" s="2">
        <f ca="1">(OFFSET(Assumptions!$B$20,N$1-1,0)*$D621+1)^(1/252)-1</f>
        <v>4.0702270446457689E-4</v>
      </c>
    </row>
    <row r="622" spans="1:14" x14ac:dyDescent="0.25">
      <c r="A622" s="4">
        <f t="shared" si="36"/>
        <v>8</v>
      </c>
      <c r="B622" s="4">
        <f t="shared" si="37"/>
        <v>2014</v>
      </c>
      <c r="C622" s="9">
        <v>41865</v>
      </c>
      <c r="D622" s="1">
        <f t="shared" si="38"/>
        <v>0.10809952891581021</v>
      </c>
      <c r="E622" s="1">
        <v>4.07409999999997E-4</v>
      </c>
      <c r="F622" s="1">
        <f t="shared" si="39"/>
        <v>0.22622959610127524</v>
      </c>
      <c r="G622" s="1">
        <v>5.1857742596754797E-3</v>
      </c>
      <c r="H622" s="2">
        <f ca="1">(OFFSET(Assumptions!$B$20,H$1-1,0)*$D622+1)^(1/252)-1</f>
        <v>4.2672694996159777E-4</v>
      </c>
      <c r="I622" s="2">
        <f ca="1">(OFFSET(Assumptions!$B$20,I$1-1,0)*$D622+1)^(1/252)-1</f>
        <v>4.4595073194342305E-4</v>
      </c>
      <c r="J622" s="2">
        <f ca="1">(OFFSET(Assumptions!$B$20,J$1-1,0)*$D622+1)^(1/252)-1</f>
        <v>4.8412236378325701E-4</v>
      </c>
      <c r="K622" s="2">
        <f ca="1">(OFFSET(Assumptions!$B$20,K$1-1,0)*$D622+1)^(1/252)-1</f>
        <v>4.2672694996159777E-4</v>
      </c>
      <c r="L622" s="2">
        <f ca="1">(OFFSET(Assumptions!$B$20,L$1-1,0)*$D622+1)^(1/252)-1</f>
        <v>4.2479946242424127E-4</v>
      </c>
      <c r="M622" s="2">
        <f ca="1">(OFFSET(Assumptions!$B$20,M$1-1,0)*$D622+1)^(1/252)-1</f>
        <v>4.3442759243483842E-4</v>
      </c>
      <c r="N622" s="2">
        <f ca="1">(OFFSET(Assumptions!$B$20,N$1-1,0)*$D622+1)^(1/252)-1</f>
        <v>4.0702270446457689E-4</v>
      </c>
    </row>
    <row r="623" spans="1:14" x14ac:dyDescent="0.25">
      <c r="A623" s="4">
        <f t="shared" si="36"/>
        <v>8</v>
      </c>
      <c r="B623" s="4">
        <f t="shared" si="37"/>
        <v>2014</v>
      </c>
      <c r="C623" s="9">
        <v>41866</v>
      </c>
      <c r="D623" s="1">
        <f t="shared" si="38"/>
        <v>0.10809952891581021</v>
      </c>
      <c r="E623" s="1">
        <v>4.07409999999997E-4</v>
      </c>
      <c r="F623" s="1">
        <f t="shared" si="39"/>
        <v>0.22672917430102291</v>
      </c>
      <c r="G623" s="1">
        <v>-5.4884722880622601E-3</v>
      </c>
      <c r="H623" s="2">
        <f ca="1">(OFFSET(Assumptions!$B$20,H$1-1,0)*$D623+1)^(1/252)-1</f>
        <v>4.2672694996159777E-4</v>
      </c>
      <c r="I623" s="2">
        <f ca="1">(OFFSET(Assumptions!$B$20,I$1-1,0)*$D623+1)^(1/252)-1</f>
        <v>4.4595073194342305E-4</v>
      </c>
      <c r="J623" s="2">
        <f ca="1">(OFFSET(Assumptions!$B$20,J$1-1,0)*$D623+1)^(1/252)-1</f>
        <v>4.8412236378325701E-4</v>
      </c>
      <c r="K623" s="2">
        <f ca="1">(OFFSET(Assumptions!$B$20,K$1-1,0)*$D623+1)^(1/252)-1</f>
        <v>4.2672694996159777E-4</v>
      </c>
      <c r="L623" s="2">
        <f ca="1">(OFFSET(Assumptions!$B$20,L$1-1,0)*$D623+1)^(1/252)-1</f>
        <v>4.2479946242424127E-4</v>
      </c>
      <c r="M623" s="2">
        <f ca="1">(OFFSET(Assumptions!$B$20,M$1-1,0)*$D623+1)^(1/252)-1</f>
        <v>4.3442759243483842E-4</v>
      </c>
      <c r="N623" s="2">
        <f ca="1">(OFFSET(Assumptions!$B$20,N$1-1,0)*$D623+1)^(1/252)-1</f>
        <v>4.0702270446457689E-4</v>
      </c>
    </row>
    <row r="624" spans="1:14" x14ac:dyDescent="0.25">
      <c r="A624" s="4">
        <f t="shared" si="36"/>
        <v>8</v>
      </c>
      <c r="B624" s="4">
        <f t="shared" si="37"/>
        <v>2014</v>
      </c>
      <c r="C624" s="9">
        <v>41869</v>
      </c>
      <c r="D624" s="1">
        <f t="shared" si="38"/>
        <v>0.10820001930437417</v>
      </c>
      <c r="E624" s="1">
        <v>4.0777000000002999E-4</v>
      </c>
      <c r="F624" s="1">
        <f t="shared" si="39"/>
        <v>0.22722939765642769</v>
      </c>
      <c r="G624" s="1">
        <v>-4.5731385623643001E-3</v>
      </c>
      <c r="H624" s="2">
        <f ca="1">(OFFSET(Assumptions!$B$20,H$1-1,0)*$D624+1)^(1/252)-1</f>
        <v>4.2710312164162545E-4</v>
      </c>
      <c r="I624" s="2">
        <f ca="1">(OFFSET(Assumptions!$B$20,I$1-1,0)*$D624+1)^(1/252)-1</f>
        <v>4.4634291965350847E-4</v>
      </c>
      <c r="J624" s="2">
        <f ca="1">(OFFSET(Assumptions!$B$20,J$1-1,0)*$D624+1)^(1/252)-1</f>
        <v>4.8454612552584209E-4</v>
      </c>
      <c r="K624" s="2">
        <f ca="1">(OFFSET(Assumptions!$B$20,K$1-1,0)*$D624+1)^(1/252)-1</f>
        <v>4.2710312164162545E-4</v>
      </c>
      <c r="L624" s="2">
        <f ca="1">(OFFSET(Assumptions!$B$20,L$1-1,0)*$D624+1)^(1/252)-1</f>
        <v>4.2517402397779236E-4</v>
      </c>
      <c r="M624" s="2">
        <f ca="1">(OFFSET(Assumptions!$B$20,M$1-1,0)*$D624+1)^(1/252)-1</f>
        <v>4.3481018907831626E-4</v>
      </c>
      <c r="N624" s="2">
        <f ca="1">(OFFSET(Assumptions!$B$20,N$1-1,0)*$D624+1)^(1/252)-1</f>
        <v>4.0738237942772315E-4</v>
      </c>
    </row>
    <row r="625" spans="1:14" x14ac:dyDescent="0.25">
      <c r="A625" s="4">
        <f t="shared" si="36"/>
        <v>8</v>
      </c>
      <c r="B625" s="4">
        <f t="shared" si="37"/>
        <v>2014</v>
      </c>
      <c r="C625" s="9">
        <v>41870</v>
      </c>
      <c r="D625" s="1">
        <f t="shared" si="38"/>
        <v>0.10809952891581021</v>
      </c>
      <c r="E625" s="1">
        <v>4.07409999999997E-4</v>
      </c>
      <c r="F625" s="1">
        <f t="shared" si="39"/>
        <v>0.22772938318532687</v>
      </c>
      <c r="G625" s="1">
        <v>-2.6438461174263001E-3</v>
      </c>
      <c r="H625" s="2">
        <f ca="1">(OFFSET(Assumptions!$B$20,H$1-1,0)*$D625+1)^(1/252)-1</f>
        <v>4.2672694996159777E-4</v>
      </c>
      <c r="I625" s="2">
        <f ca="1">(OFFSET(Assumptions!$B$20,I$1-1,0)*$D625+1)^(1/252)-1</f>
        <v>4.4595073194342305E-4</v>
      </c>
      <c r="J625" s="2">
        <f ca="1">(OFFSET(Assumptions!$B$20,J$1-1,0)*$D625+1)^(1/252)-1</f>
        <v>4.8412236378325701E-4</v>
      </c>
      <c r="K625" s="2">
        <f ca="1">(OFFSET(Assumptions!$B$20,K$1-1,0)*$D625+1)^(1/252)-1</f>
        <v>4.2672694996159777E-4</v>
      </c>
      <c r="L625" s="2">
        <f ca="1">(OFFSET(Assumptions!$B$20,L$1-1,0)*$D625+1)^(1/252)-1</f>
        <v>4.2479946242424127E-4</v>
      </c>
      <c r="M625" s="2">
        <f ca="1">(OFFSET(Assumptions!$B$20,M$1-1,0)*$D625+1)^(1/252)-1</f>
        <v>4.3442759243483842E-4</v>
      </c>
      <c r="N625" s="2">
        <f ca="1">(OFFSET(Assumptions!$B$20,N$1-1,0)*$D625+1)^(1/252)-1</f>
        <v>4.0702270446457689E-4</v>
      </c>
    </row>
    <row r="626" spans="1:14" x14ac:dyDescent="0.25">
      <c r="A626" s="4">
        <f t="shared" si="36"/>
        <v>8</v>
      </c>
      <c r="B626" s="4">
        <f t="shared" si="37"/>
        <v>2014</v>
      </c>
      <c r="C626" s="9">
        <v>41871</v>
      </c>
      <c r="D626" s="1">
        <f t="shared" si="38"/>
        <v>0.10809952891581021</v>
      </c>
      <c r="E626" s="1">
        <v>4.07409999999997E-4</v>
      </c>
      <c r="F626" s="1">
        <f t="shared" si="39"/>
        <v>0.22822957241333031</v>
      </c>
      <c r="G626" s="1">
        <v>-1.0245505739880901E-3</v>
      </c>
      <c r="H626" s="2">
        <f ca="1">(OFFSET(Assumptions!$B$20,H$1-1,0)*$D626+1)^(1/252)-1</f>
        <v>4.2672694996159777E-4</v>
      </c>
      <c r="I626" s="2">
        <f ca="1">(OFFSET(Assumptions!$B$20,I$1-1,0)*$D626+1)^(1/252)-1</f>
        <v>4.4595073194342305E-4</v>
      </c>
      <c r="J626" s="2">
        <f ca="1">(OFFSET(Assumptions!$B$20,J$1-1,0)*$D626+1)^(1/252)-1</f>
        <v>4.8412236378325701E-4</v>
      </c>
      <c r="K626" s="2">
        <f ca="1">(OFFSET(Assumptions!$B$20,K$1-1,0)*$D626+1)^(1/252)-1</f>
        <v>4.2672694996159777E-4</v>
      </c>
      <c r="L626" s="2">
        <f ca="1">(OFFSET(Assumptions!$B$20,L$1-1,0)*$D626+1)^(1/252)-1</f>
        <v>4.2479946242424127E-4</v>
      </c>
      <c r="M626" s="2">
        <f ca="1">(OFFSET(Assumptions!$B$20,M$1-1,0)*$D626+1)^(1/252)-1</f>
        <v>4.3442759243483842E-4</v>
      </c>
      <c r="N626" s="2">
        <f ca="1">(OFFSET(Assumptions!$B$20,N$1-1,0)*$D626+1)^(1/252)-1</f>
        <v>4.0702270446457689E-4</v>
      </c>
    </row>
    <row r="627" spans="1:14" x14ac:dyDescent="0.25">
      <c r="A627" s="4">
        <f t="shared" si="36"/>
        <v>8</v>
      </c>
      <c r="B627" s="4">
        <f t="shared" si="37"/>
        <v>2014</v>
      </c>
      <c r="C627" s="9">
        <v>41872</v>
      </c>
      <c r="D627" s="1">
        <f t="shared" si="38"/>
        <v>0.1084010273133964</v>
      </c>
      <c r="E627" s="1">
        <v>4.0849000000009499E-4</v>
      </c>
      <c r="F627" s="1">
        <f t="shared" si="39"/>
        <v>0.22873129191136554</v>
      </c>
      <c r="G627" s="1">
        <v>-9.5685634576115897E-3</v>
      </c>
      <c r="H627" s="2">
        <f ca="1">(OFFSET(Assumptions!$B$20,H$1-1,0)*$D627+1)^(1/252)-1</f>
        <v>4.2785546042511946E-4</v>
      </c>
      <c r="I627" s="2">
        <f ca="1">(OFFSET(Assumptions!$B$20,I$1-1,0)*$D627+1)^(1/252)-1</f>
        <v>4.4712728557705361E-4</v>
      </c>
      <c r="J627" s="2">
        <f ca="1">(OFFSET(Assumptions!$B$20,J$1-1,0)*$D627+1)^(1/252)-1</f>
        <v>4.8539362868571523E-4</v>
      </c>
      <c r="K627" s="2">
        <f ca="1">(OFFSET(Assumptions!$B$20,K$1-1,0)*$D627+1)^(1/252)-1</f>
        <v>4.2785546042511946E-4</v>
      </c>
      <c r="L627" s="2">
        <f ca="1">(OFFSET(Assumptions!$B$20,L$1-1,0)*$D627+1)^(1/252)-1</f>
        <v>4.2592314298173228E-4</v>
      </c>
      <c r="M627" s="2">
        <f ca="1">(OFFSET(Assumptions!$B$20,M$1-1,0)*$D627+1)^(1/252)-1</f>
        <v>4.3557537586158546E-4</v>
      </c>
      <c r="N627" s="2">
        <f ca="1">(OFFSET(Assumptions!$B$20,N$1-1,0)*$D627+1)^(1/252)-1</f>
        <v>4.0810172944216738E-4</v>
      </c>
    </row>
    <row r="628" spans="1:14" x14ac:dyDescent="0.25">
      <c r="A628" s="4">
        <f t="shared" si="36"/>
        <v>8</v>
      </c>
      <c r="B628" s="4">
        <f t="shared" si="37"/>
        <v>2014</v>
      </c>
      <c r="C628" s="9">
        <v>41873</v>
      </c>
      <c r="D628" s="1">
        <f t="shared" si="38"/>
        <v>0.10820001930437417</v>
      </c>
      <c r="E628" s="1">
        <v>4.0777000000002999E-4</v>
      </c>
      <c r="F628" s="1">
        <f t="shared" si="39"/>
        <v>0.22923233167026824</v>
      </c>
      <c r="G628" s="1">
        <v>1.2640513011319401E-3</v>
      </c>
      <c r="H628" s="2">
        <f ca="1">(OFFSET(Assumptions!$B$20,H$1-1,0)*$D628+1)^(1/252)-1</f>
        <v>4.2710312164162545E-4</v>
      </c>
      <c r="I628" s="2">
        <f ca="1">(OFFSET(Assumptions!$B$20,I$1-1,0)*$D628+1)^(1/252)-1</f>
        <v>4.4634291965350847E-4</v>
      </c>
      <c r="J628" s="2">
        <f ca="1">(OFFSET(Assumptions!$B$20,J$1-1,0)*$D628+1)^(1/252)-1</f>
        <v>4.8454612552584209E-4</v>
      </c>
      <c r="K628" s="2">
        <f ca="1">(OFFSET(Assumptions!$B$20,K$1-1,0)*$D628+1)^(1/252)-1</f>
        <v>4.2710312164162545E-4</v>
      </c>
      <c r="L628" s="2">
        <f ca="1">(OFFSET(Assumptions!$B$20,L$1-1,0)*$D628+1)^(1/252)-1</f>
        <v>4.2517402397779236E-4</v>
      </c>
      <c r="M628" s="2">
        <f ca="1">(OFFSET(Assumptions!$B$20,M$1-1,0)*$D628+1)^(1/252)-1</f>
        <v>4.3481018907831626E-4</v>
      </c>
      <c r="N628" s="2">
        <f ca="1">(OFFSET(Assumptions!$B$20,N$1-1,0)*$D628+1)^(1/252)-1</f>
        <v>4.0738237942772315E-4</v>
      </c>
    </row>
    <row r="629" spans="1:14" x14ac:dyDescent="0.25">
      <c r="A629" s="4">
        <f t="shared" si="36"/>
        <v>8</v>
      </c>
      <c r="B629" s="4">
        <f t="shared" si="37"/>
        <v>2014</v>
      </c>
      <c r="C629" s="9">
        <v>41876</v>
      </c>
      <c r="D629" s="1">
        <f t="shared" si="38"/>
        <v>0.10809952891581021</v>
      </c>
      <c r="E629" s="1">
        <v>4.07409999999997E-4</v>
      </c>
      <c r="F629" s="1">
        <f t="shared" si="39"/>
        <v>0.22973313321451405</v>
      </c>
      <c r="G629" s="1">
        <v>2.25235212604669E-3</v>
      </c>
      <c r="H629" s="2">
        <f ca="1">(OFFSET(Assumptions!$B$20,H$1-1,0)*$D629+1)^(1/252)-1</f>
        <v>4.2672694996159777E-4</v>
      </c>
      <c r="I629" s="2">
        <f ca="1">(OFFSET(Assumptions!$B$20,I$1-1,0)*$D629+1)^(1/252)-1</f>
        <v>4.4595073194342305E-4</v>
      </c>
      <c r="J629" s="2">
        <f ca="1">(OFFSET(Assumptions!$B$20,J$1-1,0)*$D629+1)^(1/252)-1</f>
        <v>4.8412236378325701E-4</v>
      </c>
      <c r="K629" s="2">
        <f ca="1">(OFFSET(Assumptions!$B$20,K$1-1,0)*$D629+1)^(1/252)-1</f>
        <v>4.2672694996159777E-4</v>
      </c>
      <c r="L629" s="2">
        <f ca="1">(OFFSET(Assumptions!$B$20,L$1-1,0)*$D629+1)^(1/252)-1</f>
        <v>4.2479946242424127E-4</v>
      </c>
      <c r="M629" s="2">
        <f ca="1">(OFFSET(Assumptions!$B$20,M$1-1,0)*$D629+1)^(1/252)-1</f>
        <v>4.3442759243483842E-4</v>
      </c>
      <c r="N629" s="2">
        <f ca="1">(OFFSET(Assumptions!$B$20,N$1-1,0)*$D629+1)^(1/252)-1</f>
        <v>4.0702270446457689E-4</v>
      </c>
    </row>
    <row r="630" spans="1:14" x14ac:dyDescent="0.25">
      <c r="A630" s="4">
        <f t="shared" si="36"/>
        <v>8</v>
      </c>
      <c r="B630" s="4">
        <f t="shared" si="37"/>
        <v>2014</v>
      </c>
      <c r="C630" s="9">
        <v>41877</v>
      </c>
      <c r="D630" s="1">
        <f t="shared" si="38"/>
        <v>0.1084010273133964</v>
      </c>
      <c r="E630" s="1">
        <v>4.0849000000009499E-4</v>
      </c>
      <c r="F630" s="1">
        <f t="shared" si="39"/>
        <v>0.23023546690210095</v>
      </c>
      <c r="G630" s="1">
        <v>4.2695702102917297E-3</v>
      </c>
      <c r="H630" s="2">
        <f ca="1">(OFFSET(Assumptions!$B$20,H$1-1,0)*$D630+1)^(1/252)-1</f>
        <v>4.2785546042511946E-4</v>
      </c>
      <c r="I630" s="2">
        <f ca="1">(OFFSET(Assumptions!$B$20,I$1-1,0)*$D630+1)^(1/252)-1</f>
        <v>4.4712728557705361E-4</v>
      </c>
      <c r="J630" s="2">
        <f ca="1">(OFFSET(Assumptions!$B$20,J$1-1,0)*$D630+1)^(1/252)-1</f>
        <v>4.8539362868571523E-4</v>
      </c>
      <c r="K630" s="2">
        <f ca="1">(OFFSET(Assumptions!$B$20,K$1-1,0)*$D630+1)^(1/252)-1</f>
        <v>4.2785546042511946E-4</v>
      </c>
      <c r="L630" s="2">
        <f ca="1">(OFFSET(Assumptions!$B$20,L$1-1,0)*$D630+1)^(1/252)-1</f>
        <v>4.2592314298173228E-4</v>
      </c>
      <c r="M630" s="2">
        <f ca="1">(OFFSET(Assumptions!$B$20,M$1-1,0)*$D630+1)^(1/252)-1</f>
        <v>4.3557537586158546E-4</v>
      </c>
      <c r="N630" s="2">
        <f ca="1">(OFFSET(Assumptions!$B$20,N$1-1,0)*$D630+1)^(1/252)-1</f>
        <v>4.0810172944216738E-4</v>
      </c>
    </row>
    <row r="631" spans="1:14" x14ac:dyDescent="0.25">
      <c r="A631" s="4">
        <f t="shared" si="36"/>
        <v>8</v>
      </c>
      <c r="B631" s="4">
        <f t="shared" si="37"/>
        <v>2014</v>
      </c>
      <c r="C631" s="9">
        <v>41878</v>
      </c>
      <c r="D631" s="1">
        <f t="shared" si="38"/>
        <v>0.1084010273133964</v>
      </c>
      <c r="E631" s="1">
        <v>4.0849000000009499E-4</v>
      </c>
      <c r="F631" s="1">
        <f t="shared" si="39"/>
        <v>0.23073800578797599</v>
      </c>
      <c r="G631" s="1">
        <v>-1.3458099901402199E-3</v>
      </c>
      <c r="H631" s="2">
        <f ca="1">(OFFSET(Assumptions!$B$20,H$1-1,0)*$D631+1)^(1/252)-1</f>
        <v>4.2785546042511946E-4</v>
      </c>
      <c r="I631" s="2">
        <f ca="1">(OFFSET(Assumptions!$B$20,I$1-1,0)*$D631+1)^(1/252)-1</f>
        <v>4.4712728557705361E-4</v>
      </c>
      <c r="J631" s="2">
        <f ca="1">(OFFSET(Assumptions!$B$20,J$1-1,0)*$D631+1)^(1/252)-1</f>
        <v>4.8539362868571523E-4</v>
      </c>
      <c r="K631" s="2">
        <f ca="1">(OFFSET(Assumptions!$B$20,K$1-1,0)*$D631+1)^(1/252)-1</f>
        <v>4.2785546042511946E-4</v>
      </c>
      <c r="L631" s="2">
        <f ca="1">(OFFSET(Assumptions!$B$20,L$1-1,0)*$D631+1)^(1/252)-1</f>
        <v>4.2592314298173228E-4</v>
      </c>
      <c r="M631" s="2">
        <f ca="1">(OFFSET(Assumptions!$B$20,M$1-1,0)*$D631+1)^(1/252)-1</f>
        <v>4.3557537586158546E-4</v>
      </c>
      <c r="N631" s="2">
        <f ca="1">(OFFSET(Assumptions!$B$20,N$1-1,0)*$D631+1)^(1/252)-1</f>
        <v>4.0810172944216738E-4</v>
      </c>
    </row>
    <row r="632" spans="1:14" x14ac:dyDescent="0.25">
      <c r="A632" s="4">
        <f t="shared" si="36"/>
        <v>8</v>
      </c>
      <c r="B632" s="4">
        <f t="shared" si="37"/>
        <v>2014</v>
      </c>
      <c r="C632" s="9">
        <v>41879</v>
      </c>
      <c r="D632" s="1">
        <f t="shared" si="38"/>
        <v>0.10809952891581021</v>
      </c>
      <c r="E632" s="1">
        <v>4.07409999999997E-4</v>
      </c>
      <c r="F632" s="1">
        <f t="shared" si="39"/>
        <v>0.23123942075891413</v>
      </c>
      <c r="G632" s="1">
        <v>2.8461053107557998E-3</v>
      </c>
      <c r="H632" s="2">
        <f ca="1">(OFFSET(Assumptions!$B$20,H$1-1,0)*$D632+1)^(1/252)-1</f>
        <v>4.2672694996159777E-4</v>
      </c>
      <c r="I632" s="2">
        <f ca="1">(OFFSET(Assumptions!$B$20,I$1-1,0)*$D632+1)^(1/252)-1</f>
        <v>4.4595073194342305E-4</v>
      </c>
      <c r="J632" s="2">
        <f ca="1">(OFFSET(Assumptions!$B$20,J$1-1,0)*$D632+1)^(1/252)-1</f>
        <v>4.8412236378325701E-4</v>
      </c>
      <c r="K632" s="2">
        <f ca="1">(OFFSET(Assumptions!$B$20,K$1-1,0)*$D632+1)^(1/252)-1</f>
        <v>4.2672694996159777E-4</v>
      </c>
      <c r="L632" s="2">
        <f ca="1">(OFFSET(Assumptions!$B$20,L$1-1,0)*$D632+1)^(1/252)-1</f>
        <v>4.2479946242424127E-4</v>
      </c>
      <c r="M632" s="2">
        <f ca="1">(OFFSET(Assumptions!$B$20,M$1-1,0)*$D632+1)^(1/252)-1</f>
        <v>4.3442759243483842E-4</v>
      </c>
      <c r="N632" s="2">
        <f ca="1">(OFFSET(Assumptions!$B$20,N$1-1,0)*$D632+1)^(1/252)-1</f>
        <v>4.0702270446457689E-4</v>
      </c>
    </row>
    <row r="633" spans="1:14" x14ac:dyDescent="0.25">
      <c r="A633" s="4">
        <f t="shared" si="36"/>
        <v>8</v>
      </c>
      <c r="B633" s="4">
        <f t="shared" si="37"/>
        <v>2014</v>
      </c>
      <c r="C633" s="9">
        <v>41880</v>
      </c>
      <c r="D633" s="1">
        <f t="shared" si="38"/>
        <v>0.1084010273133964</v>
      </c>
      <c r="E633" s="1">
        <v>4.0849000000009499E-4</v>
      </c>
      <c r="F633" s="1">
        <f t="shared" si="39"/>
        <v>0.23174236974990015</v>
      </c>
      <c r="G633" s="1">
        <v>1.6045452078183901E-3</v>
      </c>
      <c r="H633" s="2">
        <f ca="1">(OFFSET(Assumptions!$B$20,H$1-1,0)*$D633+1)^(1/252)-1</f>
        <v>4.2785546042511946E-4</v>
      </c>
      <c r="I633" s="2">
        <f ca="1">(OFFSET(Assumptions!$B$20,I$1-1,0)*$D633+1)^(1/252)-1</f>
        <v>4.4712728557705361E-4</v>
      </c>
      <c r="J633" s="2">
        <f ca="1">(OFFSET(Assumptions!$B$20,J$1-1,0)*$D633+1)^(1/252)-1</f>
        <v>4.8539362868571523E-4</v>
      </c>
      <c r="K633" s="2">
        <f ca="1">(OFFSET(Assumptions!$B$20,K$1-1,0)*$D633+1)^(1/252)-1</f>
        <v>4.2785546042511946E-4</v>
      </c>
      <c r="L633" s="2">
        <f ca="1">(OFFSET(Assumptions!$B$20,L$1-1,0)*$D633+1)^(1/252)-1</f>
        <v>4.2592314298173228E-4</v>
      </c>
      <c r="M633" s="2">
        <f ca="1">(OFFSET(Assumptions!$B$20,M$1-1,0)*$D633+1)^(1/252)-1</f>
        <v>4.3557537586158546E-4</v>
      </c>
      <c r="N633" s="2">
        <f ca="1">(OFFSET(Assumptions!$B$20,N$1-1,0)*$D633+1)^(1/252)-1</f>
        <v>4.0810172944216738E-4</v>
      </c>
    </row>
    <row r="634" spans="1:14" x14ac:dyDescent="0.25">
      <c r="A634" s="4">
        <f t="shared" si="36"/>
        <v>9</v>
      </c>
      <c r="B634" s="4">
        <f t="shared" si="37"/>
        <v>2014</v>
      </c>
      <c r="C634" s="9">
        <v>41883</v>
      </c>
      <c r="D634" s="1">
        <f t="shared" si="38"/>
        <v>0.10809952891581021</v>
      </c>
      <c r="E634" s="1">
        <v>4.07409999999997E-4</v>
      </c>
      <c r="F634" s="1">
        <f t="shared" si="39"/>
        <v>0.23224419390876005</v>
      </c>
      <c r="G634" s="1">
        <v>-5.2415614254072204E-3</v>
      </c>
      <c r="H634" s="2">
        <f ca="1">(OFFSET(Assumptions!$B$20,H$1-1,0)*$D634+1)^(1/252)-1</f>
        <v>4.2672694996159777E-4</v>
      </c>
      <c r="I634" s="2">
        <f ca="1">(OFFSET(Assumptions!$B$20,I$1-1,0)*$D634+1)^(1/252)-1</f>
        <v>4.4595073194342305E-4</v>
      </c>
      <c r="J634" s="2">
        <f ca="1">(OFFSET(Assumptions!$B$20,J$1-1,0)*$D634+1)^(1/252)-1</f>
        <v>4.8412236378325701E-4</v>
      </c>
      <c r="K634" s="2">
        <f ca="1">(OFFSET(Assumptions!$B$20,K$1-1,0)*$D634+1)^(1/252)-1</f>
        <v>4.2672694996159777E-4</v>
      </c>
      <c r="L634" s="2">
        <f ca="1">(OFFSET(Assumptions!$B$20,L$1-1,0)*$D634+1)^(1/252)-1</f>
        <v>4.2479946242424127E-4</v>
      </c>
      <c r="M634" s="2">
        <f ca="1">(OFFSET(Assumptions!$B$20,M$1-1,0)*$D634+1)^(1/252)-1</f>
        <v>4.3442759243483842E-4</v>
      </c>
      <c r="N634" s="2">
        <f ca="1">(OFFSET(Assumptions!$B$20,N$1-1,0)*$D634+1)^(1/252)-1</f>
        <v>4.0702270446457689E-4</v>
      </c>
    </row>
    <row r="635" spans="1:14" x14ac:dyDescent="0.25">
      <c r="A635" s="4">
        <f t="shared" si="36"/>
        <v>9</v>
      </c>
      <c r="B635" s="4">
        <f t="shared" si="37"/>
        <v>2014</v>
      </c>
      <c r="C635" s="9">
        <v>41884</v>
      </c>
      <c r="D635" s="1">
        <f t="shared" si="38"/>
        <v>0.10809952891581021</v>
      </c>
      <c r="E635" s="1">
        <v>4.07409999999997E-4</v>
      </c>
      <c r="F635" s="1">
        <f t="shared" si="39"/>
        <v>0.23274622251580035</v>
      </c>
      <c r="G635" s="1">
        <v>-9.4133512232486005E-3</v>
      </c>
      <c r="H635" s="2">
        <f ca="1">(OFFSET(Assumptions!$B$20,H$1-1,0)*$D635+1)^(1/252)-1</f>
        <v>4.2672694996159777E-4</v>
      </c>
      <c r="I635" s="2">
        <f ca="1">(OFFSET(Assumptions!$B$20,I$1-1,0)*$D635+1)^(1/252)-1</f>
        <v>4.4595073194342305E-4</v>
      </c>
      <c r="J635" s="2">
        <f ca="1">(OFFSET(Assumptions!$B$20,J$1-1,0)*$D635+1)^(1/252)-1</f>
        <v>4.8412236378325701E-4</v>
      </c>
      <c r="K635" s="2">
        <f ca="1">(OFFSET(Assumptions!$B$20,K$1-1,0)*$D635+1)^(1/252)-1</f>
        <v>4.2672694996159777E-4</v>
      </c>
      <c r="L635" s="2">
        <f ca="1">(OFFSET(Assumptions!$B$20,L$1-1,0)*$D635+1)^(1/252)-1</f>
        <v>4.2479946242424127E-4</v>
      </c>
      <c r="M635" s="2">
        <f ca="1">(OFFSET(Assumptions!$B$20,M$1-1,0)*$D635+1)^(1/252)-1</f>
        <v>4.3442759243483842E-4</v>
      </c>
      <c r="N635" s="2">
        <f ca="1">(OFFSET(Assumptions!$B$20,N$1-1,0)*$D635+1)^(1/252)-1</f>
        <v>4.0702270446457689E-4</v>
      </c>
    </row>
    <row r="636" spans="1:14" x14ac:dyDescent="0.25">
      <c r="A636" s="4">
        <f t="shared" si="36"/>
        <v>9</v>
      </c>
      <c r="B636" s="4">
        <f t="shared" si="37"/>
        <v>2014</v>
      </c>
      <c r="C636" s="9">
        <v>41885</v>
      </c>
      <c r="D636" s="1">
        <f t="shared" si="38"/>
        <v>0.10809952891581021</v>
      </c>
      <c r="E636" s="1">
        <v>4.07409999999997E-4</v>
      </c>
      <c r="F636" s="1">
        <f t="shared" si="39"/>
        <v>0.23324845565431551</v>
      </c>
      <c r="G636" s="1">
        <v>-1.93758081344231E-3</v>
      </c>
      <c r="H636" s="2">
        <f ca="1">(OFFSET(Assumptions!$B$20,H$1-1,0)*$D636+1)^(1/252)-1</f>
        <v>4.2672694996159777E-4</v>
      </c>
      <c r="I636" s="2">
        <f ca="1">(OFFSET(Assumptions!$B$20,I$1-1,0)*$D636+1)^(1/252)-1</f>
        <v>4.4595073194342305E-4</v>
      </c>
      <c r="J636" s="2">
        <f ca="1">(OFFSET(Assumptions!$B$20,J$1-1,0)*$D636+1)^(1/252)-1</f>
        <v>4.8412236378325701E-4</v>
      </c>
      <c r="K636" s="2">
        <f ca="1">(OFFSET(Assumptions!$B$20,K$1-1,0)*$D636+1)^(1/252)-1</f>
        <v>4.2672694996159777E-4</v>
      </c>
      <c r="L636" s="2">
        <f ca="1">(OFFSET(Assumptions!$B$20,L$1-1,0)*$D636+1)^(1/252)-1</f>
        <v>4.2479946242424127E-4</v>
      </c>
      <c r="M636" s="2">
        <f ca="1">(OFFSET(Assumptions!$B$20,M$1-1,0)*$D636+1)^(1/252)-1</f>
        <v>4.3442759243483842E-4</v>
      </c>
      <c r="N636" s="2">
        <f ca="1">(OFFSET(Assumptions!$B$20,N$1-1,0)*$D636+1)^(1/252)-1</f>
        <v>4.0702270446457689E-4</v>
      </c>
    </row>
    <row r="637" spans="1:14" x14ac:dyDescent="0.25">
      <c r="A637" s="4">
        <f t="shared" si="36"/>
        <v>9</v>
      </c>
      <c r="B637" s="4">
        <f t="shared" si="37"/>
        <v>2014</v>
      </c>
      <c r="C637" s="9">
        <v>41886</v>
      </c>
      <c r="D637" s="1">
        <f t="shared" si="38"/>
        <v>0.10809952891581021</v>
      </c>
      <c r="E637" s="1">
        <v>4.07409999999997E-4</v>
      </c>
      <c r="F637" s="1">
        <f t="shared" si="39"/>
        <v>0.23375089340763355</v>
      </c>
      <c r="G637" s="1">
        <v>4.4941558649709296E-3</v>
      </c>
      <c r="H637" s="2">
        <f ca="1">(OFFSET(Assumptions!$B$20,H$1-1,0)*$D637+1)^(1/252)-1</f>
        <v>4.2672694996159777E-4</v>
      </c>
      <c r="I637" s="2">
        <f ca="1">(OFFSET(Assumptions!$B$20,I$1-1,0)*$D637+1)^(1/252)-1</f>
        <v>4.4595073194342305E-4</v>
      </c>
      <c r="J637" s="2">
        <f ca="1">(OFFSET(Assumptions!$B$20,J$1-1,0)*$D637+1)^(1/252)-1</f>
        <v>4.8412236378325701E-4</v>
      </c>
      <c r="K637" s="2">
        <f ca="1">(OFFSET(Assumptions!$B$20,K$1-1,0)*$D637+1)^(1/252)-1</f>
        <v>4.2672694996159777E-4</v>
      </c>
      <c r="L637" s="2">
        <f ca="1">(OFFSET(Assumptions!$B$20,L$1-1,0)*$D637+1)^(1/252)-1</f>
        <v>4.2479946242424127E-4</v>
      </c>
      <c r="M637" s="2">
        <f ca="1">(OFFSET(Assumptions!$B$20,M$1-1,0)*$D637+1)^(1/252)-1</f>
        <v>4.3442759243483842E-4</v>
      </c>
      <c r="N637" s="2">
        <f ca="1">(OFFSET(Assumptions!$B$20,N$1-1,0)*$D637+1)^(1/252)-1</f>
        <v>4.0702270446457689E-4</v>
      </c>
    </row>
    <row r="638" spans="1:14" x14ac:dyDescent="0.25">
      <c r="A638" s="4">
        <f t="shared" si="36"/>
        <v>9</v>
      </c>
      <c r="B638" s="4">
        <f t="shared" si="37"/>
        <v>2014</v>
      </c>
      <c r="C638" s="9">
        <v>41887</v>
      </c>
      <c r="D638" s="1">
        <f t="shared" si="38"/>
        <v>0.10809952891581021</v>
      </c>
      <c r="E638" s="1">
        <v>4.07409999999997E-4</v>
      </c>
      <c r="F638" s="1">
        <f t="shared" si="39"/>
        <v>0.23425353585911668</v>
      </c>
      <c r="G638" s="1">
        <v>-5.17496871021583E-3</v>
      </c>
      <c r="H638" s="2">
        <f ca="1">(OFFSET(Assumptions!$B$20,H$1-1,0)*$D638+1)^(1/252)-1</f>
        <v>4.2672694996159777E-4</v>
      </c>
      <c r="I638" s="2">
        <f ca="1">(OFFSET(Assumptions!$B$20,I$1-1,0)*$D638+1)^(1/252)-1</f>
        <v>4.4595073194342305E-4</v>
      </c>
      <c r="J638" s="2">
        <f ca="1">(OFFSET(Assumptions!$B$20,J$1-1,0)*$D638+1)^(1/252)-1</f>
        <v>4.8412236378325701E-4</v>
      </c>
      <c r="K638" s="2">
        <f ca="1">(OFFSET(Assumptions!$B$20,K$1-1,0)*$D638+1)^(1/252)-1</f>
        <v>4.2672694996159777E-4</v>
      </c>
      <c r="L638" s="2">
        <f ca="1">(OFFSET(Assumptions!$B$20,L$1-1,0)*$D638+1)^(1/252)-1</f>
        <v>4.2479946242424127E-4</v>
      </c>
      <c r="M638" s="2">
        <f ca="1">(OFFSET(Assumptions!$B$20,M$1-1,0)*$D638+1)^(1/252)-1</f>
        <v>4.3442759243483842E-4</v>
      </c>
      <c r="N638" s="2">
        <f ca="1">(OFFSET(Assumptions!$B$20,N$1-1,0)*$D638+1)^(1/252)-1</f>
        <v>4.0702270446457689E-4</v>
      </c>
    </row>
    <row r="639" spans="1:14" x14ac:dyDescent="0.25">
      <c r="A639" s="4">
        <f t="shared" si="36"/>
        <v>9</v>
      </c>
      <c r="B639" s="4">
        <f t="shared" si="37"/>
        <v>2014</v>
      </c>
      <c r="C639" s="9">
        <v>41890</v>
      </c>
      <c r="D639" s="1">
        <f t="shared" si="38"/>
        <v>0.10809952891581021</v>
      </c>
      <c r="E639" s="1">
        <v>4.07409999999997E-4</v>
      </c>
      <c r="F639" s="1">
        <f t="shared" si="39"/>
        <v>0.23475638309216107</v>
      </c>
      <c r="G639" s="1">
        <v>-7.0879694770033001E-3</v>
      </c>
      <c r="H639" s="2">
        <f ca="1">(OFFSET(Assumptions!$B$20,H$1-1,0)*$D639+1)^(1/252)-1</f>
        <v>4.2672694996159777E-4</v>
      </c>
      <c r="I639" s="2">
        <f ca="1">(OFFSET(Assumptions!$B$20,I$1-1,0)*$D639+1)^(1/252)-1</f>
        <v>4.4595073194342305E-4</v>
      </c>
      <c r="J639" s="2">
        <f ca="1">(OFFSET(Assumptions!$B$20,J$1-1,0)*$D639+1)^(1/252)-1</f>
        <v>4.8412236378325701E-4</v>
      </c>
      <c r="K639" s="2">
        <f ca="1">(OFFSET(Assumptions!$B$20,K$1-1,0)*$D639+1)^(1/252)-1</f>
        <v>4.2672694996159777E-4</v>
      </c>
      <c r="L639" s="2">
        <f ca="1">(OFFSET(Assumptions!$B$20,L$1-1,0)*$D639+1)^(1/252)-1</f>
        <v>4.2479946242424127E-4</v>
      </c>
      <c r="M639" s="2">
        <f ca="1">(OFFSET(Assumptions!$B$20,M$1-1,0)*$D639+1)^(1/252)-1</f>
        <v>4.3442759243483842E-4</v>
      </c>
      <c r="N639" s="2">
        <f ca="1">(OFFSET(Assumptions!$B$20,N$1-1,0)*$D639+1)^(1/252)-1</f>
        <v>4.0702270446457689E-4</v>
      </c>
    </row>
    <row r="640" spans="1:14" x14ac:dyDescent="0.25">
      <c r="A640" s="4">
        <f t="shared" si="36"/>
        <v>9</v>
      </c>
      <c r="B640" s="4">
        <f t="shared" si="37"/>
        <v>2014</v>
      </c>
      <c r="C640" s="9">
        <v>41891</v>
      </c>
      <c r="D640" s="1">
        <f t="shared" si="38"/>
        <v>0.10809952891581021</v>
      </c>
      <c r="E640" s="1">
        <v>4.07409999999997E-4</v>
      </c>
      <c r="F640" s="1">
        <f t="shared" si="39"/>
        <v>0.23525943519019665</v>
      </c>
      <c r="G640" s="1">
        <v>-6.9649242111582401E-3</v>
      </c>
      <c r="H640" s="2">
        <f ca="1">(OFFSET(Assumptions!$B$20,H$1-1,0)*$D640+1)^(1/252)-1</f>
        <v>4.2672694996159777E-4</v>
      </c>
      <c r="I640" s="2">
        <f ca="1">(OFFSET(Assumptions!$B$20,I$1-1,0)*$D640+1)^(1/252)-1</f>
        <v>4.4595073194342305E-4</v>
      </c>
      <c r="J640" s="2">
        <f ca="1">(OFFSET(Assumptions!$B$20,J$1-1,0)*$D640+1)^(1/252)-1</f>
        <v>4.8412236378325701E-4</v>
      </c>
      <c r="K640" s="2">
        <f ca="1">(OFFSET(Assumptions!$B$20,K$1-1,0)*$D640+1)^(1/252)-1</f>
        <v>4.2672694996159777E-4</v>
      </c>
      <c r="L640" s="2">
        <f ca="1">(OFFSET(Assumptions!$B$20,L$1-1,0)*$D640+1)^(1/252)-1</f>
        <v>4.2479946242424127E-4</v>
      </c>
      <c r="M640" s="2">
        <f ca="1">(OFFSET(Assumptions!$B$20,M$1-1,0)*$D640+1)^(1/252)-1</f>
        <v>4.3442759243483842E-4</v>
      </c>
      <c r="N640" s="2">
        <f ca="1">(OFFSET(Assumptions!$B$20,N$1-1,0)*$D640+1)^(1/252)-1</f>
        <v>4.0702270446457689E-4</v>
      </c>
    </row>
    <row r="641" spans="1:14" x14ac:dyDescent="0.25">
      <c r="A641" s="4">
        <f t="shared" si="36"/>
        <v>9</v>
      </c>
      <c r="B641" s="4">
        <f t="shared" si="37"/>
        <v>2014</v>
      </c>
      <c r="C641" s="9">
        <v>41892</v>
      </c>
      <c r="D641" s="1">
        <f t="shared" si="38"/>
        <v>0.10809952891581021</v>
      </c>
      <c r="E641" s="1">
        <v>4.07409999999997E-4</v>
      </c>
      <c r="F641" s="1">
        <f t="shared" si="39"/>
        <v>0.23576269223668755</v>
      </c>
      <c r="G641" s="1">
        <v>-1.4159121450693399E-2</v>
      </c>
      <c r="H641" s="2">
        <f ca="1">(OFFSET(Assumptions!$B$20,H$1-1,0)*$D641+1)^(1/252)-1</f>
        <v>4.2672694996159777E-4</v>
      </c>
      <c r="I641" s="2">
        <f ca="1">(OFFSET(Assumptions!$B$20,I$1-1,0)*$D641+1)^(1/252)-1</f>
        <v>4.4595073194342305E-4</v>
      </c>
      <c r="J641" s="2">
        <f ca="1">(OFFSET(Assumptions!$B$20,J$1-1,0)*$D641+1)^(1/252)-1</f>
        <v>4.8412236378325701E-4</v>
      </c>
      <c r="K641" s="2">
        <f ca="1">(OFFSET(Assumptions!$B$20,K$1-1,0)*$D641+1)^(1/252)-1</f>
        <v>4.2672694996159777E-4</v>
      </c>
      <c r="L641" s="2">
        <f ca="1">(OFFSET(Assumptions!$B$20,L$1-1,0)*$D641+1)^(1/252)-1</f>
        <v>4.2479946242424127E-4</v>
      </c>
      <c r="M641" s="2">
        <f ca="1">(OFFSET(Assumptions!$B$20,M$1-1,0)*$D641+1)^(1/252)-1</f>
        <v>4.3442759243483842E-4</v>
      </c>
      <c r="N641" s="2">
        <f ca="1">(OFFSET(Assumptions!$B$20,N$1-1,0)*$D641+1)^(1/252)-1</f>
        <v>4.0702270446457689E-4</v>
      </c>
    </row>
    <row r="642" spans="1:14" x14ac:dyDescent="0.25">
      <c r="A642" s="4">
        <f t="shared" si="36"/>
        <v>9</v>
      </c>
      <c r="B642" s="4">
        <f t="shared" si="37"/>
        <v>2014</v>
      </c>
      <c r="C642" s="9">
        <v>41893</v>
      </c>
      <c r="D642" s="1">
        <f t="shared" si="38"/>
        <v>0.1084010273133964</v>
      </c>
      <c r="E642" s="1">
        <v>4.0849000000009499E-4</v>
      </c>
      <c r="F642" s="1">
        <f t="shared" si="39"/>
        <v>0.23626748893883942</v>
      </c>
      <c r="G642" s="1">
        <v>-1.4281588691917901E-3</v>
      </c>
      <c r="H642" s="2">
        <f ca="1">(OFFSET(Assumptions!$B$20,H$1-1,0)*$D642+1)^(1/252)-1</f>
        <v>4.2785546042511946E-4</v>
      </c>
      <c r="I642" s="2">
        <f ca="1">(OFFSET(Assumptions!$B$20,I$1-1,0)*$D642+1)^(1/252)-1</f>
        <v>4.4712728557705361E-4</v>
      </c>
      <c r="J642" s="2">
        <f ca="1">(OFFSET(Assumptions!$B$20,J$1-1,0)*$D642+1)^(1/252)-1</f>
        <v>4.8539362868571523E-4</v>
      </c>
      <c r="K642" s="2">
        <f ca="1">(OFFSET(Assumptions!$B$20,K$1-1,0)*$D642+1)^(1/252)-1</f>
        <v>4.2785546042511946E-4</v>
      </c>
      <c r="L642" s="2">
        <f ca="1">(OFFSET(Assumptions!$B$20,L$1-1,0)*$D642+1)^(1/252)-1</f>
        <v>4.2592314298173228E-4</v>
      </c>
      <c r="M642" s="2">
        <f ca="1">(OFFSET(Assumptions!$B$20,M$1-1,0)*$D642+1)^(1/252)-1</f>
        <v>4.3557537586158546E-4</v>
      </c>
      <c r="N642" s="2">
        <f ca="1">(OFFSET(Assumptions!$B$20,N$1-1,0)*$D642+1)^(1/252)-1</f>
        <v>4.0810172944216738E-4</v>
      </c>
    </row>
    <row r="643" spans="1:14" x14ac:dyDescent="0.25">
      <c r="A643" s="4">
        <f t="shared" si="36"/>
        <v>9</v>
      </c>
      <c r="B643" s="4">
        <f t="shared" si="37"/>
        <v>2014</v>
      </c>
      <c r="C643" s="9">
        <v>41894</v>
      </c>
      <c r="D643" s="1">
        <f t="shared" si="38"/>
        <v>0.10809952891581021</v>
      </c>
      <c r="E643" s="1">
        <v>4.07409999999997E-4</v>
      </c>
      <c r="F643" s="1">
        <f t="shared" si="39"/>
        <v>0.23677115667650805</v>
      </c>
      <c r="G643" s="1">
        <v>9.1624260355069893E-3</v>
      </c>
      <c r="H643" s="2">
        <f ca="1">(OFFSET(Assumptions!$B$20,H$1-1,0)*$D643+1)^(1/252)-1</f>
        <v>4.2672694996159777E-4</v>
      </c>
      <c r="I643" s="2">
        <f ca="1">(OFFSET(Assumptions!$B$20,I$1-1,0)*$D643+1)^(1/252)-1</f>
        <v>4.4595073194342305E-4</v>
      </c>
      <c r="J643" s="2">
        <f ca="1">(OFFSET(Assumptions!$B$20,J$1-1,0)*$D643+1)^(1/252)-1</f>
        <v>4.8412236378325701E-4</v>
      </c>
      <c r="K643" s="2">
        <f ca="1">(OFFSET(Assumptions!$B$20,K$1-1,0)*$D643+1)^(1/252)-1</f>
        <v>4.2672694996159777E-4</v>
      </c>
      <c r="L643" s="2">
        <f ca="1">(OFFSET(Assumptions!$B$20,L$1-1,0)*$D643+1)^(1/252)-1</f>
        <v>4.2479946242424127E-4</v>
      </c>
      <c r="M643" s="2">
        <f ca="1">(OFFSET(Assumptions!$B$20,M$1-1,0)*$D643+1)^(1/252)-1</f>
        <v>4.3442759243483842E-4</v>
      </c>
      <c r="N643" s="2">
        <f ca="1">(OFFSET(Assumptions!$B$20,N$1-1,0)*$D643+1)^(1/252)-1</f>
        <v>4.0702270446457689E-4</v>
      </c>
    </row>
    <row r="644" spans="1:14" x14ac:dyDescent="0.25">
      <c r="A644" s="4">
        <f t="shared" ref="A644:A707" si="40">MONTH(C644)</f>
        <v>9</v>
      </c>
      <c r="B644" s="4">
        <f t="shared" ref="B644:B707" si="41">YEAR(C644)</f>
        <v>2014</v>
      </c>
      <c r="C644" s="9">
        <v>41897</v>
      </c>
      <c r="D644" s="1">
        <f t="shared" si="38"/>
        <v>0.10809952891581021</v>
      </c>
      <c r="E644" s="1">
        <v>4.07409999999997E-4</v>
      </c>
      <c r="F644" s="1">
        <f t="shared" si="39"/>
        <v>0.2372750296134496</v>
      </c>
      <c r="G644" s="1">
        <v>-2.3770715227017201E-3</v>
      </c>
      <c r="H644" s="2">
        <f ca="1">(OFFSET(Assumptions!$B$20,H$1-1,0)*$D644+1)^(1/252)-1</f>
        <v>4.2672694996159777E-4</v>
      </c>
      <c r="I644" s="2">
        <f ca="1">(OFFSET(Assumptions!$B$20,I$1-1,0)*$D644+1)^(1/252)-1</f>
        <v>4.4595073194342305E-4</v>
      </c>
      <c r="J644" s="2">
        <f ca="1">(OFFSET(Assumptions!$B$20,J$1-1,0)*$D644+1)^(1/252)-1</f>
        <v>4.8412236378325701E-4</v>
      </c>
      <c r="K644" s="2">
        <f ca="1">(OFFSET(Assumptions!$B$20,K$1-1,0)*$D644+1)^(1/252)-1</f>
        <v>4.2672694996159777E-4</v>
      </c>
      <c r="L644" s="2">
        <f ca="1">(OFFSET(Assumptions!$B$20,L$1-1,0)*$D644+1)^(1/252)-1</f>
        <v>4.2479946242424127E-4</v>
      </c>
      <c r="M644" s="2">
        <f ca="1">(OFFSET(Assumptions!$B$20,M$1-1,0)*$D644+1)^(1/252)-1</f>
        <v>4.3442759243483842E-4</v>
      </c>
      <c r="N644" s="2">
        <f ca="1">(OFFSET(Assumptions!$B$20,N$1-1,0)*$D644+1)^(1/252)-1</f>
        <v>4.0702270446457689E-4</v>
      </c>
    </row>
    <row r="645" spans="1:14" x14ac:dyDescent="0.25">
      <c r="A645" s="4">
        <f t="shared" si="40"/>
        <v>9</v>
      </c>
      <c r="B645" s="4">
        <f t="shared" si="41"/>
        <v>2014</v>
      </c>
      <c r="C645" s="9">
        <v>41898</v>
      </c>
      <c r="D645" s="1">
        <f t="shared" ref="D645:D708" si="42">(1+E645)^252-1</f>
        <v>0.10809952891581021</v>
      </c>
      <c r="E645" s="1">
        <v>4.07409999999997E-4</v>
      </c>
      <c r="F645" s="1">
        <f t="shared" si="39"/>
        <v>0.2377791078332645</v>
      </c>
      <c r="G645" s="1">
        <v>-1.3067450141076201E-2</v>
      </c>
      <c r="H645" s="2">
        <f ca="1">(OFFSET(Assumptions!$B$20,H$1-1,0)*$D645+1)^(1/252)-1</f>
        <v>4.2672694996159777E-4</v>
      </c>
      <c r="I645" s="2">
        <f ca="1">(OFFSET(Assumptions!$B$20,I$1-1,0)*$D645+1)^(1/252)-1</f>
        <v>4.4595073194342305E-4</v>
      </c>
      <c r="J645" s="2">
        <f ca="1">(OFFSET(Assumptions!$B$20,J$1-1,0)*$D645+1)^(1/252)-1</f>
        <v>4.8412236378325701E-4</v>
      </c>
      <c r="K645" s="2">
        <f ca="1">(OFFSET(Assumptions!$B$20,K$1-1,0)*$D645+1)^(1/252)-1</f>
        <v>4.2672694996159777E-4</v>
      </c>
      <c r="L645" s="2">
        <f ca="1">(OFFSET(Assumptions!$B$20,L$1-1,0)*$D645+1)^(1/252)-1</f>
        <v>4.2479946242424127E-4</v>
      </c>
      <c r="M645" s="2">
        <f ca="1">(OFFSET(Assumptions!$B$20,M$1-1,0)*$D645+1)^(1/252)-1</f>
        <v>4.3442759243483842E-4</v>
      </c>
      <c r="N645" s="2">
        <f ca="1">(OFFSET(Assumptions!$B$20,N$1-1,0)*$D645+1)^(1/252)-1</f>
        <v>4.0702270446457689E-4</v>
      </c>
    </row>
    <row r="646" spans="1:14" x14ac:dyDescent="0.25">
      <c r="A646" s="4">
        <f t="shared" si="40"/>
        <v>9</v>
      </c>
      <c r="B646" s="4">
        <f t="shared" si="41"/>
        <v>2014</v>
      </c>
      <c r="C646" s="9">
        <v>41899</v>
      </c>
      <c r="D646" s="1">
        <f t="shared" si="42"/>
        <v>0.10809952891581021</v>
      </c>
      <c r="E646" s="1">
        <v>4.07409999999997E-4</v>
      </c>
      <c r="F646" s="1">
        <f t="shared" si="39"/>
        <v>0.23828339141958677</v>
      </c>
      <c r="G646" s="1">
        <v>5.3146731674475998E-3</v>
      </c>
      <c r="H646" s="2">
        <f ca="1">(OFFSET(Assumptions!$B$20,H$1-1,0)*$D646+1)^(1/252)-1</f>
        <v>4.2672694996159777E-4</v>
      </c>
      <c r="I646" s="2">
        <f ca="1">(OFFSET(Assumptions!$B$20,I$1-1,0)*$D646+1)^(1/252)-1</f>
        <v>4.4595073194342305E-4</v>
      </c>
      <c r="J646" s="2">
        <f ca="1">(OFFSET(Assumptions!$B$20,J$1-1,0)*$D646+1)^(1/252)-1</f>
        <v>4.8412236378325701E-4</v>
      </c>
      <c r="K646" s="2">
        <f ca="1">(OFFSET(Assumptions!$B$20,K$1-1,0)*$D646+1)^(1/252)-1</f>
        <v>4.2672694996159777E-4</v>
      </c>
      <c r="L646" s="2">
        <f ca="1">(OFFSET(Assumptions!$B$20,L$1-1,0)*$D646+1)^(1/252)-1</f>
        <v>4.2479946242424127E-4</v>
      </c>
      <c r="M646" s="2">
        <f ca="1">(OFFSET(Assumptions!$B$20,M$1-1,0)*$D646+1)^(1/252)-1</f>
        <v>4.3442759243483842E-4</v>
      </c>
      <c r="N646" s="2">
        <f ca="1">(OFFSET(Assumptions!$B$20,N$1-1,0)*$D646+1)^(1/252)-1</f>
        <v>4.0702270446457689E-4</v>
      </c>
    </row>
    <row r="647" spans="1:14" x14ac:dyDescent="0.25">
      <c r="A647" s="4">
        <f t="shared" si="40"/>
        <v>9</v>
      </c>
      <c r="B647" s="4">
        <f t="shared" si="41"/>
        <v>2014</v>
      </c>
      <c r="C647" s="9">
        <v>41900</v>
      </c>
      <c r="D647" s="1">
        <f t="shared" si="42"/>
        <v>0.10809952891581021</v>
      </c>
      <c r="E647" s="1">
        <v>4.07409999999997E-4</v>
      </c>
      <c r="F647" s="1">
        <f t="shared" ref="F647:F710" si="43">(1+F646)*(1+E647)-1</f>
        <v>0.23878788045608501</v>
      </c>
      <c r="G647" s="1">
        <v>1.01491307218351E-2</v>
      </c>
      <c r="H647" s="2">
        <f ca="1">(OFFSET(Assumptions!$B$20,H$1-1,0)*$D647+1)^(1/252)-1</f>
        <v>4.2672694996159777E-4</v>
      </c>
      <c r="I647" s="2">
        <f ca="1">(OFFSET(Assumptions!$B$20,I$1-1,0)*$D647+1)^(1/252)-1</f>
        <v>4.4595073194342305E-4</v>
      </c>
      <c r="J647" s="2">
        <f ca="1">(OFFSET(Assumptions!$B$20,J$1-1,0)*$D647+1)^(1/252)-1</f>
        <v>4.8412236378325701E-4</v>
      </c>
      <c r="K647" s="2">
        <f ca="1">(OFFSET(Assumptions!$B$20,K$1-1,0)*$D647+1)^(1/252)-1</f>
        <v>4.2672694996159777E-4</v>
      </c>
      <c r="L647" s="2">
        <f ca="1">(OFFSET(Assumptions!$B$20,L$1-1,0)*$D647+1)^(1/252)-1</f>
        <v>4.2479946242424127E-4</v>
      </c>
      <c r="M647" s="2">
        <f ca="1">(OFFSET(Assumptions!$B$20,M$1-1,0)*$D647+1)^(1/252)-1</f>
        <v>4.3442759243483842E-4</v>
      </c>
      <c r="N647" s="2">
        <f ca="1">(OFFSET(Assumptions!$B$20,N$1-1,0)*$D647+1)^(1/252)-1</f>
        <v>4.0702270446457689E-4</v>
      </c>
    </row>
    <row r="648" spans="1:14" x14ac:dyDescent="0.25">
      <c r="A648" s="4">
        <f t="shared" si="40"/>
        <v>9</v>
      </c>
      <c r="B648" s="4">
        <f t="shared" si="41"/>
        <v>2014</v>
      </c>
      <c r="C648" s="9">
        <v>41901</v>
      </c>
      <c r="D648" s="1">
        <f t="shared" si="42"/>
        <v>0.10809952891581021</v>
      </c>
      <c r="E648" s="1">
        <v>4.07409999999997E-4</v>
      </c>
      <c r="F648" s="1">
        <f t="shared" si="43"/>
        <v>0.23929257502646162</v>
      </c>
      <c r="G648" s="1">
        <v>1.7002031865827098E-2</v>
      </c>
      <c r="H648" s="2">
        <f ca="1">(OFFSET(Assumptions!$B$20,H$1-1,0)*$D648+1)^(1/252)-1</f>
        <v>4.2672694996159777E-4</v>
      </c>
      <c r="I648" s="2">
        <f ca="1">(OFFSET(Assumptions!$B$20,I$1-1,0)*$D648+1)^(1/252)-1</f>
        <v>4.4595073194342305E-4</v>
      </c>
      <c r="J648" s="2">
        <f ca="1">(OFFSET(Assumptions!$B$20,J$1-1,0)*$D648+1)^(1/252)-1</f>
        <v>4.8412236378325701E-4</v>
      </c>
      <c r="K648" s="2">
        <f ca="1">(OFFSET(Assumptions!$B$20,K$1-1,0)*$D648+1)^(1/252)-1</f>
        <v>4.2672694996159777E-4</v>
      </c>
      <c r="L648" s="2">
        <f ca="1">(OFFSET(Assumptions!$B$20,L$1-1,0)*$D648+1)^(1/252)-1</f>
        <v>4.2479946242424127E-4</v>
      </c>
      <c r="M648" s="2">
        <f ca="1">(OFFSET(Assumptions!$B$20,M$1-1,0)*$D648+1)^(1/252)-1</f>
        <v>4.3442759243483842E-4</v>
      </c>
      <c r="N648" s="2">
        <f ca="1">(OFFSET(Assumptions!$B$20,N$1-1,0)*$D648+1)^(1/252)-1</f>
        <v>4.0702270446457689E-4</v>
      </c>
    </row>
    <row r="649" spans="1:14" x14ac:dyDescent="0.25">
      <c r="A649" s="4">
        <f t="shared" si="40"/>
        <v>9</v>
      </c>
      <c r="B649" s="4">
        <f t="shared" si="41"/>
        <v>2014</v>
      </c>
      <c r="C649" s="9">
        <v>41904</v>
      </c>
      <c r="D649" s="1">
        <f t="shared" si="42"/>
        <v>0.10809952891581021</v>
      </c>
      <c r="E649" s="1">
        <v>4.07409999999997E-4</v>
      </c>
      <c r="F649" s="1">
        <f t="shared" si="43"/>
        <v>0.23979747521445316</v>
      </c>
      <c r="G649" s="1">
        <v>1.3807335035957101E-2</v>
      </c>
      <c r="H649" s="2">
        <f ca="1">(OFFSET(Assumptions!$B$20,H$1-1,0)*$D649+1)^(1/252)-1</f>
        <v>4.2672694996159777E-4</v>
      </c>
      <c r="I649" s="2">
        <f ca="1">(OFFSET(Assumptions!$B$20,I$1-1,0)*$D649+1)^(1/252)-1</f>
        <v>4.4595073194342305E-4</v>
      </c>
      <c r="J649" s="2">
        <f ca="1">(OFFSET(Assumptions!$B$20,J$1-1,0)*$D649+1)^(1/252)-1</f>
        <v>4.8412236378325701E-4</v>
      </c>
      <c r="K649" s="2">
        <f ca="1">(OFFSET(Assumptions!$B$20,K$1-1,0)*$D649+1)^(1/252)-1</f>
        <v>4.2672694996159777E-4</v>
      </c>
      <c r="L649" s="2">
        <f ca="1">(OFFSET(Assumptions!$B$20,L$1-1,0)*$D649+1)^(1/252)-1</f>
        <v>4.2479946242424127E-4</v>
      </c>
      <c r="M649" s="2">
        <f ca="1">(OFFSET(Assumptions!$B$20,M$1-1,0)*$D649+1)^(1/252)-1</f>
        <v>4.3442759243483842E-4</v>
      </c>
      <c r="N649" s="2">
        <f ca="1">(OFFSET(Assumptions!$B$20,N$1-1,0)*$D649+1)^(1/252)-1</f>
        <v>4.0702270446457689E-4</v>
      </c>
    </row>
    <row r="650" spans="1:14" x14ac:dyDescent="0.25">
      <c r="A650" s="4">
        <f t="shared" si="40"/>
        <v>9</v>
      </c>
      <c r="B650" s="4">
        <f t="shared" si="41"/>
        <v>2014</v>
      </c>
      <c r="C650" s="9">
        <v>41905</v>
      </c>
      <c r="D650" s="1">
        <f t="shared" si="42"/>
        <v>0.10809952891581021</v>
      </c>
      <c r="E650" s="1">
        <v>4.07409999999997E-4</v>
      </c>
      <c r="F650" s="1">
        <f t="shared" si="43"/>
        <v>0.24030258110383018</v>
      </c>
      <c r="G650" s="1">
        <v>1.8103736903752402E-2</v>
      </c>
      <c r="H650" s="2">
        <f ca="1">(OFFSET(Assumptions!$B$20,H$1-1,0)*$D650+1)^(1/252)-1</f>
        <v>4.2672694996159777E-4</v>
      </c>
      <c r="I650" s="2">
        <f ca="1">(OFFSET(Assumptions!$B$20,I$1-1,0)*$D650+1)^(1/252)-1</f>
        <v>4.4595073194342305E-4</v>
      </c>
      <c r="J650" s="2">
        <f ca="1">(OFFSET(Assumptions!$B$20,J$1-1,0)*$D650+1)^(1/252)-1</f>
        <v>4.8412236378325701E-4</v>
      </c>
      <c r="K650" s="2">
        <f ca="1">(OFFSET(Assumptions!$B$20,K$1-1,0)*$D650+1)^(1/252)-1</f>
        <v>4.2672694996159777E-4</v>
      </c>
      <c r="L650" s="2">
        <f ca="1">(OFFSET(Assumptions!$B$20,L$1-1,0)*$D650+1)^(1/252)-1</f>
        <v>4.2479946242424127E-4</v>
      </c>
      <c r="M650" s="2">
        <f ca="1">(OFFSET(Assumptions!$B$20,M$1-1,0)*$D650+1)^(1/252)-1</f>
        <v>4.3442759243483842E-4</v>
      </c>
      <c r="N650" s="2">
        <f ca="1">(OFFSET(Assumptions!$B$20,N$1-1,0)*$D650+1)^(1/252)-1</f>
        <v>4.0702270446457689E-4</v>
      </c>
    </row>
    <row r="651" spans="1:14" x14ac:dyDescent="0.25">
      <c r="A651" s="4">
        <f t="shared" si="40"/>
        <v>9</v>
      </c>
      <c r="B651" s="4">
        <f t="shared" si="41"/>
        <v>2014</v>
      </c>
      <c r="C651" s="9">
        <v>41906</v>
      </c>
      <c r="D651" s="1">
        <f t="shared" si="42"/>
        <v>0.1084010273133964</v>
      </c>
      <c r="E651" s="1">
        <v>4.0849000000009499E-4</v>
      </c>
      <c r="F651" s="1">
        <f t="shared" si="43"/>
        <v>0.24080923230518536</v>
      </c>
      <c r="G651" s="1">
        <v>7.01272936997377E-3</v>
      </c>
      <c r="H651" s="2">
        <f ca="1">(OFFSET(Assumptions!$B$20,H$1-1,0)*$D651+1)^(1/252)-1</f>
        <v>4.2785546042511946E-4</v>
      </c>
      <c r="I651" s="2">
        <f ca="1">(OFFSET(Assumptions!$B$20,I$1-1,0)*$D651+1)^(1/252)-1</f>
        <v>4.4712728557705361E-4</v>
      </c>
      <c r="J651" s="2">
        <f ca="1">(OFFSET(Assumptions!$B$20,J$1-1,0)*$D651+1)^(1/252)-1</f>
        <v>4.8539362868571523E-4</v>
      </c>
      <c r="K651" s="2">
        <f ca="1">(OFFSET(Assumptions!$B$20,K$1-1,0)*$D651+1)^(1/252)-1</f>
        <v>4.2785546042511946E-4</v>
      </c>
      <c r="L651" s="2">
        <f ca="1">(OFFSET(Assumptions!$B$20,L$1-1,0)*$D651+1)^(1/252)-1</f>
        <v>4.2592314298173228E-4</v>
      </c>
      <c r="M651" s="2">
        <f ca="1">(OFFSET(Assumptions!$B$20,M$1-1,0)*$D651+1)^(1/252)-1</f>
        <v>4.3557537586158546E-4</v>
      </c>
      <c r="N651" s="2">
        <f ca="1">(OFFSET(Assumptions!$B$20,N$1-1,0)*$D651+1)^(1/252)-1</f>
        <v>4.0810172944216738E-4</v>
      </c>
    </row>
    <row r="652" spans="1:14" x14ac:dyDescent="0.25">
      <c r="A652" s="4">
        <f t="shared" si="40"/>
        <v>9</v>
      </c>
      <c r="B652" s="4">
        <f t="shared" si="41"/>
        <v>2014</v>
      </c>
      <c r="C652" s="9">
        <v>41907</v>
      </c>
      <c r="D652" s="1">
        <f t="shared" si="42"/>
        <v>0.1084010273133964</v>
      </c>
      <c r="E652" s="1">
        <v>4.0849000000009499E-4</v>
      </c>
      <c r="F652" s="1">
        <f t="shared" si="43"/>
        <v>0.2413160904684899</v>
      </c>
      <c r="G652" s="1">
        <v>-1.05227653258131E-2</v>
      </c>
      <c r="H652" s="2">
        <f ca="1">(OFFSET(Assumptions!$B$20,H$1-1,0)*$D652+1)^(1/252)-1</f>
        <v>4.2785546042511946E-4</v>
      </c>
      <c r="I652" s="2">
        <f ca="1">(OFFSET(Assumptions!$B$20,I$1-1,0)*$D652+1)^(1/252)-1</f>
        <v>4.4712728557705361E-4</v>
      </c>
      <c r="J652" s="2">
        <f ca="1">(OFFSET(Assumptions!$B$20,J$1-1,0)*$D652+1)^(1/252)-1</f>
        <v>4.8539362868571523E-4</v>
      </c>
      <c r="K652" s="2">
        <f ca="1">(OFFSET(Assumptions!$B$20,K$1-1,0)*$D652+1)^(1/252)-1</f>
        <v>4.2785546042511946E-4</v>
      </c>
      <c r="L652" s="2">
        <f ca="1">(OFFSET(Assumptions!$B$20,L$1-1,0)*$D652+1)^(1/252)-1</f>
        <v>4.2592314298173228E-4</v>
      </c>
      <c r="M652" s="2">
        <f ca="1">(OFFSET(Assumptions!$B$20,M$1-1,0)*$D652+1)^(1/252)-1</f>
        <v>4.3557537586158546E-4</v>
      </c>
      <c r="N652" s="2">
        <f ca="1">(OFFSET(Assumptions!$B$20,N$1-1,0)*$D652+1)^(1/252)-1</f>
        <v>4.0810172944216738E-4</v>
      </c>
    </row>
    <row r="653" spans="1:14" x14ac:dyDescent="0.25">
      <c r="A653" s="4">
        <f t="shared" si="40"/>
        <v>9</v>
      </c>
      <c r="B653" s="4">
        <f t="shared" si="41"/>
        <v>2014</v>
      </c>
      <c r="C653" s="9">
        <v>41908</v>
      </c>
      <c r="D653" s="1">
        <f t="shared" si="42"/>
        <v>0.1084010273133964</v>
      </c>
      <c r="E653" s="1">
        <v>4.0849000000009499E-4</v>
      </c>
      <c r="F653" s="1">
        <f t="shared" si="43"/>
        <v>0.2418231556782855</v>
      </c>
      <c r="G653" s="1">
        <v>1.9023718739122002E-2</v>
      </c>
      <c r="H653" s="2">
        <f ca="1">(OFFSET(Assumptions!$B$20,H$1-1,0)*$D653+1)^(1/252)-1</f>
        <v>4.2785546042511946E-4</v>
      </c>
      <c r="I653" s="2">
        <f ca="1">(OFFSET(Assumptions!$B$20,I$1-1,0)*$D653+1)^(1/252)-1</f>
        <v>4.4712728557705361E-4</v>
      </c>
      <c r="J653" s="2">
        <f ca="1">(OFFSET(Assumptions!$B$20,J$1-1,0)*$D653+1)^(1/252)-1</f>
        <v>4.8539362868571523E-4</v>
      </c>
      <c r="K653" s="2">
        <f ca="1">(OFFSET(Assumptions!$B$20,K$1-1,0)*$D653+1)^(1/252)-1</f>
        <v>4.2785546042511946E-4</v>
      </c>
      <c r="L653" s="2">
        <f ca="1">(OFFSET(Assumptions!$B$20,L$1-1,0)*$D653+1)^(1/252)-1</f>
        <v>4.2592314298173228E-4</v>
      </c>
      <c r="M653" s="2">
        <f ca="1">(OFFSET(Assumptions!$B$20,M$1-1,0)*$D653+1)^(1/252)-1</f>
        <v>4.3557537586158546E-4</v>
      </c>
      <c r="N653" s="2">
        <f ca="1">(OFFSET(Assumptions!$B$20,N$1-1,0)*$D653+1)^(1/252)-1</f>
        <v>4.0810172944216738E-4</v>
      </c>
    </row>
    <row r="654" spans="1:14" x14ac:dyDescent="0.25">
      <c r="A654" s="4">
        <f t="shared" si="40"/>
        <v>9</v>
      </c>
      <c r="B654" s="4">
        <f t="shared" si="41"/>
        <v>2014</v>
      </c>
      <c r="C654" s="9">
        <v>41911</v>
      </c>
      <c r="D654" s="1">
        <f t="shared" si="42"/>
        <v>0.10809952891581021</v>
      </c>
      <c r="E654" s="1">
        <v>4.07409999999997E-4</v>
      </c>
      <c r="F654" s="1">
        <f t="shared" si="43"/>
        <v>0.24232908685014043</v>
      </c>
      <c r="G654" s="1">
        <v>-4.6115833875568502E-3</v>
      </c>
      <c r="H654" s="2">
        <f ca="1">(OFFSET(Assumptions!$B$20,H$1-1,0)*$D654+1)^(1/252)-1</f>
        <v>4.2672694996159777E-4</v>
      </c>
      <c r="I654" s="2">
        <f ca="1">(OFFSET(Assumptions!$B$20,I$1-1,0)*$D654+1)^(1/252)-1</f>
        <v>4.4595073194342305E-4</v>
      </c>
      <c r="J654" s="2">
        <f ca="1">(OFFSET(Assumptions!$B$20,J$1-1,0)*$D654+1)^(1/252)-1</f>
        <v>4.8412236378325701E-4</v>
      </c>
      <c r="K654" s="2">
        <f ca="1">(OFFSET(Assumptions!$B$20,K$1-1,0)*$D654+1)^(1/252)-1</f>
        <v>4.2672694996159777E-4</v>
      </c>
      <c r="L654" s="2">
        <f ca="1">(OFFSET(Assumptions!$B$20,L$1-1,0)*$D654+1)^(1/252)-1</f>
        <v>4.2479946242424127E-4</v>
      </c>
      <c r="M654" s="2">
        <f ca="1">(OFFSET(Assumptions!$B$20,M$1-1,0)*$D654+1)^(1/252)-1</f>
        <v>4.3442759243483842E-4</v>
      </c>
      <c r="N654" s="2">
        <f ca="1">(OFFSET(Assumptions!$B$20,N$1-1,0)*$D654+1)^(1/252)-1</f>
        <v>4.0702270446457689E-4</v>
      </c>
    </row>
    <row r="655" spans="1:14" x14ac:dyDescent="0.25">
      <c r="A655" s="4">
        <f t="shared" si="40"/>
        <v>9</v>
      </c>
      <c r="B655" s="4">
        <f t="shared" si="41"/>
        <v>2014</v>
      </c>
      <c r="C655" s="9">
        <v>41912</v>
      </c>
      <c r="D655" s="1">
        <f t="shared" si="42"/>
        <v>0.10809952891581021</v>
      </c>
      <c r="E655" s="1">
        <v>4.07409999999997E-4</v>
      </c>
      <c r="F655" s="1">
        <f t="shared" si="43"/>
        <v>0.24283522414341396</v>
      </c>
      <c r="G655" s="1">
        <v>4.5024419688409499E-2</v>
      </c>
      <c r="H655" s="2">
        <f ca="1">(OFFSET(Assumptions!$B$20,H$1-1,0)*$D655+1)^(1/252)-1</f>
        <v>4.2672694996159777E-4</v>
      </c>
      <c r="I655" s="2">
        <f ca="1">(OFFSET(Assumptions!$B$20,I$1-1,0)*$D655+1)^(1/252)-1</f>
        <v>4.4595073194342305E-4</v>
      </c>
      <c r="J655" s="2">
        <f ca="1">(OFFSET(Assumptions!$B$20,J$1-1,0)*$D655+1)^(1/252)-1</f>
        <v>4.8412236378325701E-4</v>
      </c>
      <c r="K655" s="2">
        <f ca="1">(OFFSET(Assumptions!$B$20,K$1-1,0)*$D655+1)^(1/252)-1</f>
        <v>4.2672694996159777E-4</v>
      </c>
      <c r="L655" s="2">
        <f ca="1">(OFFSET(Assumptions!$B$20,L$1-1,0)*$D655+1)^(1/252)-1</f>
        <v>4.2479946242424127E-4</v>
      </c>
      <c r="M655" s="2">
        <f ca="1">(OFFSET(Assumptions!$B$20,M$1-1,0)*$D655+1)^(1/252)-1</f>
        <v>4.3442759243483842E-4</v>
      </c>
      <c r="N655" s="2">
        <f ca="1">(OFFSET(Assumptions!$B$20,N$1-1,0)*$D655+1)^(1/252)-1</f>
        <v>4.0702270446457689E-4</v>
      </c>
    </row>
    <row r="656" spans="1:14" x14ac:dyDescent="0.25">
      <c r="A656" s="4">
        <f t="shared" si="40"/>
        <v>10</v>
      </c>
      <c r="B656" s="4">
        <f t="shared" si="41"/>
        <v>2014</v>
      </c>
      <c r="C656" s="9">
        <v>41913</v>
      </c>
      <c r="D656" s="1">
        <f t="shared" si="42"/>
        <v>0.10809952891581021</v>
      </c>
      <c r="E656" s="1">
        <v>4.07409999999997E-4</v>
      </c>
      <c r="F656" s="1">
        <f t="shared" si="43"/>
        <v>0.24334156764208226</v>
      </c>
      <c r="G656" s="1">
        <v>-6.5966446547443E-3</v>
      </c>
      <c r="H656" s="2">
        <f ca="1">(OFFSET(Assumptions!$B$20,H$1-1,0)*$D656+1)^(1/252)-1</f>
        <v>4.2672694996159777E-4</v>
      </c>
      <c r="I656" s="2">
        <f ca="1">(OFFSET(Assumptions!$B$20,I$1-1,0)*$D656+1)^(1/252)-1</f>
        <v>4.4595073194342305E-4</v>
      </c>
      <c r="J656" s="2">
        <f ca="1">(OFFSET(Assumptions!$B$20,J$1-1,0)*$D656+1)^(1/252)-1</f>
        <v>4.8412236378325701E-4</v>
      </c>
      <c r="K656" s="2">
        <f ca="1">(OFFSET(Assumptions!$B$20,K$1-1,0)*$D656+1)^(1/252)-1</f>
        <v>4.2672694996159777E-4</v>
      </c>
      <c r="L656" s="2">
        <f ca="1">(OFFSET(Assumptions!$B$20,L$1-1,0)*$D656+1)^(1/252)-1</f>
        <v>4.2479946242424127E-4</v>
      </c>
      <c r="M656" s="2">
        <f ca="1">(OFFSET(Assumptions!$B$20,M$1-1,0)*$D656+1)^(1/252)-1</f>
        <v>4.3442759243483842E-4</v>
      </c>
      <c r="N656" s="2">
        <f ca="1">(OFFSET(Assumptions!$B$20,N$1-1,0)*$D656+1)^(1/252)-1</f>
        <v>4.0702270446457689E-4</v>
      </c>
    </row>
    <row r="657" spans="1:14" x14ac:dyDescent="0.25">
      <c r="A657" s="4">
        <f t="shared" si="40"/>
        <v>10</v>
      </c>
      <c r="B657" s="4">
        <f t="shared" si="41"/>
        <v>2014</v>
      </c>
      <c r="C657" s="9">
        <v>41914</v>
      </c>
      <c r="D657" s="1">
        <f t="shared" si="42"/>
        <v>0.10809952891581021</v>
      </c>
      <c r="E657" s="1">
        <v>4.07409999999997E-4</v>
      </c>
      <c r="F657" s="1">
        <f t="shared" si="43"/>
        <v>0.24384811743015522</v>
      </c>
      <c r="G657" s="1">
        <v>1.9095347568203001E-2</v>
      </c>
      <c r="H657" s="2">
        <f ca="1">(OFFSET(Assumptions!$B$20,H$1-1,0)*$D657+1)^(1/252)-1</f>
        <v>4.2672694996159777E-4</v>
      </c>
      <c r="I657" s="2">
        <f ca="1">(OFFSET(Assumptions!$B$20,I$1-1,0)*$D657+1)^(1/252)-1</f>
        <v>4.4595073194342305E-4</v>
      </c>
      <c r="J657" s="2">
        <f ca="1">(OFFSET(Assumptions!$B$20,J$1-1,0)*$D657+1)^(1/252)-1</f>
        <v>4.8412236378325701E-4</v>
      </c>
      <c r="K657" s="2">
        <f ca="1">(OFFSET(Assumptions!$B$20,K$1-1,0)*$D657+1)^(1/252)-1</f>
        <v>4.2672694996159777E-4</v>
      </c>
      <c r="L657" s="2">
        <f ca="1">(OFFSET(Assumptions!$B$20,L$1-1,0)*$D657+1)^(1/252)-1</f>
        <v>4.2479946242424127E-4</v>
      </c>
      <c r="M657" s="2">
        <f ca="1">(OFFSET(Assumptions!$B$20,M$1-1,0)*$D657+1)^(1/252)-1</f>
        <v>4.3442759243483842E-4</v>
      </c>
      <c r="N657" s="2">
        <f ca="1">(OFFSET(Assumptions!$B$20,N$1-1,0)*$D657+1)^(1/252)-1</f>
        <v>4.0702270446457689E-4</v>
      </c>
    </row>
    <row r="658" spans="1:14" x14ac:dyDescent="0.25">
      <c r="A658" s="4">
        <f t="shared" si="40"/>
        <v>10</v>
      </c>
      <c r="B658" s="4">
        <f t="shared" si="41"/>
        <v>2014</v>
      </c>
      <c r="C658" s="9">
        <v>41915</v>
      </c>
      <c r="D658" s="1">
        <f t="shared" si="42"/>
        <v>0.10809952891581021</v>
      </c>
      <c r="E658" s="1">
        <v>4.07409999999997E-4</v>
      </c>
      <c r="F658" s="1">
        <f t="shared" si="43"/>
        <v>0.2443548735916774</v>
      </c>
      <c r="G658" s="1">
        <v>1.15343054597463E-2</v>
      </c>
      <c r="H658" s="2">
        <f ca="1">(OFFSET(Assumptions!$B$20,H$1-1,0)*$D658+1)^(1/252)-1</f>
        <v>4.2672694996159777E-4</v>
      </c>
      <c r="I658" s="2">
        <f ca="1">(OFFSET(Assumptions!$B$20,I$1-1,0)*$D658+1)^(1/252)-1</f>
        <v>4.4595073194342305E-4</v>
      </c>
      <c r="J658" s="2">
        <f ca="1">(OFFSET(Assumptions!$B$20,J$1-1,0)*$D658+1)^(1/252)-1</f>
        <v>4.8412236378325701E-4</v>
      </c>
      <c r="K658" s="2">
        <f ca="1">(OFFSET(Assumptions!$B$20,K$1-1,0)*$D658+1)^(1/252)-1</f>
        <v>4.2672694996159777E-4</v>
      </c>
      <c r="L658" s="2">
        <f ca="1">(OFFSET(Assumptions!$B$20,L$1-1,0)*$D658+1)^(1/252)-1</f>
        <v>4.2479946242424127E-4</v>
      </c>
      <c r="M658" s="2">
        <f ca="1">(OFFSET(Assumptions!$B$20,M$1-1,0)*$D658+1)^(1/252)-1</f>
        <v>4.3442759243483842E-4</v>
      </c>
      <c r="N658" s="2">
        <f ca="1">(OFFSET(Assumptions!$B$20,N$1-1,0)*$D658+1)^(1/252)-1</f>
        <v>4.0702270446457689E-4</v>
      </c>
    </row>
    <row r="659" spans="1:14" x14ac:dyDescent="0.25">
      <c r="A659" s="4">
        <f t="shared" si="40"/>
        <v>10</v>
      </c>
      <c r="B659" s="4">
        <f t="shared" si="41"/>
        <v>2014</v>
      </c>
      <c r="C659" s="9">
        <v>41918</v>
      </c>
      <c r="D659" s="1">
        <f t="shared" si="42"/>
        <v>0.10809952891581021</v>
      </c>
      <c r="E659" s="1">
        <v>4.07409999999997E-4</v>
      </c>
      <c r="F659" s="1">
        <f t="shared" si="43"/>
        <v>0.24486183621072732</v>
      </c>
      <c r="G659" s="1">
        <v>-7.0194065004318702E-3</v>
      </c>
      <c r="H659" s="2">
        <f ca="1">(OFFSET(Assumptions!$B$20,H$1-1,0)*$D659+1)^(1/252)-1</f>
        <v>4.2672694996159777E-4</v>
      </c>
      <c r="I659" s="2">
        <f ca="1">(OFFSET(Assumptions!$B$20,I$1-1,0)*$D659+1)^(1/252)-1</f>
        <v>4.4595073194342305E-4</v>
      </c>
      <c r="J659" s="2">
        <f ca="1">(OFFSET(Assumptions!$B$20,J$1-1,0)*$D659+1)^(1/252)-1</f>
        <v>4.8412236378325701E-4</v>
      </c>
      <c r="K659" s="2">
        <f ca="1">(OFFSET(Assumptions!$B$20,K$1-1,0)*$D659+1)^(1/252)-1</f>
        <v>4.2672694996159777E-4</v>
      </c>
      <c r="L659" s="2">
        <f ca="1">(OFFSET(Assumptions!$B$20,L$1-1,0)*$D659+1)^(1/252)-1</f>
        <v>4.2479946242424127E-4</v>
      </c>
      <c r="M659" s="2">
        <f ca="1">(OFFSET(Assumptions!$B$20,M$1-1,0)*$D659+1)^(1/252)-1</f>
        <v>4.3442759243483842E-4</v>
      </c>
      <c r="N659" s="2">
        <f ca="1">(OFFSET(Assumptions!$B$20,N$1-1,0)*$D659+1)^(1/252)-1</f>
        <v>4.0702270446457689E-4</v>
      </c>
    </row>
    <row r="660" spans="1:14" x14ac:dyDescent="0.25">
      <c r="A660" s="4">
        <f t="shared" si="40"/>
        <v>10</v>
      </c>
      <c r="B660" s="4">
        <f t="shared" si="41"/>
        <v>2014</v>
      </c>
      <c r="C660" s="9">
        <v>41919</v>
      </c>
      <c r="D660" s="1">
        <f t="shared" si="42"/>
        <v>0.10809952891581021</v>
      </c>
      <c r="E660" s="1">
        <v>4.07409999999997E-4</v>
      </c>
      <c r="F660" s="1">
        <f t="shared" si="43"/>
        <v>0.24536900537141793</v>
      </c>
      <c r="G660" s="1">
        <v>-5.7532429416325602E-2</v>
      </c>
      <c r="H660" s="2">
        <f ca="1">(OFFSET(Assumptions!$B$20,H$1-1,0)*$D660+1)^(1/252)-1</f>
        <v>4.2672694996159777E-4</v>
      </c>
      <c r="I660" s="2">
        <f ca="1">(OFFSET(Assumptions!$B$20,I$1-1,0)*$D660+1)^(1/252)-1</f>
        <v>4.4595073194342305E-4</v>
      </c>
      <c r="J660" s="2">
        <f ca="1">(OFFSET(Assumptions!$B$20,J$1-1,0)*$D660+1)^(1/252)-1</f>
        <v>4.8412236378325701E-4</v>
      </c>
      <c r="K660" s="2">
        <f ca="1">(OFFSET(Assumptions!$B$20,K$1-1,0)*$D660+1)^(1/252)-1</f>
        <v>4.2672694996159777E-4</v>
      </c>
      <c r="L660" s="2">
        <f ca="1">(OFFSET(Assumptions!$B$20,L$1-1,0)*$D660+1)^(1/252)-1</f>
        <v>4.2479946242424127E-4</v>
      </c>
      <c r="M660" s="2">
        <f ca="1">(OFFSET(Assumptions!$B$20,M$1-1,0)*$D660+1)^(1/252)-1</f>
        <v>4.3442759243483842E-4</v>
      </c>
      <c r="N660" s="2">
        <f ca="1">(OFFSET(Assumptions!$B$20,N$1-1,0)*$D660+1)^(1/252)-1</f>
        <v>4.0702270446457689E-4</v>
      </c>
    </row>
    <row r="661" spans="1:14" x14ac:dyDescent="0.25">
      <c r="A661" s="4">
        <f t="shared" si="40"/>
        <v>10</v>
      </c>
      <c r="B661" s="4">
        <f t="shared" si="41"/>
        <v>2014</v>
      </c>
      <c r="C661" s="9">
        <v>41920</v>
      </c>
      <c r="D661" s="1">
        <f t="shared" si="42"/>
        <v>0.1084010273133964</v>
      </c>
      <c r="E661" s="1">
        <v>4.0849000000009499E-4</v>
      </c>
      <c r="F661" s="1">
        <f t="shared" si="43"/>
        <v>0.24587772615642223</v>
      </c>
      <c r="G661" s="1">
        <v>-1.10799087309094E-2</v>
      </c>
      <c r="H661" s="2">
        <f ca="1">(OFFSET(Assumptions!$B$20,H$1-1,0)*$D661+1)^(1/252)-1</f>
        <v>4.2785546042511946E-4</v>
      </c>
      <c r="I661" s="2">
        <f ca="1">(OFFSET(Assumptions!$B$20,I$1-1,0)*$D661+1)^(1/252)-1</f>
        <v>4.4712728557705361E-4</v>
      </c>
      <c r="J661" s="2">
        <f ca="1">(OFFSET(Assumptions!$B$20,J$1-1,0)*$D661+1)^(1/252)-1</f>
        <v>4.8539362868571523E-4</v>
      </c>
      <c r="K661" s="2">
        <f ca="1">(OFFSET(Assumptions!$B$20,K$1-1,0)*$D661+1)^(1/252)-1</f>
        <v>4.2785546042511946E-4</v>
      </c>
      <c r="L661" s="2">
        <f ca="1">(OFFSET(Assumptions!$B$20,L$1-1,0)*$D661+1)^(1/252)-1</f>
        <v>4.2592314298173228E-4</v>
      </c>
      <c r="M661" s="2">
        <f ca="1">(OFFSET(Assumptions!$B$20,M$1-1,0)*$D661+1)^(1/252)-1</f>
        <v>4.3557537586158546E-4</v>
      </c>
      <c r="N661" s="2">
        <f ca="1">(OFFSET(Assumptions!$B$20,N$1-1,0)*$D661+1)^(1/252)-1</f>
        <v>4.0810172944216738E-4</v>
      </c>
    </row>
    <row r="662" spans="1:14" x14ac:dyDescent="0.25">
      <c r="A662" s="4">
        <f t="shared" si="40"/>
        <v>10</v>
      </c>
      <c r="B662" s="4">
        <f t="shared" si="41"/>
        <v>2014</v>
      </c>
      <c r="C662" s="9">
        <v>41921</v>
      </c>
      <c r="D662" s="1">
        <f t="shared" si="42"/>
        <v>0.1084010273133964</v>
      </c>
      <c r="E662" s="1">
        <v>4.0849000000009499E-4</v>
      </c>
      <c r="F662" s="1">
        <f t="shared" si="43"/>
        <v>0.24638665474878008</v>
      </c>
      <c r="G662" s="1">
        <v>1.0913823763760299E-2</v>
      </c>
      <c r="H662" s="2">
        <f ca="1">(OFFSET(Assumptions!$B$20,H$1-1,0)*$D662+1)^(1/252)-1</f>
        <v>4.2785546042511946E-4</v>
      </c>
      <c r="I662" s="2">
        <f ca="1">(OFFSET(Assumptions!$B$20,I$1-1,0)*$D662+1)^(1/252)-1</f>
        <v>4.4712728557705361E-4</v>
      </c>
      <c r="J662" s="2">
        <f ca="1">(OFFSET(Assumptions!$B$20,J$1-1,0)*$D662+1)^(1/252)-1</f>
        <v>4.8539362868571523E-4</v>
      </c>
      <c r="K662" s="2">
        <f ca="1">(OFFSET(Assumptions!$B$20,K$1-1,0)*$D662+1)^(1/252)-1</f>
        <v>4.2785546042511946E-4</v>
      </c>
      <c r="L662" s="2">
        <f ca="1">(OFFSET(Assumptions!$B$20,L$1-1,0)*$D662+1)^(1/252)-1</f>
        <v>4.2592314298173228E-4</v>
      </c>
      <c r="M662" s="2">
        <f ca="1">(OFFSET(Assumptions!$B$20,M$1-1,0)*$D662+1)^(1/252)-1</f>
        <v>4.3557537586158546E-4</v>
      </c>
      <c r="N662" s="2">
        <f ca="1">(OFFSET(Assumptions!$B$20,N$1-1,0)*$D662+1)^(1/252)-1</f>
        <v>4.0810172944216738E-4</v>
      </c>
    </row>
    <row r="663" spans="1:14" x14ac:dyDescent="0.25">
      <c r="A663" s="4">
        <f t="shared" si="40"/>
        <v>10</v>
      </c>
      <c r="B663" s="4">
        <f t="shared" si="41"/>
        <v>2014</v>
      </c>
      <c r="C663" s="9">
        <v>41922</v>
      </c>
      <c r="D663" s="1">
        <f t="shared" si="42"/>
        <v>0.1084010273133964</v>
      </c>
      <c r="E663" s="1">
        <v>4.0849000000009499E-4</v>
      </c>
      <c r="F663" s="1">
        <f t="shared" si="43"/>
        <v>0.24689579123337846</v>
      </c>
      <c r="G663" s="1">
        <v>-8.2056234921994396E-3</v>
      </c>
      <c r="H663" s="2">
        <f ca="1">(OFFSET(Assumptions!$B$20,H$1-1,0)*$D663+1)^(1/252)-1</f>
        <v>4.2785546042511946E-4</v>
      </c>
      <c r="I663" s="2">
        <f ca="1">(OFFSET(Assumptions!$B$20,I$1-1,0)*$D663+1)^(1/252)-1</f>
        <v>4.4712728557705361E-4</v>
      </c>
      <c r="J663" s="2">
        <f ca="1">(OFFSET(Assumptions!$B$20,J$1-1,0)*$D663+1)^(1/252)-1</f>
        <v>4.8539362868571523E-4</v>
      </c>
      <c r="K663" s="2">
        <f ca="1">(OFFSET(Assumptions!$B$20,K$1-1,0)*$D663+1)^(1/252)-1</f>
        <v>4.2785546042511946E-4</v>
      </c>
      <c r="L663" s="2">
        <f ca="1">(OFFSET(Assumptions!$B$20,L$1-1,0)*$D663+1)^(1/252)-1</f>
        <v>4.2592314298173228E-4</v>
      </c>
      <c r="M663" s="2">
        <f ca="1">(OFFSET(Assumptions!$B$20,M$1-1,0)*$D663+1)^(1/252)-1</f>
        <v>4.3557537586158546E-4</v>
      </c>
      <c r="N663" s="2">
        <f ca="1">(OFFSET(Assumptions!$B$20,N$1-1,0)*$D663+1)^(1/252)-1</f>
        <v>4.0810172944216738E-4</v>
      </c>
    </row>
    <row r="664" spans="1:14" x14ac:dyDescent="0.25">
      <c r="A664" s="4">
        <f t="shared" si="40"/>
        <v>10</v>
      </c>
      <c r="B664" s="4">
        <f t="shared" si="41"/>
        <v>2014</v>
      </c>
      <c r="C664" s="9">
        <v>41925</v>
      </c>
      <c r="D664" s="1">
        <f t="shared" si="42"/>
        <v>0.1084010273133964</v>
      </c>
      <c r="E664" s="1">
        <v>4.0849000000009499E-4</v>
      </c>
      <c r="F664" s="1">
        <f t="shared" si="43"/>
        <v>0.24740513569513944</v>
      </c>
      <c r="G664" s="1">
        <v>-1.0083654944609301E-3</v>
      </c>
      <c r="H664" s="2">
        <f ca="1">(OFFSET(Assumptions!$B$20,H$1-1,0)*$D664+1)^(1/252)-1</f>
        <v>4.2785546042511946E-4</v>
      </c>
      <c r="I664" s="2">
        <f ca="1">(OFFSET(Assumptions!$B$20,I$1-1,0)*$D664+1)^(1/252)-1</f>
        <v>4.4712728557705361E-4</v>
      </c>
      <c r="J664" s="2">
        <f ca="1">(OFFSET(Assumptions!$B$20,J$1-1,0)*$D664+1)^(1/252)-1</f>
        <v>4.8539362868571523E-4</v>
      </c>
      <c r="K664" s="2">
        <f ca="1">(OFFSET(Assumptions!$B$20,K$1-1,0)*$D664+1)^(1/252)-1</f>
        <v>4.2785546042511946E-4</v>
      </c>
      <c r="L664" s="2">
        <f ca="1">(OFFSET(Assumptions!$B$20,L$1-1,0)*$D664+1)^(1/252)-1</f>
        <v>4.2592314298173228E-4</v>
      </c>
      <c r="M664" s="2">
        <f ca="1">(OFFSET(Assumptions!$B$20,M$1-1,0)*$D664+1)^(1/252)-1</f>
        <v>4.3557537586158546E-4</v>
      </c>
      <c r="N664" s="2">
        <f ca="1">(OFFSET(Assumptions!$B$20,N$1-1,0)*$D664+1)^(1/252)-1</f>
        <v>4.0810172944216738E-4</v>
      </c>
    </row>
    <row r="665" spans="1:14" x14ac:dyDescent="0.25">
      <c r="A665" s="4">
        <f t="shared" si="40"/>
        <v>10</v>
      </c>
      <c r="B665" s="4">
        <f t="shared" si="41"/>
        <v>2014</v>
      </c>
      <c r="C665" s="9">
        <v>41926</v>
      </c>
      <c r="D665" s="1">
        <f t="shared" si="42"/>
        <v>0.10809952891581021</v>
      </c>
      <c r="E665" s="1">
        <v>4.07409999999997E-4</v>
      </c>
      <c r="F665" s="1">
        <f t="shared" si="43"/>
        <v>0.24791334102147289</v>
      </c>
      <c r="G665" s="1">
        <v>-4.2336357251966401E-3</v>
      </c>
      <c r="H665" s="2">
        <f ca="1">(OFFSET(Assumptions!$B$20,H$1-1,0)*$D665+1)^(1/252)-1</f>
        <v>4.2672694996159777E-4</v>
      </c>
      <c r="I665" s="2">
        <f ca="1">(OFFSET(Assumptions!$B$20,I$1-1,0)*$D665+1)^(1/252)-1</f>
        <v>4.4595073194342305E-4</v>
      </c>
      <c r="J665" s="2">
        <f ca="1">(OFFSET(Assumptions!$B$20,J$1-1,0)*$D665+1)^(1/252)-1</f>
        <v>4.8412236378325701E-4</v>
      </c>
      <c r="K665" s="2">
        <f ca="1">(OFFSET(Assumptions!$B$20,K$1-1,0)*$D665+1)^(1/252)-1</f>
        <v>4.2672694996159777E-4</v>
      </c>
      <c r="L665" s="2">
        <f ca="1">(OFFSET(Assumptions!$B$20,L$1-1,0)*$D665+1)^(1/252)-1</f>
        <v>4.2479946242424127E-4</v>
      </c>
      <c r="M665" s="2">
        <f ca="1">(OFFSET(Assumptions!$B$20,M$1-1,0)*$D665+1)^(1/252)-1</f>
        <v>4.3442759243483842E-4</v>
      </c>
      <c r="N665" s="2">
        <f ca="1">(OFFSET(Assumptions!$B$20,N$1-1,0)*$D665+1)^(1/252)-1</f>
        <v>4.0702270446457689E-4</v>
      </c>
    </row>
    <row r="666" spans="1:14" x14ac:dyDescent="0.25">
      <c r="A666" s="4">
        <f t="shared" si="40"/>
        <v>10</v>
      </c>
      <c r="B666" s="4">
        <f t="shared" si="41"/>
        <v>2014</v>
      </c>
      <c r="C666" s="9">
        <v>41927</v>
      </c>
      <c r="D666" s="1">
        <f t="shared" si="42"/>
        <v>0.1084010273133964</v>
      </c>
      <c r="E666" s="1">
        <v>4.0849000000009499E-4</v>
      </c>
      <c r="F666" s="1">
        <f t="shared" si="43"/>
        <v>0.24842310114214694</v>
      </c>
      <c r="G666" s="1">
        <v>1.08660781181571E-2</v>
      </c>
      <c r="H666" s="2">
        <f ca="1">(OFFSET(Assumptions!$B$20,H$1-1,0)*$D666+1)^(1/252)-1</f>
        <v>4.2785546042511946E-4</v>
      </c>
      <c r="I666" s="2">
        <f ca="1">(OFFSET(Assumptions!$B$20,I$1-1,0)*$D666+1)^(1/252)-1</f>
        <v>4.4712728557705361E-4</v>
      </c>
      <c r="J666" s="2">
        <f ca="1">(OFFSET(Assumptions!$B$20,J$1-1,0)*$D666+1)^(1/252)-1</f>
        <v>4.8539362868571523E-4</v>
      </c>
      <c r="K666" s="2">
        <f ca="1">(OFFSET(Assumptions!$B$20,K$1-1,0)*$D666+1)^(1/252)-1</f>
        <v>4.2785546042511946E-4</v>
      </c>
      <c r="L666" s="2">
        <f ca="1">(OFFSET(Assumptions!$B$20,L$1-1,0)*$D666+1)^(1/252)-1</f>
        <v>4.2592314298173228E-4</v>
      </c>
      <c r="M666" s="2">
        <f ca="1">(OFFSET(Assumptions!$B$20,M$1-1,0)*$D666+1)^(1/252)-1</f>
        <v>4.3557537586158546E-4</v>
      </c>
      <c r="N666" s="2">
        <f ca="1">(OFFSET(Assumptions!$B$20,N$1-1,0)*$D666+1)^(1/252)-1</f>
        <v>4.0810172944216738E-4</v>
      </c>
    </row>
    <row r="667" spans="1:14" x14ac:dyDescent="0.25">
      <c r="A667" s="4">
        <f t="shared" si="40"/>
        <v>10</v>
      </c>
      <c r="B667" s="4">
        <f t="shared" si="41"/>
        <v>2014</v>
      </c>
      <c r="C667" s="9">
        <v>41928</v>
      </c>
      <c r="D667" s="1">
        <f t="shared" si="42"/>
        <v>0.10809952891581021</v>
      </c>
      <c r="E667" s="1">
        <v>4.07409999999997E-4</v>
      </c>
      <c r="F667" s="1">
        <f t="shared" si="43"/>
        <v>0.24893172119778328</v>
      </c>
      <c r="G667" s="1">
        <v>1.0400982758890001E-2</v>
      </c>
      <c r="H667" s="2">
        <f ca="1">(OFFSET(Assumptions!$B$20,H$1-1,0)*$D667+1)^(1/252)-1</f>
        <v>4.2672694996159777E-4</v>
      </c>
      <c r="I667" s="2">
        <f ca="1">(OFFSET(Assumptions!$B$20,I$1-1,0)*$D667+1)^(1/252)-1</f>
        <v>4.4595073194342305E-4</v>
      </c>
      <c r="J667" s="2">
        <f ca="1">(OFFSET(Assumptions!$B$20,J$1-1,0)*$D667+1)^(1/252)-1</f>
        <v>4.8412236378325701E-4</v>
      </c>
      <c r="K667" s="2">
        <f ca="1">(OFFSET(Assumptions!$B$20,K$1-1,0)*$D667+1)^(1/252)-1</f>
        <v>4.2672694996159777E-4</v>
      </c>
      <c r="L667" s="2">
        <f ca="1">(OFFSET(Assumptions!$B$20,L$1-1,0)*$D667+1)^(1/252)-1</f>
        <v>4.2479946242424127E-4</v>
      </c>
      <c r="M667" s="2">
        <f ca="1">(OFFSET(Assumptions!$B$20,M$1-1,0)*$D667+1)^(1/252)-1</f>
        <v>4.3442759243483842E-4</v>
      </c>
      <c r="N667" s="2">
        <f ca="1">(OFFSET(Assumptions!$B$20,N$1-1,0)*$D667+1)^(1/252)-1</f>
        <v>4.0702270446457689E-4</v>
      </c>
    </row>
    <row r="668" spans="1:14" x14ac:dyDescent="0.25">
      <c r="A668" s="4">
        <f t="shared" si="40"/>
        <v>10</v>
      </c>
      <c r="B668" s="4">
        <f t="shared" si="41"/>
        <v>2014</v>
      </c>
      <c r="C668" s="9">
        <v>41929</v>
      </c>
      <c r="D668" s="1">
        <f t="shared" si="42"/>
        <v>0.1084010273133964</v>
      </c>
      <c r="E668" s="1">
        <v>4.0849000000009499E-4</v>
      </c>
      <c r="F668" s="1">
        <f t="shared" si="43"/>
        <v>0.24944189731657551</v>
      </c>
      <c r="G668" s="1">
        <v>9.7271855686449395E-3</v>
      </c>
      <c r="H668" s="2">
        <f ca="1">(OFFSET(Assumptions!$B$20,H$1-1,0)*$D668+1)^(1/252)-1</f>
        <v>4.2785546042511946E-4</v>
      </c>
      <c r="I668" s="2">
        <f ca="1">(OFFSET(Assumptions!$B$20,I$1-1,0)*$D668+1)^(1/252)-1</f>
        <v>4.4712728557705361E-4</v>
      </c>
      <c r="J668" s="2">
        <f ca="1">(OFFSET(Assumptions!$B$20,J$1-1,0)*$D668+1)^(1/252)-1</f>
        <v>4.8539362868571523E-4</v>
      </c>
      <c r="K668" s="2">
        <f ca="1">(OFFSET(Assumptions!$B$20,K$1-1,0)*$D668+1)^(1/252)-1</f>
        <v>4.2785546042511946E-4</v>
      </c>
      <c r="L668" s="2">
        <f ca="1">(OFFSET(Assumptions!$B$20,L$1-1,0)*$D668+1)^(1/252)-1</f>
        <v>4.2592314298173228E-4</v>
      </c>
      <c r="M668" s="2">
        <f ca="1">(OFFSET(Assumptions!$B$20,M$1-1,0)*$D668+1)^(1/252)-1</f>
        <v>4.3557537586158546E-4</v>
      </c>
      <c r="N668" s="2">
        <f ca="1">(OFFSET(Assumptions!$B$20,N$1-1,0)*$D668+1)^(1/252)-1</f>
        <v>4.0810172944216738E-4</v>
      </c>
    </row>
    <row r="669" spans="1:14" x14ac:dyDescent="0.25">
      <c r="A669" s="4">
        <f t="shared" si="40"/>
        <v>10</v>
      </c>
      <c r="B669" s="4">
        <f t="shared" si="41"/>
        <v>2014</v>
      </c>
      <c r="C669" s="9">
        <v>41932</v>
      </c>
      <c r="D669" s="1">
        <f t="shared" si="42"/>
        <v>0.1084010273133964</v>
      </c>
      <c r="E669" s="1">
        <v>4.0849000000009499E-4</v>
      </c>
      <c r="F669" s="1">
        <f t="shared" si="43"/>
        <v>0.24995228183721041</v>
      </c>
      <c r="G669" s="1">
        <v>2.6845338127205998E-3</v>
      </c>
      <c r="H669" s="2">
        <f ca="1">(OFFSET(Assumptions!$B$20,H$1-1,0)*$D669+1)^(1/252)-1</f>
        <v>4.2785546042511946E-4</v>
      </c>
      <c r="I669" s="2">
        <f ca="1">(OFFSET(Assumptions!$B$20,I$1-1,0)*$D669+1)^(1/252)-1</f>
        <v>4.4712728557705361E-4</v>
      </c>
      <c r="J669" s="2">
        <f ca="1">(OFFSET(Assumptions!$B$20,J$1-1,0)*$D669+1)^(1/252)-1</f>
        <v>4.8539362868571523E-4</v>
      </c>
      <c r="K669" s="2">
        <f ca="1">(OFFSET(Assumptions!$B$20,K$1-1,0)*$D669+1)^(1/252)-1</f>
        <v>4.2785546042511946E-4</v>
      </c>
      <c r="L669" s="2">
        <f ca="1">(OFFSET(Assumptions!$B$20,L$1-1,0)*$D669+1)^(1/252)-1</f>
        <v>4.2592314298173228E-4</v>
      </c>
      <c r="M669" s="2">
        <f ca="1">(OFFSET(Assumptions!$B$20,M$1-1,0)*$D669+1)^(1/252)-1</f>
        <v>4.3557537586158546E-4</v>
      </c>
      <c r="N669" s="2">
        <f ca="1">(OFFSET(Assumptions!$B$20,N$1-1,0)*$D669+1)^(1/252)-1</f>
        <v>4.0810172944216738E-4</v>
      </c>
    </row>
    <row r="670" spans="1:14" x14ac:dyDescent="0.25">
      <c r="A670" s="4">
        <f t="shared" si="40"/>
        <v>10</v>
      </c>
      <c r="B670" s="4">
        <f t="shared" si="41"/>
        <v>2014</v>
      </c>
      <c r="C670" s="9">
        <v>41933</v>
      </c>
      <c r="D670" s="1">
        <f t="shared" si="42"/>
        <v>0.1084010273133964</v>
      </c>
      <c r="E670" s="1">
        <v>4.0849000000009499E-4</v>
      </c>
      <c r="F670" s="1">
        <f t="shared" si="43"/>
        <v>0.25046287484481811</v>
      </c>
      <c r="G670" s="1">
        <v>8.0336659232822499E-3</v>
      </c>
      <c r="H670" s="2">
        <f ca="1">(OFFSET(Assumptions!$B$20,H$1-1,0)*$D670+1)^(1/252)-1</f>
        <v>4.2785546042511946E-4</v>
      </c>
      <c r="I670" s="2">
        <f ca="1">(OFFSET(Assumptions!$B$20,I$1-1,0)*$D670+1)^(1/252)-1</f>
        <v>4.4712728557705361E-4</v>
      </c>
      <c r="J670" s="2">
        <f ca="1">(OFFSET(Assumptions!$B$20,J$1-1,0)*$D670+1)^(1/252)-1</f>
        <v>4.8539362868571523E-4</v>
      </c>
      <c r="K670" s="2">
        <f ca="1">(OFFSET(Assumptions!$B$20,K$1-1,0)*$D670+1)^(1/252)-1</f>
        <v>4.2785546042511946E-4</v>
      </c>
      <c r="L670" s="2">
        <f ca="1">(OFFSET(Assumptions!$B$20,L$1-1,0)*$D670+1)^(1/252)-1</f>
        <v>4.2592314298173228E-4</v>
      </c>
      <c r="M670" s="2">
        <f ca="1">(OFFSET(Assumptions!$B$20,M$1-1,0)*$D670+1)^(1/252)-1</f>
        <v>4.3557537586158546E-4</v>
      </c>
      <c r="N670" s="2">
        <f ca="1">(OFFSET(Assumptions!$B$20,N$1-1,0)*$D670+1)^(1/252)-1</f>
        <v>4.0810172944216738E-4</v>
      </c>
    </row>
    <row r="671" spans="1:14" x14ac:dyDescent="0.25">
      <c r="A671" s="4">
        <f t="shared" si="40"/>
        <v>10</v>
      </c>
      <c r="B671" s="4">
        <f t="shared" si="41"/>
        <v>2014</v>
      </c>
      <c r="C671" s="9">
        <v>41934</v>
      </c>
      <c r="D671" s="1">
        <f t="shared" si="42"/>
        <v>0.1084010273133964</v>
      </c>
      <c r="E671" s="1">
        <v>4.0849000000009499E-4</v>
      </c>
      <c r="F671" s="1">
        <f t="shared" si="43"/>
        <v>0.25097367642456359</v>
      </c>
      <c r="G671" s="1">
        <v>-5.2016940374629596E-3</v>
      </c>
      <c r="H671" s="2">
        <f ca="1">(OFFSET(Assumptions!$B$20,H$1-1,0)*$D671+1)^(1/252)-1</f>
        <v>4.2785546042511946E-4</v>
      </c>
      <c r="I671" s="2">
        <f ca="1">(OFFSET(Assumptions!$B$20,I$1-1,0)*$D671+1)^(1/252)-1</f>
        <v>4.4712728557705361E-4</v>
      </c>
      <c r="J671" s="2">
        <f ca="1">(OFFSET(Assumptions!$B$20,J$1-1,0)*$D671+1)^(1/252)-1</f>
        <v>4.8539362868571523E-4</v>
      </c>
      <c r="K671" s="2">
        <f ca="1">(OFFSET(Assumptions!$B$20,K$1-1,0)*$D671+1)^(1/252)-1</f>
        <v>4.2785546042511946E-4</v>
      </c>
      <c r="L671" s="2">
        <f ca="1">(OFFSET(Assumptions!$B$20,L$1-1,0)*$D671+1)^(1/252)-1</f>
        <v>4.2592314298173228E-4</v>
      </c>
      <c r="M671" s="2">
        <f ca="1">(OFFSET(Assumptions!$B$20,M$1-1,0)*$D671+1)^(1/252)-1</f>
        <v>4.3557537586158546E-4</v>
      </c>
      <c r="N671" s="2">
        <f ca="1">(OFFSET(Assumptions!$B$20,N$1-1,0)*$D671+1)^(1/252)-1</f>
        <v>4.0810172944216738E-4</v>
      </c>
    </row>
    <row r="672" spans="1:14" x14ac:dyDescent="0.25">
      <c r="A672" s="4">
        <f t="shared" si="40"/>
        <v>10</v>
      </c>
      <c r="B672" s="4">
        <f t="shared" si="41"/>
        <v>2014</v>
      </c>
      <c r="C672" s="9">
        <v>41935</v>
      </c>
      <c r="D672" s="1">
        <f t="shared" si="42"/>
        <v>0.1084010273133964</v>
      </c>
      <c r="E672" s="1">
        <v>4.0849000000009499E-4</v>
      </c>
      <c r="F672" s="1">
        <f t="shared" si="43"/>
        <v>0.25148468666164647</v>
      </c>
      <c r="G672" s="1">
        <v>-1.9729968905856699E-2</v>
      </c>
      <c r="H672" s="2">
        <f ca="1">(OFFSET(Assumptions!$B$20,H$1-1,0)*$D672+1)^(1/252)-1</f>
        <v>4.2785546042511946E-4</v>
      </c>
      <c r="I672" s="2">
        <f ca="1">(OFFSET(Assumptions!$B$20,I$1-1,0)*$D672+1)^(1/252)-1</f>
        <v>4.4712728557705361E-4</v>
      </c>
      <c r="J672" s="2">
        <f ca="1">(OFFSET(Assumptions!$B$20,J$1-1,0)*$D672+1)^(1/252)-1</f>
        <v>4.8539362868571523E-4</v>
      </c>
      <c r="K672" s="2">
        <f ca="1">(OFFSET(Assumptions!$B$20,K$1-1,0)*$D672+1)^(1/252)-1</f>
        <v>4.2785546042511946E-4</v>
      </c>
      <c r="L672" s="2">
        <f ca="1">(OFFSET(Assumptions!$B$20,L$1-1,0)*$D672+1)^(1/252)-1</f>
        <v>4.2592314298173228E-4</v>
      </c>
      <c r="M672" s="2">
        <f ca="1">(OFFSET(Assumptions!$B$20,M$1-1,0)*$D672+1)^(1/252)-1</f>
        <v>4.3557537586158546E-4</v>
      </c>
      <c r="N672" s="2">
        <f ca="1">(OFFSET(Assumptions!$B$20,N$1-1,0)*$D672+1)^(1/252)-1</f>
        <v>4.0810172944216738E-4</v>
      </c>
    </row>
    <row r="673" spans="1:14" x14ac:dyDescent="0.25">
      <c r="A673" s="4">
        <f t="shared" si="40"/>
        <v>10</v>
      </c>
      <c r="B673" s="4">
        <f t="shared" si="41"/>
        <v>2014</v>
      </c>
      <c r="C673" s="9">
        <v>41936</v>
      </c>
      <c r="D673" s="1">
        <f t="shared" si="42"/>
        <v>0.1084010273133964</v>
      </c>
      <c r="E673" s="1">
        <v>4.0849000000009499E-4</v>
      </c>
      <c r="F673" s="1">
        <f t="shared" si="43"/>
        <v>0.25199590564130103</v>
      </c>
      <c r="G673" s="1">
        <v>-9.3458174199134696E-3</v>
      </c>
      <c r="H673" s="2">
        <f ca="1">(OFFSET(Assumptions!$B$20,H$1-1,0)*$D673+1)^(1/252)-1</f>
        <v>4.2785546042511946E-4</v>
      </c>
      <c r="I673" s="2">
        <f ca="1">(OFFSET(Assumptions!$B$20,I$1-1,0)*$D673+1)^(1/252)-1</f>
        <v>4.4712728557705361E-4</v>
      </c>
      <c r="J673" s="2">
        <f ca="1">(OFFSET(Assumptions!$B$20,J$1-1,0)*$D673+1)^(1/252)-1</f>
        <v>4.8539362868571523E-4</v>
      </c>
      <c r="K673" s="2">
        <f ca="1">(OFFSET(Assumptions!$B$20,K$1-1,0)*$D673+1)^(1/252)-1</f>
        <v>4.2785546042511946E-4</v>
      </c>
      <c r="L673" s="2">
        <f ca="1">(OFFSET(Assumptions!$B$20,L$1-1,0)*$D673+1)^(1/252)-1</f>
        <v>4.2592314298173228E-4</v>
      </c>
      <c r="M673" s="2">
        <f ca="1">(OFFSET(Assumptions!$B$20,M$1-1,0)*$D673+1)^(1/252)-1</f>
        <v>4.3557537586158546E-4</v>
      </c>
      <c r="N673" s="2">
        <f ca="1">(OFFSET(Assumptions!$B$20,N$1-1,0)*$D673+1)^(1/252)-1</f>
        <v>4.0810172944216738E-4</v>
      </c>
    </row>
    <row r="674" spans="1:14" x14ac:dyDescent="0.25">
      <c r="A674" s="4">
        <f t="shared" si="40"/>
        <v>10</v>
      </c>
      <c r="B674" s="4">
        <f t="shared" si="41"/>
        <v>2014</v>
      </c>
      <c r="C674" s="9">
        <v>41939</v>
      </c>
      <c r="D674" s="1">
        <f t="shared" si="42"/>
        <v>0.1084010273133964</v>
      </c>
      <c r="E674" s="1">
        <v>4.0849000000009499E-4</v>
      </c>
      <c r="F674" s="1">
        <f t="shared" si="43"/>
        <v>0.25250733344879661</v>
      </c>
      <c r="G674" s="1">
        <v>9.6834224607260707E-3</v>
      </c>
      <c r="H674" s="2">
        <f ca="1">(OFFSET(Assumptions!$B$20,H$1-1,0)*$D674+1)^(1/252)-1</f>
        <v>4.2785546042511946E-4</v>
      </c>
      <c r="I674" s="2">
        <f ca="1">(OFFSET(Assumptions!$B$20,I$1-1,0)*$D674+1)^(1/252)-1</f>
        <v>4.4712728557705361E-4</v>
      </c>
      <c r="J674" s="2">
        <f ca="1">(OFFSET(Assumptions!$B$20,J$1-1,0)*$D674+1)^(1/252)-1</f>
        <v>4.8539362868571523E-4</v>
      </c>
      <c r="K674" s="2">
        <f ca="1">(OFFSET(Assumptions!$B$20,K$1-1,0)*$D674+1)^(1/252)-1</f>
        <v>4.2785546042511946E-4</v>
      </c>
      <c r="L674" s="2">
        <f ca="1">(OFFSET(Assumptions!$B$20,L$1-1,0)*$D674+1)^(1/252)-1</f>
        <v>4.2592314298173228E-4</v>
      </c>
      <c r="M674" s="2">
        <f ca="1">(OFFSET(Assumptions!$B$20,M$1-1,0)*$D674+1)^(1/252)-1</f>
        <v>4.3557537586158546E-4</v>
      </c>
      <c r="N674" s="2">
        <f ca="1">(OFFSET(Assumptions!$B$20,N$1-1,0)*$D674+1)^(1/252)-1</f>
        <v>4.0810172944216738E-4</v>
      </c>
    </row>
    <row r="675" spans="1:14" x14ac:dyDescent="0.25">
      <c r="A675" s="4">
        <f t="shared" si="40"/>
        <v>10</v>
      </c>
      <c r="B675" s="4">
        <f t="shared" si="41"/>
        <v>2014</v>
      </c>
      <c r="C675" s="9">
        <v>41940</v>
      </c>
      <c r="D675" s="1">
        <f t="shared" si="42"/>
        <v>0.1084010273133964</v>
      </c>
      <c r="E675" s="1">
        <v>4.0849000000009499E-4</v>
      </c>
      <c r="F675" s="1">
        <f t="shared" si="43"/>
        <v>0.2530189701694372</v>
      </c>
      <c r="G675" s="1">
        <v>1.46606069724191E-2</v>
      </c>
      <c r="H675" s="2">
        <f ca="1">(OFFSET(Assumptions!$B$20,H$1-1,0)*$D675+1)^(1/252)-1</f>
        <v>4.2785546042511946E-4</v>
      </c>
      <c r="I675" s="2">
        <f ca="1">(OFFSET(Assumptions!$B$20,I$1-1,0)*$D675+1)^(1/252)-1</f>
        <v>4.4712728557705361E-4</v>
      </c>
      <c r="J675" s="2">
        <f ca="1">(OFFSET(Assumptions!$B$20,J$1-1,0)*$D675+1)^(1/252)-1</f>
        <v>4.8539362868571523E-4</v>
      </c>
      <c r="K675" s="2">
        <f ca="1">(OFFSET(Assumptions!$B$20,K$1-1,0)*$D675+1)^(1/252)-1</f>
        <v>4.2785546042511946E-4</v>
      </c>
      <c r="L675" s="2">
        <f ca="1">(OFFSET(Assumptions!$B$20,L$1-1,0)*$D675+1)^(1/252)-1</f>
        <v>4.2592314298173228E-4</v>
      </c>
      <c r="M675" s="2">
        <f ca="1">(OFFSET(Assumptions!$B$20,M$1-1,0)*$D675+1)^(1/252)-1</f>
        <v>4.3557537586158546E-4</v>
      </c>
      <c r="N675" s="2">
        <f ca="1">(OFFSET(Assumptions!$B$20,N$1-1,0)*$D675+1)^(1/252)-1</f>
        <v>4.0810172944216738E-4</v>
      </c>
    </row>
    <row r="676" spans="1:14" x14ac:dyDescent="0.25">
      <c r="A676" s="4">
        <f t="shared" si="40"/>
        <v>10</v>
      </c>
      <c r="B676" s="4">
        <f t="shared" si="41"/>
        <v>2014</v>
      </c>
      <c r="C676" s="9">
        <v>41941</v>
      </c>
      <c r="D676" s="1">
        <f t="shared" si="42"/>
        <v>0.1084010273133964</v>
      </c>
      <c r="E676" s="1">
        <v>4.0849000000009499E-4</v>
      </c>
      <c r="F676" s="1">
        <f t="shared" si="43"/>
        <v>0.25353081588856186</v>
      </c>
      <c r="G676" s="1">
        <v>-3.7536518122382998E-3</v>
      </c>
      <c r="H676" s="2">
        <f ca="1">(OFFSET(Assumptions!$B$20,H$1-1,0)*$D676+1)^(1/252)-1</f>
        <v>4.2785546042511946E-4</v>
      </c>
      <c r="I676" s="2">
        <f ca="1">(OFFSET(Assumptions!$B$20,I$1-1,0)*$D676+1)^(1/252)-1</f>
        <v>4.4712728557705361E-4</v>
      </c>
      <c r="J676" s="2">
        <f ca="1">(OFFSET(Assumptions!$B$20,J$1-1,0)*$D676+1)^(1/252)-1</f>
        <v>4.8539362868571523E-4</v>
      </c>
      <c r="K676" s="2">
        <f ca="1">(OFFSET(Assumptions!$B$20,K$1-1,0)*$D676+1)^(1/252)-1</f>
        <v>4.2785546042511946E-4</v>
      </c>
      <c r="L676" s="2">
        <f ca="1">(OFFSET(Assumptions!$B$20,L$1-1,0)*$D676+1)^(1/252)-1</f>
        <v>4.2592314298173228E-4</v>
      </c>
      <c r="M676" s="2">
        <f ca="1">(OFFSET(Assumptions!$B$20,M$1-1,0)*$D676+1)^(1/252)-1</f>
        <v>4.3557537586158546E-4</v>
      </c>
      <c r="N676" s="2">
        <f ca="1">(OFFSET(Assumptions!$B$20,N$1-1,0)*$D676+1)^(1/252)-1</f>
        <v>4.0810172944216738E-4</v>
      </c>
    </row>
    <row r="677" spans="1:14" x14ac:dyDescent="0.25">
      <c r="A677" s="4">
        <f t="shared" si="40"/>
        <v>10</v>
      </c>
      <c r="B677" s="4">
        <f t="shared" si="41"/>
        <v>2014</v>
      </c>
      <c r="C677" s="9">
        <v>41942</v>
      </c>
      <c r="D677" s="1">
        <f t="shared" si="42"/>
        <v>0.1084010273133964</v>
      </c>
      <c r="E677" s="1">
        <v>4.0849000000009499E-4</v>
      </c>
      <c r="F677" s="1">
        <f t="shared" si="43"/>
        <v>0.2540428706915443</v>
      </c>
      <c r="G677" s="1">
        <v>5.1044953787027204E-4</v>
      </c>
      <c r="H677" s="2">
        <f ca="1">(OFFSET(Assumptions!$B$20,H$1-1,0)*$D677+1)^(1/252)-1</f>
        <v>4.2785546042511946E-4</v>
      </c>
      <c r="I677" s="2">
        <f ca="1">(OFFSET(Assumptions!$B$20,I$1-1,0)*$D677+1)^(1/252)-1</f>
        <v>4.4712728557705361E-4</v>
      </c>
      <c r="J677" s="2">
        <f ca="1">(OFFSET(Assumptions!$B$20,J$1-1,0)*$D677+1)^(1/252)-1</f>
        <v>4.8539362868571523E-4</v>
      </c>
      <c r="K677" s="2">
        <f ca="1">(OFFSET(Assumptions!$B$20,K$1-1,0)*$D677+1)^(1/252)-1</f>
        <v>4.2785546042511946E-4</v>
      </c>
      <c r="L677" s="2">
        <f ca="1">(OFFSET(Assumptions!$B$20,L$1-1,0)*$D677+1)^(1/252)-1</f>
        <v>4.2592314298173228E-4</v>
      </c>
      <c r="M677" s="2">
        <f ca="1">(OFFSET(Assumptions!$B$20,M$1-1,0)*$D677+1)^(1/252)-1</f>
        <v>4.3557537586158546E-4</v>
      </c>
      <c r="N677" s="2">
        <f ca="1">(OFFSET(Assumptions!$B$20,N$1-1,0)*$D677+1)^(1/252)-1</f>
        <v>4.0810172944216738E-4</v>
      </c>
    </row>
    <row r="678" spans="1:14" x14ac:dyDescent="0.25">
      <c r="A678" s="4">
        <f t="shared" si="40"/>
        <v>10</v>
      </c>
      <c r="B678" s="4">
        <f t="shared" si="41"/>
        <v>2014</v>
      </c>
      <c r="C678" s="9">
        <v>41943</v>
      </c>
      <c r="D678" s="1">
        <f t="shared" si="42"/>
        <v>0.11089990366160207</v>
      </c>
      <c r="E678" s="1">
        <v>4.1742999999994101E-4</v>
      </c>
      <c r="F678" s="1">
        <f t="shared" si="43"/>
        <v>0.25456634580705706</v>
      </c>
      <c r="G678" s="1">
        <v>1.35386176625245E-2</v>
      </c>
      <c r="H678" s="2">
        <f ca="1">(OFFSET(Assumptions!$B$20,H$1-1,0)*$D678+1)^(1/252)-1</f>
        <v>4.3719649252493831E-4</v>
      </c>
      <c r="I678" s="2">
        <f ca="1">(OFFSET(Assumptions!$B$20,I$1-1,0)*$D678+1)^(1/252)-1</f>
        <v>4.5686544217127256E-4</v>
      </c>
      <c r="J678" s="2">
        <f ca="1">(OFFSET(Assumptions!$B$20,J$1-1,0)*$D678+1)^(1/252)-1</f>
        <v>4.9591453818109699E-4</v>
      </c>
      <c r="K678" s="2">
        <f ca="1">(OFFSET(Assumptions!$B$20,K$1-1,0)*$D678+1)^(1/252)-1</f>
        <v>4.3719649252493831E-4</v>
      </c>
      <c r="L678" s="2">
        <f ca="1">(OFFSET(Assumptions!$B$20,L$1-1,0)*$D678+1)^(1/252)-1</f>
        <v>4.352242486633795E-4</v>
      </c>
      <c r="M678" s="2">
        <f ca="1">(OFFSET(Assumptions!$B$20,M$1-1,0)*$D678+1)^(1/252)-1</f>
        <v>4.4507572345708901E-4</v>
      </c>
      <c r="N678" s="2">
        <f ca="1">(OFFSET(Assumptions!$B$20,N$1-1,0)*$D678+1)^(1/252)-1</f>
        <v>4.1703366854539681E-4</v>
      </c>
    </row>
    <row r="679" spans="1:14" x14ac:dyDescent="0.25">
      <c r="A679" s="4">
        <f t="shared" si="40"/>
        <v>11</v>
      </c>
      <c r="B679" s="4">
        <f t="shared" si="41"/>
        <v>2014</v>
      </c>
      <c r="C679" s="9">
        <v>41946</v>
      </c>
      <c r="D679" s="1">
        <f t="shared" si="42"/>
        <v>0.11060052578467983</v>
      </c>
      <c r="E679" s="1">
        <v>4.1636000000000499E-4</v>
      </c>
      <c r="F679" s="1">
        <f t="shared" si="43"/>
        <v>0.25508869705079729</v>
      </c>
      <c r="G679" s="1">
        <v>3.9411069265764499E-3</v>
      </c>
      <c r="H679" s="2">
        <f ca="1">(OFFSET(Assumptions!$B$20,H$1-1,0)*$D679+1)^(1/252)-1</f>
        <v>4.3607854375116162E-4</v>
      </c>
      <c r="I679" s="2">
        <f ca="1">(OFFSET(Assumptions!$B$20,I$1-1,0)*$D679+1)^(1/252)-1</f>
        <v>4.5570001601213939E-4</v>
      </c>
      <c r="J679" s="2">
        <f ca="1">(OFFSET(Assumptions!$B$20,J$1-1,0)*$D679+1)^(1/252)-1</f>
        <v>4.9465554382321919E-4</v>
      </c>
      <c r="K679" s="2">
        <f ca="1">(OFFSET(Assumptions!$B$20,K$1-1,0)*$D679+1)^(1/252)-1</f>
        <v>4.3607854375116162E-4</v>
      </c>
      <c r="L679" s="2">
        <f ca="1">(OFFSET(Assumptions!$B$20,L$1-1,0)*$D679+1)^(1/252)-1</f>
        <v>4.3411107343915845E-4</v>
      </c>
      <c r="M679" s="2">
        <f ca="1">(OFFSET(Assumptions!$B$20,M$1-1,0)*$D679+1)^(1/252)-1</f>
        <v>4.4393872755388308E-4</v>
      </c>
      <c r="N679" s="2">
        <f ca="1">(OFFSET(Assumptions!$B$20,N$1-1,0)*$D679+1)^(1/252)-1</f>
        <v>4.1596463237736359E-4</v>
      </c>
    </row>
    <row r="680" spans="1:14" x14ac:dyDescent="0.25">
      <c r="A680" s="4">
        <f t="shared" si="40"/>
        <v>11</v>
      </c>
      <c r="B680" s="4">
        <f t="shared" si="41"/>
        <v>2014</v>
      </c>
      <c r="C680" s="9">
        <v>41947</v>
      </c>
      <c r="D680" s="1">
        <f t="shared" si="42"/>
        <v>0.11060052578467983</v>
      </c>
      <c r="E680" s="1">
        <v>4.1636000000000499E-4</v>
      </c>
      <c r="F680" s="1">
        <f t="shared" si="43"/>
        <v>0.25561126578070126</v>
      </c>
      <c r="G680" s="1">
        <v>7.6016518792010302E-4</v>
      </c>
      <c r="H680" s="2">
        <f ca="1">(OFFSET(Assumptions!$B$20,H$1-1,0)*$D680+1)^(1/252)-1</f>
        <v>4.3607854375116162E-4</v>
      </c>
      <c r="I680" s="2">
        <f ca="1">(OFFSET(Assumptions!$B$20,I$1-1,0)*$D680+1)^(1/252)-1</f>
        <v>4.5570001601213939E-4</v>
      </c>
      <c r="J680" s="2">
        <f ca="1">(OFFSET(Assumptions!$B$20,J$1-1,0)*$D680+1)^(1/252)-1</f>
        <v>4.9465554382321919E-4</v>
      </c>
      <c r="K680" s="2">
        <f ca="1">(OFFSET(Assumptions!$B$20,K$1-1,0)*$D680+1)^(1/252)-1</f>
        <v>4.3607854375116162E-4</v>
      </c>
      <c r="L680" s="2">
        <f ca="1">(OFFSET(Assumptions!$B$20,L$1-1,0)*$D680+1)^(1/252)-1</f>
        <v>4.3411107343915845E-4</v>
      </c>
      <c r="M680" s="2">
        <f ca="1">(OFFSET(Assumptions!$B$20,M$1-1,0)*$D680+1)^(1/252)-1</f>
        <v>4.4393872755388308E-4</v>
      </c>
      <c r="N680" s="2">
        <f ca="1">(OFFSET(Assumptions!$B$20,N$1-1,0)*$D680+1)^(1/252)-1</f>
        <v>4.1596463237736359E-4</v>
      </c>
    </row>
    <row r="681" spans="1:14" x14ac:dyDescent="0.25">
      <c r="A681" s="4">
        <f t="shared" si="40"/>
        <v>11</v>
      </c>
      <c r="B681" s="4">
        <f t="shared" si="41"/>
        <v>2014</v>
      </c>
      <c r="C681" s="9">
        <v>41948</v>
      </c>
      <c r="D681" s="1">
        <f t="shared" si="42"/>
        <v>0.11060052578467983</v>
      </c>
      <c r="E681" s="1">
        <v>4.1636000000000499E-4</v>
      </c>
      <c r="F681" s="1">
        <f t="shared" si="43"/>
        <v>0.25613405208732165</v>
      </c>
      <c r="G681" s="1">
        <v>3.36219524299453E-3</v>
      </c>
      <c r="H681" s="2">
        <f ca="1">(OFFSET(Assumptions!$B$20,H$1-1,0)*$D681+1)^(1/252)-1</f>
        <v>4.3607854375116162E-4</v>
      </c>
      <c r="I681" s="2">
        <f ca="1">(OFFSET(Assumptions!$B$20,I$1-1,0)*$D681+1)^(1/252)-1</f>
        <v>4.5570001601213939E-4</v>
      </c>
      <c r="J681" s="2">
        <f ca="1">(OFFSET(Assumptions!$B$20,J$1-1,0)*$D681+1)^(1/252)-1</f>
        <v>4.9465554382321919E-4</v>
      </c>
      <c r="K681" s="2">
        <f ca="1">(OFFSET(Assumptions!$B$20,K$1-1,0)*$D681+1)^(1/252)-1</f>
        <v>4.3607854375116162E-4</v>
      </c>
      <c r="L681" s="2">
        <f ca="1">(OFFSET(Assumptions!$B$20,L$1-1,0)*$D681+1)^(1/252)-1</f>
        <v>4.3411107343915845E-4</v>
      </c>
      <c r="M681" s="2">
        <f ca="1">(OFFSET(Assumptions!$B$20,M$1-1,0)*$D681+1)^(1/252)-1</f>
        <v>4.4393872755388308E-4</v>
      </c>
      <c r="N681" s="2">
        <f ca="1">(OFFSET(Assumptions!$B$20,N$1-1,0)*$D681+1)^(1/252)-1</f>
        <v>4.1596463237736359E-4</v>
      </c>
    </row>
    <row r="682" spans="1:14" x14ac:dyDescent="0.25">
      <c r="A682" s="4">
        <f t="shared" si="40"/>
        <v>11</v>
      </c>
      <c r="B682" s="4">
        <f t="shared" si="41"/>
        <v>2014</v>
      </c>
      <c r="C682" s="9">
        <v>41949</v>
      </c>
      <c r="D682" s="1">
        <f t="shared" si="42"/>
        <v>0.11089990366160207</v>
      </c>
      <c r="E682" s="1">
        <v>4.1742999999994101E-4</v>
      </c>
      <c r="F682" s="1">
        <f t="shared" si="43"/>
        <v>0.25665840012468433</v>
      </c>
      <c r="G682" s="1">
        <v>1.0986255160894401E-2</v>
      </c>
      <c r="H682" s="2">
        <f ca="1">(OFFSET(Assumptions!$B$20,H$1-1,0)*$D682+1)^(1/252)-1</f>
        <v>4.3719649252493831E-4</v>
      </c>
      <c r="I682" s="2">
        <f ca="1">(OFFSET(Assumptions!$B$20,I$1-1,0)*$D682+1)^(1/252)-1</f>
        <v>4.5686544217127256E-4</v>
      </c>
      <c r="J682" s="2">
        <f ca="1">(OFFSET(Assumptions!$B$20,J$1-1,0)*$D682+1)^(1/252)-1</f>
        <v>4.9591453818109699E-4</v>
      </c>
      <c r="K682" s="2">
        <f ca="1">(OFFSET(Assumptions!$B$20,K$1-1,0)*$D682+1)^(1/252)-1</f>
        <v>4.3719649252493831E-4</v>
      </c>
      <c r="L682" s="2">
        <f ca="1">(OFFSET(Assumptions!$B$20,L$1-1,0)*$D682+1)^(1/252)-1</f>
        <v>4.352242486633795E-4</v>
      </c>
      <c r="M682" s="2">
        <f ca="1">(OFFSET(Assumptions!$B$20,M$1-1,0)*$D682+1)^(1/252)-1</f>
        <v>4.4507572345708901E-4</v>
      </c>
      <c r="N682" s="2">
        <f ca="1">(OFFSET(Assumptions!$B$20,N$1-1,0)*$D682+1)^(1/252)-1</f>
        <v>4.1703366854539681E-4</v>
      </c>
    </row>
    <row r="683" spans="1:14" x14ac:dyDescent="0.25">
      <c r="A683" s="4">
        <f t="shared" si="40"/>
        <v>11</v>
      </c>
      <c r="B683" s="4">
        <f t="shared" si="41"/>
        <v>2014</v>
      </c>
      <c r="C683" s="9">
        <v>41950</v>
      </c>
      <c r="D683" s="1">
        <f t="shared" si="42"/>
        <v>0.11089990366160207</v>
      </c>
      <c r="E683" s="1">
        <v>4.1742999999994101E-4</v>
      </c>
      <c r="F683" s="1">
        <f t="shared" si="43"/>
        <v>0.25718296704064825</v>
      </c>
      <c r="G683" s="1">
        <v>4.2943418508922804E-3</v>
      </c>
      <c r="H683" s="2">
        <f ca="1">(OFFSET(Assumptions!$B$20,H$1-1,0)*$D683+1)^(1/252)-1</f>
        <v>4.3719649252493831E-4</v>
      </c>
      <c r="I683" s="2">
        <f ca="1">(OFFSET(Assumptions!$B$20,I$1-1,0)*$D683+1)^(1/252)-1</f>
        <v>4.5686544217127256E-4</v>
      </c>
      <c r="J683" s="2">
        <f ca="1">(OFFSET(Assumptions!$B$20,J$1-1,0)*$D683+1)^(1/252)-1</f>
        <v>4.9591453818109699E-4</v>
      </c>
      <c r="K683" s="2">
        <f ca="1">(OFFSET(Assumptions!$B$20,K$1-1,0)*$D683+1)^(1/252)-1</f>
        <v>4.3719649252493831E-4</v>
      </c>
      <c r="L683" s="2">
        <f ca="1">(OFFSET(Assumptions!$B$20,L$1-1,0)*$D683+1)^(1/252)-1</f>
        <v>4.352242486633795E-4</v>
      </c>
      <c r="M683" s="2">
        <f ca="1">(OFFSET(Assumptions!$B$20,M$1-1,0)*$D683+1)^(1/252)-1</f>
        <v>4.4507572345708901E-4</v>
      </c>
      <c r="N683" s="2">
        <f ca="1">(OFFSET(Assumptions!$B$20,N$1-1,0)*$D683+1)^(1/252)-1</f>
        <v>4.1703366854539681E-4</v>
      </c>
    </row>
    <row r="684" spans="1:14" x14ac:dyDescent="0.25">
      <c r="A684" s="4">
        <f t="shared" si="40"/>
        <v>11</v>
      </c>
      <c r="B684" s="4">
        <f t="shared" si="41"/>
        <v>2014</v>
      </c>
      <c r="C684" s="9">
        <v>41953</v>
      </c>
      <c r="D684" s="1">
        <f t="shared" si="42"/>
        <v>0.11089990366160207</v>
      </c>
      <c r="E684" s="1">
        <v>4.1742999999994101E-4</v>
      </c>
      <c r="F684" s="1">
        <f t="shared" si="43"/>
        <v>0.25770775292657988</v>
      </c>
      <c r="G684" s="1">
        <v>-6.8770554023134299E-4</v>
      </c>
      <c r="H684" s="2">
        <f ca="1">(OFFSET(Assumptions!$B$20,H$1-1,0)*$D684+1)^(1/252)-1</f>
        <v>4.3719649252493831E-4</v>
      </c>
      <c r="I684" s="2">
        <f ca="1">(OFFSET(Assumptions!$B$20,I$1-1,0)*$D684+1)^(1/252)-1</f>
        <v>4.5686544217127256E-4</v>
      </c>
      <c r="J684" s="2">
        <f ca="1">(OFFSET(Assumptions!$B$20,J$1-1,0)*$D684+1)^(1/252)-1</f>
        <v>4.9591453818109699E-4</v>
      </c>
      <c r="K684" s="2">
        <f ca="1">(OFFSET(Assumptions!$B$20,K$1-1,0)*$D684+1)^(1/252)-1</f>
        <v>4.3719649252493831E-4</v>
      </c>
      <c r="L684" s="2">
        <f ca="1">(OFFSET(Assumptions!$B$20,L$1-1,0)*$D684+1)^(1/252)-1</f>
        <v>4.352242486633795E-4</v>
      </c>
      <c r="M684" s="2">
        <f ca="1">(OFFSET(Assumptions!$B$20,M$1-1,0)*$D684+1)^(1/252)-1</f>
        <v>4.4507572345708901E-4</v>
      </c>
      <c r="N684" s="2">
        <f ca="1">(OFFSET(Assumptions!$B$20,N$1-1,0)*$D684+1)^(1/252)-1</f>
        <v>4.1703366854539681E-4</v>
      </c>
    </row>
    <row r="685" spans="1:14" x14ac:dyDescent="0.25">
      <c r="A685" s="4">
        <f t="shared" si="40"/>
        <v>11</v>
      </c>
      <c r="B685" s="4">
        <f t="shared" si="41"/>
        <v>2014</v>
      </c>
      <c r="C685" s="9">
        <v>41954</v>
      </c>
      <c r="D685" s="1">
        <f t="shared" si="42"/>
        <v>0.11089990366160207</v>
      </c>
      <c r="E685" s="1">
        <v>4.1742999999994101E-4</v>
      </c>
      <c r="F685" s="1">
        <f t="shared" si="43"/>
        <v>0.25823275787388389</v>
      </c>
      <c r="G685" s="1">
        <v>-8.9121026127488793E-3</v>
      </c>
      <c r="H685" s="2">
        <f ca="1">(OFFSET(Assumptions!$B$20,H$1-1,0)*$D685+1)^(1/252)-1</f>
        <v>4.3719649252493831E-4</v>
      </c>
      <c r="I685" s="2">
        <f ca="1">(OFFSET(Assumptions!$B$20,I$1-1,0)*$D685+1)^(1/252)-1</f>
        <v>4.5686544217127256E-4</v>
      </c>
      <c r="J685" s="2">
        <f ca="1">(OFFSET(Assumptions!$B$20,J$1-1,0)*$D685+1)^(1/252)-1</f>
        <v>4.9591453818109699E-4</v>
      </c>
      <c r="K685" s="2">
        <f ca="1">(OFFSET(Assumptions!$B$20,K$1-1,0)*$D685+1)^(1/252)-1</f>
        <v>4.3719649252493831E-4</v>
      </c>
      <c r="L685" s="2">
        <f ca="1">(OFFSET(Assumptions!$B$20,L$1-1,0)*$D685+1)^(1/252)-1</f>
        <v>4.352242486633795E-4</v>
      </c>
      <c r="M685" s="2">
        <f ca="1">(OFFSET(Assumptions!$B$20,M$1-1,0)*$D685+1)^(1/252)-1</f>
        <v>4.4507572345708901E-4</v>
      </c>
      <c r="N685" s="2">
        <f ca="1">(OFFSET(Assumptions!$B$20,N$1-1,0)*$D685+1)^(1/252)-1</f>
        <v>4.1703366854539681E-4</v>
      </c>
    </row>
    <row r="686" spans="1:14" x14ac:dyDescent="0.25">
      <c r="A686" s="4">
        <f t="shared" si="40"/>
        <v>11</v>
      </c>
      <c r="B686" s="4">
        <f t="shared" si="41"/>
        <v>2014</v>
      </c>
      <c r="C686" s="9">
        <v>41955</v>
      </c>
      <c r="D686" s="1">
        <f t="shared" si="42"/>
        <v>0.11089990366160207</v>
      </c>
      <c r="E686" s="1">
        <v>4.1742999999994101E-4</v>
      </c>
      <c r="F686" s="1">
        <f t="shared" si="43"/>
        <v>0.25875798197400313</v>
      </c>
      <c r="G686" s="1">
        <v>9.8896887577670811E-4</v>
      </c>
      <c r="H686" s="2">
        <f ca="1">(OFFSET(Assumptions!$B$20,H$1-1,0)*$D686+1)^(1/252)-1</f>
        <v>4.3719649252493831E-4</v>
      </c>
      <c r="I686" s="2">
        <f ca="1">(OFFSET(Assumptions!$B$20,I$1-1,0)*$D686+1)^(1/252)-1</f>
        <v>4.5686544217127256E-4</v>
      </c>
      <c r="J686" s="2">
        <f ca="1">(OFFSET(Assumptions!$B$20,J$1-1,0)*$D686+1)^(1/252)-1</f>
        <v>4.9591453818109699E-4</v>
      </c>
      <c r="K686" s="2">
        <f ca="1">(OFFSET(Assumptions!$B$20,K$1-1,0)*$D686+1)^(1/252)-1</f>
        <v>4.3719649252493831E-4</v>
      </c>
      <c r="L686" s="2">
        <f ca="1">(OFFSET(Assumptions!$B$20,L$1-1,0)*$D686+1)^(1/252)-1</f>
        <v>4.352242486633795E-4</v>
      </c>
      <c r="M686" s="2">
        <f ca="1">(OFFSET(Assumptions!$B$20,M$1-1,0)*$D686+1)^(1/252)-1</f>
        <v>4.4507572345708901E-4</v>
      </c>
      <c r="N686" s="2">
        <f ca="1">(OFFSET(Assumptions!$B$20,N$1-1,0)*$D686+1)^(1/252)-1</f>
        <v>4.1703366854539681E-4</v>
      </c>
    </row>
    <row r="687" spans="1:14" x14ac:dyDescent="0.25">
      <c r="A687" s="4">
        <f t="shared" si="40"/>
        <v>11</v>
      </c>
      <c r="B687" s="4">
        <f t="shared" si="41"/>
        <v>2014</v>
      </c>
      <c r="C687" s="9">
        <v>41956</v>
      </c>
      <c r="D687" s="1">
        <f t="shared" si="42"/>
        <v>0.11089990366160207</v>
      </c>
      <c r="E687" s="1">
        <v>4.1742999999994101E-4</v>
      </c>
      <c r="F687" s="1">
        <f t="shared" si="43"/>
        <v>0.25928342531841841</v>
      </c>
      <c r="G687" s="1">
        <v>-2.2492923056094399E-4</v>
      </c>
      <c r="H687" s="2">
        <f ca="1">(OFFSET(Assumptions!$B$20,H$1-1,0)*$D687+1)^(1/252)-1</f>
        <v>4.3719649252493831E-4</v>
      </c>
      <c r="I687" s="2">
        <f ca="1">(OFFSET(Assumptions!$B$20,I$1-1,0)*$D687+1)^(1/252)-1</f>
        <v>4.5686544217127256E-4</v>
      </c>
      <c r="J687" s="2">
        <f ca="1">(OFFSET(Assumptions!$B$20,J$1-1,0)*$D687+1)^(1/252)-1</f>
        <v>4.9591453818109699E-4</v>
      </c>
      <c r="K687" s="2">
        <f ca="1">(OFFSET(Assumptions!$B$20,K$1-1,0)*$D687+1)^(1/252)-1</f>
        <v>4.3719649252493831E-4</v>
      </c>
      <c r="L687" s="2">
        <f ca="1">(OFFSET(Assumptions!$B$20,L$1-1,0)*$D687+1)^(1/252)-1</f>
        <v>4.352242486633795E-4</v>
      </c>
      <c r="M687" s="2">
        <f ca="1">(OFFSET(Assumptions!$B$20,M$1-1,0)*$D687+1)^(1/252)-1</f>
        <v>4.4507572345708901E-4</v>
      </c>
      <c r="N687" s="2">
        <f ca="1">(OFFSET(Assumptions!$B$20,N$1-1,0)*$D687+1)^(1/252)-1</f>
        <v>4.1703366854539681E-4</v>
      </c>
    </row>
    <row r="688" spans="1:14" x14ac:dyDescent="0.25">
      <c r="A688" s="4">
        <f t="shared" si="40"/>
        <v>11</v>
      </c>
      <c r="B688" s="4">
        <f t="shared" si="41"/>
        <v>2014</v>
      </c>
      <c r="C688" s="9">
        <v>41957</v>
      </c>
      <c r="D688" s="1">
        <f t="shared" si="42"/>
        <v>0.11089990366160207</v>
      </c>
      <c r="E688" s="1">
        <v>4.1742999999994101E-4</v>
      </c>
      <c r="F688" s="1">
        <f t="shared" si="43"/>
        <v>0.25980908799864899</v>
      </c>
      <c r="G688" s="1">
        <v>-2.8295173771809598E-3</v>
      </c>
      <c r="H688" s="2">
        <f ca="1">(OFFSET(Assumptions!$B$20,H$1-1,0)*$D688+1)^(1/252)-1</f>
        <v>4.3719649252493831E-4</v>
      </c>
      <c r="I688" s="2">
        <f ca="1">(OFFSET(Assumptions!$B$20,I$1-1,0)*$D688+1)^(1/252)-1</f>
        <v>4.5686544217127256E-4</v>
      </c>
      <c r="J688" s="2">
        <f ca="1">(OFFSET(Assumptions!$B$20,J$1-1,0)*$D688+1)^(1/252)-1</f>
        <v>4.9591453818109699E-4</v>
      </c>
      <c r="K688" s="2">
        <f ca="1">(OFFSET(Assumptions!$B$20,K$1-1,0)*$D688+1)^(1/252)-1</f>
        <v>4.3719649252493831E-4</v>
      </c>
      <c r="L688" s="2">
        <f ca="1">(OFFSET(Assumptions!$B$20,L$1-1,0)*$D688+1)^(1/252)-1</f>
        <v>4.352242486633795E-4</v>
      </c>
      <c r="M688" s="2">
        <f ca="1">(OFFSET(Assumptions!$B$20,M$1-1,0)*$D688+1)^(1/252)-1</f>
        <v>4.4507572345708901E-4</v>
      </c>
      <c r="N688" s="2">
        <f ca="1">(OFFSET(Assumptions!$B$20,N$1-1,0)*$D688+1)^(1/252)-1</f>
        <v>4.1703366854539681E-4</v>
      </c>
    </row>
    <row r="689" spans="1:14" x14ac:dyDescent="0.25">
      <c r="A689" s="4">
        <f t="shared" si="40"/>
        <v>11</v>
      </c>
      <c r="B689" s="4">
        <f t="shared" si="41"/>
        <v>2014</v>
      </c>
      <c r="C689" s="9">
        <v>41960</v>
      </c>
      <c r="D689" s="1">
        <f t="shared" si="42"/>
        <v>0.11089990366160207</v>
      </c>
      <c r="E689" s="1">
        <v>4.1742999999994101E-4</v>
      </c>
      <c r="F689" s="1">
        <f t="shared" si="43"/>
        <v>0.26033497010625228</v>
      </c>
      <c r="G689" s="1">
        <v>-6.7440373970977198E-3</v>
      </c>
      <c r="H689" s="2">
        <f ca="1">(OFFSET(Assumptions!$B$20,H$1-1,0)*$D689+1)^(1/252)-1</f>
        <v>4.3719649252493831E-4</v>
      </c>
      <c r="I689" s="2">
        <f ca="1">(OFFSET(Assumptions!$B$20,I$1-1,0)*$D689+1)^(1/252)-1</f>
        <v>4.5686544217127256E-4</v>
      </c>
      <c r="J689" s="2">
        <f ca="1">(OFFSET(Assumptions!$B$20,J$1-1,0)*$D689+1)^(1/252)-1</f>
        <v>4.9591453818109699E-4</v>
      </c>
      <c r="K689" s="2">
        <f ca="1">(OFFSET(Assumptions!$B$20,K$1-1,0)*$D689+1)^(1/252)-1</f>
        <v>4.3719649252493831E-4</v>
      </c>
      <c r="L689" s="2">
        <f ca="1">(OFFSET(Assumptions!$B$20,L$1-1,0)*$D689+1)^(1/252)-1</f>
        <v>4.352242486633795E-4</v>
      </c>
      <c r="M689" s="2">
        <f ca="1">(OFFSET(Assumptions!$B$20,M$1-1,0)*$D689+1)^(1/252)-1</f>
        <v>4.4507572345708901E-4</v>
      </c>
      <c r="N689" s="2">
        <f ca="1">(OFFSET(Assumptions!$B$20,N$1-1,0)*$D689+1)^(1/252)-1</f>
        <v>4.1703366854539681E-4</v>
      </c>
    </row>
    <row r="690" spans="1:14" x14ac:dyDescent="0.25">
      <c r="A690" s="4">
        <f t="shared" si="40"/>
        <v>11</v>
      </c>
      <c r="B690" s="4">
        <f t="shared" si="41"/>
        <v>2014</v>
      </c>
      <c r="C690" s="9">
        <v>41961</v>
      </c>
      <c r="D690" s="1">
        <f t="shared" si="42"/>
        <v>0.11089990366160207</v>
      </c>
      <c r="E690" s="1">
        <v>4.1742999999994101E-4</v>
      </c>
      <c r="F690" s="1">
        <f t="shared" si="43"/>
        <v>0.26086107173282369</v>
      </c>
      <c r="G690" s="1">
        <v>9.0702114130336597E-4</v>
      </c>
      <c r="H690" s="2">
        <f ca="1">(OFFSET(Assumptions!$B$20,H$1-1,0)*$D690+1)^(1/252)-1</f>
        <v>4.3719649252493831E-4</v>
      </c>
      <c r="I690" s="2">
        <f ca="1">(OFFSET(Assumptions!$B$20,I$1-1,0)*$D690+1)^(1/252)-1</f>
        <v>4.5686544217127256E-4</v>
      </c>
      <c r="J690" s="2">
        <f ca="1">(OFFSET(Assumptions!$B$20,J$1-1,0)*$D690+1)^(1/252)-1</f>
        <v>4.9591453818109699E-4</v>
      </c>
      <c r="K690" s="2">
        <f ca="1">(OFFSET(Assumptions!$B$20,K$1-1,0)*$D690+1)^(1/252)-1</f>
        <v>4.3719649252493831E-4</v>
      </c>
      <c r="L690" s="2">
        <f ca="1">(OFFSET(Assumptions!$B$20,L$1-1,0)*$D690+1)^(1/252)-1</f>
        <v>4.352242486633795E-4</v>
      </c>
      <c r="M690" s="2">
        <f ca="1">(OFFSET(Assumptions!$B$20,M$1-1,0)*$D690+1)^(1/252)-1</f>
        <v>4.4507572345708901E-4</v>
      </c>
      <c r="N690" s="2">
        <f ca="1">(OFFSET(Assumptions!$B$20,N$1-1,0)*$D690+1)^(1/252)-1</f>
        <v>4.1703366854539681E-4</v>
      </c>
    </row>
    <row r="691" spans="1:14" x14ac:dyDescent="0.25">
      <c r="A691" s="4">
        <f t="shared" si="40"/>
        <v>11</v>
      </c>
      <c r="B691" s="4">
        <f t="shared" si="41"/>
        <v>2014</v>
      </c>
      <c r="C691" s="9">
        <v>41962</v>
      </c>
      <c r="D691" s="1">
        <f t="shared" si="42"/>
        <v>0.11089990366160207</v>
      </c>
      <c r="E691" s="1">
        <v>4.1742999999994101E-4</v>
      </c>
      <c r="F691" s="1">
        <f t="shared" si="43"/>
        <v>0.26138739296999702</v>
      </c>
      <c r="G691" s="1">
        <v>-3.6582871068607799E-3</v>
      </c>
      <c r="H691" s="2">
        <f ca="1">(OFFSET(Assumptions!$B$20,H$1-1,0)*$D691+1)^(1/252)-1</f>
        <v>4.3719649252493831E-4</v>
      </c>
      <c r="I691" s="2">
        <f ca="1">(OFFSET(Assumptions!$B$20,I$1-1,0)*$D691+1)^(1/252)-1</f>
        <v>4.5686544217127256E-4</v>
      </c>
      <c r="J691" s="2">
        <f ca="1">(OFFSET(Assumptions!$B$20,J$1-1,0)*$D691+1)^(1/252)-1</f>
        <v>4.9591453818109699E-4</v>
      </c>
      <c r="K691" s="2">
        <f ca="1">(OFFSET(Assumptions!$B$20,K$1-1,0)*$D691+1)^(1/252)-1</f>
        <v>4.3719649252493831E-4</v>
      </c>
      <c r="L691" s="2">
        <f ca="1">(OFFSET(Assumptions!$B$20,L$1-1,0)*$D691+1)^(1/252)-1</f>
        <v>4.352242486633795E-4</v>
      </c>
      <c r="M691" s="2">
        <f ca="1">(OFFSET(Assumptions!$B$20,M$1-1,0)*$D691+1)^(1/252)-1</f>
        <v>4.4507572345708901E-4</v>
      </c>
      <c r="N691" s="2">
        <f ca="1">(OFFSET(Assumptions!$B$20,N$1-1,0)*$D691+1)^(1/252)-1</f>
        <v>4.1703366854539681E-4</v>
      </c>
    </row>
    <row r="692" spans="1:14" x14ac:dyDescent="0.25">
      <c r="A692" s="4">
        <f t="shared" si="40"/>
        <v>11</v>
      </c>
      <c r="B692" s="4">
        <f t="shared" si="41"/>
        <v>2014</v>
      </c>
      <c r="C692" s="9">
        <v>41963</v>
      </c>
      <c r="D692" s="1">
        <f t="shared" si="42"/>
        <v>0.11089990366160207</v>
      </c>
      <c r="E692" s="1">
        <v>4.1742999999994101E-4</v>
      </c>
      <c r="F692" s="1">
        <f t="shared" si="43"/>
        <v>0.26191393390944451</v>
      </c>
      <c r="G692" s="1">
        <v>-1.58755439920943E-4</v>
      </c>
      <c r="H692" s="2">
        <f ca="1">(OFFSET(Assumptions!$B$20,H$1-1,0)*$D692+1)^(1/252)-1</f>
        <v>4.3719649252493831E-4</v>
      </c>
      <c r="I692" s="2">
        <f ca="1">(OFFSET(Assumptions!$B$20,I$1-1,0)*$D692+1)^(1/252)-1</f>
        <v>4.5686544217127256E-4</v>
      </c>
      <c r="J692" s="2">
        <f ca="1">(OFFSET(Assumptions!$B$20,J$1-1,0)*$D692+1)^(1/252)-1</f>
        <v>4.9591453818109699E-4</v>
      </c>
      <c r="K692" s="2">
        <f ca="1">(OFFSET(Assumptions!$B$20,K$1-1,0)*$D692+1)^(1/252)-1</f>
        <v>4.3719649252493831E-4</v>
      </c>
      <c r="L692" s="2">
        <f ca="1">(OFFSET(Assumptions!$B$20,L$1-1,0)*$D692+1)^(1/252)-1</f>
        <v>4.352242486633795E-4</v>
      </c>
      <c r="M692" s="2">
        <f ca="1">(OFFSET(Assumptions!$B$20,M$1-1,0)*$D692+1)^(1/252)-1</f>
        <v>4.4507572345708901E-4</v>
      </c>
      <c r="N692" s="2">
        <f ca="1">(OFFSET(Assumptions!$B$20,N$1-1,0)*$D692+1)^(1/252)-1</f>
        <v>4.1703366854539681E-4</v>
      </c>
    </row>
    <row r="693" spans="1:14" x14ac:dyDescent="0.25">
      <c r="A693" s="4">
        <f t="shared" si="40"/>
        <v>11</v>
      </c>
      <c r="B693" s="4">
        <f t="shared" si="41"/>
        <v>2014</v>
      </c>
      <c r="C693" s="9">
        <v>41964</v>
      </c>
      <c r="D693" s="1">
        <f t="shared" si="42"/>
        <v>0.11089990366160207</v>
      </c>
      <c r="E693" s="1">
        <v>4.1742999999994101E-4</v>
      </c>
      <c r="F693" s="1">
        <f t="shared" si="43"/>
        <v>0.26244069464287634</v>
      </c>
      <c r="G693" s="1">
        <v>-1.1350318712889501E-2</v>
      </c>
      <c r="H693" s="2">
        <f ca="1">(OFFSET(Assumptions!$B$20,H$1-1,0)*$D693+1)^(1/252)-1</f>
        <v>4.3719649252493831E-4</v>
      </c>
      <c r="I693" s="2">
        <f ca="1">(OFFSET(Assumptions!$B$20,I$1-1,0)*$D693+1)^(1/252)-1</f>
        <v>4.5686544217127256E-4</v>
      </c>
      <c r="J693" s="2">
        <f ca="1">(OFFSET(Assumptions!$B$20,J$1-1,0)*$D693+1)^(1/252)-1</f>
        <v>4.9591453818109699E-4</v>
      </c>
      <c r="K693" s="2">
        <f ca="1">(OFFSET(Assumptions!$B$20,K$1-1,0)*$D693+1)^(1/252)-1</f>
        <v>4.3719649252493831E-4</v>
      </c>
      <c r="L693" s="2">
        <f ca="1">(OFFSET(Assumptions!$B$20,L$1-1,0)*$D693+1)^(1/252)-1</f>
        <v>4.352242486633795E-4</v>
      </c>
      <c r="M693" s="2">
        <f ca="1">(OFFSET(Assumptions!$B$20,M$1-1,0)*$D693+1)^(1/252)-1</f>
        <v>4.4507572345708901E-4</v>
      </c>
      <c r="N693" s="2">
        <f ca="1">(OFFSET(Assumptions!$B$20,N$1-1,0)*$D693+1)^(1/252)-1</f>
        <v>4.1703366854539681E-4</v>
      </c>
    </row>
    <row r="694" spans="1:14" x14ac:dyDescent="0.25">
      <c r="A694" s="4">
        <f t="shared" si="40"/>
        <v>11</v>
      </c>
      <c r="B694" s="4">
        <f t="shared" si="41"/>
        <v>2014</v>
      </c>
      <c r="C694" s="9">
        <v>41967</v>
      </c>
      <c r="D694" s="1">
        <f t="shared" si="42"/>
        <v>0.11089990366160207</v>
      </c>
      <c r="E694" s="1">
        <v>4.1742999999994101E-4</v>
      </c>
      <c r="F694" s="1">
        <f t="shared" si="43"/>
        <v>0.26296767526204112</v>
      </c>
      <c r="G694" s="1">
        <v>-1.05200536090958E-2</v>
      </c>
      <c r="H694" s="2">
        <f ca="1">(OFFSET(Assumptions!$B$20,H$1-1,0)*$D694+1)^(1/252)-1</f>
        <v>4.3719649252493831E-4</v>
      </c>
      <c r="I694" s="2">
        <f ca="1">(OFFSET(Assumptions!$B$20,I$1-1,0)*$D694+1)^(1/252)-1</f>
        <v>4.5686544217127256E-4</v>
      </c>
      <c r="J694" s="2">
        <f ca="1">(OFFSET(Assumptions!$B$20,J$1-1,0)*$D694+1)^(1/252)-1</f>
        <v>4.9591453818109699E-4</v>
      </c>
      <c r="K694" s="2">
        <f ca="1">(OFFSET(Assumptions!$B$20,K$1-1,0)*$D694+1)^(1/252)-1</f>
        <v>4.3719649252493831E-4</v>
      </c>
      <c r="L694" s="2">
        <f ca="1">(OFFSET(Assumptions!$B$20,L$1-1,0)*$D694+1)^(1/252)-1</f>
        <v>4.352242486633795E-4</v>
      </c>
      <c r="M694" s="2">
        <f ca="1">(OFFSET(Assumptions!$B$20,M$1-1,0)*$D694+1)^(1/252)-1</f>
        <v>4.4507572345708901E-4</v>
      </c>
      <c r="N694" s="2">
        <f ca="1">(OFFSET(Assumptions!$B$20,N$1-1,0)*$D694+1)^(1/252)-1</f>
        <v>4.1703366854539681E-4</v>
      </c>
    </row>
    <row r="695" spans="1:14" x14ac:dyDescent="0.25">
      <c r="A695" s="4">
        <f t="shared" si="40"/>
        <v>11</v>
      </c>
      <c r="B695" s="4">
        <f t="shared" si="41"/>
        <v>2014</v>
      </c>
      <c r="C695" s="9">
        <v>41968</v>
      </c>
      <c r="D695" s="1">
        <f t="shared" si="42"/>
        <v>0.11089990366160207</v>
      </c>
      <c r="E695" s="1">
        <v>4.1742999999994101E-4</v>
      </c>
      <c r="F695" s="1">
        <f t="shared" si="43"/>
        <v>0.26349487585872566</v>
      </c>
      <c r="G695" s="1">
        <v>-3.0493697092517399E-3</v>
      </c>
      <c r="H695" s="2">
        <f ca="1">(OFFSET(Assumptions!$B$20,H$1-1,0)*$D695+1)^(1/252)-1</f>
        <v>4.3719649252493831E-4</v>
      </c>
      <c r="I695" s="2">
        <f ca="1">(OFFSET(Assumptions!$B$20,I$1-1,0)*$D695+1)^(1/252)-1</f>
        <v>4.5686544217127256E-4</v>
      </c>
      <c r="J695" s="2">
        <f ca="1">(OFFSET(Assumptions!$B$20,J$1-1,0)*$D695+1)^(1/252)-1</f>
        <v>4.9591453818109699E-4</v>
      </c>
      <c r="K695" s="2">
        <f ca="1">(OFFSET(Assumptions!$B$20,K$1-1,0)*$D695+1)^(1/252)-1</f>
        <v>4.3719649252493831E-4</v>
      </c>
      <c r="L695" s="2">
        <f ca="1">(OFFSET(Assumptions!$B$20,L$1-1,0)*$D695+1)^(1/252)-1</f>
        <v>4.352242486633795E-4</v>
      </c>
      <c r="M695" s="2">
        <f ca="1">(OFFSET(Assumptions!$B$20,M$1-1,0)*$D695+1)^(1/252)-1</f>
        <v>4.4507572345708901E-4</v>
      </c>
      <c r="N695" s="2">
        <f ca="1">(OFFSET(Assumptions!$B$20,N$1-1,0)*$D695+1)^(1/252)-1</f>
        <v>4.1703366854539681E-4</v>
      </c>
    </row>
    <row r="696" spans="1:14" x14ac:dyDescent="0.25">
      <c r="A696" s="4">
        <f t="shared" si="40"/>
        <v>11</v>
      </c>
      <c r="B696" s="4">
        <f t="shared" si="41"/>
        <v>2014</v>
      </c>
      <c r="C696" s="9">
        <v>41969</v>
      </c>
      <c r="D696" s="1">
        <f t="shared" si="42"/>
        <v>0.11089990366160207</v>
      </c>
      <c r="E696" s="1">
        <v>4.1742999999994101E-4</v>
      </c>
      <c r="F696" s="1">
        <f t="shared" si="43"/>
        <v>0.2640222965247554</v>
      </c>
      <c r="G696" s="1">
        <v>7.1677083192713802E-3</v>
      </c>
      <c r="H696" s="2">
        <f ca="1">(OFFSET(Assumptions!$B$20,H$1-1,0)*$D696+1)^(1/252)-1</f>
        <v>4.3719649252493831E-4</v>
      </c>
      <c r="I696" s="2">
        <f ca="1">(OFFSET(Assumptions!$B$20,I$1-1,0)*$D696+1)^(1/252)-1</f>
        <v>4.5686544217127256E-4</v>
      </c>
      <c r="J696" s="2">
        <f ca="1">(OFFSET(Assumptions!$B$20,J$1-1,0)*$D696+1)^(1/252)-1</f>
        <v>4.9591453818109699E-4</v>
      </c>
      <c r="K696" s="2">
        <f ca="1">(OFFSET(Assumptions!$B$20,K$1-1,0)*$D696+1)^(1/252)-1</f>
        <v>4.3719649252493831E-4</v>
      </c>
      <c r="L696" s="2">
        <f ca="1">(OFFSET(Assumptions!$B$20,L$1-1,0)*$D696+1)^(1/252)-1</f>
        <v>4.352242486633795E-4</v>
      </c>
      <c r="M696" s="2">
        <f ca="1">(OFFSET(Assumptions!$B$20,M$1-1,0)*$D696+1)^(1/252)-1</f>
        <v>4.4507572345708901E-4</v>
      </c>
      <c r="N696" s="2">
        <f ca="1">(OFFSET(Assumptions!$B$20,N$1-1,0)*$D696+1)^(1/252)-1</f>
        <v>4.1703366854539681E-4</v>
      </c>
    </row>
    <row r="697" spans="1:14" x14ac:dyDescent="0.25">
      <c r="A697" s="4">
        <f t="shared" si="40"/>
        <v>11</v>
      </c>
      <c r="B697" s="4">
        <f t="shared" si="41"/>
        <v>2014</v>
      </c>
      <c r="C697" s="9">
        <v>41970</v>
      </c>
      <c r="D697" s="1">
        <f t="shared" si="42"/>
        <v>0.11089990366160207</v>
      </c>
      <c r="E697" s="1">
        <v>4.1742999999994101E-4</v>
      </c>
      <c r="F697" s="1">
        <f t="shared" si="43"/>
        <v>0.26454993735199372</v>
      </c>
      <c r="G697" s="1">
        <v>1.3242402581197899E-2</v>
      </c>
      <c r="H697" s="2">
        <f ca="1">(OFFSET(Assumptions!$B$20,H$1-1,0)*$D697+1)^(1/252)-1</f>
        <v>4.3719649252493831E-4</v>
      </c>
      <c r="I697" s="2">
        <f ca="1">(OFFSET(Assumptions!$B$20,I$1-1,0)*$D697+1)^(1/252)-1</f>
        <v>4.5686544217127256E-4</v>
      </c>
      <c r="J697" s="2">
        <f ca="1">(OFFSET(Assumptions!$B$20,J$1-1,0)*$D697+1)^(1/252)-1</f>
        <v>4.9591453818109699E-4</v>
      </c>
      <c r="K697" s="2">
        <f ca="1">(OFFSET(Assumptions!$B$20,K$1-1,0)*$D697+1)^(1/252)-1</f>
        <v>4.3719649252493831E-4</v>
      </c>
      <c r="L697" s="2">
        <f ca="1">(OFFSET(Assumptions!$B$20,L$1-1,0)*$D697+1)^(1/252)-1</f>
        <v>4.352242486633795E-4</v>
      </c>
      <c r="M697" s="2">
        <f ca="1">(OFFSET(Assumptions!$B$20,M$1-1,0)*$D697+1)^(1/252)-1</f>
        <v>4.4507572345708901E-4</v>
      </c>
      <c r="N697" s="2">
        <f ca="1">(OFFSET(Assumptions!$B$20,N$1-1,0)*$D697+1)^(1/252)-1</f>
        <v>4.1703366854539681E-4</v>
      </c>
    </row>
    <row r="698" spans="1:14" x14ac:dyDescent="0.25">
      <c r="A698" s="4">
        <f t="shared" si="40"/>
        <v>11</v>
      </c>
      <c r="B698" s="4">
        <f t="shared" si="41"/>
        <v>2014</v>
      </c>
      <c r="C698" s="9">
        <v>41971</v>
      </c>
      <c r="D698" s="1">
        <f t="shared" si="42"/>
        <v>0.11089990366160207</v>
      </c>
      <c r="E698" s="1">
        <v>4.1742999999994101E-4</v>
      </c>
      <c r="F698" s="1">
        <f t="shared" si="43"/>
        <v>0.26507779843234247</v>
      </c>
      <c r="G698" s="1">
        <v>-1.8925360625438E-3</v>
      </c>
      <c r="H698" s="2">
        <f ca="1">(OFFSET(Assumptions!$B$20,H$1-1,0)*$D698+1)^(1/252)-1</f>
        <v>4.3719649252493831E-4</v>
      </c>
      <c r="I698" s="2">
        <f ca="1">(OFFSET(Assumptions!$B$20,I$1-1,0)*$D698+1)^(1/252)-1</f>
        <v>4.5686544217127256E-4</v>
      </c>
      <c r="J698" s="2">
        <f ca="1">(OFFSET(Assumptions!$B$20,J$1-1,0)*$D698+1)^(1/252)-1</f>
        <v>4.9591453818109699E-4</v>
      </c>
      <c r="K698" s="2">
        <f ca="1">(OFFSET(Assumptions!$B$20,K$1-1,0)*$D698+1)^(1/252)-1</f>
        <v>4.3719649252493831E-4</v>
      </c>
      <c r="L698" s="2">
        <f ca="1">(OFFSET(Assumptions!$B$20,L$1-1,0)*$D698+1)^(1/252)-1</f>
        <v>4.352242486633795E-4</v>
      </c>
      <c r="M698" s="2">
        <f ca="1">(OFFSET(Assumptions!$B$20,M$1-1,0)*$D698+1)^(1/252)-1</f>
        <v>4.4507572345708901E-4</v>
      </c>
      <c r="N698" s="2">
        <f ca="1">(OFFSET(Assumptions!$B$20,N$1-1,0)*$D698+1)^(1/252)-1</f>
        <v>4.1703366854539681E-4</v>
      </c>
    </row>
    <row r="699" spans="1:14" x14ac:dyDescent="0.25">
      <c r="A699" s="4">
        <f t="shared" si="40"/>
        <v>12</v>
      </c>
      <c r="B699" s="4">
        <f t="shared" si="41"/>
        <v>2014</v>
      </c>
      <c r="C699" s="9">
        <v>41974</v>
      </c>
      <c r="D699" s="1">
        <f t="shared" si="42"/>
        <v>0.11060052578467983</v>
      </c>
      <c r="E699" s="1">
        <v>4.1636000000000499E-4</v>
      </c>
      <c r="F699" s="1">
        <f t="shared" si="43"/>
        <v>0.26560452622449771</v>
      </c>
      <c r="G699" s="1">
        <v>4.6334069105866699E-3</v>
      </c>
      <c r="H699" s="2">
        <f ca="1">(OFFSET(Assumptions!$B$20,H$1-1,0)*$D699+1)^(1/252)-1</f>
        <v>4.3607854375116162E-4</v>
      </c>
      <c r="I699" s="2">
        <f ca="1">(OFFSET(Assumptions!$B$20,I$1-1,0)*$D699+1)^(1/252)-1</f>
        <v>4.5570001601213939E-4</v>
      </c>
      <c r="J699" s="2">
        <f ca="1">(OFFSET(Assumptions!$B$20,J$1-1,0)*$D699+1)^(1/252)-1</f>
        <v>4.9465554382321919E-4</v>
      </c>
      <c r="K699" s="2">
        <f ca="1">(OFFSET(Assumptions!$B$20,K$1-1,0)*$D699+1)^(1/252)-1</f>
        <v>4.3607854375116162E-4</v>
      </c>
      <c r="L699" s="2">
        <f ca="1">(OFFSET(Assumptions!$B$20,L$1-1,0)*$D699+1)^(1/252)-1</f>
        <v>4.3411107343915845E-4</v>
      </c>
      <c r="M699" s="2">
        <f ca="1">(OFFSET(Assumptions!$B$20,M$1-1,0)*$D699+1)^(1/252)-1</f>
        <v>4.4393872755388308E-4</v>
      </c>
      <c r="N699" s="2">
        <f ca="1">(OFFSET(Assumptions!$B$20,N$1-1,0)*$D699+1)^(1/252)-1</f>
        <v>4.1596463237736359E-4</v>
      </c>
    </row>
    <row r="700" spans="1:14" x14ac:dyDescent="0.25">
      <c r="A700" s="4">
        <f t="shared" si="40"/>
        <v>12</v>
      </c>
      <c r="B700" s="4">
        <f t="shared" si="41"/>
        <v>2014</v>
      </c>
      <c r="C700" s="9">
        <v>41975</v>
      </c>
      <c r="D700" s="1">
        <f t="shared" si="42"/>
        <v>0.11060052578467983</v>
      </c>
      <c r="E700" s="1">
        <v>4.1636000000000499E-4</v>
      </c>
      <c r="F700" s="1">
        <f t="shared" si="43"/>
        <v>0.26613147332503662</v>
      </c>
      <c r="G700" s="1">
        <v>1.6669677444831599E-3</v>
      </c>
      <c r="H700" s="2">
        <f ca="1">(OFFSET(Assumptions!$B$20,H$1-1,0)*$D700+1)^(1/252)-1</f>
        <v>4.3607854375116162E-4</v>
      </c>
      <c r="I700" s="2">
        <f ca="1">(OFFSET(Assumptions!$B$20,I$1-1,0)*$D700+1)^(1/252)-1</f>
        <v>4.5570001601213939E-4</v>
      </c>
      <c r="J700" s="2">
        <f ca="1">(OFFSET(Assumptions!$B$20,J$1-1,0)*$D700+1)^(1/252)-1</f>
        <v>4.9465554382321919E-4</v>
      </c>
      <c r="K700" s="2">
        <f ca="1">(OFFSET(Assumptions!$B$20,K$1-1,0)*$D700+1)^(1/252)-1</f>
        <v>4.3607854375116162E-4</v>
      </c>
      <c r="L700" s="2">
        <f ca="1">(OFFSET(Assumptions!$B$20,L$1-1,0)*$D700+1)^(1/252)-1</f>
        <v>4.3411107343915845E-4</v>
      </c>
      <c r="M700" s="2">
        <f ca="1">(OFFSET(Assumptions!$B$20,M$1-1,0)*$D700+1)^(1/252)-1</f>
        <v>4.4393872755388308E-4</v>
      </c>
      <c r="N700" s="2">
        <f ca="1">(OFFSET(Assumptions!$B$20,N$1-1,0)*$D700+1)^(1/252)-1</f>
        <v>4.1596463237736359E-4</v>
      </c>
    </row>
    <row r="701" spans="1:14" x14ac:dyDescent="0.25">
      <c r="A701" s="4">
        <f t="shared" si="40"/>
        <v>12</v>
      </c>
      <c r="B701" s="4">
        <f t="shared" si="41"/>
        <v>2014</v>
      </c>
      <c r="C701" s="9">
        <v>41976</v>
      </c>
      <c r="D701" s="1">
        <f t="shared" si="42"/>
        <v>0.11060052578467983</v>
      </c>
      <c r="E701" s="1">
        <v>4.1636000000000499E-4</v>
      </c>
      <c r="F701" s="1">
        <f t="shared" si="43"/>
        <v>0.26665863982527016</v>
      </c>
      <c r="G701" s="1">
        <v>9.1550504761126507E-3</v>
      </c>
      <c r="H701" s="2">
        <f ca="1">(OFFSET(Assumptions!$B$20,H$1-1,0)*$D701+1)^(1/252)-1</f>
        <v>4.3607854375116162E-4</v>
      </c>
      <c r="I701" s="2">
        <f ca="1">(OFFSET(Assumptions!$B$20,I$1-1,0)*$D701+1)^(1/252)-1</f>
        <v>4.5570001601213939E-4</v>
      </c>
      <c r="J701" s="2">
        <f ca="1">(OFFSET(Assumptions!$B$20,J$1-1,0)*$D701+1)^(1/252)-1</f>
        <v>4.9465554382321919E-4</v>
      </c>
      <c r="K701" s="2">
        <f ca="1">(OFFSET(Assumptions!$B$20,K$1-1,0)*$D701+1)^(1/252)-1</f>
        <v>4.3607854375116162E-4</v>
      </c>
      <c r="L701" s="2">
        <f ca="1">(OFFSET(Assumptions!$B$20,L$1-1,0)*$D701+1)^(1/252)-1</f>
        <v>4.3411107343915845E-4</v>
      </c>
      <c r="M701" s="2">
        <f ca="1">(OFFSET(Assumptions!$B$20,M$1-1,0)*$D701+1)^(1/252)-1</f>
        <v>4.4393872755388308E-4</v>
      </c>
      <c r="N701" s="2">
        <f ca="1">(OFFSET(Assumptions!$B$20,N$1-1,0)*$D701+1)^(1/252)-1</f>
        <v>4.1596463237736359E-4</v>
      </c>
    </row>
    <row r="702" spans="1:14" x14ac:dyDescent="0.25">
      <c r="A702" s="4">
        <f t="shared" si="40"/>
        <v>12</v>
      </c>
      <c r="B702" s="4">
        <f t="shared" si="41"/>
        <v>2014</v>
      </c>
      <c r="C702" s="9">
        <v>41977</v>
      </c>
      <c r="D702" s="1">
        <f t="shared" si="42"/>
        <v>0.11089990366160207</v>
      </c>
      <c r="E702" s="1">
        <v>4.1742999999994101E-4</v>
      </c>
      <c r="F702" s="1">
        <f t="shared" si="43"/>
        <v>0.26718738114129237</v>
      </c>
      <c r="G702" s="1">
        <v>2.32076435673607E-2</v>
      </c>
      <c r="H702" s="2">
        <f ca="1">(OFFSET(Assumptions!$B$20,H$1-1,0)*$D702+1)^(1/252)-1</f>
        <v>4.3719649252493831E-4</v>
      </c>
      <c r="I702" s="2">
        <f ca="1">(OFFSET(Assumptions!$B$20,I$1-1,0)*$D702+1)^(1/252)-1</f>
        <v>4.5686544217127256E-4</v>
      </c>
      <c r="J702" s="2">
        <f ca="1">(OFFSET(Assumptions!$B$20,J$1-1,0)*$D702+1)^(1/252)-1</f>
        <v>4.9591453818109699E-4</v>
      </c>
      <c r="K702" s="2">
        <f ca="1">(OFFSET(Assumptions!$B$20,K$1-1,0)*$D702+1)^(1/252)-1</f>
        <v>4.3719649252493831E-4</v>
      </c>
      <c r="L702" s="2">
        <f ca="1">(OFFSET(Assumptions!$B$20,L$1-1,0)*$D702+1)^(1/252)-1</f>
        <v>4.352242486633795E-4</v>
      </c>
      <c r="M702" s="2">
        <f ca="1">(OFFSET(Assumptions!$B$20,M$1-1,0)*$D702+1)^(1/252)-1</f>
        <v>4.4507572345708901E-4</v>
      </c>
      <c r="N702" s="2">
        <f ca="1">(OFFSET(Assumptions!$B$20,N$1-1,0)*$D702+1)^(1/252)-1</f>
        <v>4.1703366854539681E-4</v>
      </c>
    </row>
    <row r="703" spans="1:14" x14ac:dyDescent="0.25">
      <c r="A703" s="4">
        <f t="shared" si="40"/>
        <v>12</v>
      </c>
      <c r="B703" s="4">
        <f t="shared" si="41"/>
        <v>2014</v>
      </c>
      <c r="C703" s="9">
        <v>41978</v>
      </c>
      <c r="D703" s="1">
        <f t="shared" si="42"/>
        <v>0.11590044843028013</v>
      </c>
      <c r="E703" s="1">
        <v>4.3525999999993698E-4</v>
      </c>
      <c r="F703" s="1">
        <f t="shared" si="43"/>
        <v>0.26773893712080787</v>
      </c>
      <c r="G703" s="1">
        <v>-3.13950651588982E-2</v>
      </c>
      <c r="H703" s="2">
        <f ca="1">(OFFSET(Assumptions!$B$20,H$1-1,0)*$D703+1)^(1/252)-1</f>
        <v>4.5582351434170221E-4</v>
      </c>
      <c r="I703" s="2">
        <f ca="1">(OFFSET(Assumptions!$B$20,I$1-1,0)*$D703+1)^(1/252)-1</f>
        <v>4.7628148393163983E-4</v>
      </c>
      <c r="J703" s="2">
        <f ca="1">(OFFSET(Assumptions!$B$20,J$1-1,0)*$D703+1)^(1/252)-1</f>
        <v>5.1688509250413794E-4</v>
      </c>
      <c r="K703" s="2">
        <f ca="1">(OFFSET(Assumptions!$B$20,K$1-1,0)*$D703+1)^(1/252)-1</f>
        <v>4.5582351434170221E-4</v>
      </c>
      <c r="L703" s="2">
        <f ca="1">(OFFSET(Assumptions!$B$20,L$1-1,0)*$D703+1)^(1/252)-1</f>
        <v>4.5377193038675934E-4</v>
      </c>
      <c r="M703" s="2">
        <f ca="1">(OFFSET(Assumptions!$B$20,M$1-1,0)*$D703+1)^(1/252)-1</f>
        <v>4.6401930669204283E-4</v>
      </c>
      <c r="N703" s="2">
        <f ca="1">(OFFSET(Assumptions!$B$20,N$1-1,0)*$D703+1)^(1/252)-1</f>
        <v>4.3484764565193679E-4</v>
      </c>
    </row>
    <row r="704" spans="1:14" x14ac:dyDescent="0.25">
      <c r="A704" s="4">
        <f t="shared" si="40"/>
        <v>12</v>
      </c>
      <c r="B704" s="4">
        <f t="shared" si="41"/>
        <v>2014</v>
      </c>
      <c r="C704" s="9">
        <v>41981</v>
      </c>
      <c r="D704" s="1">
        <f t="shared" si="42"/>
        <v>0.11590044843028013</v>
      </c>
      <c r="E704" s="1">
        <v>4.3525999999993698E-4</v>
      </c>
      <c r="F704" s="1">
        <f t="shared" si="43"/>
        <v>0.26829073317057905</v>
      </c>
      <c r="G704" s="1">
        <v>9.9393169068973108E-4</v>
      </c>
      <c r="H704" s="2">
        <f ca="1">(OFFSET(Assumptions!$B$20,H$1-1,0)*$D704+1)^(1/252)-1</f>
        <v>4.5582351434170221E-4</v>
      </c>
      <c r="I704" s="2">
        <f ca="1">(OFFSET(Assumptions!$B$20,I$1-1,0)*$D704+1)^(1/252)-1</f>
        <v>4.7628148393163983E-4</v>
      </c>
      <c r="J704" s="2">
        <f ca="1">(OFFSET(Assumptions!$B$20,J$1-1,0)*$D704+1)^(1/252)-1</f>
        <v>5.1688509250413794E-4</v>
      </c>
      <c r="K704" s="2">
        <f ca="1">(OFFSET(Assumptions!$B$20,K$1-1,0)*$D704+1)^(1/252)-1</f>
        <v>4.5582351434170221E-4</v>
      </c>
      <c r="L704" s="2">
        <f ca="1">(OFFSET(Assumptions!$B$20,L$1-1,0)*$D704+1)^(1/252)-1</f>
        <v>4.5377193038675934E-4</v>
      </c>
      <c r="M704" s="2">
        <f ca="1">(OFFSET(Assumptions!$B$20,M$1-1,0)*$D704+1)^(1/252)-1</f>
        <v>4.6401930669204283E-4</v>
      </c>
      <c r="N704" s="2">
        <f ca="1">(OFFSET(Assumptions!$B$20,N$1-1,0)*$D704+1)^(1/252)-1</f>
        <v>4.3484764565193679E-4</v>
      </c>
    </row>
    <row r="705" spans="1:14" x14ac:dyDescent="0.25">
      <c r="A705" s="4">
        <f t="shared" si="40"/>
        <v>12</v>
      </c>
      <c r="B705" s="4">
        <f t="shared" si="41"/>
        <v>2014</v>
      </c>
      <c r="C705" s="9">
        <v>41982</v>
      </c>
      <c r="D705" s="1">
        <f t="shared" si="42"/>
        <v>0.11590044843028013</v>
      </c>
      <c r="E705" s="1">
        <v>4.3525999999993698E-4</v>
      </c>
      <c r="F705" s="1">
        <f t="shared" si="43"/>
        <v>0.26884276939509877</v>
      </c>
      <c r="G705" s="1">
        <v>-2.7143559810470798E-3</v>
      </c>
      <c r="H705" s="2">
        <f ca="1">(OFFSET(Assumptions!$B$20,H$1-1,0)*$D705+1)^(1/252)-1</f>
        <v>4.5582351434170221E-4</v>
      </c>
      <c r="I705" s="2">
        <f ca="1">(OFFSET(Assumptions!$B$20,I$1-1,0)*$D705+1)^(1/252)-1</f>
        <v>4.7628148393163983E-4</v>
      </c>
      <c r="J705" s="2">
        <f ca="1">(OFFSET(Assumptions!$B$20,J$1-1,0)*$D705+1)^(1/252)-1</f>
        <v>5.1688509250413794E-4</v>
      </c>
      <c r="K705" s="2">
        <f ca="1">(OFFSET(Assumptions!$B$20,K$1-1,0)*$D705+1)^(1/252)-1</f>
        <v>4.5582351434170221E-4</v>
      </c>
      <c r="L705" s="2">
        <f ca="1">(OFFSET(Assumptions!$B$20,L$1-1,0)*$D705+1)^(1/252)-1</f>
        <v>4.5377193038675934E-4</v>
      </c>
      <c r="M705" s="2">
        <f ca="1">(OFFSET(Assumptions!$B$20,M$1-1,0)*$D705+1)^(1/252)-1</f>
        <v>4.6401930669204283E-4</v>
      </c>
      <c r="N705" s="2">
        <f ca="1">(OFFSET(Assumptions!$B$20,N$1-1,0)*$D705+1)^(1/252)-1</f>
        <v>4.3484764565193679E-4</v>
      </c>
    </row>
    <row r="706" spans="1:14" x14ac:dyDescent="0.25">
      <c r="A706" s="4">
        <f t="shared" si="40"/>
        <v>12</v>
      </c>
      <c r="B706" s="4">
        <f t="shared" si="41"/>
        <v>2014</v>
      </c>
      <c r="C706" s="9">
        <v>41983</v>
      </c>
      <c r="D706" s="1">
        <f t="shared" si="42"/>
        <v>0.11570089616082369</v>
      </c>
      <c r="E706" s="1">
        <v>4.3455000000003401E-4</v>
      </c>
      <c r="F706" s="1">
        <f t="shared" si="43"/>
        <v>0.26939414502053949</v>
      </c>
      <c r="G706" s="1">
        <v>-5.5118673787875102E-3</v>
      </c>
      <c r="H706" s="2">
        <f ca="1">(OFFSET(Assumptions!$B$20,H$1-1,0)*$D706+1)^(1/252)-1</f>
        <v>4.5508184763409787E-4</v>
      </c>
      <c r="I706" s="2">
        <f ca="1">(OFFSET(Assumptions!$B$20,I$1-1,0)*$D706+1)^(1/252)-1</f>
        <v>4.7550847442434652E-4</v>
      </c>
      <c r="J706" s="2">
        <f ca="1">(OFFSET(Assumptions!$B$20,J$1-1,0)*$D706+1)^(1/252)-1</f>
        <v>5.1605034940060968E-4</v>
      </c>
      <c r="K706" s="2">
        <f ca="1">(OFFSET(Assumptions!$B$20,K$1-1,0)*$D706+1)^(1/252)-1</f>
        <v>4.5508184763409787E-4</v>
      </c>
      <c r="L706" s="2">
        <f ca="1">(OFFSET(Assumptions!$B$20,L$1-1,0)*$D706+1)^(1/252)-1</f>
        <v>4.530334156913618E-4</v>
      </c>
      <c r="M706" s="2">
        <f ca="1">(OFFSET(Assumptions!$B$20,M$1-1,0)*$D706+1)^(1/252)-1</f>
        <v>4.6326506427529779E-4</v>
      </c>
      <c r="N706" s="2">
        <f ca="1">(OFFSET(Assumptions!$B$20,N$1-1,0)*$D706+1)^(1/252)-1</f>
        <v>4.3413828232452545E-4</v>
      </c>
    </row>
    <row r="707" spans="1:14" x14ac:dyDescent="0.25">
      <c r="A707" s="4">
        <f t="shared" si="40"/>
        <v>12</v>
      </c>
      <c r="B707" s="4">
        <f t="shared" si="41"/>
        <v>2014</v>
      </c>
      <c r="C707" s="9">
        <v>41984</v>
      </c>
      <c r="D707" s="1">
        <f t="shared" si="42"/>
        <v>0.11570089616082369</v>
      </c>
      <c r="E707" s="1">
        <v>4.3455000000003401E-4</v>
      </c>
      <c r="F707" s="1">
        <f t="shared" si="43"/>
        <v>0.26994576024625827</v>
      </c>
      <c r="G707" s="1">
        <v>8.6414381183768096E-3</v>
      </c>
      <c r="H707" s="2">
        <f ca="1">(OFFSET(Assumptions!$B$20,H$1-1,0)*$D707+1)^(1/252)-1</f>
        <v>4.5508184763409787E-4</v>
      </c>
      <c r="I707" s="2">
        <f ca="1">(OFFSET(Assumptions!$B$20,I$1-1,0)*$D707+1)^(1/252)-1</f>
        <v>4.7550847442434652E-4</v>
      </c>
      <c r="J707" s="2">
        <f ca="1">(OFFSET(Assumptions!$B$20,J$1-1,0)*$D707+1)^(1/252)-1</f>
        <v>5.1605034940060968E-4</v>
      </c>
      <c r="K707" s="2">
        <f ca="1">(OFFSET(Assumptions!$B$20,K$1-1,0)*$D707+1)^(1/252)-1</f>
        <v>4.5508184763409787E-4</v>
      </c>
      <c r="L707" s="2">
        <f ca="1">(OFFSET(Assumptions!$B$20,L$1-1,0)*$D707+1)^(1/252)-1</f>
        <v>4.530334156913618E-4</v>
      </c>
      <c r="M707" s="2">
        <f ca="1">(OFFSET(Assumptions!$B$20,M$1-1,0)*$D707+1)^(1/252)-1</f>
        <v>4.6326506427529779E-4</v>
      </c>
      <c r="N707" s="2">
        <f ca="1">(OFFSET(Assumptions!$B$20,N$1-1,0)*$D707+1)^(1/252)-1</f>
        <v>4.3413828232452545E-4</v>
      </c>
    </row>
    <row r="708" spans="1:14" x14ac:dyDescent="0.25">
      <c r="A708" s="4">
        <f t="shared" ref="A708:A771" si="44">MONTH(C708)</f>
        <v>12</v>
      </c>
      <c r="B708" s="4">
        <f t="shared" ref="B708:B771" si="45">YEAR(C708)</f>
        <v>2014</v>
      </c>
      <c r="C708" s="9">
        <v>41985</v>
      </c>
      <c r="D708" s="1">
        <f t="shared" si="42"/>
        <v>0.11590044843028013</v>
      </c>
      <c r="E708" s="1">
        <v>4.3525999999993698E-4</v>
      </c>
      <c r="F708" s="1">
        <f t="shared" si="43"/>
        <v>0.27049851683786308</v>
      </c>
      <c r="G708" s="1">
        <v>-4.9687392189625701E-3</v>
      </c>
      <c r="H708" s="2">
        <f ca="1">(OFFSET(Assumptions!$B$20,H$1-1,0)*$D708+1)^(1/252)-1</f>
        <v>4.5582351434170221E-4</v>
      </c>
      <c r="I708" s="2">
        <f ca="1">(OFFSET(Assumptions!$B$20,I$1-1,0)*$D708+1)^(1/252)-1</f>
        <v>4.7628148393163983E-4</v>
      </c>
      <c r="J708" s="2">
        <f ca="1">(OFFSET(Assumptions!$B$20,J$1-1,0)*$D708+1)^(1/252)-1</f>
        <v>5.1688509250413794E-4</v>
      </c>
      <c r="K708" s="2">
        <f ca="1">(OFFSET(Assumptions!$B$20,K$1-1,0)*$D708+1)^(1/252)-1</f>
        <v>4.5582351434170221E-4</v>
      </c>
      <c r="L708" s="2">
        <f ca="1">(OFFSET(Assumptions!$B$20,L$1-1,0)*$D708+1)^(1/252)-1</f>
        <v>4.5377193038675934E-4</v>
      </c>
      <c r="M708" s="2">
        <f ca="1">(OFFSET(Assumptions!$B$20,M$1-1,0)*$D708+1)^(1/252)-1</f>
        <v>4.6401930669204283E-4</v>
      </c>
      <c r="N708" s="2">
        <f ca="1">(OFFSET(Assumptions!$B$20,N$1-1,0)*$D708+1)^(1/252)-1</f>
        <v>4.3484764565193679E-4</v>
      </c>
    </row>
    <row r="709" spans="1:14" x14ac:dyDescent="0.25">
      <c r="A709" s="4">
        <f t="shared" si="44"/>
        <v>12</v>
      </c>
      <c r="B709" s="4">
        <f t="shared" si="45"/>
        <v>2014</v>
      </c>
      <c r="C709" s="9">
        <v>41988</v>
      </c>
      <c r="D709" s="1">
        <f t="shared" ref="D709:D772" si="46">(1+E709)^252-1</f>
        <v>0.11590044843028013</v>
      </c>
      <c r="E709" s="1">
        <v>4.3525999999993698E-4</v>
      </c>
      <c r="F709" s="1">
        <f t="shared" si="43"/>
        <v>0.27105151402230176</v>
      </c>
      <c r="G709" s="1">
        <v>5.5964811385449398E-3</v>
      </c>
      <c r="H709" s="2">
        <f ca="1">(OFFSET(Assumptions!$B$20,H$1-1,0)*$D709+1)^(1/252)-1</f>
        <v>4.5582351434170221E-4</v>
      </c>
      <c r="I709" s="2">
        <f ca="1">(OFFSET(Assumptions!$B$20,I$1-1,0)*$D709+1)^(1/252)-1</f>
        <v>4.7628148393163983E-4</v>
      </c>
      <c r="J709" s="2">
        <f ca="1">(OFFSET(Assumptions!$B$20,J$1-1,0)*$D709+1)^(1/252)-1</f>
        <v>5.1688509250413794E-4</v>
      </c>
      <c r="K709" s="2">
        <f ca="1">(OFFSET(Assumptions!$B$20,K$1-1,0)*$D709+1)^(1/252)-1</f>
        <v>4.5582351434170221E-4</v>
      </c>
      <c r="L709" s="2">
        <f ca="1">(OFFSET(Assumptions!$B$20,L$1-1,0)*$D709+1)^(1/252)-1</f>
        <v>4.5377193038675934E-4</v>
      </c>
      <c r="M709" s="2">
        <f ca="1">(OFFSET(Assumptions!$B$20,M$1-1,0)*$D709+1)^(1/252)-1</f>
        <v>4.6401930669204283E-4</v>
      </c>
      <c r="N709" s="2">
        <f ca="1">(OFFSET(Assumptions!$B$20,N$1-1,0)*$D709+1)^(1/252)-1</f>
        <v>4.3484764565193679E-4</v>
      </c>
    </row>
    <row r="710" spans="1:14" x14ac:dyDescent="0.25">
      <c r="A710" s="4">
        <f t="shared" si="44"/>
        <v>12</v>
      </c>
      <c r="B710" s="4">
        <f t="shared" si="45"/>
        <v>2014</v>
      </c>
      <c r="C710" s="9">
        <v>41989</v>
      </c>
      <c r="D710" s="1">
        <f t="shared" si="46"/>
        <v>0.11590044843028013</v>
      </c>
      <c r="E710" s="1">
        <v>4.3525999999993698E-4</v>
      </c>
      <c r="F710" s="1">
        <f t="shared" si="43"/>
        <v>0.27160475190429501</v>
      </c>
      <c r="G710" s="1">
        <v>2.7242684405979399E-2</v>
      </c>
      <c r="H710" s="2">
        <f ca="1">(OFFSET(Assumptions!$B$20,H$1-1,0)*$D710+1)^(1/252)-1</f>
        <v>4.5582351434170221E-4</v>
      </c>
      <c r="I710" s="2">
        <f ca="1">(OFFSET(Assumptions!$B$20,I$1-1,0)*$D710+1)^(1/252)-1</f>
        <v>4.7628148393163983E-4</v>
      </c>
      <c r="J710" s="2">
        <f ca="1">(OFFSET(Assumptions!$B$20,J$1-1,0)*$D710+1)^(1/252)-1</f>
        <v>5.1688509250413794E-4</v>
      </c>
      <c r="K710" s="2">
        <f ca="1">(OFFSET(Assumptions!$B$20,K$1-1,0)*$D710+1)^(1/252)-1</f>
        <v>4.5582351434170221E-4</v>
      </c>
      <c r="L710" s="2">
        <f ca="1">(OFFSET(Assumptions!$B$20,L$1-1,0)*$D710+1)^(1/252)-1</f>
        <v>4.5377193038675934E-4</v>
      </c>
      <c r="M710" s="2">
        <f ca="1">(OFFSET(Assumptions!$B$20,M$1-1,0)*$D710+1)^(1/252)-1</f>
        <v>4.6401930669204283E-4</v>
      </c>
      <c r="N710" s="2">
        <f ca="1">(OFFSET(Assumptions!$B$20,N$1-1,0)*$D710+1)^(1/252)-1</f>
        <v>4.3484764565193679E-4</v>
      </c>
    </row>
    <row r="711" spans="1:14" x14ac:dyDescent="0.25">
      <c r="A711" s="4">
        <f t="shared" si="44"/>
        <v>12</v>
      </c>
      <c r="B711" s="4">
        <f t="shared" si="45"/>
        <v>2014</v>
      </c>
      <c r="C711" s="9">
        <v>41990</v>
      </c>
      <c r="D711" s="1">
        <f t="shared" si="46"/>
        <v>0.11590044843028013</v>
      </c>
      <c r="E711" s="1">
        <v>4.3525999999993698E-4</v>
      </c>
      <c r="F711" s="1">
        <f t="shared" ref="F711:F774" si="47">(1+F710)*(1+E711)-1</f>
        <v>0.27215823058860877</v>
      </c>
      <c r="G711" s="1">
        <v>4.0632093693184303E-2</v>
      </c>
      <c r="H711" s="2">
        <f ca="1">(OFFSET(Assumptions!$B$20,H$1-1,0)*$D711+1)^(1/252)-1</f>
        <v>4.5582351434170221E-4</v>
      </c>
      <c r="I711" s="2">
        <f ca="1">(OFFSET(Assumptions!$B$20,I$1-1,0)*$D711+1)^(1/252)-1</f>
        <v>4.7628148393163983E-4</v>
      </c>
      <c r="J711" s="2">
        <f ca="1">(OFFSET(Assumptions!$B$20,J$1-1,0)*$D711+1)^(1/252)-1</f>
        <v>5.1688509250413794E-4</v>
      </c>
      <c r="K711" s="2">
        <f ca="1">(OFFSET(Assumptions!$B$20,K$1-1,0)*$D711+1)^(1/252)-1</f>
        <v>4.5582351434170221E-4</v>
      </c>
      <c r="L711" s="2">
        <f ca="1">(OFFSET(Assumptions!$B$20,L$1-1,0)*$D711+1)^(1/252)-1</f>
        <v>4.5377193038675934E-4</v>
      </c>
      <c r="M711" s="2">
        <f ca="1">(OFFSET(Assumptions!$B$20,M$1-1,0)*$D711+1)^(1/252)-1</f>
        <v>4.6401930669204283E-4</v>
      </c>
      <c r="N711" s="2">
        <f ca="1">(OFFSET(Assumptions!$B$20,N$1-1,0)*$D711+1)^(1/252)-1</f>
        <v>4.3484764565193679E-4</v>
      </c>
    </row>
    <row r="712" spans="1:14" x14ac:dyDescent="0.25">
      <c r="A712" s="4">
        <f t="shared" si="44"/>
        <v>12</v>
      </c>
      <c r="B712" s="4">
        <f t="shared" si="45"/>
        <v>2014</v>
      </c>
      <c r="C712" s="9">
        <v>41991</v>
      </c>
      <c r="D712" s="1">
        <f t="shared" si="46"/>
        <v>0.11590044843028013</v>
      </c>
      <c r="E712" s="1">
        <v>4.3525999999993698E-4</v>
      </c>
      <c r="F712" s="1">
        <f t="shared" si="47"/>
        <v>0.27271195018005479</v>
      </c>
      <c r="G712" s="1">
        <v>-6.9447142900014303E-4</v>
      </c>
      <c r="H712" s="2">
        <f ca="1">(OFFSET(Assumptions!$B$20,H$1-1,0)*$D712+1)^(1/252)-1</f>
        <v>4.5582351434170221E-4</v>
      </c>
      <c r="I712" s="2">
        <f ca="1">(OFFSET(Assumptions!$B$20,I$1-1,0)*$D712+1)^(1/252)-1</f>
        <v>4.7628148393163983E-4</v>
      </c>
      <c r="J712" s="2">
        <f ca="1">(OFFSET(Assumptions!$B$20,J$1-1,0)*$D712+1)^(1/252)-1</f>
        <v>5.1688509250413794E-4</v>
      </c>
      <c r="K712" s="2">
        <f ca="1">(OFFSET(Assumptions!$B$20,K$1-1,0)*$D712+1)^(1/252)-1</f>
        <v>4.5582351434170221E-4</v>
      </c>
      <c r="L712" s="2">
        <f ca="1">(OFFSET(Assumptions!$B$20,L$1-1,0)*$D712+1)^(1/252)-1</f>
        <v>4.5377193038675934E-4</v>
      </c>
      <c r="M712" s="2">
        <f ca="1">(OFFSET(Assumptions!$B$20,M$1-1,0)*$D712+1)^(1/252)-1</f>
        <v>4.6401930669204283E-4</v>
      </c>
      <c r="N712" s="2">
        <f ca="1">(OFFSET(Assumptions!$B$20,N$1-1,0)*$D712+1)^(1/252)-1</f>
        <v>4.3484764565193679E-4</v>
      </c>
    </row>
    <row r="713" spans="1:14" x14ac:dyDescent="0.25">
      <c r="A713" s="4">
        <f t="shared" si="44"/>
        <v>12</v>
      </c>
      <c r="B713" s="4">
        <f t="shared" si="45"/>
        <v>2014</v>
      </c>
      <c r="C713" s="9">
        <v>41992</v>
      </c>
      <c r="D713" s="1">
        <f t="shared" si="46"/>
        <v>0.11590044843028013</v>
      </c>
      <c r="E713" s="1">
        <v>4.3525999999993698E-4</v>
      </c>
      <c r="F713" s="1">
        <f t="shared" si="47"/>
        <v>0.27326591078349005</v>
      </c>
      <c r="G713" s="1">
        <v>-1.52461276810951E-2</v>
      </c>
      <c r="H713" s="2">
        <f ca="1">(OFFSET(Assumptions!$B$20,H$1-1,0)*$D713+1)^(1/252)-1</f>
        <v>4.5582351434170221E-4</v>
      </c>
      <c r="I713" s="2">
        <f ca="1">(OFFSET(Assumptions!$B$20,I$1-1,0)*$D713+1)^(1/252)-1</f>
        <v>4.7628148393163983E-4</v>
      </c>
      <c r="J713" s="2">
        <f ca="1">(OFFSET(Assumptions!$B$20,J$1-1,0)*$D713+1)^(1/252)-1</f>
        <v>5.1688509250413794E-4</v>
      </c>
      <c r="K713" s="2">
        <f ca="1">(OFFSET(Assumptions!$B$20,K$1-1,0)*$D713+1)^(1/252)-1</f>
        <v>4.5582351434170221E-4</v>
      </c>
      <c r="L713" s="2">
        <f ca="1">(OFFSET(Assumptions!$B$20,L$1-1,0)*$D713+1)^(1/252)-1</f>
        <v>4.5377193038675934E-4</v>
      </c>
      <c r="M713" s="2">
        <f ca="1">(OFFSET(Assumptions!$B$20,M$1-1,0)*$D713+1)^(1/252)-1</f>
        <v>4.6401930669204283E-4</v>
      </c>
      <c r="N713" s="2">
        <f ca="1">(OFFSET(Assumptions!$B$20,N$1-1,0)*$D713+1)^(1/252)-1</f>
        <v>4.3484764565193679E-4</v>
      </c>
    </row>
    <row r="714" spans="1:14" x14ac:dyDescent="0.25">
      <c r="A714" s="4">
        <f t="shared" si="44"/>
        <v>12</v>
      </c>
      <c r="B714" s="4">
        <f t="shared" si="45"/>
        <v>2014</v>
      </c>
      <c r="C714" s="9">
        <v>41995</v>
      </c>
      <c r="D714" s="1">
        <f t="shared" si="46"/>
        <v>0.11590044843028013</v>
      </c>
      <c r="E714" s="1">
        <v>4.3525999999993698E-4</v>
      </c>
      <c r="F714" s="1">
        <f t="shared" si="47"/>
        <v>0.27382011250381755</v>
      </c>
      <c r="G714" s="1">
        <v>-7.6257870747842304E-4</v>
      </c>
      <c r="H714" s="2">
        <f ca="1">(OFFSET(Assumptions!$B$20,H$1-1,0)*$D714+1)^(1/252)-1</f>
        <v>4.5582351434170221E-4</v>
      </c>
      <c r="I714" s="2">
        <f ca="1">(OFFSET(Assumptions!$B$20,I$1-1,0)*$D714+1)^(1/252)-1</f>
        <v>4.7628148393163983E-4</v>
      </c>
      <c r="J714" s="2">
        <f ca="1">(OFFSET(Assumptions!$B$20,J$1-1,0)*$D714+1)^(1/252)-1</f>
        <v>5.1688509250413794E-4</v>
      </c>
      <c r="K714" s="2">
        <f ca="1">(OFFSET(Assumptions!$B$20,K$1-1,0)*$D714+1)^(1/252)-1</f>
        <v>4.5582351434170221E-4</v>
      </c>
      <c r="L714" s="2">
        <f ca="1">(OFFSET(Assumptions!$B$20,L$1-1,0)*$D714+1)^(1/252)-1</f>
        <v>4.5377193038675934E-4</v>
      </c>
      <c r="M714" s="2">
        <f ca="1">(OFFSET(Assumptions!$B$20,M$1-1,0)*$D714+1)^(1/252)-1</f>
        <v>4.6401930669204283E-4</v>
      </c>
      <c r="N714" s="2">
        <f ca="1">(OFFSET(Assumptions!$B$20,N$1-1,0)*$D714+1)^(1/252)-1</f>
        <v>4.3484764565193679E-4</v>
      </c>
    </row>
    <row r="715" spans="1:14" x14ac:dyDescent="0.25">
      <c r="A715" s="4">
        <f t="shared" si="44"/>
        <v>12</v>
      </c>
      <c r="B715" s="4">
        <f t="shared" si="45"/>
        <v>2014</v>
      </c>
      <c r="C715" s="9">
        <v>41996</v>
      </c>
      <c r="D715" s="1">
        <f t="shared" si="46"/>
        <v>0.11590044843028013</v>
      </c>
      <c r="E715" s="1">
        <v>4.3525999999993698E-4</v>
      </c>
      <c r="F715" s="1">
        <f t="shared" si="47"/>
        <v>0.27437455544598599</v>
      </c>
      <c r="G715" s="1">
        <v>-4.7119987848522902E-3</v>
      </c>
      <c r="H715" s="2">
        <f ca="1">(OFFSET(Assumptions!$B$20,H$1-1,0)*$D715+1)^(1/252)-1</f>
        <v>4.5582351434170221E-4</v>
      </c>
      <c r="I715" s="2">
        <f ca="1">(OFFSET(Assumptions!$B$20,I$1-1,0)*$D715+1)^(1/252)-1</f>
        <v>4.7628148393163983E-4</v>
      </c>
      <c r="J715" s="2">
        <f ca="1">(OFFSET(Assumptions!$B$20,J$1-1,0)*$D715+1)^(1/252)-1</f>
        <v>5.1688509250413794E-4</v>
      </c>
      <c r="K715" s="2">
        <f ca="1">(OFFSET(Assumptions!$B$20,K$1-1,0)*$D715+1)^(1/252)-1</f>
        <v>4.5582351434170221E-4</v>
      </c>
      <c r="L715" s="2">
        <f ca="1">(OFFSET(Assumptions!$B$20,L$1-1,0)*$D715+1)^(1/252)-1</f>
        <v>4.5377193038675934E-4</v>
      </c>
      <c r="M715" s="2">
        <f ca="1">(OFFSET(Assumptions!$B$20,M$1-1,0)*$D715+1)^(1/252)-1</f>
        <v>4.6401930669204283E-4</v>
      </c>
      <c r="N715" s="2">
        <f ca="1">(OFFSET(Assumptions!$B$20,N$1-1,0)*$D715+1)^(1/252)-1</f>
        <v>4.3484764565193679E-4</v>
      </c>
    </row>
    <row r="716" spans="1:14" x14ac:dyDescent="0.25">
      <c r="A716" s="4">
        <f t="shared" si="44"/>
        <v>12</v>
      </c>
      <c r="B716" s="4">
        <f t="shared" si="45"/>
        <v>2014</v>
      </c>
      <c r="C716" s="9">
        <v>41997</v>
      </c>
      <c r="D716" s="1">
        <f t="shared" si="46"/>
        <v>0.11570089616082369</v>
      </c>
      <c r="E716" s="1">
        <v>4.3455000000003401E-4</v>
      </c>
      <c r="F716" s="1">
        <f t="shared" si="47"/>
        <v>0.27492833490905499</v>
      </c>
      <c r="G716" s="1">
        <v>-1.58755468227634E-4</v>
      </c>
      <c r="H716" s="2">
        <f ca="1">(OFFSET(Assumptions!$B$20,H$1-1,0)*$D716+1)^(1/252)-1</f>
        <v>4.5508184763409787E-4</v>
      </c>
      <c r="I716" s="2">
        <f ca="1">(OFFSET(Assumptions!$B$20,I$1-1,0)*$D716+1)^(1/252)-1</f>
        <v>4.7550847442434652E-4</v>
      </c>
      <c r="J716" s="2">
        <f ca="1">(OFFSET(Assumptions!$B$20,J$1-1,0)*$D716+1)^(1/252)-1</f>
        <v>5.1605034940060968E-4</v>
      </c>
      <c r="K716" s="2">
        <f ca="1">(OFFSET(Assumptions!$B$20,K$1-1,0)*$D716+1)^(1/252)-1</f>
        <v>4.5508184763409787E-4</v>
      </c>
      <c r="L716" s="2">
        <f ca="1">(OFFSET(Assumptions!$B$20,L$1-1,0)*$D716+1)^(1/252)-1</f>
        <v>4.530334156913618E-4</v>
      </c>
      <c r="M716" s="2">
        <f ca="1">(OFFSET(Assumptions!$B$20,M$1-1,0)*$D716+1)^(1/252)-1</f>
        <v>4.6326506427529779E-4</v>
      </c>
      <c r="N716" s="2">
        <f ca="1">(OFFSET(Assumptions!$B$20,N$1-1,0)*$D716+1)^(1/252)-1</f>
        <v>4.3413828232452545E-4</v>
      </c>
    </row>
    <row r="717" spans="1:14" x14ac:dyDescent="0.25">
      <c r="A717" s="4">
        <f t="shared" si="44"/>
        <v>12</v>
      </c>
      <c r="B717" s="4">
        <f t="shared" si="45"/>
        <v>2014</v>
      </c>
      <c r="C717" s="9">
        <v>41999</v>
      </c>
      <c r="D717" s="1">
        <f t="shared" si="46"/>
        <v>0.11570089616082369</v>
      </c>
      <c r="E717" s="1">
        <v>4.3455000000003401E-4</v>
      </c>
      <c r="F717" s="1">
        <f t="shared" si="47"/>
        <v>0.27548235501698981</v>
      </c>
      <c r="G717" s="1">
        <v>1.30405176319279E-2</v>
      </c>
      <c r="H717" s="2">
        <f ca="1">(OFFSET(Assumptions!$B$20,H$1-1,0)*$D717+1)^(1/252)-1</f>
        <v>4.5508184763409787E-4</v>
      </c>
      <c r="I717" s="2">
        <f ca="1">(OFFSET(Assumptions!$B$20,I$1-1,0)*$D717+1)^(1/252)-1</f>
        <v>4.7550847442434652E-4</v>
      </c>
      <c r="J717" s="2">
        <f ca="1">(OFFSET(Assumptions!$B$20,J$1-1,0)*$D717+1)^(1/252)-1</f>
        <v>5.1605034940060968E-4</v>
      </c>
      <c r="K717" s="2">
        <f ca="1">(OFFSET(Assumptions!$B$20,K$1-1,0)*$D717+1)^(1/252)-1</f>
        <v>4.5508184763409787E-4</v>
      </c>
      <c r="L717" s="2">
        <f ca="1">(OFFSET(Assumptions!$B$20,L$1-1,0)*$D717+1)^(1/252)-1</f>
        <v>4.530334156913618E-4</v>
      </c>
      <c r="M717" s="2">
        <f ca="1">(OFFSET(Assumptions!$B$20,M$1-1,0)*$D717+1)^(1/252)-1</f>
        <v>4.6326506427529779E-4</v>
      </c>
      <c r="N717" s="2">
        <f ca="1">(OFFSET(Assumptions!$B$20,N$1-1,0)*$D717+1)^(1/252)-1</f>
        <v>4.3413828232452545E-4</v>
      </c>
    </row>
    <row r="718" spans="1:14" x14ac:dyDescent="0.25">
      <c r="A718" s="4">
        <f t="shared" si="44"/>
        <v>12</v>
      </c>
      <c r="B718" s="4">
        <f t="shared" si="45"/>
        <v>2014</v>
      </c>
      <c r="C718" s="9">
        <v>42002</v>
      </c>
      <c r="D718" s="1">
        <f t="shared" si="46"/>
        <v>0.11570089616082369</v>
      </c>
      <c r="E718" s="1">
        <v>4.3455000000003401E-4</v>
      </c>
      <c r="F718" s="1">
        <f t="shared" si="47"/>
        <v>0.27603661587436257</v>
      </c>
      <c r="G718" s="1">
        <v>5.5233787264930001E-4</v>
      </c>
      <c r="H718" s="2">
        <f ca="1">(OFFSET(Assumptions!$B$20,H$1-1,0)*$D718+1)^(1/252)-1</f>
        <v>4.5508184763409787E-4</v>
      </c>
      <c r="I718" s="2">
        <f ca="1">(OFFSET(Assumptions!$B$20,I$1-1,0)*$D718+1)^(1/252)-1</f>
        <v>4.7550847442434652E-4</v>
      </c>
      <c r="J718" s="2">
        <f ca="1">(OFFSET(Assumptions!$B$20,J$1-1,0)*$D718+1)^(1/252)-1</f>
        <v>5.1605034940060968E-4</v>
      </c>
      <c r="K718" s="2">
        <f ca="1">(OFFSET(Assumptions!$B$20,K$1-1,0)*$D718+1)^(1/252)-1</f>
        <v>4.5508184763409787E-4</v>
      </c>
      <c r="L718" s="2">
        <f ca="1">(OFFSET(Assumptions!$B$20,L$1-1,0)*$D718+1)^(1/252)-1</f>
        <v>4.530334156913618E-4</v>
      </c>
      <c r="M718" s="2">
        <f ca="1">(OFFSET(Assumptions!$B$20,M$1-1,0)*$D718+1)^(1/252)-1</f>
        <v>4.6326506427529779E-4</v>
      </c>
      <c r="N718" s="2">
        <f ca="1">(OFFSET(Assumptions!$B$20,N$1-1,0)*$D718+1)^(1/252)-1</f>
        <v>4.3413828232452545E-4</v>
      </c>
    </row>
    <row r="719" spans="1:14" x14ac:dyDescent="0.25">
      <c r="A719" s="4">
        <f t="shared" si="44"/>
        <v>12</v>
      </c>
      <c r="B719" s="4">
        <f t="shared" si="45"/>
        <v>2014</v>
      </c>
      <c r="C719" s="9">
        <v>42003</v>
      </c>
      <c r="D719" s="1">
        <f t="shared" si="46"/>
        <v>0.11590044843028013</v>
      </c>
      <c r="E719" s="1">
        <v>4.3525999999993698E-4</v>
      </c>
      <c r="F719" s="1">
        <f t="shared" si="47"/>
        <v>0.27659202357178803</v>
      </c>
      <c r="G719" s="1">
        <v>5.81352054814732E-3</v>
      </c>
      <c r="H719" s="2">
        <f ca="1">(OFFSET(Assumptions!$B$20,H$1-1,0)*$D719+1)^(1/252)-1</f>
        <v>4.5582351434170221E-4</v>
      </c>
      <c r="I719" s="2">
        <f ca="1">(OFFSET(Assumptions!$B$20,I$1-1,0)*$D719+1)^(1/252)-1</f>
        <v>4.7628148393163983E-4</v>
      </c>
      <c r="J719" s="2">
        <f ca="1">(OFFSET(Assumptions!$B$20,J$1-1,0)*$D719+1)^(1/252)-1</f>
        <v>5.1688509250413794E-4</v>
      </c>
      <c r="K719" s="2">
        <f ca="1">(OFFSET(Assumptions!$B$20,K$1-1,0)*$D719+1)^(1/252)-1</f>
        <v>4.5582351434170221E-4</v>
      </c>
      <c r="L719" s="2">
        <f ca="1">(OFFSET(Assumptions!$B$20,L$1-1,0)*$D719+1)^(1/252)-1</f>
        <v>4.5377193038675934E-4</v>
      </c>
      <c r="M719" s="2">
        <f ca="1">(OFFSET(Assumptions!$B$20,M$1-1,0)*$D719+1)^(1/252)-1</f>
        <v>4.6401930669204283E-4</v>
      </c>
      <c r="N719" s="2">
        <f ca="1">(OFFSET(Assumptions!$B$20,N$1-1,0)*$D719+1)^(1/252)-1</f>
        <v>4.3484764565193679E-4</v>
      </c>
    </row>
    <row r="720" spans="1:14" x14ac:dyDescent="0.25">
      <c r="A720" s="4">
        <f t="shared" si="44"/>
        <v>12</v>
      </c>
      <c r="B720" s="4">
        <f t="shared" si="45"/>
        <v>2014</v>
      </c>
      <c r="C720" s="9">
        <v>42004</v>
      </c>
      <c r="D720" s="1">
        <f t="shared" si="46"/>
        <v>0.11570089616082369</v>
      </c>
      <c r="E720" s="1">
        <v>4.3455000000003401E-4</v>
      </c>
      <c r="F720" s="1">
        <f t="shared" si="47"/>
        <v>0.27714676663563109</v>
      </c>
      <c r="G720" s="1">
        <v>-1.27697827460249E-4</v>
      </c>
      <c r="H720" s="2">
        <f ca="1">(OFFSET(Assumptions!$B$20,H$1-1,0)*$D720+1)^(1/252)-1</f>
        <v>4.5508184763409787E-4</v>
      </c>
      <c r="I720" s="2">
        <f ca="1">(OFFSET(Assumptions!$B$20,I$1-1,0)*$D720+1)^(1/252)-1</f>
        <v>4.7550847442434652E-4</v>
      </c>
      <c r="J720" s="2">
        <f ca="1">(OFFSET(Assumptions!$B$20,J$1-1,0)*$D720+1)^(1/252)-1</f>
        <v>5.1605034940060968E-4</v>
      </c>
      <c r="K720" s="2">
        <f ca="1">(OFFSET(Assumptions!$B$20,K$1-1,0)*$D720+1)^(1/252)-1</f>
        <v>4.5508184763409787E-4</v>
      </c>
      <c r="L720" s="2">
        <f ca="1">(OFFSET(Assumptions!$B$20,L$1-1,0)*$D720+1)^(1/252)-1</f>
        <v>4.530334156913618E-4</v>
      </c>
      <c r="M720" s="2">
        <f ca="1">(OFFSET(Assumptions!$B$20,M$1-1,0)*$D720+1)^(1/252)-1</f>
        <v>4.6326506427529779E-4</v>
      </c>
      <c r="N720" s="2">
        <f ca="1">(OFFSET(Assumptions!$B$20,N$1-1,0)*$D720+1)^(1/252)-1</f>
        <v>4.3413828232452545E-4</v>
      </c>
    </row>
    <row r="721" spans="1:14" x14ac:dyDescent="0.25">
      <c r="A721" s="4">
        <f t="shared" si="44"/>
        <v>1</v>
      </c>
      <c r="B721" s="4">
        <f t="shared" si="45"/>
        <v>2015</v>
      </c>
      <c r="C721" s="9">
        <v>42006</v>
      </c>
      <c r="D721" s="1">
        <f t="shared" si="46"/>
        <v>0.11570089616082369</v>
      </c>
      <c r="E721" s="1">
        <v>4.3455000000003401E-4</v>
      </c>
      <c r="F721" s="1">
        <f t="shared" si="47"/>
        <v>0.27770175076307257</v>
      </c>
      <c r="G721" s="1">
        <v>-1.50063402453948E-2</v>
      </c>
      <c r="H721" s="2">
        <f ca="1">(OFFSET(Assumptions!$B$20,H$1-1,0)*$D721+1)^(1/252)-1</f>
        <v>4.5508184763409787E-4</v>
      </c>
      <c r="I721" s="2">
        <f ca="1">(OFFSET(Assumptions!$B$20,I$1-1,0)*$D721+1)^(1/252)-1</f>
        <v>4.7550847442434652E-4</v>
      </c>
      <c r="J721" s="2">
        <f ca="1">(OFFSET(Assumptions!$B$20,J$1-1,0)*$D721+1)^(1/252)-1</f>
        <v>5.1605034940060968E-4</v>
      </c>
      <c r="K721" s="2">
        <f ca="1">(OFFSET(Assumptions!$B$20,K$1-1,0)*$D721+1)^(1/252)-1</f>
        <v>4.5508184763409787E-4</v>
      </c>
      <c r="L721" s="2">
        <f ca="1">(OFFSET(Assumptions!$B$20,L$1-1,0)*$D721+1)^(1/252)-1</f>
        <v>4.530334156913618E-4</v>
      </c>
      <c r="M721" s="2">
        <f ca="1">(OFFSET(Assumptions!$B$20,M$1-1,0)*$D721+1)^(1/252)-1</f>
        <v>4.6326506427529779E-4</v>
      </c>
      <c r="N721" s="2">
        <f ca="1">(OFFSET(Assumptions!$B$20,N$1-1,0)*$D721+1)^(1/252)-1</f>
        <v>4.3413828232452545E-4</v>
      </c>
    </row>
    <row r="722" spans="1:14" x14ac:dyDescent="0.25">
      <c r="A722" s="4">
        <f t="shared" si="44"/>
        <v>1</v>
      </c>
      <c r="B722" s="4">
        <f t="shared" si="45"/>
        <v>2015</v>
      </c>
      <c r="C722" s="9">
        <v>42009</v>
      </c>
      <c r="D722" s="1">
        <f t="shared" si="46"/>
        <v>0.11570089616082369</v>
      </c>
      <c r="E722" s="1">
        <v>4.3455000000003401E-4</v>
      </c>
      <c r="F722" s="1">
        <f t="shared" si="47"/>
        <v>0.27825697605886668</v>
      </c>
      <c r="G722" s="1">
        <v>-6.8984671862036802E-3</v>
      </c>
      <c r="H722" s="2">
        <f ca="1">(OFFSET(Assumptions!$B$20,H$1-1,0)*$D722+1)^(1/252)-1</f>
        <v>4.5508184763409787E-4</v>
      </c>
      <c r="I722" s="2">
        <f ca="1">(OFFSET(Assumptions!$B$20,I$1-1,0)*$D722+1)^(1/252)-1</f>
        <v>4.7550847442434652E-4</v>
      </c>
      <c r="J722" s="2">
        <f ca="1">(OFFSET(Assumptions!$B$20,J$1-1,0)*$D722+1)^(1/252)-1</f>
        <v>5.1605034940060968E-4</v>
      </c>
      <c r="K722" s="2">
        <f ca="1">(OFFSET(Assumptions!$B$20,K$1-1,0)*$D722+1)^(1/252)-1</f>
        <v>4.5508184763409787E-4</v>
      </c>
      <c r="L722" s="2">
        <f ca="1">(OFFSET(Assumptions!$B$20,L$1-1,0)*$D722+1)^(1/252)-1</f>
        <v>4.530334156913618E-4</v>
      </c>
      <c r="M722" s="2">
        <f ca="1">(OFFSET(Assumptions!$B$20,M$1-1,0)*$D722+1)^(1/252)-1</f>
        <v>4.6326506427529779E-4</v>
      </c>
      <c r="N722" s="2">
        <f ca="1">(OFFSET(Assumptions!$B$20,N$1-1,0)*$D722+1)^(1/252)-1</f>
        <v>4.3413828232452545E-4</v>
      </c>
    </row>
    <row r="723" spans="1:14" x14ac:dyDescent="0.25">
      <c r="A723" s="4">
        <f t="shared" si="44"/>
        <v>1</v>
      </c>
      <c r="B723" s="4">
        <f t="shared" si="45"/>
        <v>2015</v>
      </c>
      <c r="C723" s="9">
        <v>42010</v>
      </c>
      <c r="D723" s="1">
        <f t="shared" si="46"/>
        <v>0.11570089616082369</v>
      </c>
      <c r="E723" s="1">
        <v>4.3455000000003401E-4</v>
      </c>
      <c r="F723" s="1">
        <f t="shared" si="47"/>
        <v>0.27881244262781313</v>
      </c>
      <c r="G723" s="1">
        <v>-9.7810766702606192E-3</v>
      </c>
      <c r="H723" s="2">
        <f ca="1">(OFFSET(Assumptions!$B$20,H$1-1,0)*$D723+1)^(1/252)-1</f>
        <v>4.5508184763409787E-4</v>
      </c>
      <c r="I723" s="2">
        <f ca="1">(OFFSET(Assumptions!$B$20,I$1-1,0)*$D723+1)^(1/252)-1</f>
        <v>4.7550847442434652E-4</v>
      </c>
      <c r="J723" s="2">
        <f ca="1">(OFFSET(Assumptions!$B$20,J$1-1,0)*$D723+1)^(1/252)-1</f>
        <v>5.1605034940060968E-4</v>
      </c>
      <c r="K723" s="2">
        <f ca="1">(OFFSET(Assumptions!$B$20,K$1-1,0)*$D723+1)^(1/252)-1</f>
        <v>4.5508184763409787E-4</v>
      </c>
      <c r="L723" s="2">
        <f ca="1">(OFFSET(Assumptions!$B$20,L$1-1,0)*$D723+1)^(1/252)-1</f>
        <v>4.530334156913618E-4</v>
      </c>
      <c r="M723" s="2">
        <f ca="1">(OFFSET(Assumptions!$B$20,M$1-1,0)*$D723+1)^(1/252)-1</f>
        <v>4.6326506427529779E-4</v>
      </c>
      <c r="N723" s="2">
        <f ca="1">(OFFSET(Assumptions!$B$20,N$1-1,0)*$D723+1)^(1/252)-1</f>
        <v>4.3413828232452545E-4</v>
      </c>
    </row>
    <row r="724" spans="1:14" x14ac:dyDescent="0.25">
      <c r="A724" s="4">
        <f t="shared" si="44"/>
        <v>1</v>
      </c>
      <c r="B724" s="4">
        <f t="shared" si="45"/>
        <v>2015</v>
      </c>
      <c r="C724" s="9">
        <v>42011</v>
      </c>
      <c r="D724" s="1">
        <f t="shared" si="46"/>
        <v>0.11570089616082369</v>
      </c>
      <c r="E724" s="1">
        <v>4.3455000000003401E-4</v>
      </c>
      <c r="F724" s="1">
        <f t="shared" si="47"/>
        <v>0.27936815057475717</v>
      </c>
      <c r="G724" s="1">
        <v>-1.32233930018959E-2</v>
      </c>
      <c r="H724" s="2">
        <f ca="1">(OFFSET(Assumptions!$B$20,H$1-1,0)*$D724+1)^(1/252)-1</f>
        <v>4.5508184763409787E-4</v>
      </c>
      <c r="I724" s="2">
        <f ca="1">(OFFSET(Assumptions!$B$20,I$1-1,0)*$D724+1)^(1/252)-1</f>
        <v>4.7550847442434652E-4</v>
      </c>
      <c r="J724" s="2">
        <f ca="1">(OFFSET(Assumptions!$B$20,J$1-1,0)*$D724+1)^(1/252)-1</f>
        <v>5.1605034940060968E-4</v>
      </c>
      <c r="K724" s="2">
        <f ca="1">(OFFSET(Assumptions!$B$20,K$1-1,0)*$D724+1)^(1/252)-1</f>
        <v>4.5508184763409787E-4</v>
      </c>
      <c r="L724" s="2">
        <f ca="1">(OFFSET(Assumptions!$B$20,L$1-1,0)*$D724+1)^(1/252)-1</f>
        <v>4.530334156913618E-4</v>
      </c>
      <c r="M724" s="2">
        <f ca="1">(OFFSET(Assumptions!$B$20,M$1-1,0)*$D724+1)^(1/252)-1</f>
        <v>4.6326506427529779E-4</v>
      </c>
      <c r="N724" s="2">
        <f ca="1">(OFFSET(Assumptions!$B$20,N$1-1,0)*$D724+1)^(1/252)-1</f>
        <v>4.3413828232452545E-4</v>
      </c>
    </row>
    <row r="725" spans="1:14" x14ac:dyDescent="0.25">
      <c r="A725" s="4">
        <f t="shared" si="44"/>
        <v>1</v>
      </c>
      <c r="B725" s="4">
        <f t="shared" si="45"/>
        <v>2015</v>
      </c>
      <c r="C725" s="9">
        <v>42012</v>
      </c>
      <c r="D725" s="1">
        <f t="shared" si="46"/>
        <v>0.11570089616082369</v>
      </c>
      <c r="E725" s="1">
        <v>4.3455000000003401E-4</v>
      </c>
      <c r="F725" s="1">
        <f t="shared" si="47"/>
        <v>0.27992410000458956</v>
      </c>
      <c r="G725" s="1">
        <v>2.90037001636989E-3</v>
      </c>
      <c r="H725" s="2">
        <f ca="1">(OFFSET(Assumptions!$B$20,H$1-1,0)*$D725+1)^(1/252)-1</f>
        <v>4.5508184763409787E-4</v>
      </c>
      <c r="I725" s="2">
        <f ca="1">(OFFSET(Assumptions!$B$20,I$1-1,0)*$D725+1)^(1/252)-1</f>
        <v>4.7550847442434652E-4</v>
      </c>
      <c r="J725" s="2">
        <f ca="1">(OFFSET(Assumptions!$B$20,J$1-1,0)*$D725+1)^(1/252)-1</f>
        <v>5.1605034940060968E-4</v>
      </c>
      <c r="K725" s="2">
        <f ca="1">(OFFSET(Assumptions!$B$20,K$1-1,0)*$D725+1)^(1/252)-1</f>
        <v>4.5508184763409787E-4</v>
      </c>
      <c r="L725" s="2">
        <f ca="1">(OFFSET(Assumptions!$B$20,L$1-1,0)*$D725+1)^(1/252)-1</f>
        <v>4.530334156913618E-4</v>
      </c>
      <c r="M725" s="2">
        <f ca="1">(OFFSET(Assumptions!$B$20,M$1-1,0)*$D725+1)^(1/252)-1</f>
        <v>4.6326506427529779E-4</v>
      </c>
      <c r="N725" s="2">
        <f ca="1">(OFFSET(Assumptions!$B$20,N$1-1,0)*$D725+1)^(1/252)-1</f>
        <v>4.3413828232452545E-4</v>
      </c>
    </row>
    <row r="726" spans="1:14" x14ac:dyDescent="0.25">
      <c r="A726" s="4">
        <f t="shared" si="44"/>
        <v>1</v>
      </c>
      <c r="B726" s="4">
        <f t="shared" si="45"/>
        <v>2015</v>
      </c>
      <c r="C726" s="9">
        <v>42013</v>
      </c>
      <c r="D726" s="1">
        <f t="shared" si="46"/>
        <v>0.11570089616082369</v>
      </c>
      <c r="E726" s="1">
        <v>4.3455000000003401E-4</v>
      </c>
      <c r="F726" s="1">
        <f t="shared" si="47"/>
        <v>0.28048029102224659</v>
      </c>
      <c r="G726" s="1">
        <v>7.7965873253429399E-3</v>
      </c>
      <c r="H726" s="2">
        <f ca="1">(OFFSET(Assumptions!$B$20,H$1-1,0)*$D726+1)^(1/252)-1</f>
        <v>4.5508184763409787E-4</v>
      </c>
      <c r="I726" s="2">
        <f ca="1">(OFFSET(Assumptions!$B$20,I$1-1,0)*$D726+1)^(1/252)-1</f>
        <v>4.7550847442434652E-4</v>
      </c>
      <c r="J726" s="2">
        <f ca="1">(OFFSET(Assumptions!$B$20,J$1-1,0)*$D726+1)^(1/252)-1</f>
        <v>5.1605034940060968E-4</v>
      </c>
      <c r="K726" s="2">
        <f ca="1">(OFFSET(Assumptions!$B$20,K$1-1,0)*$D726+1)^(1/252)-1</f>
        <v>4.5508184763409787E-4</v>
      </c>
      <c r="L726" s="2">
        <f ca="1">(OFFSET(Assumptions!$B$20,L$1-1,0)*$D726+1)^(1/252)-1</f>
        <v>4.530334156913618E-4</v>
      </c>
      <c r="M726" s="2">
        <f ca="1">(OFFSET(Assumptions!$B$20,M$1-1,0)*$D726+1)^(1/252)-1</f>
        <v>4.6326506427529779E-4</v>
      </c>
      <c r="N726" s="2">
        <f ca="1">(OFFSET(Assumptions!$B$20,N$1-1,0)*$D726+1)^(1/252)-1</f>
        <v>4.3413828232452545E-4</v>
      </c>
    </row>
    <row r="727" spans="1:14" x14ac:dyDescent="0.25">
      <c r="A727" s="4">
        <f t="shared" si="44"/>
        <v>1</v>
      </c>
      <c r="B727" s="4">
        <f t="shared" si="45"/>
        <v>2015</v>
      </c>
      <c r="C727" s="9">
        <v>42016</v>
      </c>
      <c r="D727" s="1">
        <f t="shared" si="46"/>
        <v>0.11570089616082369</v>
      </c>
      <c r="E727" s="1">
        <v>4.3455000000003401E-4</v>
      </c>
      <c r="F727" s="1">
        <f t="shared" si="47"/>
        <v>0.28103672373271027</v>
      </c>
      <c r="G727" s="1">
        <v>5.8990445745727999E-3</v>
      </c>
      <c r="H727" s="2">
        <f ca="1">(OFFSET(Assumptions!$B$20,H$1-1,0)*$D727+1)^(1/252)-1</f>
        <v>4.5508184763409787E-4</v>
      </c>
      <c r="I727" s="2">
        <f ca="1">(OFFSET(Assumptions!$B$20,I$1-1,0)*$D727+1)^(1/252)-1</f>
        <v>4.7550847442434652E-4</v>
      </c>
      <c r="J727" s="2">
        <f ca="1">(OFFSET(Assumptions!$B$20,J$1-1,0)*$D727+1)^(1/252)-1</f>
        <v>5.1605034940060968E-4</v>
      </c>
      <c r="K727" s="2">
        <f ca="1">(OFFSET(Assumptions!$B$20,K$1-1,0)*$D727+1)^(1/252)-1</f>
        <v>4.5508184763409787E-4</v>
      </c>
      <c r="L727" s="2">
        <f ca="1">(OFFSET(Assumptions!$B$20,L$1-1,0)*$D727+1)^(1/252)-1</f>
        <v>4.530334156913618E-4</v>
      </c>
      <c r="M727" s="2">
        <f ca="1">(OFFSET(Assumptions!$B$20,M$1-1,0)*$D727+1)^(1/252)-1</f>
        <v>4.6326506427529779E-4</v>
      </c>
      <c r="N727" s="2">
        <f ca="1">(OFFSET(Assumptions!$B$20,N$1-1,0)*$D727+1)^(1/252)-1</f>
        <v>4.3413828232452545E-4</v>
      </c>
    </row>
    <row r="728" spans="1:14" x14ac:dyDescent="0.25">
      <c r="A728" s="4">
        <f t="shared" si="44"/>
        <v>1</v>
      </c>
      <c r="B728" s="4">
        <f t="shared" si="45"/>
        <v>2015</v>
      </c>
      <c r="C728" s="9">
        <v>42017</v>
      </c>
      <c r="D728" s="1">
        <f t="shared" si="46"/>
        <v>0.11570089616082369</v>
      </c>
      <c r="E728" s="1">
        <v>4.3455000000003401E-4</v>
      </c>
      <c r="F728" s="1">
        <f t="shared" si="47"/>
        <v>0.28159339824100837</v>
      </c>
      <c r="G728" s="1">
        <v>8.9262560570997403E-3</v>
      </c>
      <c r="H728" s="2">
        <f ca="1">(OFFSET(Assumptions!$B$20,H$1-1,0)*$D728+1)^(1/252)-1</f>
        <v>4.5508184763409787E-4</v>
      </c>
      <c r="I728" s="2">
        <f ca="1">(OFFSET(Assumptions!$B$20,I$1-1,0)*$D728+1)^(1/252)-1</f>
        <v>4.7550847442434652E-4</v>
      </c>
      <c r="J728" s="2">
        <f ca="1">(OFFSET(Assumptions!$B$20,J$1-1,0)*$D728+1)^(1/252)-1</f>
        <v>5.1605034940060968E-4</v>
      </c>
      <c r="K728" s="2">
        <f ca="1">(OFFSET(Assumptions!$B$20,K$1-1,0)*$D728+1)^(1/252)-1</f>
        <v>4.5508184763409787E-4</v>
      </c>
      <c r="L728" s="2">
        <f ca="1">(OFFSET(Assumptions!$B$20,L$1-1,0)*$D728+1)^(1/252)-1</f>
        <v>4.530334156913618E-4</v>
      </c>
      <c r="M728" s="2">
        <f ca="1">(OFFSET(Assumptions!$B$20,M$1-1,0)*$D728+1)^(1/252)-1</f>
        <v>4.6326506427529779E-4</v>
      </c>
      <c r="N728" s="2">
        <f ca="1">(OFFSET(Assumptions!$B$20,N$1-1,0)*$D728+1)^(1/252)-1</f>
        <v>4.3413828232452545E-4</v>
      </c>
    </row>
    <row r="729" spans="1:14" x14ac:dyDescent="0.25">
      <c r="A729" s="4">
        <f t="shared" si="44"/>
        <v>1</v>
      </c>
      <c r="B729" s="4">
        <f t="shared" si="45"/>
        <v>2015</v>
      </c>
      <c r="C729" s="9">
        <v>42018</v>
      </c>
      <c r="D729" s="1">
        <f t="shared" si="46"/>
        <v>0.11570089616082369</v>
      </c>
      <c r="E729" s="1">
        <v>4.3455000000003401E-4</v>
      </c>
      <c r="F729" s="1">
        <f t="shared" si="47"/>
        <v>0.28215031465221396</v>
      </c>
      <c r="G729" s="1">
        <v>7.6817256063823596E-3</v>
      </c>
      <c r="H729" s="2">
        <f ca="1">(OFFSET(Assumptions!$B$20,H$1-1,0)*$D729+1)^(1/252)-1</f>
        <v>4.5508184763409787E-4</v>
      </c>
      <c r="I729" s="2">
        <f ca="1">(OFFSET(Assumptions!$B$20,I$1-1,0)*$D729+1)^(1/252)-1</f>
        <v>4.7550847442434652E-4</v>
      </c>
      <c r="J729" s="2">
        <f ca="1">(OFFSET(Assumptions!$B$20,J$1-1,0)*$D729+1)^(1/252)-1</f>
        <v>5.1605034940060968E-4</v>
      </c>
      <c r="K729" s="2">
        <f ca="1">(OFFSET(Assumptions!$B$20,K$1-1,0)*$D729+1)^(1/252)-1</f>
        <v>4.5508184763409787E-4</v>
      </c>
      <c r="L729" s="2">
        <f ca="1">(OFFSET(Assumptions!$B$20,L$1-1,0)*$D729+1)^(1/252)-1</f>
        <v>4.530334156913618E-4</v>
      </c>
      <c r="M729" s="2">
        <f ca="1">(OFFSET(Assumptions!$B$20,M$1-1,0)*$D729+1)^(1/252)-1</f>
        <v>4.6326506427529779E-4</v>
      </c>
      <c r="N729" s="2">
        <f ca="1">(OFFSET(Assumptions!$B$20,N$1-1,0)*$D729+1)^(1/252)-1</f>
        <v>4.3413828232452545E-4</v>
      </c>
    </row>
    <row r="730" spans="1:14" x14ac:dyDescent="0.25">
      <c r="A730" s="4">
        <f t="shared" si="44"/>
        <v>1</v>
      </c>
      <c r="B730" s="4">
        <f t="shared" si="45"/>
        <v>2015</v>
      </c>
      <c r="C730" s="9">
        <v>42019</v>
      </c>
      <c r="D730" s="1">
        <f t="shared" si="46"/>
        <v>0.11570089616082369</v>
      </c>
      <c r="E730" s="1">
        <v>4.3455000000003401E-4</v>
      </c>
      <c r="F730" s="1">
        <f t="shared" si="47"/>
        <v>0.28270747307144606</v>
      </c>
      <c r="G730" s="1">
        <v>-3.7681671063659601E-3</v>
      </c>
      <c r="H730" s="2">
        <f ca="1">(OFFSET(Assumptions!$B$20,H$1-1,0)*$D730+1)^(1/252)-1</f>
        <v>4.5508184763409787E-4</v>
      </c>
      <c r="I730" s="2">
        <f ca="1">(OFFSET(Assumptions!$B$20,I$1-1,0)*$D730+1)^(1/252)-1</f>
        <v>4.7550847442434652E-4</v>
      </c>
      <c r="J730" s="2">
        <f ca="1">(OFFSET(Assumptions!$B$20,J$1-1,0)*$D730+1)^(1/252)-1</f>
        <v>5.1605034940060968E-4</v>
      </c>
      <c r="K730" s="2">
        <f ca="1">(OFFSET(Assumptions!$B$20,K$1-1,0)*$D730+1)^(1/252)-1</f>
        <v>4.5508184763409787E-4</v>
      </c>
      <c r="L730" s="2">
        <f ca="1">(OFFSET(Assumptions!$B$20,L$1-1,0)*$D730+1)^(1/252)-1</f>
        <v>4.530334156913618E-4</v>
      </c>
      <c r="M730" s="2">
        <f ca="1">(OFFSET(Assumptions!$B$20,M$1-1,0)*$D730+1)^(1/252)-1</f>
        <v>4.6326506427529779E-4</v>
      </c>
      <c r="N730" s="2">
        <f ca="1">(OFFSET(Assumptions!$B$20,N$1-1,0)*$D730+1)^(1/252)-1</f>
        <v>4.3413828232452545E-4</v>
      </c>
    </row>
    <row r="731" spans="1:14" x14ac:dyDescent="0.25">
      <c r="A731" s="4">
        <f t="shared" si="44"/>
        <v>1</v>
      </c>
      <c r="B731" s="4">
        <f t="shared" si="45"/>
        <v>2015</v>
      </c>
      <c r="C731" s="9">
        <v>42020</v>
      </c>
      <c r="D731" s="1">
        <f t="shared" si="46"/>
        <v>0.11570089616082369</v>
      </c>
      <c r="E731" s="1">
        <v>4.3455000000003401E-4</v>
      </c>
      <c r="F731" s="1">
        <f t="shared" si="47"/>
        <v>0.2832648736038692</v>
      </c>
      <c r="G731" s="1">
        <v>-3.9306047037723801E-4</v>
      </c>
      <c r="H731" s="2">
        <f ca="1">(OFFSET(Assumptions!$B$20,H$1-1,0)*$D731+1)^(1/252)-1</f>
        <v>4.5508184763409787E-4</v>
      </c>
      <c r="I731" s="2">
        <f ca="1">(OFFSET(Assumptions!$B$20,I$1-1,0)*$D731+1)^(1/252)-1</f>
        <v>4.7550847442434652E-4</v>
      </c>
      <c r="J731" s="2">
        <f ca="1">(OFFSET(Assumptions!$B$20,J$1-1,0)*$D731+1)^(1/252)-1</f>
        <v>5.1605034940060968E-4</v>
      </c>
      <c r="K731" s="2">
        <f ca="1">(OFFSET(Assumptions!$B$20,K$1-1,0)*$D731+1)^(1/252)-1</f>
        <v>4.5508184763409787E-4</v>
      </c>
      <c r="L731" s="2">
        <f ca="1">(OFFSET(Assumptions!$B$20,L$1-1,0)*$D731+1)^(1/252)-1</f>
        <v>4.530334156913618E-4</v>
      </c>
      <c r="M731" s="2">
        <f ca="1">(OFFSET(Assumptions!$B$20,M$1-1,0)*$D731+1)^(1/252)-1</f>
        <v>4.6326506427529779E-4</v>
      </c>
      <c r="N731" s="2">
        <f ca="1">(OFFSET(Assumptions!$B$20,N$1-1,0)*$D731+1)^(1/252)-1</f>
        <v>4.3413828232452545E-4</v>
      </c>
    </row>
    <row r="732" spans="1:14" x14ac:dyDescent="0.25">
      <c r="A732" s="4">
        <f t="shared" si="44"/>
        <v>1</v>
      </c>
      <c r="B732" s="4">
        <f t="shared" si="45"/>
        <v>2015</v>
      </c>
      <c r="C732" s="9">
        <v>42023</v>
      </c>
      <c r="D732" s="1">
        <f t="shared" si="46"/>
        <v>0.11570089616082369</v>
      </c>
      <c r="E732" s="1">
        <v>4.3455000000003401E-4</v>
      </c>
      <c r="F732" s="1">
        <f t="shared" si="47"/>
        <v>0.28382251635469391</v>
      </c>
      <c r="G732" s="1">
        <v>3.0580149940537798E-3</v>
      </c>
      <c r="H732" s="2">
        <f ca="1">(OFFSET(Assumptions!$B$20,H$1-1,0)*$D732+1)^(1/252)-1</f>
        <v>4.5508184763409787E-4</v>
      </c>
      <c r="I732" s="2">
        <f ca="1">(OFFSET(Assumptions!$B$20,I$1-1,0)*$D732+1)^(1/252)-1</f>
        <v>4.7550847442434652E-4</v>
      </c>
      <c r="J732" s="2">
        <f ca="1">(OFFSET(Assumptions!$B$20,J$1-1,0)*$D732+1)^(1/252)-1</f>
        <v>5.1605034940060968E-4</v>
      </c>
      <c r="K732" s="2">
        <f ca="1">(OFFSET(Assumptions!$B$20,K$1-1,0)*$D732+1)^(1/252)-1</f>
        <v>4.5508184763409787E-4</v>
      </c>
      <c r="L732" s="2">
        <f ca="1">(OFFSET(Assumptions!$B$20,L$1-1,0)*$D732+1)^(1/252)-1</f>
        <v>4.530334156913618E-4</v>
      </c>
      <c r="M732" s="2">
        <f ca="1">(OFFSET(Assumptions!$B$20,M$1-1,0)*$D732+1)^(1/252)-1</f>
        <v>4.6326506427529779E-4</v>
      </c>
      <c r="N732" s="2">
        <f ca="1">(OFFSET(Assumptions!$B$20,N$1-1,0)*$D732+1)^(1/252)-1</f>
        <v>4.3413828232452545E-4</v>
      </c>
    </row>
    <row r="733" spans="1:14" x14ac:dyDescent="0.25">
      <c r="A733" s="4">
        <f t="shared" si="44"/>
        <v>1</v>
      </c>
      <c r="B733" s="4">
        <f t="shared" si="45"/>
        <v>2015</v>
      </c>
      <c r="C733" s="9">
        <v>42024</v>
      </c>
      <c r="D733" s="1">
        <f t="shared" si="46"/>
        <v>0.11570089616082369</v>
      </c>
      <c r="E733" s="1">
        <v>4.3455000000003401E-4</v>
      </c>
      <c r="F733" s="1">
        <f t="shared" si="47"/>
        <v>0.28438040142917598</v>
      </c>
      <c r="G733" s="1">
        <v>5.2530773870513902E-3</v>
      </c>
      <c r="H733" s="2">
        <f ca="1">(OFFSET(Assumptions!$B$20,H$1-1,0)*$D733+1)^(1/252)-1</f>
        <v>4.5508184763409787E-4</v>
      </c>
      <c r="I733" s="2">
        <f ca="1">(OFFSET(Assumptions!$B$20,I$1-1,0)*$D733+1)^(1/252)-1</f>
        <v>4.7550847442434652E-4</v>
      </c>
      <c r="J733" s="2">
        <f ca="1">(OFFSET(Assumptions!$B$20,J$1-1,0)*$D733+1)^(1/252)-1</f>
        <v>5.1605034940060968E-4</v>
      </c>
      <c r="K733" s="2">
        <f ca="1">(OFFSET(Assumptions!$B$20,K$1-1,0)*$D733+1)^(1/252)-1</f>
        <v>4.5508184763409787E-4</v>
      </c>
      <c r="L733" s="2">
        <f ca="1">(OFFSET(Assumptions!$B$20,L$1-1,0)*$D733+1)^(1/252)-1</f>
        <v>4.530334156913618E-4</v>
      </c>
      <c r="M733" s="2">
        <f ca="1">(OFFSET(Assumptions!$B$20,M$1-1,0)*$D733+1)^(1/252)-1</f>
        <v>4.6326506427529779E-4</v>
      </c>
      <c r="N733" s="2">
        <f ca="1">(OFFSET(Assumptions!$B$20,N$1-1,0)*$D733+1)^(1/252)-1</f>
        <v>4.3413828232452545E-4</v>
      </c>
    </row>
    <row r="734" spans="1:14" x14ac:dyDescent="0.25">
      <c r="A734" s="4">
        <f t="shared" si="44"/>
        <v>1</v>
      </c>
      <c r="B734" s="4">
        <f t="shared" si="45"/>
        <v>2015</v>
      </c>
      <c r="C734" s="9">
        <v>42025</v>
      </c>
      <c r="D734" s="1">
        <f t="shared" si="46"/>
        <v>0.11570089616082369</v>
      </c>
      <c r="E734" s="1">
        <v>4.3455000000003401E-4</v>
      </c>
      <c r="F734" s="1">
        <f t="shared" si="47"/>
        <v>0.28493852893261717</v>
      </c>
      <c r="G734" s="1">
        <v>-3.3425539345401899E-3</v>
      </c>
      <c r="H734" s="2">
        <f ca="1">(OFFSET(Assumptions!$B$20,H$1-1,0)*$D734+1)^(1/252)-1</f>
        <v>4.5508184763409787E-4</v>
      </c>
      <c r="I734" s="2">
        <f ca="1">(OFFSET(Assumptions!$B$20,I$1-1,0)*$D734+1)^(1/252)-1</f>
        <v>4.7550847442434652E-4</v>
      </c>
      <c r="J734" s="2">
        <f ca="1">(OFFSET(Assumptions!$B$20,J$1-1,0)*$D734+1)^(1/252)-1</f>
        <v>5.1605034940060968E-4</v>
      </c>
      <c r="K734" s="2">
        <f ca="1">(OFFSET(Assumptions!$B$20,K$1-1,0)*$D734+1)^(1/252)-1</f>
        <v>4.5508184763409787E-4</v>
      </c>
      <c r="L734" s="2">
        <f ca="1">(OFFSET(Assumptions!$B$20,L$1-1,0)*$D734+1)^(1/252)-1</f>
        <v>4.530334156913618E-4</v>
      </c>
      <c r="M734" s="2">
        <f ca="1">(OFFSET(Assumptions!$B$20,M$1-1,0)*$D734+1)^(1/252)-1</f>
        <v>4.6326506427529779E-4</v>
      </c>
      <c r="N734" s="2">
        <f ca="1">(OFFSET(Assumptions!$B$20,N$1-1,0)*$D734+1)^(1/252)-1</f>
        <v>4.3413828232452545E-4</v>
      </c>
    </row>
    <row r="735" spans="1:14" x14ac:dyDescent="0.25">
      <c r="A735" s="4">
        <f t="shared" si="44"/>
        <v>1</v>
      </c>
      <c r="B735" s="4">
        <f t="shared" si="45"/>
        <v>2015</v>
      </c>
      <c r="C735" s="9">
        <v>42026</v>
      </c>
      <c r="D735" s="1">
        <f t="shared" si="46"/>
        <v>0.11570089616082369</v>
      </c>
      <c r="E735" s="1">
        <v>4.3455000000003401E-4</v>
      </c>
      <c r="F735" s="1">
        <f t="shared" si="47"/>
        <v>0.28549689897036479</v>
      </c>
      <c r="G735" s="1">
        <v>2.7422907502572301E-3</v>
      </c>
      <c r="H735" s="2">
        <f ca="1">(OFFSET(Assumptions!$B$20,H$1-1,0)*$D735+1)^(1/252)-1</f>
        <v>4.5508184763409787E-4</v>
      </c>
      <c r="I735" s="2">
        <f ca="1">(OFFSET(Assumptions!$B$20,I$1-1,0)*$D735+1)^(1/252)-1</f>
        <v>4.7550847442434652E-4</v>
      </c>
      <c r="J735" s="2">
        <f ca="1">(OFFSET(Assumptions!$B$20,J$1-1,0)*$D735+1)^(1/252)-1</f>
        <v>5.1605034940060968E-4</v>
      </c>
      <c r="K735" s="2">
        <f ca="1">(OFFSET(Assumptions!$B$20,K$1-1,0)*$D735+1)^(1/252)-1</f>
        <v>4.5508184763409787E-4</v>
      </c>
      <c r="L735" s="2">
        <f ca="1">(OFFSET(Assumptions!$B$20,L$1-1,0)*$D735+1)^(1/252)-1</f>
        <v>4.530334156913618E-4</v>
      </c>
      <c r="M735" s="2">
        <f ca="1">(OFFSET(Assumptions!$B$20,M$1-1,0)*$D735+1)^(1/252)-1</f>
        <v>4.6326506427529779E-4</v>
      </c>
      <c r="N735" s="2">
        <f ca="1">(OFFSET(Assumptions!$B$20,N$1-1,0)*$D735+1)^(1/252)-1</f>
        <v>4.3413828232452545E-4</v>
      </c>
    </row>
    <row r="736" spans="1:14" x14ac:dyDescent="0.25">
      <c r="A736" s="4">
        <f t="shared" si="44"/>
        <v>1</v>
      </c>
      <c r="B736" s="4">
        <f t="shared" si="45"/>
        <v>2015</v>
      </c>
      <c r="C736" s="9">
        <v>42027</v>
      </c>
      <c r="D736" s="1">
        <f t="shared" si="46"/>
        <v>0.12090082530326507</v>
      </c>
      <c r="E736" s="1">
        <v>4.5300999999997599E-4</v>
      </c>
      <c r="F736" s="1">
        <f t="shared" si="47"/>
        <v>0.28607924192056733</v>
      </c>
      <c r="G736" s="1">
        <v>-2.4282543669601501E-3</v>
      </c>
      <c r="H736" s="2">
        <f ca="1">(OFFSET(Assumptions!$B$20,H$1-1,0)*$D736+1)^(1/252)-1</f>
        <v>4.7436327107974741E-4</v>
      </c>
      <c r="I736" s="2">
        <f ca="1">(OFFSET(Assumptions!$B$20,I$1-1,0)*$D736+1)^(1/252)-1</f>
        <v>4.9560275919047214E-4</v>
      </c>
      <c r="J736" s="2">
        <f ca="1">(OFFSET(Assumptions!$B$20,J$1-1,0)*$D736+1)^(1/252)-1</f>
        <v>5.377452015788986E-4</v>
      </c>
      <c r="K736" s="2">
        <f ca="1">(OFFSET(Assumptions!$B$20,K$1-1,0)*$D736+1)^(1/252)-1</f>
        <v>4.7436327107974741E-4</v>
      </c>
      <c r="L736" s="2">
        <f ca="1">(OFFSET(Assumptions!$B$20,L$1-1,0)*$D736+1)^(1/252)-1</f>
        <v>4.7223308431476596E-4</v>
      </c>
      <c r="M736" s="2">
        <f ca="1">(OFFSET(Assumptions!$B$20,M$1-1,0)*$D736+1)^(1/252)-1</f>
        <v>4.8287265216684361E-4</v>
      </c>
      <c r="N736" s="2">
        <f ca="1">(OFFSET(Assumptions!$B$20,N$1-1,0)*$D736+1)^(1/252)-1</f>
        <v>4.525817655907094E-4</v>
      </c>
    </row>
    <row r="737" spans="1:14" x14ac:dyDescent="0.25">
      <c r="A737" s="4">
        <f t="shared" si="44"/>
        <v>1</v>
      </c>
      <c r="B737" s="4">
        <f t="shared" si="45"/>
        <v>2015</v>
      </c>
      <c r="C737" s="9">
        <v>42030</v>
      </c>
      <c r="D737" s="1">
        <f t="shared" si="46"/>
        <v>0.12079918781522725</v>
      </c>
      <c r="E737" s="1">
        <v>4.52649999999943E-4</v>
      </c>
      <c r="F737" s="1">
        <f t="shared" si="47"/>
        <v>0.28666138568942268</v>
      </c>
      <c r="G737" s="1">
        <v>-3.7756389893793801E-3</v>
      </c>
      <c r="H737" s="2">
        <f ca="1">(OFFSET(Assumptions!$B$20,H$1-1,0)*$D737+1)^(1/252)-1</f>
        <v>4.7398728992842365E-4</v>
      </c>
      <c r="I737" s="2">
        <f ca="1">(OFFSET(Assumptions!$B$20,I$1-1,0)*$D737+1)^(1/252)-1</f>
        <v>4.9521096664340014E-4</v>
      </c>
      <c r="J737" s="2">
        <f ca="1">(OFFSET(Assumptions!$B$20,J$1-1,0)*$D737+1)^(1/252)-1</f>
        <v>5.3732228477798571E-4</v>
      </c>
      <c r="K737" s="2">
        <f ca="1">(OFFSET(Assumptions!$B$20,K$1-1,0)*$D737+1)^(1/252)-1</f>
        <v>4.7398728992842365E-4</v>
      </c>
      <c r="L737" s="2">
        <f ca="1">(OFFSET(Assumptions!$B$20,L$1-1,0)*$D737+1)^(1/252)-1</f>
        <v>4.7185869359478438E-4</v>
      </c>
      <c r="M737" s="2">
        <f ca="1">(OFFSET(Assumptions!$B$20,M$1-1,0)*$D737+1)^(1/252)-1</f>
        <v>4.8249032623881583E-4</v>
      </c>
      <c r="N737" s="2">
        <f ca="1">(OFFSET(Assumptions!$B$20,N$1-1,0)*$D737+1)^(1/252)-1</f>
        <v>4.5222208696382715E-4</v>
      </c>
    </row>
    <row r="738" spans="1:14" x14ac:dyDescent="0.25">
      <c r="A738" s="4">
        <f t="shared" si="44"/>
        <v>1</v>
      </c>
      <c r="B738" s="4">
        <f t="shared" si="45"/>
        <v>2015</v>
      </c>
      <c r="C738" s="9">
        <v>42031</v>
      </c>
      <c r="D738" s="1">
        <f t="shared" si="46"/>
        <v>0.12079918781522725</v>
      </c>
      <c r="E738" s="1">
        <v>4.52649999999943E-4</v>
      </c>
      <c r="F738" s="1">
        <f t="shared" si="47"/>
        <v>0.28724379296565483</v>
      </c>
      <c r="G738" s="1">
        <v>1.8434785216856499E-3</v>
      </c>
      <c r="H738" s="2">
        <f ca="1">(OFFSET(Assumptions!$B$20,H$1-1,0)*$D738+1)^(1/252)-1</f>
        <v>4.7398728992842365E-4</v>
      </c>
      <c r="I738" s="2">
        <f ca="1">(OFFSET(Assumptions!$B$20,I$1-1,0)*$D738+1)^(1/252)-1</f>
        <v>4.9521096664340014E-4</v>
      </c>
      <c r="J738" s="2">
        <f ca="1">(OFFSET(Assumptions!$B$20,J$1-1,0)*$D738+1)^(1/252)-1</f>
        <v>5.3732228477798571E-4</v>
      </c>
      <c r="K738" s="2">
        <f ca="1">(OFFSET(Assumptions!$B$20,K$1-1,0)*$D738+1)^(1/252)-1</f>
        <v>4.7398728992842365E-4</v>
      </c>
      <c r="L738" s="2">
        <f ca="1">(OFFSET(Assumptions!$B$20,L$1-1,0)*$D738+1)^(1/252)-1</f>
        <v>4.7185869359478438E-4</v>
      </c>
      <c r="M738" s="2">
        <f ca="1">(OFFSET(Assumptions!$B$20,M$1-1,0)*$D738+1)^(1/252)-1</f>
        <v>4.8249032623881583E-4</v>
      </c>
      <c r="N738" s="2">
        <f ca="1">(OFFSET(Assumptions!$B$20,N$1-1,0)*$D738+1)^(1/252)-1</f>
        <v>4.5222208696382715E-4</v>
      </c>
    </row>
    <row r="739" spans="1:14" x14ac:dyDescent="0.25">
      <c r="A739" s="4">
        <f t="shared" si="44"/>
        <v>1</v>
      </c>
      <c r="B739" s="4">
        <f t="shared" si="45"/>
        <v>2015</v>
      </c>
      <c r="C739" s="9">
        <v>42032</v>
      </c>
      <c r="D739" s="1">
        <f t="shared" si="46"/>
        <v>0.12079918781522725</v>
      </c>
      <c r="E739" s="1">
        <v>4.52649999999943E-4</v>
      </c>
      <c r="F739" s="1">
        <f t="shared" si="47"/>
        <v>0.28782646386854061</v>
      </c>
      <c r="G739" s="1">
        <v>-6.5383046750588899E-3</v>
      </c>
      <c r="H739" s="2">
        <f ca="1">(OFFSET(Assumptions!$B$20,H$1-1,0)*$D739+1)^(1/252)-1</f>
        <v>4.7398728992842365E-4</v>
      </c>
      <c r="I739" s="2">
        <f ca="1">(OFFSET(Assumptions!$B$20,I$1-1,0)*$D739+1)^(1/252)-1</f>
        <v>4.9521096664340014E-4</v>
      </c>
      <c r="J739" s="2">
        <f ca="1">(OFFSET(Assumptions!$B$20,J$1-1,0)*$D739+1)^(1/252)-1</f>
        <v>5.3732228477798571E-4</v>
      </c>
      <c r="K739" s="2">
        <f ca="1">(OFFSET(Assumptions!$B$20,K$1-1,0)*$D739+1)^(1/252)-1</f>
        <v>4.7398728992842365E-4</v>
      </c>
      <c r="L739" s="2">
        <f ca="1">(OFFSET(Assumptions!$B$20,L$1-1,0)*$D739+1)^(1/252)-1</f>
        <v>4.7185869359478438E-4</v>
      </c>
      <c r="M739" s="2">
        <f ca="1">(OFFSET(Assumptions!$B$20,M$1-1,0)*$D739+1)^(1/252)-1</f>
        <v>4.8249032623881583E-4</v>
      </c>
      <c r="N739" s="2">
        <f ca="1">(OFFSET(Assumptions!$B$20,N$1-1,0)*$D739+1)^(1/252)-1</f>
        <v>4.5222208696382715E-4</v>
      </c>
    </row>
    <row r="740" spans="1:14" x14ac:dyDescent="0.25">
      <c r="A740" s="4">
        <f t="shared" si="44"/>
        <v>1</v>
      </c>
      <c r="B740" s="4">
        <f t="shared" si="45"/>
        <v>2015</v>
      </c>
      <c r="C740" s="9">
        <v>42033</v>
      </c>
      <c r="D740" s="1">
        <f t="shared" si="46"/>
        <v>0.12079918781522725</v>
      </c>
      <c r="E740" s="1">
        <v>4.52649999999943E-4</v>
      </c>
      <c r="F740" s="1">
        <f t="shared" si="47"/>
        <v>0.28840939851741054</v>
      </c>
      <c r="G740" s="1">
        <v>2.1542734479598198E-3</v>
      </c>
      <c r="H740" s="2">
        <f ca="1">(OFFSET(Assumptions!$B$20,H$1-1,0)*$D740+1)^(1/252)-1</f>
        <v>4.7398728992842365E-4</v>
      </c>
      <c r="I740" s="2">
        <f ca="1">(OFFSET(Assumptions!$B$20,I$1-1,0)*$D740+1)^(1/252)-1</f>
        <v>4.9521096664340014E-4</v>
      </c>
      <c r="J740" s="2">
        <f ca="1">(OFFSET(Assumptions!$B$20,J$1-1,0)*$D740+1)^(1/252)-1</f>
        <v>5.3732228477798571E-4</v>
      </c>
      <c r="K740" s="2">
        <f ca="1">(OFFSET(Assumptions!$B$20,K$1-1,0)*$D740+1)^(1/252)-1</f>
        <v>4.7398728992842365E-4</v>
      </c>
      <c r="L740" s="2">
        <f ca="1">(OFFSET(Assumptions!$B$20,L$1-1,0)*$D740+1)^(1/252)-1</f>
        <v>4.7185869359478438E-4</v>
      </c>
      <c r="M740" s="2">
        <f ca="1">(OFFSET(Assumptions!$B$20,M$1-1,0)*$D740+1)^(1/252)-1</f>
        <v>4.8249032623881583E-4</v>
      </c>
      <c r="N740" s="2">
        <f ca="1">(OFFSET(Assumptions!$B$20,N$1-1,0)*$D740+1)^(1/252)-1</f>
        <v>4.5222208696382715E-4</v>
      </c>
    </row>
    <row r="741" spans="1:14" x14ac:dyDescent="0.25">
      <c r="A741" s="4">
        <f t="shared" si="44"/>
        <v>1</v>
      </c>
      <c r="B741" s="4">
        <f t="shared" si="45"/>
        <v>2015</v>
      </c>
      <c r="C741" s="9">
        <v>42034</v>
      </c>
      <c r="D741" s="1">
        <f t="shared" si="46"/>
        <v>0.12079918781522725</v>
      </c>
      <c r="E741" s="1">
        <v>4.52649999999943E-4</v>
      </c>
      <c r="F741" s="1">
        <f t="shared" si="47"/>
        <v>0.28899259703164937</v>
      </c>
      <c r="G741" s="1">
        <v>-4.8920115241171099E-3</v>
      </c>
      <c r="H741" s="2">
        <f ca="1">(OFFSET(Assumptions!$B$20,H$1-1,0)*$D741+1)^(1/252)-1</f>
        <v>4.7398728992842365E-4</v>
      </c>
      <c r="I741" s="2">
        <f ca="1">(OFFSET(Assumptions!$B$20,I$1-1,0)*$D741+1)^(1/252)-1</f>
        <v>4.9521096664340014E-4</v>
      </c>
      <c r="J741" s="2">
        <f ca="1">(OFFSET(Assumptions!$B$20,J$1-1,0)*$D741+1)^(1/252)-1</f>
        <v>5.3732228477798571E-4</v>
      </c>
      <c r="K741" s="2">
        <f ca="1">(OFFSET(Assumptions!$B$20,K$1-1,0)*$D741+1)^(1/252)-1</f>
        <v>4.7398728992842365E-4</v>
      </c>
      <c r="L741" s="2">
        <f ca="1">(OFFSET(Assumptions!$B$20,L$1-1,0)*$D741+1)^(1/252)-1</f>
        <v>4.7185869359478438E-4</v>
      </c>
      <c r="M741" s="2">
        <f ca="1">(OFFSET(Assumptions!$B$20,M$1-1,0)*$D741+1)^(1/252)-1</f>
        <v>4.8249032623881583E-4</v>
      </c>
      <c r="N741" s="2">
        <f ca="1">(OFFSET(Assumptions!$B$20,N$1-1,0)*$D741+1)^(1/252)-1</f>
        <v>4.5222208696382715E-4</v>
      </c>
    </row>
    <row r="742" spans="1:14" x14ac:dyDescent="0.25">
      <c r="A742" s="4">
        <f t="shared" si="44"/>
        <v>2</v>
      </c>
      <c r="B742" s="4">
        <f t="shared" si="45"/>
        <v>2015</v>
      </c>
      <c r="C742" s="9">
        <v>42037</v>
      </c>
      <c r="D742" s="1">
        <f t="shared" si="46"/>
        <v>0.12079918781522725</v>
      </c>
      <c r="E742" s="1">
        <v>4.52649999999943E-4</v>
      </c>
      <c r="F742" s="1">
        <f t="shared" si="47"/>
        <v>0.28957605953069576</v>
      </c>
      <c r="G742" s="1">
        <v>-8.3642208229335307E-3</v>
      </c>
      <c r="H742" s="2">
        <f ca="1">(OFFSET(Assumptions!$B$20,H$1-1,0)*$D742+1)^(1/252)-1</f>
        <v>4.7398728992842365E-4</v>
      </c>
      <c r="I742" s="2">
        <f ca="1">(OFFSET(Assumptions!$B$20,I$1-1,0)*$D742+1)^(1/252)-1</f>
        <v>4.9521096664340014E-4</v>
      </c>
      <c r="J742" s="2">
        <f ca="1">(OFFSET(Assumptions!$B$20,J$1-1,0)*$D742+1)^(1/252)-1</f>
        <v>5.3732228477798571E-4</v>
      </c>
      <c r="K742" s="2">
        <f ca="1">(OFFSET(Assumptions!$B$20,K$1-1,0)*$D742+1)^(1/252)-1</f>
        <v>4.7398728992842365E-4</v>
      </c>
      <c r="L742" s="2">
        <f ca="1">(OFFSET(Assumptions!$B$20,L$1-1,0)*$D742+1)^(1/252)-1</f>
        <v>4.7185869359478438E-4</v>
      </c>
      <c r="M742" s="2">
        <f ca="1">(OFFSET(Assumptions!$B$20,M$1-1,0)*$D742+1)^(1/252)-1</f>
        <v>4.8249032623881583E-4</v>
      </c>
      <c r="N742" s="2">
        <f ca="1">(OFFSET(Assumptions!$B$20,N$1-1,0)*$D742+1)^(1/252)-1</f>
        <v>4.5222208696382715E-4</v>
      </c>
    </row>
    <row r="743" spans="1:14" x14ac:dyDescent="0.25">
      <c r="A743" s="4">
        <f t="shared" si="44"/>
        <v>2</v>
      </c>
      <c r="B743" s="4">
        <f t="shared" si="45"/>
        <v>2015</v>
      </c>
      <c r="C743" s="9">
        <v>42038</v>
      </c>
      <c r="D743" s="1">
        <f t="shared" si="46"/>
        <v>0.12079918781522725</v>
      </c>
      <c r="E743" s="1">
        <v>4.52649999999943E-4</v>
      </c>
      <c r="F743" s="1">
        <f t="shared" si="47"/>
        <v>0.29015978613404236</v>
      </c>
      <c r="G743" s="1">
        <v>-1.2050007499437899E-3</v>
      </c>
      <c r="H743" s="2">
        <f ca="1">(OFFSET(Assumptions!$B$20,H$1-1,0)*$D743+1)^(1/252)-1</f>
        <v>4.7398728992842365E-4</v>
      </c>
      <c r="I743" s="2">
        <f ca="1">(OFFSET(Assumptions!$B$20,I$1-1,0)*$D743+1)^(1/252)-1</f>
        <v>4.9521096664340014E-4</v>
      </c>
      <c r="J743" s="2">
        <f ca="1">(OFFSET(Assumptions!$B$20,J$1-1,0)*$D743+1)^(1/252)-1</f>
        <v>5.3732228477798571E-4</v>
      </c>
      <c r="K743" s="2">
        <f ca="1">(OFFSET(Assumptions!$B$20,K$1-1,0)*$D743+1)^(1/252)-1</f>
        <v>4.7398728992842365E-4</v>
      </c>
      <c r="L743" s="2">
        <f ca="1">(OFFSET(Assumptions!$B$20,L$1-1,0)*$D743+1)^(1/252)-1</f>
        <v>4.7185869359478438E-4</v>
      </c>
      <c r="M743" s="2">
        <f ca="1">(OFFSET(Assumptions!$B$20,M$1-1,0)*$D743+1)^(1/252)-1</f>
        <v>4.8249032623881583E-4</v>
      </c>
      <c r="N743" s="2">
        <f ca="1">(OFFSET(Assumptions!$B$20,N$1-1,0)*$D743+1)^(1/252)-1</f>
        <v>4.5222208696382715E-4</v>
      </c>
    </row>
    <row r="744" spans="1:14" x14ac:dyDescent="0.25">
      <c r="A744" s="4">
        <f t="shared" si="44"/>
        <v>2</v>
      </c>
      <c r="B744" s="4">
        <f t="shared" si="45"/>
        <v>2015</v>
      </c>
      <c r="C744" s="9">
        <v>42039</v>
      </c>
      <c r="D744" s="1">
        <f t="shared" si="46"/>
        <v>0.12090082530326507</v>
      </c>
      <c r="E744" s="1">
        <v>4.5300999999997599E-4</v>
      </c>
      <c r="F744" s="1">
        <f t="shared" si="47"/>
        <v>0.29074424141875888</v>
      </c>
      <c r="G744" s="1">
        <v>8.7259547332225705E-3</v>
      </c>
      <c r="H744" s="2">
        <f ca="1">(OFFSET(Assumptions!$B$20,H$1-1,0)*$D744+1)^(1/252)-1</f>
        <v>4.7436327107974741E-4</v>
      </c>
      <c r="I744" s="2">
        <f ca="1">(OFFSET(Assumptions!$B$20,I$1-1,0)*$D744+1)^(1/252)-1</f>
        <v>4.9560275919047214E-4</v>
      </c>
      <c r="J744" s="2">
        <f ca="1">(OFFSET(Assumptions!$B$20,J$1-1,0)*$D744+1)^(1/252)-1</f>
        <v>5.377452015788986E-4</v>
      </c>
      <c r="K744" s="2">
        <f ca="1">(OFFSET(Assumptions!$B$20,K$1-1,0)*$D744+1)^(1/252)-1</f>
        <v>4.7436327107974741E-4</v>
      </c>
      <c r="L744" s="2">
        <f ca="1">(OFFSET(Assumptions!$B$20,L$1-1,0)*$D744+1)^(1/252)-1</f>
        <v>4.7223308431476596E-4</v>
      </c>
      <c r="M744" s="2">
        <f ca="1">(OFFSET(Assumptions!$B$20,M$1-1,0)*$D744+1)^(1/252)-1</f>
        <v>4.8287265216684361E-4</v>
      </c>
      <c r="N744" s="2">
        <f ca="1">(OFFSET(Assumptions!$B$20,N$1-1,0)*$D744+1)^(1/252)-1</f>
        <v>4.525817655907094E-4</v>
      </c>
    </row>
    <row r="745" spans="1:14" x14ac:dyDescent="0.25">
      <c r="A745" s="4">
        <f t="shared" si="44"/>
        <v>2</v>
      </c>
      <c r="B745" s="4">
        <f t="shared" si="45"/>
        <v>2015</v>
      </c>
      <c r="C745" s="9">
        <v>42040</v>
      </c>
      <c r="D745" s="1">
        <f t="shared" si="46"/>
        <v>0.12090082530326507</v>
      </c>
      <c r="E745" s="1">
        <v>4.5300999999997599E-4</v>
      </c>
      <c r="F745" s="1">
        <f t="shared" si="47"/>
        <v>0.29132896146756404</v>
      </c>
      <c r="G745" s="1">
        <v>-3.06068332673448E-3</v>
      </c>
      <c r="H745" s="2">
        <f ca="1">(OFFSET(Assumptions!$B$20,H$1-1,0)*$D745+1)^(1/252)-1</f>
        <v>4.7436327107974741E-4</v>
      </c>
      <c r="I745" s="2">
        <f ca="1">(OFFSET(Assumptions!$B$20,I$1-1,0)*$D745+1)^(1/252)-1</f>
        <v>4.9560275919047214E-4</v>
      </c>
      <c r="J745" s="2">
        <f ca="1">(OFFSET(Assumptions!$B$20,J$1-1,0)*$D745+1)^(1/252)-1</f>
        <v>5.377452015788986E-4</v>
      </c>
      <c r="K745" s="2">
        <f ca="1">(OFFSET(Assumptions!$B$20,K$1-1,0)*$D745+1)^(1/252)-1</f>
        <v>4.7436327107974741E-4</v>
      </c>
      <c r="L745" s="2">
        <f ca="1">(OFFSET(Assumptions!$B$20,L$1-1,0)*$D745+1)^(1/252)-1</f>
        <v>4.7223308431476596E-4</v>
      </c>
      <c r="M745" s="2">
        <f ca="1">(OFFSET(Assumptions!$B$20,M$1-1,0)*$D745+1)^(1/252)-1</f>
        <v>4.8287265216684361E-4</v>
      </c>
      <c r="N745" s="2">
        <f ca="1">(OFFSET(Assumptions!$B$20,N$1-1,0)*$D745+1)^(1/252)-1</f>
        <v>4.525817655907094E-4</v>
      </c>
    </row>
    <row r="746" spans="1:14" x14ac:dyDescent="0.25">
      <c r="A746" s="4">
        <f t="shared" si="44"/>
        <v>2</v>
      </c>
      <c r="B746" s="4">
        <f t="shared" si="45"/>
        <v>2015</v>
      </c>
      <c r="C746" s="9">
        <v>42041</v>
      </c>
      <c r="D746" s="1">
        <f t="shared" si="46"/>
        <v>0.12090082530326507</v>
      </c>
      <c r="E746" s="1">
        <v>4.5300999999997599E-4</v>
      </c>
      <c r="F746" s="1">
        <f t="shared" si="47"/>
        <v>0.29191394640039836</v>
      </c>
      <c r="G746" s="1">
        <v>7.1212947160859104E-3</v>
      </c>
      <c r="H746" s="2">
        <f ca="1">(OFFSET(Assumptions!$B$20,H$1-1,0)*$D746+1)^(1/252)-1</f>
        <v>4.7436327107974741E-4</v>
      </c>
      <c r="I746" s="2">
        <f ca="1">(OFFSET(Assumptions!$B$20,I$1-1,0)*$D746+1)^(1/252)-1</f>
        <v>4.9560275919047214E-4</v>
      </c>
      <c r="J746" s="2">
        <f ca="1">(OFFSET(Assumptions!$B$20,J$1-1,0)*$D746+1)^(1/252)-1</f>
        <v>5.377452015788986E-4</v>
      </c>
      <c r="K746" s="2">
        <f ca="1">(OFFSET(Assumptions!$B$20,K$1-1,0)*$D746+1)^(1/252)-1</f>
        <v>4.7436327107974741E-4</v>
      </c>
      <c r="L746" s="2">
        <f ca="1">(OFFSET(Assumptions!$B$20,L$1-1,0)*$D746+1)^(1/252)-1</f>
        <v>4.7223308431476596E-4</v>
      </c>
      <c r="M746" s="2">
        <f ca="1">(OFFSET(Assumptions!$B$20,M$1-1,0)*$D746+1)^(1/252)-1</f>
        <v>4.8287265216684361E-4</v>
      </c>
      <c r="N746" s="2">
        <f ca="1">(OFFSET(Assumptions!$B$20,N$1-1,0)*$D746+1)^(1/252)-1</f>
        <v>4.525817655907094E-4</v>
      </c>
    </row>
    <row r="747" spans="1:14" x14ac:dyDescent="0.25">
      <c r="A747" s="4">
        <f t="shared" si="44"/>
        <v>2</v>
      </c>
      <c r="B747" s="4">
        <f t="shared" si="45"/>
        <v>2015</v>
      </c>
      <c r="C747" s="9">
        <v>42044</v>
      </c>
      <c r="D747" s="1">
        <f t="shared" si="46"/>
        <v>0.12090082530326507</v>
      </c>
      <c r="E747" s="1">
        <v>4.5300999999997599E-4</v>
      </c>
      <c r="F747" s="1">
        <f t="shared" si="47"/>
        <v>0.29249919633725718</v>
      </c>
      <c r="G747" s="1">
        <v>-2.4804173754184901E-3</v>
      </c>
      <c r="H747" s="2">
        <f ca="1">(OFFSET(Assumptions!$B$20,H$1-1,0)*$D747+1)^(1/252)-1</f>
        <v>4.7436327107974741E-4</v>
      </c>
      <c r="I747" s="2">
        <f ca="1">(OFFSET(Assumptions!$B$20,I$1-1,0)*$D747+1)^(1/252)-1</f>
        <v>4.9560275919047214E-4</v>
      </c>
      <c r="J747" s="2">
        <f ca="1">(OFFSET(Assumptions!$B$20,J$1-1,0)*$D747+1)^(1/252)-1</f>
        <v>5.377452015788986E-4</v>
      </c>
      <c r="K747" s="2">
        <f ca="1">(OFFSET(Assumptions!$B$20,K$1-1,0)*$D747+1)^(1/252)-1</f>
        <v>4.7436327107974741E-4</v>
      </c>
      <c r="L747" s="2">
        <f ca="1">(OFFSET(Assumptions!$B$20,L$1-1,0)*$D747+1)^(1/252)-1</f>
        <v>4.7223308431476596E-4</v>
      </c>
      <c r="M747" s="2">
        <f ca="1">(OFFSET(Assumptions!$B$20,M$1-1,0)*$D747+1)^(1/252)-1</f>
        <v>4.8287265216684361E-4</v>
      </c>
      <c r="N747" s="2">
        <f ca="1">(OFFSET(Assumptions!$B$20,N$1-1,0)*$D747+1)^(1/252)-1</f>
        <v>4.525817655907094E-4</v>
      </c>
    </row>
    <row r="748" spans="1:14" x14ac:dyDescent="0.25">
      <c r="A748" s="4">
        <f t="shared" si="44"/>
        <v>2</v>
      </c>
      <c r="B748" s="4">
        <f t="shared" si="45"/>
        <v>2015</v>
      </c>
      <c r="C748" s="9">
        <v>42045</v>
      </c>
      <c r="D748" s="1">
        <f t="shared" si="46"/>
        <v>0.12090082530326507</v>
      </c>
      <c r="E748" s="1">
        <v>4.5300999999997599E-4</v>
      </c>
      <c r="F748" s="1">
        <f t="shared" si="47"/>
        <v>0.29308471139818981</v>
      </c>
      <c r="G748" s="1">
        <v>1.10130209972108E-2</v>
      </c>
      <c r="H748" s="2">
        <f ca="1">(OFFSET(Assumptions!$B$20,H$1-1,0)*$D748+1)^(1/252)-1</f>
        <v>4.7436327107974741E-4</v>
      </c>
      <c r="I748" s="2">
        <f ca="1">(OFFSET(Assumptions!$B$20,I$1-1,0)*$D748+1)^(1/252)-1</f>
        <v>4.9560275919047214E-4</v>
      </c>
      <c r="J748" s="2">
        <f ca="1">(OFFSET(Assumptions!$B$20,J$1-1,0)*$D748+1)^(1/252)-1</f>
        <v>5.377452015788986E-4</v>
      </c>
      <c r="K748" s="2">
        <f ca="1">(OFFSET(Assumptions!$B$20,K$1-1,0)*$D748+1)^(1/252)-1</f>
        <v>4.7436327107974741E-4</v>
      </c>
      <c r="L748" s="2">
        <f ca="1">(OFFSET(Assumptions!$B$20,L$1-1,0)*$D748+1)^(1/252)-1</f>
        <v>4.7223308431476596E-4</v>
      </c>
      <c r="M748" s="2">
        <f ca="1">(OFFSET(Assumptions!$B$20,M$1-1,0)*$D748+1)^(1/252)-1</f>
        <v>4.8287265216684361E-4</v>
      </c>
      <c r="N748" s="2">
        <f ca="1">(OFFSET(Assumptions!$B$20,N$1-1,0)*$D748+1)^(1/252)-1</f>
        <v>4.525817655907094E-4</v>
      </c>
    </row>
    <row r="749" spans="1:14" x14ac:dyDescent="0.25">
      <c r="A749" s="4">
        <f t="shared" si="44"/>
        <v>2</v>
      </c>
      <c r="B749" s="4">
        <f t="shared" si="45"/>
        <v>2015</v>
      </c>
      <c r="C749" s="9">
        <v>42046</v>
      </c>
      <c r="D749" s="1">
        <f t="shared" si="46"/>
        <v>0.12090082530326507</v>
      </c>
      <c r="E749" s="1">
        <v>4.5300999999997599E-4</v>
      </c>
      <c r="F749" s="1">
        <f t="shared" si="47"/>
        <v>0.29367049170330017</v>
      </c>
      <c r="G749" s="1">
        <v>3.3177931392676099E-3</v>
      </c>
      <c r="H749" s="2">
        <f ca="1">(OFFSET(Assumptions!$B$20,H$1-1,0)*$D749+1)^(1/252)-1</f>
        <v>4.7436327107974741E-4</v>
      </c>
      <c r="I749" s="2">
        <f ca="1">(OFFSET(Assumptions!$B$20,I$1-1,0)*$D749+1)^(1/252)-1</f>
        <v>4.9560275919047214E-4</v>
      </c>
      <c r="J749" s="2">
        <f ca="1">(OFFSET(Assumptions!$B$20,J$1-1,0)*$D749+1)^(1/252)-1</f>
        <v>5.377452015788986E-4</v>
      </c>
      <c r="K749" s="2">
        <f ca="1">(OFFSET(Assumptions!$B$20,K$1-1,0)*$D749+1)^(1/252)-1</f>
        <v>4.7436327107974741E-4</v>
      </c>
      <c r="L749" s="2">
        <f ca="1">(OFFSET(Assumptions!$B$20,L$1-1,0)*$D749+1)^(1/252)-1</f>
        <v>4.7223308431476596E-4</v>
      </c>
      <c r="M749" s="2">
        <f ca="1">(OFFSET(Assumptions!$B$20,M$1-1,0)*$D749+1)^(1/252)-1</f>
        <v>4.8287265216684361E-4</v>
      </c>
      <c r="N749" s="2">
        <f ca="1">(OFFSET(Assumptions!$B$20,N$1-1,0)*$D749+1)^(1/252)-1</f>
        <v>4.525817655907094E-4</v>
      </c>
    </row>
    <row r="750" spans="1:14" x14ac:dyDescent="0.25">
      <c r="A750" s="4">
        <f t="shared" si="44"/>
        <v>2</v>
      </c>
      <c r="B750" s="4">
        <f t="shared" si="45"/>
        <v>2015</v>
      </c>
      <c r="C750" s="9">
        <v>42047</v>
      </c>
      <c r="D750" s="1">
        <f t="shared" si="46"/>
        <v>0.12090082530326507</v>
      </c>
      <c r="E750" s="1">
        <v>4.5300999999997599E-4</v>
      </c>
      <c r="F750" s="1">
        <f t="shared" si="47"/>
        <v>0.2942565373727466</v>
      </c>
      <c r="G750" s="1">
        <v>3.3037044448638302E-2</v>
      </c>
      <c r="H750" s="2">
        <f ca="1">(OFFSET(Assumptions!$B$20,H$1-1,0)*$D750+1)^(1/252)-1</f>
        <v>4.7436327107974741E-4</v>
      </c>
      <c r="I750" s="2">
        <f ca="1">(OFFSET(Assumptions!$B$20,I$1-1,0)*$D750+1)^(1/252)-1</f>
        <v>4.9560275919047214E-4</v>
      </c>
      <c r="J750" s="2">
        <f ca="1">(OFFSET(Assumptions!$B$20,J$1-1,0)*$D750+1)^(1/252)-1</f>
        <v>5.377452015788986E-4</v>
      </c>
      <c r="K750" s="2">
        <f ca="1">(OFFSET(Assumptions!$B$20,K$1-1,0)*$D750+1)^(1/252)-1</f>
        <v>4.7436327107974741E-4</v>
      </c>
      <c r="L750" s="2">
        <f ca="1">(OFFSET(Assumptions!$B$20,L$1-1,0)*$D750+1)^(1/252)-1</f>
        <v>4.7223308431476596E-4</v>
      </c>
      <c r="M750" s="2">
        <f ca="1">(OFFSET(Assumptions!$B$20,M$1-1,0)*$D750+1)^(1/252)-1</f>
        <v>4.8287265216684361E-4</v>
      </c>
      <c r="N750" s="2">
        <f ca="1">(OFFSET(Assumptions!$B$20,N$1-1,0)*$D750+1)^(1/252)-1</f>
        <v>4.525817655907094E-4</v>
      </c>
    </row>
    <row r="751" spans="1:14" x14ac:dyDescent="0.25">
      <c r="A751" s="4">
        <f t="shared" si="44"/>
        <v>2</v>
      </c>
      <c r="B751" s="4">
        <f t="shared" si="45"/>
        <v>2015</v>
      </c>
      <c r="C751" s="9">
        <v>42048</v>
      </c>
      <c r="D751" s="1">
        <f t="shared" si="46"/>
        <v>0.12090082530326507</v>
      </c>
      <c r="E751" s="1">
        <v>4.5300999999997599E-4</v>
      </c>
      <c r="F751" s="1">
        <f t="shared" si="47"/>
        <v>0.29484284852674181</v>
      </c>
      <c r="G751" s="1">
        <v>-1.8643188435979299E-2</v>
      </c>
      <c r="H751" s="2">
        <f ca="1">(OFFSET(Assumptions!$B$20,H$1-1,0)*$D751+1)^(1/252)-1</f>
        <v>4.7436327107974741E-4</v>
      </c>
      <c r="I751" s="2">
        <f ca="1">(OFFSET(Assumptions!$B$20,I$1-1,0)*$D751+1)^(1/252)-1</f>
        <v>4.9560275919047214E-4</v>
      </c>
      <c r="J751" s="2">
        <f ca="1">(OFFSET(Assumptions!$B$20,J$1-1,0)*$D751+1)^(1/252)-1</f>
        <v>5.377452015788986E-4</v>
      </c>
      <c r="K751" s="2">
        <f ca="1">(OFFSET(Assumptions!$B$20,K$1-1,0)*$D751+1)^(1/252)-1</f>
        <v>4.7436327107974741E-4</v>
      </c>
      <c r="L751" s="2">
        <f ca="1">(OFFSET(Assumptions!$B$20,L$1-1,0)*$D751+1)^(1/252)-1</f>
        <v>4.7223308431476596E-4</v>
      </c>
      <c r="M751" s="2">
        <f ca="1">(OFFSET(Assumptions!$B$20,M$1-1,0)*$D751+1)^(1/252)-1</f>
        <v>4.8287265216684361E-4</v>
      </c>
      <c r="N751" s="2">
        <f ca="1">(OFFSET(Assumptions!$B$20,N$1-1,0)*$D751+1)^(1/252)-1</f>
        <v>4.525817655907094E-4</v>
      </c>
    </row>
    <row r="752" spans="1:14" x14ac:dyDescent="0.25">
      <c r="A752" s="4">
        <f t="shared" si="44"/>
        <v>2</v>
      </c>
      <c r="B752" s="4">
        <f t="shared" si="45"/>
        <v>2015</v>
      </c>
      <c r="C752" s="9">
        <v>42053</v>
      </c>
      <c r="D752" s="1">
        <f t="shared" si="46"/>
        <v>0.12090082530326507</v>
      </c>
      <c r="E752" s="1">
        <v>4.5300999999997599E-4</v>
      </c>
      <c r="F752" s="1">
        <f t="shared" si="47"/>
        <v>0.29542942528555294</v>
      </c>
      <c r="G752" s="1">
        <v>-4.0506073518914399E-3</v>
      </c>
      <c r="H752" s="2">
        <f ca="1">(OFFSET(Assumptions!$B$20,H$1-1,0)*$D752+1)^(1/252)-1</f>
        <v>4.7436327107974741E-4</v>
      </c>
      <c r="I752" s="2">
        <f ca="1">(OFFSET(Assumptions!$B$20,I$1-1,0)*$D752+1)^(1/252)-1</f>
        <v>4.9560275919047214E-4</v>
      </c>
      <c r="J752" s="2">
        <f ca="1">(OFFSET(Assumptions!$B$20,J$1-1,0)*$D752+1)^(1/252)-1</f>
        <v>5.377452015788986E-4</v>
      </c>
      <c r="K752" s="2">
        <f ca="1">(OFFSET(Assumptions!$B$20,K$1-1,0)*$D752+1)^(1/252)-1</f>
        <v>4.7436327107974741E-4</v>
      </c>
      <c r="L752" s="2">
        <f ca="1">(OFFSET(Assumptions!$B$20,L$1-1,0)*$D752+1)^(1/252)-1</f>
        <v>4.7223308431476596E-4</v>
      </c>
      <c r="M752" s="2">
        <f ca="1">(OFFSET(Assumptions!$B$20,M$1-1,0)*$D752+1)^(1/252)-1</f>
        <v>4.8287265216684361E-4</v>
      </c>
      <c r="N752" s="2">
        <f ca="1">(OFFSET(Assumptions!$B$20,N$1-1,0)*$D752+1)^(1/252)-1</f>
        <v>4.525817655907094E-4</v>
      </c>
    </row>
    <row r="753" spans="1:14" x14ac:dyDescent="0.25">
      <c r="A753" s="4">
        <f t="shared" si="44"/>
        <v>2</v>
      </c>
      <c r="B753" s="4">
        <f t="shared" si="45"/>
        <v>2015</v>
      </c>
      <c r="C753" s="9">
        <v>42054</v>
      </c>
      <c r="D753" s="1">
        <f t="shared" si="46"/>
        <v>0.12090082530326507</v>
      </c>
      <c r="E753" s="1">
        <v>4.5300999999997599E-4</v>
      </c>
      <c r="F753" s="1">
        <f t="shared" si="47"/>
        <v>0.29601626776950152</v>
      </c>
      <c r="G753" s="1">
        <v>2.0719344399462401E-3</v>
      </c>
      <c r="H753" s="2">
        <f ca="1">(OFFSET(Assumptions!$B$20,H$1-1,0)*$D753+1)^(1/252)-1</f>
        <v>4.7436327107974741E-4</v>
      </c>
      <c r="I753" s="2">
        <f ca="1">(OFFSET(Assumptions!$B$20,I$1-1,0)*$D753+1)^(1/252)-1</f>
        <v>4.9560275919047214E-4</v>
      </c>
      <c r="J753" s="2">
        <f ca="1">(OFFSET(Assumptions!$B$20,J$1-1,0)*$D753+1)^(1/252)-1</f>
        <v>5.377452015788986E-4</v>
      </c>
      <c r="K753" s="2">
        <f ca="1">(OFFSET(Assumptions!$B$20,K$1-1,0)*$D753+1)^(1/252)-1</f>
        <v>4.7436327107974741E-4</v>
      </c>
      <c r="L753" s="2">
        <f ca="1">(OFFSET(Assumptions!$B$20,L$1-1,0)*$D753+1)^(1/252)-1</f>
        <v>4.7223308431476596E-4</v>
      </c>
      <c r="M753" s="2">
        <f ca="1">(OFFSET(Assumptions!$B$20,M$1-1,0)*$D753+1)^(1/252)-1</f>
        <v>4.8287265216684361E-4</v>
      </c>
      <c r="N753" s="2">
        <f ca="1">(OFFSET(Assumptions!$B$20,N$1-1,0)*$D753+1)^(1/252)-1</f>
        <v>4.525817655907094E-4</v>
      </c>
    </row>
    <row r="754" spans="1:14" x14ac:dyDescent="0.25">
      <c r="A754" s="4">
        <f t="shared" si="44"/>
        <v>2</v>
      </c>
      <c r="B754" s="4">
        <f t="shared" si="45"/>
        <v>2015</v>
      </c>
      <c r="C754" s="9">
        <v>42055</v>
      </c>
      <c r="D754" s="1">
        <f t="shared" si="46"/>
        <v>0.12090082530326507</v>
      </c>
      <c r="E754" s="1">
        <v>4.5300999999997599E-4</v>
      </c>
      <c r="F754" s="1">
        <f t="shared" si="47"/>
        <v>0.2966033760989637</v>
      </c>
      <c r="G754" s="1">
        <v>9.2668857939091093E-3</v>
      </c>
      <c r="H754" s="2">
        <f ca="1">(OFFSET(Assumptions!$B$20,H$1-1,0)*$D754+1)^(1/252)-1</f>
        <v>4.7436327107974741E-4</v>
      </c>
      <c r="I754" s="2">
        <f ca="1">(OFFSET(Assumptions!$B$20,I$1-1,0)*$D754+1)^(1/252)-1</f>
        <v>4.9560275919047214E-4</v>
      </c>
      <c r="J754" s="2">
        <f ca="1">(OFFSET(Assumptions!$B$20,J$1-1,0)*$D754+1)^(1/252)-1</f>
        <v>5.377452015788986E-4</v>
      </c>
      <c r="K754" s="2">
        <f ca="1">(OFFSET(Assumptions!$B$20,K$1-1,0)*$D754+1)^(1/252)-1</f>
        <v>4.7436327107974741E-4</v>
      </c>
      <c r="L754" s="2">
        <f ca="1">(OFFSET(Assumptions!$B$20,L$1-1,0)*$D754+1)^(1/252)-1</f>
        <v>4.7223308431476596E-4</v>
      </c>
      <c r="M754" s="2">
        <f ca="1">(OFFSET(Assumptions!$B$20,M$1-1,0)*$D754+1)^(1/252)-1</f>
        <v>4.8287265216684361E-4</v>
      </c>
      <c r="N754" s="2">
        <f ca="1">(OFFSET(Assumptions!$B$20,N$1-1,0)*$D754+1)^(1/252)-1</f>
        <v>4.525817655907094E-4</v>
      </c>
    </row>
    <row r="755" spans="1:14" x14ac:dyDescent="0.25">
      <c r="A755" s="4">
        <f t="shared" si="44"/>
        <v>2</v>
      </c>
      <c r="B755" s="4">
        <f t="shared" si="45"/>
        <v>2015</v>
      </c>
      <c r="C755" s="9">
        <v>42058</v>
      </c>
      <c r="D755" s="1">
        <f t="shared" si="46"/>
        <v>0.12090082530326507</v>
      </c>
      <c r="E755" s="1">
        <v>4.5300999999997599E-4</v>
      </c>
      <c r="F755" s="1">
        <f t="shared" si="47"/>
        <v>0.29719075039437026</v>
      </c>
      <c r="G755" s="1">
        <v>4.32828897288329E-3</v>
      </c>
      <c r="H755" s="2">
        <f ca="1">(OFFSET(Assumptions!$B$20,H$1-1,0)*$D755+1)^(1/252)-1</f>
        <v>4.7436327107974741E-4</v>
      </c>
      <c r="I755" s="2">
        <f ca="1">(OFFSET(Assumptions!$B$20,I$1-1,0)*$D755+1)^(1/252)-1</f>
        <v>4.9560275919047214E-4</v>
      </c>
      <c r="J755" s="2">
        <f ca="1">(OFFSET(Assumptions!$B$20,J$1-1,0)*$D755+1)^(1/252)-1</f>
        <v>5.377452015788986E-4</v>
      </c>
      <c r="K755" s="2">
        <f ca="1">(OFFSET(Assumptions!$B$20,K$1-1,0)*$D755+1)^(1/252)-1</f>
        <v>4.7436327107974741E-4</v>
      </c>
      <c r="L755" s="2">
        <f ca="1">(OFFSET(Assumptions!$B$20,L$1-1,0)*$D755+1)^(1/252)-1</f>
        <v>4.7223308431476596E-4</v>
      </c>
      <c r="M755" s="2">
        <f ca="1">(OFFSET(Assumptions!$B$20,M$1-1,0)*$D755+1)^(1/252)-1</f>
        <v>4.8287265216684361E-4</v>
      </c>
      <c r="N755" s="2">
        <f ca="1">(OFFSET(Assumptions!$B$20,N$1-1,0)*$D755+1)^(1/252)-1</f>
        <v>4.525817655907094E-4</v>
      </c>
    </row>
    <row r="756" spans="1:14" x14ac:dyDescent="0.25">
      <c r="A756" s="4">
        <f t="shared" si="44"/>
        <v>2</v>
      </c>
      <c r="B756" s="4">
        <f t="shared" si="45"/>
        <v>2015</v>
      </c>
      <c r="C756" s="9">
        <v>42059</v>
      </c>
      <c r="D756" s="1">
        <f t="shared" si="46"/>
        <v>0.12090082530326507</v>
      </c>
      <c r="E756" s="1">
        <v>4.5300999999997599E-4</v>
      </c>
      <c r="F756" s="1">
        <f t="shared" si="47"/>
        <v>0.29777839077620638</v>
      </c>
      <c r="G756" s="1">
        <v>-2.1402024095749099E-3</v>
      </c>
      <c r="H756" s="2">
        <f ca="1">(OFFSET(Assumptions!$B$20,H$1-1,0)*$D756+1)^(1/252)-1</f>
        <v>4.7436327107974741E-4</v>
      </c>
      <c r="I756" s="2">
        <f ca="1">(OFFSET(Assumptions!$B$20,I$1-1,0)*$D756+1)^(1/252)-1</f>
        <v>4.9560275919047214E-4</v>
      </c>
      <c r="J756" s="2">
        <f ca="1">(OFFSET(Assumptions!$B$20,J$1-1,0)*$D756+1)^(1/252)-1</f>
        <v>5.377452015788986E-4</v>
      </c>
      <c r="K756" s="2">
        <f ca="1">(OFFSET(Assumptions!$B$20,K$1-1,0)*$D756+1)^(1/252)-1</f>
        <v>4.7436327107974741E-4</v>
      </c>
      <c r="L756" s="2">
        <f ca="1">(OFFSET(Assumptions!$B$20,L$1-1,0)*$D756+1)^(1/252)-1</f>
        <v>4.7223308431476596E-4</v>
      </c>
      <c r="M756" s="2">
        <f ca="1">(OFFSET(Assumptions!$B$20,M$1-1,0)*$D756+1)^(1/252)-1</f>
        <v>4.8287265216684361E-4</v>
      </c>
      <c r="N756" s="2">
        <f ca="1">(OFFSET(Assumptions!$B$20,N$1-1,0)*$D756+1)^(1/252)-1</f>
        <v>4.525817655907094E-4</v>
      </c>
    </row>
    <row r="757" spans="1:14" x14ac:dyDescent="0.25">
      <c r="A757" s="4">
        <f t="shared" si="44"/>
        <v>2</v>
      </c>
      <c r="B757" s="4">
        <f t="shared" si="45"/>
        <v>2015</v>
      </c>
      <c r="C757" s="9">
        <v>42060</v>
      </c>
      <c r="D757" s="1">
        <f t="shared" si="46"/>
        <v>0.12090082530326507</v>
      </c>
      <c r="E757" s="1">
        <v>4.5300999999997599E-4</v>
      </c>
      <c r="F757" s="1">
        <f t="shared" si="47"/>
        <v>0.29836629736501186</v>
      </c>
      <c r="G757" s="1">
        <v>-2.2676237188113599E-2</v>
      </c>
      <c r="H757" s="2">
        <f ca="1">(OFFSET(Assumptions!$B$20,H$1-1,0)*$D757+1)^(1/252)-1</f>
        <v>4.7436327107974741E-4</v>
      </c>
      <c r="I757" s="2">
        <f ca="1">(OFFSET(Assumptions!$B$20,I$1-1,0)*$D757+1)^(1/252)-1</f>
        <v>4.9560275919047214E-4</v>
      </c>
      <c r="J757" s="2">
        <f ca="1">(OFFSET(Assumptions!$B$20,J$1-1,0)*$D757+1)^(1/252)-1</f>
        <v>5.377452015788986E-4</v>
      </c>
      <c r="K757" s="2">
        <f ca="1">(OFFSET(Assumptions!$B$20,K$1-1,0)*$D757+1)^(1/252)-1</f>
        <v>4.7436327107974741E-4</v>
      </c>
      <c r="L757" s="2">
        <f ca="1">(OFFSET(Assumptions!$B$20,L$1-1,0)*$D757+1)^(1/252)-1</f>
        <v>4.7223308431476596E-4</v>
      </c>
      <c r="M757" s="2">
        <f ca="1">(OFFSET(Assumptions!$B$20,M$1-1,0)*$D757+1)^(1/252)-1</f>
        <v>4.8287265216684361E-4</v>
      </c>
      <c r="N757" s="2">
        <f ca="1">(OFFSET(Assumptions!$B$20,N$1-1,0)*$D757+1)^(1/252)-1</f>
        <v>4.525817655907094E-4</v>
      </c>
    </row>
    <row r="758" spans="1:14" x14ac:dyDescent="0.25">
      <c r="A758" s="4">
        <f t="shared" si="44"/>
        <v>2</v>
      </c>
      <c r="B758" s="4">
        <f t="shared" si="45"/>
        <v>2015</v>
      </c>
      <c r="C758" s="9">
        <v>42061</v>
      </c>
      <c r="D758" s="1">
        <f t="shared" si="46"/>
        <v>0.12090082530326507</v>
      </c>
      <c r="E758" s="1">
        <v>4.5300999999997599E-4</v>
      </c>
      <c r="F758" s="1">
        <f t="shared" si="47"/>
        <v>0.29895447028138111</v>
      </c>
      <c r="G758" s="1">
        <v>1.4971841389599E-2</v>
      </c>
      <c r="H758" s="2">
        <f ca="1">(OFFSET(Assumptions!$B$20,H$1-1,0)*$D758+1)^(1/252)-1</f>
        <v>4.7436327107974741E-4</v>
      </c>
      <c r="I758" s="2">
        <f ca="1">(OFFSET(Assumptions!$B$20,I$1-1,0)*$D758+1)^(1/252)-1</f>
        <v>4.9560275919047214E-4</v>
      </c>
      <c r="J758" s="2">
        <f ca="1">(OFFSET(Assumptions!$B$20,J$1-1,0)*$D758+1)^(1/252)-1</f>
        <v>5.377452015788986E-4</v>
      </c>
      <c r="K758" s="2">
        <f ca="1">(OFFSET(Assumptions!$B$20,K$1-1,0)*$D758+1)^(1/252)-1</f>
        <v>4.7436327107974741E-4</v>
      </c>
      <c r="L758" s="2">
        <f ca="1">(OFFSET(Assumptions!$B$20,L$1-1,0)*$D758+1)^(1/252)-1</f>
        <v>4.7223308431476596E-4</v>
      </c>
      <c r="M758" s="2">
        <f ca="1">(OFFSET(Assumptions!$B$20,M$1-1,0)*$D758+1)^(1/252)-1</f>
        <v>4.8287265216684361E-4</v>
      </c>
      <c r="N758" s="2">
        <f ca="1">(OFFSET(Assumptions!$B$20,N$1-1,0)*$D758+1)^(1/252)-1</f>
        <v>4.525817655907094E-4</v>
      </c>
    </row>
    <row r="759" spans="1:14" x14ac:dyDescent="0.25">
      <c r="A759" s="4">
        <f t="shared" si="44"/>
        <v>2</v>
      </c>
      <c r="B759" s="4">
        <f t="shared" si="45"/>
        <v>2015</v>
      </c>
      <c r="C759" s="9">
        <v>42062</v>
      </c>
      <c r="D759" s="1">
        <f t="shared" si="46"/>
        <v>0.12090082530326507</v>
      </c>
      <c r="E759" s="1">
        <v>4.5300999999997599E-4</v>
      </c>
      <c r="F759" s="1">
        <f t="shared" si="47"/>
        <v>0.2995429096459632</v>
      </c>
      <c r="G759" s="1">
        <v>9.0504343792681095E-3</v>
      </c>
      <c r="H759" s="2">
        <f ca="1">(OFFSET(Assumptions!$B$20,H$1-1,0)*$D759+1)^(1/252)-1</f>
        <v>4.7436327107974741E-4</v>
      </c>
      <c r="I759" s="2">
        <f ca="1">(OFFSET(Assumptions!$B$20,I$1-1,0)*$D759+1)^(1/252)-1</f>
        <v>4.9560275919047214E-4</v>
      </c>
      <c r="J759" s="2">
        <f ca="1">(OFFSET(Assumptions!$B$20,J$1-1,0)*$D759+1)^(1/252)-1</f>
        <v>5.377452015788986E-4</v>
      </c>
      <c r="K759" s="2">
        <f ca="1">(OFFSET(Assumptions!$B$20,K$1-1,0)*$D759+1)^(1/252)-1</f>
        <v>4.7436327107974741E-4</v>
      </c>
      <c r="L759" s="2">
        <f ca="1">(OFFSET(Assumptions!$B$20,L$1-1,0)*$D759+1)^(1/252)-1</f>
        <v>4.7223308431476596E-4</v>
      </c>
      <c r="M759" s="2">
        <f ca="1">(OFFSET(Assumptions!$B$20,M$1-1,0)*$D759+1)^(1/252)-1</f>
        <v>4.8287265216684361E-4</v>
      </c>
      <c r="N759" s="2">
        <f ca="1">(OFFSET(Assumptions!$B$20,N$1-1,0)*$D759+1)^(1/252)-1</f>
        <v>4.525817655907094E-4</v>
      </c>
    </row>
    <row r="760" spans="1:14" x14ac:dyDescent="0.25">
      <c r="A760" s="4">
        <f t="shared" si="44"/>
        <v>3</v>
      </c>
      <c r="B760" s="4">
        <f t="shared" si="45"/>
        <v>2015</v>
      </c>
      <c r="C760" s="9">
        <v>42065</v>
      </c>
      <c r="D760" s="1">
        <f t="shared" si="46"/>
        <v>0.12090082530326507</v>
      </c>
      <c r="E760" s="1">
        <v>4.5300999999997599E-4</v>
      </c>
      <c r="F760" s="1">
        <f t="shared" si="47"/>
        <v>0.30013161557946177</v>
      </c>
      <c r="G760" s="1">
        <v>-9.9874380581921295E-3</v>
      </c>
      <c r="H760" s="2">
        <f ca="1">(OFFSET(Assumptions!$B$20,H$1-1,0)*$D760+1)^(1/252)-1</f>
        <v>4.7436327107974741E-4</v>
      </c>
      <c r="I760" s="2">
        <f ca="1">(OFFSET(Assumptions!$B$20,I$1-1,0)*$D760+1)^(1/252)-1</f>
        <v>4.9560275919047214E-4</v>
      </c>
      <c r="J760" s="2">
        <f ca="1">(OFFSET(Assumptions!$B$20,J$1-1,0)*$D760+1)^(1/252)-1</f>
        <v>5.377452015788986E-4</v>
      </c>
      <c r="K760" s="2">
        <f ca="1">(OFFSET(Assumptions!$B$20,K$1-1,0)*$D760+1)^(1/252)-1</f>
        <v>4.7436327107974741E-4</v>
      </c>
      <c r="L760" s="2">
        <f ca="1">(OFFSET(Assumptions!$B$20,L$1-1,0)*$D760+1)^(1/252)-1</f>
        <v>4.7223308431476596E-4</v>
      </c>
      <c r="M760" s="2">
        <f ca="1">(OFFSET(Assumptions!$B$20,M$1-1,0)*$D760+1)^(1/252)-1</f>
        <v>4.8287265216684361E-4</v>
      </c>
      <c r="N760" s="2">
        <f ca="1">(OFFSET(Assumptions!$B$20,N$1-1,0)*$D760+1)^(1/252)-1</f>
        <v>4.525817655907094E-4</v>
      </c>
    </row>
    <row r="761" spans="1:14" x14ac:dyDescent="0.25">
      <c r="A761" s="4">
        <f t="shared" si="44"/>
        <v>3</v>
      </c>
      <c r="B761" s="4">
        <f t="shared" si="45"/>
        <v>2015</v>
      </c>
      <c r="C761" s="9">
        <v>42066</v>
      </c>
      <c r="D761" s="1">
        <f t="shared" si="46"/>
        <v>0.12090082530326507</v>
      </c>
      <c r="E761" s="1">
        <v>4.5300999999997599E-4</v>
      </c>
      <c r="F761" s="1">
        <f t="shared" si="47"/>
        <v>0.30072058820263536</v>
      </c>
      <c r="G761" s="1">
        <v>2.5478000030443298E-3</v>
      </c>
      <c r="H761" s="2">
        <f ca="1">(OFFSET(Assumptions!$B$20,H$1-1,0)*$D761+1)^(1/252)-1</f>
        <v>4.7436327107974741E-4</v>
      </c>
      <c r="I761" s="2">
        <f ca="1">(OFFSET(Assumptions!$B$20,I$1-1,0)*$D761+1)^(1/252)-1</f>
        <v>4.9560275919047214E-4</v>
      </c>
      <c r="J761" s="2">
        <f ca="1">(OFFSET(Assumptions!$B$20,J$1-1,0)*$D761+1)^(1/252)-1</f>
        <v>5.377452015788986E-4</v>
      </c>
      <c r="K761" s="2">
        <f ca="1">(OFFSET(Assumptions!$B$20,K$1-1,0)*$D761+1)^(1/252)-1</f>
        <v>4.7436327107974741E-4</v>
      </c>
      <c r="L761" s="2">
        <f ca="1">(OFFSET(Assumptions!$B$20,L$1-1,0)*$D761+1)^(1/252)-1</f>
        <v>4.7223308431476596E-4</v>
      </c>
      <c r="M761" s="2">
        <f ca="1">(OFFSET(Assumptions!$B$20,M$1-1,0)*$D761+1)^(1/252)-1</f>
        <v>4.8287265216684361E-4</v>
      </c>
      <c r="N761" s="2">
        <f ca="1">(OFFSET(Assumptions!$B$20,N$1-1,0)*$D761+1)^(1/252)-1</f>
        <v>4.525817655907094E-4</v>
      </c>
    </row>
    <row r="762" spans="1:14" x14ac:dyDescent="0.25">
      <c r="A762" s="4">
        <f t="shared" si="44"/>
        <v>3</v>
      </c>
      <c r="B762" s="4">
        <f t="shared" si="45"/>
        <v>2015</v>
      </c>
      <c r="C762" s="9">
        <v>42067</v>
      </c>
      <c r="D762" s="1">
        <f t="shared" si="46"/>
        <v>0.12090082530326507</v>
      </c>
      <c r="E762" s="1">
        <v>4.5300999999997599E-4</v>
      </c>
      <c r="F762" s="1">
        <f t="shared" si="47"/>
        <v>0.3013098276362971</v>
      </c>
      <c r="G762" s="1">
        <v>1.8042557682262899E-3</v>
      </c>
      <c r="H762" s="2">
        <f ca="1">(OFFSET(Assumptions!$B$20,H$1-1,0)*$D762+1)^(1/252)-1</f>
        <v>4.7436327107974741E-4</v>
      </c>
      <c r="I762" s="2">
        <f ca="1">(OFFSET(Assumptions!$B$20,I$1-1,0)*$D762+1)^(1/252)-1</f>
        <v>4.9560275919047214E-4</v>
      </c>
      <c r="J762" s="2">
        <f ca="1">(OFFSET(Assumptions!$B$20,J$1-1,0)*$D762+1)^(1/252)-1</f>
        <v>5.377452015788986E-4</v>
      </c>
      <c r="K762" s="2">
        <f ca="1">(OFFSET(Assumptions!$B$20,K$1-1,0)*$D762+1)^(1/252)-1</f>
        <v>4.7436327107974741E-4</v>
      </c>
      <c r="L762" s="2">
        <f ca="1">(OFFSET(Assumptions!$B$20,L$1-1,0)*$D762+1)^(1/252)-1</f>
        <v>4.7223308431476596E-4</v>
      </c>
      <c r="M762" s="2">
        <f ca="1">(OFFSET(Assumptions!$B$20,M$1-1,0)*$D762+1)^(1/252)-1</f>
        <v>4.8287265216684361E-4</v>
      </c>
      <c r="N762" s="2">
        <f ca="1">(OFFSET(Assumptions!$B$20,N$1-1,0)*$D762+1)^(1/252)-1</f>
        <v>4.525817655907094E-4</v>
      </c>
    </row>
    <row r="763" spans="1:14" x14ac:dyDescent="0.25">
      <c r="A763" s="4">
        <f t="shared" si="44"/>
        <v>3</v>
      </c>
      <c r="B763" s="4">
        <f t="shared" si="45"/>
        <v>2015</v>
      </c>
      <c r="C763" s="9">
        <v>42068</v>
      </c>
      <c r="D763" s="1">
        <f t="shared" si="46"/>
        <v>0.12090082530326507</v>
      </c>
      <c r="E763" s="1">
        <v>4.5300999999997599E-4</v>
      </c>
      <c r="F763" s="1">
        <f t="shared" si="47"/>
        <v>0.30189933400131452</v>
      </c>
      <c r="G763" s="1">
        <v>1.21956856411445E-2</v>
      </c>
      <c r="H763" s="2">
        <f ca="1">(OFFSET(Assumptions!$B$20,H$1-1,0)*$D763+1)^(1/252)-1</f>
        <v>4.7436327107974741E-4</v>
      </c>
      <c r="I763" s="2">
        <f ca="1">(OFFSET(Assumptions!$B$20,I$1-1,0)*$D763+1)^(1/252)-1</f>
        <v>4.9560275919047214E-4</v>
      </c>
      <c r="J763" s="2">
        <f ca="1">(OFFSET(Assumptions!$B$20,J$1-1,0)*$D763+1)^(1/252)-1</f>
        <v>5.377452015788986E-4</v>
      </c>
      <c r="K763" s="2">
        <f ca="1">(OFFSET(Assumptions!$B$20,K$1-1,0)*$D763+1)^(1/252)-1</f>
        <v>4.7436327107974741E-4</v>
      </c>
      <c r="L763" s="2">
        <f ca="1">(OFFSET(Assumptions!$B$20,L$1-1,0)*$D763+1)^(1/252)-1</f>
        <v>4.7223308431476596E-4</v>
      </c>
      <c r="M763" s="2">
        <f ca="1">(OFFSET(Assumptions!$B$20,M$1-1,0)*$D763+1)^(1/252)-1</f>
        <v>4.8287265216684361E-4</v>
      </c>
      <c r="N763" s="2">
        <f ca="1">(OFFSET(Assumptions!$B$20,N$1-1,0)*$D763+1)^(1/252)-1</f>
        <v>4.525817655907094E-4</v>
      </c>
    </row>
    <row r="764" spans="1:14" x14ac:dyDescent="0.25">
      <c r="A764" s="4">
        <f t="shared" si="44"/>
        <v>3</v>
      </c>
      <c r="B764" s="4">
        <f t="shared" si="45"/>
        <v>2015</v>
      </c>
      <c r="C764" s="9">
        <v>42069</v>
      </c>
      <c r="D764" s="1">
        <f t="shared" si="46"/>
        <v>0.12600009405603751</v>
      </c>
      <c r="E764" s="1">
        <v>4.71029999999928E-4</v>
      </c>
      <c r="F764" s="1">
        <f t="shared" si="47"/>
        <v>0.30251256764460899</v>
      </c>
      <c r="G764" s="1">
        <v>1.31734132151853E-2</v>
      </c>
      <c r="H764" s="2">
        <f ca="1">(OFFSET(Assumptions!$B$20,H$1-1,0)*$D764+1)^(1/252)-1</f>
        <v>4.931812943906877E-4</v>
      </c>
      <c r="I764" s="2">
        <f ca="1">(OFFSET(Assumptions!$B$20,I$1-1,0)*$D764+1)^(1/252)-1</f>
        <v>5.152101688503663E-4</v>
      </c>
      <c r="J764" s="2">
        <f ca="1">(OFFSET(Assumptions!$B$20,J$1-1,0)*$D764+1)^(1/252)-1</f>
        <v>5.5890602914465681E-4</v>
      </c>
      <c r="K764" s="2">
        <f ca="1">(OFFSET(Assumptions!$B$20,K$1-1,0)*$D764+1)^(1/252)-1</f>
        <v>4.931812943906877E-4</v>
      </c>
      <c r="L764" s="2">
        <f ca="1">(OFFSET(Assumptions!$B$20,L$1-1,0)*$D764+1)^(1/252)-1</f>
        <v>4.9097169629064297E-4</v>
      </c>
      <c r="M764" s="2">
        <f ca="1">(OFFSET(Assumptions!$B$20,M$1-1,0)*$D764+1)^(1/252)-1</f>
        <v>5.0200745855710771E-4</v>
      </c>
      <c r="N764" s="2">
        <f ca="1">(OFFSET(Assumptions!$B$20,N$1-1,0)*$D764+1)^(1/252)-1</f>
        <v>4.705857160514082E-4</v>
      </c>
    </row>
    <row r="765" spans="1:14" x14ac:dyDescent="0.25">
      <c r="A765" s="4">
        <f t="shared" si="44"/>
        <v>3</v>
      </c>
      <c r="B765" s="4">
        <f t="shared" si="45"/>
        <v>2015</v>
      </c>
      <c r="C765" s="9">
        <v>42072</v>
      </c>
      <c r="D765" s="1">
        <f t="shared" si="46"/>
        <v>0.12600009405603751</v>
      </c>
      <c r="E765" s="1">
        <v>4.71029999999928E-4</v>
      </c>
      <c r="F765" s="1">
        <f t="shared" si="47"/>
        <v>0.30312609013934644</v>
      </c>
      <c r="G765" s="1">
        <v>2.62376681270222E-2</v>
      </c>
      <c r="H765" s="2">
        <f ca="1">(OFFSET(Assumptions!$B$20,H$1-1,0)*$D765+1)^(1/252)-1</f>
        <v>4.931812943906877E-4</v>
      </c>
      <c r="I765" s="2">
        <f ca="1">(OFFSET(Assumptions!$B$20,I$1-1,0)*$D765+1)^(1/252)-1</f>
        <v>5.152101688503663E-4</v>
      </c>
      <c r="J765" s="2">
        <f ca="1">(OFFSET(Assumptions!$B$20,J$1-1,0)*$D765+1)^(1/252)-1</f>
        <v>5.5890602914465681E-4</v>
      </c>
      <c r="K765" s="2">
        <f ca="1">(OFFSET(Assumptions!$B$20,K$1-1,0)*$D765+1)^(1/252)-1</f>
        <v>4.931812943906877E-4</v>
      </c>
      <c r="L765" s="2">
        <f ca="1">(OFFSET(Assumptions!$B$20,L$1-1,0)*$D765+1)^(1/252)-1</f>
        <v>4.9097169629064297E-4</v>
      </c>
      <c r="M765" s="2">
        <f ca="1">(OFFSET(Assumptions!$B$20,M$1-1,0)*$D765+1)^(1/252)-1</f>
        <v>5.0200745855710771E-4</v>
      </c>
      <c r="N765" s="2">
        <f ca="1">(OFFSET(Assumptions!$B$20,N$1-1,0)*$D765+1)^(1/252)-1</f>
        <v>4.705857160514082E-4</v>
      </c>
    </row>
    <row r="766" spans="1:14" x14ac:dyDescent="0.25">
      <c r="A766" s="4">
        <f t="shared" si="44"/>
        <v>3</v>
      </c>
      <c r="B766" s="4">
        <f t="shared" si="45"/>
        <v>2015</v>
      </c>
      <c r="C766" s="9">
        <v>42073</v>
      </c>
      <c r="D766" s="1">
        <f t="shared" si="46"/>
        <v>0.12600009405603751</v>
      </c>
      <c r="E766" s="1">
        <v>4.71029999999928E-4</v>
      </c>
      <c r="F766" s="1">
        <f t="shared" si="47"/>
        <v>0.30373990162158471</v>
      </c>
      <c r="G766" s="1">
        <v>4.94065309105838E-2</v>
      </c>
      <c r="H766" s="2">
        <f ca="1">(OFFSET(Assumptions!$B$20,H$1-1,0)*$D766+1)^(1/252)-1</f>
        <v>4.931812943906877E-4</v>
      </c>
      <c r="I766" s="2">
        <f ca="1">(OFFSET(Assumptions!$B$20,I$1-1,0)*$D766+1)^(1/252)-1</f>
        <v>5.152101688503663E-4</v>
      </c>
      <c r="J766" s="2">
        <f ca="1">(OFFSET(Assumptions!$B$20,J$1-1,0)*$D766+1)^(1/252)-1</f>
        <v>5.5890602914465681E-4</v>
      </c>
      <c r="K766" s="2">
        <f ca="1">(OFFSET(Assumptions!$B$20,K$1-1,0)*$D766+1)^(1/252)-1</f>
        <v>4.931812943906877E-4</v>
      </c>
      <c r="L766" s="2">
        <f ca="1">(OFFSET(Assumptions!$B$20,L$1-1,0)*$D766+1)^(1/252)-1</f>
        <v>4.9097169629064297E-4</v>
      </c>
      <c r="M766" s="2">
        <f ca="1">(OFFSET(Assumptions!$B$20,M$1-1,0)*$D766+1)^(1/252)-1</f>
        <v>5.0200745855710771E-4</v>
      </c>
      <c r="N766" s="2">
        <f ca="1">(OFFSET(Assumptions!$B$20,N$1-1,0)*$D766+1)^(1/252)-1</f>
        <v>4.705857160514082E-4</v>
      </c>
    </row>
    <row r="767" spans="1:14" x14ac:dyDescent="0.25">
      <c r="A767" s="4">
        <f t="shared" si="44"/>
        <v>3</v>
      </c>
      <c r="B767" s="4">
        <f t="shared" si="45"/>
        <v>2015</v>
      </c>
      <c r="C767" s="9">
        <v>42074</v>
      </c>
      <c r="D767" s="1">
        <f t="shared" si="46"/>
        <v>0.12600009405603751</v>
      </c>
      <c r="E767" s="1">
        <v>4.71029999999928E-4</v>
      </c>
      <c r="F767" s="1">
        <f t="shared" si="47"/>
        <v>0.30435400222744535</v>
      </c>
      <c r="G767" s="1">
        <v>-9.6808452416673497E-3</v>
      </c>
      <c r="H767" s="2">
        <f ca="1">(OFFSET(Assumptions!$B$20,H$1-1,0)*$D767+1)^(1/252)-1</f>
        <v>4.931812943906877E-4</v>
      </c>
      <c r="I767" s="2">
        <f ca="1">(OFFSET(Assumptions!$B$20,I$1-1,0)*$D767+1)^(1/252)-1</f>
        <v>5.152101688503663E-4</v>
      </c>
      <c r="J767" s="2">
        <f ca="1">(OFFSET(Assumptions!$B$20,J$1-1,0)*$D767+1)^(1/252)-1</f>
        <v>5.5890602914465681E-4</v>
      </c>
      <c r="K767" s="2">
        <f ca="1">(OFFSET(Assumptions!$B$20,K$1-1,0)*$D767+1)^(1/252)-1</f>
        <v>4.931812943906877E-4</v>
      </c>
      <c r="L767" s="2">
        <f ca="1">(OFFSET(Assumptions!$B$20,L$1-1,0)*$D767+1)^(1/252)-1</f>
        <v>4.9097169629064297E-4</v>
      </c>
      <c r="M767" s="2">
        <f ca="1">(OFFSET(Assumptions!$B$20,M$1-1,0)*$D767+1)^(1/252)-1</f>
        <v>5.0200745855710771E-4</v>
      </c>
      <c r="N767" s="2">
        <f ca="1">(OFFSET(Assumptions!$B$20,N$1-1,0)*$D767+1)^(1/252)-1</f>
        <v>4.705857160514082E-4</v>
      </c>
    </row>
    <row r="768" spans="1:14" x14ac:dyDescent="0.25">
      <c r="A768" s="4">
        <f t="shared" si="44"/>
        <v>3</v>
      </c>
      <c r="B768" s="4">
        <f t="shared" si="45"/>
        <v>2015</v>
      </c>
      <c r="C768" s="9">
        <v>42075</v>
      </c>
      <c r="D768" s="1">
        <f t="shared" si="46"/>
        <v>0.12600009405603751</v>
      </c>
      <c r="E768" s="1">
        <v>4.71029999999928E-4</v>
      </c>
      <c r="F768" s="1">
        <f t="shared" si="47"/>
        <v>0.30496839209311455</v>
      </c>
      <c r="G768" s="1">
        <v>2.9935769721589601E-3</v>
      </c>
      <c r="H768" s="2">
        <f ca="1">(OFFSET(Assumptions!$B$20,H$1-1,0)*$D768+1)^(1/252)-1</f>
        <v>4.931812943906877E-4</v>
      </c>
      <c r="I768" s="2">
        <f ca="1">(OFFSET(Assumptions!$B$20,I$1-1,0)*$D768+1)^(1/252)-1</f>
        <v>5.152101688503663E-4</v>
      </c>
      <c r="J768" s="2">
        <f ca="1">(OFFSET(Assumptions!$B$20,J$1-1,0)*$D768+1)^(1/252)-1</f>
        <v>5.5890602914465681E-4</v>
      </c>
      <c r="K768" s="2">
        <f ca="1">(OFFSET(Assumptions!$B$20,K$1-1,0)*$D768+1)^(1/252)-1</f>
        <v>4.931812943906877E-4</v>
      </c>
      <c r="L768" s="2">
        <f ca="1">(OFFSET(Assumptions!$B$20,L$1-1,0)*$D768+1)^(1/252)-1</f>
        <v>4.9097169629064297E-4</v>
      </c>
      <c r="M768" s="2">
        <f ca="1">(OFFSET(Assumptions!$B$20,M$1-1,0)*$D768+1)^(1/252)-1</f>
        <v>5.0200745855710771E-4</v>
      </c>
      <c r="N768" s="2">
        <f ca="1">(OFFSET(Assumptions!$B$20,N$1-1,0)*$D768+1)^(1/252)-1</f>
        <v>4.705857160514082E-4</v>
      </c>
    </row>
    <row r="769" spans="1:14" x14ac:dyDescent="0.25">
      <c r="A769" s="4">
        <f t="shared" si="44"/>
        <v>3</v>
      </c>
      <c r="B769" s="4">
        <f t="shared" si="45"/>
        <v>2015</v>
      </c>
      <c r="C769" s="9">
        <v>42076</v>
      </c>
      <c r="D769" s="1">
        <f t="shared" si="46"/>
        <v>0.12600009405603751</v>
      </c>
      <c r="E769" s="1">
        <v>4.71029999999928E-4</v>
      </c>
      <c r="F769" s="1">
        <f t="shared" si="47"/>
        <v>0.30558307135484197</v>
      </c>
      <c r="G769" s="1">
        <v>2.1824197404567602E-2</v>
      </c>
      <c r="H769" s="2">
        <f ca="1">(OFFSET(Assumptions!$B$20,H$1-1,0)*$D769+1)^(1/252)-1</f>
        <v>4.931812943906877E-4</v>
      </c>
      <c r="I769" s="2">
        <f ca="1">(OFFSET(Assumptions!$B$20,I$1-1,0)*$D769+1)^(1/252)-1</f>
        <v>5.152101688503663E-4</v>
      </c>
      <c r="J769" s="2">
        <f ca="1">(OFFSET(Assumptions!$B$20,J$1-1,0)*$D769+1)^(1/252)-1</f>
        <v>5.5890602914465681E-4</v>
      </c>
      <c r="K769" s="2">
        <f ca="1">(OFFSET(Assumptions!$B$20,K$1-1,0)*$D769+1)^(1/252)-1</f>
        <v>4.931812943906877E-4</v>
      </c>
      <c r="L769" s="2">
        <f ca="1">(OFFSET(Assumptions!$B$20,L$1-1,0)*$D769+1)^(1/252)-1</f>
        <v>4.9097169629064297E-4</v>
      </c>
      <c r="M769" s="2">
        <f ca="1">(OFFSET(Assumptions!$B$20,M$1-1,0)*$D769+1)^(1/252)-1</f>
        <v>5.0200745855710771E-4</v>
      </c>
      <c r="N769" s="2">
        <f ca="1">(OFFSET(Assumptions!$B$20,N$1-1,0)*$D769+1)^(1/252)-1</f>
        <v>4.705857160514082E-4</v>
      </c>
    </row>
    <row r="770" spans="1:14" x14ac:dyDescent="0.25">
      <c r="A770" s="4">
        <f t="shared" si="44"/>
        <v>3</v>
      </c>
      <c r="B770" s="4">
        <f t="shared" si="45"/>
        <v>2015</v>
      </c>
      <c r="C770" s="9">
        <v>42079</v>
      </c>
      <c r="D770" s="1">
        <f t="shared" si="46"/>
        <v>0.12600009405603751</v>
      </c>
      <c r="E770" s="1">
        <v>4.71029999999928E-4</v>
      </c>
      <c r="F770" s="1">
        <f t="shared" si="47"/>
        <v>0.30619804014894214</v>
      </c>
      <c r="G770" s="1">
        <v>1.0686258372805801E-2</v>
      </c>
      <c r="H770" s="2">
        <f ca="1">(OFFSET(Assumptions!$B$20,H$1-1,0)*$D770+1)^(1/252)-1</f>
        <v>4.931812943906877E-4</v>
      </c>
      <c r="I770" s="2">
        <f ca="1">(OFFSET(Assumptions!$B$20,I$1-1,0)*$D770+1)^(1/252)-1</f>
        <v>5.152101688503663E-4</v>
      </c>
      <c r="J770" s="2">
        <f ca="1">(OFFSET(Assumptions!$B$20,J$1-1,0)*$D770+1)^(1/252)-1</f>
        <v>5.5890602914465681E-4</v>
      </c>
      <c r="K770" s="2">
        <f ca="1">(OFFSET(Assumptions!$B$20,K$1-1,0)*$D770+1)^(1/252)-1</f>
        <v>4.931812943906877E-4</v>
      </c>
      <c r="L770" s="2">
        <f ca="1">(OFFSET(Assumptions!$B$20,L$1-1,0)*$D770+1)^(1/252)-1</f>
        <v>4.9097169629064297E-4</v>
      </c>
      <c r="M770" s="2">
        <f ca="1">(OFFSET(Assumptions!$B$20,M$1-1,0)*$D770+1)^(1/252)-1</f>
        <v>5.0200745855710771E-4</v>
      </c>
      <c r="N770" s="2">
        <f ca="1">(OFFSET(Assumptions!$B$20,N$1-1,0)*$D770+1)^(1/252)-1</f>
        <v>4.705857160514082E-4</v>
      </c>
    </row>
    <row r="771" spans="1:14" x14ac:dyDescent="0.25">
      <c r="A771" s="4">
        <f t="shared" si="44"/>
        <v>3</v>
      </c>
      <c r="B771" s="4">
        <f t="shared" si="45"/>
        <v>2015</v>
      </c>
      <c r="C771" s="9">
        <v>42080</v>
      </c>
      <c r="D771" s="1">
        <f t="shared" si="46"/>
        <v>0.12600009405603751</v>
      </c>
      <c r="E771" s="1">
        <v>4.71029999999928E-4</v>
      </c>
      <c r="F771" s="1">
        <f t="shared" si="47"/>
        <v>0.30681329861179329</v>
      </c>
      <c r="G771" s="1">
        <v>-2.99905140611811E-3</v>
      </c>
      <c r="H771" s="2">
        <f ca="1">(OFFSET(Assumptions!$B$20,H$1-1,0)*$D771+1)^(1/252)-1</f>
        <v>4.931812943906877E-4</v>
      </c>
      <c r="I771" s="2">
        <f ca="1">(OFFSET(Assumptions!$B$20,I$1-1,0)*$D771+1)^(1/252)-1</f>
        <v>5.152101688503663E-4</v>
      </c>
      <c r="J771" s="2">
        <f ca="1">(OFFSET(Assumptions!$B$20,J$1-1,0)*$D771+1)^(1/252)-1</f>
        <v>5.5890602914465681E-4</v>
      </c>
      <c r="K771" s="2">
        <f ca="1">(OFFSET(Assumptions!$B$20,K$1-1,0)*$D771+1)^(1/252)-1</f>
        <v>4.931812943906877E-4</v>
      </c>
      <c r="L771" s="2">
        <f ca="1">(OFFSET(Assumptions!$B$20,L$1-1,0)*$D771+1)^(1/252)-1</f>
        <v>4.9097169629064297E-4</v>
      </c>
      <c r="M771" s="2">
        <f ca="1">(OFFSET(Assumptions!$B$20,M$1-1,0)*$D771+1)^(1/252)-1</f>
        <v>5.0200745855710771E-4</v>
      </c>
      <c r="N771" s="2">
        <f ca="1">(OFFSET(Assumptions!$B$20,N$1-1,0)*$D771+1)^(1/252)-1</f>
        <v>4.705857160514082E-4</v>
      </c>
    </row>
    <row r="772" spans="1:14" x14ac:dyDescent="0.25">
      <c r="A772" s="4">
        <f t="shared" ref="A772:A835" si="48">MONTH(C772)</f>
        <v>3</v>
      </c>
      <c r="B772" s="4">
        <f t="shared" ref="B772:B835" si="49">YEAR(C772)</f>
        <v>2015</v>
      </c>
      <c r="C772" s="9">
        <v>42081</v>
      </c>
      <c r="D772" s="1">
        <f t="shared" si="46"/>
        <v>0.12600009405603751</v>
      </c>
      <c r="E772" s="1">
        <v>4.71029999999928E-4</v>
      </c>
      <c r="F772" s="1">
        <f t="shared" si="47"/>
        <v>0.30742884687983829</v>
      </c>
      <c r="G772" s="1">
        <v>-9.2185995901502595E-3</v>
      </c>
      <c r="H772" s="2">
        <f ca="1">(OFFSET(Assumptions!$B$20,H$1-1,0)*$D772+1)^(1/252)-1</f>
        <v>4.931812943906877E-4</v>
      </c>
      <c r="I772" s="2">
        <f ca="1">(OFFSET(Assumptions!$B$20,I$1-1,0)*$D772+1)^(1/252)-1</f>
        <v>5.152101688503663E-4</v>
      </c>
      <c r="J772" s="2">
        <f ca="1">(OFFSET(Assumptions!$B$20,J$1-1,0)*$D772+1)^(1/252)-1</f>
        <v>5.5890602914465681E-4</v>
      </c>
      <c r="K772" s="2">
        <f ca="1">(OFFSET(Assumptions!$B$20,K$1-1,0)*$D772+1)^(1/252)-1</f>
        <v>4.931812943906877E-4</v>
      </c>
      <c r="L772" s="2">
        <f ca="1">(OFFSET(Assumptions!$B$20,L$1-1,0)*$D772+1)^(1/252)-1</f>
        <v>4.9097169629064297E-4</v>
      </c>
      <c r="M772" s="2">
        <f ca="1">(OFFSET(Assumptions!$B$20,M$1-1,0)*$D772+1)^(1/252)-1</f>
        <v>5.0200745855710771E-4</v>
      </c>
      <c r="N772" s="2">
        <f ca="1">(OFFSET(Assumptions!$B$20,N$1-1,0)*$D772+1)^(1/252)-1</f>
        <v>4.705857160514082E-4</v>
      </c>
    </row>
    <row r="773" spans="1:14" x14ac:dyDescent="0.25">
      <c r="A773" s="4">
        <f t="shared" si="48"/>
        <v>3</v>
      </c>
      <c r="B773" s="4">
        <f t="shared" si="49"/>
        <v>2015</v>
      </c>
      <c r="C773" s="9">
        <v>42082</v>
      </c>
      <c r="D773" s="1">
        <f t="shared" ref="D773:D836" si="50">(1+E773)^252-1</f>
        <v>0.12600009405603751</v>
      </c>
      <c r="E773" s="1">
        <v>4.71029999999928E-4</v>
      </c>
      <c r="F773" s="1">
        <f t="shared" si="47"/>
        <v>0.30804468508958394</v>
      </c>
      <c r="G773" s="1">
        <v>-6.23410580699146E-3</v>
      </c>
      <c r="H773" s="2">
        <f ca="1">(OFFSET(Assumptions!$B$20,H$1-1,0)*$D773+1)^(1/252)-1</f>
        <v>4.931812943906877E-4</v>
      </c>
      <c r="I773" s="2">
        <f ca="1">(OFFSET(Assumptions!$B$20,I$1-1,0)*$D773+1)^(1/252)-1</f>
        <v>5.152101688503663E-4</v>
      </c>
      <c r="J773" s="2">
        <f ca="1">(OFFSET(Assumptions!$B$20,J$1-1,0)*$D773+1)^(1/252)-1</f>
        <v>5.5890602914465681E-4</v>
      </c>
      <c r="K773" s="2">
        <f ca="1">(OFFSET(Assumptions!$B$20,K$1-1,0)*$D773+1)^(1/252)-1</f>
        <v>4.931812943906877E-4</v>
      </c>
      <c r="L773" s="2">
        <f ca="1">(OFFSET(Assumptions!$B$20,L$1-1,0)*$D773+1)^(1/252)-1</f>
        <v>4.9097169629064297E-4</v>
      </c>
      <c r="M773" s="2">
        <f ca="1">(OFFSET(Assumptions!$B$20,M$1-1,0)*$D773+1)^(1/252)-1</f>
        <v>5.0200745855710771E-4</v>
      </c>
      <c r="N773" s="2">
        <f ca="1">(OFFSET(Assumptions!$B$20,N$1-1,0)*$D773+1)^(1/252)-1</f>
        <v>4.705857160514082E-4</v>
      </c>
    </row>
    <row r="774" spans="1:14" x14ac:dyDescent="0.25">
      <c r="A774" s="4">
        <f t="shared" si="48"/>
        <v>3</v>
      </c>
      <c r="B774" s="4">
        <f t="shared" si="49"/>
        <v>2015</v>
      </c>
      <c r="C774" s="9">
        <v>42083</v>
      </c>
      <c r="D774" s="1">
        <f t="shared" si="50"/>
        <v>0.12600009405603751</v>
      </c>
      <c r="E774" s="1">
        <v>4.71029999999928E-4</v>
      </c>
      <c r="F774" s="1">
        <f t="shared" si="47"/>
        <v>0.30866081337760165</v>
      </c>
      <c r="G774" s="1">
        <v>1.34866632740338E-2</v>
      </c>
      <c r="H774" s="2">
        <f ca="1">(OFFSET(Assumptions!$B$20,H$1-1,0)*$D774+1)^(1/252)-1</f>
        <v>4.931812943906877E-4</v>
      </c>
      <c r="I774" s="2">
        <f ca="1">(OFFSET(Assumptions!$B$20,I$1-1,0)*$D774+1)^(1/252)-1</f>
        <v>5.152101688503663E-4</v>
      </c>
      <c r="J774" s="2">
        <f ca="1">(OFFSET(Assumptions!$B$20,J$1-1,0)*$D774+1)^(1/252)-1</f>
        <v>5.5890602914465681E-4</v>
      </c>
      <c r="K774" s="2">
        <f ca="1">(OFFSET(Assumptions!$B$20,K$1-1,0)*$D774+1)^(1/252)-1</f>
        <v>4.931812943906877E-4</v>
      </c>
      <c r="L774" s="2">
        <f ca="1">(OFFSET(Assumptions!$B$20,L$1-1,0)*$D774+1)^(1/252)-1</f>
        <v>4.9097169629064297E-4</v>
      </c>
      <c r="M774" s="2">
        <f ca="1">(OFFSET(Assumptions!$B$20,M$1-1,0)*$D774+1)^(1/252)-1</f>
        <v>5.0200745855710771E-4</v>
      </c>
      <c r="N774" s="2">
        <f ca="1">(OFFSET(Assumptions!$B$20,N$1-1,0)*$D774+1)^(1/252)-1</f>
        <v>4.705857160514082E-4</v>
      </c>
    </row>
    <row r="775" spans="1:14" x14ac:dyDescent="0.25">
      <c r="A775" s="4">
        <f t="shared" si="48"/>
        <v>3</v>
      </c>
      <c r="B775" s="4">
        <f t="shared" si="49"/>
        <v>2015</v>
      </c>
      <c r="C775" s="9">
        <v>42086</v>
      </c>
      <c r="D775" s="1">
        <f t="shared" si="50"/>
        <v>0.12600009405603751</v>
      </c>
      <c r="E775" s="1">
        <v>4.71029999999928E-4</v>
      </c>
      <c r="F775" s="1">
        <f t="shared" ref="F775:F838" si="51">(1+F774)*(1+E775)-1</f>
        <v>0.3092772318805268</v>
      </c>
      <c r="G775" s="1">
        <v>-8.9035454757029307E-3</v>
      </c>
      <c r="H775" s="2">
        <f ca="1">(OFFSET(Assumptions!$B$20,H$1-1,0)*$D775+1)^(1/252)-1</f>
        <v>4.931812943906877E-4</v>
      </c>
      <c r="I775" s="2">
        <f ca="1">(OFFSET(Assumptions!$B$20,I$1-1,0)*$D775+1)^(1/252)-1</f>
        <v>5.152101688503663E-4</v>
      </c>
      <c r="J775" s="2">
        <f ca="1">(OFFSET(Assumptions!$B$20,J$1-1,0)*$D775+1)^(1/252)-1</f>
        <v>5.5890602914465681E-4</v>
      </c>
      <c r="K775" s="2">
        <f ca="1">(OFFSET(Assumptions!$B$20,K$1-1,0)*$D775+1)^(1/252)-1</f>
        <v>4.931812943906877E-4</v>
      </c>
      <c r="L775" s="2">
        <f ca="1">(OFFSET(Assumptions!$B$20,L$1-1,0)*$D775+1)^(1/252)-1</f>
        <v>4.9097169629064297E-4</v>
      </c>
      <c r="M775" s="2">
        <f ca="1">(OFFSET(Assumptions!$B$20,M$1-1,0)*$D775+1)^(1/252)-1</f>
        <v>5.0200745855710771E-4</v>
      </c>
      <c r="N775" s="2">
        <f ca="1">(OFFSET(Assumptions!$B$20,N$1-1,0)*$D775+1)^(1/252)-1</f>
        <v>4.705857160514082E-4</v>
      </c>
    </row>
    <row r="776" spans="1:14" x14ac:dyDescent="0.25">
      <c r="A776" s="4">
        <f t="shared" si="48"/>
        <v>3</v>
      </c>
      <c r="B776" s="4">
        <f t="shared" si="49"/>
        <v>2015</v>
      </c>
      <c r="C776" s="9">
        <v>42087</v>
      </c>
      <c r="D776" s="1">
        <f t="shared" si="50"/>
        <v>0.1260993648652271</v>
      </c>
      <c r="E776" s="1">
        <v>4.7138000000002101E-4</v>
      </c>
      <c r="F776" s="1">
        <f t="shared" si="51"/>
        <v>0.30989439898209059</v>
      </c>
      <c r="G776" s="1">
        <v>-2.9821459578240899E-3</v>
      </c>
      <c r="H776" s="2">
        <f ca="1">(OFFSET(Assumptions!$B$20,H$1-1,0)*$D776+1)^(1/252)-1</f>
        <v>4.935467570403862E-4</v>
      </c>
      <c r="I776" s="2">
        <f ca="1">(OFFSET(Assumptions!$B$20,I$1-1,0)*$D776+1)^(1/252)-1</f>
        <v>5.1559092369735104E-4</v>
      </c>
      <c r="J776" s="2">
        <f ca="1">(OFFSET(Assumptions!$B$20,J$1-1,0)*$D776+1)^(1/252)-1</f>
        <v>5.5931686820342996E-4</v>
      </c>
      <c r="K776" s="2">
        <f ca="1">(OFFSET(Assumptions!$B$20,K$1-1,0)*$D776+1)^(1/252)-1</f>
        <v>4.935467570403862E-4</v>
      </c>
      <c r="L776" s="2">
        <f ca="1">(OFFSET(Assumptions!$B$20,L$1-1,0)*$D776+1)^(1/252)-1</f>
        <v>4.9133562039260781E-4</v>
      </c>
      <c r="M776" s="2">
        <f ca="1">(OFFSET(Assumptions!$B$20,M$1-1,0)*$D776+1)^(1/252)-1</f>
        <v>5.0237905838135255E-4</v>
      </c>
      <c r="N776" s="2">
        <f ca="1">(OFFSET(Assumptions!$B$20,N$1-1,0)*$D776+1)^(1/252)-1</f>
        <v>4.7093540504028475E-4</v>
      </c>
    </row>
    <row r="777" spans="1:14" x14ac:dyDescent="0.25">
      <c r="A777" s="4">
        <f t="shared" si="48"/>
        <v>3</v>
      </c>
      <c r="B777" s="4">
        <f t="shared" si="49"/>
        <v>2015</v>
      </c>
      <c r="C777" s="9">
        <v>42088</v>
      </c>
      <c r="D777" s="1">
        <f t="shared" si="50"/>
        <v>0.1260993648652271</v>
      </c>
      <c r="E777" s="1">
        <v>4.7138000000002101E-4</v>
      </c>
      <c r="F777" s="1">
        <f t="shared" si="51"/>
        <v>0.31051185700388273</v>
      </c>
      <c r="G777" s="1">
        <v>-6.6710805750724899E-3</v>
      </c>
      <c r="H777" s="2">
        <f ca="1">(OFFSET(Assumptions!$B$20,H$1-1,0)*$D777+1)^(1/252)-1</f>
        <v>4.935467570403862E-4</v>
      </c>
      <c r="I777" s="2">
        <f ca="1">(OFFSET(Assumptions!$B$20,I$1-1,0)*$D777+1)^(1/252)-1</f>
        <v>5.1559092369735104E-4</v>
      </c>
      <c r="J777" s="2">
        <f ca="1">(OFFSET(Assumptions!$B$20,J$1-1,0)*$D777+1)^(1/252)-1</f>
        <v>5.5931686820342996E-4</v>
      </c>
      <c r="K777" s="2">
        <f ca="1">(OFFSET(Assumptions!$B$20,K$1-1,0)*$D777+1)^(1/252)-1</f>
        <v>4.935467570403862E-4</v>
      </c>
      <c r="L777" s="2">
        <f ca="1">(OFFSET(Assumptions!$B$20,L$1-1,0)*$D777+1)^(1/252)-1</f>
        <v>4.9133562039260781E-4</v>
      </c>
      <c r="M777" s="2">
        <f ca="1">(OFFSET(Assumptions!$B$20,M$1-1,0)*$D777+1)^(1/252)-1</f>
        <v>5.0237905838135255E-4</v>
      </c>
      <c r="N777" s="2">
        <f ca="1">(OFFSET(Assumptions!$B$20,N$1-1,0)*$D777+1)^(1/252)-1</f>
        <v>4.7093540504028475E-4</v>
      </c>
    </row>
    <row r="778" spans="1:14" x14ac:dyDescent="0.25">
      <c r="A778" s="4">
        <f t="shared" si="48"/>
        <v>3</v>
      </c>
      <c r="B778" s="4">
        <f t="shared" si="49"/>
        <v>2015</v>
      </c>
      <c r="C778" s="9">
        <v>42089</v>
      </c>
      <c r="D778" s="1">
        <f t="shared" si="50"/>
        <v>0.1260993648652271</v>
      </c>
      <c r="E778" s="1">
        <v>4.7138000000002101E-4</v>
      </c>
      <c r="F778" s="1">
        <f t="shared" si="51"/>
        <v>0.3111296060830373</v>
      </c>
      <c r="G778" s="1">
        <v>4.76302665125949E-3</v>
      </c>
      <c r="H778" s="2">
        <f ca="1">(OFFSET(Assumptions!$B$20,H$1-1,0)*$D778+1)^(1/252)-1</f>
        <v>4.935467570403862E-4</v>
      </c>
      <c r="I778" s="2">
        <f ca="1">(OFFSET(Assumptions!$B$20,I$1-1,0)*$D778+1)^(1/252)-1</f>
        <v>5.1559092369735104E-4</v>
      </c>
      <c r="J778" s="2">
        <f ca="1">(OFFSET(Assumptions!$B$20,J$1-1,0)*$D778+1)^(1/252)-1</f>
        <v>5.5931686820342996E-4</v>
      </c>
      <c r="K778" s="2">
        <f ca="1">(OFFSET(Assumptions!$B$20,K$1-1,0)*$D778+1)^(1/252)-1</f>
        <v>4.935467570403862E-4</v>
      </c>
      <c r="L778" s="2">
        <f ca="1">(OFFSET(Assumptions!$B$20,L$1-1,0)*$D778+1)^(1/252)-1</f>
        <v>4.9133562039260781E-4</v>
      </c>
      <c r="M778" s="2">
        <f ca="1">(OFFSET(Assumptions!$B$20,M$1-1,0)*$D778+1)^(1/252)-1</f>
        <v>5.0237905838135255E-4</v>
      </c>
      <c r="N778" s="2">
        <f ca="1">(OFFSET(Assumptions!$B$20,N$1-1,0)*$D778+1)^(1/252)-1</f>
        <v>4.7093540504028475E-4</v>
      </c>
    </row>
    <row r="779" spans="1:14" x14ac:dyDescent="0.25">
      <c r="A779" s="4">
        <f t="shared" si="48"/>
        <v>3</v>
      </c>
      <c r="B779" s="4">
        <f t="shared" si="49"/>
        <v>2015</v>
      </c>
      <c r="C779" s="9">
        <v>42090</v>
      </c>
      <c r="D779" s="1">
        <f t="shared" si="50"/>
        <v>0.1260993648652271</v>
      </c>
      <c r="E779" s="1">
        <v>4.7138000000002101E-4</v>
      </c>
      <c r="F779" s="1">
        <f t="shared" si="51"/>
        <v>0.31174764635675278</v>
      </c>
      <c r="G779" s="1">
        <v>6.1261726181496296E-3</v>
      </c>
      <c r="H779" s="2">
        <f ca="1">(OFFSET(Assumptions!$B$20,H$1-1,0)*$D779+1)^(1/252)-1</f>
        <v>4.935467570403862E-4</v>
      </c>
      <c r="I779" s="2">
        <f ca="1">(OFFSET(Assumptions!$B$20,I$1-1,0)*$D779+1)^(1/252)-1</f>
        <v>5.1559092369735104E-4</v>
      </c>
      <c r="J779" s="2">
        <f ca="1">(OFFSET(Assumptions!$B$20,J$1-1,0)*$D779+1)^(1/252)-1</f>
        <v>5.5931686820342996E-4</v>
      </c>
      <c r="K779" s="2">
        <f ca="1">(OFFSET(Assumptions!$B$20,K$1-1,0)*$D779+1)^(1/252)-1</f>
        <v>4.935467570403862E-4</v>
      </c>
      <c r="L779" s="2">
        <f ca="1">(OFFSET(Assumptions!$B$20,L$1-1,0)*$D779+1)^(1/252)-1</f>
        <v>4.9133562039260781E-4</v>
      </c>
      <c r="M779" s="2">
        <f ca="1">(OFFSET(Assumptions!$B$20,M$1-1,0)*$D779+1)^(1/252)-1</f>
        <v>5.0237905838135255E-4</v>
      </c>
      <c r="N779" s="2">
        <f ca="1">(OFFSET(Assumptions!$B$20,N$1-1,0)*$D779+1)^(1/252)-1</f>
        <v>4.7093540504028475E-4</v>
      </c>
    </row>
    <row r="780" spans="1:14" x14ac:dyDescent="0.25">
      <c r="A780" s="4">
        <f t="shared" si="48"/>
        <v>3</v>
      </c>
      <c r="B780" s="4">
        <f t="shared" si="49"/>
        <v>2015</v>
      </c>
      <c r="C780" s="9">
        <v>42093</v>
      </c>
      <c r="D780" s="1">
        <f t="shared" si="50"/>
        <v>0.1260993648652271</v>
      </c>
      <c r="E780" s="1">
        <v>4.7138000000002101E-4</v>
      </c>
      <c r="F780" s="1">
        <f t="shared" si="51"/>
        <v>0.31236597796229248</v>
      </c>
      <c r="G780" s="1">
        <v>1.19435642680341E-2</v>
      </c>
      <c r="H780" s="2">
        <f ca="1">(OFFSET(Assumptions!$B$20,H$1-1,0)*$D780+1)^(1/252)-1</f>
        <v>4.935467570403862E-4</v>
      </c>
      <c r="I780" s="2">
        <f ca="1">(OFFSET(Assumptions!$B$20,I$1-1,0)*$D780+1)^(1/252)-1</f>
        <v>5.1559092369735104E-4</v>
      </c>
      <c r="J780" s="2">
        <f ca="1">(OFFSET(Assumptions!$B$20,J$1-1,0)*$D780+1)^(1/252)-1</f>
        <v>5.5931686820342996E-4</v>
      </c>
      <c r="K780" s="2">
        <f ca="1">(OFFSET(Assumptions!$B$20,K$1-1,0)*$D780+1)^(1/252)-1</f>
        <v>4.935467570403862E-4</v>
      </c>
      <c r="L780" s="2">
        <f ca="1">(OFFSET(Assumptions!$B$20,L$1-1,0)*$D780+1)^(1/252)-1</f>
        <v>4.9133562039260781E-4</v>
      </c>
      <c r="M780" s="2">
        <f ca="1">(OFFSET(Assumptions!$B$20,M$1-1,0)*$D780+1)^(1/252)-1</f>
        <v>5.0237905838135255E-4</v>
      </c>
      <c r="N780" s="2">
        <f ca="1">(OFFSET(Assumptions!$B$20,N$1-1,0)*$D780+1)^(1/252)-1</f>
        <v>4.7093540504028475E-4</v>
      </c>
    </row>
    <row r="781" spans="1:14" x14ac:dyDescent="0.25">
      <c r="A781" s="4">
        <f t="shared" si="48"/>
        <v>3</v>
      </c>
      <c r="B781" s="4">
        <f t="shared" si="49"/>
        <v>2015</v>
      </c>
      <c r="C781" s="9">
        <v>42094</v>
      </c>
      <c r="D781" s="1">
        <f t="shared" si="50"/>
        <v>0.12600009405603751</v>
      </c>
      <c r="E781" s="1">
        <v>4.71029999999928E-4</v>
      </c>
      <c r="F781" s="1">
        <f t="shared" si="51"/>
        <v>0.31298414170889188</v>
      </c>
      <c r="G781" s="1">
        <v>5.6955648376562102E-3</v>
      </c>
      <c r="H781" s="2">
        <f ca="1">(OFFSET(Assumptions!$B$20,H$1-1,0)*$D781+1)^(1/252)-1</f>
        <v>4.931812943906877E-4</v>
      </c>
      <c r="I781" s="2">
        <f ca="1">(OFFSET(Assumptions!$B$20,I$1-1,0)*$D781+1)^(1/252)-1</f>
        <v>5.152101688503663E-4</v>
      </c>
      <c r="J781" s="2">
        <f ca="1">(OFFSET(Assumptions!$B$20,J$1-1,0)*$D781+1)^(1/252)-1</f>
        <v>5.5890602914465681E-4</v>
      </c>
      <c r="K781" s="2">
        <f ca="1">(OFFSET(Assumptions!$B$20,K$1-1,0)*$D781+1)^(1/252)-1</f>
        <v>4.931812943906877E-4</v>
      </c>
      <c r="L781" s="2">
        <f ca="1">(OFFSET(Assumptions!$B$20,L$1-1,0)*$D781+1)^(1/252)-1</f>
        <v>4.9097169629064297E-4</v>
      </c>
      <c r="M781" s="2">
        <f ca="1">(OFFSET(Assumptions!$B$20,M$1-1,0)*$D781+1)^(1/252)-1</f>
        <v>5.0200745855710771E-4</v>
      </c>
      <c r="N781" s="2">
        <f ca="1">(OFFSET(Assumptions!$B$20,N$1-1,0)*$D781+1)^(1/252)-1</f>
        <v>4.705857160514082E-4</v>
      </c>
    </row>
    <row r="782" spans="1:14" x14ac:dyDescent="0.25">
      <c r="A782" s="4">
        <f t="shared" si="48"/>
        <v>4</v>
      </c>
      <c r="B782" s="4">
        <f t="shared" si="49"/>
        <v>2015</v>
      </c>
      <c r="C782" s="9">
        <v>42095</v>
      </c>
      <c r="D782" s="1">
        <f t="shared" si="50"/>
        <v>0.12600009405603751</v>
      </c>
      <c r="E782" s="1">
        <v>4.71029999999928E-4</v>
      </c>
      <c r="F782" s="1">
        <f t="shared" si="51"/>
        <v>0.3136025966291609</v>
      </c>
      <c r="G782" s="1">
        <v>-7.7498410052001505E-5</v>
      </c>
      <c r="H782" s="2">
        <f ca="1">(OFFSET(Assumptions!$B$20,H$1-1,0)*$D782+1)^(1/252)-1</f>
        <v>4.931812943906877E-4</v>
      </c>
      <c r="I782" s="2">
        <f ca="1">(OFFSET(Assumptions!$B$20,I$1-1,0)*$D782+1)^(1/252)-1</f>
        <v>5.152101688503663E-4</v>
      </c>
      <c r="J782" s="2">
        <f ca="1">(OFFSET(Assumptions!$B$20,J$1-1,0)*$D782+1)^(1/252)-1</f>
        <v>5.5890602914465681E-4</v>
      </c>
      <c r="K782" s="2">
        <f ca="1">(OFFSET(Assumptions!$B$20,K$1-1,0)*$D782+1)^(1/252)-1</f>
        <v>4.931812943906877E-4</v>
      </c>
      <c r="L782" s="2">
        <f ca="1">(OFFSET(Assumptions!$B$20,L$1-1,0)*$D782+1)^(1/252)-1</f>
        <v>4.9097169629064297E-4</v>
      </c>
      <c r="M782" s="2">
        <f ca="1">(OFFSET(Assumptions!$B$20,M$1-1,0)*$D782+1)^(1/252)-1</f>
        <v>5.0200745855710771E-4</v>
      </c>
      <c r="N782" s="2">
        <f ca="1">(OFFSET(Assumptions!$B$20,N$1-1,0)*$D782+1)^(1/252)-1</f>
        <v>4.705857160514082E-4</v>
      </c>
    </row>
    <row r="783" spans="1:14" x14ac:dyDescent="0.25">
      <c r="A783" s="4">
        <f t="shared" si="48"/>
        <v>4</v>
      </c>
      <c r="B783" s="4">
        <f t="shared" si="49"/>
        <v>2015</v>
      </c>
      <c r="C783" s="9">
        <v>42096</v>
      </c>
      <c r="D783" s="1">
        <f t="shared" si="50"/>
        <v>0.12600009405603751</v>
      </c>
      <c r="E783" s="1">
        <v>4.71029999999928E-4</v>
      </c>
      <c r="F783" s="1">
        <f t="shared" si="51"/>
        <v>0.31422134286025094</v>
      </c>
      <c r="G783" s="1">
        <v>1.6851910657556601E-2</v>
      </c>
      <c r="H783" s="2">
        <f ca="1">(OFFSET(Assumptions!$B$20,H$1-1,0)*$D783+1)^(1/252)-1</f>
        <v>4.931812943906877E-4</v>
      </c>
      <c r="I783" s="2">
        <f ca="1">(OFFSET(Assumptions!$B$20,I$1-1,0)*$D783+1)^(1/252)-1</f>
        <v>5.152101688503663E-4</v>
      </c>
      <c r="J783" s="2">
        <f ca="1">(OFFSET(Assumptions!$B$20,J$1-1,0)*$D783+1)^(1/252)-1</f>
        <v>5.5890602914465681E-4</v>
      </c>
      <c r="K783" s="2">
        <f ca="1">(OFFSET(Assumptions!$B$20,K$1-1,0)*$D783+1)^(1/252)-1</f>
        <v>4.931812943906877E-4</v>
      </c>
      <c r="L783" s="2">
        <f ca="1">(OFFSET(Assumptions!$B$20,L$1-1,0)*$D783+1)^(1/252)-1</f>
        <v>4.9097169629064297E-4</v>
      </c>
      <c r="M783" s="2">
        <f ca="1">(OFFSET(Assumptions!$B$20,M$1-1,0)*$D783+1)^(1/252)-1</f>
        <v>5.0200745855710771E-4</v>
      </c>
      <c r="N783" s="2">
        <f ca="1">(OFFSET(Assumptions!$B$20,N$1-1,0)*$D783+1)^(1/252)-1</f>
        <v>4.705857160514082E-4</v>
      </c>
    </row>
    <row r="784" spans="1:14" x14ac:dyDescent="0.25">
      <c r="A784" s="4">
        <f t="shared" si="48"/>
        <v>4</v>
      </c>
      <c r="B784" s="4">
        <f t="shared" si="49"/>
        <v>2015</v>
      </c>
      <c r="C784" s="9">
        <v>42100</v>
      </c>
      <c r="D784" s="1">
        <f t="shared" si="50"/>
        <v>0.12600009405603751</v>
      </c>
      <c r="E784" s="1">
        <v>4.71029999999928E-4</v>
      </c>
      <c r="F784" s="1">
        <f t="shared" si="51"/>
        <v>0.31484038053937824</v>
      </c>
      <c r="G784" s="1">
        <v>-4.6773560255767297E-3</v>
      </c>
      <c r="H784" s="2">
        <f ca="1">(OFFSET(Assumptions!$B$20,H$1-1,0)*$D784+1)^(1/252)-1</f>
        <v>4.931812943906877E-4</v>
      </c>
      <c r="I784" s="2">
        <f ca="1">(OFFSET(Assumptions!$B$20,I$1-1,0)*$D784+1)^(1/252)-1</f>
        <v>5.152101688503663E-4</v>
      </c>
      <c r="J784" s="2">
        <f ca="1">(OFFSET(Assumptions!$B$20,J$1-1,0)*$D784+1)^(1/252)-1</f>
        <v>5.5890602914465681E-4</v>
      </c>
      <c r="K784" s="2">
        <f ca="1">(OFFSET(Assumptions!$B$20,K$1-1,0)*$D784+1)^(1/252)-1</f>
        <v>4.931812943906877E-4</v>
      </c>
      <c r="L784" s="2">
        <f ca="1">(OFFSET(Assumptions!$B$20,L$1-1,0)*$D784+1)^(1/252)-1</f>
        <v>4.9097169629064297E-4</v>
      </c>
      <c r="M784" s="2">
        <f ca="1">(OFFSET(Assumptions!$B$20,M$1-1,0)*$D784+1)^(1/252)-1</f>
        <v>5.0200745855710771E-4</v>
      </c>
      <c r="N784" s="2">
        <f ca="1">(OFFSET(Assumptions!$B$20,N$1-1,0)*$D784+1)^(1/252)-1</f>
        <v>4.705857160514082E-4</v>
      </c>
    </row>
    <row r="785" spans="1:14" x14ac:dyDescent="0.25">
      <c r="A785" s="4">
        <f t="shared" si="48"/>
        <v>4</v>
      </c>
      <c r="B785" s="4">
        <f t="shared" si="49"/>
        <v>2015</v>
      </c>
      <c r="C785" s="9">
        <v>42101</v>
      </c>
      <c r="D785" s="1">
        <f t="shared" si="50"/>
        <v>0.12600009405603751</v>
      </c>
      <c r="E785" s="1">
        <v>4.71029999999928E-4</v>
      </c>
      <c r="F785" s="1">
        <f t="shared" si="51"/>
        <v>0.31545970980382365</v>
      </c>
      <c r="G785" s="1">
        <v>-7.7473643393599599E-3</v>
      </c>
      <c r="H785" s="2">
        <f ca="1">(OFFSET(Assumptions!$B$20,H$1-1,0)*$D785+1)^(1/252)-1</f>
        <v>4.931812943906877E-4</v>
      </c>
      <c r="I785" s="2">
        <f ca="1">(OFFSET(Assumptions!$B$20,I$1-1,0)*$D785+1)^(1/252)-1</f>
        <v>5.152101688503663E-4</v>
      </c>
      <c r="J785" s="2">
        <f ca="1">(OFFSET(Assumptions!$B$20,J$1-1,0)*$D785+1)^(1/252)-1</f>
        <v>5.5890602914465681E-4</v>
      </c>
      <c r="K785" s="2">
        <f ca="1">(OFFSET(Assumptions!$B$20,K$1-1,0)*$D785+1)^(1/252)-1</f>
        <v>4.931812943906877E-4</v>
      </c>
      <c r="L785" s="2">
        <f ca="1">(OFFSET(Assumptions!$B$20,L$1-1,0)*$D785+1)^(1/252)-1</f>
        <v>4.9097169629064297E-4</v>
      </c>
      <c r="M785" s="2">
        <f ca="1">(OFFSET(Assumptions!$B$20,M$1-1,0)*$D785+1)^(1/252)-1</f>
        <v>5.0200745855710771E-4</v>
      </c>
      <c r="N785" s="2">
        <f ca="1">(OFFSET(Assumptions!$B$20,N$1-1,0)*$D785+1)^(1/252)-1</f>
        <v>4.705857160514082E-4</v>
      </c>
    </row>
    <row r="786" spans="1:14" x14ac:dyDescent="0.25">
      <c r="A786" s="4">
        <f t="shared" si="48"/>
        <v>4</v>
      </c>
      <c r="B786" s="4">
        <f t="shared" si="49"/>
        <v>2015</v>
      </c>
      <c r="C786" s="9">
        <v>42102</v>
      </c>
      <c r="D786" s="1">
        <f t="shared" si="50"/>
        <v>0.12600009405603751</v>
      </c>
      <c r="E786" s="1">
        <v>4.71029999999928E-4</v>
      </c>
      <c r="F786" s="1">
        <f t="shared" si="51"/>
        <v>0.31607933079093242</v>
      </c>
      <c r="G786" s="1">
        <v>9.8007945575209199E-3</v>
      </c>
      <c r="H786" s="2">
        <f ca="1">(OFFSET(Assumptions!$B$20,H$1-1,0)*$D786+1)^(1/252)-1</f>
        <v>4.931812943906877E-4</v>
      </c>
      <c r="I786" s="2">
        <f ca="1">(OFFSET(Assumptions!$B$20,I$1-1,0)*$D786+1)^(1/252)-1</f>
        <v>5.152101688503663E-4</v>
      </c>
      <c r="J786" s="2">
        <f ca="1">(OFFSET(Assumptions!$B$20,J$1-1,0)*$D786+1)^(1/252)-1</f>
        <v>5.5890602914465681E-4</v>
      </c>
      <c r="K786" s="2">
        <f ca="1">(OFFSET(Assumptions!$B$20,K$1-1,0)*$D786+1)^(1/252)-1</f>
        <v>4.931812943906877E-4</v>
      </c>
      <c r="L786" s="2">
        <f ca="1">(OFFSET(Assumptions!$B$20,L$1-1,0)*$D786+1)^(1/252)-1</f>
        <v>4.9097169629064297E-4</v>
      </c>
      <c r="M786" s="2">
        <f ca="1">(OFFSET(Assumptions!$B$20,M$1-1,0)*$D786+1)^(1/252)-1</f>
        <v>5.0200745855710771E-4</v>
      </c>
      <c r="N786" s="2">
        <f ca="1">(OFFSET(Assumptions!$B$20,N$1-1,0)*$D786+1)^(1/252)-1</f>
        <v>4.705857160514082E-4</v>
      </c>
    </row>
    <row r="787" spans="1:14" x14ac:dyDescent="0.25">
      <c r="A787" s="4">
        <f t="shared" si="48"/>
        <v>4</v>
      </c>
      <c r="B787" s="4">
        <f t="shared" si="49"/>
        <v>2015</v>
      </c>
      <c r="C787" s="9">
        <v>42103</v>
      </c>
      <c r="D787" s="1">
        <f t="shared" si="50"/>
        <v>0.12600009405603751</v>
      </c>
      <c r="E787" s="1">
        <v>4.71029999999928E-4</v>
      </c>
      <c r="F787" s="1">
        <f t="shared" si="51"/>
        <v>0.31669924363811486</v>
      </c>
      <c r="G787" s="1">
        <v>4.2096056632185998E-3</v>
      </c>
      <c r="H787" s="2">
        <f ca="1">(OFFSET(Assumptions!$B$20,H$1-1,0)*$D787+1)^(1/252)-1</f>
        <v>4.931812943906877E-4</v>
      </c>
      <c r="I787" s="2">
        <f ca="1">(OFFSET(Assumptions!$B$20,I$1-1,0)*$D787+1)^(1/252)-1</f>
        <v>5.152101688503663E-4</v>
      </c>
      <c r="J787" s="2">
        <f ca="1">(OFFSET(Assumptions!$B$20,J$1-1,0)*$D787+1)^(1/252)-1</f>
        <v>5.5890602914465681E-4</v>
      </c>
      <c r="K787" s="2">
        <f ca="1">(OFFSET(Assumptions!$B$20,K$1-1,0)*$D787+1)^(1/252)-1</f>
        <v>4.931812943906877E-4</v>
      </c>
      <c r="L787" s="2">
        <f ca="1">(OFFSET(Assumptions!$B$20,L$1-1,0)*$D787+1)^(1/252)-1</f>
        <v>4.9097169629064297E-4</v>
      </c>
      <c r="M787" s="2">
        <f ca="1">(OFFSET(Assumptions!$B$20,M$1-1,0)*$D787+1)^(1/252)-1</f>
        <v>5.0200745855710771E-4</v>
      </c>
      <c r="N787" s="2">
        <f ca="1">(OFFSET(Assumptions!$B$20,N$1-1,0)*$D787+1)^(1/252)-1</f>
        <v>4.705857160514082E-4</v>
      </c>
    </row>
    <row r="788" spans="1:14" x14ac:dyDescent="0.25">
      <c r="A788" s="4">
        <f t="shared" si="48"/>
        <v>4</v>
      </c>
      <c r="B788" s="4">
        <f t="shared" si="49"/>
        <v>2015</v>
      </c>
      <c r="C788" s="9">
        <v>42104</v>
      </c>
      <c r="D788" s="1">
        <f t="shared" si="50"/>
        <v>0.12600009405603751</v>
      </c>
      <c r="E788" s="1">
        <v>4.71029999999928E-4</v>
      </c>
      <c r="F788" s="1">
        <f t="shared" si="51"/>
        <v>0.31731944848284566</v>
      </c>
      <c r="G788" s="1">
        <v>-1.0566027673017E-2</v>
      </c>
      <c r="H788" s="2">
        <f ca="1">(OFFSET(Assumptions!$B$20,H$1-1,0)*$D788+1)^(1/252)-1</f>
        <v>4.931812943906877E-4</v>
      </c>
      <c r="I788" s="2">
        <f ca="1">(OFFSET(Assumptions!$B$20,I$1-1,0)*$D788+1)^(1/252)-1</f>
        <v>5.152101688503663E-4</v>
      </c>
      <c r="J788" s="2">
        <f ca="1">(OFFSET(Assumptions!$B$20,J$1-1,0)*$D788+1)^(1/252)-1</f>
        <v>5.5890602914465681E-4</v>
      </c>
      <c r="K788" s="2">
        <f ca="1">(OFFSET(Assumptions!$B$20,K$1-1,0)*$D788+1)^(1/252)-1</f>
        <v>4.931812943906877E-4</v>
      </c>
      <c r="L788" s="2">
        <f ca="1">(OFFSET(Assumptions!$B$20,L$1-1,0)*$D788+1)^(1/252)-1</f>
        <v>4.9097169629064297E-4</v>
      </c>
      <c r="M788" s="2">
        <f ca="1">(OFFSET(Assumptions!$B$20,M$1-1,0)*$D788+1)^(1/252)-1</f>
        <v>5.0200745855710771E-4</v>
      </c>
      <c r="N788" s="2">
        <f ca="1">(OFFSET(Assumptions!$B$20,N$1-1,0)*$D788+1)^(1/252)-1</f>
        <v>4.705857160514082E-4</v>
      </c>
    </row>
    <row r="789" spans="1:14" x14ac:dyDescent="0.25">
      <c r="A789" s="4">
        <f t="shared" si="48"/>
        <v>4</v>
      </c>
      <c r="B789" s="4">
        <f t="shared" si="49"/>
        <v>2015</v>
      </c>
      <c r="C789" s="9">
        <v>42107</v>
      </c>
      <c r="D789" s="1">
        <f t="shared" si="50"/>
        <v>0.12600009405603751</v>
      </c>
      <c r="E789" s="1">
        <v>4.71029999999928E-4</v>
      </c>
      <c r="F789" s="1">
        <f t="shared" si="51"/>
        <v>0.31793994546266435</v>
      </c>
      <c r="G789" s="1">
        <v>-2.28630982103817E-3</v>
      </c>
      <c r="H789" s="2">
        <f ca="1">(OFFSET(Assumptions!$B$20,H$1-1,0)*$D789+1)^(1/252)-1</f>
        <v>4.931812943906877E-4</v>
      </c>
      <c r="I789" s="2">
        <f ca="1">(OFFSET(Assumptions!$B$20,I$1-1,0)*$D789+1)^(1/252)-1</f>
        <v>5.152101688503663E-4</v>
      </c>
      <c r="J789" s="2">
        <f ca="1">(OFFSET(Assumptions!$B$20,J$1-1,0)*$D789+1)^(1/252)-1</f>
        <v>5.5890602914465681E-4</v>
      </c>
      <c r="K789" s="2">
        <f ca="1">(OFFSET(Assumptions!$B$20,K$1-1,0)*$D789+1)^(1/252)-1</f>
        <v>4.931812943906877E-4</v>
      </c>
      <c r="L789" s="2">
        <f ca="1">(OFFSET(Assumptions!$B$20,L$1-1,0)*$D789+1)^(1/252)-1</f>
        <v>4.9097169629064297E-4</v>
      </c>
      <c r="M789" s="2">
        <f ca="1">(OFFSET(Assumptions!$B$20,M$1-1,0)*$D789+1)^(1/252)-1</f>
        <v>5.0200745855710771E-4</v>
      </c>
      <c r="N789" s="2">
        <f ca="1">(OFFSET(Assumptions!$B$20,N$1-1,0)*$D789+1)^(1/252)-1</f>
        <v>4.705857160514082E-4</v>
      </c>
    </row>
    <row r="790" spans="1:14" x14ac:dyDescent="0.25">
      <c r="A790" s="4">
        <f t="shared" si="48"/>
        <v>4</v>
      </c>
      <c r="B790" s="4">
        <f t="shared" si="49"/>
        <v>2015</v>
      </c>
      <c r="C790" s="9">
        <v>42108</v>
      </c>
      <c r="D790" s="1">
        <f t="shared" si="50"/>
        <v>0.12600009405603751</v>
      </c>
      <c r="E790" s="1">
        <v>4.71029999999928E-4</v>
      </c>
      <c r="F790" s="1">
        <f t="shared" si="51"/>
        <v>0.31856073471517554</v>
      </c>
      <c r="G790" s="1">
        <v>6.3571484391507001E-3</v>
      </c>
      <c r="H790" s="2">
        <f ca="1">(OFFSET(Assumptions!$B$20,H$1-1,0)*$D790+1)^(1/252)-1</f>
        <v>4.931812943906877E-4</v>
      </c>
      <c r="I790" s="2">
        <f ca="1">(OFFSET(Assumptions!$B$20,I$1-1,0)*$D790+1)^(1/252)-1</f>
        <v>5.152101688503663E-4</v>
      </c>
      <c r="J790" s="2">
        <f ca="1">(OFFSET(Assumptions!$B$20,J$1-1,0)*$D790+1)^(1/252)-1</f>
        <v>5.5890602914465681E-4</v>
      </c>
      <c r="K790" s="2">
        <f ca="1">(OFFSET(Assumptions!$B$20,K$1-1,0)*$D790+1)^(1/252)-1</f>
        <v>4.931812943906877E-4</v>
      </c>
      <c r="L790" s="2">
        <f ca="1">(OFFSET(Assumptions!$B$20,L$1-1,0)*$D790+1)^(1/252)-1</f>
        <v>4.9097169629064297E-4</v>
      </c>
      <c r="M790" s="2">
        <f ca="1">(OFFSET(Assumptions!$B$20,M$1-1,0)*$D790+1)^(1/252)-1</f>
        <v>5.0200745855710771E-4</v>
      </c>
      <c r="N790" s="2">
        <f ca="1">(OFFSET(Assumptions!$B$20,N$1-1,0)*$D790+1)^(1/252)-1</f>
        <v>4.705857160514082E-4</v>
      </c>
    </row>
    <row r="791" spans="1:14" x14ac:dyDescent="0.25">
      <c r="A791" s="4">
        <f t="shared" si="48"/>
        <v>4</v>
      </c>
      <c r="B791" s="4">
        <f t="shared" si="49"/>
        <v>2015</v>
      </c>
      <c r="C791" s="9">
        <v>42109</v>
      </c>
      <c r="D791" s="1">
        <f t="shared" si="50"/>
        <v>0.12600009405603751</v>
      </c>
      <c r="E791" s="1">
        <v>4.71029999999928E-4</v>
      </c>
      <c r="F791" s="1">
        <f t="shared" si="51"/>
        <v>0.31918181637804843</v>
      </c>
      <c r="G791" s="1">
        <v>1.04881240377313E-2</v>
      </c>
      <c r="H791" s="2">
        <f ca="1">(OFFSET(Assumptions!$B$20,H$1-1,0)*$D791+1)^(1/252)-1</f>
        <v>4.931812943906877E-4</v>
      </c>
      <c r="I791" s="2">
        <f ca="1">(OFFSET(Assumptions!$B$20,I$1-1,0)*$D791+1)^(1/252)-1</f>
        <v>5.152101688503663E-4</v>
      </c>
      <c r="J791" s="2">
        <f ca="1">(OFFSET(Assumptions!$B$20,J$1-1,0)*$D791+1)^(1/252)-1</f>
        <v>5.5890602914465681E-4</v>
      </c>
      <c r="K791" s="2">
        <f ca="1">(OFFSET(Assumptions!$B$20,K$1-1,0)*$D791+1)^(1/252)-1</f>
        <v>4.931812943906877E-4</v>
      </c>
      <c r="L791" s="2">
        <f ca="1">(OFFSET(Assumptions!$B$20,L$1-1,0)*$D791+1)^(1/252)-1</f>
        <v>4.9097169629064297E-4</v>
      </c>
      <c r="M791" s="2">
        <f ca="1">(OFFSET(Assumptions!$B$20,M$1-1,0)*$D791+1)^(1/252)-1</f>
        <v>5.0200745855710771E-4</v>
      </c>
      <c r="N791" s="2">
        <f ca="1">(OFFSET(Assumptions!$B$20,N$1-1,0)*$D791+1)^(1/252)-1</f>
        <v>4.705857160514082E-4</v>
      </c>
    </row>
    <row r="792" spans="1:14" x14ac:dyDescent="0.25">
      <c r="A792" s="4">
        <f t="shared" si="48"/>
        <v>4</v>
      </c>
      <c r="B792" s="4">
        <f t="shared" si="49"/>
        <v>2015</v>
      </c>
      <c r="C792" s="9">
        <v>42110</v>
      </c>
      <c r="D792" s="1">
        <f t="shared" si="50"/>
        <v>0.12600009405603751</v>
      </c>
      <c r="E792" s="1">
        <v>4.71029999999928E-4</v>
      </c>
      <c r="F792" s="1">
        <f t="shared" si="51"/>
        <v>0.31980319058901685</v>
      </c>
      <c r="G792" s="1">
        <v>-3.7536426333759599E-3</v>
      </c>
      <c r="H792" s="2">
        <f ca="1">(OFFSET(Assumptions!$B$20,H$1-1,0)*$D792+1)^(1/252)-1</f>
        <v>4.931812943906877E-4</v>
      </c>
      <c r="I792" s="2">
        <f ca="1">(OFFSET(Assumptions!$B$20,I$1-1,0)*$D792+1)^(1/252)-1</f>
        <v>5.152101688503663E-4</v>
      </c>
      <c r="J792" s="2">
        <f ca="1">(OFFSET(Assumptions!$B$20,J$1-1,0)*$D792+1)^(1/252)-1</f>
        <v>5.5890602914465681E-4</v>
      </c>
      <c r="K792" s="2">
        <f ca="1">(OFFSET(Assumptions!$B$20,K$1-1,0)*$D792+1)^(1/252)-1</f>
        <v>4.931812943906877E-4</v>
      </c>
      <c r="L792" s="2">
        <f ca="1">(OFFSET(Assumptions!$B$20,L$1-1,0)*$D792+1)^(1/252)-1</f>
        <v>4.9097169629064297E-4</v>
      </c>
      <c r="M792" s="2">
        <f ca="1">(OFFSET(Assumptions!$B$20,M$1-1,0)*$D792+1)^(1/252)-1</f>
        <v>5.0200745855710771E-4</v>
      </c>
      <c r="N792" s="2">
        <f ca="1">(OFFSET(Assumptions!$B$20,N$1-1,0)*$D792+1)^(1/252)-1</f>
        <v>4.705857160514082E-4</v>
      </c>
    </row>
    <row r="793" spans="1:14" x14ac:dyDescent="0.25">
      <c r="A793" s="4">
        <f t="shared" si="48"/>
        <v>4</v>
      </c>
      <c r="B793" s="4">
        <f t="shared" si="49"/>
        <v>2015</v>
      </c>
      <c r="C793" s="9">
        <v>42111</v>
      </c>
      <c r="D793" s="1">
        <f t="shared" si="50"/>
        <v>0.12600009405603751</v>
      </c>
      <c r="E793" s="1">
        <v>4.71029999999928E-4</v>
      </c>
      <c r="F793" s="1">
        <f t="shared" si="51"/>
        <v>0.3204248574858799</v>
      </c>
      <c r="G793" s="1">
        <v>7.95445921750715E-3</v>
      </c>
      <c r="H793" s="2">
        <f ca="1">(OFFSET(Assumptions!$B$20,H$1-1,0)*$D793+1)^(1/252)-1</f>
        <v>4.931812943906877E-4</v>
      </c>
      <c r="I793" s="2">
        <f ca="1">(OFFSET(Assumptions!$B$20,I$1-1,0)*$D793+1)^(1/252)-1</f>
        <v>5.152101688503663E-4</v>
      </c>
      <c r="J793" s="2">
        <f ca="1">(OFFSET(Assumptions!$B$20,J$1-1,0)*$D793+1)^(1/252)-1</f>
        <v>5.5890602914465681E-4</v>
      </c>
      <c r="K793" s="2">
        <f ca="1">(OFFSET(Assumptions!$B$20,K$1-1,0)*$D793+1)^(1/252)-1</f>
        <v>4.931812943906877E-4</v>
      </c>
      <c r="L793" s="2">
        <f ca="1">(OFFSET(Assumptions!$B$20,L$1-1,0)*$D793+1)^(1/252)-1</f>
        <v>4.9097169629064297E-4</v>
      </c>
      <c r="M793" s="2">
        <f ca="1">(OFFSET(Assumptions!$B$20,M$1-1,0)*$D793+1)^(1/252)-1</f>
        <v>5.0200745855710771E-4</v>
      </c>
      <c r="N793" s="2">
        <f ca="1">(OFFSET(Assumptions!$B$20,N$1-1,0)*$D793+1)^(1/252)-1</f>
        <v>4.705857160514082E-4</v>
      </c>
    </row>
    <row r="794" spans="1:14" x14ac:dyDescent="0.25">
      <c r="A794" s="4">
        <f t="shared" si="48"/>
        <v>4</v>
      </c>
      <c r="B794" s="4">
        <f t="shared" si="49"/>
        <v>2015</v>
      </c>
      <c r="C794" s="9">
        <v>42114</v>
      </c>
      <c r="D794" s="1">
        <f t="shared" si="50"/>
        <v>0.12600009405603751</v>
      </c>
      <c r="E794" s="1">
        <v>4.71029999999928E-4</v>
      </c>
      <c r="F794" s="1">
        <f t="shared" si="51"/>
        <v>0.3210468172065013</v>
      </c>
      <c r="G794" s="1">
        <v>-8.6699617449601495E-3</v>
      </c>
      <c r="H794" s="2">
        <f ca="1">(OFFSET(Assumptions!$B$20,H$1-1,0)*$D794+1)^(1/252)-1</f>
        <v>4.931812943906877E-4</v>
      </c>
      <c r="I794" s="2">
        <f ca="1">(OFFSET(Assumptions!$B$20,I$1-1,0)*$D794+1)^(1/252)-1</f>
        <v>5.152101688503663E-4</v>
      </c>
      <c r="J794" s="2">
        <f ca="1">(OFFSET(Assumptions!$B$20,J$1-1,0)*$D794+1)^(1/252)-1</f>
        <v>5.5890602914465681E-4</v>
      </c>
      <c r="K794" s="2">
        <f ca="1">(OFFSET(Assumptions!$B$20,K$1-1,0)*$D794+1)^(1/252)-1</f>
        <v>4.931812943906877E-4</v>
      </c>
      <c r="L794" s="2">
        <f ca="1">(OFFSET(Assumptions!$B$20,L$1-1,0)*$D794+1)^(1/252)-1</f>
        <v>4.9097169629064297E-4</v>
      </c>
      <c r="M794" s="2">
        <f ca="1">(OFFSET(Assumptions!$B$20,M$1-1,0)*$D794+1)^(1/252)-1</f>
        <v>5.0200745855710771E-4</v>
      </c>
      <c r="N794" s="2">
        <f ca="1">(OFFSET(Assumptions!$B$20,N$1-1,0)*$D794+1)^(1/252)-1</f>
        <v>4.705857160514082E-4</v>
      </c>
    </row>
    <row r="795" spans="1:14" x14ac:dyDescent="0.25">
      <c r="A795" s="4">
        <f t="shared" si="48"/>
        <v>4</v>
      </c>
      <c r="B795" s="4">
        <f t="shared" si="49"/>
        <v>2015</v>
      </c>
      <c r="C795" s="9">
        <v>42116</v>
      </c>
      <c r="D795" s="1">
        <f t="shared" si="50"/>
        <v>0.12600009405603751</v>
      </c>
      <c r="E795" s="1">
        <v>4.71029999999928E-4</v>
      </c>
      <c r="F795" s="1">
        <f t="shared" si="51"/>
        <v>0.32166906988881006</v>
      </c>
      <c r="G795" s="1">
        <v>1.27740250701791E-3</v>
      </c>
      <c r="H795" s="2">
        <f ca="1">(OFFSET(Assumptions!$B$20,H$1-1,0)*$D795+1)^(1/252)-1</f>
        <v>4.931812943906877E-4</v>
      </c>
      <c r="I795" s="2">
        <f ca="1">(OFFSET(Assumptions!$B$20,I$1-1,0)*$D795+1)^(1/252)-1</f>
        <v>5.152101688503663E-4</v>
      </c>
      <c r="J795" s="2">
        <f ca="1">(OFFSET(Assumptions!$B$20,J$1-1,0)*$D795+1)^(1/252)-1</f>
        <v>5.5890602914465681E-4</v>
      </c>
      <c r="K795" s="2">
        <f ca="1">(OFFSET(Assumptions!$B$20,K$1-1,0)*$D795+1)^(1/252)-1</f>
        <v>4.931812943906877E-4</v>
      </c>
      <c r="L795" s="2">
        <f ca="1">(OFFSET(Assumptions!$B$20,L$1-1,0)*$D795+1)^(1/252)-1</f>
        <v>4.9097169629064297E-4</v>
      </c>
      <c r="M795" s="2">
        <f ca="1">(OFFSET(Assumptions!$B$20,M$1-1,0)*$D795+1)^(1/252)-1</f>
        <v>5.0200745855710771E-4</v>
      </c>
      <c r="N795" s="2">
        <f ca="1">(OFFSET(Assumptions!$B$20,N$1-1,0)*$D795+1)^(1/252)-1</f>
        <v>4.705857160514082E-4</v>
      </c>
    </row>
    <row r="796" spans="1:14" x14ac:dyDescent="0.25">
      <c r="A796" s="4">
        <f t="shared" si="48"/>
        <v>4</v>
      </c>
      <c r="B796" s="4">
        <f t="shared" si="49"/>
        <v>2015</v>
      </c>
      <c r="C796" s="9">
        <v>42117</v>
      </c>
      <c r="D796" s="1">
        <f t="shared" si="50"/>
        <v>0.12600009405603751</v>
      </c>
      <c r="E796" s="1">
        <v>4.71029999999928E-4</v>
      </c>
      <c r="F796" s="1">
        <f t="shared" si="51"/>
        <v>0.32229161567079978</v>
      </c>
      <c r="G796" s="1">
        <v>3.5690110445854E-3</v>
      </c>
      <c r="H796" s="2">
        <f ca="1">(OFFSET(Assumptions!$B$20,H$1-1,0)*$D796+1)^(1/252)-1</f>
        <v>4.931812943906877E-4</v>
      </c>
      <c r="I796" s="2">
        <f ca="1">(OFFSET(Assumptions!$B$20,I$1-1,0)*$D796+1)^(1/252)-1</f>
        <v>5.152101688503663E-4</v>
      </c>
      <c r="J796" s="2">
        <f ca="1">(OFFSET(Assumptions!$B$20,J$1-1,0)*$D796+1)^(1/252)-1</f>
        <v>5.5890602914465681E-4</v>
      </c>
      <c r="K796" s="2">
        <f ca="1">(OFFSET(Assumptions!$B$20,K$1-1,0)*$D796+1)^(1/252)-1</f>
        <v>4.931812943906877E-4</v>
      </c>
      <c r="L796" s="2">
        <f ca="1">(OFFSET(Assumptions!$B$20,L$1-1,0)*$D796+1)^(1/252)-1</f>
        <v>4.9097169629064297E-4</v>
      </c>
      <c r="M796" s="2">
        <f ca="1">(OFFSET(Assumptions!$B$20,M$1-1,0)*$D796+1)^(1/252)-1</f>
        <v>5.0200745855710771E-4</v>
      </c>
      <c r="N796" s="2">
        <f ca="1">(OFFSET(Assumptions!$B$20,N$1-1,0)*$D796+1)^(1/252)-1</f>
        <v>4.705857160514082E-4</v>
      </c>
    </row>
    <row r="797" spans="1:14" x14ac:dyDescent="0.25">
      <c r="A797" s="4">
        <f t="shared" si="48"/>
        <v>4</v>
      </c>
      <c r="B797" s="4">
        <f t="shared" si="49"/>
        <v>2015</v>
      </c>
      <c r="C797" s="9">
        <v>42118</v>
      </c>
      <c r="D797" s="1">
        <f t="shared" si="50"/>
        <v>0.12600009405603751</v>
      </c>
      <c r="E797" s="1">
        <v>4.71029999999928E-4</v>
      </c>
      <c r="F797" s="1">
        <f t="shared" si="51"/>
        <v>0.32291445469052915</v>
      </c>
      <c r="G797" s="1">
        <v>1.5314970829758399E-3</v>
      </c>
      <c r="H797" s="2">
        <f ca="1">(OFFSET(Assumptions!$B$20,H$1-1,0)*$D797+1)^(1/252)-1</f>
        <v>4.931812943906877E-4</v>
      </c>
      <c r="I797" s="2">
        <f ca="1">(OFFSET(Assumptions!$B$20,I$1-1,0)*$D797+1)^(1/252)-1</f>
        <v>5.152101688503663E-4</v>
      </c>
      <c r="J797" s="2">
        <f ca="1">(OFFSET(Assumptions!$B$20,J$1-1,0)*$D797+1)^(1/252)-1</f>
        <v>5.5890602914465681E-4</v>
      </c>
      <c r="K797" s="2">
        <f ca="1">(OFFSET(Assumptions!$B$20,K$1-1,0)*$D797+1)^(1/252)-1</f>
        <v>4.931812943906877E-4</v>
      </c>
      <c r="L797" s="2">
        <f ca="1">(OFFSET(Assumptions!$B$20,L$1-1,0)*$D797+1)^(1/252)-1</f>
        <v>4.9097169629064297E-4</v>
      </c>
      <c r="M797" s="2">
        <f ca="1">(OFFSET(Assumptions!$B$20,M$1-1,0)*$D797+1)^(1/252)-1</f>
        <v>5.0200745855710771E-4</v>
      </c>
      <c r="N797" s="2">
        <f ca="1">(OFFSET(Assumptions!$B$20,N$1-1,0)*$D797+1)^(1/252)-1</f>
        <v>4.705857160514082E-4</v>
      </c>
    </row>
    <row r="798" spans="1:14" x14ac:dyDescent="0.25">
      <c r="A798" s="4">
        <f t="shared" si="48"/>
        <v>4</v>
      </c>
      <c r="B798" s="4">
        <f t="shared" si="49"/>
        <v>2015</v>
      </c>
      <c r="C798" s="9">
        <v>42121</v>
      </c>
      <c r="D798" s="1">
        <f t="shared" si="50"/>
        <v>0.12600009405603751</v>
      </c>
      <c r="E798" s="1">
        <v>4.71029999999928E-4</v>
      </c>
      <c r="F798" s="1">
        <f t="shared" si="51"/>
        <v>0.3235375870861219</v>
      </c>
      <c r="G798" s="1">
        <v>5.9302078178893299E-3</v>
      </c>
      <c r="H798" s="2">
        <f ca="1">(OFFSET(Assumptions!$B$20,H$1-1,0)*$D798+1)^(1/252)-1</f>
        <v>4.931812943906877E-4</v>
      </c>
      <c r="I798" s="2">
        <f ca="1">(OFFSET(Assumptions!$B$20,I$1-1,0)*$D798+1)^(1/252)-1</f>
        <v>5.152101688503663E-4</v>
      </c>
      <c r="J798" s="2">
        <f ca="1">(OFFSET(Assumptions!$B$20,J$1-1,0)*$D798+1)^(1/252)-1</f>
        <v>5.5890602914465681E-4</v>
      </c>
      <c r="K798" s="2">
        <f ca="1">(OFFSET(Assumptions!$B$20,K$1-1,0)*$D798+1)^(1/252)-1</f>
        <v>4.931812943906877E-4</v>
      </c>
      <c r="L798" s="2">
        <f ca="1">(OFFSET(Assumptions!$B$20,L$1-1,0)*$D798+1)^(1/252)-1</f>
        <v>4.9097169629064297E-4</v>
      </c>
      <c r="M798" s="2">
        <f ca="1">(OFFSET(Assumptions!$B$20,M$1-1,0)*$D798+1)^(1/252)-1</f>
        <v>5.0200745855710771E-4</v>
      </c>
      <c r="N798" s="2">
        <f ca="1">(OFFSET(Assumptions!$B$20,N$1-1,0)*$D798+1)^(1/252)-1</f>
        <v>4.705857160514082E-4</v>
      </c>
    </row>
    <row r="799" spans="1:14" x14ac:dyDescent="0.25">
      <c r="A799" s="4">
        <f t="shared" si="48"/>
        <v>4</v>
      </c>
      <c r="B799" s="4">
        <f t="shared" si="49"/>
        <v>2015</v>
      </c>
      <c r="C799" s="9">
        <v>42122</v>
      </c>
      <c r="D799" s="1">
        <f t="shared" si="50"/>
        <v>0.1260993648652271</v>
      </c>
      <c r="E799" s="1">
        <v>4.7138000000002101E-4</v>
      </c>
      <c r="F799" s="1">
        <f t="shared" si="51"/>
        <v>0.32416147623392266</v>
      </c>
      <c r="G799" s="1">
        <v>8.2913735510008503E-3</v>
      </c>
      <c r="H799" s="2">
        <f ca="1">(OFFSET(Assumptions!$B$20,H$1-1,0)*$D799+1)^(1/252)-1</f>
        <v>4.935467570403862E-4</v>
      </c>
      <c r="I799" s="2">
        <f ca="1">(OFFSET(Assumptions!$B$20,I$1-1,0)*$D799+1)^(1/252)-1</f>
        <v>5.1559092369735104E-4</v>
      </c>
      <c r="J799" s="2">
        <f ca="1">(OFFSET(Assumptions!$B$20,J$1-1,0)*$D799+1)^(1/252)-1</f>
        <v>5.5931686820342996E-4</v>
      </c>
      <c r="K799" s="2">
        <f ca="1">(OFFSET(Assumptions!$B$20,K$1-1,0)*$D799+1)^(1/252)-1</f>
        <v>4.935467570403862E-4</v>
      </c>
      <c r="L799" s="2">
        <f ca="1">(OFFSET(Assumptions!$B$20,L$1-1,0)*$D799+1)^(1/252)-1</f>
        <v>4.9133562039260781E-4</v>
      </c>
      <c r="M799" s="2">
        <f ca="1">(OFFSET(Assumptions!$B$20,M$1-1,0)*$D799+1)^(1/252)-1</f>
        <v>5.0237905838135255E-4</v>
      </c>
      <c r="N799" s="2">
        <f ca="1">(OFFSET(Assumptions!$B$20,N$1-1,0)*$D799+1)^(1/252)-1</f>
        <v>4.7093540504028475E-4</v>
      </c>
    </row>
    <row r="800" spans="1:14" x14ac:dyDescent="0.25">
      <c r="A800" s="4">
        <f t="shared" si="48"/>
        <v>4</v>
      </c>
      <c r="B800" s="4">
        <f t="shared" si="49"/>
        <v>2015</v>
      </c>
      <c r="C800" s="9">
        <v>42123</v>
      </c>
      <c r="D800" s="1">
        <f t="shared" si="50"/>
        <v>0.12619864439156814</v>
      </c>
      <c r="E800" s="1">
        <v>4.71729999999893E-4</v>
      </c>
      <c r="F800" s="1">
        <f t="shared" si="51"/>
        <v>0.32478612292710629</v>
      </c>
      <c r="G800" s="1">
        <v>-3.9185348252587203E-3</v>
      </c>
      <c r="H800" s="2">
        <f ca="1">(OFFSET(Assumptions!$B$20,H$1-1,0)*$D800+1)^(1/252)-1</f>
        <v>4.9391221827299603E-4</v>
      </c>
      <c r="I800" s="2">
        <f ca="1">(OFFSET(Assumptions!$B$20,I$1-1,0)*$D800+1)^(1/252)-1</f>
        <v>5.1597167560801793E-4</v>
      </c>
      <c r="J800" s="2">
        <f ca="1">(OFFSET(Assumptions!$B$20,J$1-1,0)*$D800+1)^(1/252)-1</f>
        <v>5.5972770099543823E-4</v>
      </c>
      <c r="K800" s="2">
        <f ca="1">(OFFSET(Assumptions!$B$20,K$1-1,0)*$D800+1)^(1/252)-1</f>
        <v>4.9391221827299603E-4</v>
      </c>
      <c r="L800" s="2">
        <f ca="1">(OFFSET(Assumptions!$B$20,L$1-1,0)*$D800+1)^(1/252)-1</f>
        <v>4.9169954322381138E-4</v>
      </c>
      <c r="M800" s="2">
        <f ca="1">(OFFSET(Assumptions!$B$20,M$1-1,0)*$D800+1)^(1/252)-1</f>
        <v>5.0275065619298509E-4</v>
      </c>
      <c r="N800" s="2">
        <f ca="1">(OFFSET(Assumptions!$B$20,N$1-1,0)*$D800+1)^(1/252)-1</f>
        <v>4.7128509405625074E-4</v>
      </c>
    </row>
    <row r="801" spans="1:14" x14ac:dyDescent="0.25">
      <c r="A801" s="4">
        <f t="shared" si="48"/>
        <v>4</v>
      </c>
      <c r="B801" s="4">
        <f t="shared" si="49"/>
        <v>2015</v>
      </c>
      <c r="C801" s="9">
        <v>42124</v>
      </c>
      <c r="D801" s="1">
        <f t="shared" si="50"/>
        <v>0.12619864439156814</v>
      </c>
      <c r="E801" s="1">
        <v>4.71729999999893E-4</v>
      </c>
      <c r="F801" s="1">
        <f t="shared" si="51"/>
        <v>0.32541106428487465</v>
      </c>
      <c r="G801" s="1">
        <v>2.3321663514206401E-3</v>
      </c>
      <c r="H801" s="2">
        <f ca="1">(OFFSET(Assumptions!$B$20,H$1-1,0)*$D801+1)^(1/252)-1</f>
        <v>4.9391221827299603E-4</v>
      </c>
      <c r="I801" s="2">
        <f ca="1">(OFFSET(Assumptions!$B$20,I$1-1,0)*$D801+1)^(1/252)-1</f>
        <v>5.1597167560801793E-4</v>
      </c>
      <c r="J801" s="2">
        <f ca="1">(OFFSET(Assumptions!$B$20,J$1-1,0)*$D801+1)^(1/252)-1</f>
        <v>5.5972770099543823E-4</v>
      </c>
      <c r="K801" s="2">
        <f ca="1">(OFFSET(Assumptions!$B$20,K$1-1,0)*$D801+1)^(1/252)-1</f>
        <v>4.9391221827299603E-4</v>
      </c>
      <c r="L801" s="2">
        <f ca="1">(OFFSET(Assumptions!$B$20,L$1-1,0)*$D801+1)^(1/252)-1</f>
        <v>4.9169954322381138E-4</v>
      </c>
      <c r="M801" s="2">
        <f ca="1">(OFFSET(Assumptions!$B$20,M$1-1,0)*$D801+1)^(1/252)-1</f>
        <v>5.0275065619298509E-4</v>
      </c>
      <c r="N801" s="2">
        <f ca="1">(OFFSET(Assumptions!$B$20,N$1-1,0)*$D801+1)^(1/252)-1</f>
        <v>4.7128509405625074E-4</v>
      </c>
    </row>
    <row r="802" spans="1:14" x14ac:dyDescent="0.25">
      <c r="A802" s="4">
        <f t="shared" si="48"/>
        <v>5</v>
      </c>
      <c r="B802" s="4">
        <f t="shared" si="49"/>
        <v>2015</v>
      </c>
      <c r="C802" s="9">
        <v>42128</v>
      </c>
      <c r="D802" s="1">
        <f t="shared" si="50"/>
        <v>0.13109967617995122</v>
      </c>
      <c r="E802" s="1">
        <v>4.8896999999992197E-4</v>
      </c>
      <c r="F802" s="1">
        <f t="shared" si="51"/>
        <v>0.32605915053297796</v>
      </c>
      <c r="G802" s="1">
        <v>-1.33365037084452E-2</v>
      </c>
      <c r="H802" s="2">
        <f ca="1">(OFFSET(Assumptions!$B$20,H$1-1,0)*$D802+1)^(1/252)-1</f>
        <v>5.1191204348555175E-4</v>
      </c>
      <c r="I802" s="2">
        <f ca="1">(OFFSET(Assumptions!$B$20,I$1-1,0)*$D802+1)^(1/252)-1</f>
        <v>5.3472279915167675E-4</v>
      </c>
      <c r="J802" s="2">
        <f ca="1">(OFFSET(Assumptions!$B$20,J$1-1,0)*$D802+1)^(1/252)-1</f>
        <v>5.799564095823051E-4</v>
      </c>
      <c r="K802" s="2">
        <f ca="1">(OFFSET(Assumptions!$B$20,K$1-1,0)*$D802+1)^(1/252)-1</f>
        <v>5.1191204348555175E-4</v>
      </c>
      <c r="L802" s="2">
        <f ca="1">(OFFSET(Assumptions!$B$20,L$1-1,0)*$D802+1)^(1/252)-1</f>
        <v>5.0962377201324571E-4</v>
      </c>
      <c r="M802" s="2">
        <f ca="1">(OFFSET(Assumptions!$B$20,M$1-1,0)*$D802+1)^(1/252)-1</f>
        <v>5.2105201588048544E-4</v>
      </c>
      <c r="N802" s="2">
        <f ca="1">(OFFSET(Assumptions!$B$20,N$1-1,0)*$D802+1)^(1/252)-1</f>
        <v>4.8850980957837464E-4</v>
      </c>
    </row>
    <row r="803" spans="1:14" x14ac:dyDescent="0.25">
      <c r="A803" s="4">
        <f t="shared" si="48"/>
        <v>5</v>
      </c>
      <c r="B803" s="4">
        <f t="shared" si="49"/>
        <v>2015</v>
      </c>
      <c r="C803" s="9">
        <v>42129</v>
      </c>
      <c r="D803" s="1">
        <f t="shared" si="50"/>
        <v>0.13109967617995122</v>
      </c>
      <c r="E803" s="1">
        <v>4.8896999999992197E-4</v>
      </c>
      <c r="F803" s="1">
        <f t="shared" si="51"/>
        <v>0.32670755367581394</v>
      </c>
      <c r="G803" s="1">
        <v>-9.0943486220640395E-3</v>
      </c>
      <c r="H803" s="2">
        <f ca="1">(OFFSET(Assumptions!$B$20,H$1-1,0)*$D803+1)^(1/252)-1</f>
        <v>5.1191204348555175E-4</v>
      </c>
      <c r="I803" s="2">
        <f ca="1">(OFFSET(Assumptions!$B$20,I$1-1,0)*$D803+1)^(1/252)-1</f>
        <v>5.3472279915167675E-4</v>
      </c>
      <c r="J803" s="2">
        <f ca="1">(OFFSET(Assumptions!$B$20,J$1-1,0)*$D803+1)^(1/252)-1</f>
        <v>5.799564095823051E-4</v>
      </c>
      <c r="K803" s="2">
        <f ca="1">(OFFSET(Assumptions!$B$20,K$1-1,0)*$D803+1)^(1/252)-1</f>
        <v>5.1191204348555175E-4</v>
      </c>
      <c r="L803" s="2">
        <f ca="1">(OFFSET(Assumptions!$B$20,L$1-1,0)*$D803+1)^(1/252)-1</f>
        <v>5.0962377201324571E-4</v>
      </c>
      <c r="M803" s="2">
        <f ca="1">(OFFSET(Assumptions!$B$20,M$1-1,0)*$D803+1)^(1/252)-1</f>
        <v>5.2105201588048544E-4</v>
      </c>
      <c r="N803" s="2">
        <f ca="1">(OFFSET(Assumptions!$B$20,N$1-1,0)*$D803+1)^(1/252)-1</f>
        <v>4.8850980957837464E-4</v>
      </c>
    </row>
    <row r="804" spans="1:14" x14ac:dyDescent="0.25">
      <c r="A804" s="4">
        <f t="shared" si="48"/>
        <v>5</v>
      </c>
      <c r="B804" s="4">
        <f t="shared" si="49"/>
        <v>2015</v>
      </c>
      <c r="C804" s="9">
        <v>42130</v>
      </c>
      <c r="D804" s="1">
        <f t="shared" si="50"/>
        <v>0.13129912216060169</v>
      </c>
      <c r="E804" s="1">
        <v>4.8967000000010895E-4</v>
      </c>
      <c r="F804" s="1">
        <f t="shared" si="51"/>
        <v>0.32735720256362244</v>
      </c>
      <c r="G804" s="1">
        <v>5.0648763677043603E-3</v>
      </c>
      <c r="H804" s="2">
        <f ca="1">(OFFSET(Assumptions!$B$20,H$1-1,0)*$D804+1)^(1/252)-1</f>
        <v>5.1264282247065474E-4</v>
      </c>
      <c r="I804" s="2">
        <f ca="1">(OFFSET(Assumptions!$B$20,I$1-1,0)*$D804+1)^(1/252)-1</f>
        <v>5.3548400571989951E-4</v>
      </c>
      <c r="J804" s="2">
        <f ca="1">(OFFSET(Assumptions!$B$20,J$1-1,0)*$D804+1)^(1/252)-1</f>
        <v>5.8077744096163286E-4</v>
      </c>
      <c r="K804" s="2">
        <f ca="1">(OFFSET(Assumptions!$B$20,K$1-1,0)*$D804+1)^(1/252)-1</f>
        <v>5.1264282247065474E-4</v>
      </c>
      <c r="L804" s="2">
        <f ca="1">(OFFSET(Assumptions!$B$20,L$1-1,0)*$D804+1)^(1/252)-1</f>
        <v>5.1035148901323879E-4</v>
      </c>
      <c r="M804" s="2">
        <f ca="1">(OFFSET(Assumptions!$B$20,M$1-1,0)*$D804+1)^(1/252)-1</f>
        <v>5.2179500772808751E-4</v>
      </c>
      <c r="N804" s="2">
        <f ca="1">(OFFSET(Assumptions!$B$20,N$1-1,0)*$D804+1)^(1/252)-1</f>
        <v>4.8920919037276356E-4</v>
      </c>
    </row>
    <row r="805" spans="1:14" x14ac:dyDescent="0.25">
      <c r="A805" s="4">
        <f t="shared" si="48"/>
        <v>5</v>
      </c>
      <c r="B805" s="4">
        <f t="shared" si="49"/>
        <v>2015</v>
      </c>
      <c r="C805" s="9">
        <v>42131</v>
      </c>
      <c r="D805" s="1">
        <f t="shared" si="50"/>
        <v>0.13129912216060169</v>
      </c>
      <c r="E805" s="1">
        <v>4.8967000000010895E-4</v>
      </c>
      <c r="F805" s="1">
        <f t="shared" si="51"/>
        <v>0.32800716956500198</v>
      </c>
      <c r="G805" s="1">
        <v>-4.8517162875957301E-3</v>
      </c>
      <c r="H805" s="2">
        <f ca="1">(OFFSET(Assumptions!$B$20,H$1-1,0)*$D805+1)^(1/252)-1</f>
        <v>5.1264282247065474E-4</v>
      </c>
      <c r="I805" s="2">
        <f ca="1">(OFFSET(Assumptions!$B$20,I$1-1,0)*$D805+1)^(1/252)-1</f>
        <v>5.3548400571989951E-4</v>
      </c>
      <c r="J805" s="2">
        <f ca="1">(OFFSET(Assumptions!$B$20,J$1-1,0)*$D805+1)^(1/252)-1</f>
        <v>5.8077744096163286E-4</v>
      </c>
      <c r="K805" s="2">
        <f ca="1">(OFFSET(Assumptions!$B$20,K$1-1,0)*$D805+1)^(1/252)-1</f>
        <v>5.1264282247065474E-4</v>
      </c>
      <c r="L805" s="2">
        <f ca="1">(OFFSET(Assumptions!$B$20,L$1-1,0)*$D805+1)^(1/252)-1</f>
        <v>5.1035148901323879E-4</v>
      </c>
      <c r="M805" s="2">
        <f ca="1">(OFFSET(Assumptions!$B$20,M$1-1,0)*$D805+1)^(1/252)-1</f>
        <v>5.2179500772808751E-4</v>
      </c>
      <c r="N805" s="2">
        <f ca="1">(OFFSET(Assumptions!$B$20,N$1-1,0)*$D805+1)^(1/252)-1</f>
        <v>4.8920919037276356E-4</v>
      </c>
    </row>
    <row r="806" spans="1:14" x14ac:dyDescent="0.25">
      <c r="A806" s="4">
        <f t="shared" si="48"/>
        <v>5</v>
      </c>
      <c r="B806" s="4">
        <f t="shared" si="49"/>
        <v>2015</v>
      </c>
      <c r="C806" s="9">
        <v>42132</v>
      </c>
      <c r="D806" s="1">
        <f t="shared" si="50"/>
        <v>0.13129912216060169</v>
      </c>
      <c r="E806" s="1">
        <v>4.8967000000010895E-4</v>
      </c>
      <c r="F806" s="1">
        <f t="shared" si="51"/>
        <v>0.32865745483572306</v>
      </c>
      <c r="G806" s="1">
        <v>1.46258870875673E-2</v>
      </c>
      <c r="H806" s="2">
        <f ca="1">(OFFSET(Assumptions!$B$20,H$1-1,0)*$D806+1)^(1/252)-1</f>
        <v>5.1264282247065474E-4</v>
      </c>
      <c r="I806" s="2">
        <f ca="1">(OFFSET(Assumptions!$B$20,I$1-1,0)*$D806+1)^(1/252)-1</f>
        <v>5.3548400571989951E-4</v>
      </c>
      <c r="J806" s="2">
        <f ca="1">(OFFSET(Assumptions!$B$20,J$1-1,0)*$D806+1)^(1/252)-1</f>
        <v>5.8077744096163286E-4</v>
      </c>
      <c r="K806" s="2">
        <f ca="1">(OFFSET(Assumptions!$B$20,K$1-1,0)*$D806+1)^(1/252)-1</f>
        <v>5.1264282247065474E-4</v>
      </c>
      <c r="L806" s="2">
        <f ca="1">(OFFSET(Assumptions!$B$20,L$1-1,0)*$D806+1)^(1/252)-1</f>
        <v>5.1035148901323879E-4</v>
      </c>
      <c r="M806" s="2">
        <f ca="1">(OFFSET(Assumptions!$B$20,M$1-1,0)*$D806+1)^(1/252)-1</f>
        <v>5.2179500772808751E-4</v>
      </c>
      <c r="N806" s="2">
        <f ca="1">(OFFSET(Assumptions!$B$20,N$1-1,0)*$D806+1)^(1/252)-1</f>
        <v>4.8920919037276356E-4</v>
      </c>
    </row>
    <row r="807" spans="1:14" x14ac:dyDescent="0.25">
      <c r="A807" s="4">
        <f t="shared" si="48"/>
        <v>5</v>
      </c>
      <c r="B807" s="4">
        <f t="shared" si="49"/>
        <v>2015</v>
      </c>
      <c r="C807" s="9">
        <v>42135</v>
      </c>
      <c r="D807" s="1">
        <f t="shared" si="50"/>
        <v>0.13129912216060169</v>
      </c>
      <c r="E807" s="1">
        <v>4.8967000000010895E-4</v>
      </c>
      <c r="F807" s="1">
        <f t="shared" si="51"/>
        <v>0.32930805853163259</v>
      </c>
      <c r="G807" s="1">
        <v>1.03341488211093E-2</v>
      </c>
      <c r="H807" s="2">
        <f ca="1">(OFFSET(Assumptions!$B$20,H$1-1,0)*$D807+1)^(1/252)-1</f>
        <v>5.1264282247065474E-4</v>
      </c>
      <c r="I807" s="2">
        <f ca="1">(OFFSET(Assumptions!$B$20,I$1-1,0)*$D807+1)^(1/252)-1</f>
        <v>5.3548400571989951E-4</v>
      </c>
      <c r="J807" s="2">
        <f ca="1">(OFFSET(Assumptions!$B$20,J$1-1,0)*$D807+1)^(1/252)-1</f>
        <v>5.8077744096163286E-4</v>
      </c>
      <c r="K807" s="2">
        <f ca="1">(OFFSET(Assumptions!$B$20,K$1-1,0)*$D807+1)^(1/252)-1</f>
        <v>5.1264282247065474E-4</v>
      </c>
      <c r="L807" s="2">
        <f ca="1">(OFFSET(Assumptions!$B$20,L$1-1,0)*$D807+1)^(1/252)-1</f>
        <v>5.1035148901323879E-4</v>
      </c>
      <c r="M807" s="2">
        <f ca="1">(OFFSET(Assumptions!$B$20,M$1-1,0)*$D807+1)^(1/252)-1</f>
        <v>5.2179500772808751E-4</v>
      </c>
      <c r="N807" s="2">
        <f ca="1">(OFFSET(Assumptions!$B$20,N$1-1,0)*$D807+1)^(1/252)-1</f>
        <v>4.8920919037276356E-4</v>
      </c>
    </row>
    <row r="808" spans="1:14" x14ac:dyDescent="0.25">
      <c r="A808" s="4">
        <f t="shared" si="48"/>
        <v>5</v>
      </c>
      <c r="B808" s="4">
        <f t="shared" si="49"/>
        <v>2015</v>
      </c>
      <c r="C808" s="9">
        <v>42136</v>
      </c>
      <c r="D808" s="1">
        <f t="shared" si="50"/>
        <v>0.13129912216060169</v>
      </c>
      <c r="E808" s="1">
        <v>4.8967000000010895E-4</v>
      </c>
      <c r="F808" s="1">
        <f t="shared" si="51"/>
        <v>0.32995898080865382</v>
      </c>
      <c r="G808" s="1">
        <v>7.4293568348822196E-3</v>
      </c>
      <c r="H808" s="2">
        <f ca="1">(OFFSET(Assumptions!$B$20,H$1-1,0)*$D808+1)^(1/252)-1</f>
        <v>5.1264282247065474E-4</v>
      </c>
      <c r="I808" s="2">
        <f ca="1">(OFFSET(Assumptions!$B$20,I$1-1,0)*$D808+1)^(1/252)-1</f>
        <v>5.3548400571989951E-4</v>
      </c>
      <c r="J808" s="2">
        <f ca="1">(OFFSET(Assumptions!$B$20,J$1-1,0)*$D808+1)^(1/252)-1</f>
        <v>5.8077744096163286E-4</v>
      </c>
      <c r="K808" s="2">
        <f ca="1">(OFFSET(Assumptions!$B$20,K$1-1,0)*$D808+1)^(1/252)-1</f>
        <v>5.1264282247065474E-4</v>
      </c>
      <c r="L808" s="2">
        <f ca="1">(OFFSET(Assumptions!$B$20,L$1-1,0)*$D808+1)^(1/252)-1</f>
        <v>5.1035148901323879E-4</v>
      </c>
      <c r="M808" s="2">
        <f ca="1">(OFFSET(Assumptions!$B$20,M$1-1,0)*$D808+1)^(1/252)-1</f>
        <v>5.2179500772808751E-4</v>
      </c>
      <c r="N808" s="2">
        <f ca="1">(OFFSET(Assumptions!$B$20,N$1-1,0)*$D808+1)^(1/252)-1</f>
        <v>4.8920919037276356E-4</v>
      </c>
    </row>
    <row r="809" spans="1:14" x14ac:dyDescent="0.25">
      <c r="A809" s="4">
        <f t="shared" si="48"/>
        <v>5</v>
      </c>
      <c r="B809" s="4">
        <f t="shared" si="49"/>
        <v>2015</v>
      </c>
      <c r="C809" s="9">
        <v>42137</v>
      </c>
      <c r="D809" s="1">
        <f t="shared" si="50"/>
        <v>0.13129912216060169</v>
      </c>
      <c r="E809" s="1">
        <v>4.8967000000010895E-4</v>
      </c>
      <c r="F809" s="1">
        <f t="shared" si="51"/>
        <v>0.33061022182278643</v>
      </c>
      <c r="G809" s="1">
        <v>3.789462850879E-3</v>
      </c>
      <c r="H809" s="2">
        <f ca="1">(OFFSET(Assumptions!$B$20,H$1-1,0)*$D809+1)^(1/252)-1</f>
        <v>5.1264282247065474E-4</v>
      </c>
      <c r="I809" s="2">
        <f ca="1">(OFFSET(Assumptions!$B$20,I$1-1,0)*$D809+1)^(1/252)-1</f>
        <v>5.3548400571989951E-4</v>
      </c>
      <c r="J809" s="2">
        <f ca="1">(OFFSET(Assumptions!$B$20,J$1-1,0)*$D809+1)^(1/252)-1</f>
        <v>5.8077744096163286E-4</v>
      </c>
      <c r="K809" s="2">
        <f ca="1">(OFFSET(Assumptions!$B$20,K$1-1,0)*$D809+1)^(1/252)-1</f>
        <v>5.1264282247065474E-4</v>
      </c>
      <c r="L809" s="2">
        <f ca="1">(OFFSET(Assumptions!$B$20,L$1-1,0)*$D809+1)^(1/252)-1</f>
        <v>5.1035148901323879E-4</v>
      </c>
      <c r="M809" s="2">
        <f ca="1">(OFFSET(Assumptions!$B$20,M$1-1,0)*$D809+1)^(1/252)-1</f>
        <v>5.2179500772808751E-4</v>
      </c>
      <c r="N809" s="2">
        <f ca="1">(OFFSET(Assumptions!$B$20,N$1-1,0)*$D809+1)^(1/252)-1</f>
        <v>4.8920919037276356E-4</v>
      </c>
    </row>
    <row r="810" spans="1:14" x14ac:dyDescent="0.25">
      <c r="A810" s="4">
        <f t="shared" si="48"/>
        <v>5</v>
      </c>
      <c r="B810" s="4">
        <f t="shared" si="49"/>
        <v>2015</v>
      </c>
      <c r="C810" s="9">
        <v>42138</v>
      </c>
      <c r="D810" s="1">
        <f t="shared" si="50"/>
        <v>0.13129912216060169</v>
      </c>
      <c r="E810" s="1">
        <v>4.8967000000010895E-4</v>
      </c>
      <c r="F810" s="1">
        <f t="shared" si="51"/>
        <v>0.33126178173010645</v>
      </c>
      <c r="G810" s="1">
        <v>7.6532636763626503E-3</v>
      </c>
      <c r="H810" s="2">
        <f ca="1">(OFFSET(Assumptions!$B$20,H$1-1,0)*$D810+1)^(1/252)-1</f>
        <v>5.1264282247065474E-4</v>
      </c>
      <c r="I810" s="2">
        <f ca="1">(OFFSET(Assumptions!$B$20,I$1-1,0)*$D810+1)^(1/252)-1</f>
        <v>5.3548400571989951E-4</v>
      </c>
      <c r="J810" s="2">
        <f ca="1">(OFFSET(Assumptions!$B$20,J$1-1,0)*$D810+1)^(1/252)-1</f>
        <v>5.8077744096163286E-4</v>
      </c>
      <c r="K810" s="2">
        <f ca="1">(OFFSET(Assumptions!$B$20,K$1-1,0)*$D810+1)^(1/252)-1</f>
        <v>5.1264282247065474E-4</v>
      </c>
      <c r="L810" s="2">
        <f ca="1">(OFFSET(Assumptions!$B$20,L$1-1,0)*$D810+1)^(1/252)-1</f>
        <v>5.1035148901323879E-4</v>
      </c>
      <c r="M810" s="2">
        <f ca="1">(OFFSET(Assumptions!$B$20,M$1-1,0)*$D810+1)^(1/252)-1</f>
        <v>5.2179500772808751E-4</v>
      </c>
      <c r="N810" s="2">
        <f ca="1">(OFFSET(Assumptions!$B$20,N$1-1,0)*$D810+1)^(1/252)-1</f>
        <v>4.8920919037276356E-4</v>
      </c>
    </row>
    <row r="811" spans="1:14" x14ac:dyDescent="0.25">
      <c r="A811" s="4">
        <f t="shared" si="48"/>
        <v>5</v>
      </c>
      <c r="B811" s="4">
        <f t="shared" si="49"/>
        <v>2015</v>
      </c>
      <c r="C811" s="9">
        <v>42139</v>
      </c>
      <c r="D811" s="1">
        <f t="shared" si="50"/>
        <v>0.13129912216060169</v>
      </c>
      <c r="E811" s="1">
        <v>4.8967000000010895E-4</v>
      </c>
      <c r="F811" s="1">
        <f t="shared" si="51"/>
        <v>0.33191366068676631</v>
      </c>
      <c r="G811" s="1">
        <v>-3.6551893022725998E-3</v>
      </c>
      <c r="H811" s="2">
        <f ca="1">(OFFSET(Assumptions!$B$20,H$1-1,0)*$D811+1)^(1/252)-1</f>
        <v>5.1264282247065474E-4</v>
      </c>
      <c r="I811" s="2">
        <f ca="1">(OFFSET(Assumptions!$B$20,I$1-1,0)*$D811+1)^(1/252)-1</f>
        <v>5.3548400571989951E-4</v>
      </c>
      <c r="J811" s="2">
        <f ca="1">(OFFSET(Assumptions!$B$20,J$1-1,0)*$D811+1)^(1/252)-1</f>
        <v>5.8077744096163286E-4</v>
      </c>
      <c r="K811" s="2">
        <f ca="1">(OFFSET(Assumptions!$B$20,K$1-1,0)*$D811+1)^(1/252)-1</f>
        <v>5.1264282247065474E-4</v>
      </c>
      <c r="L811" s="2">
        <f ca="1">(OFFSET(Assumptions!$B$20,L$1-1,0)*$D811+1)^(1/252)-1</f>
        <v>5.1035148901323879E-4</v>
      </c>
      <c r="M811" s="2">
        <f ca="1">(OFFSET(Assumptions!$B$20,M$1-1,0)*$D811+1)^(1/252)-1</f>
        <v>5.2179500772808751E-4</v>
      </c>
      <c r="N811" s="2">
        <f ca="1">(OFFSET(Assumptions!$B$20,N$1-1,0)*$D811+1)^(1/252)-1</f>
        <v>4.8920919037276356E-4</v>
      </c>
    </row>
    <row r="812" spans="1:14" x14ac:dyDescent="0.25">
      <c r="A812" s="4">
        <f t="shared" si="48"/>
        <v>5</v>
      </c>
      <c r="B812" s="4">
        <f t="shared" si="49"/>
        <v>2015</v>
      </c>
      <c r="C812" s="9">
        <v>42142</v>
      </c>
      <c r="D812" s="1">
        <f t="shared" si="50"/>
        <v>0.13129912216060169</v>
      </c>
      <c r="E812" s="1">
        <v>4.8967000000010895E-4</v>
      </c>
      <c r="F812" s="1">
        <f t="shared" si="51"/>
        <v>0.33256585884899503</v>
      </c>
      <c r="G812" s="1">
        <v>-4.2963861931331103E-3</v>
      </c>
      <c r="H812" s="2">
        <f ca="1">(OFFSET(Assumptions!$B$20,H$1-1,0)*$D812+1)^(1/252)-1</f>
        <v>5.1264282247065474E-4</v>
      </c>
      <c r="I812" s="2">
        <f ca="1">(OFFSET(Assumptions!$B$20,I$1-1,0)*$D812+1)^(1/252)-1</f>
        <v>5.3548400571989951E-4</v>
      </c>
      <c r="J812" s="2">
        <f ca="1">(OFFSET(Assumptions!$B$20,J$1-1,0)*$D812+1)^(1/252)-1</f>
        <v>5.8077744096163286E-4</v>
      </c>
      <c r="K812" s="2">
        <f ca="1">(OFFSET(Assumptions!$B$20,K$1-1,0)*$D812+1)^(1/252)-1</f>
        <v>5.1264282247065474E-4</v>
      </c>
      <c r="L812" s="2">
        <f ca="1">(OFFSET(Assumptions!$B$20,L$1-1,0)*$D812+1)^(1/252)-1</f>
        <v>5.1035148901323879E-4</v>
      </c>
      <c r="M812" s="2">
        <f ca="1">(OFFSET(Assumptions!$B$20,M$1-1,0)*$D812+1)^(1/252)-1</f>
        <v>5.2179500772808751E-4</v>
      </c>
      <c r="N812" s="2">
        <f ca="1">(OFFSET(Assumptions!$B$20,N$1-1,0)*$D812+1)^(1/252)-1</f>
        <v>4.8920919037276356E-4</v>
      </c>
    </row>
    <row r="813" spans="1:14" x14ac:dyDescent="0.25">
      <c r="A813" s="4">
        <f t="shared" si="48"/>
        <v>5</v>
      </c>
      <c r="B813" s="4">
        <f t="shared" si="49"/>
        <v>2015</v>
      </c>
      <c r="C813" s="9">
        <v>42143</v>
      </c>
      <c r="D813" s="1">
        <f t="shared" si="50"/>
        <v>0.13129912216060169</v>
      </c>
      <c r="E813" s="1">
        <v>4.8967000000010895E-4</v>
      </c>
      <c r="F813" s="1">
        <f t="shared" si="51"/>
        <v>0.33321837637309781</v>
      </c>
      <c r="G813" s="1">
        <v>7.9025012382953896E-3</v>
      </c>
      <c r="H813" s="2">
        <f ca="1">(OFFSET(Assumptions!$B$20,H$1-1,0)*$D813+1)^(1/252)-1</f>
        <v>5.1264282247065474E-4</v>
      </c>
      <c r="I813" s="2">
        <f ca="1">(OFFSET(Assumptions!$B$20,I$1-1,0)*$D813+1)^(1/252)-1</f>
        <v>5.3548400571989951E-4</v>
      </c>
      <c r="J813" s="2">
        <f ca="1">(OFFSET(Assumptions!$B$20,J$1-1,0)*$D813+1)^(1/252)-1</f>
        <v>5.8077744096163286E-4</v>
      </c>
      <c r="K813" s="2">
        <f ca="1">(OFFSET(Assumptions!$B$20,K$1-1,0)*$D813+1)^(1/252)-1</f>
        <v>5.1264282247065474E-4</v>
      </c>
      <c r="L813" s="2">
        <f ca="1">(OFFSET(Assumptions!$B$20,L$1-1,0)*$D813+1)^(1/252)-1</f>
        <v>5.1035148901323879E-4</v>
      </c>
      <c r="M813" s="2">
        <f ca="1">(OFFSET(Assumptions!$B$20,M$1-1,0)*$D813+1)^(1/252)-1</f>
        <v>5.2179500772808751E-4</v>
      </c>
      <c r="N813" s="2">
        <f ca="1">(OFFSET(Assumptions!$B$20,N$1-1,0)*$D813+1)^(1/252)-1</f>
        <v>4.8920919037276356E-4</v>
      </c>
    </row>
    <row r="814" spans="1:14" x14ac:dyDescent="0.25">
      <c r="A814" s="4">
        <f t="shared" si="48"/>
        <v>5</v>
      </c>
      <c r="B814" s="4">
        <f t="shared" si="49"/>
        <v>2015</v>
      </c>
      <c r="C814" s="9">
        <v>42144</v>
      </c>
      <c r="D814" s="1">
        <f t="shared" si="50"/>
        <v>0.13129912216060169</v>
      </c>
      <c r="E814" s="1">
        <v>4.8967000000010895E-4</v>
      </c>
      <c r="F814" s="1">
        <f t="shared" si="51"/>
        <v>0.33387121341545667</v>
      </c>
      <c r="G814" s="1">
        <v>5.5436265607475797E-3</v>
      </c>
      <c r="H814" s="2">
        <f ca="1">(OFFSET(Assumptions!$B$20,H$1-1,0)*$D814+1)^(1/252)-1</f>
        <v>5.1264282247065474E-4</v>
      </c>
      <c r="I814" s="2">
        <f ca="1">(OFFSET(Assumptions!$B$20,I$1-1,0)*$D814+1)^(1/252)-1</f>
        <v>5.3548400571989951E-4</v>
      </c>
      <c r="J814" s="2">
        <f ca="1">(OFFSET(Assumptions!$B$20,J$1-1,0)*$D814+1)^(1/252)-1</f>
        <v>5.8077744096163286E-4</v>
      </c>
      <c r="K814" s="2">
        <f ca="1">(OFFSET(Assumptions!$B$20,K$1-1,0)*$D814+1)^(1/252)-1</f>
        <v>5.1264282247065474E-4</v>
      </c>
      <c r="L814" s="2">
        <f ca="1">(OFFSET(Assumptions!$B$20,L$1-1,0)*$D814+1)^(1/252)-1</f>
        <v>5.1035148901323879E-4</v>
      </c>
      <c r="M814" s="2">
        <f ca="1">(OFFSET(Assumptions!$B$20,M$1-1,0)*$D814+1)^(1/252)-1</f>
        <v>5.2179500772808751E-4</v>
      </c>
      <c r="N814" s="2">
        <f ca="1">(OFFSET(Assumptions!$B$20,N$1-1,0)*$D814+1)^(1/252)-1</f>
        <v>4.8920919037276356E-4</v>
      </c>
    </row>
    <row r="815" spans="1:14" x14ac:dyDescent="0.25">
      <c r="A815" s="4">
        <f t="shared" si="48"/>
        <v>5</v>
      </c>
      <c r="B815" s="4">
        <f t="shared" si="49"/>
        <v>2015</v>
      </c>
      <c r="C815" s="9">
        <v>42145</v>
      </c>
      <c r="D815" s="1">
        <f t="shared" si="50"/>
        <v>0.13129912216060169</v>
      </c>
      <c r="E815" s="1">
        <v>4.8967000000010895E-4</v>
      </c>
      <c r="F815" s="1">
        <f t="shared" si="51"/>
        <v>0.33452437013253</v>
      </c>
      <c r="G815" s="1">
        <v>1.2193805501437E-4</v>
      </c>
      <c r="H815" s="2">
        <f ca="1">(OFFSET(Assumptions!$B$20,H$1-1,0)*$D815+1)^(1/252)-1</f>
        <v>5.1264282247065474E-4</v>
      </c>
      <c r="I815" s="2">
        <f ca="1">(OFFSET(Assumptions!$B$20,I$1-1,0)*$D815+1)^(1/252)-1</f>
        <v>5.3548400571989951E-4</v>
      </c>
      <c r="J815" s="2">
        <f ca="1">(OFFSET(Assumptions!$B$20,J$1-1,0)*$D815+1)^(1/252)-1</f>
        <v>5.8077744096163286E-4</v>
      </c>
      <c r="K815" s="2">
        <f ca="1">(OFFSET(Assumptions!$B$20,K$1-1,0)*$D815+1)^(1/252)-1</f>
        <v>5.1264282247065474E-4</v>
      </c>
      <c r="L815" s="2">
        <f ca="1">(OFFSET(Assumptions!$B$20,L$1-1,0)*$D815+1)^(1/252)-1</f>
        <v>5.1035148901323879E-4</v>
      </c>
      <c r="M815" s="2">
        <f ca="1">(OFFSET(Assumptions!$B$20,M$1-1,0)*$D815+1)^(1/252)-1</f>
        <v>5.2179500772808751E-4</v>
      </c>
      <c r="N815" s="2">
        <f ca="1">(OFFSET(Assumptions!$B$20,N$1-1,0)*$D815+1)^(1/252)-1</f>
        <v>4.8920919037276356E-4</v>
      </c>
    </row>
    <row r="816" spans="1:14" x14ac:dyDescent="0.25">
      <c r="A816" s="4">
        <f t="shared" si="48"/>
        <v>5</v>
      </c>
      <c r="B816" s="4">
        <f t="shared" si="49"/>
        <v>2015</v>
      </c>
      <c r="C816" s="9">
        <v>42146</v>
      </c>
      <c r="D816" s="1">
        <f t="shared" si="50"/>
        <v>0.13129912216060169</v>
      </c>
      <c r="E816" s="1">
        <v>4.8967000000010895E-4</v>
      </c>
      <c r="F816" s="1">
        <f t="shared" si="51"/>
        <v>0.33517784668085304</v>
      </c>
      <c r="G816" s="1">
        <v>9.3909857330432001E-3</v>
      </c>
      <c r="H816" s="2">
        <f ca="1">(OFFSET(Assumptions!$B$20,H$1-1,0)*$D816+1)^(1/252)-1</f>
        <v>5.1264282247065474E-4</v>
      </c>
      <c r="I816" s="2">
        <f ca="1">(OFFSET(Assumptions!$B$20,I$1-1,0)*$D816+1)^(1/252)-1</f>
        <v>5.3548400571989951E-4</v>
      </c>
      <c r="J816" s="2">
        <f ca="1">(OFFSET(Assumptions!$B$20,J$1-1,0)*$D816+1)^(1/252)-1</f>
        <v>5.8077744096163286E-4</v>
      </c>
      <c r="K816" s="2">
        <f ca="1">(OFFSET(Assumptions!$B$20,K$1-1,0)*$D816+1)^(1/252)-1</f>
        <v>5.1264282247065474E-4</v>
      </c>
      <c r="L816" s="2">
        <f ca="1">(OFFSET(Assumptions!$B$20,L$1-1,0)*$D816+1)^(1/252)-1</f>
        <v>5.1035148901323879E-4</v>
      </c>
      <c r="M816" s="2">
        <f ca="1">(OFFSET(Assumptions!$B$20,M$1-1,0)*$D816+1)^(1/252)-1</f>
        <v>5.2179500772808751E-4</v>
      </c>
      <c r="N816" s="2">
        <f ca="1">(OFFSET(Assumptions!$B$20,N$1-1,0)*$D816+1)^(1/252)-1</f>
        <v>4.8920919037276356E-4</v>
      </c>
    </row>
    <row r="817" spans="1:14" x14ac:dyDescent="0.25">
      <c r="A817" s="4">
        <f t="shared" si="48"/>
        <v>5</v>
      </c>
      <c r="B817" s="4">
        <f t="shared" si="49"/>
        <v>2015</v>
      </c>
      <c r="C817" s="9">
        <v>42149</v>
      </c>
      <c r="D817" s="1">
        <f t="shared" si="50"/>
        <v>0.13129912216060169</v>
      </c>
      <c r="E817" s="1">
        <v>4.8967000000010895E-4</v>
      </c>
      <c r="F817" s="1">
        <f t="shared" si="51"/>
        <v>0.3358316432170374</v>
      </c>
      <c r="G817" s="1">
        <v>-1.57106204374946E-3</v>
      </c>
      <c r="H817" s="2">
        <f ca="1">(OFFSET(Assumptions!$B$20,H$1-1,0)*$D817+1)^(1/252)-1</f>
        <v>5.1264282247065474E-4</v>
      </c>
      <c r="I817" s="2">
        <f ca="1">(OFFSET(Assumptions!$B$20,I$1-1,0)*$D817+1)^(1/252)-1</f>
        <v>5.3548400571989951E-4</v>
      </c>
      <c r="J817" s="2">
        <f ca="1">(OFFSET(Assumptions!$B$20,J$1-1,0)*$D817+1)^(1/252)-1</f>
        <v>5.8077744096163286E-4</v>
      </c>
      <c r="K817" s="2">
        <f ca="1">(OFFSET(Assumptions!$B$20,K$1-1,0)*$D817+1)^(1/252)-1</f>
        <v>5.1264282247065474E-4</v>
      </c>
      <c r="L817" s="2">
        <f ca="1">(OFFSET(Assumptions!$B$20,L$1-1,0)*$D817+1)^(1/252)-1</f>
        <v>5.1035148901323879E-4</v>
      </c>
      <c r="M817" s="2">
        <f ca="1">(OFFSET(Assumptions!$B$20,M$1-1,0)*$D817+1)^(1/252)-1</f>
        <v>5.2179500772808751E-4</v>
      </c>
      <c r="N817" s="2">
        <f ca="1">(OFFSET(Assumptions!$B$20,N$1-1,0)*$D817+1)^(1/252)-1</f>
        <v>4.8920919037276356E-4</v>
      </c>
    </row>
    <row r="818" spans="1:14" x14ac:dyDescent="0.25">
      <c r="A818" s="4">
        <f t="shared" si="48"/>
        <v>5</v>
      </c>
      <c r="B818" s="4">
        <f t="shared" si="49"/>
        <v>2015</v>
      </c>
      <c r="C818" s="9">
        <v>42150</v>
      </c>
      <c r="D818" s="1">
        <f t="shared" si="50"/>
        <v>0.13129912216060169</v>
      </c>
      <c r="E818" s="1">
        <v>4.8967000000010895E-4</v>
      </c>
      <c r="F818" s="1">
        <f t="shared" si="51"/>
        <v>0.33648575989777174</v>
      </c>
      <c r="G818" s="1">
        <v>3.40057510537939E-3</v>
      </c>
      <c r="H818" s="2">
        <f ca="1">(OFFSET(Assumptions!$B$20,H$1-1,0)*$D818+1)^(1/252)-1</f>
        <v>5.1264282247065474E-4</v>
      </c>
      <c r="I818" s="2">
        <f ca="1">(OFFSET(Assumptions!$B$20,I$1-1,0)*$D818+1)^(1/252)-1</f>
        <v>5.3548400571989951E-4</v>
      </c>
      <c r="J818" s="2">
        <f ca="1">(OFFSET(Assumptions!$B$20,J$1-1,0)*$D818+1)^(1/252)-1</f>
        <v>5.8077744096163286E-4</v>
      </c>
      <c r="K818" s="2">
        <f ca="1">(OFFSET(Assumptions!$B$20,K$1-1,0)*$D818+1)^(1/252)-1</f>
        <v>5.1264282247065474E-4</v>
      </c>
      <c r="L818" s="2">
        <f ca="1">(OFFSET(Assumptions!$B$20,L$1-1,0)*$D818+1)^(1/252)-1</f>
        <v>5.1035148901323879E-4</v>
      </c>
      <c r="M818" s="2">
        <f ca="1">(OFFSET(Assumptions!$B$20,M$1-1,0)*$D818+1)^(1/252)-1</f>
        <v>5.2179500772808751E-4</v>
      </c>
      <c r="N818" s="2">
        <f ca="1">(OFFSET(Assumptions!$B$20,N$1-1,0)*$D818+1)^(1/252)-1</f>
        <v>4.8920919037276356E-4</v>
      </c>
    </row>
    <row r="819" spans="1:14" x14ac:dyDescent="0.25">
      <c r="A819" s="4">
        <f t="shared" si="48"/>
        <v>5</v>
      </c>
      <c r="B819" s="4">
        <f t="shared" si="49"/>
        <v>2015</v>
      </c>
      <c r="C819" s="9">
        <v>42151</v>
      </c>
      <c r="D819" s="1">
        <f t="shared" si="50"/>
        <v>0.13129912216060169</v>
      </c>
      <c r="E819" s="1">
        <v>4.8967000000010895E-4</v>
      </c>
      <c r="F819" s="1">
        <f t="shared" si="51"/>
        <v>0.33714019687982111</v>
      </c>
      <c r="G819" s="1">
        <v>-1.5801138883133599E-3</v>
      </c>
      <c r="H819" s="2">
        <f ca="1">(OFFSET(Assumptions!$B$20,H$1-1,0)*$D819+1)^(1/252)-1</f>
        <v>5.1264282247065474E-4</v>
      </c>
      <c r="I819" s="2">
        <f ca="1">(OFFSET(Assumptions!$B$20,I$1-1,0)*$D819+1)^(1/252)-1</f>
        <v>5.3548400571989951E-4</v>
      </c>
      <c r="J819" s="2">
        <f ca="1">(OFFSET(Assumptions!$B$20,J$1-1,0)*$D819+1)^(1/252)-1</f>
        <v>5.8077744096163286E-4</v>
      </c>
      <c r="K819" s="2">
        <f ca="1">(OFFSET(Assumptions!$B$20,K$1-1,0)*$D819+1)^(1/252)-1</f>
        <v>5.1264282247065474E-4</v>
      </c>
      <c r="L819" s="2">
        <f ca="1">(OFFSET(Assumptions!$B$20,L$1-1,0)*$D819+1)^(1/252)-1</f>
        <v>5.1035148901323879E-4</v>
      </c>
      <c r="M819" s="2">
        <f ca="1">(OFFSET(Assumptions!$B$20,M$1-1,0)*$D819+1)^(1/252)-1</f>
        <v>5.2179500772808751E-4</v>
      </c>
      <c r="N819" s="2">
        <f ca="1">(OFFSET(Assumptions!$B$20,N$1-1,0)*$D819+1)^(1/252)-1</f>
        <v>4.8920919037276356E-4</v>
      </c>
    </row>
    <row r="820" spans="1:14" x14ac:dyDescent="0.25">
      <c r="A820" s="4">
        <f t="shared" si="48"/>
        <v>5</v>
      </c>
      <c r="B820" s="4">
        <f t="shared" si="49"/>
        <v>2015</v>
      </c>
      <c r="C820" s="9">
        <v>42152</v>
      </c>
      <c r="D820" s="1">
        <f t="shared" si="50"/>
        <v>0.13129912216060169</v>
      </c>
      <c r="E820" s="1">
        <v>4.8967000000010895E-4</v>
      </c>
      <c r="F820" s="1">
        <f t="shared" si="51"/>
        <v>0.33779495432002737</v>
      </c>
      <c r="G820" s="1">
        <v>5.5010650397855397E-3</v>
      </c>
      <c r="H820" s="2">
        <f ca="1">(OFFSET(Assumptions!$B$20,H$1-1,0)*$D820+1)^(1/252)-1</f>
        <v>5.1264282247065474E-4</v>
      </c>
      <c r="I820" s="2">
        <f ca="1">(OFFSET(Assumptions!$B$20,I$1-1,0)*$D820+1)^(1/252)-1</f>
        <v>5.3548400571989951E-4</v>
      </c>
      <c r="J820" s="2">
        <f ca="1">(OFFSET(Assumptions!$B$20,J$1-1,0)*$D820+1)^(1/252)-1</f>
        <v>5.8077744096163286E-4</v>
      </c>
      <c r="K820" s="2">
        <f ca="1">(OFFSET(Assumptions!$B$20,K$1-1,0)*$D820+1)^(1/252)-1</f>
        <v>5.1264282247065474E-4</v>
      </c>
      <c r="L820" s="2">
        <f ca="1">(OFFSET(Assumptions!$B$20,L$1-1,0)*$D820+1)^(1/252)-1</f>
        <v>5.1035148901323879E-4</v>
      </c>
      <c r="M820" s="2">
        <f ca="1">(OFFSET(Assumptions!$B$20,M$1-1,0)*$D820+1)^(1/252)-1</f>
        <v>5.2179500772808751E-4</v>
      </c>
      <c r="N820" s="2">
        <f ca="1">(OFFSET(Assumptions!$B$20,N$1-1,0)*$D820+1)^(1/252)-1</f>
        <v>4.8920919037276356E-4</v>
      </c>
    </row>
    <row r="821" spans="1:14" x14ac:dyDescent="0.25">
      <c r="A821" s="4">
        <f t="shared" si="48"/>
        <v>5</v>
      </c>
      <c r="B821" s="4">
        <f t="shared" si="49"/>
        <v>2015</v>
      </c>
      <c r="C821" s="9">
        <v>42153</v>
      </c>
      <c r="D821" s="1">
        <f t="shared" si="50"/>
        <v>0.13129912216060169</v>
      </c>
      <c r="E821" s="1">
        <v>4.8967000000010895E-4</v>
      </c>
      <c r="F821" s="1">
        <f t="shared" si="51"/>
        <v>0.33845003237530946</v>
      </c>
      <c r="G821" s="1">
        <v>9.1624897173938607E-3</v>
      </c>
      <c r="H821" s="2">
        <f ca="1">(OFFSET(Assumptions!$B$20,H$1-1,0)*$D821+1)^(1/252)-1</f>
        <v>5.1264282247065474E-4</v>
      </c>
      <c r="I821" s="2">
        <f ca="1">(OFFSET(Assumptions!$B$20,I$1-1,0)*$D821+1)^(1/252)-1</f>
        <v>5.3548400571989951E-4</v>
      </c>
      <c r="J821" s="2">
        <f ca="1">(OFFSET(Assumptions!$B$20,J$1-1,0)*$D821+1)^(1/252)-1</f>
        <v>5.8077744096163286E-4</v>
      </c>
      <c r="K821" s="2">
        <f ca="1">(OFFSET(Assumptions!$B$20,K$1-1,0)*$D821+1)^(1/252)-1</f>
        <v>5.1264282247065474E-4</v>
      </c>
      <c r="L821" s="2">
        <f ca="1">(OFFSET(Assumptions!$B$20,L$1-1,0)*$D821+1)^(1/252)-1</f>
        <v>5.1035148901323879E-4</v>
      </c>
      <c r="M821" s="2">
        <f ca="1">(OFFSET(Assumptions!$B$20,M$1-1,0)*$D821+1)^(1/252)-1</f>
        <v>5.2179500772808751E-4</v>
      </c>
      <c r="N821" s="2">
        <f ca="1">(OFFSET(Assumptions!$B$20,N$1-1,0)*$D821+1)^(1/252)-1</f>
        <v>4.8920919037276356E-4</v>
      </c>
    </row>
    <row r="822" spans="1:14" x14ac:dyDescent="0.25">
      <c r="A822" s="4">
        <f t="shared" si="48"/>
        <v>6</v>
      </c>
      <c r="B822" s="4">
        <f t="shared" si="49"/>
        <v>2015</v>
      </c>
      <c r="C822" s="9">
        <v>42156</v>
      </c>
      <c r="D822" s="1">
        <f t="shared" si="50"/>
        <v>0.13129912216060169</v>
      </c>
      <c r="E822" s="1">
        <v>4.8967000000010895E-4</v>
      </c>
      <c r="F822" s="1">
        <f t="shared" si="51"/>
        <v>0.3391054312026629</v>
      </c>
      <c r="G822" s="1">
        <v>1.29238129941718E-2</v>
      </c>
      <c r="H822" s="2">
        <f ca="1">(OFFSET(Assumptions!$B$20,H$1-1,0)*$D822+1)^(1/252)-1</f>
        <v>5.1264282247065474E-4</v>
      </c>
      <c r="I822" s="2">
        <f ca="1">(OFFSET(Assumptions!$B$20,I$1-1,0)*$D822+1)^(1/252)-1</f>
        <v>5.3548400571989951E-4</v>
      </c>
      <c r="J822" s="2">
        <f ca="1">(OFFSET(Assumptions!$B$20,J$1-1,0)*$D822+1)^(1/252)-1</f>
        <v>5.8077744096163286E-4</v>
      </c>
      <c r="K822" s="2">
        <f ca="1">(OFFSET(Assumptions!$B$20,K$1-1,0)*$D822+1)^(1/252)-1</f>
        <v>5.1264282247065474E-4</v>
      </c>
      <c r="L822" s="2">
        <f ca="1">(OFFSET(Assumptions!$B$20,L$1-1,0)*$D822+1)^(1/252)-1</f>
        <v>5.1035148901323879E-4</v>
      </c>
      <c r="M822" s="2">
        <f ca="1">(OFFSET(Assumptions!$B$20,M$1-1,0)*$D822+1)^(1/252)-1</f>
        <v>5.2179500772808751E-4</v>
      </c>
      <c r="N822" s="2">
        <f ca="1">(OFFSET(Assumptions!$B$20,N$1-1,0)*$D822+1)^(1/252)-1</f>
        <v>4.8920919037276356E-4</v>
      </c>
    </row>
    <row r="823" spans="1:14" x14ac:dyDescent="0.25">
      <c r="A823" s="4">
        <f t="shared" si="48"/>
        <v>6</v>
      </c>
      <c r="B823" s="4">
        <f t="shared" si="49"/>
        <v>2015</v>
      </c>
      <c r="C823" s="9">
        <v>42157</v>
      </c>
      <c r="D823" s="1">
        <f t="shared" si="50"/>
        <v>0.13129912216060169</v>
      </c>
      <c r="E823" s="1">
        <v>4.8967000000010895E-4</v>
      </c>
      <c r="F823" s="1">
        <f t="shared" si="51"/>
        <v>0.33976115095916004</v>
      </c>
      <c r="G823" s="1">
        <v>1.23410931447985E-2</v>
      </c>
      <c r="H823" s="2">
        <f ca="1">(OFFSET(Assumptions!$B$20,H$1-1,0)*$D823+1)^(1/252)-1</f>
        <v>5.1264282247065474E-4</v>
      </c>
      <c r="I823" s="2">
        <f ca="1">(OFFSET(Assumptions!$B$20,I$1-1,0)*$D823+1)^(1/252)-1</f>
        <v>5.3548400571989951E-4</v>
      </c>
      <c r="J823" s="2">
        <f ca="1">(OFFSET(Assumptions!$B$20,J$1-1,0)*$D823+1)^(1/252)-1</f>
        <v>5.8077744096163286E-4</v>
      </c>
      <c r="K823" s="2">
        <f ca="1">(OFFSET(Assumptions!$B$20,K$1-1,0)*$D823+1)^(1/252)-1</f>
        <v>5.1264282247065474E-4</v>
      </c>
      <c r="L823" s="2">
        <f ca="1">(OFFSET(Assumptions!$B$20,L$1-1,0)*$D823+1)^(1/252)-1</f>
        <v>5.1035148901323879E-4</v>
      </c>
      <c r="M823" s="2">
        <f ca="1">(OFFSET(Assumptions!$B$20,M$1-1,0)*$D823+1)^(1/252)-1</f>
        <v>5.2179500772808751E-4</v>
      </c>
      <c r="N823" s="2">
        <f ca="1">(OFFSET(Assumptions!$B$20,N$1-1,0)*$D823+1)^(1/252)-1</f>
        <v>4.8920919037276356E-4</v>
      </c>
    </row>
    <row r="824" spans="1:14" x14ac:dyDescent="0.25">
      <c r="A824" s="4">
        <f t="shared" si="48"/>
        <v>6</v>
      </c>
      <c r="B824" s="4">
        <f t="shared" si="49"/>
        <v>2015</v>
      </c>
      <c r="C824" s="9">
        <v>42158</v>
      </c>
      <c r="D824" s="1">
        <f t="shared" si="50"/>
        <v>0.13129912216060169</v>
      </c>
      <c r="E824" s="1">
        <v>4.8967000000010895E-4</v>
      </c>
      <c r="F824" s="1">
        <f t="shared" si="51"/>
        <v>0.34041719180195029</v>
      </c>
      <c r="G824" s="1">
        <v>-3.9300012145537799E-3</v>
      </c>
      <c r="H824" s="2">
        <f ca="1">(OFFSET(Assumptions!$B$20,H$1-1,0)*$D824+1)^(1/252)-1</f>
        <v>5.1264282247065474E-4</v>
      </c>
      <c r="I824" s="2">
        <f ca="1">(OFFSET(Assumptions!$B$20,I$1-1,0)*$D824+1)^(1/252)-1</f>
        <v>5.3548400571989951E-4</v>
      </c>
      <c r="J824" s="2">
        <f ca="1">(OFFSET(Assumptions!$B$20,J$1-1,0)*$D824+1)^(1/252)-1</f>
        <v>5.8077744096163286E-4</v>
      </c>
      <c r="K824" s="2">
        <f ca="1">(OFFSET(Assumptions!$B$20,K$1-1,0)*$D824+1)^(1/252)-1</f>
        <v>5.1264282247065474E-4</v>
      </c>
      <c r="L824" s="2">
        <f ca="1">(OFFSET(Assumptions!$B$20,L$1-1,0)*$D824+1)^(1/252)-1</f>
        <v>5.1035148901323879E-4</v>
      </c>
      <c r="M824" s="2">
        <f ca="1">(OFFSET(Assumptions!$B$20,M$1-1,0)*$D824+1)^(1/252)-1</f>
        <v>5.2179500772808751E-4</v>
      </c>
      <c r="N824" s="2">
        <f ca="1">(OFFSET(Assumptions!$B$20,N$1-1,0)*$D824+1)^(1/252)-1</f>
        <v>4.8920919037276356E-4</v>
      </c>
    </row>
    <row r="825" spans="1:14" x14ac:dyDescent="0.25">
      <c r="A825" s="4">
        <f t="shared" si="48"/>
        <v>6</v>
      </c>
      <c r="B825" s="4">
        <f t="shared" si="49"/>
        <v>2015</v>
      </c>
      <c r="C825" s="9">
        <v>42160</v>
      </c>
      <c r="D825" s="1">
        <f t="shared" si="50"/>
        <v>0.13129912216060169</v>
      </c>
      <c r="E825" s="1">
        <v>4.8967000000010895E-4</v>
      </c>
      <c r="F825" s="1">
        <f t="shared" si="51"/>
        <v>0.34107355388826011</v>
      </c>
      <c r="G825" s="1">
        <v>3.3749109532592598E-3</v>
      </c>
      <c r="H825" s="2">
        <f ca="1">(OFFSET(Assumptions!$B$20,H$1-1,0)*$D825+1)^(1/252)-1</f>
        <v>5.1264282247065474E-4</v>
      </c>
      <c r="I825" s="2">
        <f ca="1">(OFFSET(Assumptions!$B$20,I$1-1,0)*$D825+1)^(1/252)-1</f>
        <v>5.3548400571989951E-4</v>
      </c>
      <c r="J825" s="2">
        <f ca="1">(OFFSET(Assumptions!$B$20,J$1-1,0)*$D825+1)^(1/252)-1</f>
        <v>5.8077744096163286E-4</v>
      </c>
      <c r="K825" s="2">
        <f ca="1">(OFFSET(Assumptions!$B$20,K$1-1,0)*$D825+1)^(1/252)-1</f>
        <v>5.1264282247065474E-4</v>
      </c>
      <c r="L825" s="2">
        <f ca="1">(OFFSET(Assumptions!$B$20,L$1-1,0)*$D825+1)^(1/252)-1</f>
        <v>5.1035148901323879E-4</v>
      </c>
      <c r="M825" s="2">
        <f ca="1">(OFFSET(Assumptions!$B$20,M$1-1,0)*$D825+1)^(1/252)-1</f>
        <v>5.2179500772808751E-4</v>
      </c>
      <c r="N825" s="2">
        <f ca="1">(OFFSET(Assumptions!$B$20,N$1-1,0)*$D825+1)^(1/252)-1</f>
        <v>4.8920919037276356E-4</v>
      </c>
    </row>
    <row r="826" spans="1:14" x14ac:dyDescent="0.25">
      <c r="A826" s="4">
        <f t="shared" si="48"/>
        <v>6</v>
      </c>
      <c r="B826" s="4">
        <f t="shared" si="49"/>
        <v>2015</v>
      </c>
      <c r="C826" s="9">
        <v>42163</v>
      </c>
      <c r="D826" s="1">
        <f t="shared" si="50"/>
        <v>0.13639970914432875</v>
      </c>
      <c r="E826" s="1">
        <v>5.0752999999992298E-4</v>
      </c>
      <c r="F826" s="1">
        <f t="shared" si="51"/>
        <v>0.34175418894906495</v>
      </c>
      <c r="G826" s="1">
        <v>1.34199903666907E-2</v>
      </c>
      <c r="H826" s="2">
        <f ca="1">(OFFSET(Assumptions!$B$20,H$1-1,0)*$D826+1)^(1/252)-1</f>
        <v>5.3128622181541907E-4</v>
      </c>
      <c r="I826" s="2">
        <f ca="1">(OFFSET(Assumptions!$B$20,I$1-1,0)*$D826+1)^(1/252)-1</f>
        <v>5.5490170331640165E-4</v>
      </c>
      <c r="J826" s="2">
        <f ca="1">(OFFSET(Assumptions!$B$20,J$1-1,0)*$D826+1)^(1/252)-1</f>
        <v>6.0171706027545291E-4</v>
      </c>
      <c r="K826" s="2">
        <f ca="1">(OFFSET(Assumptions!$B$20,K$1-1,0)*$D826+1)^(1/252)-1</f>
        <v>5.3128622181541907E-4</v>
      </c>
      <c r="L826" s="2">
        <f ca="1">(OFFSET(Assumptions!$B$20,L$1-1,0)*$D826+1)^(1/252)-1</f>
        <v>5.2891696061241333E-4</v>
      </c>
      <c r="M826" s="2">
        <f ca="1">(OFFSET(Assumptions!$B$20,M$1-1,0)*$D826+1)^(1/252)-1</f>
        <v>5.4074920957214445E-4</v>
      </c>
      <c r="N826" s="2">
        <f ca="1">(OFFSET(Assumptions!$B$20,N$1-1,0)*$D826+1)^(1/252)-1</f>
        <v>5.0705342844969969E-4</v>
      </c>
    </row>
    <row r="827" spans="1:14" x14ac:dyDescent="0.25">
      <c r="A827" s="4">
        <f t="shared" si="48"/>
        <v>6</v>
      </c>
      <c r="B827" s="4">
        <f t="shared" si="49"/>
        <v>2015</v>
      </c>
      <c r="C827" s="9">
        <v>42164</v>
      </c>
      <c r="D827" s="1">
        <f t="shared" si="50"/>
        <v>0.13639970914432875</v>
      </c>
      <c r="E827" s="1">
        <v>5.0752999999992298E-4</v>
      </c>
      <c r="F827" s="1">
        <f t="shared" si="51"/>
        <v>0.34243516945258223</v>
      </c>
      <c r="G827" s="1">
        <v>-1.3159615400786301E-3</v>
      </c>
      <c r="H827" s="2">
        <f ca="1">(OFFSET(Assumptions!$B$20,H$1-1,0)*$D827+1)^(1/252)-1</f>
        <v>5.3128622181541907E-4</v>
      </c>
      <c r="I827" s="2">
        <f ca="1">(OFFSET(Assumptions!$B$20,I$1-1,0)*$D827+1)^(1/252)-1</f>
        <v>5.5490170331640165E-4</v>
      </c>
      <c r="J827" s="2">
        <f ca="1">(OFFSET(Assumptions!$B$20,J$1-1,0)*$D827+1)^(1/252)-1</f>
        <v>6.0171706027545291E-4</v>
      </c>
      <c r="K827" s="2">
        <f ca="1">(OFFSET(Assumptions!$B$20,K$1-1,0)*$D827+1)^(1/252)-1</f>
        <v>5.3128622181541907E-4</v>
      </c>
      <c r="L827" s="2">
        <f ca="1">(OFFSET(Assumptions!$B$20,L$1-1,0)*$D827+1)^(1/252)-1</f>
        <v>5.2891696061241333E-4</v>
      </c>
      <c r="M827" s="2">
        <f ca="1">(OFFSET(Assumptions!$B$20,M$1-1,0)*$D827+1)^(1/252)-1</f>
        <v>5.4074920957214445E-4</v>
      </c>
      <c r="N827" s="2">
        <f ca="1">(OFFSET(Assumptions!$B$20,N$1-1,0)*$D827+1)^(1/252)-1</f>
        <v>5.0705342844969969E-4</v>
      </c>
    </row>
    <row r="828" spans="1:14" x14ac:dyDescent="0.25">
      <c r="A828" s="4">
        <f t="shared" si="48"/>
        <v>6</v>
      </c>
      <c r="B828" s="4">
        <f t="shared" si="49"/>
        <v>2015</v>
      </c>
      <c r="C828" s="9">
        <v>42165</v>
      </c>
      <c r="D828" s="1">
        <f t="shared" si="50"/>
        <v>0.13639970914432875</v>
      </c>
      <c r="E828" s="1">
        <v>5.0752999999992298E-4</v>
      </c>
      <c r="F828" s="1">
        <f t="shared" si="51"/>
        <v>0.34311649557413437</v>
      </c>
      <c r="G828" s="1">
        <v>5.0562127096072098E-3</v>
      </c>
      <c r="H828" s="2">
        <f ca="1">(OFFSET(Assumptions!$B$20,H$1-1,0)*$D828+1)^(1/252)-1</f>
        <v>5.3128622181541907E-4</v>
      </c>
      <c r="I828" s="2">
        <f ca="1">(OFFSET(Assumptions!$B$20,I$1-1,0)*$D828+1)^(1/252)-1</f>
        <v>5.5490170331640165E-4</v>
      </c>
      <c r="J828" s="2">
        <f ca="1">(OFFSET(Assumptions!$B$20,J$1-1,0)*$D828+1)^(1/252)-1</f>
        <v>6.0171706027545291E-4</v>
      </c>
      <c r="K828" s="2">
        <f ca="1">(OFFSET(Assumptions!$B$20,K$1-1,0)*$D828+1)^(1/252)-1</f>
        <v>5.3128622181541907E-4</v>
      </c>
      <c r="L828" s="2">
        <f ca="1">(OFFSET(Assumptions!$B$20,L$1-1,0)*$D828+1)^(1/252)-1</f>
        <v>5.2891696061241333E-4</v>
      </c>
      <c r="M828" s="2">
        <f ca="1">(OFFSET(Assumptions!$B$20,M$1-1,0)*$D828+1)^(1/252)-1</f>
        <v>5.4074920957214445E-4</v>
      </c>
      <c r="N828" s="2">
        <f ca="1">(OFFSET(Assumptions!$B$20,N$1-1,0)*$D828+1)^(1/252)-1</f>
        <v>5.0705342844969969E-4</v>
      </c>
    </row>
    <row r="829" spans="1:14" x14ac:dyDescent="0.25">
      <c r="A829" s="4">
        <f t="shared" si="48"/>
        <v>6</v>
      </c>
      <c r="B829" s="4">
        <f t="shared" si="49"/>
        <v>2015</v>
      </c>
      <c r="C829" s="9">
        <v>42166</v>
      </c>
      <c r="D829" s="1">
        <f t="shared" si="50"/>
        <v>0.13639970914432875</v>
      </c>
      <c r="E829" s="1">
        <v>5.0752999999992298E-4</v>
      </c>
      <c r="F829" s="1">
        <f t="shared" si="51"/>
        <v>0.34379816748913306</v>
      </c>
      <c r="G829" s="1">
        <v>1.3358265316952399E-2</v>
      </c>
      <c r="H829" s="2">
        <f ca="1">(OFFSET(Assumptions!$B$20,H$1-1,0)*$D829+1)^(1/252)-1</f>
        <v>5.3128622181541907E-4</v>
      </c>
      <c r="I829" s="2">
        <f ca="1">(OFFSET(Assumptions!$B$20,I$1-1,0)*$D829+1)^(1/252)-1</f>
        <v>5.5490170331640165E-4</v>
      </c>
      <c r="J829" s="2">
        <f ca="1">(OFFSET(Assumptions!$B$20,J$1-1,0)*$D829+1)^(1/252)-1</f>
        <v>6.0171706027545291E-4</v>
      </c>
      <c r="K829" s="2">
        <f ca="1">(OFFSET(Assumptions!$B$20,K$1-1,0)*$D829+1)^(1/252)-1</f>
        <v>5.3128622181541907E-4</v>
      </c>
      <c r="L829" s="2">
        <f ca="1">(OFFSET(Assumptions!$B$20,L$1-1,0)*$D829+1)^(1/252)-1</f>
        <v>5.2891696061241333E-4</v>
      </c>
      <c r="M829" s="2">
        <f ca="1">(OFFSET(Assumptions!$B$20,M$1-1,0)*$D829+1)^(1/252)-1</f>
        <v>5.4074920957214445E-4</v>
      </c>
      <c r="N829" s="2">
        <f ca="1">(OFFSET(Assumptions!$B$20,N$1-1,0)*$D829+1)^(1/252)-1</f>
        <v>5.0705342844969969E-4</v>
      </c>
    </row>
    <row r="830" spans="1:14" x14ac:dyDescent="0.25">
      <c r="A830" s="4">
        <f t="shared" si="48"/>
        <v>6</v>
      </c>
      <c r="B830" s="4">
        <f t="shared" si="49"/>
        <v>2015</v>
      </c>
      <c r="C830" s="9">
        <v>42167</v>
      </c>
      <c r="D830" s="1">
        <f t="shared" si="50"/>
        <v>0.13639970914432875</v>
      </c>
      <c r="E830" s="1">
        <v>5.0752999999992298E-4</v>
      </c>
      <c r="F830" s="1">
        <f t="shared" si="51"/>
        <v>0.34448018537307878</v>
      </c>
      <c r="G830" s="1">
        <v>1.25653164105766E-2</v>
      </c>
      <c r="H830" s="2">
        <f ca="1">(OFFSET(Assumptions!$B$20,H$1-1,0)*$D830+1)^(1/252)-1</f>
        <v>5.3128622181541907E-4</v>
      </c>
      <c r="I830" s="2">
        <f ca="1">(OFFSET(Assumptions!$B$20,I$1-1,0)*$D830+1)^(1/252)-1</f>
        <v>5.5490170331640165E-4</v>
      </c>
      <c r="J830" s="2">
        <f ca="1">(OFFSET(Assumptions!$B$20,J$1-1,0)*$D830+1)^(1/252)-1</f>
        <v>6.0171706027545291E-4</v>
      </c>
      <c r="K830" s="2">
        <f ca="1">(OFFSET(Assumptions!$B$20,K$1-1,0)*$D830+1)^(1/252)-1</f>
        <v>5.3128622181541907E-4</v>
      </c>
      <c r="L830" s="2">
        <f ca="1">(OFFSET(Assumptions!$B$20,L$1-1,0)*$D830+1)^(1/252)-1</f>
        <v>5.2891696061241333E-4</v>
      </c>
      <c r="M830" s="2">
        <f ca="1">(OFFSET(Assumptions!$B$20,M$1-1,0)*$D830+1)^(1/252)-1</f>
        <v>5.4074920957214445E-4</v>
      </c>
      <c r="N830" s="2">
        <f ca="1">(OFFSET(Assumptions!$B$20,N$1-1,0)*$D830+1)^(1/252)-1</f>
        <v>5.0705342844969969E-4</v>
      </c>
    </row>
    <row r="831" spans="1:14" x14ac:dyDescent="0.25">
      <c r="A831" s="4">
        <f t="shared" si="48"/>
        <v>6</v>
      </c>
      <c r="B831" s="4">
        <f t="shared" si="49"/>
        <v>2015</v>
      </c>
      <c r="C831" s="9">
        <v>42170</v>
      </c>
      <c r="D831" s="1">
        <f t="shared" si="50"/>
        <v>0.13639970914432875</v>
      </c>
      <c r="E831" s="1">
        <v>5.0752999999992298E-4</v>
      </c>
      <c r="F831" s="1">
        <f t="shared" si="51"/>
        <v>0.3451625494015611</v>
      </c>
      <c r="G831" s="1">
        <v>1.7758871286655E-3</v>
      </c>
      <c r="H831" s="2">
        <f ca="1">(OFFSET(Assumptions!$B$20,H$1-1,0)*$D831+1)^(1/252)-1</f>
        <v>5.3128622181541907E-4</v>
      </c>
      <c r="I831" s="2">
        <f ca="1">(OFFSET(Assumptions!$B$20,I$1-1,0)*$D831+1)^(1/252)-1</f>
        <v>5.5490170331640165E-4</v>
      </c>
      <c r="J831" s="2">
        <f ca="1">(OFFSET(Assumptions!$B$20,J$1-1,0)*$D831+1)^(1/252)-1</f>
        <v>6.0171706027545291E-4</v>
      </c>
      <c r="K831" s="2">
        <f ca="1">(OFFSET(Assumptions!$B$20,K$1-1,0)*$D831+1)^(1/252)-1</f>
        <v>5.3128622181541907E-4</v>
      </c>
      <c r="L831" s="2">
        <f ca="1">(OFFSET(Assumptions!$B$20,L$1-1,0)*$D831+1)^(1/252)-1</f>
        <v>5.2891696061241333E-4</v>
      </c>
      <c r="M831" s="2">
        <f ca="1">(OFFSET(Assumptions!$B$20,M$1-1,0)*$D831+1)^(1/252)-1</f>
        <v>5.4074920957214445E-4</v>
      </c>
      <c r="N831" s="2">
        <f ca="1">(OFFSET(Assumptions!$B$20,N$1-1,0)*$D831+1)^(1/252)-1</f>
        <v>5.0705342844969969E-4</v>
      </c>
    </row>
    <row r="832" spans="1:14" x14ac:dyDescent="0.25">
      <c r="A832" s="4">
        <f t="shared" si="48"/>
        <v>6</v>
      </c>
      <c r="B832" s="4">
        <f t="shared" si="49"/>
        <v>2015</v>
      </c>
      <c r="C832" s="9">
        <v>42171</v>
      </c>
      <c r="D832" s="1">
        <f t="shared" si="50"/>
        <v>0.13639970914432875</v>
      </c>
      <c r="E832" s="1">
        <v>5.0752999999992298E-4</v>
      </c>
      <c r="F832" s="1">
        <f t="shared" si="51"/>
        <v>0.34584525975025882</v>
      </c>
      <c r="G832" s="1">
        <v>1.40292155372159E-2</v>
      </c>
      <c r="H832" s="2">
        <f ca="1">(OFFSET(Assumptions!$B$20,H$1-1,0)*$D832+1)^(1/252)-1</f>
        <v>5.3128622181541907E-4</v>
      </c>
      <c r="I832" s="2">
        <f ca="1">(OFFSET(Assumptions!$B$20,I$1-1,0)*$D832+1)^(1/252)-1</f>
        <v>5.5490170331640165E-4</v>
      </c>
      <c r="J832" s="2">
        <f ca="1">(OFFSET(Assumptions!$B$20,J$1-1,0)*$D832+1)^(1/252)-1</f>
        <v>6.0171706027545291E-4</v>
      </c>
      <c r="K832" s="2">
        <f ca="1">(OFFSET(Assumptions!$B$20,K$1-1,0)*$D832+1)^(1/252)-1</f>
        <v>5.3128622181541907E-4</v>
      </c>
      <c r="L832" s="2">
        <f ca="1">(OFFSET(Assumptions!$B$20,L$1-1,0)*$D832+1)^(1/252)-1</f>
        <v>5.2891696061241333E-4</v>
      </c>
      <c r="M832" s="2">
        <f ca="1">(OFFSET(Assumptions!$B$20,M$1-1,0)*$D832+1)^(1/252)-1</f>
        <v>5.4074920957214445E-4</v>
      </c>
      <c r="N832" s="2">
        <f ca="1">(OFFSET(Assumptions!$B$20,N$1-1,0)*$D832+1)^(1/252)-1</f>
        <v>5.0705342844969969E-4</v>
      </c>
    </row>
    <row r="833" spans="1:14" x14ac:dyDescent="0.25">
      <c r="A833" s="4">
        <f t="shared" si="48"/>
        <v>6</v>
      </c>
      <c r="B833" s="4">
        <f t="shared" si="49"/>
        <v>2015</v>
      </c>
      <c r="C833" s="9">
        <v>42172</v>
      </c>
      <c r="D833" s="1">
        <f t="shared" si="50"/>
        <v>0.13639970914432875</v>
      </c>
      <c r="E833" s="1">
        <v>5.0752999999992298E-4</v>
      </c>
      <c r="F833" s="1">
        <f t="shared" si="51"/>
        <v>0.34652831659493977</v>
      </c>
      <c r="G833" s="1">
        <v>-5.7892117247625397E-3</v>
      </c>
      <c r="H833" s="2">
        <f ca="1">(OFFSET(Assumptions!$B$20,H$1-1,0)*$D833+1)^(1/252)-1</f>
        <v>5.3128622181541907E-4</v>
      </c>
      <c r="I833" s="2">
        <f ca="1">(OFFSET(Assumptions!$B$20,I$1-1,0)*$D833+1)^(1/252)-1</f>
        <v>5.5490170331640165E-4</v>
      </c>
      <c r="J833" s="2">
        <f ca="1">(OFFSET(Assumptions!$B$20,J$1-1,0)*$D833+1)^(1/252)-1</f>
        <v>6.0171706027545291E-4</v>
      </c>
      <c r="K833" s="2">
        <f ca="1">(OFFSET(Assumptions!$B$20,K$1-1,0)*$D833+1)^(1/252)-1</f>
        <v>5.3128622181541907E-4</v>
      </c>
      <c r="L833" s="2">
        <f ca="1">(OFFSET(Assumptions!$B$20,L$1-1,0)*$D833+1)^(1/252)-1</f>
        <v>5.2891696061241333E-4</v>
      </c>
      <c r="M833" s="2">
        <f ca="1">(OFFSET(Assumptions!$B$20,M$1-1,0)*$D833+1)^(1/252)-1</f>
        <v>5.4074920957214445E-4</v>
      </c>
      <c r="N833" s="2">
        <f ca="1">(OFFSET(Assumptions!$B$20,N$1-1,0)*$D833+1)^(1/252)-1</f>
        <v>5.0705342844969969E-4</v>
      </c>
    </row>
    <row r="834" spans="1:14" x14ac:dyDescent="0.25">
      <c r="A834" s="4">
        <f t="shared" si="48"/>
        <v>6</v>
      </c>
      <c r="B834" s="4">
        <f t="shared" si="49"/>
        <v>2015</v>
      </c>
      <c r="C834" s="9">
        <v>42173</v>
      </c>
      <c r="D834" s="1">
        <f t="shared" si="50"/>
        <v>0.13639970914432875</v>
      </c>
      <c r="E834" s="1">
        <v>5.0752999999992298E-4</v>
      </c>
      <c r="F834" s="1">
        <f t="shared" si="51"/>
        <v>0.34721172011146106</v>
      </c>
      <c r="G834" s="1">
        <v>-1.16282438509772E-2</v>
      </c>
      <c r="H834" s="2">
        <f ca="1">(OFFSET(Assumptions!$B$20,H$1-1,0)*$D834+1)^(1/252)-1</f>
        <v>5.3128622181541907E-4</v>
      </c>
      <c r="I834" s="2">
        <f ca="1">(OFFSET(Assumptions!$B$20,I$1-1,0)*$D834+1)^(1/252)-1</f>
        <v>5.5490170331640165E-4</v>
      </c>
      <c r="J834" s="2">
        <f ca="1">(OFFSET(Assumptions!$B$20,J$1-1,0)*$D834+1)^(1/252)-1</f>
        <v>6.0171706027545291E-4</v>
      </c>
      <c r="K834" s="2">
        <f ca="1">(OFFSET(Assumptions!$B$20,K$1-1,0)*$D834+1)^(1/252)-1</f>
        <v>5.3128622181541907E-4</v>
      </c>
      <c r="L834" s="2">
        <f ca="1">(OFFSET(Assumptions!$B$20,L$1-1,0)*$D834+1)^(1/252)-1</f>
        <v>5.2891696061241333E-4</v>
      </c>
      <c r="M834" s="2">
        <f ca="1">(OFFSET(Assumptions!$B$20,M$1-1,0)*$D834+1)^(1/252)-1</f>
        <v>5.4074920957214445E-4</v>
      </c>
      <c r="N834" s="2">
        <f ca="1">(OFFSET(Assumptions!$B$20,N$1-1,0)*$D834+1)^(1/252)-1</f>
        <v>5.0705342844969969E-4</v>
      </c>
    </row>
    <row r="835" spans="1:14" x14ac:dyDescent="0.25">
      <c r="A835" s="4">
        <f t="shared" si="48"/>
        <v>6</v>
      </c>
      <c r="B835" s="4">
        <f t="shared" si="49"/>
        <v>2015</v>
      </c>
      <c r="C835" s="9">
        <v>42174</v>
      </c>
      <c r="D835" s="1">
        <f t="shared" si="50"/>
        <v>0.13639970914432875</v>
      </c>
      <c r="E835" s="1">
        <v>5.0752999999992298E-4</v>
      </c>
      <c r="F835" s="1">
        <f t="shared" si="51"/>
        <v>0.34789547047576908</v>
      </c>
      <c r="G835" s="1">
        <v>3.0652429735575902E-3</v>
      </c>
      <c r="H835" s="2">
        <f ca="1">(OFFSET(Assumptions!$B$20,H$1-1,0)*$D835+1)^(1/252)-1</f>
        <v>5.3128622181541907E-4</v>
      </c>
      <c r="I835" s="2">
        <f ca="1">(OFFSET(Assumptions!$B$20,I$1-1,0)*$D835+1)^(1/252)-1</f>
        <v>5.5490170331640165E-4</v>
      </c>
      <c r="J835" s="2">
        <f ca="1">(OFFSET(Assumptions!$B$20,J$1-1,0)*$D835+1)^(1/252)-1</f>
        <v>6.0171706027545291E-4</v>
      </c>
      <c r="K835" s="2">
        <f ca="1">(OFFSET(Assumptions!$B$20,K$1-1,0)*$D835+1)^(1/252)-1</f>
        <v>5.3128622181541907E-4</v>
      </c>
      <c r="L835" s="2">
        <f ca="1">(OFFSET(Assumptions!$B$20,L$1-1,0)*$D835+1)^(1/252)-1</f>
        <v>5.2891696061241333E-4</v>
      </c>
      <c r="M835" s="2">
        <f ca="1">(OFFSET(Assumptions!$B$20,M$1-1,0)*$D835+1)^(1/252)-1</f>
        <v>5.4074920957214445E-4</v>
      </c>
      <c r="N835" s="2">
        <f ca="1">(OFFSET(Assumptions!$B$20,N$1-1,0)*$D835+1)^(1/252)-1</f>
        <v>5.0705342844969969E-4</v>
      </c>
    </row>
    <row r="836" spans="1:14" x14ac:dyDescent="0.25">
      <c r="A836" s="4">
        <f t="shared" ref="A836:A899" si="52">MONTH(C836)</f>
        <v>6</v>
      </c>
      <c r="B836" s="4">
        <f t="shared" ref="B836:B899" si="53">YEAR(C836)</f>
        <v>2015</v>
      </c>
      <c r="C836" s="9">
        <v>42177</v>
      </c>
      <c r="D836" s="1">
        <f t="shared" si="50"/>
        <v>0.13639970914432875</v>
      </c>
      <c r="E836" s="1">
        <v>5.0752999999992298E-4</v>
      </c>
      <c r="F836" s="1">
        <f t="shared" si="51"/>
        <v>0.34857956786389943</v>
      </c>
      <c r="G836" s="1">
        <v>-1.09442319168829E-3</v>
      </c>
      <c r="H836" s="2">
        <f ca="1">(OFFSET(Assumptions!$B$20,H$1-1,0)*$D836+1)^(1/252)-1</f>
        <v>5.3128622181541907E-4</v>
      </c>
      <c r="I836" s="2">
        <f ca="1">(OFFSET(Assumptions!$B$20,I$1-1,0)*$D836+1)^(1/252)-1</f>
        <v>5.5490170331640165E-4</v>
      </c>
      <c r="J836" s="2">
        <f ca="1">(OFFSET(Assumptions!$B$20,J$1-1,0)*$D836+1)^(1/252)-1</f>
        <v>6.0171706027545291E-4</v>
      </c>
      <c r="K836" s="2">
        <f ca="1">(OFFSET(Assumptions!$B$20,K$1-1,0)*$D836+1)^(1/252)-1</f>
        <v>5.3128622181541907E-4</v>
      </c>
      <c r="L836" s="2">
        <f ca="1">(OFFSET(Assumptions!$B$20,L$1-1,0)*$D836+1)^(1/252)-1</f>
        <v>5.2891696061241333E-4</v>
      </c>
      <c r="M836" s="2">
        <f ca="1">(OFFSET(Assumptions!$B$20,M$1-1,0)*$D836+1)^(1/252)-1</f>
        <v>5.4074920957214445E-4</v>
      </c>
      <c r="N836" s="2">
        <f ca="1">(OFFSET(Assumptions!$B$20,N$1-1,0)*$D836+1)^(1/252)-1</f>
        <v>5.0705342844969969E-4</v>
      </c>
    </row>
    <row r="837" spans="1:14" x14ac:dyDescent="0.25">
      <c r="A837" s="4">
        <f t="shared" si="52"/>
        <v>6</v>
      </c>
      <c r="B837" s="4">
        <f t="shared" si="53"/>
        <v>2015</v>
      </c>
      <c r="C837" s="9">
        <v>42178</v>
      </c>
      <c r="D837" s="1">
        <f t="shared" ref="D837:D900" si="54">(1+E837)^252-1</f>
        <v>0.13639970914432875</v>
      </c>
      <c r="E837" s="1">
        <v>5.0752999999992298E-4</v>
      </c>
      <c r="F837" s="1">
        <f t="shared" si="51"/>
        <v>0.34926401245197725</v>
      </c>
      <c r="G837" s="1">
        <v>-4.5444665335250302E-3</v>
      </c>
      <c r="H837" s="2">
        <f ca="1">(OFFSET(Assumptions!$B$20,H$1-1,0)*$D837+1)^(1/252)-1</f>
        <v>5.3128622181541907E-4</v>
      </c>
      <c r="I837" s="2">
        <f ca="1">(OFFSET(Assumptions!$B$20,I$1-1,0)*$D837+1)^(1/252)-1</f>
        <v>5.5490170331640165E-4</v>
      </c>
      <c r="J837" s="2">
        <f ca="1">(OFFSET(Assumptions!$B$20,J$1-1,0)*$D837+1)^(1/252)-1</f>
        <v>6.0171706027545291E-4</v>
      </c>
      <c r="K837" s="2">
        <f ca="1">(OFFSET(Assumptions!$B$20,K$1-1,0)*$D837+1)^(1/252)-1</f>
        <v>5.3128622181541907E-4</v>
      </c>
      <c r="L837" s="2">
        <f ca="1">(OFFSET(Assumptions!$B$20,L$1-1,0)*$D837+1)^(1/252)-1</f>
        <v>5.2891696061241333E-4</v>
      </c>
      <c r="M837" s="2">
        <f ca="1">(OFFSET(Assumptions!$B$20,M$1-1,0)*$D837+1)^(1/252)-1</f>
        <v>5.4074920957214445E-4</v>
      </c>
      <c r="N837" s="2">
        <f ca="1">(OFFSET(Assumptions!$B$20,N$1-1,0)*$D837+1)^(1/252)-1</f>
        <v>5.0705342844969969E-4</v>
      </c>
    </row>
    <row r="838" spans="1:14" x14ac:dyDescent="0.25">
      <c r="A838" s="4">
        <f t="shared" si="52"/>
        <v>6</v>
      </c>
      <c r="B838" s="4">
        <f t="shared" si="53"/>
        <v>2015</v>
      </c>
      <c r="C838" s="9">
        <v>42179</v>
      </c>
      <c r="D838" s="1">
        <f t="shared" si="54"/>
        <v>0.13639970914432875</v>
      </c>
      <c r="E838" s="1">
        <v>5.0752999999992298E-4</v>
      </c>
      <c r="F838" s="1">
        <f t="shared" si="51"/>
        <v>0.3499488044162169</v>
      </c>
      <c r="G838" s="1">
        <v>-2.4582562324690898E-3</v>
      </c>
      <c r="H838" s="2">
        <f ca="1">(OFFSET(Assumptions!$B$20,H$1-1,0)*$D838+1)^(1/252)-1</f>
        <v>5.3128622181541907E-4</v>
      </c>
      <c r="I838" s="2">
        <f ca="1">(OFFSET(Assumptions!$B$20,I$1-1,0)*$D838+1)^(1/252)-1</f>
        <v>5.5490170331640165E-4</v>
      </c>
      <c r="J838" s="2">
        <f ca="1">(OFFSET(Assumptions!$B$20,J$1-1,0)*$D838+1)^(1/252)-1</f>
        <v>6.0171706027545291E-4</v>
      </c>
      <c r="K838" s="2">
        <f ca="1">(OFFSET(Assumptions!$B$20,K$1-1,0)*$D838+1)^(1/252)-1</f>
        <v>5.3128622181541907E-4</v>
      </c>
      <c r="L838" s="2">
        <f ca="1">(OFFSET(Assumptions!$B$20,L$1-1,0)*$D838+1)^(1/252)-1</f>
        <v>5.2891696061241333E-4</v>
      </c>
      <c r="M838" s="2">
        <f ca="1">(OFFSET(Assumptions!$B$20,M$1-1,0)*$D838+1)^(1/252)-1</f>
        <v>5.4074920957214445E-4</v>
      </c>
      <c r="N838" s="2">
        <f ca="1">(OFFSET(Assumptions!$B$20,N$1-1,0)*$D838+1)^(1/252)-1</f>
        <v>5.0705342844969969E-4</v>
      </c>
    </row>
    <row r="839" spans="1:14" x14ac:dyDescent="0.25">
      <c r="A839" s="4">
        <f t="shared" si="52"/>
        <v>6</v>
      </c>
      <c r="B839" s="4">
        <f t="shared" si="53"/>
        <v>2015</v>
      </c>
      <c r="C839" s="9">
        <v>42180</v>
      </c>
      <c r="D839" s="1">
        <f t="shared" si="54"/>
        <v>0.13639970914432875</v>
      </c>
      <c r="E839" s="1">
        <v>5.0752999999992298E-4</v>
      </c>
      <c r="F839" s="1">
        <f t="shared" ref="F839:F902" si="55">(1+F838)*(1+E839)-1</f>
        <v>0.35063394393292224</v>
      </c>
      <c r="G839" s="1">
        <v>1.2284408133259799E-2</v>
      </c>
      <c r="H839" s="2">
        <f ca="1">(OFFSET(Assumptions!$B$20,H$1-1,0)*$D839+1)^(1/252)-1</f>
        <v>5.3128622181541907E-4</v>
      </c>
      <c r="I839" s="2">
        <f ca="1">(OFFSET(Assumptions!$B$20,I$1-1,0)*$D839+1)^(1/252)-1</f>
        <v>5.5490170331640165E-4</v>
      </c>
      <c r="J839" s="2">
        <f ca="1">(OFFSET(Assumptions!$B$20,J$1-1,0)*$D839+1)^(1/252)-1</f>
        <v>6.0171706027545291E-4</v>
      </c>
      <c r="K839" s="2">
        <f ca="1">(OFFSET(Assumptions!$B$20,K$1-1,0)*$D839+1)^(1/252)-1</f>
        <v>5.3128622181541907E-4</v>
      </c>
      <c r="L839" s="2">
        <f ca="1">(OFFSET(Assumptions!$B$20,L$1-1,0)*$D839+1)^(1/252)-1</f>
        <v>5.2891696061241333E-4</v>
      </c>
      <c r="M839" s="2">
        <f ca="1">(OFFSET(Assumptions!$B$20,M$1-1,0)*$D839+1)^(1/252)-1</f>
        <v>5.4074920957214445E-4</v>
      </c>
      <c r="N839" s="2">
        <f ca="1">(OFFSET(Assumptions!$B$20,N$1-1,0)*$D839+1)^(1/252)-1</f>
        <v>5.0705342844969969E-4</v>
      </c>
    </row>
    <row r="840" spans="1:14" x14ac:dyDescent="0.25">
      <c r="A840" s="4">
        <f t="shared" si="52"/>
        <v>6</v>
      </c>
      <c r="B840" s="4">
        <f t="shared" si="53"/>
        <v>2015</v>
      </c>
      <c r="C840" s="9">
        <v>42181</v>
      </c>
      <c r="D840" s="1">
        <f t="shared" si="54"/>
        <v>0.13639970914432875</v>
      </c>
      <c r="E840" s="1">
        <v>5.0752999999992298E-4</v>
      </c>
      <c r="F840" s="1">
        <f t="shared" si="55"/>
        <v>0.35131943117848641</v>
      </c>
      <c r="G840" s="1">
        <v>6.9037457737808304E-3</v>
      </c>
      <c r="H840" s="2">
        <f ca="1">(OFFSET(Assumptions!$B$20,H$1-1,0)*$D840+1)^(1/252)-1</f>
        <v>5.3128622181541907E-4</v>
      </c>
      <c r="I840" s="2">
        <f ca="1">(OFFSET(Assumptions!$B$20,I$1-1,0)*$D840+1)^(1/252)-1</f>
        <v>5.5490170331640165E-4</v>
      </c>
      <c r="J840" s="2">
        <f ca="1">(OFFSET(Assumptions!$B$20,J$1-1,0)*$D840+1)^(1/252)-1</f>
        <v>6.0171706027545291E-4</v>
      </c>
      <c r="K840" s="2">
        <f ca="1">(OFFSET(Assumptions!$B$20,K$1-1,0)*$D840+1)^(1/252)-1</f>
        <v>5.3128622181541907E-4</v>
      </c>
      <c r="L840" s="2">
        <f ca="1">(OFFSET(Assumptions!$B$20,L$1-1,0)*$D840+1)^(1/252)-1</f>
        <v>5.2891696061241333E-4</v>
      </c>
      <c r="M840" s="2">
        <f ca="1">(OFFSET(Assumptions!$B$20,M$1-1,0)*$D840+1)^(1/252)-1</f>
        <v>5.4074920957214445E-4</v>
      </c>
      <c r="N840" s="2">
        <f ca="1">(OFFSET(Assumptions!$B$20,N$1-1,0)*$D840+1)^(1/252)-1</f>
        <v>5.0705342844969969E-4</v>
      </c>
    </row>
    <row r="841" spans="1:14" x14ac:dyDescent="0.25">
      <c r="A841" s="4">
        <f t="shared" si="52"/>
        <v>6</v>
      </c>
      <c r="B841" s="4">
        <f t="shared" si="53"/>
        <v>2015</v>
      </c>
      <c r="C841" s="9">
        <v>42184</v>
      </c>
      <c r="D841" s="1">
        <f t="shared" si="54"/>
        <v>0.13639970914432875</v>
      </c>
      <c r="E841" s="1">
        <v>5.0752999999992298E-4</v>
      </c>
      <c r="F841" s="1">
        <f t="shared" si="55"/>
        <v>0.35200526632939222</v>
      </c>
      <c r="G841" s="1">
        <v>1.77728095130059E-3</v>
      </c>
      <c r="H841" s="2">
        <f ca="1">(OFFSET(Assumptions!$B$20,H$1-1,0)*$D841+1)^(1/252)-1</f>
        <v>5.3128622181541907E-4</v>
      </c>
      <c r="I841" s="2">
        <f ca="1">(OFFSET(Assumptions!$B$20,I$1-1,0)*$D841+1)^(1/252)-1</f>
        <v>5.5490170331640165E-4</v>
      </c>
      <c r="J841" s="2">
        <f ca="1">(OFFSET(Assumptions!$B$20,J$1-1,0)*$D841+1)^(1/252)-1</f>
        <v>6.0171706027545291E-4</v>
      </c>
      <c r="K841" s="2">
        <f ca="1">(OFFSET(Assumptions!$B$20,K$1-1,0)*$D841+1)^(1/252)-1</f>
        <v>5.3128622181541907E-4</v>
      </c>
      <c r="L841" s="2">
        <f ca="1">(OFFSET(Assumptions!$B$20,L$1-1,0)*$D841+1)^(1/252)-1</f>
        <v>5.2891696061241333E-4</v>
      </c>
      <c r="M841" s="2">
        <f ca="1">(OFFSET(Assumptions!$B$20,M$1-1,0)*$D841+1)^(1/252)-1</f>
        <v>5.4074920957214445E-4</v>
      </c>
      <c r="N841" s="2">
        <f ca="1">(OFFSET(Assumptions!$B$20,N$1-1,0)*$D841+1)^(1/252)-1</f>
        <v>5.0705342844969969E-4</v>
      </c>
    </row>
    <row r="842" spans="1:14" x14ac:dyDescent="0.25">
      <c r="A842" s="4">
        <f t="shared" si="52"/>
        <v>6</v>
      </c>
      <c r="B842" s="4">
        <f t="shared" si="53"/>
        <v>2015</v>
      </c>
      <c r="C842" s="9">
        <v>42185</v>
      </c>
      <c r="D842" s="1">
        <f t="shared" si="54"/>
        <v>0.13639970914432875</v>
      </c>
      <c r="E842" s="1">
        <v>5.0752999999992298E-4</v>
      </c>
      <c r="F842" s="1">
        <f t="shared" si="55"/>
        <v>0.35269144956221221</v>
      </c>
      <c r="G842" s="1">
        <v>-5.7645622114876902E-3</v>
      </c>
      <c r="H842" s="2">
        <f ca="1">(OFFSET(Assumptions!$B$20,H$1-1,0)*$D842+1)^(1/252)-1</f>
        <v>5.3128622181541907E-4</v>
      </c>
      <c r="I842" s="2">
        <f ca="1">(OFFSET(Assumptions!$B$20,I$1-1,0)*$D842+1)^(1/252)-1</f>
        <v>5.5490170331640165E-4</v>
      </c>
      <c r="J842" s="2">
        <f ca="1">(OFFSET(Assumptions!$B$20,J$1-1,0)*$D842+1)^(1/252)-1</f>
        <v>6.0171706027545291E-4</v>
      </c>
      <c r="K842" s="2">
        <f ca="1">(OFFSET(Assumptions!$B$20,K$1-1,0)*$D842+1)^(1/252)-1</f>
        <v>5.3128622181541907E-4</v>
      </c>
      <c r="L842" s="2">
        <f ca="1">(OFFSET(Assumptions!$B$20,L$1-1,0)*$D842+1)^(1/252)-1</f>
        <v>5.2891696061241333E-4</v>
      </c>
      <c r="M842" s="2">
        <f ca="1">(OFFSET(Assumptions!$B$20,M$1-1,0)*$D842+1)^(1/252)-1</f>
        <v>5.4074920957214445E-4</v>
      </c>
      <c r="N842" s="2">
        <f ca="1">(OFFSET(Assumptions!$B$20,N$1-1,0)*$D842+1)^(1/252)-1</f>
        <v>5.0705342844969969E-4</v>
      </c>
    </row>
    <row r="843" spans="1:14" x14ac:dyDescent="0.25">
      <c r="A843" s="4">
        <f t="shared" si="52"/>
        <v>7</v>
      </c>
      <c r="B843" s="4">
        <f t="shared" si="53"/>
        <v>2015</v>
      </c>
      <c r="C843" s="9">
        <v>42186</v>
      </c>
      <c r="D843" s="1">
        <f t="shared" si="54"/>
        <v>0.13639970914432875</v>
      </c>
      <c r="E843" s="1">
        <v>5.0752999999992298E-4</v>
      </c>
      <c r="F843" s="1">
        <f t="shared" si="55"/>
        <v>0.3533779810536084</v>
      </c>
      <c r="G843" s="1">
        <v>2.4542811452428199E-3</v>
      </c>
      <c r="H843" s="2">
        <f ca="1">(OFFSET(Assumptions!$B$20,H$1-1,0)*$D843+1)^(1/252)-1</f>
        <v>5.3128622181541907E-4</v>
      </c>
      <c r="I843" s="2">
        <f ca="1">(OFFSET(Assumptions!$B$20,I$1-1,0)*$D843+1)^(1/252)-1</f>
        <v>5.5490170331640165E-4</v>
      </c>
      <c r="J843" s="2">
        <f ca="1">(OFFSET(Assumptions!$B$20,J$1-1,0)*$D843+1)^(1/252)-1</f>
        <v>6.0171706027545291E-4</v>
      </c>
      <c r="K843" s="2">
        <f ca="1">(OFFSET(Assumptions!$B$20,K$1-1,0)*$D843+1)^(1/252)-1</f>
        <v>5.3128622181541907E-4</v>
      </c>
      <c r="L843" s="2">
        <f ca="1">(OFFSET(Assumptions!$B$20,L$1-1,0)*$D843+1)^(1/252)-1</f>
        <v>5.2891696061241333E-4</v>
      </c>
      <c r="M843" s="2">
        <f ca="1">(OFFSET(Assumptions!$B$20,M$1-1,0)*$D843+1)^(1/252)-1</f>
        <v>5.4074920957214445E-4</v>
      </c>
      <c r="N843" s="2">
        <f ca="1">(OFFSET(Assumptions!$B$20,N$1-1,0)*$D843+1)^(1/252)-1</f>
        <v>5.0705342844969969E-4</v>
      </c>
    </row>
    <row r="844" spans="1:14" x14ac:dyDescent="0.25">
      <c r="A844" s="4">
        <f t="shared" si="52"/>
        <v>7</v>
      </c>
      <c r="B844" s="4">
        <f t="shared" si="53"/>
        <v>2015</v>
      </c>
      <c r="C844" s="9">
        <v>42187</v>
      </c>
      <c r="D844" s="1">
        <f t="shared" si="54"/>
        <v>0.13639970914432875</v>
      </c>
      <c r="E844" s="1">
        <v>5.0752999999992298E-4</v>
      </c>
      <c r="F844" s="1">
        <f t="shared" si="55"/>
        <v>0.35406486098033252</v>
      </c>
      <c r="G844" s="1">
        <v>1.11702692156732E-2</v>
      </c>
      <c r="H844" s="2">
        <f ca="1">(OFFSET(Assumptions!$B$20,H$1-1,0)*$D844+1)^(1/252)-1</f>
        <v>5.3128622181541907E-4</v>
      </c>
      <c r="I844" s="2">
        <f ca="1">(OFFSET(Assumptions!$B$20,I$1-1,0)*$D844+1)^(1/252)-1</f>
        <v>5.5490170331640165E-4</v>
      </c>
      <c r="J844" s="2">
        <f ca="1">(OFFSET(Assumptions!$B$20,J$1-1,0)*$D844+1)^(1/252)-1</f>
        <v>6.0171706027545291E-4</v>
      </c>
      <c r="K844" s="2">
        <f ca="1">(OFFSET(Assumptions!$B$20,K$1-1,0)*$D844+1)^(1/252)-1</f>
        <v>5.3128622181541907E-4</v>
      </c>
      <c r="L844" s="2">
        <f ca="1">(OFFSET(Assumptions!$B$20,L$1-1,0)*$D844+1)^(1/252)-1</f>
        <v>5.2891696061241333E-4</v>
      </c>
      <c r="M844" s="2">
        <f ca="1">(OFFSET(Assumptions!$B$20,M$1-1,0)*$D844+1)^(1/252)-1</f>
        <v>5.4074920957214445E-4</v>
      </c>
      <c r="N844" s="2">
        <f ca="1">(OFFSET(Assumptions!$B$20,N$1-1,0)*$D844+1)^(1/252)-1</f>
        <v>5.0705342844969969E-4</v>
      </c>
    </row>
    <row r="845" spans="1:14" x14ac:dyDescent="0.25">
      <c r="A845" s="4">
        <f t="shared" si="52"/>
        <v>7</v>
      </c>
      <c r="B845" s="4">
        <f t="shared" si="53"/>
        <v>2015</v>
      </c>
      <c r="C845" s="9">
        <v>42188</v>
      </c>
      <c r="D845" s="1">
        <f t="shared" si="54"/>
        <v>0.13639970914432875</v>
      </c>
      <c r="E845" s="1">
        <v>5.0752999999992298E-4</v>
      </c>
      <c r="F845" s="1">
        <f t="shared" si="55"/>
        <v>0.35475208951922577</v>
      </c>
      <c r="G845" s="1">
        <v>-1.26127831375754E-2</v>
      </c>
      <c r="H845" s="2">
        <f ca="1">(OFFSET(Assumptions!$B$20,H$1-1,0)*$D845+1)^(1/252)-1</f>
        <v>5.3128622181541907E-4</v>
      </c>
      <c r="I845" s="2">
        <f ca="1">(OFFSET(Assumptions!$B$20,I$1-1,0)*$D845+1)^(1/252)-1</f>
        <v>5.5490170331640165E-4</v>
      </c>
      <c r="J845" s="2">
        <f ca="1">(OFFSET(Assumptions!$B$20,J$1-1,0)*$D845+1)^(1/252)-1</f>
        <v>6.0171706027545291E-4</v>
      </c>
      <c r="K845" s="2">
        <f ca="1">(OFFSET(Assumptions!$B$20,K$1-1,0)*$D845+1)^(1/252)-1</f>
        <v>5.3128622181541907E-4</v>
      </c>
      <c r="L845" s="2">
        <f ca="1">(OFFSET(Assumptions!$B$20,L$1-1,0)*$D845+1)^(1/252)-1</f>
        <v>5.2891696061241333E-4</v>
      </c>
      <c r="M845" s="2">
        <f ca="1">(OFFSET(Assumptions!$B$20,M$1-1,0)*$D845+1)^(1/252)-1</f>
        <v>5.4074920957214445E-4</v>
      </c>
      <c r="N845" s="2">
        <f ca="1">(OFFSET(Assumptions!$B$20,N$1-1,0)*$D845+1)^(1/252)-1</f>
        <v>5.0705342844969969E-4</v>
      </c>
    </row>
    <row r="846" spans="1:14" x14ac:dyDescent="0.25">
      <c r="A846" s="4">
        <f t="shared" si="52"/>
        <v>7</v>
      </c>
      <c r="B846" s="4">
        <f t="shared" si="53"/>
        <v>2015</v>
      </c>
      <c r="C846" s="9">
        <v>42191</v>
      </c>
      <c r="D846" s="1">
        <f t="shared" si="54"/>
        <v>0.13639970914432875</v>
      </c>
      <c r="E846" s="1">
        <v>5.0752999999992298E-4</v>
      </c>
      <c r="F846" s="1">
        <f t="shared" si="55"/>
        <v>0.35543966684721928</v>
      </c>
      <c r="G846" s="1">
        <v>-7.6989148406642104E-3</v>
      </c>
      <c r="H846" s="2">
        <f ca="1">(OFFSET(Assumptions!$B$20,H$1-1,0)*$D846+1)^(1/252)-1</f>
        <v>5.3128622181541907E-4</v>
      </c>
      <c r="I846" s="2">
        <f ca="1">(OFFSET(Assumptions!$B$20,I$1-1,0)*$D846+1)^(1/252)-1</f>
        <v>5.5490170331640165E-4</v>
      </c>
      <c r="J846" s="2">
        <f ca="1">(OFFSET(Assumptions!$B$20,J$1-1,0)*$D846+1)^(1/252)-1</f>
        <v>6.0171706027545291E-4</v>
      </c>
      <c r="K846" s="2">
        <f ca="1">(OFFSET(Assumptions!$B$20,K$1-1,0)*$D846+1)^(1/252)-1</f>
        <v>5.3128622181541907E-4</v>
      </c>
      <c r="L846" s="2">
        <f ca="1">(OFFSET(Assumptions!$B$20,L$1-1,0)*$D846+1)^(1/252)-1</f>
        <v>5.2891696061241333E-4</v>
      </c>
      <c r="M846" s="2">
        <f ca="1">(OFFSET(Assumptions!$B$20,M$1-1,0)*$D846+1)^(1/252)-1</f>
        <v>5.4074920957214445E-4</v>
      </c>
      <c r="N846" s="2">
        <f ca="1">(OFFSET(Assumptions!$B$20,N$1-1,0)*$D846+1)^(1/252)-1</f>
        <v>5.0705342844969969E-4</v>
      </c>
    </row>
    <row r="847" spans="1:14" x14ac:dyDescent="0.25">
      <c r="A847" s="4">
        <f t="shared" si="52"/>
        <v>7</v>
      </c>
      <c r="B847" s="4">
        <f t="shared" si="53"/>
        <v>2015</v>
      </c>
      <c r="C847" s="9">
        <v>42192</v>
      </c>
      <c r="D847" s="1">
        <f t="shared" si="54"/>
        <v>0.13639970914432875</v>
      </c>
      <c r="E847" s="1">
        <v>5.0752999999992298E-4</v>
      </c>
      <c r="F847" s="1">
        <f t="shared" si="55"/>
        <v>0.35612759314133413</v>
      </c>
      <c r="G847" s="1">
        <v>7.3008463855215302E-3</v>
      </c>
      <c r="H847" s="2">
        <f ca="1">(OFFSET(Assumptions!$B$20,H$1-1,0)*$D847+1)^(1/252)-1</f>
        <v>5.3128622181541907E-4</v>
      </c>
      <c r="I847" s="2">
        <f ca="1">(OFFSET(Assumptions!$B$20,I$1-1,0)*$D847+1)^(1/252)-1</f>
        <v>5.5490170331640165E-4</v>
      </c>
      <c r="J847" s="2">
        <f ca="1">(OFFSET(Assumptions!$B$20,J$1-1,0)*$D847+1)^(1/252)-1</f>
        <v>6.0171706027545291E-4</v>
      </c>
      <c r="K847" s="2">
        <f ca="1">(OFFSET(Assumptions!$B$20,K$1-1,0)*$D847+1)^(1/252)-1</f>
        <v>5.3128622181541907E-4</v>
      </c>
      <c r="L847" s="2">
        <f ca="1">(OFFSET(Assumptions!$B$20,L$1-1,0)*$D847+1)^(1/252)-1</f>
        <v>5.2891696061241333E-4</v>
      </c>
      <c r="M847" s="2">
        <f ca="1">(OFFSET(Assumptions!$B$20,M$1-1,0)*$D847+1)^(1/252)-1</f>
        <v>5.4074920957214445E-4</v>
      </c>
      <c r="N847" s="2">
        <f ca="1">(OFFSET(Assumptions!$B$20,N$1-1,0)*$D847+1)^(1/252)-1</f>
        <v>5.0705342844969969E-4</v>
      </c>
    </row>
    <row r="848" spans="1:14" x14ac:dyDescent="0.25">
      <c r="A848" s="4">
        <f t="shared" si="52"/>
        <v>7</v>
      </c>
      <c r="B848" s="4">
        <f t="shared" si="53"/>
        <v>2015</v>
      </c>
      <c r="C848" s="9">
        <v>42193</v>
      </c>
      <c r="D848" s="1">
        <f t="shared" si="54"/>
        <v>0.13639970914432875</v>
      </c>
      <c r="E848" s="1">
        <v>5.0752999999992298E-4</v>
      </c>
      <c r="F848" s="1">
        <f t="shared" si="55"/>
        <v>0.35681586857868108</v>
      </c>
      <c r="G848" s="1">
        <v>4.6258354037516103E-3</v>
      </c>
      <c r="H848" s="2">
        <f ca="1">(OFFSET(Assumptions!$B$20,H$1-1,0)*$D848+1)^(1/252)-1</f>
        <v>5.3128622181541907E-4</v>
      </c>
      <c r="I848" s="2">
        <f ca="1">(OFFSET(Assumptions!$B$20,I$1-1,0)*$D848+1)^(1/252)-1</f>
        <v>5.5490170331640165E-4</v>
      </c>
      <c r="J848" s="2">
        <f ca="1">(OFFSET(Assumptions!$B$20,J$1-1,0)*$D848+1)^(1/252)-1</f>
        <v>6.0171706027545291E-4</v>
      </c>
      <c r="K848" s="2">
        <f ca="1">(OFFSET(Assumptions!$B$20,K$1-1,0)*$D848+1)^(1/252)-1</f>
        <v>5.3128622181541907E-4</v>
      </c>
      <c r="L848" s="2">
        <f ca="1">(OFFSET(Assumptions!$B$20,L$1-1,0)*$D848+1)^(1/252)-1</f>
        <v>5.2891696061241333E-4</v>
      </c>
      <c r="M848" s="2">
        <f ca="1">(OFFSET(Assumptions!$B$20,M$1-1,0)*$D848+1)^(1/252)-1</f>
        <v>5.4074920957214445E-4</v>
      </c>
      <c r="N848" s="2">
        <f ca="1">(OFFSET(Assumptions!$B$20,N$1-1,0)*$D848+1)^(1/252)-1</f>
        <v>5.0705342844969969E-4</v>
      </c>
    </row>
    <row r="849" spans="1:14" x14ac:dyDescent="0.25">
      <c r="A849" s="4">
        <f t="shared" si="52"/>
        <v>7</v>
      </c>
      <c r="B849" s="4">
        <f t="shared" si="53"/>
        <v>2015</v>
      </c>
      <c r="C849" s="9">
        <v>42194</v>
      </c>
      <c r="D849" s="1">
        <f t="shared" si="54"/>
        <v>0.13639970914432875</v>
      </c>
      <c r="E849" s="1">
        <v>5.0752999999992298E-4</v>
      </c>
      <c r="F849" s="1">
        <f t="shared" si="55"/>
        <v>0.35750449333646062</v>
      </c>
      <c r="G849" s="1">
        <v>-1.58755229266117E-4</v>
      </c>
      <c r="H849" s="2">
        <f ca="1">(OFFSET(Assumptions!$B$20,H$1-1,0)*$D849+1)^(1/252)-1</f>
        <v>5.3128622181541907E-4</v>
      </c>
      <c r="I849" s="2">
        <f ca="1">(OFFSET(Assumptions!$B$20,I$1-1,0)*$D849+1)^(1/252)-1</f>
        <v>5.5490170331640165E-4</v>
      </c>
      <c r="J849" s="2">
        <f ca="1">(OFFSET(Assumptions!$B$20,J$1-1,0)*$D849+1)^(1/252)-1</f>
        <v>6.0171706027545291E-4</v>
      </c>
      <c r="K849" s="2">
        <f ca="1">(OFFSET(Assumptions!$B$20,K$1-1,0)*$D849+1)^(1/252)-1</f>
        <v>5.3128622181541907E-4</v>
      </c>
      <c r="L849" s="2">
        <f ca="1">(OFFSET(Assumptions!$B$20,L$1-1,0)*$D849+1)^(1/252)-1</f>
        <v>5.2891696061241333E-4</v>
      </c>
      <c r="M849" s="2">
        <f ca="1">(OFFSET(Assumptions!$B$20,M$1-1,0)*$D849+1)^(1/252)-1</f>
        <v>5.4074920957214445E-4</v>
      </c>
      <c r="N849" s="2">
        <f ca="1">(OFFSET(Assumptions!$B$20,N$1-1,0)*$D849+1)^(1/252)-1</f>
        <v>5.0705342844969969E-4</v>
      </c>
    </row>
    <row r="850" spans="1:14" x14ac:dyDescent="0.25">
      <c r="A850" s="4">
        <f t="shared" si="52"/>
        <v>7</v>
      </c>
      <c r="B850" s="4">
        <f t="shared" si="53"/>
        <v>2015</v>
      </c>
      <c r="C850" s="9">
        <v>42195</v>
      </c>
      <c r="D850" s="1">
        <f t="shared" si="54"/>
        <v>0.13639970914432875</v>
      </c>
      <c r="E850" s="1">
        <v>5.0752999999992298E-4</v>
      </c>
      <c r="F850" s="1">
        <f t="shared" si="55"/>
        <v>0.35819346759196358</v>
      </c>
      <c r="G850" s="1">
        <v>4.4033020827769498E-3</v>
      </c>
      <c r="H850" s="2">
        <f ca="1">(OFFSET(Assumptions!$B$20,H$1-1,0)*$D850+1)^(1/252)-1</f>
        <v>5.3128622181541907E-4</v>
      </c>
      <c r="I850" s="2">
        <f ca="1">(OFFSET(Assumptions!$B$20,I$1-1,0)*$D850+1)^(1/252)-1</f>
        <v>5.5490170331640165E-4</v>
      </c>
      <c r="J850" s="2">
        <f ca="1">(OFFSET(Assumptions!$B$20,J$1-1,0)*$D850+1)^(1/252)-1</f>
        <v>6.0171706027545291E-4</v>
      </c>
      <c r="K850" s="2">
        <f ca="1">(OFFSET(Assumptions!$B$20,K$1-1,0)*$D850+1)^(1/252)-1</f>
        <v>5.3128622181541907E-4</v>
      </c>
      <c r="L850" s="2">
        <f ca="1">(OFFSET(Assumptions!$B$20,L$1-1,0)*$D850+1)^(1/252)-1</f>
        <v>5.2891696061241333E-4</v>
      </c>
      <c r="M850" s="2">
        <f ca="1">(OFFSET(Assumptions!$B$20,M$1-1,0)*$D850+1)^(1/252)-1</f>
        <v>5.4074920957214445E-4</v>
      </c>
      <c r="N850" s="2">
        <f ca="1">(OFFSET(Assumptions!$B$20,N$1-1,0)*$D850+1)^(1/252)-1</f>
        <v>5.0705342844969969E-4</v>
      </c>
    </row>
    <row r="851" spans="1:14" x14ac:dyDescent="0.25">
      <c r="A851" s="4">
        <f t="shared" si="52"/>
        <v>7</v>
      </c>
      <c r="B851" s="4">
        <f t="shared" si="53"/>
        <v>2015</v>
      </c>
      <c r="C851" s="9">
        <v>42198</v>
      </c>
      <c r="D851" s="1">
        <f t="shared" si="54"/>
        <v>0.13639970914432875</v>
      </c>
      <c r="E851" s="1">
        <v>5.0752999999992298E-4</v>
      </c>
      <c r="F851" s="1">
        <f t="shared" si="55"/>
        <v>0.35888279152257052</v>
      </c>
      <c r="G851" s="1">
        <v>-1.9870302958870899E-3</v>
      </c>
      <c r="H851" s="2">
        <f ca="1">(OFFSET(Assumptions!$B$20,H$1-1,0)*$D851+1)^(1/252)-1</f>
        <v>5.3128622181541907E-4</v>
      </c>
      <c r="I851" s="2">
        <f ca="1">(OFFSET(Assumptions!$B$20,I$1-1,0)*$D851+1)^(1/252)-1</f>
        <v>5.5490170331640165E-4</v>
      </c>
      <c r="J851" s="2">
        <f ca="1">(OFFSET(Assumptions!$B$20,J$1-1,0)*$D851+1)^(1/252)-1</f>
        <v>6.0171706027545291E-4</v>
      </c>
      <c r="K851" s="2">
        <f ca="1">(OFFSET(Assumptions!$B$20,K$1-1,0)*$D851+1)^(1/252)-1</f>
        <v>5.3128622181541907E-4</v>
      </c>
      <c r="L851" s="2">
        <f ca="1">(OFFSET(Assumptions!$B$20,L$1-1,0)*$D851+1)^(1/252)-1</f>
        <v>5.2891696061241333E-4</v>
      </c>
      <c r="M851" s="2">
        <f ca="1">(OFFSET(Assumptions!$B$20,M$1-1,0)*$D851+1)^(1/252)-1</f>
        <v>5.4074920957214445E-4</v>
      </c>
      <c r="N851" s="2">
        <f ca="1">(OFFSET(Assumptions!$B$20,N$1-1,0)*$D851+1)^(1/252)-1</f>
        <v>5.0705342844969969E-4</v>
      </c>
    </row>
    <row r="852" spans="1:14" x14ac:dyDescent="0.25">
      <c r="A852" s="4">
        <f t="shared" si="52"/>
        <v>7</v>
      </c>
      <c r="B852" s="4">
        <f t="shared" si="53"/>
        <v>2015</v>
      </c>
      <c r="C852" s="9">
        <v>42199</v>
      </c>
      <c r="D852" s="1">
        <f t="shared" si="54"/>
        <v>0.13639970914432875</v>
      </c>
      <c r="E852" s="1">
        <v>5.0752999999992298E-4</v>
      </c>
      <c r="F852" s="1">
        <f t="shared" si="55"/>
        <v>0.35957246530575193</v>
      </c>
      <c r="G852" s="1">
        <v>-9.7083063249838696E-3</v>
      </c>
      <c r="H852" s="2">
        <f ca="1">(OFFSET(Assumptions!$B$20,H$1-1,0)*$D852+1)^(1/252)-1</f>
        <v>5.3128622181541907E-4</v>
      </c>
      <c r="I852" s="2">
        <f ca="1">(OFFSET(Assumptions!$B$20,I$1-1,0)*$D852+1)^(1/252)-1</f>
        <v>5.5490170331640165E-4</v>
      </c>
      <c r="J852" s="2">
        <f ca="1">(OFFSET(Assumptions!$B$20,J$1-1,0)*$D852+1)^(1/252)-1</f>
        <v>6.0171706027545291E-4</v>
      </c>
      <c r="K852" s="2">
        <f ca="1">(OFFSET(Assumptions!$B$20,K$1-1,0)*$D852+1)^(1/252)-1</f>
        <v>5.3128622181541907E-4</v>
      </c>
      <c r="L852" s="2">
        <f ca="1">(OFFSET(Assumptions!$B$20,L$1-1,0)*$D852+1)^(1/252)-1</f>
        <v>5.2891696061241333E-4</v>
      </c>
      <c r="M852" s="2">
        <f ca="1">(OFFSET(Assumptions!$B$20,M$1-1,0)*$D852+1)^(1/252)-1</f>
        <v>5.4074920957214445E-4</v>
      </c>
      <c r="N852" s="2">
        <f ca="1">(OFFSET(Assumptions!$B$20,N$1-1,0)*$D852+1)^(1/252)-1</f>
        <v>5.0705342844969969E-4</v>
      </c>
    </row>
    <row r="853" spans="1:14" x14ac:dyDescent="0.25">
      <c r="A853" s="4">
        <f t="shared" si="52"/>
        <v>7</v>
      </c>
      <c r="B853" s="4">
        <f t="shared" si="53"/>
        <v>2015</v>
      </c>
      <c r="C853" s="9">
        <v>42200</v>
      </c>
      <c r="D853" s="1">
        <f t="shared" si="54"/>
        <v>0.13639970914432875</v>
      </c>
      <c r="E853" s="1">
        <v>5.0752999999992298E-4</v>
      </c>
      <c r="F853" s="1">
        <f t="shared" si="55"/>
        <v>0.36026248911906844</v>
      </c>
      <c r="G853" s="1">
        <v>-4.8735461565426698E-3</v>
      </c>
      <c r="H853" s="2">
        <f ca="1">(OFFSET(Assumptions!$B$20,H$1-1,0)*$D853+1)^(1/252)-1</f>
        <v>5.3128622181541907E-4</v>
      </c>
      <c r="I853" s="2">
        <f ca="1">(OFFSET(Assumptions!$B$20,I$1-1,0)*$D853+1)^(1/252)-1</f>
        <v>5.5490170331640165E-4</v>
      </c>
      <c r="J853" s="2">
        <f ca="1">(OFFSET(Assumptions!$B$20,J$1-1,0)*$D853+1)^(1/252)-1</f>
        <v>6.0171706027545291E-4</v>
      </c>
      <c r="K853" s="2">
        <f ca="1">(OFFSET(Assumptions!$B$20,K$1-1,0)*$D853+1)^(1/252)-1</f>
        <v>5.3128622181541907E-4</v>
      </c>
      <c r="L853" s="2">
        <f ca="1">(OFFSET(Assumptions!$B$20,L$1-1,0)*$D853+1)^(1/252)-1</f>
        <v>5.2891696061241333E-4</v>
      </c>
      <c r="M853" s="2">
        <f ca="1">(OFFSET(Assumptions!$B$20,M$1-1,0)*$D853+1)^(1/252)-1</f>
        <v>5.4074920957214445E-4</v>
      </c>
      <c r="N853" s="2">
        <f ca="1">(OFFSET(Assumptions!$B$20,N$1-1,0)*$D853+1)^(1/252)-1</f>
        <v>5.0705342844969969E-4</v>
      </c>
    </row>
    <row r="854" spans="1:14" x14ac:dyDescent="0.25">
      <c r="A854" s="4">
        <f t="shared" si="52"/>
        <v>7</v>
      </c>
      <c r="B854" s="4">
        <f t="shared" si="53"/>
        <v>2015</v>
      </c>
      <c r="C854" s="9">
        <v>42201</v>
      </c>
      <c r="D854" s="1">
        <f t="shared" si="54"/>
        <v>0.13639970914432875</v>
      </c>
      <c r="E854" s="1">
        <v>5.0752999999992298E-4</v>
      </c>
      <c r="F854" s="1">
        <f t="shared" si="55"/>
        <v>0.36095286314017083</v>
      </c>
      <c r="G854" s="1">
        <v>-1.52033997111123E-3</v>
      </c>
      <c r="H854" s="2">
        <f ca="1">(OFFSET(Assumptions!$B$20,H$1-1,0)*$D854+1)^(1/252)-1</f>
        <v>5.3128622181541907E-4</v>
      </c>
      <c r="I854" s="2">
        <f ca="1">(OFFSET(Assumptions!$B$20,I$1-1,0)*$D854+1)^(1/252)-1</f>
        <v>5.5490170331640165E-4</v>
      </c>
      <c r="J854" s="2">
        <f ca="1">(OFFSET(Assumptions!$B$20,J$1-1,0)*$D854+1)^(1/252)-1</f>
        <v>6.0171706027545291E-4</v>
      </c>
      <c r="K854" s="2">
        <f ca="1">(OFFSET(Assumptions!$B$20,K$1-1,0)*$D854+1)^(1/252)-1</f>
        <v>5.3128622181541907E-4</v>
      </c>
      <c r="L854" s="2">
        <f ca="1">(OFFSET(Assumptions!$B$20,L$1-1,0)*$D854+1)^(1/252)-1</f>
        <v>5.2891696061241333E-4</v>
      </c>
      <c r="M854" s="2">
        <f ca="1">(OFFSET(Assumptions!$B$20,M$1-1,0)*$D854+1)^(1/252)-1</f>
        <v>5.4074920957214445E-4</v>
      </c>
      <c r="N854" s="2">
        <f ca="1">(OFFSET(Assumptions!$B$20,N$1-1,0)*$D854+1)^(1/252)-1</f>
        <v>5.0705342844969969E-4</v>
      </c>
    </row>
    <row r="855" spans="1:14" x14ac:dyDescent="0.25">
      <c r="A855" s="4">
        <f t="shared" si="52"/>
        <v>7</v>
      </c>
      <c r="B855" s="4">
        <f t="shared" si="53"/>
        <v>2015</v>
      </c>
      <c r="C855" s="9">
        <v>42202</v>
      </c>
      <c r="D855" s="1">
        <f t="shared" si="54"/>
        <v>0.13639970914432875</v>
      </c>
      <c r="E855" s="1">
        <v>5.0752999999992298E-4</v>
      </c>
      <c r="F855" s="1">
        <f t="shared" si="55"/>
        <v>0.36164358754680026</v>
      </c>
      <c r="G855" s="1">
        <v>6.54049946971824E-3</v>
      </c>
      <c r="H855" s="2">
        <f ca="1">(OFFSET(Assumptions!$B$20,H$1-1,0)*$D855+1)^(1/252)-1</f>
        <v>5.3128622181541907E-4</v>
      </c>
      <c r="I855" s="2">
        <f ca="1">(OFFSET(Assumptions!$B$20,I$1-1,0)*$D855+1)^(1/252)-1</f>
        <v>5.5490170331640165E-4</v>
      </c>
      <c r="J855" s="2">
        <f ca="1">(OFFSET(Assumptions!$B$20,J$1-1,0)*$D855+1)^(1/252)-1</f>
        <v>6.0171706027545291E-4</v>
      </c>
      <c r="K855" s="2">
        <f ca="1">(OFFSET(Assumptions!$B$20,K$1-1,0)*$D855+1)^(1/252)-1</f>
        <v>5.3128622181541907E-4</v>
      </c>
      <c r="L855" s="2">
        <f ca="1">(OFFSET(Assumptions!$B$20,L$1-1,0)*$D855+1)^(1/252)-1</f>
        <v>5.2891696061241333E-4</v>
      </c>
      <c r="M855" s="2">
        <f ca="1">(OFFSET(Assumptions!$B$20,M$1-1,0)*$D855+1)^(1/252)-1</f>
        <v>5.4074920957214445E-4</v>
      </c>
      <c r="N855" s="2">
        <f ca="1">(OFFSET(Assumptions!$B$20,N$1-1,0)*$D855+1)^(1/252)-1</f>
        <v>5.0705342844969969E-4</v>
      </c>
    </row>
    <row r="856" spans="1:14" x14ac:dyDescent="0.25">
      <c r="A856" s="4">
        <f t="shared" si="52"/>
        <v>7</v>
      </c>
      <c r="B856" s="4">
        <f t="shared" si="53"/>
        <v>2015</v>
      </c>
      <c r="C856" s="9">
        <v>42205</v>
      </c>
      <c r="D856" s="1">
        <f t="shared" si="54"/>
        <v>0.13639970914432875</v>
      </c>
      <c r="E856" s="1">
        <v>5.0752999999992298E-4</v>
      </c>
      <c r="F856" s="1">
        <f t="shared" si="55"/>
        <v>0.36233466251678781</v>
      </c>
      <c r="G856" s="1">
        <v>-1.07022253656552E-4</v>
      </c>
      <c r="H856" s="2">
        <f ca="1">(OFFSET(Assumptions!$B$20,H$1-1,0)*$D856+1)^(1/252)-1</f>
        <v>5.3128622181541907E-4</v>
      </c>
      <c r="I856" s="2">
        <f ca="1">(OFFSET(Assumptions!$B$20,I$1-1,0)*$D856+1)^(1/252)-1</f>
        <v>5.5490170331640165E-4</v>
      </c>
      <c r="J856" s="2">
        <f ca="1">(OFFSET(Assumptions!$B$20,J$1-1,0)*$D856+1)^(1/252)-1</f>
        <v>6.0171706027545291E-4</v>
      </c>
      <c r="K856" s="2">
        <f ca="1">(OFFSET(Assumptions!$B$20,K$1-1,0)*$D856+1)^(1/252)-1</f>
        <v>5.3128622181541907E-4</v>
      </c>
      <c r="L856" s="2">
        <f ca="1">(OFFSET(Assumptions!$B$20,L$1-1,0)*$D856+1)^(1/252)-1</f>
        <v>5.2891696061241333E-4</v>
      </c>
      <c r="M856" s="2">
        <f ca="1">(OFFSET(Assumptions!$B$20,M$1-1,0)*$D856+1)^(1/252)-1</f>
        <v>5.4074920957214445E-4</v>
      </c>
      <c r="N856" s="2">
        <f ca="1">(OFFSET(Assumptions!$B$20,N$1-1,0)*$D856+1)^(1/252)-1</f>
        <v>5.0705342844969969E-4</v>
      </c>
    </row>
    <row r="857" spans="1:14" x14ac:dyDescent="0.25">
      <c r="A857" s="4">
        <f t="shared" si="52"/>
        <v>7</v>
      </c>
      <c r="B857" s="4">
        <f t="shared" si="53"/>
        <v>2015</v>
      </c>
      <c r="C857" s="9">
        <v>42206</v>
      </c>
      <c r="D857" s="1">
        <f t="shared" si="54"/>
        <v>0.13639970914432875</v>
      </c>
      <c r="E857" s="1">
        <v>5.0752999999992298E-4</v>
      </c>
      <c r="F857" s="1">
        <f t="shared" si="55"/>
        <v>0.36302608822805493</v>
      </c>
      <c r="G857" s="1">
        <v>2.1982312290649299E-3</v>
      </c>
      <c r="H857" s="2">
        <f ca="1">(OFFSET(Assumptions!$B$20,H$1-1,0)*$D857+1)^(1/252)-1</f>
        <v>5.3128622181541907E-4</v>
      </c>
      <c r="I857" s="2">
        <f ca="1">(OFFSET(Assumptions!$B$20,I$1-1,0)*$D857+1)^(1/252)-1</f>
        <v>5.5490170331640165E-4</v>
      </c>
      <c r="J857" s="2">
        <f ca="1">(OFFSET(Assumptions!$B$20,J$1-1,0)*$D857+1)^(1/252)-1</f>
        <v>6.0171706027545291E-4</v>
      </c>
      <c r="K857" s="2">
        <f ca="1">(OFFSET(Assumptions!$B$20,K$1-1,0)*$D857+1)^(1/252)-1</f>
        <v>5.3128622181541907E-4</v>
      </c>
      <c r="L857" s="2">
        <f ca="1">(OFFSET(Assumptions!$B$20,L$1-1,0)*$D857+1)^(1/252)-1</f>
        <v>5.2891696061241333E-4</v>
      </c>
      <c r="M857" s="2">
        <f ca="1">(OFFSET(Assumptions!$B$20,M$1-1,0)*$D857+1)^(1/252)-1</f>
        <v>5.4074920957214445E-4</v>
      </c>
      <c r="N857" s="2">
        <f ca="1">(OFFSET(Assumptions!$B$20,N$1-1,0)*$D857+1)^(1/252)-1</f>
        <v>5.0705342844969969E-4</v>
      </c>
    </row>
    <row r="858" spans="1:14" x14ac:dyDescent="0.25">
      <c r="A858" s="4">
        <f t="shared" si="52"/>
        <v>7</v>
      </c>
      <c r="B858" s="4">
        <f t="shared" si="53"/>
        <v>2015</v>
      </c>
      <c r="C858" s="9">
        <v>42207</v>
      </c>
      <c r="D858" s="1">
        <f t="shared" si="54"/>
        <v>0.13639970914432875</v>
      </c>
      <c r="E858" s="1">
        <v>5.0752999999992298E-4</v>
      </c>
      <c r="F858" s="1">
        <f t="shared" si="55"/>
        <v>0.36371786485861324</v>
      </c>
      <c r="G858" s="1">
        <v>4.6665563262180401E-3</v>
      </c>
      <c r="H858" s="2">
        <f ca="1">(OFFSET(Assumptions!$B$20,H$1-1,0)*$D858+1)^(1/252)-1</f>
        <v>5.3128622181541907E-4</v>
      </c>
      <c r="I858" s="2">
        <f ca="1">(OFFSET(Assumptions!$B$20,I$1-1,0)*$D858+1)^(1/252)-1</f>
        <v>5.5490170331640165E-4</v>
      </c>
      <c r="J858" s="2">
        <f ca="1">(OFFSET(Assumptions!$B$20,J$1-1,0)*$D858+1)^(1/252)-1</f>
        <v>6.0171706027545291E-4</v>
      </c>
      <c r="K858" s="2">
        <f ca="1">(OFFSET(Assumptions!$B$20,K$1-1,0)*$D858+1)^(1/252)-1</f>
        <v>5.3128622181541907E-4</v>
      </c>
      <c r="L858" s="2">
        <f ca="1">(OFFSET(Assumptions!$B$20,L$1-1,0)*$D858+1)^(1/252)-1</f>
        <v>5.2891696061241333E-4</v>
      </c>
      <c r="M858" s="2">
        <f ca="1">(OFFSET(Assumptions!$B$20,M$1-1,0)*$D858+1)^(1/252)-1</f>
        <v>5.4074920957214445E-4</v>
      </c>
      <c r="N858" s="2">
        <f ca="1">(OFFSET(Assumptions!$B$20,N$1-1,0)*$D858+1)^(1/252)-1</f>
        <v>5.0705342844969969E-4</v>
      </c>
    </row>
    <row r="859" spans="1:14" x14ac:dyDescent="0.25">
      <c r="A859" s="4">
        <f t="shared" si="52"/>
        <v>7</v>
      </c>
      <c r="B859" s="4">
        <f t="shared" si="53"/>
        <v>2015</v>
      </c>
      <c r="C859" s="9">
        <v>42208</v>
      </c>
      <c r="D859" s="1">
        <f t="shared" si="54"/>
        <v>0.13639970914432875</v>
      </c>
      <c r="E859" s="1">
        <v>5.0752999999992298E-4</v>
      </c>
      <c r="F859" s="1">
        <f t="shared" si="55"/>
        <v>0.36440999258656492</v>
      </c>
      <c r="G859" s="1">
        <v>9.4673744940241295E-3</v>
      </c>
      <c r="H859" s="2">
        <f ca="1">(OFFSET(Assumptions!$B$20,H$1-1,0)*$D859+1)^(1/252)-1</f>
        <v>5.3128622181541907E-4</v>
      </c>
      <c r="I859" s="2">
        <f ca="1">(OFFSET(Assumptions!$B$20,I$1-1,0)*$D859+1)^(1/252)-1</f>
        <v>5.5490170331640165E-4</v>
      </c>
      <c r="J859" s="2">
        <f ca="1">(OFFSET(Assumptions!$B$20,J$1-1,0)*$D859+1)^(1/252)-1</f>
        <v>6.0171706027545291E-4</v>
      </c>
      <c r="K859" s="2">
        <f ca="1">(OFFSET(Assumptions!$B$20,K$1-1,0)*$D859+1)^(1/252)-1</f>
        <v>5.3128622181541907E-4</v>
      </c>
      <c r="L859" s="2">
        <f ca="1">(OFFSET(Assumptions!$B$20,L$1-1,0)*$D859+1)^(1/252)-1</f>
        <v>5.2891696061241333E-4</v>
      </c>
      <c r="M859" s="2">
        <f ca="1">(OFFSET(Assumptions!$B$20,M$1-1,0)*$D859+1)^(1/252)-1</f>
        <v>5.4074920957214445E-4</v>
      </c>
      <c r="N859" s="2">
        <f ca="1">(OFFSET(Assumptions!$B$20,N$1-1,0)*$D859+1)^(1/252)-1</f>
        <v>5.0705342844969969E-4</v>
      </c>
    </row>
    <row r="860" spans="1:14" x14ac:dyDescent="0.25">
      <c r="A860" s="4">
        <f t="shared" si="52"/>
        <v>7</v>
      </c>
      <c r="B860" s="4">
        <f t="shared" si="53"/>
        <v>2015</v>
      </c>
      <c r="C860" s="9">
        <v>42209</v>
      </c>
      <c r="D860" s="1">
        <f t="shared" si="54"/>
        <v>0.13639970914432875</v>
      </c>
      <c r="E860" s="1">
        <v>5.0752999999992298E-4</v>
      </c>
      <c r="F860" s="1">
        <f t="shared" si="55"/>
        <v>0.36510247159010234</v>
      </c>
      <c r="G860" s="1">
        <v>-2.1122952622953401E-2</v>
      </c>
      <c r="H860" s="2">
        <f ca="1">(OFFSET(Assumptions!$B$20,H$1-1,0)*$D860+1)^(1/252)-1</f>
        <v>5.3128622181541907E-4</v>
      </c>
      <c r="I860" s="2">
        <f ca="1">(OFFSET(Assumptions!$B$20,I$1-1,0)*$D860+1)^(1/252)-1</f>
        <v>5.5490170331640165E-4</v>
      </c>
      <c r="J860" s="2">
        <f ca="1">(OFFSET(Assumptions!$B$20,J$1-1,0)*$D860+1)^(1/252)-1</f>
        <v>6.0171706027545291E-4</v>
      </c>
      <c r="K860" s="2">
        <f ca="1">(OFFSET(Assumptions!$B$20,K$1-1,0)*$D860+1)^(1/252)-1</f>
        <v>5.3128622181541907E-4</v>
      </c>
      <c r="L860" s="2">
        <f ca="1">(OFFSET(Assumptions!$B$20,L$1-1,0)*$D860+1)^(1/252)-1</f>
        <v>5.2891696061241333E-4</v>
      </c>
      <c r="M860" s="2">
        <f ca="1">(OFFSET(Assumptions!$B$20,M$1-1,0)*$D860+1)^(1/252)-1</f>
        <v>5.4074920957214445E-4</v>
      </c>
      <c r="N860" s="2">
        <f ca="1">(OFFSET(Assumptions!$B$20,N$1-1,0)*$D860+1)^(1/252)-1</f>
        <v>5.0705342844969969E-4</v>
      </c>
    </row>
    <row r="861" spans="1:14" x14ac:dyDescent="0.25">
      <c r="A861" s="4">
        <f t="shared" si="52"/>
        <v>7</v>
      </c>
      <c r="B861" s="4">
        <f t="shared" si="53"/>
        <v>2015</v>
      </c>
      <c r="C861" s="9">
        <v>42212</v>
      </c>
      <c r="D861" s="1">
        <f t="shared" si="54"/>
        <v>0.13639970914432875</v>
      </c>
      <c r="E861" s="1">
        <v>5.0752999999992298E-4</v>
      </c>
      <c r="F861" s="1">
        <f t="shared" si="55"/>
        <v>0.36579530204750843</v>
      </c>
      <c r="G861" s="1">
        <v>8.5263551566019408E-3</v>
      </c>
      <c r="H861" s="2">
        <f ca="1">(OFFSET(Assumptions!$B$20,H$1-1,0)*$D861+1)^(1/252)-1</f>
        <v>5.3128622181541907E-4</v>
      </c>
      <c r="I861" s="2">
        <f ca="1">(OFFSET(Assumptions!$B$20,I$1-1,0)*$D861+1)^(1/252)-1</f>
        <v>5.5490170331640165E-4</v>
      </c>
      <c r="J861" s="2">
        <f ca="1">(OFFSET(Assumptions!$B$20,J$1-1,0)*$D861+1)^(1/252)-1</f>
        <v>6.0171706027545291E-4</v>
      </c>
      <c r="K861" s="2">
        <f ca="1">(OFFSET(Assumptions!$B$20,K$1-1,0)*$D861+1)^(1/252)-1</f>
        <v>5.3128622181541907E-4</v>
      </c>
      <c r="L861" s="2">
        <f ca="1">(OFFSET(Assumptions!$B$20,L$1-1,0)*$D861+1)^(1/252)-1</f>
        <v>5.2891696061241333E-4</v>
      </c>
      <c r="M861" s="2">
        <f ca="1">(OFFSET(Assumptions!$B$20,M$1-1,0)*$D861+1)^(1/252)-1</f>
        <v>5.4074920957214445E-4</v>
      </c>
      <c r="N861" s="2">
        <f ca="1">(OFFSET(Assumptions!$B$20,N$1-1,0)*$D861+1)^(1/252)-1</f>
        <v>5.0705342844969969E-4</v>
      </c>
    </row>
    <row r="862" spans="1:14" x14ac:dyDescent="0.25">
      <c r="A862" s="4">
        <f t="shared" si="52"/>
        <v>7</v>
      </c>
      <c r="B862" s="4">
        <f t="shared" si="53"/>
        <v>2015</v>
      </c>
      <c r="C862" s="9">
        <v>42213</v>
      </c>
      <c r="D862" s="1">
        <f t="shared" si="54"/>
        <v>0.13639970914432875</v>
      </c>
      <c r="E862" s="1">
        <v>5.0752999999992298E-4</v>
      </c>
      <c r="F862" s="1">
        <f t="shared" si="55"/>
        <v>0.36648848413715651</v>
      </c>
      <c r="G862" s="1">
        <v>1.06636713889838E-2</v>
      </c>
      <c r="H862" s="2">
        <f ca="1">(OFFSET(Assumptions!$B$20,H$1-1,0)*$D862+1)^(1/252)-1</f>
        <v>5.3128622181541907E-4</v>
      </c>
      <c r="I862" s="2">
        <f ca="1">(OFFSET(Assumptions!$B$20,I$1-1,0)*$D862+1)^(1/252)-1</f>
        <v>5.5490170331640165E-4</v>
      </c>
      <c r="J862" s="2">
        <f ca="1">(OFFSET(Assumptions!$B$20,J$1-1,0)*$D862+1)^(1/252)-1</f>
        <v>6.0171706027545291E-4</v>
      </c>
      <c r="K862" s="2">
        <f ca="1">(OFFSET(Assumptions!$B$20,K$1-1,0)*$D862+1)^(1/252)-1</f>
        <v>5.3128622181541907E-4</v>
      </c>
      <c r="L862" s="2">
        <f ca="1">(OFFSET(Assumptions!$B$20,L$1-1,0)*$D862+1)^(1/252)-1</f>
        <v>5.2891696061241333E-4</v>
      </c>
      <c r="M862" s="2">
        <f ca="1">(OFFSET(Assumptions!$B$20,M$1-1,0)*$D862+1)^(1/252)-1</f>
        <v>5.4074920957214445E-4</v>
      </c>
      <c r="N862" s="2">
        <f ca="1">(OFFSET(Assumptions!$B$20,N$1-1,0)*$D862+1)^(1/252)-1</f>
        <v>5.0705342844969969E-4</v>
      </c>
    </row>
    <row r="863" spans="1:14" x14ac:dyDescent="0.25">
      <c r="A863" s="4">
        <f t="shared" si="52"/>
        <v>7</v>
      </c>
      <c r="B863" s="4">
        <f t="shared" si="53"/>
        <v>2015</v>
      </c>
      <c r="C863" s="9">
        <v>42214</v>
      </c>
      <c r="D863" s="1">
        <f t="shared" si="54"/>
        <v>0.13639970914432875</v>
      </c>
      <c r="E863" s="1">
        <v>5.0752999999992298E-4</v>
      </c>
      <c r="F863" s="1">
        <f t="shared" si="55"/>
        <v>0.36718201803751049</v>
      </c>
      <c r="G863" s="1">
        <v>2.6422630231144298E-3</v>
      </c>
      <c r="H863" s="2">
        <f ca="1">(OFFSET(Assumptions!$B$20,H$1-1,0)*$D863+1)^(1/252)-1</f>
        <v>5.3128622181541907E-4</v>
      </c>
      <c r="I863" s="2">
        <f ca="1">(OFFSET(Assumptions!$B$20,I$1-1,0)*$D863+1)^(1/252)-1</f>
        <v>5.5490170331640165E-4</v>
      </c>
      <c r="J863" s="2">
        <f ca="1">(OFFSET(Assumptions!$B$20,J$1-1,0)*$D863+1)^(1/252)-1</f>
        <v>6.0171706027545291E-4</v>
      </c>
      <c r="K863" s="2">
        <f ca="1">(OFFSET(Assumptions!$B$20,K$1-1,0)*$D863+1)^(1/252)-1</f>
        <v>5.3128622181541907E-4</v>
      </c>
      <c r="L863" s="2">
        <f ca="1">(OFFSET(Assumptions!$B$20,L$1-1,0)*$D863+1)^(1/252)-1</f>
        <v>5.2891696061241333E-4</v>
      </c>
      <c r="M863" s="2">
        <f ca="1">(OFFSET(Assumptions!$B$20,M$1-1,0)*$D863+1)^(1/252)-1</f>
        <v>5.4074920957214445E-4</v>
      </c>
      <c r="N863" s="2">
        <f ca="1">(OFFSET(Assumptions!$B$20,N$1-1,0)*$D863+1)^(1/252)-1</f>
        <v>5.0705342844969969E-4</v>
      </c>
    </row>
    <row r="864" spans="1:14" x14ac:dyDescent="0.25">
      <c r="A864" s="4">
        <f t="shared" si="52"/>
        <v>7</v>
      </c>
      <c r="B864" s="4">
        <f t="shared" si="53"/>
        <v>2015</v>
      </c>
      <c r="C864" s="9">
        <v>42215</v>
      </c>
      <c r="D864" s="1">
        <f t="shared" si="54"/>
        <v>0.13639970914432875</v>
      </c>
      <c r="E864" s="1">
        <v>5.0752999999992298E-4</v>
      </c>
      <c r="F864" s="1">
        <f t="shared" si="55"/>
        <v>0.36787590392712488</v>
      </c>
      <c r="G864" s="1">
        <v>-1.1995631135934401E-2</v>
      </c>
      <c r="H864" s="2">
        <f ca="1">(OFFSET(Assumptions!$B$20,H$1-1,0)*$D864+1)^(1/252)-1</f>
        <v>5.3128622181541907E-4</v>
      </c>
      <c r="I864" s="2">
        <f ca="1">(OFFSET(Assumptions!$B$20,I$1-1,0)*$D864+1)^(1/252)-1</f>
        <v>5.5490170331640165E-4</v>
      </c>
      <c r="J864" s="2">
        <f ca="1">(OFFSET(Assumptions!$B$20,J$1-1,0)*$D864+1)^(1/252)-1</f>
        <v>6.0171706027545291E-4</v>
      </c>
      <c r="K864" s="2">
        <f ca="1">(OFFSET(Assumptions!$B$20,K$1-1,0)*$D864+1)^(1/252)-1</f>
        <v>5.3128622181541907E-4</v>
      </c>
      <c r="L864" s="2">
        <f ca="1">(OFFSET(Assumptions!$B$20,L$1-1,0)*$D864+1)^(1/252)-1</f>
        <v>5.2891696061241333E-4</v>
      </c>
      <c r="M864" s="2">
        <f ca="1">(OFFSET(Assumptions!$B$20,M$1-1,0)*$D864+1)^(1/252)-1</f>
        <v>5.4074920957214445E-4</v>
      </c>
      <c r="N864" s="2">
        <f ca="1">(OFFSET(Assumptions!$B$20,N$1-1,0)*$D864+1)^(1/252)-1</f>
        <v>5.0705342844969969E-4</v>
      </c>
    </row>
    <row r="865" spans="1:14" x14ac:dyDescent="0.25">
      <c r="A865" s="4">
        <f t="shared" si="52"/>
        <v>7</v>
      </c>
      <c r="B865" s="4">
        <f t="shared" si="53"/>
        <v>2015</v>
      </c>
      <c r="C865" s="9">
        <v>42216</v>
      </c>
      <c r="D865" s="1">
        <f t="shared" si="54"/>
        <v>0.14129896298521283</v>
      </c>
      <c r="E865" s="1">
        <v>5.24610000000036E-4</v>
      </c>
      <c r="F865" s="1">
        <f t="shared" si="55"/>
        <v>0.36859350530508417</v>
      </c>
      <c r="G865" s="1">
        <v>1.28730347958179E-2</v>
      </c>
      <c r="H865" s="2">
        <f ca="1">(OFFSET(Assumptions!$B$20,H$1-1,0)*$D865+1)^(1/252)-1</f>
        <v>5.4911199026030921E-4</v>
      </c>
      <c r="I865" s="2">
        <f ca="1">(OFFSET(Assumptions!$B$20,I$1-1,0)*$D865+1)^(1/252)-1</f>
        <v>5.7346429557325607E-4</v>
      </c>
      <c r="J865" s="2">
        <f ca="1">(OFFSET(Assumptions!$B$20,J$1-1,0)*$D865+1)^(1/252)-1</f>
        <v>6.2172710371877216E-4</v>
      </c>
      <c r="K865" s="2">
        <f ca="1">(OFFSET(Assumptions!$B$20,K$1-1,0)*$D865+1)^(1/252)-1</f>
        <v>5.4911199026030921E-4</v>
      </c>
      <c r="L865" s="2">
        <f ca="1">(OFFSET(Assumptions!$B$20,L$1-1,0)*$D865+1)^(1/252)-1</f>
        <v>5.4666855740004294E-4</v>
      </c>
      <c r="M865" s="2">
        <f ca="1">(OFFSET(Assumptions!$B$20,M$1-1,0)*$D865+1)^(1/252)-1</f>
        <v>5.5887077183314204E-4</v>
      </c>
      <c r="N865" s="2">
        <f ca="1">(OFFSET(Assumptions!$B$20,N$1-1,0)*$D865+1)^(1/252)-1</f>
        <v>5.2411842072452863E-4</v>
      </c>
    </row>
    <row r="866" spans="1:14" x14ac:dyDescent="0.25">
      <c r="A866" s="4">
        <f t="shared" si="52"/>
        <v>8</v>
      </c>
      <c r="B866" s="4">
        <f t="shared" si="53"/>
        <v>2015</v>
      </c>
      <c r="C866" s="9">
        <v>42219</v>
      </c>
      <c r="D866" s="1">
        <f t="shared" si="54"/>
        <v>0.14129896298521283</v>
      </c>
      <c r="E866" s="1">
        <v>5.24610000000036E-4</v>
      </c>
      <c r="F866" s="1">
        <f t="shared" si="55"/>
        <v>0.36931148314390239</v>
      </c>
      <c r="G866" s="1">
        <v>9.6865446271965404E-4</v>
      </c>
      <c r="H866" s="2">
        <f ca="1">(OFFSET(Assumptions!$B$20,H$1-1,0)*$D866+1)^(1/252)-1</f>
        <v>5.4911199026030921E-4</v>
      </c>
      <c r="I866" s="2">
        <f ca="1">(OFFSET(Assumptions!$B$20,I$1-1,0)*$D866+1)^(1/252)-1</f>
        <v>5.7346429557325607E-4</v>
      </c>
      <c r="J866" s="2">
        <f ca="1">(OFFSET(Assumptions!$B$20,J$1-1,0)*$D866+1)^(1/252)-1</f>
        <v>6.2172710371877216E-4</v>
      </c>
      <c r="K866" s="2">
        <f ca="1">(OFFSET(Assumptions!$B$20,K$1-1,0)*$D866+1)^(1/252)-1</f>
        <v>5.4911199026030921E-4</v>
      </c>
      <c r="L866" s="2">
        <f ca="1">(OFFSET(Assumptions!$B$20,L$1-1,0)*$D866+1)^(1/252)-1</f>
        <v>5.4666855740004294E-4</v>
      </c>
      <c r="M866" s="2">
        <f ca="1">(OFFSET(Assumptions!$B$20,M$1-1,0)*$D866+1)^(1/252)-1</f>
        <v>5.5887077183314204E-4</v>
      </c>
      <c r="N866" s="2">
        <f ca="1">(OFFSET(Assumptions!$B$20,N$1-1,0)*$D866+1)^(1/252)-1</f>
        <v>5.2411842072452863E-4</v>
      </c>
    </row>
    <row r="867" spans="1:14" x14ac:dyDescent="0.25">
      <c r="A867" s="4">
        <f t="shared" si="52"/>
        <v>8</v>
      </c>
      <c r="B867" s="4">
        <f t="shared" si="53"/>
        <v>2015</v>
      </c>
      <c r="C867" s="9">
        <v>42220</v>
      </c>
      <c r="D867" s="1">
        <f t="shared" si="54"/>
        <v>0.14129896298521283</v>
      </c>
      <c r="E867" s="1">
        <v>5.24610000000036E-4</v>
      </c>
      <c r="F867" s="1">
        <f t="shared" si="55"/>
        <v>0.37002983764107467</v>
      </c>
      <c r="G867" s="1">
        <v>1.0611869149352599E-2</v>
      </c>
      <c r="H867" s="2">
        <f ca="1">(OFFSET(Assumptions!$B$20,H$1-1,0)*$D867+1)^(1/252)-1</f>
        <v>5.4911199026030921E-4</v>
      </c>
      <c r="I867" s="2">
        <f ca="1">(OFFSET(Assumptions!$B$20,I$1-1,0)*$D867+1)^(1/252)-1</f>
        <v>5.7346429557325607E-4</v>
      </c>
      <c r="J867" s="2">
        <f ca="1">(OFFSET(Assumptions!$B$20,J$1-1,0)*$D867+1)^(1/252)-1</f>
        <v>6.2172710371877216E-4</v>
      </c>
      <c r="K867" s="2">
        <f ca="1">(OFFSET(Assumptions!$B$20,K$1-1,0)*$D867+1)^(1/252)-1</f>
        <v>5.4911199026030921E-4</v>
      </c>
      <c r="L867" s="2">
        <f ca="1">(OFFSET(Assumptions!$B$20,L$1-1,0)*$D867+1)^(1/252)-1</f>
        <v>5.4666855740004294E-4</v>
      </c>
      <c r="M867" s="2">
        <f ca="1">(OFFSET(Assumptions!$B$20,M$1-1,0)*$D867+1)^(1/252)-1</f>
        <v>5.5887077183314204E-4</v>
      </c>
      <c r="N867" s="2">
        <f ca="1">(OFFSET(Assumptions!$B$20,N$1-1,0)*$D867+1)^(1/252)-1</f>
        <v>5.2411842072452863E-4</v>
      </c>
    </row>
    <row r="868" spans="1:14" x14ac:dyDescent="0.25">
      <c r="A868" s="4">
        <f t="shared" si="52"/>
        <v>8</v>
      </c>
      <c r="B868" s="4">
        <f t="shared" si="53"/>
        <v>2015</v>
      </c>
      <c r="C868" s="9">
        <v>42221</v>
      </c>
      <c r="D868" s="1">
        <f t="shared" si="54"/>
        <v>0.14129896298521283</v>
      </c>
      <c r="E868" s="1">
        <v>5.24610000000036E-4</v>
      </c>
      <c r="F868" s="1">
        <f t="shared" si="55"/>
        <v>0.37074856899419961</v>
      </c>
      <c r="G868" s="1">
        <v>8.9292316184663701E-4</v>
      </c>
      <c r="H868" s="2">
        <f ca="1">(OFFSET(Assumptions!$B$20,H$1-1,0)*$D868+1)^(1/252)-1</f>
        <v>5.4911199026030921E-4</v>
      </c>
      <c r="I868" s="2">
        <f ca="1">(OFFSET(Assumptions!$B$20,I$1-1,0)*$D868+1)^(1/252)-1</f>
        <v>5.7346429557325607E-4</v>
      </c>
      <c r="J868" s="2">
        <f ca="1">(OFFSET(Assumptions!$B$20,J$1-1,0)*$D868+1)^(1/252)-1</f>
        <v>6.2172710371877216E-4</v>
      </c>
      <c r="K868" s="2">
        <f ca="1">(OFFSET(Assumptions!$B$20,K$1-1,0)*$D868+1)^(1/252)-1</f>
        <v>5.4911199026030921E-4</v>
      </c>
      <c r="L868" s="2">
        <f ca="1">(OFFSET(Assumptions!$B$20,L$1-1,0)*$D868+1)^(1/252)-1</f>
        <v>5.4666855740004294E-4</v>
      </c>
      <c r="M868" s="2">
        <f ca="1">(OFFSET(Assumptions!$B$20,M$1-1,0)*$D868+1)^(1/252)-1</f>
        <v>5.5887077183314204E-4</v>
      </c>
      <c r="N868" s="2">
        <f ca="1">(OFFSET(Assumptions!$B$20,N$1-1,0)*$D868+1)^(1/252)-1</f>
        <v>5.2411842072452863E-4</v>
      </c>
    </row>
    <row r="869" spans="1:14" x14ac:dyDescent="0.25">
      <c r="A869" s="4">
        <f t="shared" si="52"/>
        <v>8</v>
      </c>
      <c r="B869" s="4">
        <f t="shared" si="53"/>
        <v>2015</v>
      </c>
      <c r="C869" s="9">
        <v>42222</v>
      </c>
      <c r="D869" s="1">
        <f t="shared" si="54"/>
        <v>0.14129896298521283</v>
      </c>
      <c r="E869" s="1">
        <v>5.24610000000036E-4</v>
      </c>
      <c r="F869" s="1">
        <f t="shared" si="55"/>
        <v>0.37146767740097975</v>
      </c>
      <c r="G869" s="1">
        <v>1.7981048081947101E-2</v>
      </c>
      <c r="H869" s="2">
        <f ca="1">(OFFSET(Assumptions!$B$20,H$1-1,0)*$D869+1)^(1/252)-1</f>
        <v>5.4911199026030921E-4</v>
      </c>
      <c r="I869" s="2">
        <f ca="1">(OFFSET(Assumptions!$B$20,I$1-1,0)*$D869+1)^(1/252)-1</f>
        <v>5.7346429557325607E-4</v>
      </c>
      <c r="J869" s="2">
        <f ca="1">(OFFSET(Assumptions!$B$20,J$1-1,0)*$D869+1)^(1/252)-1</f>
        <v>6.2172710371877216E-4</v>
      </c>
      <c r="K869" s="2">
        <f ca="1">(OFFSET(Assumptions!$B$20,K$1-1,0)*$D869+1)^(1/252)-1</f>
        <v>5.4911199026030921E-4</v>
      </c>
      <c r="L869" s="2">
        <f ca="1">(OFFSET(Assumptions!$B$20,L$1-1,0)*$D869+1)^(1/252)-1</f>
        <v>5.4666855740004294E-4</v>
      </c>
      <c r="M869" s="2">
        <f ca="1">(OFFSET(Assumptions!$B$20,M$1-1,0)*$D869+1)^(1/252)-1</f>
        <v>5.5887077183314204E-4</v>
      </c>
      <c r="N869" s="2">
        <f ca="1">(OFFSET(Assumptions!$B$20,N$1-1,0)*$D869+1)^(1/252)-1</f>
        <v>5.2411842072452863E-4</v>
      </c>
    </row>
    <row r="870" spans="1:14" x14ac:dyDescent="0.25">
      <c r="A870" s="4">
        <f t="shared" si="52"/>
        <v>8</v>
      </c>
      <c r="B870" s="4">
        <f t="shared" si="53"/>
        <v>2015</v>
      </c>
      <c r="C870" s="9">
        <v>42223</v>
      </c>
      <c r="D870" s="1">
        <f t="shared" si="54"/>
        <v>0.14129896298521283</v>
      </c>
      <c r="E870" s="1">
        <v>5.24610000000036E-4</v>
      </c>
      <c r="F870" s="1">
        <f t="shared" si="55"/>
        <v>0.37218716305922106</v>
      </c>
      <c r="G870" s="1">
        <v>-6.9231987005169404E-4</v>
      </c>
      <c r="H870" s="2">
        <f ca="1">(OFFSET(Assumptions!$B$20,H$1-1,0)*$D870+1)^(1/252)-1</f>
        <v>5.4911199026030921E-4</v>
      </c>
      <c r="I870" s="2">
        <f ca="1">(OFFSET(Assumptions!$B$20,I$1-1,0)*$D870+1)^(1/252)-1</f>
        <v>5.7346429557325607E-4</v>
      </c>
      <c r="J870" s="2">
        <f ca="1">(OFFSET(Assumptions!$B$20,J$1-1,0)*$D870+1)^(1/252)-1</f>
        <v>6.2172710371877216E-4</v>
      </c>
      <c r="K870" s="2">
        <f ca="1">(OFFSET(Assumptions!$B$20,K$1-1,0)*$D870+1)^(1/252)-1</f>
        <v>5.4911199026030921E-4</v>
      </c>
      <c r="L870" s="2">
        <f ca="1">(OFFSET(Assumptions!$B$20,L$1-1,0)*$D870+1)^(1/252)-1</f>
        <v>5.4666855740004294E-4</v>
      </c>
      <c r="M870" s="2">
        <f ca="1">(OFFSET(Assumptions!$B$20,M$1-1,0)*$D870+1)^(1/252)-1</f>
        <v>5.5887077183314204E-4</v>
      </c>
      <c r="N870" s="2">
        <f ca="1">(OFFSET(Assumptions!$B$20,N$1-1,0)*$D870+1)^(1/252)-1</f>
        <v>5.2411842072452863E-4</v>
      </c>
    </row>
    <row r="871" spans="1:14" x14ac:dyDescent="0.25">
      <c r="A871" s="4">
        <f t="shared" si="52"/>
        <v>8</v>
      </c>
      <c r="B871" s="4">
        <f t="shared" si="53"/>
        <v>2015</v>
      </c>
      <c r="C871" s="9">
        <v>42226</v>
      </c>
      <c r="D871" s="1">
        <f t="shared" si="54"/>
        <v>0.14129896298521283</v>
      </c>
      <c r="E871" s="1">
        <v>5.24610000000036E-4</v>
      </c>
      <c r="F871" s="1">
        <f t="shared" si="55"/>
        <v>0.37290702616683369</v>
      </c>
      <c r="G871" s="1">
        <v>1.01635090938277E-2</v>
      </c>
      <c r="H871" s="2">
        <f ca="1">(OFFSET(Assumptions!$B$20,H$1-1,0)*$D871+1)^(1/252)-1</f>
        <v>5.4911199026030921E-4</v>
      </c>
      <c r="I871" s="2">
        <f ca="1">(OFFSET(Assumptions!$B$20,I$1-1,0)*$D871+1)^(1/252)-1</f>
        <v>5.7346429557325607E-4</v>
      </c>
      <c r="J871" s="2">
        <f ca="1">(OFFSET(Assumptions!$B$20,J$1-1,0)*$D871+1)^(1/252)-1</f>
        <v>6.2172710371877216E-4</v>
      </c>
      <c r="K871" s="2">
        <f ca="1">(OFFSET(Assumptions!$B$20,K$1-1,0)*$D871+1)^(1/252)-1</f>
        <v>5.4911199026030921E-4</v>
      </c>
      <c r="L871" s="2">
        <f ca="1">(OFFSET(Assumptions!$B$20,L$1-1,0)*$D871+1)^(1/252)-1</f>
        <v>5.4666855740004294E-4</v>
      </c>
      <c r="M871" s="2">
        <f ca="1">(OFFSET(Assumptions!$B$20,M$1-1,0)*$D871+1)^(1/252)-1</f>
        <v>5.5887077183314204E-4</v>
      </c>
      <c r="N871" s="2">
        <f ca="1">(OFFSET(Assumptions!$B$20,N$1-1,0)*$D871+1)^(1/252)-1</f>
        <v>5.2411842072452863E-4</v>
      </c>
    </row>
    <row r="872" spans="1:14" x14ac:dyDescent="0.25">
      <c r="A872" s="4">
        <f t="shared" si="52"/>
        <v>8</v>
      </c>
      <c r="B872" s="4">
        <f t="shared" si="53"/>
        <v>2015</v>
      </c>
      <c r="C872" s="9">
        <v>42227</v>
      </c>
      <c r="D872" s="1">
        <f t="shared" si="54"/>
        <v>0.14129896298521283</v>
      </c>
      <c r="E872" s="1">
        <v>5.24610000000036E-4</v>
      </c>
      <c r="F872" s="1">
        <f t="shared" si="55"/>
        <v>0.37362726692183101</v>
      </c>
      <c r="G872" s="1">
        <v>-3.0630584969946601E-2</v>
      </c>
      <c r="H872" s="2">
        <f ca="1">(OFFSET(Assumptions!$B$20,H$1-1,0)*$D872+1)^(1/252)-1</f>
        <v>5.4911199026030921E-4</v>
      </c>
      <c r="I872" s="2">
        <f ca="1">(OFFSET(Assumptions!$B$20,I$1-1,0)*$D872+1)^(1/252)-1</f>
        <v>5.7346429557325607E-4</v>
      </c>
      <c r="J872" s="2">
        <f ca="1">(OFFSET(Assumptions!$B$20,J$1-1,0)*$D872+1)^(1/252)-1</f>
        <v>6.2172710371877216E-4</v>
      </c>
      <c r="K872" s="2">
        <f ca="1">(OFFSET(Assumptions!$B$20,K$1-1,0)*$D872+1)^(1/252)-1</f>
        <v>5.4911199026030921E-4</v>
      </c>
      <c r="L872" s="2">
        <f ca="1">(OFFSET(Assumptions!$B$20,L$1-1,0)*$D872+1)^(1/252)-1</f>
        <v>5.4666855740004294E-4</v>
      </c>
      <c r="M872" s="2">
        <f ca="1">(OFFSET(Assumptions!$B$20,M$1-1,0)*$D872+1)^(1/252)-1</f>
        <v>5.5887077183314204E-4</v>
      </c>
      <c r="N872" s="2">
        <f ca="1">(OFFSET(Assumptions!$B$20,N$1-1,0)*$D872+1)^(1/252)-1</f>
        <v>5.2411842072452863E-4</v>
      </c>
    </row>
    <row r="873" spans="1:14" x14ac:dyDescent="0.25">
      <c r="A873" s="4">
        <f t="shared" si="52"/>
        <v>8</v>
      </c>
      <c r="B873" s="4">
        <f t="shared" si="53"/>
        <v>2015</v>
      </c>
      <c r="C873" s="9">
        <v>42228</v>
      </c>
      <c r="D873" s="1">
        <f t="shared" si="54"/>
        <v>0.14129896298521283</v>
      </c>
      <c r="E873" s="1">
        <v>5.24610000000036E-4</v>
      </c>
      <c r="F873" s="1">
        <f t="shared" si="55"/>
        <v>0.374347885522331</v>
      </c>
      <c r="G873" s="1">
        <v>6.9821982116433602E-3</v>
      </c>
      <c r="H873" s="2">
        <f ca="1">(OFFSET(Assumptions!$B$20,H$1-1,0)*$D873+1)^(1/252)-1</f>
        <v>5.4911199026030921E-4</v>
      </c>
      <c r="I873" s="2">
        <f ca="1">(OFFSET(Assumptions!$B$20,I$1-1,0)*$D873+1)^(1/252)-1</f>
        <v>5.7346429557325607E-4</v>
      </c>
      <c r="J873" s="2">
        <f ca="1">(OFFSET(Assumptions!$B$20,J$1-1,0)*$D873+1)^(1/252)-1</f>
        <v>6.2172710371877216E-4</v>
      </c>
      <c r="K873" s="2">
        <f ca="1">(OFFSET(Assumptions!$B$20,K$1-1,0)*$D873+1)^(1/252)-1</f>
        <v>5.4911199026030921E-4</v>
      </c>
      <c r="L873" s="2">
        <f ca="1">(OFFSET(Assumptions!$B$20,L$1-1,0)*$D873+1)^(1/252)-1</f>
        <v>5.4666855740004294E-4</v>
      </c>
      <c r="M873" s="2">
        <f ca="1">(OFFSET(Assumptions!$B$20,M$1-1,0)*$D873+1)^(1/252)-1</f>
        <v>5.5887077183314204E-4</v>
      </c>
      <c r="N873" s="2">
        <f ca="1">(OFFSET(Assumptions!$B$20,N$1-1,0)*$D873+1)^(1/252)-1</f>
        <v>5.2411842072452863E-4</v>
      </c>
    </row>
    <row r="874" spans="1:14" x14ac:dyDescent="0.25">
      <c r="A874" s="4">
        <f t="shared" si="52"/>
        <v>8</v>
      </c>
      <c r="B874" s="4">
        <f t="shared" si="53"/>
        <v>2015</v>
      </c>
      <c r="C874" s="9">
        <v>42229</v>
      </c>
      <c r="D874" s="1">
        <f t="shared" si="54"/>
        <v>0.14129896298521283</v>
      </c>
      <c r="E874" s="1">
        <v>5.24610000000036E-4</v>
      </c>
      <c r="F874" s="1">
        <f t="shared" si="55"/>
        <v>0.37506888216655487</v>
      </c>
      <c r="G874" s="1">
        <v>-5.4733716375994198E-3</v>
      </c>
      <c r="H874" s="2">
        <f ca="1">(OFFSET(Assumptions!$B$20,H$1-1,0)*$D874+1)^(1/252)-1</f>
        <v>5.4911199026030921E-4</v>
      </c>
      <c r="I874" s="2">
        <f ca="1">(OFFSET(Assumptions!$B$20,I$1-1,0)*$D874+1)^(1/252)-1</f>
        <v>5.7346429557325607E-4</v>
      </c>
      <c r="J874" s="2">
        <f ca="1">(OFFSET(Assumptions!$B$20,J$1-1,0)*$D874+1)^(1/252)-1</f>
        <v>6.2172710371877216E-4</v>
      </c>
      <c r="K874" s="2">
        <f ca="1">(OFFSET(Assumptions!$B$20,K$1-1,0)*$D874+1)^(1/252)-1</f>
        <v>5.4911199026030921E-4</v>
      </c>
      <c r="L874" s="2">
        <f ca="1">(OFFSET(Assumptions!$B$20,L$1-1,0)*$D874+1)^(1/252)-1</f>
        <v>5.4666855740004294E-4</v>
      </c>
      <c r="M874" s="2">
        <f ca="1">(OFFSET(Assumptions!$B$20,M$1-1,0)*$D874+1)^(1/252)-1</f>
        <v>5.5887077183314204E-4</v>
      </c>
      <c r="N874" s="2">
        <f ca="1">(OFFSET(Assumptions!$B$20,N$1-1,0)*$D874+1)^(1/252)-1</f>
        <v>5.2411842072452863E-4</v>
      </c>
    </row>
    <row r="875" spans="1:14" x14ac:dyDescent="0.25">
      <c r="A875" s="4">
        <f t="shared" si="52"/>
        <v>8</v>
      </c>
      <c r="B875" s="4">
        <f t="shared" si="53"/>
        <v>2015</v>
      </c>
      <c r="C875" s="9">
        <v>42230</v>
      </c>
      <c r="D875" s="1">
        <f t="shared" si="54"/>
        <v>0.14129896298521283</v>
      </c>
      <c r="E875" s="1">
        <v>5.24610000000036E-4</v>
      </c>
      <c r="F875" s="1">
        <f t="shared" si="55"/>
        <v>0.37579025705282842</v>
      </c>
      <c r="G875" s="1">
        <v>8.2907109118777206E-3</v>
      </c>
      <c r="H875" s="2">
        <f ca="1">(OFFSET(Assumptions!$B$20,H$1-1,0)*$D875+1)^(1/252)-1</f>
        <v>5.4911199026030921E-4</v>
      </c>
      <c r="I875" s="2">
        <f ca="1">(OFFSET(Assumptions!$B$20,I$1-1,0)*$D875+1)^(1/252)-1</f>
        <v>5.7346429557325607E-4</v>
      </c>
      <c r="J875" s="2">
        <f ca="1">(OFFSET(Assumptions!$B$20,J$1-1,0)*$D875+1)^(1/252)-1</f>
        <v>6.2172710371877216E-4</v>
      </c>
      <c r="K875" s="2">
        <f ca="1">(OFFSET(Assumptions!$B$20,K$1-1,0)*$D875+1)^(1/252)-1</f>
        <v>5.4911199026030921E-4</v>
      </c>
      <c r="L875" s="2">
        <f ca="1">(OFFSET(Assumptions!$B$20,L$1-1,0)*$D875+1)^(1/252)-1</f>
        <v>5.4666855740004294E-4</v>
      </c>
      <c r="M875" s="2">
        <f ca="1">(OFFSET(Assumptions!$B$20,M$1-1,0)*$D875+1)^(1/252)-1</f>
        <v>5.5887077183314204E-4</v>
      </c>
      <c r="N875" s="2">
        <f ca="1">(OFFSET(Assumptions!$B$20,N$1-1,0)*$D875+1)^(1/252)-1</f>
        <v>5.2411842072452863E-4</v>
      </c>
    </row>
    <row r="876" spans="1:14" x14ac:dyDescent="0.25">
      <c r="A876" s="4">
        <f t="shared" si="52"/>
        <v>8</v>
      </c>
      <c r="B876" s="4">
        <f t="shared" si="53"/>
        <v>2015</v>
      </c>
      <c r="C876" s="9">
        <v>42233</v>
      </c>
      <c r="D876" s="1">
        <f t="shared" si="54"/>
        <v>0.14129896298521283</v>
      </c>
      <c r="E876" s="1">
        <v>5.24610000000036E-4</v>
      </c>
      <c r="F876" s="1">
        <f t="shared" si="55"/>
        <v>0.37651201037958093</v>
      </c>
      <c r="G876" s="1">
        <v>-4.8133358575105402E-3</v>
      </c>
      <c r="H876" s="2">
        <f ca="1">(OFFSET(Assumptions!$B$20,H$1-1,0)*$D876+1)^(1/252)-1</f>
        <v>5.4911199026030921E-4</v>
      </c>
      <c r="I876" s="2">
        <f ca="1">(OFFSET(Assumptions!$B$20,I$1-1,0)*$D876+1)^(1/252)-1</f>
        <v>5.7346429557325607E-4</v>
      </c>
      <c r="J876" s="2">
        <f ca="1">(OFFSET(Assumptions!$B$20,J$1-1,0)*$D876+1)^(1/252)-1</f>
        <v>6.2172710371877216E-4</v>
      </c>
      <c r="K876" s="2">
        <f ca="1">(OFFSET(Assumptions!$B$20,K$1-1,0)*$D876+1)^(1/252)-1</f>
        <v>5.4911199026030921E-4</v>
      </c>
      <c r="L876" s="2">
        <f ca="1">(OFFSET(Assumptions!$B$20,L$1-1,0)*$D876+1)^(1/252)-1</f>
        <v>5.4666855740004294E-4</v>
      </c>
      <c r="M876" s="2">
        <f ca="1">(OFFSET(Assumptions!$B$20,M$1-1,0)*$D876+1)^(1/252)-1</f>
        <v>5.5887077183314204E-4</v>
      </c>
      <c r="N876" s="2">
        <f ca="1">(OFFSET(Assumptions!$B$20,N$1-1,0)*$D876+1)^(1/252)-1</f>
        <v>5.2411842072452863E-4</v>
      </c>
    </row>
    <row r="877" spans="1:14" x14ac:dyDescent="0.25">
      <c r="A877" s="4">
        <f t="shared" si="52"/>
        <v>8</v>
      </c>
      <c r="B877" s="4">
        <f t="shared" si="53"/>
        <v>2015</v>
      </c>
      <c r="C877" s="9">
        <v>42234</v>
      </c>
      <c r="D877" s="1">
        <f t="shared" si="54"/>
        <v>0.14129896298521283</v>
      </c>
      <c r="E877" s="1">
        <v>5.24610000000036E-4</v>
      </c>
      <c r="F877" s="1">
        <f t="shared" si="55"/>
        <v>0.37723414234534625</v>
      </c>
      <c r="G877" s="1">
        <v>8.4853039993282298E-4</v>
      </c>
      <c r="H877" s="2">
        <f ca="1">(OFFSET(Assumptions!$B$20,H$1-1,0)*$D877+1)^(1/252)-1</f>
        <v>5.4911199026030921E-4</v>
      </c>
      <c r="I877" s="2">
        <f ca="1">(OFFSET(Assumptions!$B$20,I$1-1,0)*$D877+1)^(1/252)-1</f>
        <v>5.7346429557325607E-4</v>
      </c>
      <c r="J877" s="2">
        <f ca="1">(OFFSET(Assumptions!$B$20,J$1-1,0)*$D877+1)^(1/252)-1</f>
        <v>6.2172710371877216E-4</v>
      </c>
      <c r="K877" s="2">
        <f ca="1">(OFFSET(Assumptions!$B$20,K$1-1,0)*$D877+1)^(1/252)-1</f>
        <v>5.4911199026030921E-4</v>
      </c>
      <c r="L877" s="2">
        <f ca="1">(OFFSET(Assumptions!$B$20,L$1-1,0)*$D877+1)^(1/252)-1</f>
        <v>5.4666855740004294E-4</v>
      </c>
      <c r="M877" s="2">
        <f ca="1">(OFFSET(Assumptions!$B$20,M$1-1,0)*$D877+1)^(1/252)-1</f>
        <v>5.5887077183314204E-4</v>
      </c>
      <c r="N877" s="2">
        <f ca="1">(OFFSET(Assumptions!$B$20,N$1-1,0)*$D877+1)^(1/252)-1</f>
        <v>5.2411842072452863E-4</v>
      </c>
    </row>
    <row r="878" spans="1:14" x14ac:dyDescent="0.25">
      <c r="A878" s="4">
        <f t="shared" si="52"/>
        <v>8</v>
      </c>
      <c r="B878" s="4">
        <f t="shared" si="53"/>
        <v>2015</v>
      </c>
      <c r="C878" s="9">
        <v>42235</v>
      </c>
      <c r="D878" s="1">
        <f t="shared" si="54"/>
        <v>0.14129896298521283</v>
      </c>
      <c r="E878" s="1">
        <v>5.24610000000036E-4</v>
      </c>
      <c r="F878" s="1">
        <f t="shared" si="55"/>
        <v>0.37795665314876215</v>
      </c>
      <c r="G878" s="1">
        <v>-4.6553445683760204E-3</v>
      </c>
      <c r="H878" s="2">
        <f ca="1">(OFFSET(Assumptions!$B$20,H$1-1,0)*$D878+1)^(1/252)-1</f>
        <v>5.4911199026030921E-4</v>
      </c>
      <c r="I878" s="2">
        <f ca="1">(OFFSET(Assumptions!$B$20,I$1-1,0)*$D878+1)^(1/252)-1</f>
        <v>5.7346429557325607E-4</v>
      </c>
      <c r="J878" s="2">
        <f ca="1">(OFFSET(Assumptions!$B$20,J$1-1,0)*$D878+1)^(1/252)-1</f>
        <v>6.2172710371877216E-4</v>
      </c>
      <c r="K878" s="2">
        <f ca="1">(OFFSET(Assumptions!$B$20,K$1-1,0)*$D878+1)^(1/252)-1</f>
        <v>5.4911199026030921E-4</v>
      </c>
      <c r="L878" s="2">
        <f ca="1">(OFFSET(Assumptions!$B$20,L$1-1,0)*$D878+1)^(1/252)-1</f>
        <v>5.4666855740004294E-4</v>
      </c>
      <c r="M878" s="2">
        <f ca="1">(OFFSET(Assumptions!$B$20,M$1-1,0)*$D878+1)^(1/252)-1</f>
        <v>5.5887077183314204E-4</v>
      </c>
      <c r="N878" s="2">
        <f ca="1">(OFFSET(Assumptions!$B$20,N$1-1,0)*$D878+1)^(1/252)-1</f>
        <v>5.2411842072452863E-4</v>
      </c>
    </row>
    <row r="879" spans="1:14" x14ac:dyDescent="0.25">
      <c r="A879" s="4">
        <f t="shared" si="52"/>
        <v>8</v>
      </c>
      <c r="B879" s="4">
        <f t="shared" si="53"/>
        <v>2015</v>
      </c>
      <c r="C879" s="9">
        <v>42236</v>
      </c>
      <c r="D879" s="1">
        <f t="shared" si="54"/>
        <v>0.14129896298521283</v>
      </c>
      <c r="E879" s="1">
        <v>5.24610000000036E-4</v>
      </c>
      <c r="F879" s="1">
        <f t="shared" si="55"/>
        <v>0.37867954298857054</v>
      </c>
      <c r="G879" s="1">
        <v>1.43490382202016E-2</v>
      </c>
      <c r="H879" s="2">
        <f ca="1">(OFFSET(Assumptions!$B$20,H$1-1,0)*$D879+1)^(1/252)-1</f>
        <v>5.4911199026030921E-4</v>
      </c>
      <c r="I879" s="2">
        <f ca="1">(OFFSET(Assumptions!$B$20,I$1-1,0)*$D879+1)^(1/252)-1</f>
        <v>5.7346429557325607E-4</v>
      </c>
      <c r="J879" s="2">
        <f ca="1">(OFFSET(Assumptions!$B$20,J$1-1,0)*$D879+1)^(1/252)-1</f>
        <v>6.2172710371877216E-4</v>
      </c>
      <c r="K879" s="2">
        <f ca="1">(OFFSET(Assumptions!$B$20,K$1-1,0)*$D879+1)^(1/252)-1</f>
        <v>5.4911199026030921E-4</v>
      </c>
      <c r="L879" s="2">
        <f ca="1">(OFFSET(Assumptions!$B$20,L$1-1,0)*$D879+1)^(1/252)-1</f>
        <v>5.4666855740004294E-4</v>
      </c>
      <c r="M879" s="2">
        <f ca="1">(OFFSET(Assumptions!$B$20,M$1-1,0)*$D879+1)^(1/252)-1</f>
        <v>5.5887077183314204E-4</v>
      </c>
      <c r="N879" s="2">
        <f ca="1">(OFFSET(Assumptions!$B$20,N$1-1,0)*$D879+1)^(1/252)-1</f>
        <v>5.2411842072452863E-4</v>
      </c>
    </row>
    <row r="880" spans="1:14" x14ac:dyDescent="0.25">
      <c r="A880" s="4">
        <f t="shared" si="52"/>
        <v>8</v>
      </c>
      <c r="B880" s="4">
        <f t="shared" si="53"/>
        <v>2015</v>
      </c>
      <c r="C880" s="9">
        <v>42237</v>
      </c>
      <c r="D880" s="1">
        <f t="shared" si="54"/>
        <v>0.14129896298521283</v>
      </c>
      <c r="E880" s="1">
        <v>5.24610000000036E-4</v>
      </c>
      <c r="F880" s="1">
        <f t="shared" si="55"/>
        <v>0.37940281206361792</v>
      </c>
      <c r="G880" s="1">
        <v>-1.2050047271633399E-3</v>
      </c>
      <c r="H880" s="2">
        <f ca="1">(OFFSET(Assumptions!$B$20,H$1-1,0)*$D880+1)^(1/252)-1</f>
        <v>5.4911199026030921E-4</v>
      </c>
      <c r="I880" s="2">
        <f ca="1">(OFFSET(Assumptions!$B$20,I$1-1,0)*$D880+1)^(1/252)-1</f>
        <v>5.7346429557325607E-4</v>
      </c>
      <c r="J880" s="2">
        <f ca="1">(OFFSET(Assumptions!$B$20,J$1-1,0)*$D880+1)^(1/252)-1</f>
        <v>6.2172710371877216E-4</v>
      </c>
      <c r="K880" s="2">
        <f ca="1">(OFFSET(Assumptions!$B$20,K$1-1,0)*$D880+1)^(1/252)-1</f>
        <v>5.4911199026030921E-4</v>
      </c>
      <c r="L880" s="2">
        <f ca="1">(OFFSET(Assumptions!$B$20,L$1-1,0)*$D880+1)^(1/252)-1</f>
        <v>5.4666855740004294E-4</v>
      </c>
      <c r="M880" s="2">
        <f ca="1">(OFFSET(Assumptions!$B$20,M$1-1,0)*$D880+1)^(1/252)-1</f>
        <v>5.5887077183314204E-4</v>
      </c>
      <c r="N880" s="2">
        <f ca="1">(OFFSET(Assumptions!$B$20,N$1-1,0)*$D880+1)^(1/252)-1</f>
        <v>5.2411842072452863E-4</v>
      </c>
    </row>
    <row r="881" spans="1:14" x14ac:dyDescent="0.25">
      <c r="A881" s="4">
        <f t="shared" si="52"/>
        <v>8</v>
      </c>
      <c r="B881" s="4">
        <f t="shared" si="53"/>
        <v>2015</v>
      </c>
      <c r="C881" s="9">
        <v>42240</v>
      </c>
      <c r="D881" s="1">
        <f t="shared" si="54"/>
        <v>0.14129896298521283</v>
      </c>
      <c r="E881" s="1">
        <v>5.24610000000036E-4</v>
      </c>
      <c r="F881" s="1">
        <f t="shared" si="55"/>
        <v>0.38012646057285471</v>
      </c>
      <c r="G881" s="1">
        <v>-1.10485948514464E-2</v>
      </c>
      <c r="H881" s="2">
        <f ca="1">(OFFSET(Assumptions!$B$20,H$1-1,0)*$D881+1)^(1/252)-1</f>
        <v>5.4911199026030921E-4</v>
      </c>
      <c r="I881" s="2">
        <f ca="1">(OFFSET(Assumptions!$B$20,I$1-1,0)*$D881+1)^(1/252)-1</f>
        <v>5.7346429557325607E-4</v>
      </c>
      <c r="J881" s="2">
        <f ca="1">(OFFSET(Assumptions!$B$20,J$1-1,0)*$D881+1)^(1/252)-1</f>
        <v>6.2172710371877216E-4</v>
      </c>
      <c r="K881" s="2">
        <f ca="1">(OFFSET(Assumptions!$B$20,K$1-1,0)*$D881+1)^(1/252)-1</f>
        <v>5.4911199026030921E-4</v>
      </c>
      <c r="L881" s="2">
        <f ca="1">(OFFSET(Assumptions!$B$20,L$1-1,0)*$D881+1)^(1/252)-1</f>
        <v>5.4666855740004294E-4</v>
      </c>
      <c r="M881" s="2">
        <f ca="1">(OFFSET(Assumptions!$B$20,M$1-1,0)*$D881+1)^(1/252)-1</f>
        <v>5.5887077183314204E-4</v>
      </c>
      <c r="N881" s="2">
        <f ca="1">(OFFSET(Assumptions!$B$20,N$1-1,0)*$D881+1)^(1/252)-1</f>
        <v>5.2411842072452863E-4</v>
      </c>
    </row>
    <row r="882" spans="1:14" x14ac:dyDescent="0.25">
      <c r="A882" s="4">
        <f t="shared" si="52"/>
        <v>8</v>
      </c>
      <c r="B882" s="4">
        <f t="shared" si="53"/>
        <v>2015</v>
      </c>
      <c r="C882" s="9">
        <v>42241</v>
      </c>
      <c r="D882" s="1">
        <f t="shared" si="54"/>
        <v>0.14129896298521283</v>
      </c>
      <c r="E882" s="1">
        <v>5.24610000000036E-4</v>
      </c>
      <c r="F882" s="1">
        <f t="shared" si="55"/>
        <v>0.38085048871533589</v>
      </c>
      <c r="G882" s="1">
        <v>2.61509960334445E-2</v>
      </c>
      <c r="H882" s="2">
        <f ca="1">(OFFSET(Assumptions!$B$20,H$1-1,0)*$D882+1)^(1/252)-1</f>
        <v>5.4911199026030921E-4</v>
      </c>
      <c r="I882" s="2">
        <f ca="1">(OFFSET(Assumptions!$B$20,I$1-1,0)*$D882+1)^(1/252)-1</f>
        <v>5.7346429557325607E-4</v>
      </c>
      <c r="J882" s="2">
        <f ca="1">(OFFSET(Assumptions!$B$20,J$1-1,0)*$D882+1)^(1/252)-1</f>
        <v>6.2172710371877216E-4</v>
      </c>
      <c r="K882" s="2">
        <f ca="1">(OFFSET(Assumptions!$B$20,K$1-1,0)*$D882+1)^(1/252)-1</f>
        <v>5.4911199026030921E-4</v>
      </c>
      <c r="L882" s="2">
        <f ca="1">(OFFSET(Assumptions!$B$20,L$1-1,0)*$D882+1)^(1/252)-1</f>
        <v>5.4666855740004294E-4</v>
      </c>
      <c r="M882" s="2">
        <f ca="1">(OFFSET(Assumptions!$B$20,M$1-1,0)*$D882+1)^(1/252)-1</f>
        <v>5.5887077183314204E-4</v>
      </c>
      <c r="N882" s="2">
        <f ca="1">(OFFSET(Assumptions!$B$20,N$1-1,0)*$D882+1)^(1/252)-1</f>
        <v>5.2411842072452863E-4</v>
      </c>
    </row>
    <row r="883" spans="1:14" x14ac:dyDescent="0.25">
      <c r="A883" s="4">
        <f t="shared" si="52"/>
        <v>8</v>
      </c>
      <c r="B883" s="4">
        <f t="shared" si="53"/>
        <v>2015</v>
      </c>
      <c r="C883" s="9">
        <v>42242</v>
      </c>
      <c r="D883" s="1">
        <f t="shared" si="54"/>
        <v>0.14129896298521283</v>
      </c>
      <c r="E883" s="1">
        <v>5.24610000000036E-4</v>
      </c>
      <c r="F883" s="1">
        <f t="shared" si="55"/>
        <v>0.38157489669022082</v>
      </c>
      <c r="G883" s="1">
        <v>9.4761224755905999E-3</v>
      </c>
      <c r="H883" s="2">
        <f ca="1">(OFFSET(Assumptions!$B$20,H$1-1,0)*$D883+1)^(1/252)-1</f>
        <v>5.4911199026030921E-4</v>
      </c>
      <c r="I883" s="2">
        <f ca="1">(OFFSET(Assumptions!$B$20,I$1-1,0)*$D883+1)^(1/252)-1</f>
        <v>5.7346429557325607E-4</v>
      </c>
      <c r="J883" s="2">
        <f ca="1">(OFFSET(Assumptions!$B$20,J$1-1,0)*$D883+1)^(1/252)-1</f>
        <v>6.2172710371877216E-4</v>
      </c>
      <c r="K883" s="2">
        <f ca="1">(OFFSET(Assumptions!$B$20,K$1-1,0)*$D883+1)^(1/252)-1</f>
        <v>5.4911199026030921E-4</v>
      </c>
      <c r="L883" s="2">
        <f ca="1">(OFFSET(Assumptions!$B$20,L$1-1,0)*$D883+1)^(1/252)-1</f>
        <v>5.4666855740004294E-4</v>
      </c>
      <c r="M883" s="2">
        <f ca="1">(OFFSET(Assumptions!$B$20,M$1-1,0)*$D883+1)^(1/252)-1</f>
        <v>5.5887077183314204E-4</v>
      </c>
      <c r="N883" s="2">
        <f ca="1">(OFFSET(Assumptions!$B$20,N$1-1,0)*$D883+1)^(1/252)-1</f>
        <v>5.2411842072452863E-4</v>
      </c>
    </row>
    <row r="884" spans="1:14" x14ac:dyDescent="0.25">
      <c r="A884" s="4">
        <f t="shared" si="52"/>
        <v>8</v>
      </c>
      <c r="B884" s="4">
        <f t="shared" si="53"/>
        <v>2015</v>
      </c>
      <c r="C884" s="9">
        <v>42243</v>
      </c>
      <c r="D884" s="1">
        <f t="shared" si="54"/>
        <v>0.14129896298521283</v>
      </c>
      <c r="E884" s="1">
        <v>5.24610000000036E-4</v>
      </c>
      <c r="F884" s="1">
        <f t="shared" si="55"/>
        <v>0.38229968469677345</v>
      </c>
      <c r="G884" s="1">
        <v>5.5844916485670005E-4</v>
      </c>
      <c r="H884" s="2">
        <f ca="1">(OFFSET(Assumptions!$B$20,H$1-1,0)*$D884+1)^(1/252)-1</f>
        <v>5.4911199026030921E-4</v>
      </c>
      <c r="I884" s="2">
        <f ca="1">(OFFSET(Assumptions!$B$20,I$1-1,0)*$D884+1)^(1/252)-1</f>
        <v>5.7346429557325607E-4</v>
      </c>
      <c r="J884" s="2">
        <f ca="1">(OFFSET(Assumptions!$B$20,J$1-1,0)*$D884+1)^(1/252)-1</f>
        <v>6.2172710371877216E-4</v>
      </c>
      <c r="K884" s="2">
        <f ca="1">(OFFSET(Assumptions!$B$20,K$1-1,0)*$D884+1)^(1/252)-1</f>
        <v>5.4911199026030921E-4</v>
      </c>
      <c r="L884" s="2">
        <f ca="1">(OFFSET(Assumptions!$B$20,L$1-1,0)*$D884+1)^(1/252)-1</f>
        <v>5.4666855740004294E-4</v>
      </c>
      <c r="M884" s="2">
        <f ca="1">(OFFSET(Assumptions!$B$20,M$1-1,0)*$D884+1)^(1/252)-1</f>
        <v>5.5887077183314204E-4</v>
      </c>
      <c r="N884" s="2">
        <f ca="1">(OFFSET(Assumptions!$B$20,N$1-1,0)*$D884+1)^(1/252)-1</f>
        <v>5.2411842072452863E-4</v>
      </c>
    </row>
    <row r="885" spans="1:14" x14ac:dyDescent="0.25">
      <c r="A885" s="4">
        <f t="shared" si="52"/>
        <v>8</v>
      </c>
      <c r="B885" s="4">
        <f t="shared" si="53"/>
        <v>2015</v>
      </c>
      <c r="C885" s="9">
        <v>42244</v>
      </c>
      <c r="D885" s="1">
        <f t="shared" si="54"/>
        <v>0.14129896298521283</v>
      </c>
      <c r="E885" s="1">
        <v>5.24610000000036E-4</v>
      </c>
      <c r="F885" s="1">
        <f t="shared" si="55"/>
        <v>0.38302485293436228</v>
      </c>
      <c r="G885" s="1">
        <v>-1.56178557081147E-2</v>
      </c>
      <c r="H885" s="2">
        <f ca="1">(OFFSET(Assumptions!$B$20,H$1-1,0)*$D885+1)^(1/252)-1</f>
        <v>5.4911199026030921E-4</v>
      </c>
      <c r="I885" s="2">
        <f ca="1">(OFFSET(Assumptions!$B$20,I$1-1,0)*$D885+1)^(1/252)-1</f>
        <v>5.7346429557325607E-4</v>
      </c>
      <c r="J885" s="2">
        <f ca="1">(OFFSET(Assumptions!$B$20,J$1-1,0)*$D885+1)^(1/252)-1</f>
        <v>6.2172710371877216E-4</v>
      </c>
      <c r="K885" s="2">
        <f ca="1">(OFFSET(Assumptions!$B$20,K$1-1,0)*$D885+1)^(1/252)-1</f>
        <v>5.4911199026030921E-4</v>
      </c>
      <c r="L885" s="2">
        <f ca="1">(OFFSET(Assumptions!$B$20,L$1-1,0)*$D885+1)^(1/252)-1</f>
        <v>5.4666855740004294E-4</v>
      </c>
      <c r="M885" s="2">
        <f ca="1">(OFFSET(Assumptions!$B$20,M$1-1,0)*$D885+1)^(1/252)-1</f>
        <v>5.5887077183314204E-4</v>
      </c>
      <c r="N885" s="2">
        <f ca="1">(OFFSET(Assumptions!$B$20,N$1-1,0)*$D885+1)^(1/252)-1</f>
        <v>5.2411842072452863E-4</v>
      </c>
    </row>
    <row r="886" spans="1:14" x14ac:dyDescent="0.25">
      <c r="A886" s="4">
        <f t="shared" si="52"/>
        <v>8</v>
      </c>
      <c r="B886" s="4">
        <f t="shared" si="53"/>
        <v>2015</v>
      </c>
      <c r="C886" s="9">
        <v>42247</v>
      </c>
      <c r="D886" s="1">
        <f t="shared" si="54"/>
        <v>0.14129896298521283</v>
      </c>
      <c r="E886" s="1">
        <v>5.24610000000036E-4</v>
      </c>
      <c r="F886" s="1">
        <f t="shared" si="55"/>
        <v>0.38375040160246021</v>
      </c>
      <c r="G886" s="1">
        <v>-4.9482890994615499E-3</v>
      </c>
      <c r="H886" s="2">
        <f ca="1">(OFFSET(Assumptions!$B$20,H$1-1,0)*$D886+1)^(1/252)-1</f>
        <v>5.4911199026030921E-4</v>
      </c>
      <c r="I886" s="2">
        <f ca="1">(OFFSET(Assumptions!$B$20,I$1-1,0)*$D886+1)^(1/252)-1</f>
        <v>5.7346429557325607E-4</v>
      </c>
      <c r="J886" s="2">
        <f ca="1">(OFFSET(Assumptions!$B$20,J$1-1,0)*$D886+1)^(1/252)-1</f>
        <v>6.2172710371877216E-4</v>
      </c>
      <c r="K886" s="2">
        <f ca="1">(OFFSET(Assumptions!$B$20,K$1-1,0)*$D886+1)^(1/252)-1</f>
        <v>5.4911199026030921E-4</v>
      </c>
      <c r="L886" s="2">
        <f ca="1">(OFFSET(Assumptions!$B$20,L$1-1,0)*$D886+1)^(1/252)-1</f>
        <v>5.4666855740004294E-4</v>
      </c>
      <c r="M886" s="2">
        <f ca="1">(OFFSET(Assumptions!$B$20,M$1-1,0)*$D886+1)^(1/252)-1</f>
        <v>5.5887077183314204E-4</v>
      </c>
      <c r="N886" s="2">
        <f ca="1">(OFFSET(Assumptions!$B$20,N$1-1,0)*$D886+1)^(1/252)-1</f>
        <v>5.2411842072452863E-4</v>
      </c>
    </row>
    <row r="887" spans="1:14" x14ac:dyDescent="0.25">
      <c r="A887" s="4">
        <f t="shared" si="52"/>
        <v>9</v>
      </c>
      <c r="B887" s="4">
        <f t="shared" si="53"/>
        <v>2015</v>
      </c>
      <c r="C887" s="9">
        <v>42248</v>
      </c>
      <c r="D887" s="1">
        <f t="shared" si="54"/>
        <v>0.14129896298521283</v>
      </c>
      <c r="E887" s="1">
        <v>5.24610000000036E-4</v>
      </c>
      <c r="F887" s="1">
        <f t="shared" si="55"/>
        <v>0.38447633090064492</v>
      </c>
      <c r="G887" s="1">
        <v>1.54241792027894E-2</v>
      </c>
      <c r="H887" s="2">
        <f ca="1">(OFFSET(Assumptions!$B$20,H$1-1,0)*$D887+1)^(1/252)-1</f>
        <v>5.4911199026030921E-4</v>
      </c>
      <c r="I887" s="2">
        <f ca="1">(OFFSET(Assumptions!$B$20,I$1-1,0)*$D887+1)^(1/252)-1</f>
        <v>5.7346429557325607E-4</v>
      </c>
      <c r="J887" s="2">
        <f ca="1">(OFFSET(Assumptions!$B$20,J$1-1,0)*$D887+1)^(1/252)-1</f>
        <v>6.2172710371877216E-4</v>
      </c>
      <c r="K887" s="2">
        <f ca="1">(OFFSET(Assumptions!$B$20,K$1-1,0)*$D887+1)^(1/252)-1</f>
        <v>5.4911199026030921E-4</v>
      </c>
      <c r="L887" s="2">
        <f ca="1">(OFFSET(Assumptions!$B$20,L$1-1,0)*$D887+1)^(1/252)-1</f>
        <v>5.4666855740004294E-4</v>
      </c>
      <c r="M887" s="2">
        <f ca="1">(OFFSET(Assumptions!$B$20,M$1-1,0)*$D887+1)^(1/252)-1</f>
        <v>5.5887077183314204E-4</v>
      </c>
      <c r="N887" s="2">
        <f ca="1">(OFFSET(Assumptions!$B$20,N$1-1,0)*$D887+1)^(1/252)-1</f>
        <v>5.2411842072452863E-4</v>
      </c>
    </row>
    <row r="888" spans="1:14" x14ac:dyDescent="0.25">
      <c r="A888" s="4">
        <f t="shared" si="52"/>
        <v>9</v>
      </c>
      <c r="B888" s="4">
        <f t="shared" si="53"/>
        <v>2015</v>
      </c>
      <c r="C888" s="9">
        <v>42249</v>
      </c>
      <c r="D888" s="1">
        <f t="shared" si="54"/>
        <v>0.14129896298521283</v>
      </c>
      <c r="E888" s="1">
        <v>5.24610000000036E-4</v>
      </c>
      <c r="F888" s="1">
        <f t="shared" si="55"/>
        <v>0.38520264102859869</v>
      </c>
      <c r="G888" s="1">
        <v>1.51755912535623E-2</v>
      </c>
      <c r="H888" s="2">
        <f ca="1">(OFFSET(Assumptions!$B$20,H$1-1,0)*$D888+1)^(1/252)-1</f>
        <v>5.4911199026030921E-4</v>
      </c>
      <c r="I888" s="2">
        <f ca="1">(OFFSET(Assumptions!$B$20,I$1-1,0)*$D888+1)^(1/252)-1</f>
        <v>5.7346429557325607E-4</v>
      </c>
      <c r="J888" s="2">
        <f ca="1">(OFFSET(Assumptions!$B$20,J$1-1,0)*$D888+1)^(1/252)-1</f>
        <v>6.2172710371877216E-4</v>
      </c>
      <c r="K888" s="2">
        <f ca="1">(OFFSET(Assumptions!$B$20,K$1-1,0)*$D888+1)^(1/252)-1</f>
        <v>5.4911199026030921E-4</v>
      </c>
      <c r="L888" s="2">
        <f ca="1">(OFFSET(Assumptions!$B$20,L$1-1,0)*$D888+1)^(1/252)-1</f>
        <v>5.4666855740004294E-4</v>
      </c>
      <c r="M888" s="2">
        <f ca="1">(OFFSET(Assumptions!$B$20,M$1-1,0)*$D888+1)^(1/252)-1</f>
        <v>5.5887077183314204E-4</v>
      </c>
      <c r="N888" s="2">
        <f ca="1">(OFFSET(Assumptions!$B$20,N$1-1,0)*$D888+1)^(1/252)-1</f>
        <v>5.2411842072452863E-4</v>
      </c>
    </row>
    <row r="889" spans="1:14" x14ac:dyDescent="0.25">
      <c r="A889" s="4">
        <f t="shared" si="52"/>
        <v>9</v>
      </c>
      <c r="B889" s="4">
        <f t="shared" si="53"/>
        <v>2015</v>
      </c>
      <c r="C889" s="9">
        <v>42250</v>
      </c>
      <c r="D889" s="1">
        <f t="shared" si="54"/>
        <v>0.14129896298521283</v>
      </c>
      <c r="E889" s="1">
        <v>5.24610000000036E-4</v>
      </c>
      <c r="F889" s="1">
        <f t="shared" si="55"/>
        <v>0.38592933218610881</v>
      </c>
      <c r="G889" s="1">
        <v>1.9181752349417502E-2</v>
      </c>
      <c r="H889" s="2">
        <f ca="1">(OFFSET(Assumptions!$B$20,H$1-1,0)*$D889+1)^(1/252)-1</f>
        <v>5.4911199026030921E-4</v>
      </c>
      <c r="I889" s="2">
        <f ca="1">(OFFSET(Assumptions!$B$20,I$1-1,0)*$D889+1)^(1/252)-1</f>
        <v>5.7346429557325607E-4</v>
      </c>
      <c r="J889" s="2">
        <f ca="1">(OFFSET(Assumptions!$B$20,J$1-1,0)*$D889+1)^(1/252)-1</f>
        <v>6.2172710371877216E-4</v>
      </c>
      <c r="K889" s="2">
        <f ca="1">(OFFSET(Assumptions!$B$20,K$1-1,0)*$D889+1)^(1/252)-1</f>
        <v>5.4911199026030921E-4</v>
      </c>
      <c r="L889" s="2">
        <f ca="1">(OFFSET(Assumptions!$B$20,L$1-1,0)*$D889+1)^(1/252)-1</f>
        <v>5.4666855740004294E-4</v>
      </c>
      <c r="M889" s="2">
        <f ca="1">(OFFSET(Assumptions!$B$20,M$1-1,0)*$D889+1)^(1/252)-1</f>
        <v>5.5887077183314204E-4</v>
      </c>
      <c r="N889" s="2">
        <f ca="1">(OFFSET(Assumptions!$B$20,N$1-1,0)*$D889+1)^(1/252)-1</f>
        <v>5.2411842072452863E-4</v>
      </c>
    </row>
    <row r="890" spans="1:14" x14ac:dyDescent="0.25">
      <c r="A890" s="4">
        <f t="shared" si="52"/>
        <v>9</v>
      </c>
      <c r="B890" s="4">
        <f t="shared" si="53"/>
        <v>2015</v>
      </c>
      <c r="C890" s="9">
        <v>42251</v>
      </c>
      <c r="D890" s="1">
        <f t="shared" si="54"/>
        <v>0.14129896298521283</v>
      </c>
      <c r="E890" s="1">
        <v>5.24610000000036E-4</v>
      </c>
      <c r="F890" s="1">
        <f t="shared" si="55"/>
        <v>0.38665640457306694</v>
      </c>
      <c r="G890" s="1">
        <v>1.3443025191421E-2</v>
      </c>
      <c r="H890" s="2">
        <f ca="1">(OFFSET(Assumptions!$B$20,H$1-1,0)*$D890+1)^(1/252)-1</f>
        <v>5.4911199026030921E-4</v>
      </c>
      <c r="I890" s="2">
        <f ca="1">(OFFSET(Assumptions!$B$20,I$1-1,0)*$D890+1)^(1/252)-1</f>
        <v>5.7346429557325607E-4</v>
      </c>
      <c r="J890" s="2">
        <f ca="1">(OFFSET(Assumptions!$B$20,J$1-1,0)*$D890+1)^(1/252)-1</f>
        <v>6.2172710371877216E-4</v>
      </c>
      <c r="K890" s="2">
        <f ca="1">(OFFSET(Assumptions!$B$20,K$1-1,0)*$D890+1)^(1/252)-1</f>
        <v>5.4911199026030921E-4</v>
      </c>
      <c r="L890" s="2">
        <f ca="1">(OFFSET(Assumptions!$B$20,L$1-1,0)*$D890+1)^(1/252)-1</f>
        <v>5.4666855740004294E-4</v>
      </c>
      <c r="M890" s="2">
        <f ca="1">(OFFSET(Assumptions!$B$20,M$1-1,0)*$D890+1)^(1/252)-1</f>
        <v>5.5887077183314204E-4</v>
      </c>
      <c r="N890" s="2">
        <f ca="1">(OFFSET(Assumptions!$B$20,N$1-1,0)*$D890+1)^(1/252)-1</f>
        <v>5.2411842072452863E-4</v>
      </c>
    </row>
    <row r="891" spans="1:14" x14ac:dyDescent="0.25">
      <c r="A891" s="4">
        <f t="shared" si="52"/>
        <v>9</v>
      </c>
      <c r="B891" s="4">
        <f t="shared" si="53"/>
        <v>2015</v>
      </c>
      <c r="C891" s="9">
        <v>42255</v>
      </c>
      <c r="D891" s="1">
        <f t="shared" si="54"/>
        <v>0.14129896298521283</v>
      </c>
      <c r="E891" s="1">
        <v>5.24610000000036E-4</v>
      </c>
      <c r="F891" s="1">
        <f t="shared" si="55"/>
        <v>0.38738385838946998</v>
      </c>
      <c r="G891" s="1">
        <v>1.39722562962981E-2</v>
      </c>
      <c r="H891" s="2">
        <f ca="1">(OFFSET(Assumptions!$B$20,H$1-1,0)*$D891+1)^(1/252)-1</f>
        <v>5.4911199026030921E-4</v>
      </c>
      <c r="I891" s="2">
        <f ca="1">(OFFSET(Assumptions!$B$20,I$1-1,0)*$D891+1)^(1/252)-1</f>
        <v>5.7346429557325607E-4</v>
      </c>
      <c r="J891" s="2">
        <f ca="1">(OFFSET(Assumptions!$B$20,J$1-1,0)*$D891+1)^(1/252)-1</f>
        <v>6.2172710371877216E-4</v>
      </c>
      <c r="K891" s="2">
        <f ca="1">(OFFSET(Assumptions!$B$20,K$1-1,0)*$D891+1)^(1/252)-1</f>
        <v>5.4911199026030921E-4</v>
      </c>
      <c r="L891" s="2">
        <f ca="1">(OFFSET(Assumptions!$B$20,L$1-1,0)*$D891+1)^(1/252)-1</f>
        <v>5.4666855740004294E-4</v>
      </c>
      <c r="M891" s="2">
        <f ca="1">(OFFSET(Assumptions!$B$20,M$1-1,0)*$D891+1)^(1/252)-1</f>
        <v>5.5887077183314204E-4</v>
      </c>
      <c r="N891" s="2">
        <f ca="1">(OFFSET(Assumptions!$B$20,N$1-1,0)*$D891+1)^(1/252)-1</f>
        <v>5.2411842072452863E-4</v>
      </c>
    </row>
    <row r="892" spans="1:14" x14ac:dyDescent="0.25">
      <c r="A892" s="4">
        <f t="shared" si="52"/>
        <v>9</v>
      </c>
      <c r="B892" s="4">
        <f t="shared" si="53"/>
        <v>2015</v>
      </c>
      <c r="C892" s="9">
        <v>42256</v>
      </c>
      <c r="D892" s="1">
        <f t="shared" si="54"/>
        <v>0.14129896298521283</v>
      </c>
      <c r="E892" s="1">
        <v>5.24610000000036E-4</v>
      </c>
      <c r="F892" s="1">
        <f t="shared" si="55"/>
        <v>0.38811169383541966</v>
      </c>
      <c r="G892" s="1">
        <v>-7.5507814235730199E-3</v>
      </c>
      <c r="H892" s="2">
        <f ca="1">(OFFSET(Assumptions!$B$20,H$1-1,0)*$D892+1)^(1/252)-1</f>
        <v>5.4911199026030921E-4</v>
      </c>
      <c r="I892" s="2">
        <f ca="1">(OFFSET(Assumptions!$B$20,I$1-1,0)*$D892+1)^(1/252)-1</f>
        <v>5.7346429557325607E-4</v>
      </c>
      <c r="J892" s="2">
        <f ca="1">(OFFSET(Assumptions!$B$20,J$1-1,0)*$D892+1)^(1/252)-1</f>
        <v>6.2172710371877216E-4</v>
      </c>
      <c r="K892" s="2">
        <f ca="1">(OFFSET(Assumptions!$B$20,K$1-1,0)*$D892+1)^(1/252)-1</f>
        <v>5.4911199026030921E-4</v>
      </c>
      <c r="L892" s="2">
        <f ca="1">(OFFSET(Assumptions!$B$20,L$1-1,0)*$D892+1)^(1/252)-1</f>
        <v>5.4666855740004294E-4</v>
      </c>
      <c r="M892" s="2">
        <f ca="1">(OFFSET(Assumptions!$B$20,M$1-1,0)*$D892+1)^(1/252)-1</f>
        <v>5.5887077183314204E-4</v>
      </c>
      <c r="N892" s="2">
        <f ca="1">(OFFSET(Assumptions!$B$20,N$1-1,0)*$D892+1)^(1/252)-1</f>
        <v>5.2411842072452863E-4</v>
      </c>
    </row>
    <row r="893" spans="1:14" x14ac:dyDescent="0.25">
      <c r="A893" s="4">
        <f t="shared" si="52"/>
        <v>9</v>
      </c>
      <c r="B893" s="4">
        <f t="shared" si="53"/>
        <v>2015</v>
      </c>
      <c r="C893" s="9">
        <v>42257</v>
      </c>
      <c r="D893" s="1">
        <f t="shared" si="54"/>
        <v>0.14129896298521283</v>
      </c>
      <c r="E893" s="1">
        <v>5.24610000000036E-4</v>
      </c>
      <c r="F893" s="1">
        <f t="shared" si="55"/>
        <v>0.3888399111111227</v>
      </c>
      <c r="G893" s="1">
        <v>-2.3945798363158599E-3</v>
      </c>
      <c r="H893" s="2">
        <f ca="1">(OFFSET(Assumptions!$B$20,H$1-1,0)*$D893+1)^(1/252)-1</f>
        <v>5.4911199026030921E-4</v>
      </c>
      <c r="I893" s="2">
        <f ca="1">(OFFSET(Assumptions!$B$20,I$1-1,0)*$D893+1)^(1/252)-1</f>
        <v>5.7346429557325607E-4</v>
      </c>
      <c r="J893" s="2">
        <f ca="1">(OFFSET(Assumptions!$B$20,J$1-1,0)*$D893+1)^(1/252)-1</f>
        <v>6.2172710371877216E-4</v>
      </c>
      <c r="K893" s="2">
        <f ca="1">(OFFSET(Assumptions!$B$20,K$1-1,0)*$D893+1)^(1/252)-1</f>
        <v>5.4911199026030921E-4</v>
      </c>
      <c r="L893" s="2">
        <f ca="1">(OFFSET(Assumptions!$B$20,L$1-1,0)*$D893+1)^(1/252)-1</f>
        <v>5.4666855740004294E-4</v>
      </c>
      <c r="M893" s="2">
        <f ca="1">(OFFSET(Assumptions!$B$20,M$1-1,0)*$D893+1)^(1/252)-1</f>
        <v>5.5887077183314204E-4</v>
      </c>
      <c r="N893" s="2">
        <f ca="1">(OFFSET(Assumptions!$B$20,N$1-1,0)*$D893+1)^(1/252)-1</f>
        <v>5.2411842072452863E-4</v>
      </c>
    </row>
    <row r="894" spans="1:14" x14ac:dyDescent="0.25">
      <c r="A894" s="4">
        <f t="shared" si="52"/>
        <v>9</v>
      </c>
      <c r="B894" s="4">
        <f t="shared" si="53"/>
        <v>2015</v>
      </c>
      <c r="C894" s="9">
        <v>42258</v>
      </c>
      <c r="D894" s="1">
        <f t="shared" si="54"/>
        <v>0.14129896298521283</v>
      </c>
      <c r="E894" s="1">
        <v>5.24610000000036E-4</v>
      </c>
      <c r="F894" s="1">
        <f t="shared" si="55"/>
        <v>0.38956851041689067</v>
      </c>
      <c r="G894" s="1">
        <v>2.1876240890434301E-2</v>
      </c>
      <c r="H894" s="2">
        <f ca="1">(OFFSET(Assumptions!$B$20,H$1-1,0)*$D894+1)^(1/252)-1</f>
        <v>5.4911199026030921E-4</v>
      </c>
      <c r="I894" s="2">
        <f ca="1">(OFFSET(Assumptions!$B$20,I$1-1,0)*$D894+1)^(1/252)-1</f>
        <v>5.7346429557325607E-4</v>
      </c>
      <c r="J894" s="2">
        <f ca="1">(OFFSET(Assumptions!$B$20,J$1-1,0)*$D894+1)^(1/252)-1</f>
        <v>6.2172710371877216E-4</v>
      </c>
      <c r="K894" s="2">
        <f ca="1">(OFFSET(Assumptions!$B$20,K$1-1,0)*$D894+1)^(1/252)-1</f>
        <v>5.4911199026030921E-4</v>
      </c>
      <c r="L894" s="2">
        <f ca="1">(OFFSET(Assumptions!$B$20,L$1-1,0)*$D894+1)^(1/252)-1</f>
        <v>5.4666855740004294E-4</v>
      </c>
      <c r="M894" s="2">
        <f ca="1">(OFFSET(Assumptions!$B$20,M$1-1,0)*$D894+1)^(1/252)-1</f>
        <v>5.5887077183314204E-4</v>
      </c>
      <c r="N894" s="2">
        <f ca="1">(OFFSET(Assumptions!$B$20,N$1-1,0)*$D894+1)^(1/252)-1</f>
        <v>5.2411842072452863E-4</v>
      </c>
    </row>
    <row r="895" spans="1:14" x14ac:dyDescent="0.25">
      <c r="A895" s="4">
        <f t="shared" si="52"/>
        <v>9</v>
      </c>
      <c r="B895" s="4">
        <f t="shared" si="53"/>
        <v>2015</v>
      </c>
      <c r="C895" s="9">
        <v>42261</v>
      </c>
      <c r="D895" s="1">
        <f t="shared" si="54"/>
        <v>0.14129896298521283</v>
      </c>
      <c r="E895" s="1">
        <v>5.24610000000036E-4</v>
      </c>
      <c r="F895" s="1">
        <f t="shared" si="55"/>
        <v>0.39029749195314056</v>
      </c>
      <c r="G895" s="1">
        <v>-8.91078800134271E-3</v>
      </c>
      <c r="H895" s="2">
        <f ca="1">(OFFSET(Assumptions!$B$20,H$1-1,0)*$D895+1)^(1/252)-1</f>
        <v>5.4911199026030921E-4</v>
      </c>
      <c r="I895" s="2">
        <f ca="1">(OFFSET(Assumptions!$B$20,I$1-1,0)*$D895+1)^(1/252)-1</f>
        <v>5.7346429557325607E-4</v>
      </c>
      <c r="J895" s="2">
        <f ca="1">(OFFSET(Assumptions!$B$20,J$1-1,0)*$D895+1)^(1/252)-1</f>
        <v>6.2172710371877216E-4</v>
      </c>
      <c r="K895" s="2">
        <f ca="1">(OFFSET(Assumptions!$B$20,K$1-1,0)*$D895+1)^(1/252)-1</f>
        <v>5.4911199026030921E-4</v>
      </c>
      <c r="L895" s="2">
        <f ca="1">(OFFSET(Assumptions!$B$20,L$1-1,0)*$D895+1)^(1/252)-1</f>
        <v>5.4666855740004294E-4</v>
      </c>
      <c r="M895" s="2">
        <f ca="1">(OFFSET(Assumptions!$B$20,M$1-1,0)*$D895+1)^(1/252)-1</f>
        <v>5.5887077183314204E-4</v>
      </c>
      <c r="N895" s="2">
        <f ca="1">(OFFSET(Assumptions!$B$20,N$1-1,0)*$D895+1)^(1/252)-1</f>
        <v>5.2411842072452863E-4</v>
      </c>
    </row>
    <row r="896" spans="1:14" x14ac:dyDescent="0.25">
      <c r="A896" s="4">
        <f t="shared" si="52"/>
        <v>9</v>
      </c>
      <c r="B896" s="4">
        <f t="shared" si="53"/>
        <v>2015</v>
      </c>
      <c r="C896" s="9">
        <v>42262</v>
      </c>
      <c r="D896" s="1">
        <f t="shared" si="54"/>
        <v>0.14129896298521283</v>
      </c>
      <c r="E896" s="1">
        <v>5.24610000000036E-4</v>
      </c>
      <c r="F896" s="1">
        <f t="shared" si="55"/>
        <v>0.39102685592039421</v>
      </c>
      <c r="G896" s="1">
        <v>-1.45439050738166E-2</v>
      </c>
      <c r="H896" s="2">
        <f ca="1">(OFFSET(Assumptions!$B$20,H$1-1,0)*$D896+1)^(1/252)-1</f>
        <v>5.4911199026030921E-4</v>
      </c>
      <c r="I896" s="2">
        <f ca="1">(OFFSET(Assumptions!$B$20,I$1-1,0)*$D896+1)^(1/252)-1</f>
        <v>5.7346429557325607E-4</v>
      </c>
      <c r="J896" s="2">
        <f ca="1">(OFFSET(Assumptions!$B$20,J$1-1,0)*$D896+1)^(1/252)-1</f>
        <v>6.2172710371877216E-4</v>
      </c>
      <c r="K896" s="2">
        <f ca="1">(OFFSET(Assumptions!$B$20,K$1-1,0)*$D896+1)^(1/252)-1</f>
        <v>5.4911199026030921E-4</v>
      </c>
      <c r="L896" s="2">
        <f ca="1">(OFFSET(Assumptions!$B$20,L$1-1,0)*$D896+1)^(1/252)-1</f>
        <v>5.4666855740004294E-4</v>
      </c>
      <c r="M896" s="2">
        <f ca="1">(OFFSET(Assumptions!$B$20,M$1-1,0)*$D896+1)^(1/252)-1</f>
        <v>5.5887077183314204E-4</v>
      </c>
      <c r="N896" s="2">
        <f ca="1">(OFFSET(Assumptions!$B$20,N$1-1,0)*$D896+1)^(1/252)-1</f>
        <v>5.2411842072452863E-4</v>
      </c>
    </row>
    <row r="897" spans="1:14" x14ac:dyDescent="0.25">
      <c r="A897" s="4">
        <f t="shared" si="52"/>
        <v>9</v>
      </c>
      <c r="B897" s="4">
        <f t="shared" si="53"/>
        <v>2015</v>
      </c>
      <c r="C897" s="9">
        <v>42263</v>
      </c>
      <c r="D897" s="1">
        <f t="shared" si="54"/>
        <v>0.14129896298521283</v>
      </c>
      <c r="E897" s="1">
        <v>5.24610000000036E-4</v>
      </c>
      <c r="F897" s="1">
        <f t="shared" si="55"/>
        <v>0.39175660251927868</v>
      </c>
      <c r="G897" s="1">
        <v>6.3655911662139396E-3</v>
      </c>
      <c r="H897" s="2">
        <f ca="1">(OFFSET(Assumptions!$B$20,H$1-1,0)*$D897+1)^(1/252)-1</f>
        <v>5.4911199026030921E-4</v>
      </c>
      <c r="I897" s="2">
        <f ca="1">(OFFSET(Assumptions!$B$20,I$1-1,0)*$D897+1)^(1/252)-1</f>
        <v>5.7346429557325607E-4</v>
      </c>
      <c r="J897" s="2">
        <f ca="1">(OFFSET(Assumptions!$B$20,J$1-1,0)*$D897+1)^(1/252)-1</f>
        <v>6.2172710371877216E-4</v>
      </c>
      <c r="K897" s="2">
        <f ca="1">(OFFSET(Assumptions!$B$20,K$1-1,0)*$D897+1)^(1/252)-1</f>
        <v>5.4911199026030921E-4</v>
      </c>
      <c r="L897" s="2">
        <f ca="1">(OFFSET(Assumptions!$B$20,L$1-1,0)*$D897+1)^(1/252)-1</f>
        <v>5.4666855740004294E-4</v>
      </c>
      <c r="M897" s="2">
        <f ca="1">(OFFSET(Assumptions!$B$20,M$1-1,0)*$D897+1)^(1/252)-1</f>
        <v>5.5887077183314204E-4</v>
      </c>
      <c r="N897" s="2">
        <f ca="1">(OFFSET(Assumptions!$B$20,N$1-1,0)*$D897+1)^(1/252)-1</f>
        <v>5.2411842072452863E-4</v>
      </c>
    </row>
    <row r="898" spans="1:14" x14ac:dyDescent="0.25">
      <c r="A898" s="4">
        <f t="shared" si="52"/>
        <v>9</v>
      </c>
      <c r="B898" s="4">
        <f t="shared" si="53"/>
        <v>2015</v>
      </c>
      <c r="C898" s="9">
        <v>42264</v>
      </c>
      <c r="D898" s="1">
        <f t="shared" si="54"/>
        <v>0.14129896298521283</v>
      </c>
      <c r="E898" s="1">
        <v>5.24610000000036E-4</v>
      </c>
      <c r="F898" s="1">
        <f t="shared" si="55"/>
        <v>0.3924867319505263</v>
      </c>
      <c r="G898" s="1">
        <v>-1.62293554734694E-3</v>
      </c>
      <c r="H898" s="2">
        <f ca="1">(OFFSET(Assumptions!$B$20,H$1-1,0)*$D898+1)^(1/252)-1</f>
        <v>5.4911199026030921E-4</v>
      </c>
      <c r="I898" s="2">
        <f ca="1">(OFFSET(Assumptions!$B$20,I$1-1,0)*$D898+1)^(1/252)-1</f>
        <v>5.7346429557325607E-4</v>
      </c>
      <c r="J898" s="2">
        <f ca="1">(OFFSET(Assumptions!$B$20,J$1-1,0)*$D898+1)^(1/252)-1</f>
        <v>6.2172710371877216E-4</v>
      </c>
      <c r="K898" s="2">
        <f ca="1">(OFFSET(Assumptions!$B$20,K$1-1,0)*$D898+1)^(1/252)-1</f>
        <v>5.4911199026030921E-4</v>
      </c>
      <c r="L898" s="2">
        <f ca="1">(OFFSET(Assumptions!$B$20,L$1-1,0)*$D898+1)^(1/252)-1</f>
        <v>5.4666855740004294E-4</v>
      </c>
      <c r="M898" s="2">
        <f ca="1">(OFFSET(Assumptions!$B$20,M$1-1,0)*$D898+1)^(1/252)-1</f>
        <v>5.5887077183314204E-4</v>
      </c>
      <c r="N898" s="2">
        <f ca="1">(OFFSET(Assumptions!$B$20,N$1-1,0)*$D898+1)^(1/252)-1</f>
        <v>5.2411842072452863E-4</v>
      </c>
    </row>
    <row r="899" spans="1:14" x14ac:dyDescent="0.25">
      <c r="A899" s="4">
        <f t="shared" si="52"/>
        <v>9</v>
      </c>
      <c r="B899" s="4">
        <f t="shared" si="53"/>
        <v>2015</v>
      </c>
      <c r="C899" s="9">
        <v>42265</v>
      </c>
      <c r="D899" s="1">
        <f t="shared" si="54"/>
        <v>0.14129896298521283</v>
      </c>
      <c r="E899" s="1">
        <v>5.24610000000036E-4</v>
      </c>
      <c r="F899" s="1">
        <f t="shared" si="55"/>
        <v>0.39321724441497485</v>
      </c>
      <c r="G899" s="1">
        <v>1.3578238423489E-2</v>
      </c>
      <c r="H899" s="2">
        <f ca="1">(OFFSET(Assumptions!$B$20,H$1-1,0)*$D899+1)^(1/252)-1</f>
        <v>5.4911199026030921E-4</v>
      </c>
      <c r="I899" s="2">
        <f ca="1">(OFFSET(Assumptions!$B$20,I$1-1,0)*$D899+1)^(1/252)-1</f>
        <v>5.7346429557325607E-4</v>
      </c>
      <c r="J899" s="2">
        <f ca="1">(OFFSET(Assumptions!$B$20,J$1-1,0)*$D899+1)^(1/252)-1</f>
        <v>6.2172710371877216E-4</v>
      </c>
      <c r="K899" s="2">
        <f ca="1">(OFFSET(Assumptions!$B$20,K$1-1,0)*$D899+1)^(1/252)-1</f>
        <v>5.4911199026030921E-4</v>
      </c>
      <c r="L899" s="2">
        <f ca="1">(OFFSET(Assumptions!$B$20,L$1-1,0)*$D899+1)^(1/252)-1</f>
        <v>5.4666855740004294E-4</v>
      </c>
      <c r="M899" s="2">
        <f ca="1">(OFFSET(Assumptions!$B$20,M$1-1,0)*$D899+1)^(1/252)-1</f>
        <v>5.5887077183314204E-4</v>
      </c>
      <c r="N899" s="2">
        <f ca="1">(OFFSET(Assumptions!$B$20,N$1-1,0)*$D899+1)^(1/252)-1</f>
        <v>5.2411842072452863E-4</v>
      </c>
    </row>
    <row r="900" spans="1:14" x14ac:dyDescent="0.25">
      <c r="A900" s="4">
        <f t="shared" ref="A900:A963" si="56">MONTH(C900)</f>
        <v>9</v>
      </c>
      <c r="B900" s="4">
        <f t="shared" ref="B900:B963" si="57">YEAR(C900)</f>
        <v>2015</v>
      </c>
      <c r="C900" s="9">
        <v>42268</v>
      </c>
      <c r="D900" s="1">
        <f t="shared" si="54"/>
        <v>0.14129896298521283</v>
      </c>
      <c r="E900" s="1">
        <v>5.24610000000036E-4</v>
      </c>
      <c r="F900" s="1">
        <f t="shared" si="55"/>
        <v>0.39394814011356738</v>
      </c>
      <c r="G900" s="1">
        <v>2.7495793652236401E-2</v>
      </c>
      <c r="H900" s="2">
        <f ca="1">(OFFSET(Assumptions!$B$20,H$1-1,0)*$D900+1)^(1/252)-1</f>
        <v>5.4911199026030921E-4</v>
      </c>
      <c r="I900" s="2">
        <f ca="1">(OFFSET(Assumptions!$B$20,I$1-1,0)*$D900+1)^(1/252)-1</f>
        <v>5.7346429557325607E-4</v>
      </c>
      <c r="J900" s="2">
        <f ca="1">(OFFSET(Assumptions!$B$20,J$1-1,0)*$D900+1)^(1/252)-1</f>
        <v>6.2172710371877216E-4</v>
      </c>
      <c r="K900" s="2">
        <f ca="1">(OFFSET(Assumptions!$B$20,K$1-1,0)*$D900+1)^(1/252)-1</f>
        <v>5.4911199026030921E-4</v>
      </c>
      <c r="L900" s="2">
        <f ca="1">(OFFSET(Assumptions!$B$20,L$1-1,0)*$D900+1)^(1/252)-1</f>
        <v>5.4666855740004294E-4</v>
      </c>
      <c r="M900" s="2">
        <f ca="1">(OFFSET(Assumptions!$B$20,M$1-1,0)*$D900+1)^(1/252)-1</f>
        <v>5.5887077183314204E-4</v>
      </c>
      <c r="N900" s="2">
        <f ca="1">(OFFSET(Assumptions!$B$20,N$1-1,0)*$D900+1)^(1/252)-1</f>
        <v>5.2411842072452863E-4</v>
      </c>
    </row>
    <row r="901" spans="1:14" x14ac:dyDescent="0.25">
      <c r="A901" s="4">
        <f t="shared" si="56"/>
        <v>9</v>
      </c>
      <c r="B901" s="4">
        <f t="shared" si="57"/>
        <v>2015</v>
      </c>
      <c r="C901" s="9">
        <v>42269</v>
      </c>
      <c r="D901" s="1">
        <f t="shared" ref="D901:D964" si="58">(1+E901)^252-1</f>
        <v>0.14129896298521283</v>
      </c>
      <c r="E901" s="1">
        <v>5.24610000000036E-4</v>
      </c>
      <c r="F901" s="1">
        <f t="shared" si="55"/>
        <v>0.39467941924735239</v>
      </c>
      <c r="G901" s="1">
        <v>6.0201925966016897E-3</v>
      </c>
      <c r="H901" s="2">
        <f ca="1">(OFFSET(Assumptions!$B$20,H$1-1,0)*$D901+1)^(1/252)-1</f>
        <v>5.4911199026030921E-4</v>
      </c>
      <c r="I901" s="2">
        <f ca="1">(OFFSET(Assumptions!$B$20,I$1-1,0)*$D901+1)^(1/252)-1</f>
        <v>5.7346429557325607E-4</v>
      </c>
      <c r="J901" s="2">
        <f ca="1">(OFFSET(Assumptions!$B$20,J$1-1,0)*$D901+1)^(1/252)-1</f>
        <v>6.2172710371877216E-4</v>
      </c>
      <c r="K901" s="2">
        <f ca="1">(OFFSET(Assumptions!$B$20,K$1-1,0)*$D901+1)^(1/252)-1</f>
        <v>5.4911199026030921E-4</v>
      </c>
      <c r="L901" s="2">
        <f ca="1">(OFFSET(Assumptions!$B$20,L$1-1,0)*$D901+1)^(1/252)-1</f>
        <v>5.4666855740004294E-4</v>
      </c>
      <c r="M901" s="2">
        <f ca="1">(OFFSET(Assumptions!$B$20,M$1-1,0)*$D901+1)^(1/252)-1</f>
        <v>5.5887077183314204E-4</v>
      </c>
      <c r="N901" s="2">
        <f ca="1">(OFFSET(Assumptions!$B$20,N$1-1,0)*$D901+1)^(1/252)-1</f>
        <v>5.2411842072452863E-4</v>
      </c>
    </row>
    <row r="902" spans="1:14" x14ac:dyDescent="0.25">
      <c r="A902" s="4">
        <f t="shared" si="56"/>
        <v>9</v>
      </c>
      <c r="B902" s="4">
        <f t="shared" si="57"/>
        <v>2015</v>
      </c>
      <c r="C902" s="9">
        <v>42270</v>
      </c>
      <c r="D902" s="1">
        <f t="shared" si="58"/>
        <v>0.14129896298521283</v>
      </c>
      <c r="E902" s="1">
        <v>5.24610000000036E-4</v>
      </c>
      <c r="F902" s="1">
        <f t="shared" si="55"/>
        <v>0.39541108201748387</v>
      </c>
      <c r="G902" s="1">
        <v>2.9625985281449298E-2</v>
      </c>
      <c r="H902" s="2">
        <f ca="1">(OFFSET(Assumptions!$B$20,H$1-1,0)*$D902+1)^(1/252)-1</f>
        <v>5.4911199026030921E-4</v>
      </c>
      <c r="I902" s="2">
        <f ca="1">(OFFSET(Assumptions!$B$20,I$1-1,0)*$D902+1)^(1/252)-1</f>
        <v>5.7346429557325607E-4</v>
      </c>
      <c r="J902" s="2">
        <f ca="1">(OFFSET(Assumptions!$B$20,J$1-1,0)*$D902+1)^(1/252)-1</f>
        <v>6.2172710371877216E-4</v>
      </c>
      <c r="K902" s="2">
        <f ca="1">(OFFSET(Assumptions!$B$20,K$1-1,0)*$D902+1)^(1/252)-1</f>
        <v>5.4911199026030921E-4</v>
      </c>
      <c r="L902" s="2">
        <f ca="1">(OFFSET(Assumptions!$B$20,L$1-1,0)*$D902+1)^(1/252)-1</f>
        <v>5.4666855740004294E-4</v>
      </c>
      <c r="M902" s="2">
        <f ca="1">(OFFSET(Assumptions!$B$20,M$1-1,0)*$D902+1)^(1/252)-1</f>
        <v>5.5887077183314204E-4</v>
      </c>
      <c r="N902" s="2">
        <f ca="1">(OFFSET(Assumptions!$B$20,N$1-1,0)*$D902+1)^(1/252)-1</f>
        <v>5.2411842072452863E-4</v>
      </c>
    </row>
    <row r="903" spans="1:14" x14ac:dyDescent="0.25">
      <c r="A903" s="4">
        <f t="shared" si="56"/>
        <v>9</v>
      </c>
      <c r="B903" s="4">
        <f t="shared" si="57"/>
        <v>2015</v>
      </c>
      <c r="C903" s="9">
        <v>42271</v>
      </c>
      <c r="D903" s="1">
        <f t="shared" si="58"/>
        <v>0.14129896298521283</v>
      </c>
      <c r="E903" s="1">
        <v>5.24610000000036E-4</v>
      </c>
      <c r="F903" s="1">
        <f t="shared" ref="F903:F966" si="59">(1+F902)*(1+E903)-1</f>
        <v>0.39614312862522105</v>
      </c>
      <c r="G903" s="1">
        <v>2.8720258173098801E-2</v>
      </c>
      <c r="H903" s="2">
        <f ca="1">(OFFSET(Assumptions!$B$20,H$1-1,0)*$D903+1)^(1/252)-1</f>
        <v>5.4911199026030921E-4</v>
      </c>
      <c r="I903" s="2">
        <f ca="1">(OFFSET(Assumptions!$B$20,I$1-1,0)*$D903+1)^(1/252)-1</f>
        <v>5.7346429557325607E-4</v>
      </c>
      <c r="J903" s="2">
        <f ca="1">(OFFSET(Assumptions!$B$20,J$1-1,0)*$D903+1)^(1/252)-1</f>
        <v>6.2172710371877216E-4</v>
      </c>
      <c r="K903" s="2">
        <f ca="1">(OFFSET(Assumptions!$B$20,K$1-1,0)*$D903+1)^(1/252)-1</f>
        <v>5.4911199026030921E-4</v>
      </c>
      <c r="L903" s="2">
        <f ca="1">(OFFSET(Assumptions!$B$20,L$1-1,0)*$D903+1)^(1/252)-1</f>
        <v>5.4666855740004294E-4</v>
      </c>
      <c r="M903" s="2">
        <f ca="1">(OFFSET(Assumptions!$B$20,M$1-1,0)*$D903+1)^(1/252)-1</f>
        <v>5.5887077183314204E-4</v>
      </c>
      <c r="N903" s="2">
        <f ca="1">(OFFSET(Assumptions!$B$20,N$1-1,0)*$D903+1)^(1/252)-1</f>
        <v>5.2411842072452863E-4</v>
      </c>
    </row>
    <row r="904" spans="1:14" x14ac:dyDescent="0.25">
      <c r="A904" s="4">
        <f t="shared" si="56"/>
        <v>9</v>
      </c>
      <c r="B904" s="4">
        <f t="shared" si="57"/>
        <v>2015</v>
      </c>
      <c r="C904" s="9">
        <v>42272</v>
      </c>
      <c r="D904" s="1">
        <f t="shared" si="58"/>
        <v>0.14129896298521283</v>
      </c>
      <c r="E904" s="1">
        <v>5.24610000000036E-4</v>
      </c>
      <c r="F904" s="1">
        <f t="shared" si="59"/>
        <v>0.39687555927192908</v>
      </c>
      <c r="G904" s="1">
        <v>-1.63621582867652E-2</v>
      </c>
      <c r="H904" s="2">
        <f ca="1">(OFFSET(Assumptions!$B$20,H$1-1,0)*$D904+1)^(1/252)-1</f>
        <v>5.4911199026030921E-4</v>
      </c>
      <c r="I904" s="2">
        <f ca="1">(OFFSET(Assumptions!$B$20,I$1-1,0)*$D904+1)^(1/252)-1</f>
        <v>5.7346429557325607E-4</v>
      </c>
      <c r="J904" s="2">
        <f ca="1">(OFFSET(Assumptions!$B$20,J$1-1,0)*$D904+1)^(1/252)-1</f>
        <v>6.2172710371877216E-4</v>
      </c>
      <c r="K904" s="2">
        <f ca="1">(OFFSET(Assumptions!$B$20,K$1-1,0)*$D904+1)^(1/252)-1</f>
        <v>5.4911199026030921E-4</v>
      </c>
      <c r="L904" s="2">
        <f ca="1">(OFFSET(Assumptions!$B$20,L$1-1,0)*$D904+1)^(1/252)-1</f>
        <v>5.4666855740004294E-4</v>
      </c>
      <c r="M904" s="2">
        <f ca="1">(OFFSET(Assumptions!$B$20,M$1-1,0)*$D904+1)^(1/252)-1</f>
        <v>5.5887077183314204E-4</v>
      </c>
      <c r="N904" s="2">
        <f ca="1">(OFFSET(Assumptions!$B$20,N$1-1,0)*$D904+1)^(1/252)-1</f>
        <v>5.2411842072452863E-4</v>
      </c>
    </row>
    <row r="905" spans="1:14" x14ac:dyDescent="0.25">
      <c r="A905" s="4">
        <f t="shared" si="56"/>
        <v>9</v>
      </c>
      <c r="B905" s="4">
        <f t="shared" si="57"/>
        <v>2015</v>
      </c>
      <c r="C905" s="9">
        <v>42275</v>
      </c>
      <c r="D905" s="1">
        <f t="shared" si="58"/>
        <v>0.14129896298521283</v>
      </c>
      <c r="E905" s="1">
        <v>5.24610000000036E-4</v>
      </c>
      <c r="F905" s="1">
        <f t="shared" si="59"/>
        <v>0.39760837415907879</v>
      </c>
      <c r="G905" s="1">
        <v>-8.475481762796E-3</v>
      </c>
      <c r="H905" s="2">
        <f ca="1">(OFFSET(Assumptions!$B$20,H$1-1,0)*$D905+1)^(1/252)-1</f>
        <v>5.4911199026030921E-4</v>
      </c>
      <c r="I905" s="2">
        <f ca="1">(OFFSET(Assumptions!$B$20,I$1-1,0)*$D905+1)^(1/252)-1</f>
        <v>5.7346429557325607E-4</v>
      </c>
      <c r="J905" s="2">
        <f ca="1">(OFFSET(Assumptions!$B$20,J$1-1,0)*$D905+1)^(1/252)-1</f>
        <v>6.2172710371877216E-4</v>
      </c>
      <c r="K905" s="2">
        <f ca="1">(OFFSET(Assumptions!$B$20,K$1-1,0)*$D905+1)^(1/252)-1</f>
        <v>5.4911199026030921E-4</v>
      </c>
      <c r="L905" s="2">
        <f ca="1">(OFFSET(Assumptions!$B$20,L$1-1,0)*$D905+1)^(1/252)-1</f>
        <v>5.4666855740004294E-4</v>
      </c>
      <c r="M905" s="2">
        <f ca="1">(OFFSET(Assumptions!$B$20,M$1-1,0)*$D905+1)^(1/252)-1</f>
        <v>5.5887077183314204E-4</v>
      </c>
      <c r="N905" s="2">
        <f ca="1">(OFFSET(Assumptions!$B$20,N$1-1,0)*$D905+1)^(1/252)-1</f>
        <v>5.2411842072452863E-4</v>
      </c>
    </row>
    <row r="906" spans="1:14" x14ac:dyDescent="0.25">
      <c r="A906" s="4">
        <f t="shared" si="56"/>
        <v>9</v>
      </c>
      <c r="B906" s="4">
        <f t="shared" si="57"/>
        <v>2015</v>
      </c>
      <c r="C906" s="9">
        <v>42276</v>
      </c>
      <c r="D906" s="1">
        <f t="shared" si="58"/>
        <v>0.14129896298521283</v>
      </c>
      <c r="E906" s="1">
        <v>5.24610000000036E-4</v>
      </c>
      <c r="F906" s="1">
        <f t="shared" si="59"/>
        <v>0.3983415734882465</v>
      </c>
      <c r="G906" s="1">
        <v>2.75752595544549E-2</v>
      </c>
      <c r="H906" s="2">
        <f ca="1">(OFFSET(Assumptions!$B$20,H$1-1,0)*$D906+1)^(1/252)-1</f>
        <v>5.4911199026030921E-4</v>
      </c>
      <c r="I906" s="2">
        <f ca="1">(OFFSET(Assumptions!$B$20,I$1-1,0)*$D906+1)^(1/252)-1</f>
        <v>5.7346429557325607E-4</v>
      </c>
      <c r="J906" s="2">
        <f ca="1">(OFFSET(Assumptions!$B$20,J$1-1,0)*$D906+1)^(1/252)-1</f>
        <v>6.2172710371877216E-4</v>
      </c>
      <c r="K906" s="2">
        <f ca="1">(OFFSET(Assumptions!$B$20,K$1-1,0)*$D906+1)^(1/252)-1</f>
        <v>5.4911199026030921E-4</v>
      </c>
      <c r="L906" s="2">
        <f ca="1">(OFFSET(Assumptions!$B$20,L$1-1,0)*$D906+1)^(1/252)-1</f>
        <v>5.4666855740004294E-4</v>
      </c>
      <c r="M906" s="2">
        <f ca="1">(OFFSET(Assumptions!$B$20,M$1-1,0)*$D906+1)^(1/252)-1</f>
        <v>5.5887077183314204E-4</v>
      </c>
      <c r="N906" s="2">
        <f ca="1">(OFFSET(Assumptions!$B$20,N$1-1,0)*$D906+1)^(1/252)-1</f>
        <v>5.2411842072452863E-4</v>
      </c>
    </row>
    <row r="907" spans="1:14" x14ac:dyDescent="0.25">
      <c r="A907" s="4">
        <f t="shared" si="56"/>
        <v>9</v>
      </c>
      <c r="B907" s="4">
        <f t="shared" si="57"/>
        <v>2015</v>
      </c>
      <c r="C907" s="9">
        <v>42277</v>
      </c>
      <c r="D907" s="1">
        <f t="shared" si="58"/>
        <v>0.14129896298521283</v>
      </c>
      <c r="E907" s="1">
        <v>5.24610000000036E-4</v>
      </c>
      <c r="F907" s="1">
        <f t="shared" si="59"/>
        <v>0.39907515746111422</v>
      </c>
      <c r="G907" s="1">
        <v>-8.9696227587766596E-3</v>
      </c>
      <c r="H907" s="2">
        <f ca="1">(OFFSET(Assumptions!$B$20,H$1-1,0)*$D907+1)^(1/252)-1</f>
        <v>5.4911199026030921E-4</v>
      </c>
      <c r="I907" s="2">
        <f ca="1">(OFFSET(Assumptions!$B$20,I$1-1,0)*$D907+1)^(1/252)-1</f>
        <v>5.7346429557325607E-4</v>
      </c>
      <c r="J907" s="2">
        <f ca="1">(OFFSET(Assumptions!$B$20,J$1-1,0)*$D907+1)^(1/252)-1</f>
        <v>6.2172710371877216E-4</v>
      </c>
      <c r="K907" s="2">
        <f ca="1">(OFFSET(Assumptions!$B$20,K$1-1,0)*$D907+1)^(1/252)-1</f>
        <v>5.4911199026030921E-4</v>
      </c>
      <c r="L907" s="2">
        <f ca="1">(OFFSET(Assumptions!$B$20,L$1-1,0)*$D907+1)^(1/252)-1</f>
        <v>5.4666855740004294E-4</v>
      </c>
      <c r="M907" s="2">
        <f ca="1">(OFFSET(Assumptions!$B$20,M$1-1,0)*$D907+1)^(1/252)-1</f>
        <v>5.5887077183314204E-4</v>
      </c>
      <c r="N907" s="2">
        <f ca="1">(OFFSET(Assumptions!$B$20,N$1-1,0)*$D907+1)^(1/252)-1</f>
        <v>5.2411842072452863E-4</v>
      </c>
    </row>
    <row r="908" spans="1:14" x14ac:dyDescent="0.25">
      <c r="A908" s="4">
        <f t="shared" si="56"/>
        <v>10</v>
      </c>
      <c r="B908" s="4">
        <f t="shared" si="57"/>
        <v>2015</v>
      </c>
      <c r="C908" s="9">
        <v>42278</v>
      </c>
      <c r="D908" s="1">
        <f t="shared" si="58"/>
        <v>0.14129896298521283</v>
      </c>
      <c r="E908" s="1">
        <v>5.24610000000036E-4</v>
      </c>
      <c r="F908" s="1">
        <f t="shared" si="59"/>
        <v>0.39980912627946985</v>
      </c>
      <c r="G908" s="1">
        <v>-2.5158023535448702E-3</v>
      </c>
      <c r="H908" s="2">
        <f ca="1">(OFFSET(Assumptions!$B$20,H$1-1,0)*$D908+1)^(1/252)-1</f>
        <v>5.4911199026030921E-4</v>
      </c>
      <c r="I908" s="2">
        <f ca="1">(OFFSET(Assumptions!$B$20,I$1-1,0)*$D908+1)^(1/252)-1</f>
        <v>5.7346429557325607E-4</v>
      </c>
      <c r="J908" s="2">
        <f ca="1">(OFFSET(Assumptions!$B$20,J$1-1,0)*$D908+1)^(1/252)-1</f>
        <v>6.2172710371877216E-4</v>
      </c>
      <c r="K908" s="2">
        <f ca="1">(OFFSET(Assumptions!$B$20,K$1-1,0)*$D908+1)^(1/252)-1</f>
        <v>5.4911199026030921E-4</v>
      </c>
      <c r="L908" s="2">
        <f ca="1">(OFFSET(Assumptions!$B$20,L$1-1,0)*$D908+1)^(1/252)-1</f>
        <v>5.4666855740004294E-4</v>
      </c>
      <c r="M908" s="2">
        <f ca="1">(OFFSET(Assumptions!$B$20,M$1-1,0)*$D908+1)^(1/252)-1</f>
        <v>5.5887077183314204E-4</v>
      </c>
      <c r="N908" s="2">
        <f ca="1">(OFFSET(Assumptions!$B$20,N$1-1,0)*$D908+1)^(1/252)-1</f>
        <v>5.2411842072452863E-4</v>
      </c>
    </row>
    <row r="909" spans="1:14" x14ac:dyDescent="0.25">
      <c r="A909" s="4">
        <f t="shared" si="56"/>
        <v>10</v>
      </c>
      <c r="B909" s="4">
        <f t="shared" si="57"/>
        <v>2015</v>
      </c>
      <c r="C909" s="9">
        <v>42279</v>
      </c>
      <c r="D909" s="1">
        <f t="shared" si="58"/>
        <v>0.14129896298521283</v>
      </c>
      <c r="E909" s="1">
        <v>5.24610000000036E-4</v>
      </c>
      <c r="F909" s="1">
        <f t="shared" si="59"/>
        <v>0.40054348014520746</v>
      </c>
      <c r="G909" s="1">
        <v>3.0093361933824201E-2</v>
      </c>
      <c r="H909" s="2">
        <f ca="1">(OFFSET(Assumptions!$B$20,H$1-1,0)*$D909+1)^(1/252)-1</f>
        <v>5.4911199026030921E-4</v>
      </c>
      <c r="I909" s="2">
        <f ca="1">(OFFSET(Assumptions!$B$20,I$1-1,0)*$D909+1)^(1/252)-1</f>
        <v>5.7346429557325607E-4</v>
      </c>
      <c r="J909" s="2">
        <f ca="1">(OFFSET(Assumptions!$B$20,J$1-1,0)*$D909+1)^(1/252)-1</f>
        <v>6.2172710371877216E-4</v>
      </c>
      <c r="K909" s="2">
        <f ca="1">(OFFSET(Assumptions!$B$20,K$1-1,0)*$D909+1)^(1/252)-1</f>
        <v>5.4911199026030921E-4</v>
      </c>
      <c r="L909" s="2">
        <f ca="1">(OFFSET(Assumptions!$B$20,L$1-1,0)*$D909+1)^(1/252)-1</f>
        <v>5.4666855740004294E-4</v>
      </c>
      <c r="M909" s="2">
        <f ca="1">(OFFSET(Assumptions!$B$20,M$1-1,0)*$D909+1)^(1/252)-1</f>
        <v>5.5887077183314204E-4</v>
      </c>
      <c r="N909" s="2">
        <f ca="1">(OFFSET(Assumptions!$B$20,N$1-1,0)*$D909+1)^(1/252)-1</f>
        <v>5.2411842072452863E-4</v>
      </c>
    </row>
    <row r="910" spans="1:14" x14ac:dyDescent="0.25">
      <c r="A910" s="4">
        <f t="shared" si="56"/>
        <v>10</v>
      </c>
      <c r="B910" s="4">
        <f t="shared" si="57"/>
        <v>2015</v>
      </c>
      <c r="C910" s="9">
        <v>42282</v>
      </c>
      <c r="D910" s="1">
        <f t="shared" si="58"/>
        <v>0.14129896298521283</v>
      </c>
      <c r="E910" s="1">
        <v>5.24610000000036E-4</v>
      </c>
      <c r="F910" s="1">
        <f t="shared" si="59"/>
        <v>0.40127821926032659</v>
      </c>
      <c r="G910" s="1">
        <v>-2.54723996444974E-2</v>
      </c>
      <c r="H910" s="2">
        <f ca="1">(OFFSET(Assumptions!$B$20,H$1-1,0)*$D910+1)^(1/252)-1</f>
        <v>5.4911199026030921E-4</v>
      </c>
      <c r="I910" s="2">
        <f ca="1">(OFFSET(Assumptions!$B$20,I$1-1,0)*$D910+1)^(1/252)-1</f>
        <v>5.7346429557325607E-4</v>
      </c>
      <c r="J910" s="2">
        <f ca="1">(OFFSET(Assumptions!$B$20,J$1-1,0)*$D910+1)^(1/252)-1</f>
        <v>6.2172710371877216E-4</v>
      </c>
      <c r="K910" s="2">
        <f ca="1">(OFFSET(Assumptions!$B$20,K$1-1,0)*$D910+1)^(1/252)-1</f>
        <v>5.4911199026030921E-4</v>
      </c>
      <c r="L910" s="2">
        <f ca="1">(OFFSET(Assumptions!$B$20,L$1-1,0)*$D910+1)^(1/252)-1</f>
        <v>5.4666855740004294E-4</v>
      </c>
      <c r="M910" s="2">
        <f ca="1">(OFFSET(Assumptions!$B$20,M$1-1,0)*$D910+1)^(1/252)-1</f>
        <v>5.5887077183314204E-4</v>
      </c>
      <c r="N910" s="2">
        <f ca="1">(OFFSET(Assumptions!$B$20,N$1-1,0)*$D910+1)^(1/252)-1</f>
        <v>5.2411842072452863E-4</v>
      </c>
    </row>
    <row r="911" spans="1:14" x14ac:dyDescent="0.25">
      <c r="A911" s="4">
        <f t="shared" si="56"/>
        <v>10</v>
      </c>
      <c r="B911" s="4">
        <f t="shared" si="57"/>
        <v>2015</v>
      </c>
      <c r="C911" s="9">
        <v>42283</v>
      </c>
      <c r="D911" s="1">
        <f t="shared" si="58"/>
        <v>0.14129896298521283</v>
      </c>
      <c r="E911" s="1">
        <v>5.24610000000036E-4</v>
      </c>
      <c r="F911" s="1">
        <f t="shared" si="59"/>
        <v>0.40201334382693288</v>
      </c>
      <c r="G911" s="1">
        <v>-8.6493046546099999E-3</v>
      </c>
      <c r="H911" s="2">
        <f ca="1">(OFFSET(Assumptions!$B$20,H$1-1,0)*$D911+1)^(1/252)-1</f>
        <v>5.4911199026030921E-4</v>
      </c>
      <c r="I911" s="2">
        <f ca="1">(OFFSET(Assumptions!$B$20,I$1-1,0)*$D911+1)^(1/252)-1</f>
        <v>5.7346429557325607E-4</v>
      </c>
      <c r="J911" s="2">
        <f ca="1">(OFFSET(Assumptions!$B$20,J$1-1,0)*$D911+1)^(1/252)-1</f>
        <v>6.2172710371877216E-4</v>
      </c>
      <c r="K911" s="2">
        <f ca="1">(OFFSET(Assumptions!$B$20,K$1-1,0)*$D911+1)^(1/252)-1</f>
        <v>5.4911199026030921E-4</v>
      </c>
      <c r="L911" s="2">
        <f ca="1">(OFFSET(Assumptions!$B$20,L$1-1,0)*$D911+1)^(1/252)-1</f>
        <v>5.4666855740004294E-4</v>
      </c>
      <c r="M911" s="2">
        <f ca="1">(OFFSET(Assumptions!$B$20,M$1-1,0)*$D911+1)^(1/252)-1</f>
        <v>5.5887077183314204E-4</v>
      </c>
      <c r="N911" s="2">
        <f ca="1">(OFFSET(Assumptions!$B$20,N$1-1,0)*$D911+1)^(1/252)-1</f>
        <v>5.2411842072452863E-4</v>
      </c>
    </row>
    <row r="912" spans="1:14" x14ac:dyDescent="0.25">
      <c r="A912" s="4">
        <f t="shared" si="56"/>
        <v>10</v>
      </c>
      <c r="B912" s="4">
        <f t="shared" si="57"/>
        <v>2015</v>
      </c>
      <c r="C912" s="9">
        <v>42284</v>
      </c>
      <c r="D912" s="1">
        <f t="shared" si="58"/>
        <v>0.14129896298521283</v>
      </c>
      <c r="E912" s="1">
        <v>5.24610000000036E-4</v>
      </c>
      <c r="F912" s="1">
        <f t="shared" si="59"/>
        <v>0.40274885404723793</v>
      </c>
      <c r="G912" s="1">
        <v>6.6814305430473698E-4</v>
      </c>
      <c r="H912" s="2">
        <f ca="1">(OFFSET(Assumptions!$B$20,H$1-1,0)*$D912+1)^(1/252)-1</f>
        <v>5.4911199026030921E-4</v>
      </c>
      <c r="I912" s="2">
        <f ca="1">(OFFSET(Assumptions!$B$20,I$1-1,0)*$D912+1)^(1/252)-1</f>
        <v>5.7346429557325607E-4</v>
      </c>
      <c r="J912" s="2">
        <f ca="1">(OFFSET(Assumptions!$B$20,J$1-1,0)*$D912+1)^(1/252)-1</f>
        <v>6.2172710371877216E-4</v>
      </c>
      <c r="K912" s="2">
        <f ca="1">(OFFSET(Assumptions!$B$20,K$1-1,0)*$D912+1)^(1/252)-1</f>
        <v>5.4911199026030921E-4</v>
      </c>
      <c r="L912" s="2">
        <f ca="1">(OFFSET(Assumptions!$B$20,L$1-1,0)*$D912+1)^(1/252)-1</f>
        <v>5.4666855740004294E-4</v>
      </c>
      <c r="M912" s="2">
        <f ca="1">(OFFSET(Assumptions!$B$20,M$1-1,0)*$D912+1)^(1/252)-1</f>
        <v>5.5887077183314204E-4</v>
      </c>
      <c r="N912" s="2">
        <f ca="1">(OFFSET(Assumptions!$B$20,N$1-1,0)*$D912+1)^(1/252)-1</f>
        <v>5.2411842072452863E-4</v>
      </c>
    </row>
    <row r="913" spans="1:14" x14ac:dyDescent="0.25">
      <c r="A913" s="4">
        <f t="shared" si="56"/>
        <v>10</v>
      </c>
      <c r="B913" s="4">
        <f t="shared" si="57"/>
        <v>2015</v>
      </c>
      <c r="C913" s="9">
        <v>42285</v>
      </c>
      <c r="D913" s="1">
        <f t="shared" si="58"/>
        <v>0.14129896298521283</v>
      </c>
      <c r="E913" s="1">
        <v>5.24610000000036E-4</v>
      </c>
      <c r="F913" s="1">
        <f t="shared" si="59"/>
        <v>0.40348475012355967</v>
      </c>
      <c r="G913" s="1">
        <v>1.66663803549068E-2</v>
      </c>
      <c r="H913" s="2">
        <f ca="1">(OFFSET(Assumptions!$B$20,H$1-1,0)*$D913+1)^(1/252)-1</f>
        <v>5.4911199026030921E-4</v>
      </c>
      <c r="I913" s="2">
        <f ca="1">(OFFSET(Assumptions!$B$20,I$1-1,0)*$D913+1)^(1/252)-1</f>
        <v>5.7346429557325607E-4</v>
      </c>
      <c r="J913" s="2">
        <f ca="1">(OFFSET(Assumptions!$B$20,J$1-1,0)*$D913+1)^(1/252)-1</f>
        <v>6.2172710371877216E-4</v>
      </c>
      <c r="K913" s="2">
        <f ca="1">(OFFSET(Assumptions!$B$20,K$1-1,0)*$D913+1)^(1/252)-1</f>
        <v>5.4911199026030921E-4</v>
      </c>
      <c r="L913" s="2">
        <f ca="1">(OFFSET(Assumptions!$B$20,L$1-1,0)*$D913+1)^(1/252)-1</f>
        <v>5.4666855740004294E-4</v>
      </c>
      <c r="M913" s="2">
        <f ca="1">(OFFSET(Assumptions!$B$20,M$1-1,0)*$D913+1)^(1/252)-1</f>
        <v>5.5887077183314204E-4</v>
      </c>
      <c r="N913" s="2">
        <f ca="1">(OFFSET(Assumptions!$B$20,N$1-1,0)*$D913+1)^(1/252)-1</f>
        <v>5.2411842072452863E-4</v>
      </c>
    </row>
    <row r="914" spans="1:14" x14ac:dyDescent="0.25">
      <c r="A914" s="4">
        <f t="shared" si="56"/>
        <v>10</v>
      </c>
      <c r="B914" s="4">
        <f t="shared" si="57"/>
        <v>2015</v>
      </c>
      <c r="C914" s="9">
        <v>42286</v>
      </c>
      <c r="D914" s="1">
        <f t="shared" si="58"/>
        <v>0.14129896298521283</v>
      </c>
      <c r="E914" s="1">
        <v>5.24610000000036E-4</v>
      </c>
      <c r="F914" s="1">
        <f t="shared" si="59"/>
        <v>0.40422103225832196</v>
      </c>
      <c r="G914" s="1">
        <v>-9.6951595411787195E-4</v>
      </c>
      <c r="H914" s="2">
        <f ca="1">(OFFSET(Assumptions!$B$20,H$1-1,0)*$D914+1)^(1/252)-1</f>
        <v>5.4911199026030921E-4</v>
      </c>
      <c r="I914" s="2">
        <f ca="1">(OFFSET(Assumptions!$B$20,I$1-1,0)*$D914+1)^(1/252)-1</f>
        <v>5.7346429557325607E-4</v>
      </c>
      <c r="J914" s="2">
        <f ca="1">(OFFSET(Assumptions!$B$20,J$1-1,0)*$D914+1)^(1/252)-1</f>
        <v>6.2172710371877216E-4</v>
      </c>
      <c r="K914" s="2">
        <f ca="1">(OFFSET(Assumptions!$B$20,K$1-1,0)*$D914+1)^(1/252)-1</f>
        <v>5.4911199026030921E-4</v>
      </c>
      <c r="L914" s="2">
        <f ca="1">(OFFSET(Assumptions!$B$20,L$1-1,0)*$D914+1)^(1/252)-1</f>
        <v>5.4666855740004294E-4</v>
      </c>
      <c r="M914" s="2">
        <f ca="1">(OFFSET(Assumptions!$B$20,M$1-1,0)*$D914+1)^(1/252)-1</f>
        <v>5.5887077183314204E-4</v>
      </c>
      <c r="N914" s="2">
        <f ca="1">(OFFSET(Assumptions!$B$20,N$1-1,0)*$D914+1)^(1/252)-1</f>
        <v>5.2411842072452863E-4</v>
      </c>
    </row>
    <row r="915" spans="1:14" x14ac:dyDescent="0.25">
      <c r="A915" s="4">
        <f t="shared" si="56"/>
        <v>10</v>
      </c>
      <c r="B915" s="4">
        <f t="shared" si="57"/>
        <v>2015</v>
      </c>
      <c r="C915" s="9">
        <v>42290</v>
      </c>
      <c r="D915" s="1">
        <f t="shared" si="58"/>
        <v>0.14129896298521283</v>
      </c>
      <c r="E915" s="1">
        <v>5.24610000000036E-4</v>
      </c>
      <c r="F915" s="1">
        <f t="shared" si="59"/>
        <v>0.40495770065405501</v>
      </c>
      <c r="G915" s="1">
        <v>1.6510737406028701E-2</v>
      </c>
      <c r="H915" s="2">
        <f ca="1">(OFFSET(Assumptions!$B$20,H$1-1,0)*$D915+1)^(1/252)-1</f>
        <v>5.4911199026030921E-4</v>
      </c>
      <c r="I915" s="2">
        <f ca="1">(OFFSET(Assumptions!$B$20,I$1-1,0)*$D915+1)^(1/252)-1</f>
        <v>5.7346429557325607E-4</v>
      </c>
      <c r="J915" s="2">
        <f ca="1">(OFFSET(Assumptions!$B$20,J$1-1,0)*$D915+1)^(1/252)-1</f>
        <v>6.2172710371877216E-4</v>
      </c>
      <c r="K915" s="2">
        <f ca="1">(OFFSET(Assumptions!$B$20,K$1-1,0)*$D915+1)^(1/252)-1</f>
        <v>5.4911199026030921E-4</v>
      </c>
      <c r="L915" s="2">
        <f ca="1">(OFFSET(Assumptions!$B$20,L$1-1,0)*$D915+1)^(1/252)-1</f>
        <v>5.4666855740004294E-4</v>
      </c>
      <c r="M915" s="2">
        <f ca="1">(OFFSET(Assumptions!$B$20,M$1-1,0)*$D915+1)^(1/252)-1</f>
        <v>5.5887077183314204E-4</v>
      </c>
      <c r="N915" s="2">
        <f ca="1">(OFFSET(Assumptions!$B$20,N$1-1,0)*$D915+1)^(1/252)-1</f>
        <v>5.2411842072452863E-4</v>
      </c>
    </row>
    <row r="916" spans="1:14" x14ac:dyDescent="0.25">
      <c r="A916" s="4">
        <f t="shared" si="56"/>
        <v>10</v>
      </c>
      <c r="B916" s="4">
        <f t="shared" si="57"/>
        <v>2015</v>
      </c>
      <c r="C916" s="9">
        <v>42291</v>
      </c>
      <c r="D916" s="1">
        <f t="shared" si="58"/>
        <v>0.14129896298521283</v>
      </c>
      <c r="E916" s="1">
        <v>5.24610000000036E-4</v>
      </c>
      <c r="F916" s="1">
        <f t="shared" si="59"/>
        <v>0.40569475551339518</v>
      </c>
      <c r="G916" s="1">
        <v>3.9447568499471099E-3</v>
      </c>
      <c r="H916" s="2">
        <f ca="1">(OFFSET(Assumptions!$B$20,H$1-1,0)*$D916+1)^(1/252)-1</f>
        <v>5.4911199026030921E-4</v>
      </c>
      <c r="I916" s="2">
        <f ca="1">(OFFSET(Assumptions!$B$20,I$1-1,0)*$D916+1)^(1/252)-1</f>
        <v>5.7346429557325607E-4</v>
      </c>
      <c r="J916" s="2">
        <f ca="1">(OFFSET(Assumptions!$B$20,J$1-1,0)*$D916+1)^(1/252)-1</f>
        <v>6.2172710371877216E-4</v>
      </c>
      <c r="K916" s="2">
        <f ca="1">(OFFSET(Assumptions!$B$20,K$1-1,0)*$D916+1)^(1/252)-1</f>
        <v>5.4911199026030921E-4</v>
      </c>
      <c r="L916" s="2">
        <f ca="1">(OFFSET(Assumptions!$B$20,L$1-1,0)*$D916+1)^(1/252)-1</f>
        <v>5.4666855740004294E-4</v>
      </c>
      <c r="M916" s="2">
        <f ca="1">(OFFSET(Assumptions!$B$20,M$1-1,0)*$D916+1)^(1/252)-1</f>
        <v>5.5887077183314204E-4</v>
      </c>
      <c r="N916" s="2">
        <f ca="1">(OFFSET(Assumptions!$B$20,N$1-1,0)*$D916+1)^(1/252)-1</f>
        <v>5.2411842072452863E-4</v>
      </c>
    </row>
    <row r="917" spans="1:14" x14ac:dyDescent="0.25">
      <c r="A917" s="4">
        <f t="shared" si="56"/>
        <v>10</v>
      </c>
      <c r="B917" s="4">
        <f t="shared" si="57"/>
        <v>2015</v>
      </c>
      <c r="C917" s="9">
        <v>42292</v>
      </c>
      <c r="D917" s="1">
        <f t="shared" si="58"/>
        <v>0.14129896298521283</v>
      </c>
      <c r="E917" s="1">
        <v>5.24610000000036E-4</v>
      </c>
      <c r="F917" s="1">
        <f t="shared" si="59"/>
        <v>0.40643219703908517</v>
      </c>
      <c r="G917" s="1">
        <v>6.8125823465534597E-3</v>
      </c>
      <c r="H917" s="2">
        <f ca="1">(OFFSET(Assumptions!$B$20,H$1-1,0)*$D917+1)^(1/252)-1</f>
        <v>5.4911199026030921E-4</v>
      </c>
      <c r="I917" s="2">
        <f ca="1">(OFFSET(Assumptions!$B$20,I$1-1,0)*$D917+1)^(1/252)-1</f>
        <v>5.7346429557325607E-4</v>
      </c>
      <c r="J917" s="2">
        <f ca="1">(OFFSET(Assumptions!$B$20,J$1-1,0)*$D917+1)^(1/252)-1</f>
        <v>6.2172710371877216E-4</v>
      </c>
      <c r="K917" s="2">
        <f ca="1">(OFFSET(Assumptions!$B$20,K$1-1,0)*$D917+1)^(1/252)-1</f>
        <v>5.4911199026030921E-4</v>
      </c>
      <c r="L917" s="2">
        <f ca="1">(OFFSET(Assumptions!$B$20,L$1-1,0)*$D917+1)^(1/252)-1</f>
        <v>5.4666855740004294E-4</v>
      </c>
      <c r="M917" s="2">
        <f ca="1">(OFFSET(Assumptions!$B$20,M$1-1,0)*$D917+1)^(1/252)-1</f>
        <v>5.5887077183314204E-4</v>
      </c>
      <c r="N917" s="2">
        <f ca="1">(OFFSET(Assumptions!$B$20,N$1-1,0)*$D917+1)^(1/252)-1</f>
        <v>5.2411842072452863E-4</v>
      </c>
    </row>
    <row r="918" spans="1:14" x14ac:dyDescent="0.25">
      <c r="A918" s="4">
        <f t="shared" si="56"/>
        <v>10</v>
      </c>
      <c r="B918" s="4">
        <f t="shared" si="57"/>
        <v>2015</v>
      </c>
      <c r="C918" s="9">
        <v>42293</v>
      </c>
      <c r="D918" s="1">
        <f t="shared" si="58"/>
        <v>0.14129896298521283</v>
      </c>
      <c r="E918" s="1">
        <v>5.24610000000036E-4</v>
      </c>
      <c r="F918" s="1">
        <f t="shared" si="59"/>
        <v>0.40717002543397385</v>
      </c>
      <c r="G918" s="1">
        <v>-7.40410867566366E-3</v>
      </c>
      <c r="H918" s="2">
        <f ca="1">(OFFSET(Assumptions!$B$20,H$1-1,0)*$D918+1)^(1/252)-1</f>
        <v>5.4911199026030921E-4</v>
      </c>
      <c r="I918" s="2">
        <f ca="1">(OFFSET(Assumptions!$B$20,I$1-1,0)*$D918+1)^(1/252)-1</f>
        <v>5.7346429557325607E-4</v>
      </c>
      <c r="J918" s="2">
        <f ca="1">(OFFSET(Assumptions!$B$20,J$1-1,0)*$D918+1)^(1/252)-1</f>
        <v>6.2172710371877216E-4</v>
      </c>
      <c r="K918" s="2">
        <f ca="1">(OFFSET(Assumptions!$B$20,K$1-1,0)*$D918+1)^(1/252)-1</f>
        <v>5.4911199026030921E-4</v>
      </c>
      <c r="L918" s="2">
        <f ca="1">(OFFSET(Assumptions!$B$20,L$1-1,0)*$D918+1)^(1/252)-1</f>
        <v>5.4666855740004294E-4</v>
      </c>
      <c r="M918" s="2">
        <f ca="1">(OFFSET(Assumptions!$B$20,M$1-1,0)*$D918+1)^(1/252)-1</f>
        <v>5.5887077183314204E-4</v>
      </c>
      <c r="N918" s="2">
        <f ca="1">(OFFSET(Assumptions!$B$20,N$1-1,0)*$D918+1)^(1/252)-1</f>
        <v>5.2411842072452863E-4</v>
      </c>
    </row>
    <row r="919" spans="1:14" x14ac:dyDescent="0.25">
      <c r="A919" s="4">
        <f t="shared" si="56"/>
        <v>10</v>
      </c>
      <c r="B919" s="4">
        <f t="shared" si="57"/>
        <v>2015</v>
      </c>
      <c r="C919" s="9">
        <v>42296</v>
      </c>
      <c r="D919" s="1">
        <f t="shared" si="58"/>
        <v>0.14129896298521283</v>
      </c>
      <c r="E919" s="1">
        <v>5.24610000000036E-4</v>
      </c>
      <c r="F919" s="1">
        <f t="shared" si="59"/>
        <v>0.40790824090101685</v>
      </c>
      <c r="G919" s="1">
        <v>-5.7277997901035204E-3</v>
      </c>
      <c r="H919" s="2">
        <f ca="1">(OFFSET(Assumptions!$B$20,H$1-1,0)*$D919+1)^(1/252)-1</f>
        <v>5.4911199026030921E-4</v>
      </c>
      <c r="I919" s="2">
        <f ca="1">(OFFSET(Assumptions!$B$20,I$1-1,0)*$D919+1)^(1/252)-1</f>
        <v>5.7346429557325607E-4</v>
      </c>
      <c r="J919" s="2">
        <f ca="1">(OFFSET(Assumptions!$B$20,J$1-1,0)*$D919+1)^(1/252)-1</f>
        <v>6.2172710371877216E-4</v>
      </c>
      <c r="K919" s="2">
        <f ca="1">(OFFSET(Assumptions!$B$20,K$1-1,0)*$D919+1)^(1/252)-1</f>
        <v>5.4911199026030921E-4</v>
      </c>
      <c r="L919" s="2">
        <f ca="1">(OFFSET(Assumptions!$B$20,L$1-1,0)*$D919+1)^(1/252)-1</f>
        <v>5.4666855740004294E-4</v>
      </c>
      <c r="M919" s="2">
        <f ca="1">(OFFSET(Assumptions!$B$20,M$1-1,0)*$D919+1)^(1/252)-1</f>
        <v>5.5887077183314204E-4</v>
      </c>
      <c r="N919" s="2">
        <f ca="1">(OFFSET(Assumptions!$B$20,N$1-1,0)*$D919+1)^(1/252)-1</f>
        <v>5.2411842072452863E-4</v>
      </c>
    </row>
    <row r="920" spans="1:14" x14ac:dyDescent="0.25">
      <c r="A920" s="4">
        <f t="shared" si="56"/>
        <v>10</v>
      </c>
      <c r="B920" s="4">
        <f t="shared" si="57"/>
        <v>2015</v>
      </c>
      <c r="C920" s="9">
        <v>42297</v>
      </c>
      <c r="D920" s="1">
        <f t="shared" si="58"/>
        <v>0.14129896298521283</v>
      </c>
      <c r="E920" s="1">
        <v>5.24610000000036E-4</v>
      </c>
      <c r="F920" s="1">
        <f t="shared" si="59"/>
        <v>0.40864684364327597</v>
      </c>
      <c r="G920" s="1">
        <v>-3.5441500366668599E-3</v>
      </c>
      <c r="H920" s="2">
        <f ca="1">(OFFSET(Assumptions!$B$20,H$1-1,0)*$D920+1)^(1/252)-1</f>
        <v>5.4911199026030921E-4</v>
      </c>
      <c r="I920" s="2">
        <f ca="1">(OFFSET(Assumptions!$B$20,I$1-1,0)*$D920+1)^(1/252)-1</f>
        <v>5.7346429557325607E-4</v>
      </c>
      <c r="J920" s="2">
        <f ca="1">(OFFSET(Assumptions!$B$20,J$1-1,0)*$D920+1)^(1/252)-1</f>
        <v>6.2172710371877216E-4</v>
      </c>
      <c r="K920" s="2">
        <f ca="1">(OFFSET(Assumptions!$B$20,K$1-1,0)*$D920+1)^(1/252)-1</f>
        <v>5.4911199026030921E-4</v>
      </c>
      <c r="L920" s="2">
        <f ca="1">(OFFSET(Assumptions!$B$20,L$1-1,0)*$D920+1)^(1/252)-1</f>
        <v>5.4666855740004294E-4</v>
      </c>
      <c r="M920" s="2">
        <f ca="1">(OFFSET(Assumptions!$B$20,M$1-1,0)*$D920+1)^(1/252)-1</f>
        <v>5.5887077183314204E-4</v>
      </c>
      <c r="N920" s="2">
        <f ca="1">(OFFSET(Assumptions!$B$20,N$1-1,0)*$D920+1)^(1/252)-1</f>
        <v>5.2411842072452863E-4</v>
      </c>
    </row>
    <row r="921" spans="1:14" x14ac:dyDescent="0.25">
      <c r="A921" s="4">
        <f t="shared" si="56"/>
        <v>10</v>
      </c>
      <c r="B921" s="4">
        <f t="shared" si="57"/>
        <v>2015</v>
      </c>
      <c r="C921" s="9">
        <v>42298</v>
      </c>
      <c r="D921" s="1">
        <f t="shared" si="58"/>
        <v>0.14129896298521283</v>
      </c>
      <c r="E921" s="1">
        <v>5.24610000000036E-4</v>
      </c>
      <c r="F921" s="1">
        <f t="shared" si="59"/>
        <v>0.4093858338639198</v>
      </c>
      <c r="G921" s="1">
        <v>-4.1029789881562601E-3</v>
      </c>
      <c r="H921" s="2">
        <f ca="1">(OFFSET(Assumptions!$B$20,H$1-1,0)*$D921+1)^(1/252)-1</f>
        <v>5.4911199026030921E-4</v>
      </c>
      <c r="I921" s="2">
        <f ca="1">(OFFSET(Assumptions!$B$20,I$1-1,0)*$D921+1)^(1/252)-1</f>
        <v>5.7346429557325607E-4</v>
      </c>
      <c r="J921" s="2">
        <f ca="1">(OFFSET(Assumptions!$B$20,J$1-1,0)*$D921+1)^(1/252)-1</f>
        <v>6.2172710371877216E-4</v>
      </c>
      <c r="K921" s="2">
        <f ca="1">(OFFSET(Assumptions!$B$20,K$1-1,0)*$D921+1)^(1/252)-1</f>
        <v>5.4911199026030921E-4</v>
      </c>
      <c r="L921" s="2">
        <f ca="1">(OFFSET(Assumptions!$B$20,L$1-1,0)*$D921+1)^(1/252)-1</f>
        <v>5.4666855740004294E-4</v>
      </c>
      <c r="M921" s="2">
        <f ca="1">(OFFSET(Assumptions!$B$20,M$1-1,0)*$D921+1)^(1/252)-1</f>
        <v>5.5887077183314204E-4</v>
      </c>
      <c r="N921" s="2">
        <f ca="1">(OFFSET(Assumptions!$B$20,N$1-1,0)*$D921+1)^(1/252)-1</f>
        <v>5.2411842072452863E-4</v>
      </c>
    </row>
    <row r="922" spans="1:14" x14ac:dyDescent="0.25">
      <c r="A922" s="4">
        <f t="shared" si="56"/>
        <v>10</v>
      </c>
      <c r="B922" s="4">
        <f t="shared" si="57"/>
        <v>2015</v>
      </c>
      <c r="C922" s="9">
        <v>42299</v>
      </c>
      <c r="D922" s="1">
        <f t="shared" si="58"/>
        <v>0.14129896298521283</v>
      </c>
      <c r="E922" s="1">
        <v>5.24610000000036E-4</v>
      </c>
      <c r="F922" s="1">
        <f t="shared" si="59"/>
        <v>0.4101252117662233</v>
      </c>
      <c r="G922" s="1">
        <v>-3.7783035870366799E-3</v>
      </c>
      <c r="H922" s="2">
        <f ca="1">(OFFSET(Assumptions!$B$20,H$1-1,0)*$D922+1)^(1/252)-1</f>
        <v>5.4911199026030921E-4</v>
      </c>
      <c r="I922" s="2">
        <f ca="1">(OFFSET(Assumptions!$B$20,I$1-1,0)*$D922+1)^(1/252)-1</f>
        <v>5.7346429557325607E-4</v>
      </c>
      <c r="J922" s="2">
        <f ca="1">(OFFSET(Assumptions!$B$20,J$1-1,0)*$D922+1)^(1/252)-1</f>
        <v>6.2172710371877216E-4</v>
      </c>
      <c r="K922" s="2">
        <f ca="1">(OFFSET(Assumptions!$B$20,K$1-1,0)*$D922+1)^(1/252)-1</f>
        <v>5.4911199026030921E-4</v>
      </c>
      <c r="L922" s="2">
        <f ca="1">(OFFSET(Assumptions!$B$20,L$1-1,0)*$D922+1)^(1/252)-1</f>
        <v>5.4666855740004294E-4</v>
      </c>
      <c r="M922" s="2">
        <f ca="1">(OFFSET(Assumptions!$B$20,M$1-1,0)*$D922+1)^(1/252)-1</f>
        <v>5.5887077183314204E-4</v>
      </c>
      <c r="N922" s="2">
        <f ca="1">(OFFSET(Assumptions!$B$20,N$1-1,0)*$D922+1)^(1/252)-1</f>
        <v>5.2411842072452863E-4</v>
      </c>
    </row>
    <row r="923" spans="1:14" x14ac:dyDescent="0.25">
      <c r="A923" s="4">
        <f t="shared" si="56"/>
        <v>10</v>
      </c>
      <c r="B923" s="4">
        <f t="shared" si="57"/>
        <v>2015</v>
      </c>
      <c r="C923" s="9">
        <v>42300</v>
      </c>
      <c r="D923" s="1">
        <f t="shared" si="58"/>
        <v>0.14139957718990104</v>
      </c>
      <c r="E923" s="1">
        <v>5.2495999999990805E-4</v>
      </c>
      <c r="F923" s="1">
        <f t="shared" si="59"/>
        <v>0.41086547109739202</v>
      </c>
      <c r="G923" s="1">
        <v>8.6937024399378303E-3</v>
      </c>
      <c r="H923" s="2">
        <f ca="1">(OFFSET(Assumptions!$B$20,H$1-1,0)*$D923+1)^(1/252)-1</f>
        <v>5.4947723757803324E-4</v>
      </c>
      <c r="I923" s="2">
        <f ca="1">(OFFSET(Assumptions!$B$20,I$1-1,0)*$D923+1)^(1/252)-1</f>
        <v>5.7384460448006713E-4</v>
      </c>
      <c r="J923" s="2">
        <f ca="1">(OFFSET(Assumptions!$B$20,J$1-1,0)*$D923+1)^(1/252)-1</f>
        <v>6.2213699205604378E-4</v>
      </c>
      <c r="K923" s="2">
        <f ca="1">(OFFSET(Assumptions!$B$20,K$1-1,0)*$D923+1)^(1/252)-1</f>
        <v>5.4947723757803324E-4</v>
      </c>
      <c r="L923" s="2">
        <f ca="1">(OFFSET(Assumptions!$B$20,L$1-1,0)*$D923+1)^(1/252)-1</f>
        <v>5.4703228840025098E-4</v>
      </c>
      <c r="M923" s="2">
        <f ca="1">(OFFSET(Assumptions!$B$20,M$1-1,0)*$D923+1)^(1/252)-1</f>
        <v>5.5924206588287007E-4</v>
      </c>
      <c r="N923" s="2">
        <f ca="1">(OFFSET(Assumptions!$B$20,N$1-1,0)*$D923+1)^(1/252)-1</f>
        <v>5.2446811385986614E-4</v>
      </c>
    </row>
    <row r="924" spans="1:14" x14ac:dyDescent="0.25">
      <c r="A924" s="4">
        <f t="shared" si="56"/>
        <v>10</v>
      </c>
      <c r="B924" s="4">
        <f t="shared" si="57"/>
        <v>2015</v>
      </c>
      <c r="C924" s="9">
        <v>42303</v>
      </c>
      <c r="D924" s="1">
        <f t="shared" si="58"/>
        <v>0.14139957718990104</v>
      </c>
      <c r="E924" s="1">
        <v>5.2495999999990805E-4</v>
      </c>
      <c r="F924" s="1">
        <f t="shared" si="59"/>
        <v>0.41160611903509925</v>
      </c>
      <c r="G924" s="1">
        <v>1.9777586196090301E-4</v>
      </c>
      <c r="H924" s="2">
        <f ca="1">(OFFSET(Assumptions!$B$20,H$1-1,0)*$D924+1)^(1/252)-1</f>
        <v>5.4947723757803324E-4</v>
      </c>
      <c r="I924" s="2">
        <f ca="1">(OFFSET(Assumptions!$B$20,I$1-1,0)*$D924+1)^(1/252)-1</f>
        <v>5.7384460448006713E-4</v>
      </c>
      <c r="J924" s="2">
        <f ca="1">(OFFSET(Assumptions!$B$20,J$1-1,0)*$D924+1)^(1/252)-1</f>
        <v>6.2213699205604378E-4</v>
      </c>
      <c r="K924" s="2">
        <f ca="1">(OFFSET(Assumptions!$B$20,K$1-1,0)*$D924+1)^(1/252)-1</f>
        <v>5.4947723757803324E-4</v>
      </c>
      <c r="L924" s="2">
        <f ca="1">(OFFSET(Assumptions!$B$20,L$1-1,0)*$D924+1)^(1/252)-1</f>
        <v>5.4703228840025098E-4</v>
      </c>
      <c r="M924" s="2">
        <f ca="1">(OFFSET(Assumptions!$B$20,M$1-1,0)*$D924+1)^(1/252)-1</f>
        <v>5.5924206588287007E-4</v>
      </c>
      <c r="N924" s="2">
        <f ca="1">(OFFSET(Assumptions!$B$20,N$1-1,0)*$D924+1)^(1/252)-1</f>
        <v>5.2446811385986614E-4</v>
      </c>
    </row>
    <row r="925" spans="1:14" x14ac:dyDescent="0.25">
      <c r="A925" s="4">
        <f t="shared" si="56"/>
        <v>10</v>
      </c>
      <c r="B925" s="4">
        <f t="shared" si="57"/>
        <v>2015</v>
      </c>
      <c r="C925" s="9">
        <v>42304</v>
      </c>
      <c r="D925" s="1">
        <f t="shared" si="58"/>
        <v>0.14139957718990104</v>
      </c>
      <c r="E925" s="1">
        <v>5.2495999999990805E-4</v>
      </c>
      <c r="F925" s="1">
        <f t="shared" si="59"/>
        <v>0.4123471557833478</v>
      </c>
      <c r="G925" s="1">
        <v>4.0834940843135197E-3</v>
      </c>
      <c r="H925" s="2">
        <f ca="1">(OFFSET(Assumptions!$B$20,H$1-1,0)*$D925+1)^(1/252)-1</f>
        <v>5.4947723757803324E-4</v>
      </c>
      <c r="I925" s="2">
        <f ca="1">(OFFSET(Assumptions!$B$20,I$1-1,0)*$D925+1)^(1/252)-1</f>
        <v>5.7384460448006713E-4</v>
      </c>
      <c r="J925" s="2">
        <f ca="1">(OFFSET(Assumptions!$B$20,J$1-1,0)*$D925+1)^(1/252)-1</f>
        <v>6.2213699205604378E-4</v>
      </c>
      <c r="K925" s="2">
        <f ca="1">(OFFSET(Assumptions!$B$20,K$1-1,0)*$D925+1)^(1/252)-1</f>
        <v>5.4947723757803324E-4</v>
      </c>
      <c r="L925" s="2">
        <f ca="1">(OFFSET(Assumptions!$B$20,L$1-1,0)*$D925+1)^(1/252)-1</f>
        <v>5.4703228840025098E-4</v>
      </c>
      <c r="M925" s="2">
        <f ca="1">(OFFSET(Assumptions!$B$20,M$1-1,0)*$D925+1)^(1/252)-1</f>
        <v>5.5924206588287007E-4</v>
      </c>
      <c r="N925" s="2">
        <f ca="1">(OFFSET(Assumptions!$B$20,N$1-1,0)*$D925+1)^(1/252)-1</f>
        <v>5.2446811385986614E-4</v>
      </c>
    </row>
    <row r="926" spans="1:14" x14ac:dyDescent="0.25">
      <c r="A926" s="4">
        <f t="shared" si="56"/>
        <v>10</v>
      </c>
      <c r="B926" s="4">
        <f t="shared" si="57"/>
        <v>2015</v>
      </c>
      <c r="C926" s="9">
        <v>42305</v>
      </c>
      <c r="D926" s="1">
        <f t="shared" si="58"/>
        <v>0.14139957718990104</v>
      </c>
      <c r="E926" s="1">
        <v>5.2495999999990805E-4</v>
      </c>
      <c r="F926" s="1">
        <f t="shared" si="59"/>
        <v>0.41308858154624772</v>
      </c>
      <c r="G926" s="1">
        <v>-2.5636734128872099E-3</v>
      </c>
      <c r="H926" s="2">
        <f ca="1">(OFFSET(Assumptions!$B$20,H$1-1,0)*$D926+1)^(1/252)-1</f>
        <v>5.4947723757803324E-4</v>
      </c>
      <c r="I926" s="2">
        <f ca="1">(OFFSET(Assumptions!$B$20,I$1-1,0)*$D926+1)^(1/252)-1</f>
        <v>5.7384460448006713E-4</v>
      </c>
      <c r="J926" s="2">
        <f ca="1">(OFFSET(Assumptions!$B$20,J$1-1,0)*$D926+1)^(1/252)-1</f>
        <v>6.2213699205604378E-4</v>
      </c>
      <c r="K926" s="2">
        <f ca="1">(OFFSET(Assumptions!$B$20,K$1-1,0)*$D926+1)^(1/252)-1</f>
        <v>5.4947723757803324E-4</v>
      </c>
      <c r="L926" s="2">
        <f ca="1">(OFFSET(Assumptions!$B$20,L$1-1,0)*$D926+1)^(1/252)-1</f>
        <v>5.4703228840025098E-4</v>
      </c>
      <c r="M926" s="2">
        <f ca="1">(OFFSET(Assumptions!$B$20,M$1-1,0)*$D926+1)^(1/252)-1</f>
        <v>5.5924206588287007E-4</v>
      </c>
      <c r="N926" s="2">
        <f ca="1">(OFFSET(Assumptions!$B$20,N$1-1,0)*$D926+1)^(1/252)-1</f>
        <v>5.2446811385986614E-4</v>
      </c>
    </row>
    <row r="927" spans="1:14" x14ac:dyDescent="0.25">
      <c r="A927" s="4">
        <f t="shared" si="56"/>
        <v>10</v>
      </c>
      <c r="B927" s="4">
        <f t="shared" si="57"/>
        <v>2015</v>
      </c>
      <c r="C927" s="9">
        <v>42306</v>
      </c>
      <c r="D927" s="1">
        <f t="shared" si="58"/>
        <v>0.14139957718990104</v>
      </c>
      <c r="E927" s="1">
        <v>5.2495999999990805E-4</v>
      </c>
      <c r="F927" s="1">
        <f t="shared" si="59"/>
        <v>0.41383039652801612</v>
      </c>
      <c r="G927" s="1">
        <v>-1.40135516094453E-3</v>
      </c>
      <c r="H927" s="2">
        <f ca="1">(OFFSET(Assumptions!$B$20,H$1-1,0)*$D927+1)^(1/252)-1</f>
        <v>5.4947723757803324E-4</v>
      </c>
      <c r="I927" s="2">
        <f ca="1">(OFFSET(Assumptions!$B$20,I$1-1,0)*$D927+1)^(1/252)-1</f>
        <v>5.7384460448006713E-4</v>
      </c>
      <c r="J927" s="2">
        <f ca="1">(OFFSET(Assumptions!$B$20,J$1-1,0)*$D927+1)^(1/252)-1</f>
        <v>6.2213699205604378E-4</v>
      </c>
      <c r="K927" s="2">
        <f ca="1">(OFFSET(Assumptions!$B$20,K$1-1,0)*$D927+1)^(1/252)-1</f>
        <v>5.4947723757803324E-4</v>
      </c>
      <c r="L927" s="2">
        <f ca="1">(OFFSET(Assumptions!$B$20,L$1-1,0)*$D927+1)^(1/252)-1</f>
        <v>5.4703228840025098E-4</v>
      </c>
      <c r="M927" s="2">
        <f ca="1">(OFFSET(Assumptions!$B$20,M$1-1,0)*$D927+1)^(1/252)-1</f>
        <v>5.5924206588287007E-4</v>
      </c>
      <c r="N927" s="2">
        <f ca="1">(OFFSET(Assumptions!$B$20,N$1-1,0)*$D927+1)^(1/252)-1</f>
        <v>5.2446811385986614E-4</v>
      </c>
    </row>
    <row r="928" spans="1:14" x14ac:dyDescent="0.25">
      <c r="A928" s="4">
        <f t="shared" si="56"/>
        <v>10</v>
      </c>
      <c r="B928" s="4">
        <f t="shared" si="57"/>
        <v>2015</v>
      </c>
      <c r="C928" s="9">
        <v>42307</v>
      </c>
      <c r="D928" s="1">
        <f t="shared" si="58"/>
        <v>0.14139957718990104</v>
      </c>
      <c r="E928" s="1">
        <v>5.2495999999990805E-4</v>
      </c>
      <c r="F928" s="1">
        <f t="shared" si="59"/>
        <v>0.41457260093297732</v>
      </c>
      <c r="G928" s="1">
        <v>-6.5306270476208602E-3</v>
      </c>
      <c r="H928" s="2">
        <f ca="1">(OFFSET(Assumptions!$B$20,H$1-1,0)*$D928+1)^(1/252)-1</f>
        <v>5.4947723757803324E-4</v>
      </c>
      <c r="I928" s="2">
        <f ca="1">(OFFSET(Assumptions!$B$20,I$1-1,0)*$D928+1)^(1/252)-1</f>
        <v>5.7384460448006713E-4</v>
      </c>
      <c r="J928" s="2">
        <f ca="1">(OFFSET(Assumptions!$B$20,J$1-1,0)*$D928+1)^(1/252)-1</f>
        <v>6.2213699205604378E-4</v>
      </c>
      <c r="K928" s="2">
        <f ca="1">(OFFSET(Assumptions!$B$20,K$1-1,0)*$D928+1)^(1/252)-1</f>
        <v>5.4947723757803324E-4</v>
      </c>
      <c r="L928" s="2">
        <f ca="1">(OFFSET(Assumptions!$B$20,L$1-1,0)*$D928+1)^(1/252)-1</f>
        <v>5.4703228840025098E-4</v>
      </c>
      <c r="M928" s="2">
        <f ca="1">(OFFSET(Assumptions!$B$20,M$1-1,0)*$D928+1)^(1/252)-1</f>
        <v>5.5924206588287007E-4</v>
      </c>
      <c r="N928" s="2">
        <f ca="1">(OFFSET(Assumptions!$B$20,N$1-1,0)*$D928+1)^(1/252)-1</f>
        <v>5.2446811385986614E-4</v>
      </c>
    </row>
    <row r="929" spans="1:14" x14ac:dyDescent="0.25">
      <c r="A929" s="4">
        <f t="shared" si="56"/>
        <v>11</v>
      </c>
      <c r="B929" s="4">
        <f t="shared" si="57"/>
        <v>2015</v>
      </c>
      <c r="C929" s="9">
        <v>42311</v>
      </c>
      <c r="D929" s="1">
        <f t="shared" si="58"/>
        <v>0.14139957718990104</v>
      </c>
      <c r="E929" s="1">
        <v>5.2495999999990805E-4</v>
      </c>
      <c r="F929" s="1">
        <f t="shared" si="59"/>
        <v>0.41531519496556291</v>
      </c>
      <c r="G929" s="1">
        <v>5.5402200773446697E-4</v>
      </c>
      <c r="H929" s="2">
        <f ca="1">(OFFSET(Assumptions!$B$20,H$1-1,0)*$D929+1)^(1/252)-1</f>
        <v>5.4947723757803324E-4</v>
      </c>
      <c r="I929" s="2">
        <f ca="1">(OFFSET(Assumptions!$B$20,I$1-1,0)*$D929+1)^(1/252)-1</f>
        <v>5.7384460448006713E-4</v>
      </c>
      <c r="J929" s="2">
        <f ca="1">(OFFSET(Assumptions!$B$20,J$1-1,0)*$D929+1)^(1/252)-1</f>
        <v>6.2213699205604378E-4</v>
      </c>
      <c r="K929" s="2">
        <f ca="1">(OFFSET(Assumptions!$B$20,K$1-1,0)*$D929+1)^(1/252)-1</f>
        <v>5.4947723757803324E-4</v>
      </c>
      <c r="L929" s="2">
        <f ca="1">(OFFSET(Assumptions!$B$20,L$1-1,0)*$D929+1)^(1/252)-1</f>
        <v>5.4703228840025098E-4</v>
      </c>
      <c r="M929" s="2">
        <f ca="1">(OFFSET(Assumptions!$B$20,M$1-1,0)*$D929+1)^(1/252)-1</f>
        <v>5.5924206588287007E-4</v>
      </c>
      <c r="N929" s="2">
        <f ca="1">(OFFSET(Assumptions!$B$20,N$1-1,0)*$D929+1)^(1/252)-1</f>
        <v>5.2446811385986614E-4</v>
      </c>
    </row>
    <row r="930" spans="1:14" x14ac:dyDescent="0.25">
      <c r="A930" s="4">
        <f t="shared" si="56"/>
        <v>11</v>
      </c>
      <c r="B930" s="4">
        <f t="shared" si="57"/>
        <v>2015</v>
      </c>
      <c r="C930" s="9">
        <v>42312</v>
      </c>
      <c r="D930" s="1">
        <f t="shared" si="58"/>
        <v>0.14139957718990104</v>
      </c>
      <c r="E930" s="1">
        <v>5.2495999999990805E-4</v>
      </c>
      <c r="F930" s="1">
        <f t="shared" si="59"/>
        <v>0.41605817883031193</v>
      </c>
      <c r="G930" s="1">
        <v>-1.08360150908049E-3</v>
      </c>
      <c r="H930" s="2">
        <f ca="1">(OFFSET(Assumptions!$B$20,H$1-1,0)*$D930+1)^(1/252)-1</f>
        <v>5.4947723757803324E-4</v>
      </c>
      <c r="I930" s="2">
        <f ca="1">(OFFSET(Assumptions!$B$20,I$1-1,0)*$D930+1)^(1/252)-1</f>
        <v>5.7384460448006713E-4</v>
      </c>
      <c r="J930" s="2">
        <f ca="1">(OFFSET(Assumptions!$B$20,J$1-1,0)*$D930+1)^(1/252)-1</f>
        <v>6.2213699205604378E-4</v>
      </c>
      <c r="K930" s="2">
        <f ca="1">(OFFSET(Assumptions!$B$20,K$1-1,0)*$D930+1)^(1/252)-1</f>
        <v>5.4947723757803324E-4</v>
      </c>
      <c r="L930" s="2">
        <f ca="1">(OFFSET(Assumptions!$B$20,L$1-1,0)*$D930+1)^(1/252)-1</f>
        <v>5.4703228840025098E-4</v>
      </c>
      <c r="M930" s="2">
        <f ca="1">(OFFSET(Assumptions!$B$20,M$1-1,0)*$D930+1)^(1/252)-1</f>
        <v>5.5924206588287007E-4</v>
      </c>
      <c r="N930" s="2">
        <f ca="1">(OFFSET(Assumptions!$B$20,N$1-1,0)*$D930+1)^(1/252)-1</f>
        <v>5.2446811385986614E-4</v>
      </c>
    </row>
    <row r="931" spans="1:14" x14ac:dyDescent="0.25">
      <c r="A931" s="4">
        <f t="shared" si="56"/>
        <v>11</v>
      </c>
      <c r="B931" s="4">
        <f t="shared" si="57"/>
        <v>2015</v>
      </c>
      <c r="C931" s="9">
        <v>42313</v>
      </c>
      <c r="D931" s="1">
        <f t="shared" si="58"/>
        <v>0.14139957718990104</v>
      </c>
      <c r="E931" s="1">
        <v>5.2495999999990805E-4</v>
      </c>
      <c r="F931" s="1">
        <f t="shared" si="59"/>
        <v>0.41680155273187047</v>
      </c>
      <c r="G931" s="1">
        <v>2.3256049323372402E-3</v>
      </c>
      <c r="H931" s="2">
        <f ca="1">(OFFSET(Assumptions!$B$20,H$1-1,0)*$D931+1)^(1/252)-1</f>
        <v>5.4947723757803324E-4</v>
      </c>
      <c r="I931" s="2">
        <f ca="1">(OFFSET(Assumptions!$B$20,I$1-1,0)*$D931+1)^(1/252)-1</f>
        <v>5.7384460448006713E-4</v>
      </c>
      <c r="J931" s="2">
        <f ca="1">(OFFSET(Assumptions!$B$20,J$1-1,0)*$D931+1)^(1/252)-1</f>
        <v>6.2213699205604378E-4</v>
      </c>
      <c r="K931" s="2">
        <f ca="1">(OFFSET(Assumptions!$B$20,K$1-1,0)*$D931+1)^(1/252)-1</f>
        <v>5.4947723757803324E-4</v>
      </c>
      <c r="L931" s="2">
        <f ca="1">(OFFSET(Assumptions!$B$20,L$1-1,0)*$D931+1)^(1/252)-1</f>
        <v>5.4703228840025098E-4</v>
      </c>
      <c r="M931" s="2">
        <f ca="1">(OFFSET(Assumptions!$B$20,M$1-1,0)*$D931+1)^(1/252)-1</f>
        <v>5.5924206588287007E-4</v>
      </c>
      <c r="N931" s="2">
        <f ca="1">(OFFSET(Assumptions!$B$20,N$1-1,0)*$D931+1)^(1/252)-1</f>
        <v>5.2446811385986614E-4</v>
      </c>
    </row>
    <row r="932" spans="1:14" x14ac:dyDescent="0.25">
      <c r="A932" s="4">
        <f t="shared" si="56"/>
        <v>11</v>
      </c>
      <c r="B932" s="4">
        <f t="shared" si="57"/>
        <v>2015</v>
      </c>
      <c r="C932" s="9">
        <v>42314</v>
      </c>
      <c r="D932" s="1">
        <f t="shared" si="58"/>
        <v>0.14139957718990104</v>
      </c>
      <c r="E932" s="1">
        <v>5.2495999999990805E-4</v>
      </c>
      <c r="F932" s="1">
        <f t="shared" si="59"/>
        <v>0.41754531687499252</v>
      </c>
      <c r="G932" s="1">
        <v>-6.9270661202391903E-4</v>
      </c>
      <c r="H932" s="2">
        <f ca="1">(OFFSET(Assumptions!$B$20,H$1-1,0)*$D932+1)^(1/252)-1</f>
        <v>5.4947723757803324E-4</v>
      </c>
      <c r="I932" s="2">
        <f ca="1">(OFFSET(Assumptions!$B$20,I$1-1,0)*$D932+1)^(1/252)-1</f>
        <v>5.7384460448006713E-4</v>
      </c>
      <c r="J932" s="2">
        <f ca="1">(OFFSET(Assumptions!$B$20,J$1-1,0)*$D932+1)^(1/252)-1</f>
        <v>6.2213699205604378E-4</v>
      </c>
      <c r="K932" s="2">
        <f ca="1">(OFFSET(Assumptions!$B$20,K$1-1,0)*$D932+1)^(1/252)-1</f>
        <v>5.4947723757803324E-4</v>
      </c>
      <c r="L932" s="2">
        <f ca="1">(OFFSET(Assumptions!$B$20,L$1-1,0)*$D932+1)^(1/252)-1</f>
        <v>5.4703228840025098E-4</v>
      </c>
      <c r="M932" s="2">
        <f ca="1">(OFFSET(Assumptions!$B$20,M$1-1,0)*$D932+1)^(1/252)-1</f>
        <v>5.5924206588287007E-4</v>
      </c>
      <c r="N932" s="2">
        <f ca="1">(OFFSET(Assumptions!$B$20,N$1-1,0)*$D932+1)^(1/252)-1</f>
        <v>5.2446811385986614E-4</v>
      </c>
    </row>
    <row r="933" spans="1:14" x14ac:dyDescent="0.25">
      <c r="A933" s="4">
        <f t="shared" si="56"/>
        <v>11</v>
      </c>
      <c r="B933" s="4">
        <f t="shared" si="57"/>
        <v>2015</v>
      </c>
      <c r="C933" s="9">
        <v>42317</v>
      </c>
      <c r="D933" s="1">
        <f t="shared" si="58"/>
        <v>0.14139957718990104</v>
      </c>
      <c r="E933" s="1">
        <v>5.2495999999990805E-4</v>
      </c>
      <c r="F933" s="1">
        <f t="shared" si="59"/>
        <v>0.4182894714645391</v>
      </c>
      <c r="G933" s="1">
        <v>1.40080578580082E-3</v>
      </c>
      <c r="H933" s="2">
        <f ca="1">(OFFSET(Assumptions!$B$20,H$1-1,0)*$D933+1)^(1/252)-1</f>
        <v>5.4947723757803324E-4</v>
      </c>
      <c r="I933" s="2">
        <f ca="1">(OFFSET(Assumptions!$B$20,I$1-1,0)*$D933+1)^(1/252)-1</f>
        <v>5.7384460448006713E-4</v>
      </c>
      <c r="J933" s="2">
        <f ca="1">(OFFSET(Assumptions!$B$20,J$1-1,0)*$D933+1)^(1/252)-1</f>
        <v>6.2213699205604378E-4</v>
      </c>
      <c r="K933" s="2">
        <f ca="1">(OFFSET(Assumptions!$B$20,K$1-1,0)*$D933+1)^(1/252)-1</f>
        <v>5.4947723757803324E-4</v>
      </c>
      <c r="L933" s="2">
        <f ca="1">(OFFSET(Assumptions!$B$20,L$1-1,0)*$D933+1)^(1/252)-1</f>
        <v>5.4703228840025098E-4</v>
      </c>
      <c r="M933" s="2">
        <f ca="1">(OFFSET(Assumptions!$B$20,M$1-1,0)*$D933+1)^(1/252)-1</f>
        <v>5.5924206588287007E-4</v>
      </c>
      <c r="N933" s="2">
        <f ca="1">(OFFSET(Assumptions!$B$20,N$1-1,0)*$D933+1)^(1/252)-1</f>
        <v>5.2446811385986614E-4</v>
      </c>
    </row>
    <row r="934" spans="1:14" x14ac:dyDescent="0.25">
      <c r="A934" s="4">
        <f t="shared" si="56"/>
        <v>11</v>
      </c>
      <c r="B934" s="4">
        <f t="shared" si="57"/>
        <v>2015</v>
      </c>
      <c r="C934" s="9">
        <v>42318</v>
      </c>
      <c r="D934" s="1">
        <f t="shared" si="58"/>
        <v>0.14139957718990104</v>
      </c>
      <c r="E934" s="1">
        <v>5.2495999999990805E-4</v>
      </c>
      <c r="F934" s="1">
        <f t="shared" si="59"/>
        <v>0.41903401670547891</v>
      </c>
      <c r="G934" s="1">
        <v>6.8122864383366498E-3</v>
      </c>
      <c r="H934" s="2">
        <f ca="1">(OFFSET(Assumptions!$B$20,H$1-1,0)*$D934+1)^(1/252)-1</f>
        <v>5.4947723757803324E-4</v>
      </c>
      <c r="I934" s="2">
        <f ca="1">(OFFSET(Assumptions!$B$20,I$1-1,0)*$D934+1)^(1/252)-1</f>
        <v>5.7384460448006713E-4</v>
      </c>
      <c r="J934" s="2">
        <f ca="1">(OFFSET(Assumptions!$B$20,J$1-1,0)*$D934+1)^(1/252)-1</f>
        <v>6.2213699205604378E-4</v>
      </c>
      <c r="K934" s="2">
        <f ca="1">(OFFSET(Assumptions!$B$20,K$1-1,0)*$D934+1)^(1/252)-1</f>
        <v>5.4947723757803324E-4</v>
      </c>
      <c r="L934" s="2">
        <f ca="1">(OFFSET(Assumptions!$B$20,L$1-1,0)*$D934+1)^(1/252)-1</f>
        <v>5.4703228840025098E-4</v>
      </c>
      <c r="M934" s="2">
        <f ca="1">(OFFSET(Assumptions!$B$20,M$1-1,0)*$D934+1)^(1/252)-1</f>
        <v>5.5924206588287007E-4</v>
      </c>
      <c r="N934" s="2">
        <f ca="1">(OFFSET(Assumptions!$B$20,N$1-1,0)*$D934+1)^(1/252)-1</f>
        <v>5.2446811385986614E-4</v>
      </c>
    </row>
    <row r="935" spans="1:14" x14ac:dyDescent="0.25">
      <c r="A935" s="4">
        <f t="shared" si="56"/>
        <v>11</v>
      </c>
      <c r="B935" s="4">
        <f t="shared" si="57"/>
        <v>2015</v>
      </c>
      <c r="C935" s="9">
        <v>42319</v>
      </c>
      <c r="D935" s="1">
        <f t="shared" si="58"/>
        <v>0.14139957718990104</v>
      </c>
      <c r="E935" s="1">
        <v>5.2495999999990805E-4</v>
      </c>
      <c r="F935" s="1">
        <f t="shared" si="59"/>
        <v>0.41977895280288857</v>
      </c>
      <c r="G935" s="1">
        <v>-2.6792314377898098E-3</v>
      </c>
      <c r="H935" s="2">
        <f ca="1">(OFFSET(Assumptions!$B$20,H$1-1,0)*$D935+1)^(1/252)-1</f>
        <v>5.4947723757803324E-4</v>
      </c>
      <c r="I935" s="2">
        <f ca="1">(OFFSET(Assumptions!$B$20,I$1-1,0)*$D935+1)^(1/252)-1</f>
        <v>5.7384460448006713E-4</v>
      </c>
      <c r="J935" s="2">
        <f ca="1">(OFFSET(Assumptions!$B$20,J$1-1,0)*$D935+1)^(1/252)-1</f>
        <v>6.2213699205604378E-4</v>
      </c>
      <c r="K935" s="2">
        <f ca="1">(OFFSET(Assumptions!$B$20,K$1-1,0)*$D935+1)^(1/252)-1</f>
        <v>5.4947723757803324E-4</v>
      </c>
      <c r="L935" s="2">
        <f ca="1">(OFFSET(Assumptions!$B$20,L$1-1,0)*$D935+1)^(1/252)-1</f>
        <v>5.4703228840025098E-4</v>
      </c>
      <c r="M935" s="2">
        <f ca="1">(OFFSET(Assumptions!$B$20,M$1-1,0)*$D935+1)^(1/252)-1</f>
        <v>5.5924206588287007E-4</v>
      </c>
      <c r="N935" s="2">
        <f ca="1">(OFFSET(Assumptions!$B$20,N$1-1,0)*$D935+1)^(1/252)-1</f>
        <v>5.2446811385986614E-4</v>
      </c>
    </row>
    <row r="936" spans="1:14" x14ac:dyDescent="0.25">
      <c r="A936" s="4">
        <f t="shared" si="56"/>
        <v>11</v>
      </c>
      <c r="B936" s="4">
        <f t="shared" si="57"/>
        <v>2015</v>
      </c>
      <c r="C936" s="9">
        <v>42320</v>
      </c>
      <c r="D936" s="1">
        <f t="shared" si="58"/>
        <v>0.14139957718990104</v>
      </c>
      <c r="E936" s="1">
        <v>5.2495999999990805E-4</v>
      </c>
      <c r="F936" s="1">
        <f t="shared" si="59"/>
        <v>0.42052427996195174</v>
      </c>
      <c r="G936" s="1">
        <v>1.65696580752828E-3</v>
      </c>
      <c r="H936" s="2">
        <f ca="1">(OFFSET(Assumptions!$B$20,H$1-1,0)*$D936+1)^(1/252)-1</f>
        <v>5.4947723757803324E-4</v>
      </c>
      <c r="I936" s="2">
        <f ca="1">(OFFSET(Assumptions!$B$20,I$1-1,0)*$D936+1)^(1/252)-1</f>
        <v>5.7384460448006713E-4</v>
      </c>
      <c r="J936" s="2">
        <f ca="1">(OFFSET(Assumptions!$B$20,J$1-1,0)*$D936+1)^(1/252)-1</f>
        <v>6.2213699205604378E-4</v>
      </c>
      <c r="K936" s="2">
        <f ca="1">(OFFSET(Assumptions!$B$20,K$1-1,0)*$D936+1)^(1/252)-1</f>
        <v>5.4947723757803324E-4</v>
      </c>
      <c r="L936" s="2">
        <f ca="1">(OFFSET(Assumptions!$B$20,L$1-1,0)*$D936+1)^(1/252)-1</f>
        <v>5.4703228840025098E-4</v>
      </c>
      <c r="M936" s="2">
        <f ca="1">(OFFSET(Assumptions!$B$20,M$1-1,0)*$D936+1)^(1/252)-1</f>
        <v>5.5924206588287007E-4</v>
      </c>
      <c r="N936" s="2">
        <f ca="1">(OFFSET(Assumptions!$B$20,N$1-1,0)*$D936+1)^(1/252)-1</f>
        <v>5.2446811385986614E-4</v>
      </c>
    </row>
    <row r="937" spans="1:14" x14ac:dyDescent="0.25">
      <c r="A937" s="4">
        <f t="shared" si="56"/>
        <v>11</v>
      </c>
      <c r="B937" s="4">
        <f t="shared" si="57"/>
        <v>2015</v>
      </c>
      <c r="C937" s="9">
        <v>42321</v>
      </c>
      <c r="D937" s="1">
        <f t="shared" si="58"/>
        <v>0.14139957718990104</v>
      </c>
      <c r="E937" s="1">
        <v>5.2495999999990805E-4</v>
      </c>
      <c r="F937" s="1">
        <f t="shared" si="59"/>
        <v>0.42126999838796042</v>
      </c>
      <c r="G937" s="1">
        <v>7.0459413400991702E-3</v>
      </c>
      <c r="H937" s="2">
        <f ca="1">(OFFSET(Assumptions!$B$20,H$1-1,0)*$D937+1)^(1/252)-1</f>
        <v>5.4947723757803324E-4</v>
      </c>
      <c r="I937" s="2">
        <f ca="1">(OFFSET(Assumptions!$B$20,I$1-1,0)*$D937+1)^(1/252)-1</f>
        <v>5.7384460448006713E-4</v>
      </c>
      <c r="J937" s="2">
        <f ca="1">(OFFSET(Assumptions!$B$20,J$1-1,0)*$D937+1)^(1/252)-1</f>
        <v>6.2213699205604378E-4</v>
      </c>
      <c r="K937" s="2">
        <f ca="1">(OFFSET(Assumptions!$B$20,K$1-1,0)*$D937+1)^(1/252)-1</f>
        <v>5.4947723757803324E-4</v>
      </c>
      <c r="L937" s="2">
        <f ca="1">(OFFSET(Assumptions!$B$20,L$1-1,0)*$D937+1)^(1/252)-1</f>
        <v>5.4703228840025098E-4</v>
      </c>
      <c r="M937" s="2">
        <f ca="1">(OFFSET(Assumptions!$B$20,M$1-1,0)*$D937+1)^(1/252)-1</f>
        <v>5.5924206588287007E-4</v>
      </c>
      <c r="N937" s="2">
        <f ca="1">(OFFSET(Assumptions!$B$20,N$1-1,0)*$D937+1)^(1/252)-1</f>
        <v>5.2446811385986614E-4</v>
      </c>
    </row>
    <row r="938" spans="1:14" x14ac:dyDescent="0.25">
      <c r="A938" s="4">
        <f t="shared" si="56"/>
        <v>11</v>
      </c>
      <c r="B938" s="4">
        <f t="shared" si="57"/>
        <v>2015</v>
      </c>
      <c r="C938" s="9">
        <v>42324</v>
      </c>
      <c r="D938" s="1">
        <f t="shared" si="58"/>
        <v>0.14139957718990104</v>
      </c>
      <c r="E938" s="1">
        <v>5.2495999999990805E-4</v>
      </c>
      <c r="F938" s="1">
        <f t="shared" si="59"/>
        <v>0.42201610828631408</v>
      </c>
      <c r="G938" s="1">
        <v>1.48348023927958E-3</v>
      </c>
      <c r="H938" s="2">
        <f ca="1">(OFFSET(Assumptions!$B$20,H$1-1,0)*$D938+1)^(1/252)-1</f>
        <v>5.4947723757803324E-4</v>
      </c>
      <c r="I938" s="2">
        <f ca="1">(OFFSET(Assumptions!$B$20,I$1-1,0)*$D938+1)^(1/252)-1</f>
        <v>5.7384460448006713E-4</v>
      </c>
      <c r="J938" s="2">
        <f ca="1">(OFFSET(Assumptions!$B$20,J$1-1,0)*$D938+1)^(1/252)-1</f>
        <v>6.2213699205604378E-4</v>
      </c>
      <c r="K938" s="2">
        <f ca="1">(OFFSET(Assumptions!$B$20,K$1-1,0)*$D938+1)^(1/252)-1</f>
        <v>5.4947723757803324E-4</v>
      </c>
      <c r="L938" s="2">
        <f ca="1">(OFFSET(Assumptions!$B$20,L$1-1,0)*$D938+1)^(1/252)-1</f>
        <v>5.4703228840025098E-4</v>
      </c>
      <c r="M938" s="2">
        <f ca="1">(OFFSET(Assumptions!$B$20,M$1-1,0)*$D938+1)^(1/252)-1</f>
        <v>5.5924206588287007E-4</v>
      </c>
      <c r="N938" s="2">
        <f ca="1">(OFFSET(Assumptions!$B$20,N$1-1,0)*$D938+1)^(1/252)-1</f>
        <v>5.2446811385986614E-4</v>
      </c>
    </row>
    <row r="939" spans="1:14" x14ac:dyDescent="0.25">
      <c r="A939" s="4">
        <f t="shared" si="56"/>
        <v>11</v>
      </c>
      <c r="B939" s="4">
        <f t="shared" si="57"/>
        <v>2015</v>
      </c>
      <c r="C939" s="9">
        <v>42325</v>
      </c>
      <c r="D939" s="1">
        <f t="shared" si="58"/>
        <v>0.14139957718990104</v>
      </c>
      <c r="E939" s="1">
        <v>5.2495999999990805E-4</v>
      </c>
      <c r="F939" s="1">
        <f t="shared" si="59"/>
        <v>0.4227626098625199</v>
      </c>
      <c r="G939" s="1">
        <v>-5.6684580056441903E-3</v>
      </c>
      <c r="H939" s="2">
        <f ca="1">(OFFSET(Assumptions!$B$20,H$1-1,0)*$D939+1)^(1/252)-1</f>
        <v>5.4947723757803324E-4</v>
      </c>
      <c r="I939" s="2">
        <f ca="1">(OFFSET(Assumptions!$B$20,I$1-1,0)*$D939+1)^(1/252)-1</f>
        <v>5.7384460448006713E-4</v>
      </c>
      <c r="J939" s="2">
        <f ca="1">(OFFSET(Assumptions!$B$20,J$1-1,0)*$D939+1)^(1/252)-1</f>
        <v>6.2213699205604378E-4</v>
      </c>
      <c r="K939" s="2">
        <f ca="1">(OFFSET(Assumptions!$B$20,K$1-1,0)*$D939+1)^(1/252)-1</f>
        <v>5.4947723757803324E-4</v>
      </c>
      <c r="L939" s="2">
        <f ca="1">(OFFSET(Assumptions!$B$20,L$1-1,0)*$D939+1)^(1/252)-1</f>
        <v>5.4703228840025098E-4</v>
      </c>
      <c r="M939" s="2">
        <f ca="1">(OFFSET(Assumptions!$B$20,M$1-1,0)*$D939+1)^(1/252)-1</f>
        <v>5.5924206588287007E-4</v>
      </c>
      <c r="N939" s="2">
        <f ca="1">(OFFSET(Assumptions!$B$20,N$1-1,0)*$D939+1)^(1/252)-1</f>
        <v>5.2446811385986614E-4</v>
      </c>
    </row>
    <row r="940" spans="1:14" x14ac:dyDescent="0.25">
      <c r="A940" s="4">
        <f t="shared" si="56"/>
        <v>11</v>
      </c>
      <c r="B940" s="4">
        <f t="shared" si="57"/>
        <v>2015</v>
      </c>
      <c r="C940" s="9">
        <v>42326</v>
      </c>
      <c r="D940" s="1">
        <f t="shared" si="58"/>
        <v>0.14139957718990104</v>
      </c>
      <c r="E940" s="1">
        <v>5.2495999999990805E-4</v>
      </c>
      <c r="F940" s="1">
        <f t="shared" si="59"/>
        <v>0.42350950332219317</v>
      </c>
      <c r="G940" s="1">
        <v>3.0914063753584302E-3</v>
      </c>
      <c r="H940" s="2">
        <f ca="1">(OFFSET(Assumptions!$B$20,H$1-1,0)*$D940+1)^(1/252)-1</f>
        <v>5.4947723757803324E-4</v>
      </c>
      <c r="I940" s="2">
        <f ca="1">(OFFSET(Assumptions!$B$20,I$1-1,0)*$D940+1)^(1/252)-1</f>
        <v>5.7384460448006713E-4</v>
      </c>
      <c r="J940" s="2">
        <f ca="1">(OFFSET(Assumptions!$B$20,J$1-1,0)*$D940+1)^(1/252)-1</f>
        <v>6.2213699205604378E-4</v>
      </c>
      <c r="K940" s="2">
        <f ca="1">(OFFSET(Assumptions!$B$20,K$1-1,0)*$D940+1)^(1/252)-1</f>
        <v>5.4947723757803324E-4</v>
      </c>
      <c r="L940" s="2">
        <f ca="1">(OFFSET(Assumptions!$B$20,L$1-1,0)*$D940+1)^(1/252)-1</f>
        <v>5.4703228840025098E-4</v>
      </c>
      <c r="M940" s="2">
        <f ca="1">(OFFSET(Assumptions!$B$20,M$1-1,0)*$D940+1)^(1/252)-1</f>
        <v>5.5924206588287007E-4</v>
      </c>
      <c r="N940" s="2">
        <f ca="1">(OFFSET(Assumptions!$B$20,N$1-1,0)*$D940+1)^(1/252)-1</f>
        <v>5.2446811385986614E-4</v>
      </c>
    </row>
    <row r="941" spans="1:14" x14ac:dyDescent="0.25">
      <c r="A941" s="4">
        <f t="shared" si="56"/>
        <v>11</v>
      </c>
      <c r="B941" s="4">
        <f t="shared" si="57"/>
        <v>2015</v>
      </c>
      <c r="C941" s="9">
        <v>42327</v>
      </c>
      <c r="D941" s="1">
        <f t="shared" si="58"/>
        <v>0.14139957718990104</v>
      </c>
      <c r="E941" s="1">
        <v>5.2495999999990805E-4</v>
      </c>
      <c r="F941" s="1">
        <f t="shared" si="59"/>
        <v>0.42425678887105711</v>
      </c>
      <c r="G941" s="1">
        <v>4.9454697286537303E-3</v>
      </c>
      <c r="H941" s="2">
        <f ca="1">(OFFSET(Assumptions!$B$20,H$1-1,0)*$D941+1)^(1/252)-1</f>
        <v>5.4947723757803324E-4</v>
      </c>
      <c r="I941" s="2">
        <f ca="1">(OFFSET(Assumptions!$B$20,I$1-1,0)*$D941+1)^(1/252)-1</f>
        <v>5.7384460448006713E-4</v>
      </c>
      <c r="J941" s="2">
        <f ca="1">(OFFSET(Assumptions!$B$20,J$1-1,0)*$D941+1)^(1/252)-1</f>
        <v>6.2213699205604378E-4</v>
      </c>
      <c r="K941" s="2">
        <f ca="1">(OFFSET(Assumptions!$B$20,K$1-1,0)*$D941+1)^(1/252)-1</f>
        <v>5.4947723757803324E-4</v>
      </c>
      <c r="L941" s="2">
        <f ca="1">(OFFSET(Assumptions!$B$20,L$1-1,0)*$D941+1)^(1/252)-1</f>
        <v>5.4703228840025098E-4</v>
      </c>
      <c r="M941" s="2">
        <f ca="1">(OFFSET(Assumptions!$B$20,M$1-1,0)*$D941+1)^(1/252)-1</f>
        <v>5.5924206588287007E-4</v>
      </c>
      <c r="N941" s="2">
        <f ca="1">(OFFSET(Assumptions!$B$20,N$1-1,0)*$D941+1)^(1/252)-1</f>
        <v>5.2446811385986614E-4</v>
      </c>
    </row>
    <row r="942" spans="1:14" x14ac:dyDescent="0.25">
      <c r="A942" s="4">
        <f t="shared" si="56"/>
        <v>11</v>
      </c>
      <c r="B942" s="4">
        <f t="shared" si="57"/>
        <v>2015</v>
      </c>
      <c r="C942" s="9">
        <v>42328</v>
      </c>
      <c r="D942" s="1">
        <f t="shared" si="58"/>
        <v>0.14139957718990104</v>
      </c>
      <c r="E942" s="1">
        <v>5.2495999999990805E-4</v>
      </c>
      <c r="F942" s="1">
        <f t="shared" si="59"/>
        <v>0.42500446671494263</v>
      </c>
      <c r="G942" s="1">
        <v>-1.5875522087816001E-4</v>
      </c>
      <c r="H942" s="2">
        <f ca="1">(OFFSET(Assumptions!$B$20,H$1-1,0)*$D942+1)^(1/252)-1</f>
        <v>5.4947723757803324E-4</v>
      </c>
      <c r="I942" s="2">
        <f ca="1">(OFFSET(Assumptions!$B$20,I$1-1,0)*$D942+1)^(1/252)-1</f>
        <v>5.7384460448006713E-4</v>
      </c>
      <c r="J942" s="2">
        <f ca="1">(OFFSET(Assumptions!$B$20,J$1-1,0)*$D942+1)^(1/252)-1</f>
        <v>6.2213699205604378E-4</v>
      </c>
      <c r="K942" s="2">
        <f ca="1">(OFFSET(Assumptions!$B$20,K$1-1,0)*$D942+1)^(1/252)-1</f>
        <v>5.4947723757803324E-4</v>
      </c>
      <c r="L942" s="2">
        <f ca="1">(OFFSET(Assumptions!$B$20,L$1-1,0)*$D942+1)^(1/252)-1</f>
        <v>5.4703228840025098E-4</v>
      </c>
      <c r="M942" s="2">
        <f ca="1">(OFFSET(Assumptions!$B$20,M$1-1,0)*$D942+1)^(1/252)-1</f>
        <v>5.5924206588287007E-4</v>
      </c>
      <c r="N942" s="2">
        <f ca="1">(OFFSET(Assumptions!$B$20,N$1-1,0)*$D942+1)^(1/252)-1</f>
        <v>5.2446811385986614E-4</v>
      </c>
    </row>
    <row r="943" spans="1:14" x14ac:dyDescent="0.25">
      <c r="A943" s="4">
        <f t="shared" si="56"/>
        <v>11</v>
      </c>
      <c r="B943" s="4">
        <f t="shared" si="57"/>
        <v>2015</v>
      </c>
      <c r="C943" s="9">
        <v>42331</v>
      </c>
      <c r="D943" s="1">
        <f t="shared" si="58"/>
        <v>0.14139957718990104</v>
      </c>
      <c r="E943" s="1">
        <v>5.2495999999990805E-4</v>
      </c>
      <c r="F943" s="1">
        <f t="shared" si="59"/>
        <v>0.42575253705978922</v>
      </c>
      <c r="G943" s="1">
        <v>-1.6647669635361199E-4</v>
      </c>
      <c r="H943" s="2">
        <f ca="1">(OFFSET(Assumptions!$B$20,H$1-1,0)*$D943+1)^(1/252)-1</f>
        <v>5.4947723757803324E-4</v>
      </c>
      <c r="I943" s="2">
        <f ca="1">(OFFSET(Assumptions!$B$20,I$1-1,0)*$D943+1)^(1/252)-1</f>
        <v>5.7384460448006713E-4</v>
      </c>
      <c r="J943" s="2">
        <f ca="1">(OFFSET(Assumptions!$B$20,J$1-1,0)*$D943+1)^(1/252)-1</f>
        <v>6.2213699205604378E-4</v>
      </c>
      <c r="K943" s="2">
        <f ca="1">(OFFSET(Assumptions!$B$20,K$1-1,0)*$D943+1)^(1/252)-1</f>
        <v>5.4947723757803324E-4</v>
      </c>
      <c r="L943" s="2">
        <f ca="1">(OFFSET(Assumptions!$B$20,L$1-1,0)*$D943+1)^(1/252)-1</f>
        <v>5.4703228840025098E-4</v>
      </c>
      <c r="M943" s="2">
        <f ca="1">(OFFSET(Assumptions!$B$20,M$1-1,0)*$D943+1)^(1/252)-1</f>
        <v>5.5924206588287007E-4</v>
      </c>
      <c r="N943" s="2">
        <f ca="1">(OFFSET(Assumptions!$B$20,N$1-1,0)*$D943+1)^(1/252)-1</f>
        <v>5.2446811385986614E-4</v>
      </c>
    </row>
    <row r="944" spans="1:14" x14ac:dyDescent="0.25">
      <c r="A944" s="4">
        <f t="shared" si="56"/>
        <v>11</v>
      </c>
      <c r="B944" s="4">
        <f t="shared" si="57"/>
        <v>2015</v>
      </c>
      <c r="C944" s="9">
        <v>42332</v>
      </c>
      <c r="D944" s="1">
        <f t="shared" si="58"/>
        <v>0.14139957718990104</v>
      </c>
      <c r="E944" s="1">
        <v>5.2495999999990805E-4</v>
      </c>
      <c r="F944" s="1">
        <f t="shared" si="59"/>
        <v>0.42650100011164405</v>
      </c>
      <c r="G944" s="1">
        <v>1.39765127404605E-2</v>
      </c>
      <c r="H944" s="2">
        <f ca="1">(OFFSET(Assumptions!$B$20,H$1-1,0)*$D944+1)^(1/252)-1</f>
        <v>5.4947723757803324E-4</v>
      </c>
      <c r="I944" s="2">
        <f ca="1">(OFFSET(Assumptions!$B$20,I$1-1,0)*$D944+1)^(1/252)-1</f>
        <v>5.7384460448006713E-4</v>
      </c>
      <c r="J944" s="2">
        <f ca="1">(OFFSET(Assumptions!$B$20,J$1-1,0)*$D944+1)^(1/252)-1</f>
        <v>6.2213699205604378E-4</v>
      </c>
      <c r="K944" s="2">
        <f ca="1">(OFFSET(Assumptions!$B$20,K$1-1,0)*$D944+1)^(1/252)-1</f>
        <v>5.4947723757803324E-4</v>
      </c>
      <c r="L944" s="2">
        <f ca="1">(OFFSET(Assumptions!$B$20,L$1-1,0)*$D944+1)^(1/252)-1</f>
        <v>5.4703228840025098E-4</v>
      </c>
      <c r="M944" s="2">
        <f ca="1">(OFFSET(Assumptions!$B$20,M$1-1,0)*$D944+1)^(1/252)-1</f>
        <v>5.5924206588287007E-4</v>
      </c>
      <c r="N944" s="2">
        <f ca="1">(OFFSET(Assumptions!$B$20,N$1-1,0)*$D944+1)^(1/252)-1</f>
        <v>5.2446811385986614E-4</v>
      </c>
    </row>
    <row r="945" spans="1:14" x14ac:dyDescent="0.25">
      <c r="A945" s="4">
        <f t="shared" si="56"/>
        <v>11</v>
      </c>
      <c r="B945" s="4">
        <f t="shared" si="57"/>
        <v>2015</v>
      </c>
      <c r="C945" s="9">
        <v>42333</v>
      </c>
      <c r="D945" s="1">
        <f t="shared" si="58"/>
        <v>0.14139957718990104</v>
      </c>
      <c r="E945" s="1">
        <v>5.2495999999990805E-4</v>
      </c>
      <c r="F945" s="1">
        <f t="shared" si="59"/>
        <v>0.42724985607666244</v>
      </c>
      <c r="G945" s="1">
        <v>1.15839159622844E-2</v>
      </c>
      <c r="H945" s="2">
        <f ca="1">(OFFSET(Assumptions!$B$20,H$1-1,0)*$D945+1)^(1/252)-1</f>
        <v>5.4947723757803324E-4</v>
      </c>
      <c r="I945" s="2">
        <f ca="1">(OFFSET(Assumptions!$B$20,I$1-1,0)*$D945+1)^(1/252)-1</f>
        <v>5.7384460448006713E-4</v>
      </c>
      <c r="J945" s="2">
        <f ca="1">(OFFSET(Assumptions!$B$20,J$1-1,0)*$D945+1)^(1/252)-1</f>
        <v>6.2213699205604378E-4</v>
      </c>
      <c r="K945" s="2">
        <f ca="1">(OFFSET(Assumptions!$B$20,K$1-1,0)*$D945+1)^(1/252)-1</f>
        <v>5.4947723757803324E-4</v>
      </c>
      <c r="L945" s="2">
        <f ca="1">(OFFSET(Assumptions!$B$20,L$1-1,0)*$D945+1)^(1/252)-1</f>
        <v>5.4703228840025098E-4</v>
      </c>
      <c r="M945" s="2">
        <f ca="1">(OFFSET(Assumptions!$B$20,M$1-1,0)*$D945+1)^(1/252)-1</f>
        <v>5.5924206588287007E-4</v>
      </c>
      <c r="N945" s="2">
        <f ca="1">(OFFSET(Assumptions!$B$20,N$1-1,0)*$D945+1)^(1/252)-1</f>
        <v>5.2446811385986614E-4</v>
      </c>
    </row>
    <row r="946" spans="1:14" x14ac:dyDescent="0.25">
      <c r="A946" s="4">
        <f t="shared" si="56"/>
        <v>11</v>
      </c>
      <c r="B946" s="4">
        <f t="shared" si="57"/>
        <v>2015</v>
      </c>
      <c r="C946" s="9">
        <v>42334</v>
      </c>
      <c r="D946" s="1">
        <f t="shared" si="58"/>
        <v>0.14139957718990104</v>
      </c>
      <c r="E946" s="1">
        <v>5.2495999999990805E-4</v>
      </c>
      <c r="F946" s="1">
        <f t="shared" si="59"/>
        <v>0.42799910516110828</v>
      </c>
      <c r="G946" s="1">
        <v>-4.03540455740825E-3</v>
      </c>
      <c r="H946" s="2">
        <f ca="1">(OFFSET(Assumptions!$B$20,H$1-1,0)*$D946+1)^(1/252)-1</f>
        <v>5.4947723757803324E-4</v>
      </c>
      <c r="I946" s="2">
        <f ca="1">(OFFSET(Assumptions!$B$20,I$1-1,0)*$D946+1)^(1/252)-1</f>
        <v>5.7384460448006713E-4</v>
      </c>
      <c r="J946" s="2">
        <f ca="1">(OFFSET(Assumptions!$B$20,J$1-1,0)*$D946+1)^(1/252)-1</f>
        <v>6.2213699205604378E-4</v>
      </c>
      <c r="K946" s="2">
        <f ca="1">(OFFSET(Assumptions!$B$20,K$1-1,0)*$D946+1)^(1/252)-1</f>
        <v>5.4947723757803324E-4</v>
      </c>
      <c r="L946" s="2">
        <f ca="1">(OFFSET(Assumptions!$B$20,L$1-1,0)*$D946+1)^(1/252)-1</f>
        <v>5.4703228840025098E-4</v>
      </c>
      <c r="M946" s="2">
        <f ca="1">(OFFSET(Assumptions!$B$20,M$1-1,0)*$D946+1)^(1/252)-1</f>
        <v>5.5924206588287007E-4</v>
      </c>
      <c r="N946" s="2">
        <f ca="1">(OFFSET(Assumptions!$B$20,N$1-1,0)*$D946+1)^(1/252)-1</f>
        <v>5.2446811385986614E-4</v>
      </c>
    </row>
    <row r="947" spans="1:14" x14ac:dyDescent="0.25">
      <c r="A947" s="4">
        <f t="shared" si="56"/>
        <v>11</v>
      </c>
      <c r="B947" s="4">
        <f t="shared" si="57"/>
        <v>2015</v>
      </c>
      <c r="C947" s="9">
        <v>42335</v>
      </c>
      <c r="D947" s="1">
        <f t="shared" si="58"/>
        <v>0.14139957718990104</v>
      </c>
      <c r="E947" s="1">
        <v>5.2495999999990805E-4</v>
      </c>
      <c r="F947" s="1">
        <f t="shared" si="59"/>
        <v>0.42874874757135362</v>
      </c>
      <c r="G947" s="1">
        <v>1.50104034672212E-2</v>
      </c>
      <c r="H947" s="2">
        <f ca="1">(OFFSET(Assumptions!$B$20,H$1-1,0)*$D947+1)^(1/252)-1</f>
        <v>5.4947723757803324E-4</v>
      </c>
      <c r="I947" s="2">
        <f ca="1">(OFFSET(Assumptions!$B$20,I$1-1,0)*$D947+1)^(1/252)-1</f>
        <v>5.7384460448006713E-4</v>
      </c>
      <c r="J947" s="2">
        <f ca="1">(OFFSET(Assumptions!$B$20,J$1-1,0)*$D947+1)^(1/252)-1</f>
        <v>6.2213699205604378E-4</v>
      </c>
      <c r="K947" s="2">
        <f ca="1">(OFFSET(Assumptions!$B$20,K$1-1,0)*$D947+1)^(1/252)-1</f>
        <v>5.4947723757803324E-4</v>
      </c>
      <c r="L947" s="2">
        <f ca="1">(OFFSET(Assumptions!$B$20,L$1-1,0)*$D947+1)^(1/252)-1</f>
        <v>5.4703228840025098E-4</v>
      </c>
      <c r="M947" s="2">
        <f ca="1">(OFFSET(Assumptions!$B$20,M$1-1,0)*$D947+1)^(1/252)-1</f>
        <v>5.5924206588287007E-4</v>
      </c>
      <c r="N947" s="2">
        <f ca="1">(OFFSET(Assumptions!$B$20,N$1-1,0)*$D947+1)^(1/252)-1</f>
        <v>5.2446811385986614E-4</v>
      </c>
    </row>
    <row r="948" spans="1:14" x14ac:dyDescent="0.25">
      <c r="A948" s="4">
        <f t="shared" si="56"/>
        <v>11</v>
      </c>
      <c r="B948" s="4">
        <f t="shared" si="57"/>
        <v>2015</v>
      </c>
      <c r="C948" s="9">
        <v>42338</v>
      </c>
      <c r="D948" s="1">
        <f t="shared" si="58"/>
        <v>0.14139957718990104</v>
      </c>
      <c r="E948" s="1">
        <v>5.2495999999990805E-4</v>
      </c>
      <c r="F948" s="1">
        <f t="shared" si="59"/>
        <v>0.4294987835138786</v>
      </c>
      <c r="G948" s="1">
        <v>-5.0590908007044398E-3</v>
      </c>
      <c r="H948" s="2">
        <f ca="1">(OFFSET(Assumptions!$B$20,H$1-1,0)*$D948+1)^(1/252)-1</f>
        <v>5.4947723757803324E-4</v>
      </c>
      <c r="I948" s="2">
        <f ca="1">(OFFSET(Assumptions!$B$20,I$1-1,0)*$D948+1)^(1/252)-1</f>
        <v>5.7384460448006713E-4</v>
      </c>
      <c r="J948" s="2">
        <f ca="1">(OFFSET(Assumptions!$B$20,J$1-1,0)*$D948+1)^(1/252)-1</f>
        <v>6.2213699205604378E-4</v>
      </c>
      <c r="K948" s="2">
        <f ca="1">(OFFSET(Assumptions!$B$20,K$1-1,0)*$D948+1)^(1/252)-1</f>
        <v>5.4947723757803324E-4</v>
      </c>
      <c r="L948" s="2">
        <f ca="1">(OFFSET(Assumptions!$B$20,L$1-1,0)*$D948+1)^(1/252)-1</f>
        <v>5.4703228840025098E-4</v>
      </c>
      <c r="M948" s="2">
        <f ca="1">(OFFSET(Assumptions!$B$20,M$1-1,0)*$D948+1)^(1/252)-1</f>
        <v>5.5924206588287007E-4</v>
      </c>
      <c r="N948" s="2">
        <f ca="1">(OFFSET(Assumptions!$B$20,N$1-1,0)*$D948+1)^(1/252)-1</f>
        <v>5.2446811385986614E-4</v>
      </c>
    </row>
    <row r="949" spans="1:14" x14ac:dyDescent="0.25">
      <c r="A949" s="4">
        <f t="shared" si="56"/>
        <v>12</v>
      </c>
      <c r="B949" s="4">
        <f t="shared" si="57"/>
        <v>2015</v>
      </c>
      <c r="C949" s="9">
        <v>42339</v>
      </c>
      <c r="D949" s="1">
        <f t="shared" si="58"/>
        <v>0.14139957718990104</v>
      </c>
      <c r="E949" s="1">
        <v>5.2495999999990805E-4</v>
      </c>
      <c r="F949" s="1">
        <f t="shared" si="59"/>
        <v>0.43024921319527198</v>
      </c>
      <c r="G949" s="1">
        <v>-1.29852816877827E-2</v>
      </c>
      <c r="H949" s="2">
        <f ca="1">(OFFSET(Assumptions!$B$20,H$1-1,0)*$D949+1)^(1/252)-1</f>
        <v>5.4947723757803324E-4</v>
      </c>
      <c r="I949" s="2">
        <f ca="1">(OFFSET(Assumptions!$B$20,I$1-1,0)*$D949+1)^(1/252)-1</f>
        <v>5.7384460448006713E-4</v>
      </c>
      <c r="J949" s="2">
        <f ca="1">(OFFSET(Assumptions!$B$20,J$1-1,0)*$D949+1)^(1/252)-1</f>
        <v>6.2213699205604378E-4</v>
      </c>
      <c r="K949" s="2">
        <f ca="1">(OFFSET(Assumptions!$B$20,K$1-1,0)*$D949+1)^(1/252)-1</f>
        <v>5.4947723757803324E-4</v>
      </c>
      <c r="L949" s="2">
        <f ca="1">(OFFSET(Assumptions!$B$20,L$1-1,0)*$D949+1)^(1/252)-1</f>
        <v>5.4703228840025098E-4</v>
      </c>
      <c r="M949" s="2">
        <f ca="1">(OFFSET(Assumptions!$B$20,M$1-1,0)*$D949+1)^(1/252)-1</f>
        <v>5.5924206588287007E-4</v>
      </c>
      <c r="N949" s="2">
        <f ca="1">(OFFSET(Assumptions!$B$20,N$1-1,0)*$D949+1)^(1/252)-1</f>
        <v>5.2446811385986614E-4</v>
      </c>
    </row>
    <row r="950" spans="1:14" x14ac:dyDescent="0.25">
      <c r="A950" s="4">
        <f t="shared" si="56"/>
        <v>12</v>
      </c>
      <c r="B950" s="4">
        <f t="shared" si="57"/>
        <v>2015</v>
      </c>
      <c r="C950" s="9">
        <v>42340</v>
      </c>
      <c r="D950" s="1">
        <f t="shared" si="58"/>
        <v>0.14139957718990104</v>
      </c>
      <c r="E950" s="1">
        <v>5.2495999999990805E-4</v>
      </c>
      <c r="F950" s="1">
        <f t="shared" si="59"/>
        <v>0.43100003682223087</v>
      </c>
      <c r="G950" s="1">
        <v>1.5895715745750699E-3</v>
      </c>
      <c r="H950" s="2">
        <f ca="1">(OFFSET(Assumptions!$B$20,H$1-1,0)*$D950+1)^(1/252)-1</f>
        <v>5.4947723757803324E-4</v>
      </c>
      <c r="I950" s="2">
        <f ca="1">(OFFSET(Assumptions!$B$20,I$1-1,0)*$D950+1)^(1/252)-1</f>
        <v>5.7384460448006713E-4</v>
      </c>
      <c r="J950" s="2">
        <f ca="1">(OFFSET(Assumptions!$B$20,J$1-1,0)*$D950+1)^(1/252)-1</f>
        <v>6.2213699205604378E-4</v>
      </c>
      <c r="K950" s="2">
        <f ca="1">(OFFSET(Assumptions!$B$20,K$1-1,0)*$D950+1)^(1/252)-1</f>
        <v>5.4947723757803324E-4</v>
      </c>
      <c r="L950" s="2">
        <f ca="1">(OFFSET(Assumptions!$B$20,L$1-1,0)*$D950+1)^(1/252)-1</f>
        <v>5.4703228840025098E-4</v>
      </c>
      <c r="M950" s="2">
        <f ca="1">(OFFSET(Assumptions!$B$20,M$1-1,0)*$D950+1)^(1/252)-1</f>
        <v>5.5924206588287007E-4</v>
      </c>
      <c r="N950" s="2">
        <f ca="1">(OFFSET(Assumptions!$B$20,N$1-1,0)*$D950+1)^(1/252)-1</f>
        <v>5.2446811385986614E-4</v>
      </c>
    </row>
    <row r="951" spans="1:14" x14ac:dyDescent="0.25">
      <c r="A951" s="4">
        <f t="shared" si="56"/>
        <v>12</v>
      </c>
      <c r="B951" s="4">
        <f t="shared" si="57"/>
        <v>2015</v>
      </c>
      <c r="C951" s="9">
        <v>42341</v>
      </c>
      <c r="D951" s="1">
        <f t="shared" si="58"/>
        <v>0.14139957718990104</v>
      </c>
      <c r="E951" s="1">
        <v>5.2495999999990805E-4</v>
      </c>
      <c r="F951" s="1">
        <f t="shared" si="59"/>
        <v>0.43175125460156094</v>
      </c>
      <c r="G951" s="1">
        <v>5.9273937803192601E-3</v>
      </c>
      <c r="H951" s="2">
        <f ca="1">(OFFSET(Assumptions!$B$20,H$1-1,0)*$D951+1)^(1/252)-1</f>
        <v>5.4947723757803324E-4</v>
      </c>
      <c r="I951" s="2">
        <f ca="1">(OFFSET(Assumptions!$B$20,I$1-1,0)*$D951+1)^(1/252)-1</f>
        <v>5.7384460448006713E-4</v>
      </c>
      <c r="J951" s="2">
        <f ca="1">(OFFSET(Assumptions!$B$20,J$1-1,0)*$D951+1)^(1/252)-1</f>
        <v>6.2213699205604378E-4</v>
      </c>
      <c r="K951" s="2">
        <f ca="1">(OFFSET(Assumptions!$B$20,K$1-1,0)*$D951+1)^(1/252)-1</f>
        <v>5.4947723757803324E-4</v>
      </c>
      <c r="L951" s="2">
        <f ca="1">(OFFSET(Assumptions!$B$20,L$1-1,0)*$D951+1)^(1/252)-1</f>
        <v>5.4703228840025098E-4</v>
      </c>
      <c r="M951" s="2">
        <f ca="1">(OFFSET(Assumptions!$B$20,M$1-1,0)*$D951+1)^(1/252)-1</f>
        <v>5.5924206588287007E-4</v>
      </c>
      <c r="N951" s="2">
        <f ca="1">(OFFSET(Assumptions!$B$20,N$1-1,0)*$D951+1)^(1/252)-1</f>
        <v>5.2446811385986614E-4</v>
      </c>
    </row>
    <row r="952" spans="1:14" x14ac:dyDescent="0.25">
      <c r="A952" s="4">
        <f t="shared" si="56"/>
        <v>12</v>
      </c>
      <c r="B952" s="4">
        <f t="shared" si="57"/>
        <v>2015</v>
      </c>
      <c r="C952" s="9">
        <v>42342</v>
      </c>
      <c r="D952" s="1">
        <f t="shared" si="58"/>
        <v>0.14139957718990104</v>
      </c>
      <c r="E952" s="1">
        <v>5.2495999999990805E-4</v>
      </c>
      <c r="F952" s="1">
        <f t="shared" si="59"/>
        <v>0.43250286674017646</v>
      </c>
      <c r="G952" s="1">
        <v>-4.8732386720012899E-3</v>
      </c>
      <c r="H952" s="2">
        <f ca="1">(OFFSET(Assumptions!$B$20,H$1-1,0)*$D952+1)^(1/252)-1</f>
        <v>5.4947723757803324E-4</v>
      </c>
      <c r="I952" s="2">
        <f ca="1">(OFFSET(Assumptions!$B$20,I$1-1,0)*$D952+1)^(1/252)-1</f>
        <v>5.7384460448006713E-4</v>
      </c>
      <c r="J952" s="2">
        <f ca="1">(OFFSET(Assumptions!$B$20,J$1-1,0)*$D952+1)^(1/252)-1</f>
        <v>6.2213699205604378E-4</v>
      </c>
      <c r="K952" s="2">
        <f ca="1">(OFFSET(Assumptions!$B$20,K$1-1,0)*$D952+1)^(1/252)-1</f>
        <v>5.4947723757803324E-4</v>
      </c>
      <c r="L952" s="2">
        <f ca="1">(OFFSET(Assumptions!$B$20,L$1-1,0)*$D952+1)^(1/252)-1</f>
        <v>5.4703228840025098E-4</v>
      </c>
      <c r="M952" s="2">
        <f ca="1">(OFFSET(Assumptions!$B$20,M$1-1,0)*$D952+1)^(1/252)-1</f>
        <v>5.5924206588287007E-4</v>
      </c>
      <c r="N952" s="2">
        <f ca="1">(OFFSET(Assumptions!$B$20,N$1-1,0)*$D952+1)^(1/252)-1</f>
        <v>5.2446811385986614E-4</v>
      </c>
    </row>
    <row r="953" spans="1:14" x14ac:dyDescent="0.25">
      <c r="A953" s="4">
        <f t="shared" si="56"/>
        <v>12</v>
      </c>
      <c r="B953" s="4">
        <f t="shared" si="57"/>
        <v>2015</v>
      </c>
      <c r="C953" s="9">
        <v>42345</v>
      </c>
      <c r="D953" s="1">
        <f t="shared" si="58"/>
        <v>0.14139957718990104</v>
      </c>
      <c r="E953" s="1">
        <v>5.2495999999990805E-4</v>
      </c>
      <c r="F953" s="1">
        <f t="shared" si="59"/>
        <v>0.43325487344510027</v>
      </c>
      <c r="G953" s="1">
        <v>-1.0060794670355099E-2</v>
      </c>
      <c r="H953" s="2">
        <f ca="1">(OFFSET(Assumptions!$B$20,H$1-1,0)*$D953+1)^(1/252)-1</f>
        <v>5.4947723757803324E-4</v>
      </c>
      <c r="I953" s="2">
        <f ca="1">(OFFSET(Assumptions!$B$20,I$1-1,0)*$D953+1)^(1/252)-1</f>
        <v>5.7384460448006713E-4</v>
      </c>
      <c r="J953" s="2">
        <f ca="1">(OFFSET(Assumptions!$B$20,J$1-1,0)*$D953+1)^(1/252)-1</f>
        <v>6.2213699205604378E-4</v>
      </c>
      <c r="K953" s="2">
        <f ca="1">(OFFSET(Assumptions!$B$20,K$1-1,0)*$D953+1)^(1/252)-1</f>
        <v>5.4947723757803324E-4</v>
      </c>
      <c r="L953" s="2">
        <f ca="1">(OFFSET(Assumptions!$B$20,L$1-1,0)*$D953+1)^(1/252)-1</f>
        <v>5.4703228840025098E-4</v>
      </c>
      <c r="M953" s="2">
        <f ca="1">(OFFSET(Assumptions!$B$20,M$1-1,0)*$D953+1)^(1/252)-1</f>
        <v>5.5924206588287007E-4</v>
      </c>
      <c r="N953" s="2">
        <f ca="1">(OFFSET(Assumptions!$B$20,N$1-1,0)*$D953+1)^(1/252)-1</f>
        <v>5.2446811385986614E-4</v>
      </c>
    </row>
    <row r="954" spans="1:14" x14ac:dyDescent="0.25">
      <c r="A954" s="4">
        <f t="shared" si="56"/>
        <v>12</v>
      </c>
      <c r="B954" s="4">
        <f t="shared" si="57"/>
        <v>2015</v>
      </c>
      <c r="C954" s="9">
        <v>42346</v>
      </c>
      <c r="D954" s="1">
        <f t="shared" si="58"/>
        <v>0.14139957718990104</v>
      </c>
      <c r="E954" s="1">
        <v>5.2495999999990805E-4</v>
      </c>
      <c r="F954" s="1">
        <f t="shared" si="59"/>
        <v>0.4340072749234638</v>
      </c>
      <c r="G954" s="1">
        <v>-2.8943442599222999E-3</v>
      </c>
      <c r="H954" s="2">
        <f ca="1">(OFFSET(Assumptions!$B$20,H$1-1,0)*$D954+1)^(1/252)-1</f>
        <v>5.4947723757803324E-4</v>
      </c>
      <c r="I954" s="2">
        <f ca="1">(OFFSET(Assumptions!$B$20,I$1-1,0)*$D954+1)^(1/252)-1</f>
        <v>5.7384460448006713E-4</v>
      </c>
      <c r="J954" s="2">
        <f ca="1">(OFFSET(Assumptions!$B$20,J$1-1,0)*$D954+1)^(1/252)-1</f>
        <v>6.2213699205604378E-4</v>
      </c>
      <c r="K954" s="2">
        <f ca="1">(OFFSET(Assumptions!$B$20,K$1-1,0)*$D954+1)^(1/252)-1</f>
        <v>5.4947723757803324E-4</v>
      </c>
      <c r="L954" s="2">
        <f ca="1">(OFFSET(Assumptions!$B$20,L$1-1,0)*$D954+1)^(1/252)-1</f>
        <v>5.4703228840025098E-4</v>
      </c>
      <c r="M954" s="2">
        <f ca="1">(OFFSET(Assumptions!$B$20,M$1-1,0)*$D954+1)^(1/252)-1</f>
        <v>5.5924206588287007E-4</v>
      </c>
      <c r="N954" s="2">
        <f ca="1">(OFFSET(Assumptions!$B$20,N$1-1,0)*$D954+1)^(1/252)-1</f>
        <v>5.2446811385986614E-4</v>
      </c>
    </row>
    <row r="955" spans="1:14" x14ac:dyDescent="0.25">
      <c r="A955" s="4">
        <f t="shared" si="56"/>
        <v>12</v>
      </c>
      <c r="B955" s="4">
        <f t="shared" si="57"/>
        <v>2015</v>
      </c>
      <c r="C955" s="9">
        <v>42347</v>
      </c>
      <c r="D955" s="1">
        <f t="shared" si="58"/>
        <v>0.14139957718990104</v>
      </c>
      <c r="E955" s="1">
        <v>5.2495999999990805E-4</v>
      </c>
      <c r="F955" s="1">
        <f t="shared" si="59"/>
        <v>0.4347600713825075</v>
      </c>
      <c r="G955" s="1">
        <v>1.5345764445722199E-3</v>
      </c>
      <c r="H955" s="2">
        <f ca="1">(OFFSET(Assumptions!$B$20,H$1-1,0)*$D955+1)^(1/252)-1</f>
        <v>5.4947723757803324E-4</v>
      </c>
      <c r="I955" s="2">
        <f ca="1">(OFFSET(Assumptions!$B$20,I$1-1,0)*$D955+1)^(1/252)-1</f>
        <v>5.7384460448006713E-4</v>
      </c>
      <c r="J955" s="2">
        <f ca="1">(OFFSET(Assumptions!$B$20,J$1-1,0)*$D955+1)^(1/252)-1</f>
        <v>6.2213699205604378E-4</v>
      </c>
      <c r="K955" s="2">
        <f ca="1">(OFFSET(Assumptions!$B$20,K$1-1,0)*$D955+1)^(1/252)-1</f>
        <v>5.4947723757803324E-4</v>
      </c>
      <c r="L955" s="2">
        <f ca="1">(OFFSET(Assumptions!$B$20,L$1-1,0)*$D955+1)^(1/252)-1</f>
        <v>5.4703228840025098E-4</v>
      </c>
      <c r="M955" s="2">
        <f ca="1">(OFFSET(Assumptions!$B$20,M$1-1,0)*$D955+1)^(1/252)-1</f>
        <v>5.5924206588287007E-4</v>
      </c>
      <c r="N955" s="2">
        <f ca="1">(OFFSET(Assumptions!$B$20,N$1-1,0)*$D955+1)^(1/252)-1</f>
        <v>5.2446811385986614E-4</v>
      </c>
    </row>
    <row r="956" spans="1:14" x14ac:dyDescent="0.25">
      <c r="A956" s="4">
        <f t="shared" si="56"/>
        <v>12</v>
      </c>
      <c r="B956" s="4">
        <f t="shared" si="57"/>
        <v>2015</v>
      </c>
      <c r="C956" s="9">
        <v>42348</v>
      </c>
      <c r="D956" s="1">
        <f t="shared" si="58"/>
        <v>0.14139957718990104</v>
      </c>
      <c r="E956" s="1">
        <v>5.2495999999990805E-4</v>
      </c>
      <c r="F956" s="1">
        <f t="shared" si="59"/>
        <v>0.43551326302958038</v>
      </c>
      <c r="G956" s="1">
        <v>1.4789813834124E-3</v>
      </c>
      <c r="H956" s="2">
        <f ca="1">(OFFSET(Assumptions!$B$20,H$1-1,0)*$D956+1)^(1/252)-1</f>
        <v>5.4947723757803324E-4</v>
      </c>
      <c r="I956" s="2">
        <f ca="1">(OFFSET(Assumptions!$B$20,I$1-1,0)*$D956+1)^(1/252)-1</f>
        <v>5.7384460448006713E-4</v>
      </c>
      <c r="J956" s="2">
        <f ca="1">(OFFSET(Assumptions!$B$20,J$1-1,0)*$D956+1)^(1/252)-1</f>
        <v>6.2213699205604378E-4</v>
      </c>
      <c r="K956" s="2">
        <f ca="1">(OFFSET(Assumptions!$B$20,K$1-1,0)*$D956+1)^(1/252)-1</f>
        <v>5.4947723757803324E-4</v>
      </c>
      <c r="L956" s="2">
        <f ca="1">(OFFSET(Assumptions!$B$20,L$1-1,0)*$D956+1)^(1/252)-1</f>
        <v>5.4703228840025098E-4</v>
      </c>
      <c r="M956" s="2">
        <f ca="1">(OFFSET(Assumptions!$B$20,M$1-1,0)*$D956+1)^(1/252)-1</f>
        <v>5.5924206588287007E-4</v>
      </c>
      <c r="N956" s="2">
        <f ca="1">(OFFSET(Assumptions!$B$20,N$1-1,0)*$D956+1)^(1/252)-1</f>
        <v>5.2446811385986614E-4</v>
      </c>
    </row>
    <row r="957" spans="1:14" x14ac:dyDescent="0.25">
      <c r="A957" s="4">
        <f t="shared" si="56"/>
        <v>12</v>
      </c>
      <c r="B957" s="4">
        <f t="shared" si="57"/>
        <v>2015</v>
      </c>
      <c r="C957" s="9">
        <v>42349</v>
      </c>
      <c r="D957" s="1">
        <f t="shared" si="58"/>
        <v>0.14139957718990104</v>
      </c>
      <c r="E957" s="1">
        <v>5.2495999999990805E-4</v>
      </c>
      <c r="F957" s="1">
        <f t="shared" si="59"/>
        <v>0.43626685007214028</v>
      </c>
      <c r="G957" s="1">
        <v>3.6483550508137298E-3</v>
      </c>
      <c r="H957" s="2">
        <f ca="1">(OFFSET(Assumptions!$B$20,H$1-1,0)*$D957+1)^(1/252)-1</f>
        <v>5.4947723757803324E-4</v>
      </c>
      <c r="I957" s="2">
        <f ca="1">(OFFSET(Assumptions!$B$20,I$1-1,0)*$D957+1)^(1/252)-1</f>
        <v>5.7384460448006713E-4</v>
      </c>
      <c r="J957" s="2">
        <f ca="1">(OFFSET(Assumptions!$B$20,J$1-1,0)*$D957+1)^(1/252)-1</f>
        <v>6.2213699205604378E-4</v>
      </c>
      <c r="K957" s="2">
        <f ca="1">(OFFSET(Assumptions!$B$20,K$1-1,0)*$D957+1)^(1/252)-1</f>
        <v>5.4947723757803324E-4</v>
      </c>
      <c r="L957" s="2">
        <f ca="1">(OFFSET(Assumptions!$B$20,L$1-1,0)*$D957+1)^(1/252)-1</f>
        <v>5.4703228840025098E-4</v>
      </c>
      <c r="M957" s="2">
        <f ca="1">(OFFSET(Assumptions!$B$20,M$1-1,0)*$D957+1)^(1/252)-1</f>
        <v>5.5924206588287007E-4</v>
      </c>
      <c r="N957" s="2">
        <f ca="1">(OFFSET(Assumptions!$B$20,N$1-1,0)*$D957+1)^(1/252)-1</f>
        <v>5.2446811385986614E-4</v>
      </c>
    </row>
    <row r="958" spans="1:14" x14ac:dyDescent="0.25">
      <c r="A958" s="4">
        <f t="shared" si="56"/>
        <v>12</v>
      </c>
      <c r="B958" s="4">
        <f t="shared" si="57"/>
        <v>2015</v>
      </c>
      <c r="C958" s="9">
        <v>42352</v>
      </c>
      <c r="D958" s="1">
        <f t="shared" si="58"/>
        <v>0.14139957718990104</v>
      </c>
      <c r="E958" s="1">
        <v>5.2495999999990805E-4</v>
      </c>
      <c r="F958" s="1">
        <f t="shared" si="59"/>
        <v>0.43702083271775405</v>
      </c>
      <c r="G958" s="1">
        <v>1.04451774064875E-2</v>
      </c>
      <c r="H958" s="2">
        <f ca="1">(OFFSET(Assumptions!$B$20,H$1-1,0)*$D958+1)^(1/252)-1</f>
        <v>5.4947723757803324E-4</v>
      </c>
      <c r="I958" s="2">
        <f ca="1">(OFFSET(Assumptions!$B$20,I$1-1,0)*$D958+1)^(1/252)-1</f>
        <v>5.7384460448006713E-4</v>
      </c>
      <c r="J958" s="2">
        <f ca="1">(OFFSET(Assumptions!$B$20,J$1-1,0)*$D958+1)^(1/252)-1</f>
        <v>6.2213699205604378E-4</v>
      </c>
      <c r="K958" s="2">
        <f ca="1">(OFFSET(Assumptions!$B$20,K$1-1,0)*$D958+1)^(1/252)-1</f>
        <v>5.4947723757803324E-4</v>
      </c>
      <c r="L958" s="2">
        <f ca="1">(OFFSET(Assumptions!$B$20,L$1-1,0)*$D958+1)^(1/252)-1</f>
        <v>5.4703228840025098E-4</v>
      </c>
      <c r="M958" s="2">
        <f ca="1">(OFFSET(Assumptions!$B$20,M$1-1,0)*$D958+1)^(1/252)-1</f>
        <v>5.5924206588287007E-4</v>
      </c>
      <c r="N958" s="2">
        <f ca="1">(OFFSET(Assumptions!$B$20,N$1-1,0)*$D958+1)^(1/252)-1</f>
        <v>5.2446811385986614E-4</v>
      </c>
    </row>
    <row r="959" spans="1:14" x14ac:dyDescent="0.25">
      <c r="A959" s="4">
        <f t="shared" si="56"/>
        <v>12</v>
      </c>
      <c r="B959" s="4">
        <f t="shared" si="57"/>
        <v>2015</v>
      </c>
      <c r="C959" s="9">
        <v>42353</v>
      </c>
      <c r="D959" s="1">
        <f t="shared" si="58"/>
        <v>0.14139957718990104</v>
      </c>
      <c r="E959" s="1">
        <v>5.2495999999990805E-4</v>
      </c>
      <c r="F959" s="1">
        <f t="shared" si="59"/>
        <v>0.43777521117409735</v>
      </c>
      <c r="G959" s="1">
        <v>-2.3013921259103002E-3</v>
      </c>
      <c r="H959" s="2">
        <f ca="1">(OFFSET(Assumptions!$B$20,H$1-1,0)*$D959+1)^(1/252)-1</f>
        <v>5.4947723757803324E-4</v>
      </c>
      <c r="I959" s="2">
        <f ca="1">(OFFSET(Assumptions!$B$20,I$1-1,0)*$D959+1)^(1/252)-1</f>
        <v>5.7384460448006713E-4</v>
      </c>
      <c r="J959" s="2">
        <f ca="1">(OFFSET(Assumptions!$B$20,J$1-1,0)*$D959+1)^(1/252)-1</f>
        <v>6.2213699205604378E-4</v>
      </c>
      <c r="K959" s="2">
        <f ca="1">(OFFSET(Assumptions!$B$20,K$1-1,0)*$D959+1)^(1/252)-1</f>
        <v>5.4947723757803324E-4</v>
      </c>
      <c r="L959" s="2">
        <f ca="1">(OFFSET(Assumptions!$B$20,L$1-1,0)*$D959+1)^(1/252)-1</f>
        <v>5.4703228840025098E-4</v>
      </c>
      <c r="M959" s="2">
        <f ca="1">(OFFSET(Assumptions!$B$20,M$1-1,0)*$D959+1)^(1/252)-1</f>
        <v>5.5924206588287007E-4</v>
      </c>
      <c r="N959" s="2">
        <f ca="1">(OFFSET(Assumptions!$B$20,N$1-1,0)*$D959+1)^(1/252)-1</f>
        <v>5.2446811385986614E-4</v>
      </c>
    </row>
    <row r="960" spans="1:14" x14ac:dyDescent="0.25">
      <c r="A960" s="4">
        <f t="shared" si="56"/>
        <v>12</v>
      </c>
      <c r="B960" s="4">
        <f t="shared" si="57"/>
        <v>2015</v>
      </c>
      <c r="C960" s="9">
        <v>42354</v>
      </c>
      <c r="D960" s="1">
        <f t="shared" si="58"/>
        <v>0.14139957718990104</v>
      </c>
      <c r="E960" s="1">
        <v>5.2495999999990805E-4</v>
      </c>
      <c r="F960" s="1">
        <f t="shared" si="59"/>
        <v>0.43852998564895507</v>
      </c>
      <c r="G960" s="1">
        <v>-2.88355648197536E-3</v>
      </c>
      <c r="H960" s="2">
        <f ca="1">(OFFSET(Assumptions!$B$20,H$1-1,0)*$D960+1)^(1/252)-1</f>
        <v>5.4947723757803324E-4</v>
      </c>
      <c r="I960" s="2">
        <f ca="1">(OFFSET(Assumptions!$B$20,I$1-1,0)*$D960+1)^(1/252)-1</f>
        <v>5.7384460448006713E-4</v>
      </c>
      <c r="J960" s="2">
        <f ca="1">(OFFSET(Assumptions!$B$20,J$1-1,0)*$D960+1)^(1/252)-1</f>
        <v>6.2213699205604378E-4</v>
      </c>
      <c r="K960" s="2">
        <f ca="1">(OFFSET(Assumptions!$B$20,K$1-1,0)*$D960+1)^(1/252)-1</f>
        <v>5.4947723757803324E-4</v>
      </c>
      <c r="L960" s="2">
        <f ca="1">(OFFSET(Assumptions!$B$20,L$1-1,0)*$D960+1)^(1/252)-1</f>
        <v>5.4703228840025098E-4</v>
      </c>
      <c r="M960" s="2">
        <f ca="1">(OFFSET(Assumptions!$B$20,M$1-1,0)*$D960+1)^(1/252)-1</f>
        <v>5.5924206588287007E-4</v>
      </c>
      <c r="N960" s="2">
        <f ca="1">(OFFSET(Assumptions!$B$20,N$1-1,0)*$D960+1)^(1/252)-1</f>
        <v>5.2446811385986614E-4</v>
      </c>
    </row>
    <row r="961" spans="1:14" x14ac:dyDescent="0.25">
      <c r="A961" s="4">
        <f t="shared" si="56"/>
        <v>12</v>
      </c>
      <c r="B961" s="4">
        <f t="shared" si="57"/>
        <v>2015</v>
      </c>
      <c r="C961" s="9">
        <v>42355</v>
      </c>
      <c r="D961" s="1">
        <f t="shared" si="58"/>
        <v>0.14139957718990104</v>
      </c>
      <c r="E961" s="1">
        <v>5.2495999999990805E-4</v>
      </c>
      <c r="F961" s="1">
        <f t="shared" si="59"/>
        <v>0.43928515635022114</v>
      </c>
      <c r="G961" s="1">
        <v>-4.4936195740156197E-3</v>
      </c>
      <c r="H961" s="2">
        <f ca="1">(OFFSET(Assumptions!$B$20,H$1-1,0)*$D961+1)^(1/252)-1</f>
        <v>5.4947723757803324E-4</v>
      </c>
      <c r="I961" s="2">
        <f ca="1">(OFFSET(Assumptions!$B$20,I$1-1,0)*$D961+1)^(1/252)-1</f>
        <v>5.7384460448006713E-4</v>
      </c>
      <c r="J961" s="2">
        <f ca="1">(OFFSET(Assumptions!$B$20,J$1-1,0)*$D961+1)^(1/252)-1</f>
        <v>6.2213699205604378E-4</v>
      </c>
      <c r="K961" s="2">
        <f ca="1">(OFFSET(Assumptions!$B$20,K$1-1,0)*$D961+1)^(1/252)-1</f>
        <v>5.4947723757803324E-4</v>
      </c>
      <c r="L961" s="2">
        <f ca="1">(OFFSET(Assumptions!$B$20,L$1-1,0)*$D961+1)^(1/252)-1</f>
        <v>5.4703228840025098E-4</v>
      </c>
      <c r="M961" s="2">
        <f ca="1">(OFFSET(Assumptions!$B$20,M$1-1,0)*$D961+1)^(1/252)-1</f>
        <v>5.5924206588287007E-4</v>
      </c>
      <c r="N961" s="2">
        <f ca="1">(OFFSET(Assumptions!$B$20,N$1-1,0)*$D961+1)^(1/252)-1</f>
        <v>5.2446811385986614E-4</v>
      </c>
    </row>
    <row r="962" spans="1:14" x14ac:dyDescent="0.25">
      <c r="A962" s="4">
        <f t="shared" si="56"/>
        <v>12</v>
      </c>
      <c r="B962" s="4">
        <f t="shared" si="57"/>
        <v>2015</v>
      </c>
      <c r="C962" s="9">
        <v>42356</v>
      </c>
      <c r="D962" s="1">
        <f t="shared" si="58"/>
        <v>0.14139957718990104</v>
      </c>
      <c r="E962" s="1">
        <v>5.2495999999990805E-4</v>
      </c>
      <c r="F962" s="1">
        <f t="shared" si="59"/>
        <v>0.44004072348589851</v>
      </c>
      <c r="G962" s="1">
        <v>-5.6615220780208402E-3</v>
      </c>
      <c r="H962" s="2">
        <f ca="1">(OFFSET(Assumptions!$B$20,H$1-1,0)*$D962+1)^(1/252)-1</f>
        <v>5.4947723757803324E-4</v>
      </c>
      <c r="I962" s="2">
        <f ca="1">(OFFSET(Assumptions!$B$20,I$1-1,0)*$D962+1)^(1/252)-1</f>
        <v>5.7384460448006713E-4</v>
      </c>
      <c r="J962" s="2">
        <f ca="1">(OFFSET(Assumptions!$B$20,J$1-1,0)*$D962+1)^(1/252)-1</f>
        <v>6.2213699205604378E-4</v>
      </c>
      <c r="K962" s="2">
        <f ca="1">(OFFSET(Assumptions!$B$20,K$1-1,0)*$D962+1)^(1/252)-1</f>
        <v>5.4947723757803324E-4</v>
      </c>
      <c r="L962" s="2">
        <f ca="1">(OFFSET(Assumptions!$B$20,L$1-1,0)*$D962+1)^(1/252)-1</f>
        <v>5.4703228840025098E-4</v>
      </c>
      <c r="M962" s="2">
        <f ca="1">(OFFSET(Assumptions!$B$20,M$1-1,0)*$D962+1)^(1/252)-1</f>
        <v>5.5924206588287007E-4</v>
      </c>
      <c r="N962" s="2">
        <f ca="1">(OFFSET(Assumptions!$B$20,N$1-1,0)*$D962+1)^(1/252)-1</f>
        <v>5.2446811385986614E-4</v>
      </c>
    </row>
    <row r="963" spans="1:14" x14ac:dyDescent="0.25">
      <c r="A963" s="4">
        <f t="shared" si="56"/>
        <v>12</v>
      </c>
      <c r="B963" s="4">
        <f t="shared" si="57"/>
        <v>2015</v>
      </c>
      <c r="C963" s="9">
        <v>42359</v>
      </c>
      <c r="D963" s="1">
        <f t="shared" si="58"/>
        <v>0.14139957718990104</v>
      </c>
      <c r="E963" s="1">
        <v>5.2495999999990805E-4</v>
      </c>
      <c r="F963" s="1">
        <f t="shared" si="59"/>
        <v>0.4407966872640996</v>
      </c>
      <c r="G963" s="1">
        <v>4.0648577401618501E-3</v>
      </c>
      <c r="H963" s="2">
        <f ca="1">(OFFSET(Assumptions!$B$20,H$1-1,0)*$D963+1)^(1/252)-1</f>
        <v>5.4947723757803324E-4</v>
      </c>
      <c r="I963" s="2">
        <f ca="1">(OFFSET(Assumptions!$B$20,I$1-1,0)*$D963+1)^(1/252)-1</f>
        <v>5.7384460448006713E-4</v>
      </c>
      <c r="J963" s="2">
        <f ca="1">(OFFSET(Assumptions!$B$20,J$1-1,0)*$D963+1)^(1/252)-1</f>
        <v>6.2213699205604378E-4</v>
      </c>
      <c r="K963" s="2">
        <f ca="1">(OFFSET(Assumptions!$B$20,K$1-1,0)*$D963+1)^(1/252)-1</f>
        <v>5.4947723757803324E-4</v>
      </c>
      <c r="L963" s="2">
        <f ca="1">(OFFSET(Assumptions!$B$20,L$1-1,0)*$D963+1)^(1/252)-1</f>
        <v>5.4703228840025098E-4</v>
      </c>
      <c r="M963" s="2">
        <f ca="1">(OFFSET(Assumptions!$B$20,M$1-1,0)*$D963+1)^(1/252)-1</f>
        <v>5.5924206588287007E-4</v>
      </c>
      <c r="N963" s="2">
        <f ca="1">(OFFSET(Assumptions!$B$20,N$1-1,0)*$D963+1)^(1/252)-1</f>
        <v>5.2446811385986614E-4</v>
      </c>
    </row>
    <row r="964" spans="1:14" x14ac:dyDescent="0.25">
      <c r="A964" s="4">
        <f t="shared" ref="A964:A1031" si="60">MONTH(C964)</f>
        <v>12</v>
      </c>
      <c r="B964" s="4">
        <f t="shared" ref="B964:B1027" si="61">YEAR(C964)</f>
        <v>2015</v>
      </c>
      <c r="C964" s="9">
        <v>42360</v>
      </c>
      <c r="D964" s="1">
        <f t="shared" si="58"/>
        <v>0.14139957718990104</v>
      </c>
      <c r="E964" s="1">
        <v>5.2495999999990805E-4</v>
      </c>
      <c r="F964" s="1">
        <f t="shared" si="59"/>
        <v>0.44155304789304561</v>
      </c>
      <c r="G964" s="1">
        <v>8.6732119975654297E-3</v>
      </c>
      <c r="H964" s="2">
        <f ca="1">(OFFSET(Assumptions!$B$20,H$1-1,0)*$D964+1)^(1/252)-1</f>
        <v>5.4947723757803324E-4</v>
      </c>
      <c r="I964" s="2">
        <f ca="1">(OFFSET(Assumptions!$B$20,I$1-1,0)*$D964+1)^(1/252)-1</f>
        <v>5.7384460448006713E-4</v>
      </c>
      <c r="J964" s="2">
        <f ca="1">(OFFSET(Assumptions!$B$20,J$1-1,0)*$D964+1)^(1/252)-1</f>
        <v>6.2213699205604378E-4</v>
      </c>
      <c r="K964" s="2">
        <f ca="1">(OFFSET(Assumptions!$B$20,K$1-1,0)*$D964+1)^(1/252)-1</f>
        <v>5.4947723757803324E-4</v>
      </c>
      <c r="L964" s="2">
        <f ca="1">(OFFSET(Assumptions!$B$20,L$1-1,0)*$D964+1)^(1/252)-1</f>
        <v>5.4703228840025098E-4</v>
      </c>
      <c r="M964" s="2">
        <f ca="1">(OFFSET(Assumptions!$B$20,M$1-1,0)*$D964+1)^(1/252)-1</f>
        <v>5.5924206588287007E-4</v>
      </c>
      <c r="N964" s="2">
        <f ca="1">(OFFSET(Assumptions!$B$20,N$1-1,0)*$D964+1)^(1/252)-1</f>
        <v>5.2446811385986614E-4</v>
      </c>
    </row>
    <row r="965" spans="1:14" x14ac:dyDescent="0.25">
      <c r="A965" s="4">
        <f t="shared" si="60"/>
        <v>12</v>
      </c>
      <c r="B965" s="4">
        <f t="shared" si="61"/>
        <v>2015</v>
      </c>
      <c r="C965" s="9">
        <v>42361</v>
      </c>
      <c r="D965" s="1">
        <f t="shared" ref="D965:D1028" si="62">(1+E965)^252-1</f>
        <v>0.14139957718990104</v>
      </c>
      <c r="E965" s="1">
        <v>5.2495999999990805E-4</v>
      </c>
      <c r="F965" s="1">
        <f t="shared" si="59"/>
        <v>0.44230980558106747</v>
      </c>
      <c r="G965" s="1">
        <v>-1.71121092080506E-4</v>
      </c>
      <c r="H965" s="2">
        <f ca="1">(OFFSET(Assumptions!$B$20,H$1-1,0)*$D965+1)^(1/252)-1</f>
        <v>5.4947723757803324E-4</v>
      </c>
      <c r="I965" s="2">
        <f ca="1">(OFFSET(Assumptions!$B$20,I$1-1,0)*$D965+1)^(1/252)-1</f>
        <v>5.7384460448006713E-4</v>
      </c>
      <c r="J965" s="2">
        <f ca="1">(OFFSET(Assumptions!$B$20,J$1-1,0)*$D965+1)^(1/252)-1</f>
        <v>6.2213699205604378E-4</v>
      </c>
      <c r="K965" s="2">
        <f ca="1">(OFFSET(Assumptions!$B$20,K$1-1,0)*$D965+1)^(1/252)-1</f>
        <v>5.4947723757803324E-4</v>
      </c>
      <c r="L965" s="2">
        <f ca="1">(OFFSET(Assumptions!$B$20,L$1-1,0)*$D965+1)^(1/252)-1</f>
        <v>5.4703228840025098E-4</v>
      </c>
      <c r="M965" s="2">
        <f ca="1">(OFFSET(Assumptions!$B$20,M$1-1,0)*$D965+1)^(1/252)-1</f>
        <v>5.5924206588287007E-4</v>
      </c>
      <c r="N965" s="2">
        <f ca="1">(OFFSET(Assumptions!$B$20,N$1-1,0)*$D965+1)^(1/252)-1</f>
        <v>5.2446811385986614E-4</v>
      </c>
    </row>
    <row r="966" spans="1:14" x14ac:dyDescent="0.25">
      <c r="A966" s="4">
        <f t="shared" si="60"/>
        <v>12</v>
      </c>
      <c r="B966" s="4">
        <f t="shared" si="61"/>
        <v>2015</v>
      </c>
      <c r="C966" s="9">
        <v>42362</v>
      </c>
      <c r="D966" s="1">
        <f t="shared" si="62"/>
        <v>0.14139957718990104</v>
      </c>
      <c r="E966" s="1">
        <v>5.2495999999990805E-4</v>
      </c>
      <c r="F966" s="1">
        <f t="shared" si="59"/>
        <v>0.4430669605366051</v>
      </c>
      <c r="G966" s="1">
        <v>-1.5875534904363799E-4</v>
      </c>
      <c r="H966" s="2">
        <f ca="1">(OFFSET(Assumptions!$B$20,H$1-1,0)*$D966+1)^(1/252)-1</f>
        <v>5.4947723757803324E-4</v>
      </c>
      <c r="I966" s="2">
        <f ca="1">(OFFSET(Assumptions!$B$20,I$1-1,0)*$D966+1)^(1/252)-1</f>
        <v>5.7384460448006713E-4</v>
      </c>
      <c r="J966" s="2">
        <f ca="1">(OFFSET(Assumptions!$B$20,J$1-1,0)*$D966+1)^(1/252)-1</f>
        <v>6.2213699205604378E-4</v>
      </c>
      <c r="K966" s="2">
        <f ca="1">(OFFSET(Assumptions!$B$20,K$1-1,0)*$D966+1)^(1/252)-1</f>
        <v>5.4947723757803324E-4</v>
      </c>
      <c r="L966" s="2">
        <f ca="1">(OFFSET(Assumptions!$B$20,L$1-1,0)*$D966+1)^(1/252)-1</f>
        <v>5.4703228840025098E-4</v>
      </c>
      <c r="M966" s="2">
        <f ca="1">(OFFSET(Assumptions!$B$20,M$1-1,0)*$D966+1)^(1/252)-1</f>
        <v>5.5924206588287007E-4</v>
      </c>
      <c r="N966" s="2">
        <f ca="1">(OFFSET(Assumptions!$B$20,N$1-1,0)*$D966+1)^(1/252)-1</f>
        <v>5.2446811385986614E-4</v>
      </c>
    </row>
    <row r="967" spans="1:14" x14ac:dyDescent="0.25">
      <c r="A967" s="4">
        <f t="shared" si="60"/>
        <v>12</v>
      </c>
      <c r="B967" s="4">
        <f t="shared" si="61"/>
        <v>2015</v>
      </c>
      <c r="C967" s="9">
        <v>42366</v>
      </c>
      <c r="D967" s="1">
        <f t="shared" si="62"/>
        <v>0.14139957718990104</v>
      </c>
      <c r="E967" s="1">
        <v>5.2495999999990805E-4</v>
      </c>
      <c r="F967" s="1">
        <f t="shared" ref="F967:F1030" si="63">(1+F966)*(1+E967)-1</f>
        <v>0.44382451296820835</v>
      </c>
      <c r="G967" s="1">
        <v>6.1320523084327202E-3</v>
      </c>
      <c r="H967" s="2">
        <f ca="1">(OFFSET(Assumptions!$B$20,H$1-1,0)*$D967+1)^(1/252)-1</f>
        <v>5.4947723757803324E-4</v>
      </c>
      <c r="I967" s="2">
        <f ca="1">(OFFSET(Assumptions!$B$20,I$1-1,0)*$D967+1)^(1/252)-1</f>
        <v>5.7384460448006713E-4</v>
      </c>
      <c r="J967" s="2">
        <f ca="1">(OFFSET(Assumptions!$B$20,J$1-1,0)*$D967+1)^(1/252)-1</f>
        <v>6.2213699205604378E-4</v>
      </c>
      <c r="K967" s="2">
        <f ca="1">(OFFSET(Assumptions!$B$20,K$1-1,0)*$D967+1)^(1/252)-1</f>
        <v>5.4947723757803324E-4</v>
      </c>
      <c r="L967" s="2">
        <f ca="1">(OFFSET(Assumptions!$B$20,L$1-1,0)*$D967+1)^(1/252)-1</f>
        <v>5.4703228840025098E-4</v>
      </c>
      <c r="M967" s="2">
        <f ca="1">(OFFSET(Assumptions!$B$20,M$1-1,0)*$D967+1)^(1/252)-1</f>
        <v>5.5924206588287007E-4</v>
      </c>
      <c r="N967" s="2">
        <f ca="1">(OFFSET(Assumptions!$B$20,N$1-1,0)*$D967+1)^(1/252)-1</f>
        <v>5.2446811385986614E-4</v>
      </c>
    </row>
    <row r="968" spans="1:14" x14ac:dyDescent="0.25">
      <c r="A968" s="4">
        <f t="shared" si="60"/>
        <v>12</v>
      </c>
      <c r="B968" s="4">
        <f t="shared" si="61"/>
        <v>2015</v>
      </c>
      <c r="C968" s="9">
        <v>42367</v>
      </c>
      <c r="D968" s="1">
        <f t="shared" si="62"/>
        <v>0.14139957718990104</v>
      </c>
      <c r="E968" s="1">
        <v>5.2495999999990805E-4</v>
      </c>
      <c r="F968" s="1">
        <f t="shared" si="63"/>
        <v>0.44458246308453608</v>
      </c>
      <c r="G968" s="1">
        <v>-1.9175054124532701E-2</v>
      </c>
      <c r="H968" s="2">
        <f ca="1">(OFFSET(Assumptions!$B$20,H$1-1,0)*$D968+1)^(1/252)-1</f>
        <v>5.4947723757803324E-4</v>
      </c>
      <c r="I968" s="2">
        <f ca="1">(OFFSET(Assumptions!$B$20,I$1-1,0)*$D968+1)^(1/252)-1</f>
        <v>5.7384460448006713E-4</v>
      </c>
      <c r="J968" s="2">
        <f ca="1">(OFFSET(Assumptions!$B$20,J$1-1,0)*$D968+1)^(1/252)-1</f>
        <v>6.2213699205604378E-4</v>
      </c>
      <c r="K968" s="2">
        <f ca="1">(OFFSET(Assumptions!$B$20,K$1-1,0)*$D968+1)^(1/252)-1</f>
        <v>5.4947723757803324E-4</v>
      </c>
      <c r="L968" s="2">
        <f ca="1">(OFFSET(Assumptions!$B$20,L$1-1,0)*$D968+1)^(1/252)-1</f>
        <v>5.4703228840025098E-4</v>
      </c>
      <c r="M968" s="2">
        <f ca="1">(OFFSET(Assumptions!$B$20,M$1-1,0)*$D968+1)^(1/252)-1</f>
        <v>5.5924206588287007E-4</v>
      </c>
      <c r="N968" s="2">
        <f ca="1">(OFFSET(Assumptions!$B$20,N$1-1,0)*$D968+1)^(1/252)-1</f>
        <v>5.2446811385986614E-4</v>
      </c>
    </row>
    <row r="969" spans="1:14" x14ac:dyDescent="0.25">
      <c r="A969" s="4">
        <f t="shared" si="60"/>
        <v>12</v>
      </c>
      <c r="B969" s="4">
        <f t="shared" si="61"/>
        <v>2015</v>
      </c>
      <c r="C969" s="9">
        <v>42368</v>
      </c>
      <c r="D969" s="1">
        <f t="shared" si="62"/>
        <v>0.14139957718990104</v>
      </c>
      <c r="E969" s="1">
        <v>5.2495999999990805E-4</v>
      </c>
      <c r="F969" s="1">
        <f t="shared" si="63"/>
        <v>0.44534081109435686</v>
      </c>
      <c r="G969" s="1">
        <v>4.1706817173536902E-3</v>
      </c>
      <c r="H969" s="2">
        <f ca="1">(OFFSET(Assumptions!$B$20,H$1-1,0)*$D969+1)^(1/252)-1</f>
        <v>5.4947723757803324E-4</v>
      </c>
      <c r="I969" s="2">
        <f ca="1">(OFFSET(Assumptions!$B$20,I$1-1,0)*$D969+1)^(1/252)-1</f>
        <v>5.7384460448006713E-4</v>
      </c>
      <c r="J969" s="2">
        <f ca="1">(OFFSET(Assumptions!$B$20,J$1-1,0)*$D969+1)^(1/252)-1</f>
        <v>6.2213699205604378E-4</v>
      </c>
      <c r="K969" s="2">
        <f ca="1">(OFFSET(Assumptions!$B$20,K$1-1,0)*$D969+1)^(1/252)-1</f>
        <v>5.4947723757803324E-4</v>
      </c>
      <c r="L969" s="2">
        <f ca="1">(OFFSET(Assumptions!$B$20,L$1-1,0)*$D969+1)^(1/252)-1</f>
        <v>5.4703228840025098E-4</v>
      </c>
      <c r="M969" s="2">
        <f ca="1">(OFFSET(Assumptions!$B$20,M$1-1,0)*$D969+1)^(1/252)-1</f>
        <v>5.5924206588287007E-4</v>
      </c>
      <c r="N969" s="2">
        <f ca="1">(OFFSET(Assumptions!$B$20,N$1-1,0)*$D969+1)^(1/252)-1</f>
        <v>5.2446811385986614E-4</v>
      </c>
    </row>
    <row r="970" spans="1:14" x14ac:dyDescent="0.25">
      <c r="A970" s="4">
        <f t="shared" si="60"/>
        <v>12</v>
      </c>
      <c r="B970" s="4">
        <f t="shared" si="61"/>
        <v>2015</v>
      </c>
      <c r="C970" s="9">
        <v>42369</v>
      </c>
      <c r="D970" s="1">
        <f t="shared" si="62"/>
        <v>0.14139957718990104</v>
      </c>
      <c r="E970" s="1">
        <v>5.2495999999990805E-4</v>
      </c>
      <c r="F970" s="1">
        <f t="shared" si="63"/>
        <v>0.44609955720654892</v>
      </c>
      <c r="G970" s="1">
        <v>-1.5875524029529401E-4</v>
      </c>
      <c r="H970" s="2">
        <f ca="1">(OFFSET(Assumptions!$B$20,H$1-1,0)*$D970+1)^(1/252)-1</f>
        <v>5.4947723757803324E-4</v>
      </c>
      <c r="I970" s="2">
        <f ca="1">(OFFSET(Assumptions!$B$20,I$1-1,0)*$D970+1)^(1/252)-1</f>
        <v>5.7384460448006713E-4</v>
      </c>
      <c r="J970" s="2">
        <f ca="1">(OFFSET(Assumptions!$B$20,J$1-1,0)*$D970+1)^(1/252)-1</f>
        <v>6.2213699205604378E-4</v>
      </c>
      <c r="K970" s="2">
        <f ca="1">(OFFSET(Assumptions!$B$20,K$1-1,0)*$D970+1)^(1/252)-1</f>
        <v>5.4947723757803324E-4</v>
      </c>
      <c r="L970" s="2">
        <f ca="1">(OFFSET(Assumptions!$B$20,L$1-1,0)*$D970+1)^(1/252)-1</f>
        <v>5.4703228840025098E-4</v>
      </c>
      <c r="M970" s="2">
        <f ca="1">(OFFSET(Assumptions!$B$20,M$1-1,0)*$D970+1)^(1/252)-1</f>
        <v>5.5924206588287007E-4</v>
      </c>
      <c r="N970" s="2">
        <f ca="1">(OFFSET(Assumptions!$B$20,N$1-1,0)*$D970+1)^(1/252)-1</f>
        <v>5.2446811385986614E-4</v>
      </c>
    </row>
    <row r="971" spans="1:14" x14ac:dyDescent="0.25">
      <c r="A971" s="4">
        <f t="shared" si="60"/>
        <v>1</v>
      </c>
      <c r="B971" s="4">
        <f t="shared" si="61"/>
        <v>2016</v>
      </c>
      <c r="C971" s="9">
        <v>42373</v>
      </c>
      <c r="D971" s="1">
        <f t="shared" si="62"/>
        <v>0.14139957718990104</v>
      </c>
      <c r="E971" s="1">
        <v>5.2495999999990805E-4</v>
      </c>
      <c r="F971" s="1">
        <f t="shared" si="63"/>
        <v>0.4468587016301</v>
      </c>
      <c r="G971" s="1">
        <v>4.7500948480794199E-3</v>
      </c>
      <c r="H971" s="2">
        <f ca="1">(OFFSET(Assumptions!$B$20,H$1-1,0)*$D971+1)^(1/252)-1</f>
        <v>5.4947723757803324E-4</v>
      </c>
      <c r="I971" s="2">
        <f ca="1">(OFFSET(Assumptions!$B$20,I$1-1,0)*$D971+1)^(1/252)-1</f>
        <v>5.7384460448006713E-4</v>
      </c>
      <c r="J971" s="2">
        <f ca="1">(OFFSET(Assumptions!$B$20,J$1-1,0)*$D971+1)^(1/252)-1</f>
        <v>6.2213699205604378E-4</v>
      </c>
      <c r="K971" s="2">
        <f ca="1">(OFFSET(Assumptions!$B$20,K$1-1,0)*$D971+1)^(1/252)-1</f>
        <v>5.4947723757803324E-4</v>
      </c>
      <c r="L971" s="2">
        <f ca="1">(OFFSET(Assumptions!$B$20,L$1-1,0)*$D971+1)^(1/252)-1</f>
        <v>5.4703228840025098E-4</v>
      </c>
      <c r="M971" s="2">
        <f ca="1">(OFFSET(Assumptions!$B$20,M$1-1,0)*$D971+1)^(1/252)-1</f>
        <v>5.5924206588287007E-4</v>
      </c>
      <c r="N971" s="2">
        <f ca="1">(OFFSET(Assumptions!$B$20,N$1-1,0)*$D971+1)^(1/252)-1</f>
        <v>5.2446811385986614E-4</v>
      </c>
    </row>
    <row r="972" spans="1:14" x14ac:dyDescent="0.25">
      <c r="A972" s="4">
        <f t="shared" si="60"/>
        <v>1</v>
      </c>
      <c r="B972" s="4">
        <f t="shared" si="61"/>
        <v>2016</v>
      </c>
      <c r="C972" s="9">
        <v>42374</v>
      </c>
      <c r="D972" s="1">
        <f t="shared" si="62"/>
        <v>0.14139957718990104</v>
      </c>
      <c r="E972" s="1">
        <v>5.2495999999990805E-4</v>
      </c>
      <c r="F972" s="1">
        <f t="shared" si="63"/>
        <v>0.4476182445741077</v>
      </c>
      <c r="G972" s="1">
        <v>6.6308811588409204E-3</v>
      </c>
      <c r="H972" s="2">
        <f ca="1">(OFFSET(Assumptions!$B$20,H$1-1,0)*$D972+1)^(1/252)-1</f>
        <v>5.4947723757803324E-4</v>
      </c>
      <c r="I972" s="2">
        <f ca="1">(OFFSET(Assumptions!$B$20,I$1-1,0)*$D972+1)^(1/252)-1</f>
        <v>5.7384460448006713E-4</v>
      </c>
      <c r="J972" s="2">
        <f ca="1">(OFFSET(Assumptions!$B$20,J$1-1,0)*$D972+1)^(1/252)-1</f>
        <v>6.2213699205604378E-4</v>
      </c>
      <c r="K972" s="2">
        <f ca="1">(OFFSET(Assumptions!$B$20,K$1-1,0)*$D972+1)^(1/252)-1</f>
        <v>5.4947723757803324E-4</v>
      </c>
      <c r="L972" s="2">
        <f ca="1">(OFFSET(Assumptions!$B$20,L$1-1,0)*$D972+1)^(1/252)-1</f>
        <v>5.4703228840025098E-4</v>
      </c>
      <c r="M972" s="2">
        <f ca="1">(OFFSET(Assumptions!$B$20,M$1-1,0)*$D972+1)^(1/252)-1</f>
        <v>5.5924206588287007E-4</v>
      </c>
      <c r="N972" s="2">
        <f ca="1">(OFFSET(Assumptions!$B$20,N$1-1,0)*$D972+1)^(1/252)-1</f>
        <v>5.2446811385986614E-4</v>
      </c>
    </row>
    <row r="973" spans="1:14" x14ac:dyDescent="0.25">
      <c r="A973" s="4">
        <f t="shared" si="60"/>
        <v>1</v>
      </c>
      <c r="B973" s="4">
        <f t="shared" si="61"/>
        <v>2016</v>
      </c>
      <c r="C973" s="9">
        <v>42375</v>
      </c>
      <c r="D973" s="1">
        <f t="shared" si="62"/>
        <v>0.14139957718990104</v>
      </c>
      <c r="E973" s="1">
        <v>5.2495999999990805E-4</v>
      </c>
      <c r="F973" s="1">
        <f t="shared" si="63"/>
        <v>0.44837818624777914</v>
      </c>
      <c r="G973" s="1">
        <v>-1.29812846322003E-2</v>
      </c>
      <c r="H973" s="2">
        <f ca="1">(OFFSET(Assumptions!$B$20,H$1-1,0)*$D973+1)^(1/252)-1</f>
        <v>5.4947723757803324E-4</v>
      </c>
      <c r="I973" s="2">
        <f ca="1">(OFFSET(Assumptions!$B$20,I$1-1,0)*$D973+1)^(1/252)-1</f>
        <v>5.7384460448006713E-4</v>
      </c>
      <c r="J973" s="2">
        <f ca="1">(OFFSET(Assumptions!$B$20,J$1-1,0)*$D973+1)^(1/252)-1</f>
        <v>6.2213699205604378E-4</v>
      </c>
      <c r="K973" s="2">
        <f ca="1">(OFFSET(Assumptions!$B$20,K$1-1,0)*$D973+1)^(1/252)-1</f>
        <v>5.4947723757803324E-4</v>
      </c>
      <c r="L973" s="2">
        <f ca="1">(OFFSET(Assumptions!$B$20,L$1-1,0)*$D973+1)^(1/252)-1</f>
        <v>5.4703228840025098E-4</v>
      </c>
      <c r="M973" s="2">
        <f ca="1">(OFFSET(Assumptions!$B$20,M$1-1,0)*$D973+1)^(1/252)-1</f>
        <v>5.5924206588287007E-4</v>
      </c>
      <c r="N973" s="2">
        <f ca="1">(OFFSET(Assumptions!$B$20,N$1-1,0)*$D973+1)^(1/252)-1</f>
        <v>5.2446811385986614E-4</v>
      </c>
    </row>
    <row r="974" spans="1:14" x14ac:dyDescent="0.25">
      <c r="A974" s="4">
        <f t="shared" si="60"/>
        <v>1</v>
      </c>
      <c r="B974" s="4">
        <f t="shared" si="61"/>
        <v>2016</v>
      </c>
      <c r="C974" s="9">
        <v>42376</v>
      </c>
      <c r="D974" s="1">
        <f t="shared" si="62"/>
        <v>0.14139957718990104</v>
      </c>
      <c r="E974" s="1">
        <v>5.2495999999990805E-4</v>
      </c>
      <c r="F974" s="1">
        <f t="shared" si="63"/>
        <v>0.44913852686043154</v>
      </c>
      <c r="G974" s="1">
        <v>-5.1953447171707596E-3</v>
      </c>
      <c r="H974" s="2">
        <f ca="1">(OFFSET(Assumptions!$B$20,H$1-1,0)*$D974+1)^(1/252)-1</f>
        <v>5.4947723757803324E-4</v>
      </c>
      <c r="I974" s="2">
        <f ca="1">(OFFSET(Assumptions!$B$20,I$1-1,0)*$D974+1)^(1/252)-1</f>
        <v>5.7384460448006713E-4</v>
      </c>
      <c r="J974" s="2">
        <f ca="1">(OFFSET(Assumptions!$B$20,J$1-1,0)*$D974+1)^(1/252)-1</f>
        <v>6.2213699205604378E-4</v>
      </c>
      <c r="K974" s="2">
        <f ca="1">(OFFSET(Assumptions!$B$20,K$1-1,0)*$D974+1)^(1/252)-1</f>
        <v>5.4947723757803324E-4</v>
      </c>
      <c r="L974" s="2">
        <f ca="1">(OFFSET(Assumptions!$B$20,L$1-1,0)*$D974+1)^(1/252)-1</f>
        <v>5.4703228840025098E-4</v>
      </c>
      <c r="M974" s="2">
        <f ca="1">(OFFSET(Assumptions!$B$20,M$1-1,0)*$D974+1)^(1/252)-1</f>
        <v>5.5924206588287007E-4</v>
      </c>
      <c r="N974" s="2">
        <f ca="1">(OFFSET(Assumptions!$B$20,N$1-1,0)*$D974+1)^(1/252)-1</f>
        <v>5.2446811385986614E-4</v>
      </c>
    </row>
    <row r="975" spans="1:14" x14ac:dyDescent="0.25">
      <c r="A975" s="4">
        <f t="shared" si="60"/>
        <v>1</v>
      </c>
      <c r="B975" s="4">
        <f t="shared" si="61"/>
        <v>2016</v>
      </c>
      <c r="C975" s="9">
        <v>42377</v>
      </c>
      <c r="D975" s="1">
        <f t="shared" si="62"/>
        <v>0.14139957718990104</v>
      </c>
      <c r="E975" s="1">
        <v>5.2495999999990805E-4</v>
      </c>
      <c r="F975" s="1">
        <f t="shared" si="63"/>
        <v>0.44989926662149204</v>
      </c>
      <c r="G975" s="1">
        <v>-8.7847527490099199E-3</v>
      </c>
      <c r="H975" s="2">
        <f ca="1">(OFFSET(Assumptions!$B$20,H$1-1,0)*$D975+1)^(1/252)-1</f>
        <v>5.4947723757803324E-4</v>
      </c>
      <c r="I975" s="2">
        <f ca="1">(OFFSET(Assumptions!$B$20,I$1-1,0)*$D975+1)^(1/252)-1</f>
        <v>5.7384460448006713E-4</v>
      </c>
      <c r="J975" s="2">
        <f ca="1">(OFFSET(Assumptions!$B$20,J$1-1,0)*$D975+1)^(1/252)-1</f>
        <v>6.2213699205604378E-4</v>
      </c>
      <c r="K975" s="2">
        <f ca="1">(OFFSET(Assumptions!$B$20,K$1-1,0)*$D975+1)^(1/252)-1</f>
        <v>5.4947723757803324E-4</v>
      </c>
      <c r="L975" s="2">
        <f ca="1">(OFFSET(Assumptions!$B$20,L$1-1,0)*$D975+1)^(1/252)-1</f>
        <v>5.4703228840025098E-4</v>
      </c>
      <c r="M975" s="2">
        <f ca="1">(OFFSET(Assumptions!$B$20,M$1-1,0)*$D975+1)^(1/252)-1</f>
        <v>5.5924206588287007E-4</v>
      </c>
      <c r="N975" s="2">
        <f ca="1">(OFFSET(Assumptions!$B$20,N$1-1,0)*$D975+1)^(1/252)-1</f>
        <v>5.2446811385986614E-4</v>
      </c>
    </row>
    <row r="976" spans="1:14" x14ac:dyDescent="0.25">
      <c r="A976" s="4">
        <f t="shared" si="60"/>
        <v>1</v>
      </c>
      <c r="B976" s="4">
        <f t="shared" si="61"/>
        <v>2016</v>
      </c>
      <c r="C976" s="9">
        <v>42380</v>
      </c>
      <c r="D976" s="1">
        <f t="shared" si="62"/>
        <v>0.14139957718990104</v>
      </c>
      <c r="E976" s="1">
        <v>5.2495999999990805E-4</v>
      </c>
      <c r="F976" s="1">
        <f t="shared" si="63"/>
        <v>0.45066040574049748</v>
      </c>
      <c r="G976" s="1">
        <v>-3.27712513392042E-3</v>
      </c>
      <c r="H976" s="2">
        <f ca="1">(OFFSET(Assumptions!$B$20,H$1-1,0)*$D976+1)^(1/252)-1</f>
        <v>5.4947723757803324E-4</v>
      </c>
      <c r="I976" s="2">
        <f ca="1">(OFFSET(Assumptions!$B$20,I$1-1,0)*$D976+1)^(1/252)-1</f>
        <v>5.7384460448006713E-4</v>
      </c>
      <c r="J976" s="2">
        <f ca="1">(OFFSET(Assumptions!$B$20,J$1-1,0)*$D976+1)^(1/252)-1</f>
        <v>6.2213699205604378E-4</v>
      </c>
      <c r="K976" s="2">
        <f ca="1">(OFFSET(Assumptions!$B$20,K$1-1,0)*$D976+1)^(1/252)-1</f>
        <v>5.4947723757803324E-4</v>
      </c>
      <c r="L976" s="2">
        <f ca="1">(OFFSET(Assumptions!$B$20,L$1-1,0)*$D976+1)^(1/252)-1</f>
        <v>5.4703228840025098E-4</v>
      </c>
      <c r="M976" s="2">
        <f ca="1">(OFFSET(Assumptions!$B$20,M$1-1,0)*$D976+1)^(1/252)-1</f>
        <v>5.5924206588287007E-4</v>
      </c>
      <c r="N976" s="2">
        <f ca="1">(OFFSET(Assumptions!$B$20,N$1-1,0)*$D976+1)^(1/252)-1</f>
        <v>5.2446811385986614E-4</v>
      </c>
    </row>
    <row r="977" spans="1:14" x14ac:dyDescent="0.25">
      <c r="A977" s="4">
        <f t="shared" si="60"/>
        <v>1</v>
      </c>
      <c r="B977" s="4">
        <f t="shared" si="61"/>
        <v>2016</v>
      </c>
      <c r="C977" s="9">
        <v>42381</v>
      </c>
      <c r="D977" s="1">
        <f t="shared" si="62"/>
        <v>0.14139957718990104</v>
      </c>
      <c r="E977" s="1">
        <v>5.2495999999990805E-4</v>
      </c>
      <c r="F977" s="1">
        <f t="shared" si="63"/>
        <v>0.45142194442709482</v>
      </c>
      <c r="G977" s="1">
        <v>-9.0014438704245602E-3</v>
      </c>
      <c r="H977" s="2">
        <f ca="1">(OFFSET(Assumptions!$B$20,H$1-1,0)*$D977+1)^(1/252)-1</f>
        <v>5.4947723757803324E-4</v>
      </c>
      <c r="I977" s="2">
        <f ca="1">(OFFSET(Assumptions!$B$20,I$1-1,0)*$D977+1)^(1/252)-1</f>
        <v>5.7384460448006713E-4</v>
      </c>
      <c r="J977" s="2">
        <f ca="1">(OFFSET(Assumptions!$B$20,J$1-1,0)*$D977+1)^(1/252)-1</f>
        <v>6.2213699205604378E-4</v>
      </c>
      <c r="K977" s="2">
        <f ca="1">(OFFSET(Assumptions!$B$20,K$1-1,0)*$D977+1)^(1/252)-1</f>
        <v>5.4947723757803324E-4</v>
      </c>
      <c r="L977" s="2">
        <f ca="1">(OFFSET(Assumptions!$B$20,L$1-1,0)*$D977+1)^(1/252)-1</f>
        <v>5.4703228840025098E-4</v>
      </c>
      <c r="M977" s="2">
        <f ca="1">(OFFSET(Assumptions!$B$20,M$1-1,0)*$D977+1)^(1/252)-1</f>
        <v>5.5924206588287007E-4</v>
      </c>
      <c r="N977" s="2">
        <f ca="1">(OFFSET(Assumptions!$B$20,N$1-1,0)*$D977+1)^(1/252)-1</f>
        <v>5.2446811385986614E-4</v>
      </c>
    </row>
    <row r="978" spans="1:14" x14ac:dyDescent="0.25">
      <c r="A978" s="4">
        <f t="shared" si="60"/>
        <v>1</v>
      </c>
      <c r="B978" s="4">
        <f t="shared" si="61"/>
        <v>2016</v>
      </c>
      <c r="C978" s="9">
        <v>42382</v>
      </c>
      <c r="D978" s="1">
        <f t="shared" si="62"/>
        <v>0.14139957718990104</v>
      </c>
      <c r="E978" s="1">
        <v>5.2495999999990805E-4</v>
      </c>
      <c r="F978" s="1">
        <f t="shared" si="63"/>
        <v>0.45218388289104117</v>
      </c>
      <c r="G978" s="1">
        <v>-3.9386846074518399E-4</v>
      </c>
      <c r="H978" s="2">
        <f ca="1">(OFFSET(Assumptions!$B$20,H$1-1,0)*$D978+1)^(1/252)-1</f>
        <v>5.4947723757803324E-4</v>
      </c>
      <c r="I978" s="2">
        <f ca="1">(OFFSET(Assumptions!$B$20,I$1-1,0)*$D978+1)^(1/252)-1</f>
        <v>5.7384460448006713E-4</v>
      </c>
      <c r="J978" s="2">
        <f ca="1">(OFFSET(Assumptions!$B$20,J$1-1,0)*$D978+1)^(1/252)-1</f>
        <v>6.2213699205604378E-4</v>
      </c>
      <c r="K978" s="2">
        <f ca="1">(OFFSET(Assumptions!$B$20,K$1-1,0)*$D978+1)^(1/252)-1</f>
        <v>5.4947723757803324E-4</v>
      </c>
      <c r="L978" s="2">
        <f ca="1">(OFFSET(Assumptions!$B$20,L$1-1,0)*$D978+1)^(1/252)-1</f>
        <v>5.4703228840025098E-4</v>
      </c>
      <c r="M978" s="2">
        <f ca="1">(OFFSET(Assumptions!$B$20,M$1-1,0)*$D978+1)^(1/252)-1</f>
        <v>5.5924206588287007E-4</v>
      </c>
      <c r="N978" s="2">
        <f ca="1">(OFFSET(Assumptions!$B$20,N$1-1,0)*$D978+1)^(1/252)-1</f>
        <v>5.2446811385986614E-4</v>
      </c>
    </row>
    <row r="979" spans="1:14" x14ac:dyDescent="0.25">
      <c r="A979" s="4">
        <f t="shared" si="60"/>
        <v>1</v>
      </c>
      <c r="B979" s="4">
        <f t="shared" si="61"/>
        <v>2016</v>
      </c>
      <c r="C979" s="9">
        <v>42383</v>
      </c>
      <c r="D979" s="1">
        <f t="shared" si="62"/>
        <v>0.14139957718990104</v>
      </c>
      <c r="E979" s="1">
        <v>5.2495999999990805E-4</v>
      </c>
      <c r="F979" s="1">
        <f t="shared" si="63"/>
        <v>0.45294622134220353</v>
      </c>
      <c r="G979" s="1">
        <v>2.7694951298269399E-3</v>
      </c>
      <c r="H979" s="2">
        <f ca="1">(OFFSET(Assumptions!$B$20,H$1-1,0)*$D979+1)^(1/252)-1</f>
        <v>5.4947723757803324E-4</v>
      </c>
      <c r="I979" s="2">
        <f ca="1">(OFFSET(Assumptions!$B$20,I$1-1,0)*$D979+1)^(1/252)-1</f>
        <v>5.7384460448006713E-4</v>
      </c>
      <c r="J979" s="2">
        <f ca="1">(OFFSET(Assumptions!$B$20,J$1-1,0)*$D979+1)^(1/252)-1</f>
        <v>6.2213699205604378E-4</v>
      </c>
      <c r="K979" s="2">
        <f ca="1">(OFFSET(Assumptions!$B$20,K$1-1,0)*$D979+1)^(1/252)-1</f>
        <v>5.4947723757803324E-4</v>
      </c>
      <c r="L979" s="2">
        <f ca="1">(OFFSET(Assumptions!$B$20,L$1-1,0)*$D979+1)^(1/252)-1</f>
        <v>5.4703228840025098E-4</v>
      </c>
      <c r="M979" s="2">
        <f ca="1">(OFFSET(Assumptions!$B$20,M$1-1,0)*$D979+1)^(1/252)-1</f>
        <v>5.5924206588287007E-4</v>
      </c>
      <c r="N979" s="2">
        <f ca="1">(OFFSET(Assumptions!$B$20,N$1-1,0)*$D979+1)^(1/252)-1</f>
        <v>5.2446811385986614E-4</v>
      </c>
    </row>
    <row r="980" spans="1:14" x14ac:dyDescent="0.25">
      <c r="A980" s="4">
        <f t="shared" si="60"/>
        <v>1</v>
      </c>
      <c r="B980" s="4">
        <f t="shared" si="61"/>
        <v>2016</v>
      </c>
      <c r="C980" s="9">
        <v>42384</v>
      </c>
      <c r="D980" s="1">
        <f t="shared" si="62"/>
        <v>0.14139957718990104</v>
      </c>
      <c r="E980" s="1">
        <v>5.2495999999990805E-4</v>
      </c>
      <c r="F980" s="1">
        <f t="shared" si="63"/>
        <v>0.45370895999055927</v>
      </c>
      <c r="G980" s="1">
        <v>-2.8188487333571399E-3</v>
      </c>
      <c r="H980" s="2">
        <f ca="1">(OFFSET(Assumptions!$B$20,H$1-1,0)*$D980+1)^(1/252)-1</f>
        <v>5.4947723757803324E-4</v>
      </c>
      <c r="I980" s="2">
        <f ca="1">(OFFSET(Assumptions!$B$20,I$1-1,0)*$D980+1)^(1/252)-1</f>
        <v>5.7384460448006713E-4</v>
      </c>
      <c r="J980" s="2">
        <f ca="1">(OFFSET(Assumptions!$B$20,J$1-1,0)*$D980+1)^(1/252)-1</f>
        <v>6.2213699205604378E-4</v>
      </c>
      <c r="K980" s="2">
        <f ca="1">(OFFSET(Assumptions!$B$20,K$1-1,0)*$D980+1)^(1/252)-1</f>
        <v>5.4947723757803324E-4</v>
      </c>
      <c r="L980" s="2">
        <f ca="1">(OFFSET(Assumptions!$B$20,L$1-1,0)*$D980+1)^(1/252)-1</f>
        <v>5.4703228840025098E-4</v>
      </c>
      <c r="M980" s="2">
        <f ca="1">(OFFSET(Assumptions!$B$20,M$1-1,0)*$D980+1)^(1/252)-1</f>
        <v>5.5924206588287007E-4</v>
      </c>
      <c r="N980" s="2">
        <f ca="1">(OFFSET(Assumptions!$B$20,N$1-1,0)*$D980+1)^(1/252)-1</f>
        <v>5.2446811385986614E-4</v>
      </c>
    </row>
    <row r="981" spans="1:14" x14ac:dyDescent="0.25">
      <c r="A981" s="4">
        <f t="shared" si="60"/>
        <v>1</v>
      </c>
      <c r="B981" s="4">
        <f t="shared" si="61"/>
        <v>2016</v>
      </c>
      <c r="C981" s="9">
        <v>42387</v>
      </c>
      <c r="D981" s="1">
        <f t="shared" si="62"/>
        <v>0.14139957718990104</v>
      </c>
      <c r="E981" s="1">
        <v>5.2495999999990805E-4</v>
      </c>
      <c r="F981" s="1">
        <f t="shared" si="63"/>
        <v>0.45447209904619568</v>
      </c>
      <c r="G981" s="1">
        <v>-7.4336072795689904E-3</v>
      </c>
      <c r="H981" s="2">
        <f ca="1">(OFFSET(Assumptions!$B$20,H$1-1,0)*$D981+1)^(1/252)-1</f>
        <v>5.4947723757803324E-4</v>
      </c>
      <c r="I981" s="2">
        <f ca="1">(OFFSET(Assumptions!$B$20,I$1-1,0)*$D981+1)^(1/252)-1</f>
        <v>5.7384460448006713E-4</v>
      </c>
      <c r="J981" s="2">
        <f ca="1">(OFFSET(Assumptions!$B$20,J$1-1,0)*$D981+1)^(1/252)-1</f>
        <v>6.2213699205604378E-4</v>
      </c>
      <c r="K981" s="2">
        <f ca="1">(OFFSET(Assumptions!$B$20,K$1-1,0)*$D981+1)^(1/252)-1</f>
        <v>5.4947723757803324E-4</v>
      </c>
      <c r="L981" s="2">
        <f ca="1">(OFFSET(Assumptions!$B$20,L$1-1,0)*$D981+1)^(1/252)-1</f>
        <v>5.4703228840025098E-4</v>
      </c>
      <c r="M981" s="2">
        <f ca="1">(OFFSET(Assumptions!$B$20,M$1-1,0)*$D981+1)^(1/252)-1</f>
        <v>5.5924206588287007E-4</v>
      </c>
      <c r="N981" s="2">
        <f ca="1">(OFFSET(Assumptions!$B$20,N$1-1,0)*$D981+1)^(1/252)-1</f>
        <v>5.2446811385986614E-4</v>
      </c>
    </row>
    <row r="982" spans="1:14" x14ac:dyDescent="0.25">
      <c r="A982" s="4">
        <f t="shared" si="60"/>
        <v>1</v>
      </c>
      <c r="B982" s="4">
        <f t="shared" si="61"/>
        <v>2016</v>
      </c>
      <c r="C982" s="9">
        <v>42388</v>
      </c>
      <c r="D982" s="1">
        <f t="shared" si="62"/>
        <v>0.14139957718990104</v>
      </c>
      <c r="E982" s="1">
        <v>5.2495999999990805E-4</v>
      </c>
      <c r="F982" s="1">
        <f t="shared" si="63"/>
        <v>0.45523563871931083</v>
      </c>
      <c r="G982" s="1">
        <v>7.4137176501292102E-3</v>
      </c>
      <c r="H982" s="2">
        <f ca="1">(OFFSET(Assumptions!$B$20,H$1-1,0)*$D982+1)^(1/252)-1</f>
        <v>5.4947723757803324E-4</v>
      </c>
      <c r="I982" s="2">
        <f ca="1">(OFFSET(Assumptions!$B$20,I$1-1,0)*$D982+1)^(1/252)-1</f>
        <v>5.7384460448006713E-4</v>
      </c>
      <c r="J982" s="2">
        <f ca="1">(OFFSET(Assumptions!$B$20,J$1-1,0)*$D982+1)^(1/252)-1</f>
        <v>6.2213699205604378E-4</v>
      </c>
      <c r="K982" s="2">
        <f ca="1">(OFFSET(Assumptions!$B$20,K$1-1,0)*$D982+1)^(1/252)-1</f>
        <v>5.4947723757803324E-4</v>
      </c>
      <c r="L982" s="2">
        <f ca="1">(OFFSET(Assumptions!$B$20,L$1-1,0)*$D982+1)^(1/252)-1</f>
        <v>5.4703228840025098E-4</v>
      </c>
      <c r="M982" s="2">
        <f ca="1">(OFFSET(Assumptions!$B$20,M$1-1,0)*$D982+1)^(1/252)-1</f>
        <v>5.5924206588287007E-4</v>
      </c>
      <c r="N982" s="2">
        <f ca="1">(OFFSET(Assumptions!$B$20,N$1-1,0)*$D982+1)^(1/252)-1</f>
        <v>5.2446811385986614E-4</v>
      </c>
    </row>
    <row r="983" spans="1:14" x14ac:dyDescent="0.25">
      <c r="A983" s="4">
        <f t="shared" si="60"/>
        <v>1</v>
      </c>
      <c r="B983" s="4">
        <f t="shared" si="61"/>
        <v>2016</v>
      </c>
      <c r="C983" s="9">
        <v>42389</v>
      </c>
      <c r="D983" s="1">
        <f t="shared" si="62"/>
        <v>0.14139957718990104</v>
      </c>
      <c r="E983" s="1">
        <v>5.2495999999990805E-4</v>
      </c>
      <c r="F983" s="1">
        <f t="shared" si="63"/>
        <v>0.45599957922021273</v>
      </c>
      <c r="G983" s="1">
        <v>9.0531753064429007E-3</v>
      </c>
      <c r="H983" s="2">
        <f ca="1">(OFFSET(Assumptions!$B$20,H$1-1,0)*$D983+1)^(1/252)-1</f>
        <v>5.4947723757803324E-4</v>
      </c>
      <c r="I983" s="2">
        <f ca="1">(OFFSET(Assumptions!$B$20,I$1-1,0)*$D983+1)^(1/252)-1</f>
        <v>5.7384460448006713E-4</v>
      </c>
      <c r="J983" s="2">
        <f ca="1">(OFFSET(Assumptions!$B$20,J$1-1,0)*$D983+1)^(1/252)-1</f>
        <v>6.2213699205604378E-4</v>
      </c>
      <c r="K983" s="2">
        <f ca="1">(OFFSET(Assumptions!$B$20,K$1-1,0)*$D983+1)^(1/252)-1</f>
        <v>5.4947723757803324E-4</v>
      </c>
      <c r="L983" s="2">
        <f ca="1">(OFFSET(Assumptions!$B$20,L$1-1,0)*$D983+1)^(1/252)-1</f>
        <v>5.4703228840025098E-4</v>
      </c>
      <c r="M983" s="2">
        <f ca="1">(OFFSET(Assumptions!$B$20,M$1-1,0)*$D983+1)^(1/252)-1</f>
        <v>5.5924206588287007E-4</v>
      </c>
      <c r="N983" s="2">
        <f ca="1">(OFFSET(Assumptions!$B$20,N$1-1,0)*$D983+1)^(1/252)-1</f>
        <v>5.2446811385986614E-4</v>
      </c>
    </row>
    <row r="984" spans="1:14" x14ac:dyDescent="0.25">
      <c r="A984" s="4">
        <f t="shared" si="60"/>
        <v>1</v>
      </c>
      <c r="B984" s="4">
        <f t="shared" si="61"/>
        <v>2016</v>
      </c>
      <c r="C984" s="9">
        <v>42390</v>
      </c>
      <c r="D984" s="1">
        <f t="shared" si="62"/>
        <v>0.14139957718990104</v>
      </c>
      <c r="E984" s="1">
        <v>5.2495999999990805E-4</v>
      </c>
      <c r="F984" s="1">
        <f t="shared" si="63"/>
        <v>0.45676392075931993</v>
      </c>
      <c r="G984" s="1">
        <v>5.9734026529079101E-3</v>
      </c>
      <c r="H984" s="2">
        <f ca="1">(OFFSET(Assumptions!$B$20,H$1-1,0)*$D984+1)^(1/252)-1</f>
        <v>5.4947723757803324E-4</v>
      </c>
      <c r="I984" s="2">
        <f ca="1">(OFFSET(Assumptions!$B$20,I$1-1,0)*$D984+1)^(1/252)-1</f>
        <v>5.7384460448006713E-4</v>
      </c>
      <c r="J984" s="2">
        <f ca="1">(OFFSET(Assumptions!$B$20,J$1-1,0)*$D984+1)^(1/252)-1</f>
        <v>6.2213699205604378E-4</v>
      </c>
      <c r="K984" s="2">
        <f ca="1">(OFFSET(Assumptions!$B$20,K$1-1,0)*$D984+1)^(1/252)-1</f>
        <v>5.4947723757803324E-4</v>
      </c>
      <c r="L984" s="2">
        <f ca="1">(OFFSET(Assumptions!$B$20,L$1-1,0)*$D984+1)^(1/252)-1</f>
        <v>5.4703228840025098E-4</v>
      </c>
      <c r="M984" s="2">
        <f ca="1">(OFFSET(Assumptions!$B$20,M$1-1,0)*$D984+1)^(1/252)-1</f>
        <v>5.5924206588287007E-4</v>
      </c>
      <c r="N984" s="2">
        <f ca="1">(OFFSET(Assumptions!$B$20,N$1-1,0)*$D984+1)^(1/252)-1</f>
        <v>5.2446811385986614E-4</v>
      </c>
    </row>
    <row r="985" spans="1:14" x14ac:dyDescent="0.25">
      <c r="A985" s="4">
        <f t="shared" si="60"/>
        <v>1</v>
      </c>
      <c r="B985" s="4">
        <f t="shared" si="61"/>
        <v>2016</v>
      </c>
      <c r="C985" s="9">
        <v>42391</v>
      </c>
      <c r="D985" s="1">
        <f t="shared" si="62"/>
        <v>0.14129896298521283</v>
      </c>
      <c r="E985" s="1">
        <v>5.24610000000036E-4</v>
      </c>
      <c r="F985" s="1">
        <f t="shared" si="63"/>
        <v>0.4575281536797895</v>
      </c>
      <c r="G985" s="1">
        <v>3.50246217934864E-2</v>
      </c>
      <c r="H985" s="2">
        <f ca="1">(OFFSET(Assumptions!$B$20,H$1-1,0)*$D985+1)^(1/252)-1</f>
        <v>5.4911199026030921E-4</v>
      </c>
      <c r="I985" s="2">
        <f ca="1">(OFFSET(Assumptions!$B$20,I$1-1,0)*$D985+1)^(1/252)-1</f>
        <v>5.7346429557325607E-4</v>
      </c>
      <c r="J985" s="2">
        <f ca="1">(OFFSET(Assumptions!$B$20,J$1-1,0)*$D985+1)^(1/252)-1</f>
        <v>6.2172710371877216E-4</v>
      </c>
      <c r="K985" s="2">
        <f ca="1">(OFFSET(Assumptions!$B$20,K$1-1,0)*$D985+1)^(1/252)-1</f>
        <v>5.4911199026030921E-4</v>
      </c>
      <c r="L985" s="2">
        <f ca="1">(OFFSET(Assumptions!$B$20,L$1-1,0)*$D985+1)^(1/252)-1</f>
        <v>5.4666855740004294E-4</v>
      </c>
      <c r="M985" s="2">
        <f ca="1">(OFFSET(Assumptions!$B$20,M$1-1,0)*$D985+1)^(1/252)-1</f>
        <v>5.5887077183314204E-4</v>
      </c>
      <c r="N985" s="2">
        <f ca="1">(OFFSET(Assumptions!$B$20,N$1-1,0)*$D985+1)^(1/252)-1</f>
        <v>5.2411842072452863E-4</v>
      </c>
    </row>
    <row r="986" spans="1:14" x14ac:dyDescent="0.25">
      <c r="A986" s="4">
        <f t="shared" si="60"/>
        <v>1</v>
      </c>
      <c r="B986" s="4">
        <f t="shared" si="61"/>
        <v>2016</v>
      </c>
      <c r="C986" s="9">
        <v>42394</v>
      </c>
      <c r="D986" s="1">
        <f t="shared" si="62"/>
        <v>0.14129896298521283</v>
      </c>
      <c r="E986" s="1">
        <v>5.24610000000036E-4</v>
      </c>
      <c r="F986" s="1">
        <f t="shared" si="63"/>
        <v>0.45829278752449154</v>
      </c>
      <c r="G986" s="1">
        <v>-1.2826727803827399E-4</v>
      </c>
      <c r="H986" s="2">
        <f ca="1">(OFFSET(Assumptions!$B$20,H$1-1,0)*$D986+1)^(1/252)-1</f>
        <v>5.4911199026030921E-4</v>
      </c>
      <c r="I986" s="2">
        <f ca="1">(OFFSET(Assumptions!$B$20,I$1-1,0)*$D986+1)^(1/252)-1</f>
        <v>5.7346429557325607E-4</v>
      </c>
      <c r="J986" s="2">
        <f ca="1">(OFFSET(Assumptions!$B$20,J$1-1,0)*$D986+1)^(1/252)-1</f>
        <v>6.2172710371877216E-4</v>
      </c>
      <c r="K986" s="2">
        <f ca="1">(OFFSET(Assumptions!$B$20,K$1-1,0)*$D986+1)^(1/252)-1</f>
        <v>5.4911199026030921E-4</v>
      </c>
      <c r="L986" s="2">
        <f ca="1">(OFFSET(Assumptions!$B$20,L$1-1,0)*$D986+1)^(1/252)-1</f>
        <v>5.4666855740004294E-4</v>
      </c>
      <c r="M986" s="2">
        <f ca="1">(OFFSET(Assumptions!$B$20,M$1-1,0)*$D986+1)^(1/252)-1</f>
        <v>5.5887077183314204E-4</v>
      </c>
      <c r="N986" s="2">
        <f ca="1">(OFFSET(Assumptions!$B$20,N$1-1,0)*$D986+1)^(1/252)-1</f>
        <v>5.2411842072452863E-4</v>
      </c>
    </row>
    <row r="987" spans="1:14" x14ac:dyDescent="0.25">
      <c r="A987" s="4">
        <f t="shared" si="60"/>
        <v>1</v>
      </c>
      <c r="B987" s="4">
        <f t="shared" si="61"/>
        <v>2016</v>
      </c>
      <c r="C987" s="9">
        <v>42395</v>
      </c>
      <c r="D987" s="1">
        <f t="shared" si="62"/>
        <v>0.14129896298521283</v>
      </c>
      <c r="E987" s="1">
        <v>5.24610000000036E-4</v>
      </c>
      <c r="F987" s="1">
        <f t="shared" si="63"/>
        <v>0.45905782250375471</v>
      </c>
      <c r="G987" s="1">
        <v>3.4862787700153902E-3</v>
      </c>
      <c r="H987" s="2">
        <f ca="1">(OFFSET(Assumptions!$B$20,H$1-1,0)*$D987+1)^(1/252)-1</f>
        <v>5.4911199026030921E-4</v>
      </c>
      <c r="I987" s="2">
        <f ca="1">(OFFSET(Assumptions!$B$20,I$1-1,0)*$D987+1)^(1/252)-1</f>
        <v>5.7346429557325607E-4</v>
      </c>
      <c r="J987" s="2">
        <f ca="1">(OFFSET(Assumptions!$B$20,J$1-1,0)*$D987+1)^(1/252)-1</f>
        <v>6.2172710371877216E-4</v>
      </c>
      <c r="K987" s="2">
        <f ca="1">(OFFSET(Assumptions!$B$20,K$1-1,0)*$D987+1)^(1/252)-1</f>
        <v>5.4911199026030921E-4</v>
      </c>
      <c r="L987" s="2">
        <f ca="1">(OFFSET(Assumptions!$B$20,L$1-1,0)*$D987+1)^(1/252)-1</f>
        <v>5.4666855740004294E-4</v>
      </c>
      <c r="M987" s="2">
        <f ca="1">(OFFSET(Assumptions!$B$20,M$1-1,0)*$D987+1)^(1/252)-1</f>
        <v>5.5887077183314204E-4</v>
      </c>
      <c r="N987" s="2">
        <f ca="1">(OFFSET(Assumptions!$B$20,N$1-1,0)*$D987+1)^(1/252)-1</f>
        <v>5.2411842072452863E-4</v>
      </c>
    </row>
    <row r="988" spans="1:14" x14ac:dyDescent="0.25">
      <c r="A988" s="4">
        <f t="shared" si="60"/>
        <v>1</v>
      </c>
      <c r="B988" s="4">
        <f t="shared" si="61"/>
        <v>2016</v>
      </c>
      <c r="C988" s="9">
        <v>42396</v>
      </c>
      <c r="D988" s="1">
        <f t="shared" si="62"/>
        <v>0.14129896298521283</v>
      </c>
      <c r="E988" s="1">
        <v>5.24610000000036E-4</v>
      </c>
      <c r="F988" s="1">
        <f t="shared" si="63"/>
        <v>0.45982325882801844</v>
      </c>
      <c r="G988" s="1">
        <v>5.1115971828268299E-3</v>
      </c>
      <c r="H988" s="2">
        <f ca="1">(OFFSET(Assumptions!$B$20,H$1-1,0)*$D988+1)^(1/252)-1</f>
        <v>5.4911199026030921E-4</v>
      </c>
      <c r="I988" s="2">
        <f ca="1">(OFFSET(Assumptions!$B$20,I$1-1,0)*$D988+1)^(1/252)-1</f>
        <v>5.7346429557325607E-4</v>
      </c>
      <c r="J988" s="2">
        <f ca="1">(OFFSET(Assumptions!$B$20,J$1-1,0)*$D988+1)^(1/252)-1</f>
        <v>6.2172710371877216E-4</v>
      </c>
      <c r="K988" s="2">
        <f ca="1">(OFFSET(Assumptions!$B$20,K$1-1,0)*$D988+1)^(1/252)-1</f>
        <v>5.4911199026030921E-4</v>
      </c>
      <c r="L988" s="2">
        <f ca="1">(OFFSET(Assumptions!$B$20,L$1-1,0)*$D988+1)^(1/252)-1</f>
        <v>5.4666855740004294E-4</v>
      </c>
      <c r="M988" s="2">
        <f ca="1">(OFFSET(Assumptions!$B$20,M$1-1,0)*$D988+1)^(1/252)-1</f>
        <v>5.5887077183314204E-4</v>
      </c>
      <c r="N988" s="2">
        <f ca="1">(OFFSET(Assumptions!$B$20,N$1-1,0)*$D988+1)^(1/252)-1</f>
        <v>5.2411842072452863E-4</v>
      </c>
    </row>
    <row r="989" spans="1:14" x14ac:dyDescent="0.25">
      <c r="A989" s="4">
        <f t="shared" si="60"/>
        <v>1</v>
      </c>
      <c r="B989" s="4">
        <f t="shared" si="61"/>
        <v>2016</v>
      </c>
      <c r="C989" s="9">
        <v>42397</v>
      </c>
      <c r="D989" s="1">
        <f t="shared" si="62"/>
        <v>0.14129896298521283</v>
      </c>
      <c r="E989" s="1">
        <v>5.24610000000036E-4</v>
      </c>
      <c r="F989" s="1">
        <f t="shared" si="63"/>
        <v>0.46058909670783232</v>
      </c>
      <c r="G989" s="1">
        <v>-1.9857819909188099E-3</v>
      </c>
      <c r="H989" s="2">
        <f ca="1">(OFFSET(Assumptions!$B$20,H$1-1,0)*$D989+1)^(1/252)-1</f>
        <v>5.4911199026030921E-4</v>
      </c>
      <c r="I989" s="2">
        <f ca="1">(OFFSET(Assumptions!$B$20,I$1-1,0)*$D989+1)^(1/252)-1</f>
        <v>5.7346429557325607E-4</v>
      </c>
      <c r="J989" s="2">
        <f ca="1">(OFFSET(Assumptions!$B$20,J$1-1,0)*$D989+1)^(1/252)-1</f>
        <v>6.2172710371877216E-4</v>
      </c>
      <c r="K989" s="2">
        <f ca="1">(OFFSET(Assumptions!$B$20,K$1-1,0)*$D989+1)^(1/252)-1</f>
        <v>5.4911199026030921E-4</v>
      </c>
      <c r="L989" s="2">
        <f ca="1">(OFFSET(Assumptions!$B$20,L$1-1,0)*$D989+1)^(1/252)-1</f>
        <v>5.4666855740004294E-4</v>
      </c>
      <c r="M989" s="2">
        <f ca="1">(OFFSET(Assumptions!$B$20,M$1-1,0)*$D989+1)^(1/252)-1</f>
        <v>5.5887077183314204E-4</v>
      </c>
      <c r="N989" s="2">
        <f ca="1">(OFFSET(Assumptions!$B$20,N$1-1,0)*$D989+1)^(1/252)-1</f>
        <v>5.2411842072452863E-4</v>
      </c>
    </row>
    <row r="990" spans="1:14" x14ac:dyDescent="0.25">
      <c r="A990" s="4">
        <f t="shared" si="60"/>
        <v>1</v>
      </c>
      <c r="B990" s="4">
        <f t="shared" si="61"/>
        <v>2016</v>
      </c>
      <c r="C990" s="9">
        <v>42398</v>
      </c>
      <c r="D990" s="1">
        <f t="shared" si="62"/>
        <v>0.14129896298521283</v>
      </c>
      <c r="E990" s="1">
        <v>5.24610000000036E-4</v>
      </c>
      <c r="F990" s="1">
        <f t="shared" si="63"/>
        <v>0.46135533635385628</v>
      </c>
      <c r="G990" s="1">
        <v>1.44692583996975E-2</v>
      </c>
      <c r="H990" s="2">
        <f ca="1">(OFFSET(Assumptions!$B$20,H$1-1,0)*$D990+1)^(1/252)-1</f>
        <v>5.4911199026030921E-4</v>
      </c>
      <c r="I990" s="2">
        <f ca="1">(OFFSET(Assumptions!$B$20,I$1-1,0)*$D990+1)^(1/252)-1</f>
        <v>5.7346429557325607E-4</v>
      </c>
      <c r="J990" s="2">
        <f ca="1">(OFFSET(Assumptions!$B$20,J$1-1,0)*$D990+1)^(1/252)-1</f>
        <v>6.2172710371877216E-4</v>
      </c>
      <c r="K990" s="2">
        <f ca="1">(OFFSET(Assumptions!$B$20,K$1-1,0)*$D990+1)^(1/252)-1</f>
        <v>5.4911199026030921E-4</v>
      </c>
      <c r="L990" s="2">
        <f ca="1">(OFFSET(Assumptions!$B$20,L$1-1,0)*$D990+1)^(1/252)-1</f>
        <v>5.4666855740004294E-4</v>
      </c>
      <c r="M990" s="2">
        <f ca="1">(OFFSET(Assumptions!$B$20,M$1-1,0)*$D990+1)^(1/252)-1</f>
        <v>5.5887077183314204E-4</v>
      </c>
      <c r="N990" s="2">
        <f ca="1">(OFFSET(Assumptions!$B$20,N$1-1,0)*$D990+1)^(1/252)-1</f>
        <v>5.2411842072452863E-4</v>
      </c>
    </row>
    <row r="991" spans="1:14" x14ac:dyDescent="0.25">
      <c r="A991" s="4">
        <f t="shared" si="60"/>
        <v>2</v>
      </c>
      <c r="B991" s="4">
        <f t="shared" si="61"/>
        <v>2016</v>
      </c>
      <c r="C991" s="9">
        <v>42401</v>
      </c>
      <c r="D991" s="1">
        <f t="shared" si="62"/>
        <v>0.14129896298521283</v>
      </c>
      <c r="E991" s="1">
        <v>5.24610000000036E-4</v>
      </c>
      <c r="F991" s="1">
        <f t="shared" si="63"/>
        <v>0.46212197797686083</v>
      </c>
      <c r="G991" s="1">
        <v>-1.0454557151681801E-2</v>
      </c>
      <c r="H991" s="2">
        <f ca="1">(OFFSET(Assumptions!$B$20,H$1-1,0)*$D991+1)^(1/252)-1</f>
        <v>5.4911199026030921E-4</v>
      </c>
      <c r="I991" s="2">
        <f ca="1">(OFFSET(Assumptions!$B$20,I$1-1,0)*$D991+1)^(1/252)-1</f>
        <v>5.7346429557325607E-4</v>
      </c>
      <c r="J991" s="2">
        <f ca="1">(OFFSET(Assumptions!$B$20,J$1-1,0)*$D991+1)^(1/252)-1</f>
        <v>6.2172710371877216E-4</v>
      </c>
      <c r="K991" s="2">
        <f ca="1">(OFFSET(Assumptions!$B$20,K$1-1,0)*$D991+1)^(1/252)-1</f>
        <v>5.4911199026030921E-4</v>
      </c>
      <c r="L991" s="2">
        <f ca="1">(OFFSET(Assumptions!$B$20,L$1-1,0)*$D991+1)^(1/252)-1</f>
        <v>5.4666855740004294E-4</v>
      </c>
      <c r="M991" s="2">
        <f ca="1">(OFFSET(Assumptions!$B$20,M$1-1,0)*$D991+1)^(1/252)-1</f>
        <v>5.5887077183314204E-4</v>
      </c>
      <c r="N991" s="2">
        <f ca="1">(OFFSET(Assumptions!$B$20,N$1-1,0)*$D991+1)^(1/252)-1</f>
        <v>5.2411842072452863E-4</v>
      </c>
    </row>
    <row r="992" spans="1:14" x14ac:dyDescent="0.25">
      <c r="A992" s="4">
        <f t="shared" si="60"/>
        <v>2</v>
      </c>
      <c r="B992" s="4">
        <f t="shared" si="61"/>
        <v>2016</v>
      </c>
      <c r="C992" s="9">
        <v>42402</v>
      </c>
      <c r="D992" s="1">
        <f t="shared" si="62"/>
        <v>0.14129896298521283</v>
      </c>
      <c r="E992" s="1">
        <v>5.24610000000036E-4</v>
      </c>
      <c r="F992" s="1">
        <f t="shared" si="63"/>
        <v>0.46288902178772728</v>
      </c>
      <c r="G992" s="1">
        <v>-2.1032122766193599E-3</v>
      </c>
      <c r="H992" s="2">
        <f ca="1">(OFFSET(Assumptions!$B$20,H$1-1,0)*$D992+1)^(1/252)-1</f>
        <v>5.4911199026030921E-4</v>
      </c>
      <c r="I992" s="2">
        <f ca="1">(OFFSET(Assumptions!$B$20,I$1-1,0)*$D992+1)^(1/252)-1</f>
        <v>5.7346429557325607E-4</v>
      </c>
      <c r="J992" s="2">
        <f ca="1">(OFFSET(Assumptions!$B$20,J$1-1,0)*$D992+1)^(1/252)-1</f>
        <v>6.2172710371877216E-4</v>
      </c>
      <c r="K992" s="2">
        <f ca="1">(OFFSET(Assumptions!$B$20,K$1-1,0)*$D992+1)^(1/252)-1</f>
        <v>5.4911199026030921E-4</v>
      </c>
      <c r="L992" s="2">
        <f ca="1">(OFFSET(Assumptions!$B$20,L$1-1,0)*$D992+1)^(1/252)-1</f>
        <v>5.4666855740004294E-4</v>
      </c>
      <c r="M992" s="2">
        <f ca="1">(OFFSET(Assumptions!$B$20,M$1-1,0)*$D992+1)^(1/252)-1</f>
        <v>5.5887077183314204E-4</v>
      </c>
      <c r="N992" s="2">
        <f ca="1">(OFFSET(Assumptions!$B$20,N$1-1,0)*$D992+1)^(1/252)-1</f>
        <v>5.2411842072452863E-4</v>
      </c>
    </row>
    <row r="993" spans="1:14" x14ac:dyDescent="0.25">
      <c r="A993" s="4">
        <f t="shared" si="60"/>
        <v>2</v>
      </c>
      <c r="B993" s="4">
        <f t="shared" si="61"/>
        <v>2016</v>
      </c>
      <c r="C993" s="9">
        <v>42403</v>
      </c>
      <c r="D993" s="1">
        <f t="shared" si="62"/>
        <v>0.14129896298521283</v>
      </c>
      <c r="E993" s="1">
        <v>5.24610000000036E-4</v>
      </c>
      <c r="F993" s="1">
        <f t="shared" si="63"/>
        <v>0.46365646799744731</v>
      </c>
      <c r="G993" s="1">
        <v>9.5516543388574106E-3</v>
      </c>
      <c r="H993" s="2">
        <f ca="1">(OFFSET(Assumptions!$B$20,H$1-1,0)*$D993+1)^(1/252)-1</f>
        <v>5.4911199026030921E-4</v>
      </c>
      <c r="I993" s="2">
        <f ca="1">(OFFSET(Assumptions!$B$20,I$1-1,0)*$D993+1)^(1/252)-1</f>
        <v>5.7346429557325607E-4</v>
      </c>
      <c r="J993" s="2">
        <f ca="1">(OFFSET(Assumptions!$B$20,J$1-1,0)*$D993+1)^(1/252)-1</f>
        <v>6.2172710371877216E-4</v>
      </c>
      <c r="K993" s="2">
        <f ca="1">(OFFSET(Assumptions!$B$20,K$1-1,0)*$D993+1)^(1/252)-1</f>
        <v>5.4911199026030921E-4</v>
      </c>
      <c r="L993" s="2">
        <f ca="1">(OFFSET(Assumptions!$B$20,L$1-1,0)*$D993+1)^(1/252)-1</f>
        <v>5.4666855740004294E-4</v>
      </c>
      <c r="M993" s="2">
        <f ca="1">(OFFSET(Assumptions!$B$20,M$1-1,0)*$D993+1)^(1/252)-1</f>
        <v>5.5887077183314204E-4</v>
      </c>
      <c r="N993" s="2">
        <f ca="1">(OFFSET(Assumptions!$B$20,N$1-1,0)*$D993+1)^(1/252)-1</f>
        <v>5.2411842072452863E-4</v>
      </c>
    </row>
    <row r="994" spans="1:14" x14ac:dyDescent="0.25">
      <c r="A994" s="4">
        <f t="shared" si="60"/>
        <v>2</v>
      </c>
      <c r="B994" s="4">
        <f t="shared" si="61"/>
        <v>2016</v>
      </c>
      <c r="C994" s="9">
        <v>42404</v>
      </c>
      <c r="D994" s="1">
        <f t="shared" si="62"/>
        <v>0.14129896298521283</v>
      </c>
      <c r="E994" s="1">
        <v>5.24610000000036E-4</v>
      </c>
      <c r="F994" s="1">
        <f t="shared" si="63"/>
        <v>0.46442431681712359</v>
      </c>
      <c r="G994" s="1">
        <v>-2.80794188882472E-3</v>
      </c>
      <c r="H994" s="2">
        <f ca="1">(OFFSET(Assumptions!$B$20,H$1-1,0)*$D994+1)^(1/252)-1</f>
        <v>5.4911199026030921E-4</v>
      </c>
      <c r="I994" s="2">
        <f ca="1">(OFFSET(Assumptions!$B$20,I$1-1,0)*$D994+1)^(1/252)-1</f>
        <v>5.7346429557325607E-4</v>
      </c>
      <c r="J994" s="2">
        <f ca="1">(OFFSET(Assumptions!$B$20,J$1-1,0)*$D994+1)^(1/252)-1</f>
        <v>6.2172710371877216E-4</v>
      </c>
      <c r="K994" s="2">
        <f ca="1">(OFFSET(Assumptions!$B$20,K$1-1,0)*$D994+1)^(1/252)-1</f>
        <v>5.4911199026030921E-4</v>
      </c>
      <c r="L994" s="2">
        <f ca="1">(OFFSET(Assumptions!$B$20,L$1-1,0)*$D994+1)^(1/252)-1</f>
        <v>5.4666855740004294E-4</v>
      </c>
      <c r="M994" s="2">
        <f ca="1">(OFFSET(Assumptions!$B$20,M$1-1,0)*$D994+1)^(1/252)-1</f>
        <v>5.5887077183314204E-4</v>
      </c>
      <c r="N994" s="2">
        <f ca="1">(OFFSET(Assumptions!$B$20,N$1-1,0)*$D994+1)^(1/252)-1</f>
        <v>5.2411842072452863E-4</v>
      </c>
    </row>
    <row r="995" spans="1:14" x14ac:dyDescent="0.25">
      <c r="A995" s="4">
        <f t="shared" si="60"/>
        <v>2</v>
      </c>
      <c r="B995" s="4">
        <f t="shared" si="61"/>
        <v>2016</v>
      </c>
      <c r="C995" s="9">
        <v>42405</v>
      </c>
      <c r="D995" s="1">
        <f t="shared" si="62"/>
        <v>0.14129896298521283</v>
      </c>
      <c r="E995" s="1">
        <v>5.24610000000036E-4</v>
      </c>
      <c r="F995" s="1">
        <f t="shared" si="63"/>
        <v>0.46519256845796897</v>
      </c>
      <c r="G995" s="1">
        <v>-1.06734374040205E-2</v>
      </c>
      <c r="H995" s="2">
        <f ca="1">(OFFSET(Assumptions!$B$20,H$1-1,0)*$D995+1)^(1/252)-1</f>
        <v>5.4911199026030921E-4</v>
      </c>
      <c r="I995" s="2">
        <f ca="1">(OFFSET(Assumptions!$B$20,I$1-1,0)*$D995+1)^(1/252)-1</f>
        <v>5.7346429557325607E-4</v>
      </c>
      <c r="J995" s="2">
        <f ca="1">(OFFSET(Assumptions!$B$20,J$1-1,0)*$D995+1)^(1/252)-1</f>
        <v>6.2172710371877216E-4</v>
      </c>
      <c r="K995" s="2">
        <f ca="1">(OFFSET(Assumptions!$B$20,K$1-1,0)*$D995+1)^(1/252)-1</f>
        <v>5.4911199026030921E-4</v>
      </c>
      <c r="L995" s="2">
        <f ca="1">(OFFSET(Assumptions!$B$20,L$1-1,0)*$D995+1)^(1/252)-1</f>
        <v>5.4666855740004294E-4</v>
      </c>
      <c r="M995" s="2">
        <f ca="1">(OFFSET(Assumptions!$B$20,M$1-1,0)*$D995+1)^(1/252)-1</f>
        <v>5.5887077183314204E-4</v>
      </c>
      <c r="N995" s="2">
        <f ca="1">(OFFSET(Assumptions!$B$20,N$1-1,0)*$D995+1)^(1/252)-1</f>
        <v>5.2411842072452863E-4</v>
      </c>
    </row>
    <row r="996" spans="1:14" x14ac:dyDescent="0.25">
      <c r="A996" s="4">
        <f t="shared" si="60"/>
        <v>2</v>
      </c>
      <c r="B996" s="4">
        <f t="shared" si="61"/>
        <v>2016</v>
      </c>
      <c r="C996" s="9">
        <v>42410</v>
      </c>
      <c r="D996" s="1">
        <f t="shared" si="62"/>
        <v>0.14129896298521283</v>
      </c>
      <c r="E996" s="1">
        <v>5.24610000000036E-4</v>
      </c>
      <c r="F996" s="1">
        <f t="shared" si="63"/>
        <v>0.46596122313130772</v>
      </c>
      <c r="G996" s="1">
        <v>-2.4865751865858999E-3</v>
      </c>
      <c r="H996" s="2">
        <f ca="1">(OFFSET(Assumptions!$B$20,H$1-1,0)*$D996+1)^(1/252)-1</f>
        <v>5.4911199026030921E-4</v>
      </c>
      <c r="I996" s="2">
        <f ca="1">(OFFSET(Assumptions!$B$20,I$1-1,0)*$D996+1)^(1/252)-1</f>
        <v>5.7346429557325607E-4</v>
      </c>
      <c r="J996" s="2">
        <f ca="1">(OFFSET(Assumptions!$B$20,J$1-1,0)*$D996+1)^(1/252)-1</f>
        <v>6.2172710371877216E-4</v>
      </c>
      <c r="K996" s="2">
        <f ca="1">(OFFSET(Assumptions!$B$20,K$1-1,0)*$D996+1)^(1/252)-1</f>
        <v>5.4911199026030921E-4</v>
      </c>
      <c r="L996" s="2">
        <f ca="1">(OFFSET(Assumptions!$B$20,L$1-1,0)*$D996+1)^(1/252)-1</f>
        <v>5.4666855740004294E-4</v>
      </c>
      <c r="M996" s="2">
        <f ca="1">(OFFSET(Assumptions!$B$20,M$1-1,0)*$D996+1)^(1/252)-1</f>
        <v>5.5887077183314204E-4</v>
      </c>
      <c r="N996" s="2">
        <f ca="1">(OFFSET(Assumptions!$B$20,N$1-1,0)*$D996+1)^(1/252)-1</f>
        <v>5.2411842072452863E-4</v>
      </c>
    </row>
    <row r="997" spans="1:14" x14ac:dyDescent="0.25">
      <c r="A997" s="4">
        <f t="shared" si="60"/>
        <v>2</v>
      </c>
      <c r="B997" s="4">
        <f t="shared" si="61"/>
        <v>2016</v>
      </c>
      <c r="C997" s="9">
        <v>42411</v>
      </c>
      <c r="D997" s="1">
        <f t="shared" si="62"/>
        <v>0.14129896298521283</v>
      </c>
      <c r="E997" s="1">
        <v>5.24610000000036E-4</v>
      </c>
      <c r="F997" s="1">
        <f t="shared" si="63"/>
        <v>0.46673028104857472</v>
      </c>
      <c r="G997" s="1">
        <v>1.2492915663173501E-2</v>
      </c>
      <c r="H997" s="2">
        <f ca="1">(OFFSET(Assumptions!$B$20,H$1-1,0)*$D997+1)^(1/252)-1</f>
        <v>5.4911199026030921E-4</v>
      </c>
      <c r="I997" s="2">
        <f ca="1">(OFFSET(Assumptions!$B$20,I$1-1,0)*$D997+1)^(1/252)-1</f>
        <v>5.7346429557325607E-4</v>
      </c>
      <c r="J997" s="2">
        <f ca="1">(OFFSET(Assumptions!$B$20,J$1-1,0)*$D997+1)^(1/252)-1</f>
        <v>6.2172710371877216E-4</v>
      </c>
      <c r="K997" s="2">
        <f ca="1">(OFFSET(Assumptions!$B$20,K$1-1,0)*$D997+1)^(1/252)-1</f>
        <v>5.4911199026030921E-4</v>
      </c>
      <c r="L997" s="2">
        <f ca="1">(OFFSET(Assumptions!$B$20,L$1-1,0)*$D997+1)^(1/252)-1</f>
        <v>5.4666855740004294E-4</v>
      </c>
      <c r="M997" s="2">
        <f ca="1">(OFFSET(Assumptions!$B$20,M$1-1,0)*$D997+1)^(1/252)-1</f>
        <v>5.5887077183314204E-4</v>
      </c>
      <c r="N997" s="2">
        <f ca="1">(OFFSET(Assumptions!$B$20,N$1-1,0)*$D997+1)^(1/252)-1</f>
        <v>5.2411842072452863E-4</v>
      </c>
    </row>
    <row r="998" spans="1:14" x14ac:dyDescent="0.25">
      <c r="A998" s="4">
        <f t="shared" si="60"/>
        <v>2</v>
      </c>
      <c r="B998" s="4">
        <f t="shared" si="61"/>
        <v>2016</v>
      </c>
      <c r="C998" s="9">
        <v>42412</v>
      </c>
      <c r="D998" s="1">
        <f t="shared" si="62"/>
        <v>0.14129896298521283</v>
      </c>
      <c r="E998" s="1">
        <v>5.24610000000036E-4</v>
      </c>
      <c r="F998" s="1">
        <f t="shared" si="63"/>
        <v>0.46749974242131564</v>
      </c>
      <c r="G998" s="1">
        <v>-9.3044393354939602E-3</v>
      </c>
      <c r="H998" s="2">
        <f ca="1">(OFFSET(Assumptions!$B$20,H$1-1,0)*$D998+1)^(1/252)-1</f>
        <v>5.4911199026030921E-4</v>
      </c>
      <c r="I998" s="2">
        <f ca="1">(OFFSET(Assumptions!$B$20,I$1-1,0)*$D998+1)^(1/252)-1</f>
        <v>5.7346429557325607E-4</v>
      </c>
      <c r="J998" s="2">
        <f ca="1">(OFFSET(Assumptions!$B$20,J$1-1,0)*$D998+1)^(1/252)-1</f>
        <v>6.2172710371877216E-4</v>
      </c>
      <c r="K998" s="2">
        <f ca="1">(OFFSET(Assumptions!$B$20,K$1-1,0)*$D998+1)^(1/252)-1</f>
        <v>5.4911199026030921E-4</v>
      </c>
      <c r="L998" s="2">
        <f ca="1">(OFFSET(Assumptions!$B$20,L$1-1,0)*$D998+1)^(1/252)-1</f>
        <v>5.4666855740004294E-4</v>
      </c>
      <c r="M998" s="2">
        <f ca="1">(OFFSET(Assumptions!$B$20,M$1-1,0)*$D998+1)^(1/252)-1</f>
        <v>5.5887077183314204E-4</v>
      </c>
      <c r="N998" s="2">
        <f ca="1">(OFFSET(Assumptions!$B$20,N$1-1,0)*$D998+1)^(1/252)-1</f>
        <v>5.2411842072452863E-4</v>
      </c>
    </row>
    <row r="999" spans="1:14" x14ac:dyDescent="0.25">
      <c r="A999" s="4">
        <f t="shared" si="60"/>
        <v>2</v>
      </c>
      <c r="B999" s="4">
        <f t="shared" si="61"/>
        <v>2016</v>
      </c>
      <c r="C999" s="9">
        <v>42415</v>
      </c>
      <c r="D999" s="1">
        <f t="shared" si="62"/>
        <v>0.14129896298521283</v>
      </c>
      <c r="E999" s="1">
        <v>5.24610000000036E-4</v>
      </c>
      <c r="F999" s="1">
        <f t="shared" si="63"/>
        <v>0.4682696074611874</v>
      </c>
      <c r="G999" s="1">
        <v>-7.0841201756288697E-4</v>
      </c>
      <c r="H999" s="2">
        <f ca="1">(OFFSET(Assumptions!$B$20,H$1-1,0)*$D999+1)^(1/252)-1</f>
        <v>5.4911199026030921E-4</v>
      </c>
      <c r="I999" s="2">
        <f ca="1">(OFFSET(Assumptions!$B$20,I$1-1,0)*$D999+1)^(1/252)-1</f>
        <v>5.7346429557325607E-4</v>
      </c>
      <c r="J999" s="2">
        <f ca="1">(OFFSET(Assumptions!$B$20,J$1-1,0)*$D999+1)^(1/252)-1</f>
        <v>6.2172710371877216E-4</v>
      </c>
      <c r="K999" s="2">
        <f ca="1">(OFFSET(Assumptions!$B$20,K$1-1,0)*$D999+1)^(1/252)-1</f>
        <v>5.4911199026030921E-4</v>
      </c>
      <c r="L999" s="2">
        <f ca="1">(OFFSET(Assumptions!$B$20,L$1-1,0)*$D999+1)^(1/252)-1</f>
        <v>5.4666855740004294E-4</v>
      </c>
      <c r="M999" s="2">
        <f ca="1">(OFFSET(Assumptions!$B$20,M$1-1,0)*$D999+1)^(1/252)-1</f>
        <v>5.5887077183314204E-4</v>
      </c>
      <c r="N999" s="2">
        <f ca="1">(OFFSET(Assumptions!$B$20,N$1-1,0)*$D999+1)^(1/252)-1</f>
        <v>5.2411842072452863E-4</v>
      </c>
    </row>
    <row r="1000" spans="1:14" x14ac:dyDescent="0.25">
      <c r="A1000" s="4">
        <f t="shared" si="60"/>
        <v>2</v>
      </c>
      <c r="B1000" s="4">
        <f t="shared" si="61"/>
        <v>2016</v>
      </c>
      <c r="C1000" s="9">
        <v>42416</v>
      </c>
      <c r="D1000" s="1">
        <f t="shared" si="62"/>
        <v>0.14129896298521283</v>
      </c>
      <c r="E1000" s="1">
        <v>5.24610000000036E-4</v>
      </c>
      <c r="F1000" s="1">
        <f t="shared" si="63"/>
        <v>0.4690398763799577</v>
      </c>
      <c r="G1000" s="1">
        <v>1.23954186797945E-2</v>
      </c>
      <c r="H1000" s="2">
        <f ca="1">(OFFSET(Assumptions!$B$20,H$1-1,0)*$D1000+1)^(1/252)-1</f>
        <v>5.4911199026030921E-4</v>
      </c>
      <c r="I1000" s="2">
        <f ca="1">(OFFSET(Assumptions!$B$20,I$1-1,0)*$D1000+1)^(1/252)-1</f>
        <v>5.7346429557325607E-4</v>
      </c>
      <c r="J1000" s="2">
        <f ca="1">(OFFSET(Assumptions!$B$20,J$1-1,0)*$D1000+1)^(1/252)-1</f>
        <v>6.2172710371877216E-4</v>
      </c>
      <c r="K1000" s="2">
        <f ca="1">(OFFSET(Assumptions!$B$20,K$1-1,0)*$D1000+1)^(1/252)-1</f>
        <v>5.4911199026030921E-4</v>
      </c>
      <c r="L1000" s="2">
        <f ca="1">(OFFSET(Assumptions!$B$20,L$1-1,0)*$D1000+1)^(1/252)-1</f>
        <v>5.4666855740004294E-4</v>
      </c>
      <c r="M1000" s="2">
        <f ca="1">(OFFSET(Assumptions!$B$20,M$1-1,0)*$D1000+1)^(1/252)-1</f>
        <v>5.5887077183314204E-4</v>
      </c>
      <c r="N1000" s="2">
        <f ca="1">(OFFSET(Assumptions!$B$20,N$1-1,0)*$D1000+1)^(1/252)-1</f>
        <v>5.2411842072452863E-4</v>
      </c>
    </row>
    <row r="1001" spans="1:14" x14ac:dyDescent="0.25">
      <c r="A1001" s="4">
        <f t="shared" si="60"/>
        <v>2</v>
      </c>
      <c r="B1001" s="4">
        <f t="shared" si="61"/>
        <v>2016</v>
      </c>
      <c r="C1001" s="9">
        <v>42417</v>
      </c>
      <c r="D1001" s="1">
        <f t="shared" si="62"/>
        <v>0.14129896298521283</v>
      </c>
      <c r="E1001" s="1">
        <v>5.24610000000036E-4</v>
      </c>
      <c r="F1001" s="1">
        <f t="shared" si="63"/>
        <v>0.46981054938950551</v>
      </c>
      <c r="G1001" s="1">
        <v>1.0601696851072E-2</v>
      </c>
      <c r="H1001" s="2">
        <f ca="1">(OFFSET(Assumptions!$B$20,H$1-1,0)*$D1001+1)^(1/252)-1</f>
        <v>5.4911199026030921E-4</v>
      </c>
      <c r="I1001" s="2">
        <f ca="1">(OFFSET(Assumptions!$B$20,I$1-1,0)*$D1001+1)^(1/252)-1</f>
        <v>5.7346429557325607E-4</v>
      </c>
      <c r="J1001" s="2">
        <f ca="1">(OFFSET(Assumptions!$B$20,J$1-1,0)*$D1001+1)^(1/252)-1</f>
        <v>6.2172710371877216E-4</v>
      </c>
      <c r="K1001" s="2">
        <f ca="1">(OFFSET(Assumptions!$B$20,K$1-1,0)*$D1001+1)^(1/252)-1</f>
        <v>5.4911199026030921E-4</v>
      </c>
      <c r="L1001" s="2">
        <f ca="1">(OFFSET(Assumptions!$B$20,L$1-1,0)*$D1001+1)^(1/252)-1</f>
        <v>5.4666855740004294E-4</v>
      </c>
      <c r="M1001" s="2">
        <f ca="1">(OFFSET(Assumptions!$B$20,M$1-1,0)*$D1001+1)^(1/252)-1</f>
        <v>5.5887077183314204E-4</v>
      </c>
      <c r="N1001" s="2">
        <f ca="1">(OFFSET(Assumptions!$B$20,N$1-1,0)*$D1001+1)^(1/252)-1</f>
        <v>5.2411842072452863E-4</v>
      </c>
    </row>
    <row r="1002" spans="1:14" x14ac:dyDescent="0.25">
      <c r="A1002" s="4">
        <f t="shared" si="60"/>
        <v>2</v>
      </c>
      <c r="B1002" s="4">
        <f t="shared" si="61"/>
        <v>2016</v>
      </c>
      <c r="C1002" s="9">
        <v>42418</v>
      </c>
      <c r="D1002" s="1">
        <f t="shared" si="62"/>
        <v>0.14129896298521283</v>
      </c>
      <c r="E1002" s="1">
        <v>5.24610000000036E-4</v>
      </c>
      <c r="F1002" s="1">
        <f t="shared" si="63"/>
        <v>0.4705816267018208</v>
      </c>
      <c r="G1002" s="1">
        <v>1.1120586527729501E-2</v>
      </c>
      <c r="H1002" s="2">
        <f ca="1">(OFFSET(Assumptions!$B$20,H$1-1,0)*$D1002+1)^(1/252)-1</f>
        <v>5.4911199026030921E-4</v>
      </c>
      <c r="I1002" s="2">
        <f ca="1">(OFFSET(Assumptions!$B$20,I$1-1,0)*$D1002+1)^(1/252)-1</f>
        <v>5.7346429557325607E-4</v>
      </c>
      <c r="J1002" s="2">
        <f ca="1">(OFFSET(Assumptions!$B$20,J$1-1,0)*$D1002+1)^(1/252)-1</f>
        <v>6.2172710371877216E-4</v>
      </c>
      <c r="K1002" s="2">
        <f ca="1">(OFFSET(Assumptions!$B$20,K$1-1,0)*$D1002+1)^(1/252)-1</f>
        <v>5.4911199026030921E-4</v>
      </c>
      <c r="L1002" s="2">
        <f ca="1">(OFFSET(Assumptions!$B$20,L$1-1,0)*$D1002+1)^(1/252)-1</f>
        <v>5.4666855740004294E-4</v>
      </c>
      <c r="M1002" s="2">
        <f ca="1">(OFFSET(Assumptions!$B$20,M$1-1,0)*$D1002+1)^(1/252)-1</f>
        <v>5.5887077183314204E-4</v>
      </c>
      <c r="N1002" s="2">
        <f ca="1">(OFFSET(Assumptions!$B$20,N$1-1,0)*$D1002+1)^(1/252)-1</f>
        <v>5.2411842072452863E-4</v>
      </c>
    </row>
    <row r="1003" spans="1:14" x14ac:dyDescent="0.25">
      <c r="A1003" s="4">
        <f t="shared" si="60"/>
        <v>2</v>
      </c>
      <c r="B1003" s="4">
        <f t="shared" si="61"/>
        <v>2016</v>
      </c>
      <c r="C1003" s="9">
        <v>42419</v>
      </c>
      <c r="D1003" s="1">
        <f t="shared" si="62"/>
        <v>0.14129896298521283</v>
      </c>
      <c r="E1003" s="1">
        <v>5.24610000000036E-4</v>
      </c>
      <c r="F1003" s="1">
        <f t="shared" si="63"/>
        <v>0.47135310852900481</v>
      </c>
      <c r="G1003" s="1">
        <v>-5.8092542219497804E-3</v>
      </c>
      <c r="H1003" s="2">
        <f ca="1">(OFFSET(Assumptions!$B$20,H$1-1,0)*$D1003+1)^(1/252)-1</f>
        <v>5.4911199026030921E-4</v>
      </c>
      <c r="I1003" s="2">
        <f ca="1">(OFFSET(Assumptions!$B$20,I$1-1,0)*$D1003+1)^(1/252)-1</f>
        <v>5.7346429557325607E-4</v>
      </c>
      <c r="J1003" s="2">
        <f ca="1">(OFFSET(Assumptions!$B$20,J$1-1,0)*$D1003+1)^(1/252)-1</f>
        <v>6.2172710371877216E-4</v>
      </c>
      <c r="K1003" s="2">
        <f ca="1">(OFFSET(Assumptions!$B$20,K$1-1,0)*$D1003+1)^(1/252)-1</f>
        <v>5.4911199026030921E-4</v>
      </c>
      <c r="L1003" s="2">
        <f ca="1">(OFFSET(Assumptions!$B$20,L$1-1,0)*$D1003+1)^(1/252)-1</f>
        <v>5.4666855740004294E-4</v>
      </c>
      <c r="M1003" s="2">
        <f ca="1">(OFFSET(Assumptions!$B$20,M$1-1,0)*$D1003+1)^(1/252)-1</f>
        <v>5.5887077183314204E-4</v>
      </c>
      <c r="N1003" s="2">
        <f ca="1">(OFFSET(Assumptions!$B$20,N$1-1,0)*$D1003+1)^(1/252)-1</f>
        <v>5.2411842072452863E-4</v>
      </c>
    </row>
    <row r="1004" spans="1:14" x14ac:dyDescent="0.25">
      <c r="A1004" s="4">
        <f t="shared" si="60"/>
        <v>2</v>
      </c>
      <c r="B1004" s="4">
        <f t="shared" si="61"/>
        <v>2016</v>
      </c>
      <c r="C1004" s="9">
        <v>42422</v>
      </c>
      <c r="D1004" s="1">
        <f t="shared" si="62"/>
        <v>0.14129896298521283</v>
      </c>
      <c r="E1004" s="1">
        <v>5.24610000000036E-4</v>
      </c>
      <c r="F1004" s="1">
        <f t="shared" si="63"/>
        <v>0.47212499508327022</v>
      </c>
      <c r="G1004" s="1">
        <v>8.3421486181831702E-3</v>
      </c>
      <c r="H1004" s="2">
        <f ca="1">(OFFSET(Assumptions!$B$20,H$1-1,0)*$D1004+1)^(1/252)-1</f>
        <v>5.4911199026030921E-4</v>
      </c>
      <c r="I1004" s="2">
        <f ca="1">(OFFSET(Assumptions!$B$20,I$1-1,0)*$D1004+1)^(1/252)-1</f>
        <v>5.7346429557325607E-4</v>
      </c>
      <c r="J1004" s="2">
        <f ca="1">(OFFSET(Assumptions!$B$20,J$1-1,0)*$D1004+1)^(1/252)-1</f>
        <v>6.2172710371877216E-4</v>
      </c>
      <c r="K1004" s="2">
        <f ca="1">(OFFSET(Assumptions!$B$20,K$1-1,0)*$D1004+1)^(1/252)-1</f>
        <v>5.4911199026030921E-4</v>
      </c>
      <c r="L1004" s="2">
        <f ca="1">(OFFSET(Assumptions!$B$20,L$1-1,0)*$D1004+1)^(1/252)-1</f>
        <v>5.4666855740004294E-4</v>
      </c>
      <c r="M1004" s="2">
        <f ca="1">(OFFSET(Assumptions!$B$20,M$1-1,0)*$D1004+1)^(1/252)-1</f>
        <v>5.5887077183314204E-4</v>
      </c>
      <c r="N1004" s="2">
        <f ca="1">(OFFSET(Assumptions!$B$20,N$1-1,0)*$D1004+1)^(1/252)-1</f>
        <v>5.2411842072452863E-4</v>
      </c>
    </row>
    <row r="1005" spans="1:14" x14ac:dyDescent="0.25">
      <c r="A1005" s="4">
        <f t="shared" si="60"/>
        <v>2</v>
      </c>
      <c r="B1005" s="4">
        <f t="shared" si="61"/>
        <v>2016</v>
      </c>
      <c r="C1005" s="9">
        <v>42423</v>
      </c>
      <c r="D1005" s="1">
        <f t="shared" si="62"/>
        <v>0.14129896298521283</v>
      </c>
      <c r="E1005" s="1">
        <v>5.24610000000036E-4</v>
      </c>
      <c r="F1005" s="1">
        <f t="shared" si="63"/>
        <v>0.47289728657694097</v>
      </c>
      <c r="G1005" s="1">
        <v>6.6740780219321002E-3</v>
      </c>
      <c r="H1005" s="2">
        <f ca="1">(OFFSET(Assumptions!$B$20,H$1-1,0)*$D1005+1)^(1/252)-1</f>
        <v>5.4911199026030921E-4</v>
      </c>
      <c r="I1005" s="2">
        <f ca="1">(OFFSET(Assumptions!$B$20,I$1-1,0)*$D1005+1)^(1/252)-1</f>
        <v>5.7346429557325607E-4</v>
      </c>
      <c r="J1005" s="2">
        <f ca="1">(OFFSET(Assumptions!$B$20,J$1-1,0)*$D1005+1)^(1/252)-1</f>
        <v>6.2172710371877216E-4</v>
      </c>
      <c r="K1005" s="2">
        <f ca="1">(OFFSET(Assumptions!$B$20,K$1-1,0)*$D1005+1)^(1/252)-1</f>
        <v>5.4911199026030921E-4</v>
      </c>
      <c r="L1005" s="2">
        <f ca="1">(OFFSET(Assumptions!$B$20,L$1-1,0)*$D1005+1)^(1/252)-1</f>
        <v>5.4666855740004294E-4</v>
      </c>
      <c r="M1005" s="2">
        <f ca="1">(OFFSET(Assumptions!$B$20,M$1-1,0)*$D1005+1)^(1/252)-1</f>
        <v>5.5887077183314204E-4</v>
      </c>
      <c r="N1005" s="2">
        <f ca="1">(OFFSET(Assumptions!$B$20,N$1-1,0)*$D1005+1)^(1/252)-1</f>
        <v>5.2411842072452863E-4</v>
      </c>
    </row>
    <row r="1006" spans="1:14" x14ac:dyDescent="0.25">
      <c r="A1006" s="4">
        <f t="shared" si="60"/>
        <v>2</v>
      </c>
      <c r="B1006" s="4">
        <f t="shared" si="61"/>
        <v>2016</v>
      </c>
      <c r="C1006" s="9">
        <v>42424</v>
      </c>
      <c r="D1006" s="1">
        <f t="shared" si="62"/>
        <v>0.14129896298521283</v>
      </c>
      <c r="E1006" s="1">
        <v>5.24610000000036E-4</v>
      </c>
      <c r="F1006" s="1">
        <f t="shared" si="63"/>
        <v>0.47366998322245224</v>
      </c>
      <c r="G1006" s="1">
        <v>-3.3268332228112399E-3</v>
      </c>
      <c r="H1006" s="2">
        <f ca="1">(OFFSET(Assumptions!$B$20,H$1-1,0)*$D1006+1)^(1/252)-1</f>
        <v>5.4911199026030921E-4</v>
      </c>
      <c r="I1006" s="2">
        <f ca="1">(OFFSET(Assumptions!$B$20,I$1-1,0)*$D1006+1)^(1/252)-1</f>
        <v>5.7346429557325607E-4</v>
      </c>
      <c r="J1006" s="2">
        <f ca="1">(OFFSET(Assumptions!$B$20,J$1-1,0)*$D1006+1)^(1/252)-1</f>
        <v>6.2172710371877216E-4</v>
      </c>
      <c r="K1006" s="2">
        <f ca="1">(OFFSET(Assumptions!$B$20,K$1-1,0)*$D1006+1)^(1/252)-1</f>
        <v>5.4911199026030921E-4</v>
      </c>
      <c r="L1006" s="2">
        <f ca="1">(OFFSET(Assumptions!$B$20,L$1-1,0)*$D1006+1)^(1/252)-1</f>
        <v>5.4666855740004294E-4</v>
      </c>
      <c r="M1006" s="2">
        <f ca="1">(OFFSET(Assumptions!$B$20,M$1-1,0)*$D1006+1)^(1/252)-1</f>
        <v>5.5887077183314204E-4</v>
      </c>
      <c r="N1006" s="2">
        <f ca="1">(OFFSET(Assumptions!$B$20,N$1-1,0)*$D1006+1)^(1/252)-1</f>
        <v>5.2411842072452863E-4</v>
      </c>
    </row>
    <row r="1007" spans="1:14" x14ac:dyDescent="0.25">
      <c r="A1007" s="4">
        <f t="shared" si="60"/>
        <v>2</v>
      </c>
      <c r="B1007" s="4">
        <f t="shared" si="61"/>
        <v>2016</v>
      </c>
      <c r="C1007" s="9">
        <v>42425</v>
      </c>
      <c r="D1007" s="1">
        <f t="shared" si="62"/>
        <v>0.14129896298521283</v>
      </c>
      <c r="E1007" s="1">
        <v>5.24610000000036E-4</v>
      </c>
      <c r="F1007" s="1">
        <f t="shared" si="63"/>
        <v>0.47444308523235068</v>
      </c>
      <c r="G1007" s="1">
        <v>4.7944104682959799E-3</v>
      </c>
      <c r="H1007" s="2">
        <f ca="1">(OFFSET(Assumptions!$B$20,H$1-1,0)*$D1007+1)^(1/252)-1</f>
        <v>5.4911199026030921E-4</v>
      </c>
      <c r="I1007" s="2">
        <f ca="1">(OFFSET(Assumptions!$B$20,I$1-1,0)*$D1007+1)^(1/252)-1</f>
        <v>5.7346429557325607E-4</v>
      </c>
      <c r="J1007" s="2">
        <f ca="1">(OFFSET(Assumptions!$B$20,J$1-1,0)*$D1007+1)^(1/252)-1</f>
        <v>6.2172710371877216E-4</v>
      </c>
      <c r="K1007" s="2">
        <f ca="1">(OFFSET(Assumptions!$B$20,K$1-1,0)*$D1007+1)^(1/252)-1</f>
        <v>5.4911199026030921E-4</v>
      </c>
      <c r="L1007" s="2">
        <f ca="1">(OFFSET(Assumptions!$B$20,L$1-1,0)*$D1007+1)^(1/252)-1</f>
        <v>5.4666855740004294E-4</v>
      </c>
      <c r="M1007" s="2">
        <f ca="1">(OFFSET(Assumptions!$B$20,M$1-1,0)*$D1007+1)^(1/252)-1</f>
        <v>5.5887077183314204E-4</v>
      </c>
      <c r="N1007" s="2">
        <f ca="1">(OFFSET(Assumptions!$B$20,N$1-1,0)*$D1007+1)^(1/252)-1</f>
        <v>5.2411842072452863E-4</v>
      </c>
    </row>
    <row r="1008" spans="1:14" x14ac:dyDescent="0.25">
      <c r="A1008" s="4">
        <f t="shared" si="60"/>
        <v>2</v>
      </c>
      <c r="B1008" s="4">
        <f t="shared" si="61"/>
        <v>2016</v>
      </c>
      <c r="C1008" s="9">
        <v>42426</v>
      </c>
      <c r="D1008" s="1">
        <f t="shared" si="62"/>
        <v>0.14129896298521283</v>
      </c>
      <c r="E1008" s="1">
        <v>5.24610000000036E-4</v>
      </c>
      <c r="F1008" s="1">
        <f t="shared" si="63"/>
        <v>0.4752165928192944</v>
      </c>
      <c r="G1008" s="1">
        <v>7.2551424636380102E-4</v>
      </c>
      <c r="H1008" s="2">
        <f ca="1">(OFFSET(Assumptions!$B$20,H$1-1,0)*$D1008+1)^(1/252)-1</f>
        <v>5.4911199026030921E-4</v>
      </c>
      <c r="I1008" s="2">
        <f ca="1">(OFFSET(Assumptions!$B$20,I$1-1,0)*$D1008+1)^(1/252)-1</f>
        <v>5.7346429557325607E-4</v>
      </c>
      <c r="J1008" s="2">
        <f ca="1">(OFFSET(Assumptions!$B$20,J$1-1,0)*$D1008+1)^(1/252)-1</f>
        <v>6.2172710371877216E-4</v>
      </c>
      <c r="K1008" s="2">
        <f ca="1">(OFFSET(Assumptions!$B$20,K$1-1,0)*$D1008+1)^(1/252)-1</f>
        <v>5.4911199026030921E-4</v>
      </c>
      <c r="L1008" s="2">
        <f ca="1">(OFFSET(Assumptions!$B$20,L$1-1,0)*$D1008+1)^(1/252)-1</f>
        <v>5.4666855740004294E-4</v>
      </c>
      <c r="M1008" s="2">
        <f ca="1">(OFFSET(Assumptions!$B$20,M$1-1,0)*$D1008+1)^(1/252)-1</f>
        <v>5.5887077183314204E-4</v>
      </c>
      <c r="N1008" s="2">
        <f ca="1">(OFFSET(Assumptions!$B$20,N$1-1,0)*$D1008+1)^(1/252)-1</f>
        <v>5.2411842072452863E-4</v>
      </c>
    </row>
    <row r="1009" spans="1:14" x14ac:dyDescent="0.25">
      <c r="A1009" s="4">
        <f t="shared" si="60"/>
        <v>2</v>
      </c>
      <c r="B1009" s="4">
        <f t="shared" si="61"/>
        <v>2016</v>
      </c>
      <c r="C1009" s="9">
        <v>42429</v>
      </c>
      <c r="D1009" s="1">
        <f t="shared" si="62"/>
        <v>0.14129896298521283</v>
      </c>
      <c r="E1009" s="1">
        <v>5.24610000000036E-4</v>
      </c>
      <c r="F1009" s="1">
        <f t="shared" si="63"/>
        <v>0.47599050619605343</v>
      </c>
      <c r="G1009" s="1">
        <v>1.6622867235669401E-3</v>
      </c>
      <c r="H1009" s="2">
        <f ca="1">(OFFSET(Assumptions!$B$20,H$1-1,0)*$D1009+1)^(1/252)-1</f>
        <v>5.4911199026030921E-4</v>
      </c>
      <c r="I1009" s="2">
        <f ca="1">(OFFSET(Assumptions!$B$20,I$1-1,0)*$D1009+1)^(1/252)-1</f>
        <v>5.7346429557325607E-4</v>
      </c>
      <c r="J1009" s="2">
        <f ca="1">(OFFSET(Assumptions!$B$20,J$1-1,0)*$D1009+1)^(1/252)-1</f>
        <v>6.2172710371877216E-4</v>
      </c>
      <c r="K1009" s="2">
        <f ca="1">(OFFSET(Assumptions!$B$20,K$1-1,0)*$D1009+1)^(1/252)-1</f>
        <v>5.4911199026030921E-4</v>
      </c>
      <c r="L1009" s="2">
        <f ca="1">(OFFSET(Assumptions!$B$20,L$1-1,0)*$D1009+1)^(1/252)-1</f>
        <v>5.4666855740004294E-4</v>
      </c>
      <c r="M1009" s="2">
        <f ca="1">(OFFSET(Assumptions!$B$20,M$1-1,0)*$D1009+1)^(1/252)-1</f>
        <v>5.5887077183314204E-4</v>
      </c>
      <c r="N1009" s="2">
        <f ca="1">(OFFSET(Assumptions!$B$20,N$1-1,0)*$D1009+1)^(1/252)-1</f>
        <v>5.2411842072452863E-4</v>
      </c>
    </row>
    <row r="1010" spans="1:14" x14ac:dyDescent="0.25">
      <c r="A1010" s="4">
        <f t="shared" si="60"/>
        <v>3</v>
      </c>
      <c r="B1010" s="4">
        <f t="shared" si="61"/>
        <v>2016</v>
      </c>
      <c r="C1010" s="9">
        <v>42430</v>
      </c>
      <c r="D1010" s="1">
        <f t="shared" si="62"/>
        <v>0.14129896298521283</v>
      </c>
      <c r="E1010" s="1">
        <v>5.24610000000036E-4</v>
      </c>
      <c r="F1010" s="1">
        <f t="shared" si="63"/>
        <v>0.47676482557550903</v>
      </c>
      <c r="G1010" s="1">
        <v>8.1212608123888402E-3</v>
      </c>
      <c r="H1010" s="2">
        <f ca="1">(OFFSET(Assumptions!$B$20,H$1-1,0)*$D1010+1)^(1/252)-1</f>
        <v>5.4911199026030921E-4</v>
      </c>
      <c r="I1010" s="2">
        <f ca="1">(OFFSET(Assumptions!$B$20,I$1-1,0)*$D1010+1)^(1/252)-1</f>
        <v>5.7346429557325607E-4</v>
      </c>
      <c r="J1010" s="2">
        <f ca="1">(OFFSET(Assumptions!$B$20,J$1-1,0)*$D1010+1)^(1/252)-1</f>
        <v>6.2172710371877216E-4</v>
      </c>
      <c r="K1010" s="2">
        <f ca="1">(OFFSET(Assumptions!$B$20,K$1-1,0)*$D1010+1)^(1/252)-1</f>
        <v>5.4911199026030921E-4</v>
      </c>
      <c r="L1010" s="2">
        <f ca="1">(OFFSET(Assumptions!$B$20,L$1-1,0)*$D1010+1)^(1/252)-1</f>
        <v>5.4666855740004294E-4</v>
      </c>
      <c r="M1010" s="2">
        <f ca="1">(OFFSET(Assumptions!$B$20,M$1-1,0)*$D1010+1)^(1/252)-1</f>
        <v>5.5887077183314204E-4</v>
      </c>
      <c r="N1010" s="2">
        <f ca="1">(OFFSET(Assumptions!$B$20,N$1-1,0)*$D1010+1)^(1/252)-1</f>
        <v>5.2411842072452863E-4</v>
      </c>
    </row>
    <row r="1011" spans="1:14" x14ac:dyDescent="0.25">
      <c r="A1011" s="4">
        <f t="shared" si="60"/>
        <v>3</v>
      </c>
      <c r="B1011" s="4">
        <f t="shared" si="61"/>
        <v>2016</v>
      </c>
      <c r="C1011" s="9">
        <v>42431</v>
      </c>
      <c r="D1011" s="1">
        <f t="shared" si="62"/>
        <v>0.14129896298521283</v>
      </c>
      <c r="E1011" s="1">
        <v>5.24610000000036E-4</v>
      </c>
      <c r="F1011" s="1">
        <f t="shared" si="63"/>
        <v>0.47753955117065416</v>
      </c>
      <c r="G1011" s="1">
        <v>1.8264002870301201E-2</v>
      </c>
      <c r="H1011" s="2">
        <f ca="1">(OFFSET(Assumptions!$B$20,H$1-1,0)*$D1011+1)^(1/252)-1</f>
        <v>5.4911199026030921E-4</v>
      </c>
      <c r="I1011" s="2">
        <f ca="1">(OFFSET(Assumptions!$B$20,I$1-1,0)*$D1011+1)^(1/252)-1</f>
        <v>5.7346429557325607E-4</v>
      </c>
      <c r="J1011" s="2">
        <f ca="1">(OFFSET(Assumptions!$B$20,J$1-1,0)*$D1011+1)^(1/252)-1</f>
        <v>6.2172710371877216E-4</v>
      </c>
      <c r="K1011" s="2">
        <f ca="1">(OFFSET(Assumptions!$B$20,K$1-1,0)*$D1011+1)^(1/252)-1</f>
        <v>5.4911199026030921E-4</v>
      </c>
      <c r="L1011" s="2">
        <f ca="1">(OFFSET(Assumptions!$B$20,L$1-1,0)*$D1011+1)^(1/252)-1</f>
        <v>5.4666855740004294E-4</v>
      </c>
      <c r="M1011" s="2">
        <f ca="1">(OFFSET(Assumptions!$B$20,M$1-1,0)*$D1011+1)^(1/252)-1</f>
        <v>5.5887077183314204E-4</v>
      </c>
      <c r="N1011" s="2">
        <f ca="1">(OFFSET(Assumptions!$B$20,N$1-1,0)*$D1011+1)^(1/252)-1</f>
        <v>5.2411842072452863E-4</v>
      </c>
    </row>
    <row r="1012" spans="1:14" x14ac:dyDescent="0.25">
      <c r="A1012" s="4">
        <f t="shared" si="60"/>
        <v>3</v>
      </c>
      <c r="B1012" s="4">
        <f t="shared" si="61"/>
        <v>2016</v>
      </c>
      <c r="C1012" s="9">
        <v>42432</v>
      </c>
      <c r="D1012" s="1">
        <f t="shared" si="62"/>
        <v>0.14129896298521283</v>
      </c>
      <c r="E1012" s="1">
        <v>5.24610000000036E-4</v>
      </c>
      <c r="F1012" s="1">
        <f t="shared" si="63"/>
        <v>0.47831468319459391</v>
      </c>
      <c r="G1012" s="1">
        <v>1.16228040590829E-2</v>
      </c>
      <c r="H1012" s="2">
        <f ca="1">(OFFSET(Assumptions!$B$20,H$1-1,0)*$D1012+1)^(1/252)-1</f>
        <v>5.4911199026030921E-4</v>
      </c>
      <c r="I1012" s="2">
        <f ca="1">(OFFSET(Assumptions!$B$20,I$1-1,0)*$D1012+1)^(1/252)-1</f>
        <v>5.7346429557325607E-4</v>
      </c>
      <c r="J1012" s="2">
        <f ca="1">(OFFSET(Assumptions!$B$20,J$1-1,0)*$D1012+1)^(1/252)-1</f>
        <v>6.2172710371877216E-4</v>
      </c>
      <c r="K1012" s="2">
        <f ca="1">(OFFSET(Assumptions!$B$20,K$1-1,0)*$D1012+1)^(1/252)-1</f>
        <v>5.4911199026030921E-4</v>
      </c>
      <c r="L1012" s="2">
        <f ca="1">(OFFSET(Assumptions!$B$20,L$1-1,0)*$D1012+1)^(1/252)-1</f>
        <v>5.4666855740004294E-4</v>
      </c>
      <c r="M1012" s="2">
        <f ca="1">(OFFSET(Assumptions!$B$20,M$1-1,0)*$D1012+1)^(1/252)-1</f>
        <v>5.5887077183314204E-4</v>
      </c>
      <c r="N1012" s="2">
        <f ca="1">(OFFSET(Assumptions!$B$20,N$1-1,0)*$D1012+1)^(1/252)-1</f>
        <v>5.2411842072452863E-4</v>
      </c>
    </row>
    <row r="1013" spans="1:14" x14ac:dyDescent="0.25">
      <c r="A1013" s="4">
        <f t="shared" si="60"/>
        <v>3</v>
      </c>
      <c r="B1013" s="4">
        <f t="shared" si="61"/>
        <v>2016</v>
      </c>
      <c r="C1013" s="9">
        <v>42433</v>
      </c>
      <c r="D1013" s="1">
        <f t="shared" si="62"/>
        <v>0.14129896298521283</v>
      </c>
      <c r="E1013" s="1">
        <v>5.24610000000036E-4</v>
      </c>
      <c r="F1013" s="1">
        <f t="shared" si="63"/>
        <v>0.47909022186054462</v>
      </c>
      <c r="G1013" s="1">
        <v>1.7437378703530699E-2</v>
      </c>
      <c r="H1013" s="2">
        <f ca="1">(OFFSET(Assumptions!$B$20,H$1-1,0)*$D1013+1)^(1/252)-1</f>
        <v>5.4911199026030921E-4</v>
      </c>
      <c r="I1013" s="2">
        <f ca="1">(OFFSET(Assumptions!$B$20,I$1-1,0)*$D1013+1)^(1/252)-1</f>
        <v>5.7346429557325607E-4</v>
      </c>
      <c r="J1013" s="2">
        <f ca="1">(OFFSET(Assumptions!$B$20,J$1-1,0)*$D1013+1)^(1/252)-1</f>
        <v>6.2172710371877216E-4</v>
      </c>
      <c r="K1013" s="2">
        <f ca="1">(OFFSET(Assumptions!$B$20,K$1-1,0)*$D1013+1)^(1/252)-1</f>
        <v>5.4911199026030921E-4</v>
      </c>
      <c r="L1013" s="2">
        <f ca="1">(OFFSET(Assumptions!$B$20,L$1-1,0)*$D1013+1)^(1/252)-1</f>
        <v>5.4666855740004294E-4</v>
      </c>
      <c r="M1013" s="2">
        <f ca="1">(OFFSET(Assumptions!$B$20,M$1-1,0)*$D1013+1)^(1/252)-1</f>
        <v>5.5887077183314204E-4</v>
      </c>
      <c r="N1013" s="2">
        <f ca="1">(OFFSET(Assumptions!$B$20,N$1-1,0)*$D1013+1)^(1/252)-1</f>
        <v>5.2411842072452863E-4</v>
      </c>
    </row>
    <row r="1014" spans="1:14" x14ac:dyDescent="0.25">
      <c r="A1014" s="4">
        <f t="shared" si="60"/>
        <v>3</v>
      </c>
      <c r="B1014" s="4">
        <f t="shared" si="61"/>
        <v>2016</v>
      </c>
      <c r="C1014" s="9">
        <v>42436</v>
      </c>
      <c r="D1014" s="1">
        <f t="shared" si="62"/>
        <v>0.14129896298521283</v>
      </c>
      <c r="E1014" s="1">
        <v>5.24610000000036E-4</v>
      </c>
      <c r="F1014" s="1">
        <f t="shared" si="63"/>
        <v>0.47986616738183496</v>
      </c>
      <c r="G1014" s="1">
        <v>-1.1633249256545199E-3</v>
      </c>
      <c r="H1014" s="2">
        <f ca="1">(OFFSET(Assumptions!$B$20,H$1-1,0)*$D1014+1)^(1/252)-1</f>
        <v>5.4911199026030921E-4</v>
      </c>
      <c r="I1014" s="2">
        <f ca="1">(OFFSET(Assumptions!$B$20,I$1-1,0)*$D1014+1)^(1/252)-1</f>
        <v>5.7346429557325607E-4</v>
      </c>
      <c r="J1014" s="2">
        <f ca="1">(OFFSET(Assumptions!$B$20,J$1-1,0)*$D1014+1)^(1/252)-1</f>
        <v>6.2172710371877216E-4</v>
      </c>
      <c r="K1014" s="2">
        <f ca="1">(OFFSET(Assumptions!$B$20,K$1-1,0)*$D1014+1)^(1/252)-1</f>
        <v>5.4911199026030921E-4</v>
      </c>
      <c r="L1014" s="2">
        <f ca="1">(OFFSET(Assumptions!$B$20,L$1-1,0)*$D1014+1)^(1/252)-1</f>
        <v>5.4666855740004294E-4</v>
      </c>
      <c r="M1014" s="2">
        <f ca="1">(OFFSET(Assumptions!$B$20,M$1-1,0)*$D1014+1)^(1/252)-1</f>
        <v>5.5887077183314204E-4</v>
      </c>
      <c r="N1014" s="2">
        <f ca="1">(OFFSET(Assumptions!$B$20,N$1-1,0)*$D1014+1)^(1/252)-1</f>
        <v>5.2411842072452863E-4</v>
      </c>
    </row>
    <row r="1015" spans="1:14" x14ac:dyDescent="0.25">
      <c r="A1015" s="4">
        <f t="shared" si="60"/>
        <v>3</v>
      </c>
      <c r="B1015" s="4">
        <f t="shared" si="61"/>
        <v>2016</v>
      </c>
      <c r="C1015" s="9">
        <v>42437</v>
      </c>
      <c r="D1015" s="1">
        <f t="shared" si="62"/>
        <v>0.14129896298521283</v>
      </c>
      <c r="E1015" s="1">
        <v>5.24610000000036E-4</v>
      </c>
      <c r="F1015" s="1">
        <f t="shared" si="63"/>
        <v>0.4806425199719051</v>
      </c>
      <c r="G1015" s="1">
        <v>6.2651899541421596E-4</v>
      </c>
      <c r="H1015" s="2">
        <f ca="1">(OFFSET(Assumptions!$B$20,H$1-1,0)*$D1015+1)^(1/252)-1</f>
        <v>5.4911199026030921E-4</v>
      </c>
      <c r="I1015" s="2">
        <f ca="1">(OFFSET(Assumptions!$B$20,I$1-1,0)*$D1015+1)^(1/252)-1</f>
        <v>5.7346429557325607E-4</v>
      </c>
      <c r="J1015" s="2">
        <f ca="1">(OFFSET(Assumptions!$B$20,J$1-1,0)*$D1015+1)^(1/252)-1</f>
        <v>6.2172710371877216E-4</v>
      </c>
      <c r="K1015" s="2">
        <f ca="1">(OFFSET(Assumptions!$B$20,K$1-1,0)*$D1015+1)^(1/252)-1</f>
        <v>5.4911199026030921E-4</v>
      </c>
      <c r="L1015" s="2">
        <f ca="1">(OFFSET(Assumptions!$B$20,L$1-1,0)*$D1015+1)^(1/252)-1</f>
        <v>5.4666855740004294E-4</v>
      </c>
      <c r="M1015" s="2">
        <f ca="1">(OFFSET(Assumptions!$B$20,M$1-1,0)*$D1015+1)^(1/252)-1</f>
        <v>5.5887077183314204E-4</v>
      </c>
      <c r="N1015" s="2">
        <f ca="1">(OFFSET(Assumptions!$B$20,N$1-1,0)*$D1015+1)^(1/252)-1</f>
        <v>5.2411842072452863E-4</v>
      </c>
    </row>
    <row r="1016" spans="1:14" x14ac:dyDescent="0.25">
      <c r="A1016" s="4">
        <f t="shared" si="60"/>
        <v>3</v>
      </c>
      <c r="B1016" s="4">
        <f t="shared" si="61"/>
        <v>2016</v>
      </c>
      <c r="C1016" s="9">
        <v>42438</v>
      </c>
      <c r="D1016" s="1">
        <f t="shared" si="62"/>
        <v>0.14129896298521283</v>
      </c>
      <c r="E1016" s="1">
        <v>5.24610000000036E-4</v>
      </c>
      <c r="F1016" s="1">
        <f t="shared" si="63"/>
        <v>0.48141927984430755</v>
      </c>
      <c r="G1016" s="1">
        <v>1.56861896742484E-2</v>
      </c>
      <c r="H1016" s="2">
        <f ca="1">(OFFSET(Assumptions!$B$20,H$1-1,0)*$D1016+1)^(1/252)-1</f>
        <v>5.4911199026030921E-4</v>
      </c>
      <c r="I1016" s="2">
        <f ca="1">(OFFSET(Assumptions!$B$20,I$1-1,0)*$D1016+1)^(1/252)-1</f>
        <v>5.7346429557325607E-4</v>
      </c>
      <c r="J1016" s="2">
        <f ca="1">(OFFSET(Assumptions!$B$20,J$1-1,0)*$D1016+1)^(1/252)-1</f>
        <v>6.2172710371877216E-4</v>
      </c>
      <c r="K1016" s="2">
        <f ca="1">(OFFSET(Assumptions!$B$20,K$1-1,0)*$D1016+1)^(1/252)-1</f>
        <v>5.4911199026030921E-4</v>
      </c>
      <c r="L1016" s="2">
        <f ca="1">(OFFSET(Assumptions!$B$20,L$1-1,0)*$D1016+1)^(1/252)-1</f>
        <v>5.4666855740004294E-4</v>
      </c>
      <c r="M1016" s="2">
        <f ca="1">(OFFSET(Assumptions!$B$20,M$1-1,0)*$D1016+1)^(1/252)-1</f>
        <v>5.5887077183314204E-4</v>
      </c>
      <c r="N1016" s="2">
        <f ca="1">(OFFSET(Assumptions!$B$20,N$1-1,0)*$D1016+1)^(1/252)-1</f>
        <v>5.2411842072452863E-4</v>
      </c>
    </row>
    <row r="1017" spans="1:14" x14ac:dyDescent="0.25">
      <c r="A1017" s="4">
        <f t="shared" si="60"/>
        <v>3</v>
      </c>
      <c r="B1017" s="4">
        <f t="shared" si="61"/>
        <v>2016</v>
      </c>
      <c r="C1017" s="9">
        <v>42439</v>
      </c>
      <c r="D1017" s="1">
        <f t="shared" si="62"/>
        <v>0.14129896298521283</v>
      </c>
      <c r="E1017" s="1">
        <v>5.24610000000036E-4</v>
      </c>
      <c r="F1017" s="1">
        <f t="shared" si="63"/>
        <v>0.48219644721270671</v>
      </c>
      <c r="G1017" s="1">
        <v>1.73394391854267E-2</v>
      </c>
      <c r="H1017" s="2">
        <f ca="1">(OFFSET(Assumptions!$B$20,H$1-1,0)*$D1017+1)^(1/252)-1</f>
        <v>5.4911199026030921E-4</v>
      </c>
      <c r="I1017" s="2">
        <f ca="1">(OFFSET(Assumptions!$B$20,I$1-1,0)*$D1017+1)^(1/252)-1</f>
        <v>5.7346429557325607E-4</v>
      </c>
      <c r="J1017" s="2">
        <f ca="1">(OFFSET(Assumptions!$B$20,J$1-1,0)*$D1017+1)^(1/252)-1</f>
        <v>6.2172710371877216E-4</v>
      </c>
      <c r="K1017" s="2">
        <f ca="1">(OFFSET(Assumptions!$B$20,K$1-1,0)*$D1017+1)^(1/252)-1</f>
        <v>5.4911199026030921E-4</v>
      </c>
      <c r="L1017" s="2">
        <f ca="1">(OFFSET(Assumptions!$B$20,L$1-1,0)*$D1017+1)^(1/252)-1</f>
        <v>5.4666855740004294E-4</v>
      </c>
      <c r="M1017" s="2">
        <f ca="1">(OFFSET(Assumptions!$B$20,M$1-1,0)*$D1017+1)^(1/252)-1</f>
        <v>5.5887077183314204E-4</v>
      </c>
      <c r="N1017" s="2">
        <f ca="1">(OFFSET(Assumptions!$B$20,N$1-1,0)*$D1017+1)^(1/252)-1</f>
        <v>5.2411842072452863E-4</v>
      </c>
    </row>
    <row r="1018" spans="1:14" x14ac:dyDescent="0.25">
      <c r="A1018" s="4">
        <f t="shared" si="60"/>
        <v>3</v>
      </c>
      <c r="B1018" s="4">
        <f t="shared" si="61"/>
        <v>2016</v>
      </c>
      <c r="C1018" s="9">
        <v>42440</v>
      </c>
      <c r="D1018" s="1">
        <f t="shared" si="62"/>
        <v>0.14129896298521283</v>
      </c>
      <c r="E1018" s="1">
        <v>5.24610000000036E-4</v>
      </c>
      <c r="F1018" s="1">
        <f t="shared" si="63"/>
        <v>0.48297402229087893</v>
      </c>
      <c r="G1018" s="1">
        <v>1.20559472484092E-2</v>
      </c>
      <c r="H1018" s="2">
        <f ca="1">(OFFSET(Assumptions!$B$20,H$1-1,0)*$D1018+1)^(1/252)-1</f>
        <v>5.4911199026030921E-4</v>
      </c>
      <c r="I1018" s="2">
        <f ca="1">(OFFSET(Assumptions!$B$20,I$1-1,0)*$D1018+1)^(1/252)-1</f>
        <v>5.7346429557325607E-4</v>
      </c>
      <c r="J1018" s="2">
        <f ca="1">(OFFSET(Assumptions!$B$20,J$1-1,0)*$D1018+1)^(1/252)-1</f>
        <v>6.2172710371877216E-4</v>
      </c>
      <c r="K1018" s="2">
        <f ca="1">(OFFSET(Assumptions!$B$20,K$1-1,0)*$D1018+1)^(1/252)-1</f>
        <v>5.4911199026030921E-4</v>
      </c>
      <c r="L1018" s="2">
        <f ca="1">(OFFSET(Assumptions!$B$20,L$1-1,0)*$D1018+1)^(1/252)-1</f>
        <v>5.4666855740004294E-4</v>
      </c>
      <c r="M1018" s="2">
        <f ca="1">(OFFSET(Assumptions!$B$20,M$1-1,0)*$D1018+1)^(1/252)-1</f>
        <v>5.5887077183314204E-4</v>
      </c>
      <c r="N1018" s="2">
        <f ca="1">(OFFSET(Assumptions!$B$20,N$1-1,0)*$D1018+1)^(1/252)-1</f>
        <v>5.2411842072452863E-4</v>
      </c>
    </row>
    <row r="1019" spans="1:14" x14ac:dyDescent="0.25">
      <c r="A1019" s="4">
        <f t="shared" si="60"/>
        <v>3</v>
      </c>
      <c r="B1019" s="4">
        <f t="shared" si="61"/>
        <v>2016</v>
      </c>
      <c r="C1019" s="9">
        <v>42443</v>
      </c>
      <c r="D1019" s="1">
        <f t="shared" si="62"/>
        <v>0.14129896298521283</v>
      </c>
      <c r="E1019" s="1">
        <v>5.24610000000036E-4</v>
      </c>
      <c r="F1019" s="1">
        <f t="shared" si="63"/>
        <v>0.48375200529271312</v>
      </c>
      <c r="G1019" s="1">
        <v>1.2713842140638301E-2</v>
      </c>
      <c r="H1019" s="2">
        <f ca="1">(OFFSET(Assumptions!$B$20,H$1-1,0)*$D1019+1)^(1/252)-1</f>
        <v>5.4911199026030921E-4</v>
      </c>
      <c r="I1019" s="2">
        <f ca="1">(OFFSET(Assumptions!$B$20,I$1-1,0)*$D1019+1)^(1/252)-1</f>
        <v>5.7346429557325607E-4</v>
      </c>
      <c r="J1019" s="2">
        <f ca="1">(OFFSET(Assumptions!$B$20,J$1-1,0)*$D1019+1)^(1/252)-1</f>
        <v>6.2172710371877216E-4</v>
      </c>
      <c r="K1019" s="2">
        <f ca="1">(OFFSET(Assumptions!$B$20,K$1-1,0)*$D1019+1)^(1/252)-1</f>
        <v>5.4911199026030921E-4</v>
      </c>
      <c r="L1019" s="2">
        <f ca="1">(OFFSET(Assumptions!$B$20,L$1-1,0)*$D1019+1)^(1/252)-1</f>
        <v>5.4666855740004294E-4</v>
      </c>
      <c r="M1019" s="2">
        <f ca="1">(OFFSET(Assumptions!$B$20,M$1-1,0)*$D1019+1)^(1/252)-1</f>
        <v>5.5887077183314204E-4</v>
      </c>
      <c r="N1019" s="2">
        <f ca="1">(OFFSET(Assumptions!$B$20,N$1-1,0)*$D1019+1)^(1/252)-1</f>
        <v>5.2411842072452863E-4</v>
      </c>
    </row>
    <row r="1020" spans="1:14" x14ac:dyDescent="0.25">
      <c r="A1020" s="4">
        <f t="shared" si="60"/>
        <v>3</v>
      </c>
      <c r="B1020" s="4">
        <f t="shared" si="61"/>
        <v>2016</v>
      </c>
      <c r="C1020" s="9">
        <v>42444</v>
      </c>
      <c r="D1020" s="1">
        <f t="shared" si="62"/>
        <v>0.14129896298521283</v>
      </c>
      <c r="E1020" s="1">
        <v>5.24610000000036E-4</v>
      </c>
      <c r="F1020" s="1">
        <f t="shared" si="63"/>
        <v>0.48453039643220985</v>
      </c>
      <c r="G1020" s="1">
        <v>6.3483107433792698E-3</v>
      </c>
      <c r="H1020" s="2">
        <f ca="1">(OFFSET(Assumptions!$B$20,H$1-1,0)*$D1020+1)^(1/252)-1</f>
        <v>5.4911199026030921E-4</v>
      </c>
      <c r="I1020" s="2">
        <f ca="1">(OFFSET(Assumptions!$B$20,I$1-1,0)*$D1020+1)^(1/252)-1</f>
        <v>5.7346429557325607E-4</v>
      </c>
      <c r="J1020" s="2">
        <f ca="1">(OFFSET(Assumptions!$B$20,J$1-1,0)*$D1020+1)^(1/252)-1</f>
        <v>6.2172710371877216E-4</v>
      </c>
      <c r="K1020" s="2">
        <f ca="1">(OFFSET(Assumptions!$B$20,K$1-1,0)*$D1020+1)^(1/252)-1</f>
        <v>5.4911199026030921E-4</v>
      </c>
      <c r="L1020" s="2">
        <f ca="1">(OFFSET(Assumptions!$B$20,L$1-1,0)*$D1020+1)^(1/252)-1</f>
        <v>5.4666855740004294E-4</v>
      </c>
      <c r="M1020" s="2">
        <f ca="1">(OFFSET(Assumptions!$B$20,M$1-1,0)*$D1020+1)^(1/252)-1</f>
        <v>5.5887077183314204E-4</v>
      </c>
      <c r="N1020" s="2">
        <f ca="1">(OFFSET(Assumptions!$B$20,N$1-1,0)*$D1020+1)^(1/252)-1</f>
        <v>5.2411842072452863E-4</v>
      </c>
    </row>
    <row r="1021" spans="1:14" x14ac:dyDescent="0.25">
      <c r="A1021" s="4">
        <f t="shared" si="60"/>
        <v>3</v>
      </c>
      <c r="B1021" s="4">
        <f t="shared" si="61"/>
        <v>2016</v>
      </c>
      <c r="C1021" s="9">
        <v>42445</v>
      </c>
      <c r="D1021" s="1">
        <f t="shared" si="62"/>
        <v>0.14129896298521283</v>
      </c>
      <c r="E1021" s="1">
        <v>5.24610000000036E-4</v>
      </c>
      <c r="F1021" s="1">
        <f t="shared" si="63"/>
        <v>0.48530919592348232</v>
      </c>
      <c r="G1021" s="1">
        <v>-1.1813880097450401E-2</v>
      </c>
      <c r="H1021" s="2">
        <f ca="1">(OFFSET(Assumptions!$B$20,H$1-1,0)*$D1021+1)^(1/252)-1</f>
        <v>5.4911199026030921E-4</v>
      </c>
      <c r="I1021" s="2">
        <f ca="1">(OFFSET(Assumptions!$B$20,I$1-1,0)*$D1021+1)^(1/252)-1</f>
        <v>5.7346429557325607E-4</v>
      </c>
      <c r="J1021" s="2">
        <f ca="1">(OFFSET(Assumptions!$B$20,J$1-1,0)*$D1021+1)^(1/252)-1</f>
        <v>6.2172710371877216E-4</v>
      </c>
      <c r="K1021" s="2">
        <f ca="1">(OFFSET(Assumptions!$B$20,K$1-1,0)*$D1021+1)^(1/252)-1</f>
        <v>5.4911199026030921E-4</v>
      </c>
      <c r="L1021" s="2">
        <f ca="1">(OFFSET(Assumptions!$B$20,L$1-1,0)*$D1021+1)^(1/252)-1</f>
        <v>5.4666855740004294E-4</v>
      </c>
      <c r="M1021" s="2">
        <f ca="1">(OFFSET(Assumptions!$B$20,M$1-1,0)*$D1021+1)^(1/252)-1</f>
        <v>5.5887077183314204E-4</v>
      </c>
      <c r="N1021" s="2">
        <f ca="1">(OFFSET(Assumptions!$B$20,N$1-1,0)*$D1021+1)^(1/252)-1</f>
        <v>5.2411842072452863E-4</v>
      </c>
    </row>
    <row r="1022" spans="1:14" x14ac:dyDescent="0.25">
      <c r="A1022" s="4">
        <f t="shared" si="60"/>
        <v>3</v>
      </c>
      <c r="B1022" s="4">
        <f t="shared" si="61"/>
        <v>2016</v>
      </c>
      <c r="C1022" s="9">
        <v>42446</v>
      </c>
      <c r="D1022" s="1">
        <f t="shared" si="62"/>
        <v>0.14129896298521283</v>
      </c>
      <c r="E1022" s="1">
        <v>5.24610000000036E-4</v>
      </c>
      <c r="F1022" s="1">
        <f t="shared" si="63"/>
        <v>0.48608840398075581</v>
      </c>
      <c r="G1022" s="1">
        <v>4.6087637140772601E-3</v>
      </c>
      <c r="H1022" s="2">
        <f ca="1">(OFFSET(Assumptions!$B$20,H$1-1,0)*$D1022+1)^(1/252)-1</f>
        <v>5.4911199026030921E-4</v>
      </c>
      <c r="I1022" s="2">
        <f ca="1">(OFFSET(Assumptions!$B$20,I$1-1,0)*$D1022+1)^(1/252)-1</f>
        <v>5.7346429557325607E-4</v>
      </c>
      <c r="J1022" s="2">
        <f ca="1">(OFFSET(Assumptions!$B$20,J$1-1,0)*$D1022+1)^(1/252)-1</f>
        <v>6.2172710371877216E-4</v>
      </c>
      <c r="K1022" s="2">
        <f ca="1">(OFFSET(Assumptions!$B$20,K$1-1,0)*$D1022+1)^(1/252)-1</f>
        <v>5.4911199026030921E-4</v>
      </c>
      <c r="L1022" s="2">
        <f ca="1">(OFFSET(Assumptions!$B$20,L$1-1,0)*$D1022+1)^(1/252)-1</f>
        <v>5.4666855740004294E-4</v>
      </c>
      <c r="M1022" s="2">
        <f ca="1">(OFFSET(Assumptions!$B$20,M$1-1,0)*$D1022+1)^(1/252)-1</f>
        <v>5.5887077183314204E-4</v>
      </c>
      <c r="N1022" s="2">
        <f ca="1">(OFFSET(Assumptions!$B$20,N$1-1,0)*$D1022+1)^(1/252)-1</f>
        <v>5.2411842072452863E-4</v>
      </c>
    </row>
    <row r="1023" spans="1:14" x14ac:dyDescent="0.25">
      <c r="A1023" s="4">
        <f t="shared" si="60"/>
        <v>3</v>
      </c>
      <c r="B1023" s="4">
        <f t="shared" si="61"/>
        <v>2016</v>
      </c>
      <c r="C1023" s="9">
        <v>42447</v>
      </c>
      <c r="D1023" s="1">
        <f t="shared" si="62"/>
        <v>0.14129896298521283</v>
      </c>
      <c r="E1023" s="1">
        <v>5.24610000000036E-4</v>
      </c>
      <c r="F1023" s="1">
        <f t="shared" si="63"/>
        <v>0.48686802081836822</v>
      </c>
      <c r="G1023" s="1">
        <v>1.54944080180619E-2</v>
      </c>
      <c r="H1023" s="2">
        <f ca="1">(OFFSET(Assumptions!$B$20,H$1-1,0)*$D1023+1)^(1/252)-1</f>
        <v>5.4911199026030921E-4</v>
      </c>
      <c r="I1023" s="2">
        <f ca="1">(OFFSET(Assumptions!$B$20,I$1-1,0)*$D1023+1)^(1/252)-1</f>
        <v>5.7346429557325607E-4</v>
      </c>
      <c r="J1023" s="2">
        <f ca="1">(OFFSET(Assumptions!$B$20,J$1-1,0)*$D1023+1)^(1/252)-1</f>
        <v>6.2172710371877216E-4</v>
      </c>
      <c r="K1023" s="2">
        <f ca="1">(OFFSET(Assumptions!$B$20,K$1-1,0)*$D1023+1)^(1/252)-1</f>
        <v>5.4911199026030921E-4</v>
      </c>
      <c r="L1023" s="2">
        <f ca="1">(OFFSET(Assumptions!$B$20,L$1-1,0)*$D1023+1)^(1/252)-1</f>
        <v>5.4666855740004294E-4</v>
      </c>
      <c r="M1023" s="2">
        <f ca="1">(OFFSET(Assumptions!$B$20,M$1-1,0)*$D1023+1)^(1/252)-1</f>
        <v>5.5887077183314204E-4</v>
      </c>
      <c r="N1023" s="2">
        <f ca="1">(OFFSET(Assumptions!$B$20,N$1-1,0)*$D1023+1)^(1/252)-1</f>
        <v>5.2411842072452863E-4</v>
      </c>
    </row>
    <row r="1024" spans="1:14" x14ac:dyDescent="0.25">
      <c r="A1024" s="4">
        <f t="shared" si="60"/>
        <v>3</v>
      </c>
      <c r="B1024" s="4">
        <f t="shared" si="61"/>
        <v>2016</v>
      </c>
      <c r="C1024" s="9">
        <v>42450</v>
      </c>
      <c r="D1024" s="1">
        <f t="shared" si="62"/>
        <v>0.14129896298521283</v>
      </c>
      <c r="E1024" s="1">
        <v>5.24610000000036E-4</v>
      </c>
      <c r="F1024" s="1">
        <f t="shared" si="63"/>
        <v>0.48764804665076977</v>
      </c>
      <c r="G1024" s="1">
        <v>-1.10651942329876E-3</v>
      </c>
      <c r="H1024" s="2">
        <f ca="1">(OFFSET(Assumptions!$B$20,H$1-1,0)*$D1024+1)^(1/252)-1</f>
        <v>5.4911199026030921E-4</v>
      </c>
      <c r="I1024" s="2">
        <f ca="1">(OFFSET(Assumptions!$B$20,I$1-1,0)*$D1024+1)^(1/252)-1</f>
        <v>5.7346429557325607E-4</v>
      </c>
      <c r="J1024" s="2">
        <f ca="1">(OFFSET(Assumptions!$B$20,J$1-1,0)*$D1024+1)^(1/252)-1</f>
        <v>6.2172710371877216E-4</v>
      </c>
      <c r="K1024" s="2">
        <f ca="1">(OFFSET(Assumptions!$B$20,K$1-1,0)*$D1024+1)^(1/252)-1</f>
        <v>5.4911199026030921E-4</v>
      </c>
      <c r="L1024" s="2">
        <f ca="1">(OFFSET(Assumptions!$B$20,L$1-1,0)*$D1024+1)^(1/252)-1</f>
        <v>5.4666855740004294E-4</v>
      </c>
      <c r="M1024" s="2">
        <f ca="1">(OFFSET(Assumptions!$B$20,M$1-1,0)*$D1024+1)^(1/252)-1</f>
        <v>5.5887077183314204E-4</v>
      </c>
      <c r="N1024" s="2">
        <f ca="1">(OFFSET(Assumptions!$B$20,N$1-1,0)*$D1024+1)^(1/252)-1</f>
        <v>5.2411842072452863E-4</v>
      </c>
    </row>
    <row r="1025" spans="1:14" x14ac:dyDescent="0.25">
      <c r="A1025" s="4">
        <f t="shared" si="60"/>
        <v>3</v>
      </c>
      <c r="B1025" s="4">
        <f t="shared" si="61"/>
        <v>2016</v>
      </c>
      <c r="C1025" s="9">
        <v>42451</v>
      </c>
      <c r="D1025" s="1">
        <f t="shared" si="62"/>
        <v>0.14129896298521283</v>
      </c>
      <c r="E1025" s="1">
        <v>5.24610000000036E-4</v>
      </c>
      <c r="F1025" s="1">
        <f t="shared" si="63"/>
        <v>0.48842848169252329</v>
      </c>
      <c r="G1025" s="1">
        <v>5.2434524481521604E-3</v>
      </c>
      <c r="H1025" s="2">
        <f ca="1">(OFFSET(Assumptions!$B$20,H$1-1,0)*$D1025+1)^(1/252)-1</f>
        <v>5.4911199026030921E-4</v>
      </c>
      <c r="I1025" s="2">
        <f ca="1">(OFFSET(Assumptions!$B$20,I$1-1,0)*$D1025+1)^(1/252)-1</f>
        <v>5.7346429557325607E-4</v>
      </c>
      <c r="J1025" s="2">
        <f ca="1">(OFFSET(Assumptions!$B$20,J$1-1,0)*$D1025+1)^(1/252)-1</f>
        <v>6.2172710371877216E-4</v>
      </c>
      <c r="K1025" s="2">
        <f ca="1">(OFFSET(Assumptions!$B$20,K$1-1,0)*$D1025+1)^(1/252)-1</f>
        <v>5.4911199026030921E-4</v>
      </c>
      <c r="L1025" s="2">
        <f ca="1">(OFFSET(Assumptions!$B$20,L$1-1,0)*$D1025+1)^(1/252)-1</f>
        <v>5.4666855740004294E-4</v>
      </c>
      <c r="M1025" s="2">
        <f ca="1">(OFFSET(Assumptions!$B$20,M$1-1,0)*$D1025+1)^(1/252)-1</f>
        <v>5.5887077183314204E-4</v>
      </c>
      <c r="N1025" s="2">
        <f ca="1">(OFFSET(Assumptions!$B$20,N$1-1,0)*$D1025+1)^(1/252)-1</f>
        <v>5.2411842072452863E-4</v>
      </c>
    </row>
    <row r="1026" spans="1:14" x14ac:dyDescent="0.25">
      <c r="A1026" s="4">
        <f t="shared" si="60"/>
        <v>3</v>
      </c>
      <c r="B1026" s="4">
        <f t="shared" si="61"/>
        <v>2016</v>
      </c>
      <c r="C1026" s="9">
        <v>42452</v>
      </c>
      <c r="D1026" s="1">
        <f t="shared" si="62"/>
        <v>0.14129896298521283</v>
      </c>
      <c r="E1026" s="1">
        <v>5.24610000000036E-4</v>
      </c>
      <c r="F1026" s="1">
        <f t="shared" si="63"/>
        <v>0.48920932615830415</v>
      </c>
      <c r="G1026" s="1">
        <v>1.16123561214752E-2</v>
      </c>
      <c r="H1026" s="2">
        <f ca="1">(OFFSET(Assumptions!$B$20,H$1-1,0)*$D1026+1)^(1/252)-1</f>
        <v>5.4911199026030921E-4</v>
      </c>
      <c r="I1026" s="2">
        <f ca="1">(OFFSET(Assumptions!$B$20,I$1-1,0)*$D1026+1)^(1/252)-1</f>
        <v>5.7346429557325607E-4</v>
      </c>
      <c r="J1026" s="2">
        <f ca="1">(OFFSET(Assumptions!$B$20,J$1-1,0)*$D1026+1)^(1/252)-1</f>
        <v>6.2172710371877216E-4</v>
      </c>
      <c r="K1026" s="2">
        <f ca="1">(OFFSET(Assumptions!$B$20,K$1-1,0)*$D1026+1)^(1/252)-1</f>
        <v>5.4911199026030921E-4</v>
      </c>
      <c r="L1026" s="2">
        <f ca="1">(OFFSET(Assumptions!$B$20,L$1-1,0)*$D1026+1)^(1/252)-1</f>
        <v>5.4666855740004294E-4</v>
      </c>
      <c r="M1026" s="2">
        <f ca="1">(OFFSET(Assumptions!$B$20,M$1-1,0)*$D1026+1)^(1/252)-1</f>
        <v>5.5887077183314204E-4</v>
      </c>
      <c r="N1026" s="2">
        <f ca="1">(OFFSET(Assumptions!$B$20,N$1-1,0)*$D1026+1)^(1/252)-1</f>
        <v>5.2411842072452863E-4</v>
      </c>
    </row>
    <row r="1027" spans="1:14" x14ac:dyDescent="0.25">
      <c r="A1027" s="4">
        <f t="shared" si="60"/>
        <v>3</v>
      </c>
      <c r="B1027" s="4">
        <f t="shared" si="61"/>
        <v>2016</v>
      </c>
      <c r="C1027" s="9">
        <v>42453</v>
      </c>
      <c r="D1027" s="1">
        <f t="shared" si="62"/>
        <v>0.14129896298521283</v>
      </c>
      <c r="E1027" s="1">
        <v>5.24610000000036E-4</v>
      </c>
      <c r="F1027" s="1">
        <f t="shared" si="63"/>
        <v>0.4899905802629001</v>
      </c>
      <c r="G1027" s="1">
        <v>-5.2651526005565996E-3</v>
      </c>
      <c r="H1027" s="2">
        <f ca="1">(OFFSET(Assumptions!$B$20,H$1-1,0)*$D1027+1)^(1/252)-1</f>
        <v>5.4911199026030921E-4</v>
      </c>
      <c r="I1027" s="2">
        <f ca="1">(OFFSET(Assumptions!$B$20,I$1-1,0)*$D1027+1)^(1/252)-1</f>
        <v>5.7346429557325607E-4</v>
      </c>
      <c r="J1027" s="2">
        <f ca="1">(OFFSET(Assumptions!$B$20,J$1-1,0)*$D1027+1)^(1/252)-1</f>
        <v>6.2172710371877216E-4</v>
      </c>
      <c r="K1027" s="2">
        <f ca="1">(OFFSET(Assumptions!$B$20,K$1-1,0)*$D1027+1)^(1/252)-1</f>
        <v>5.4911199026030921E-4</v>
      </c>
      <c r="L1027" s="2">
        <f ca="1">(OFFSET(Assumptions!$B$20,L$1-1,0)*$D1027+1)^(1/252)-1</f>
        <v>5.4666855740004294E-4</v>
      </c>
      <c r="M1027" s="2">
        <f ca="1">(OFFSET(Assumptions!$B$20,M$1-1,0)*$D1027+1)^(1/252)-1</f>
        <v>5.5887077183314204E-4</v>
      </c>
      <c r="N1027" s="2">
        <f ca="1">(OFFSET(Assumptions!$B$20,N$1-1,0)*$D1027+1)^(1/252)-1</f>
        <v>5.2411842072452863E-4</v>
      </c>
    </row>
    <row r="1028" spans="1:14" x14ac:dyDescent="0.25">
      <c r="A1028" s="4">
        <f t="shared" si="60"/>
        <v>3</v>
      </c>
      <c r="B1028" s="4">
        <f t="shared" ref="B1028:B1031" si="64">YEAR(C1028)</f>
        <v>2016</v>
      </c>
      <c r="C1028" s="9">
        <v>42457</v>
      </c>
      <c r="D1028" s="1">
        <f t="shared" si="62"/>
        <v>0.14129896298521283</v>
      </c>
      <c r="E1028" s="1">
        <v>5.24610000000036E-4</v>
      </c>
      <c r="F1028" s="1">
        <f t="shared" si="63"/>
        <v>0.49077224422121191</v>
      </c>
      <c r="G1028" s="1">
        <v>-2.6088546781510799E-3</v>
      </c>
      <c r="H1028" s="2">
        <f ca="1">(OFFSET(Assumptions!$B$20,H$1-1,0)*$D1028+1)^(1/252)-1</f>
        <v>5.4911199026030921E-4</v>
      </c>
      <c r="I1028" s="2">
        <f ca="1">(OFFSET(Assumptions!$B$20,I$1-1,0)*$D1028+1)^(1/252)-1</f>
        <v>5.7346429557325607E-4</v>
      </c>
      <c r="J1028" s="2">
        <f ca="1">(OFFSET(Assumptions!$B$20,J$1-1,0)*$D1028+1)^(1/252)-1</f>
        <v>6.2172710371877216E-4</v>
      </c>
      <c r="K1028" s="2">
        <f ca="1">(OFFSET(Assumptions!$B$20,K$1-1,0)*$D1028+1)^(1/252)-1</f>
        <v>5.4911199026030921E-4</v>
      </c>
      <c r="L1028" s="2">
        <f ca="1">(OFFSET(Assumptions!$B$20,L$1-1,0)*$D1028+1)^(1/252)-1</f>
        <v>5.4666855740004294E-4</v>
      </c>
      <c r="M1028" s="2">
        <f ca="1">(OFFSET(Assumptions!$B$20,M$1-1,0)*$D1028+1)^(1/252)-1</f>
        <v>5.5887077183314204E-4</v>
      </c>
      <c r="N1028" s="2">
        <f ca="1">(OFFSET(Assumptions!$B$20,N$1-1,0)*$D1028+1)^(1/252)-1</f>
        <v>5.2411842072452863E-4</v>
      </c>
    </row>
    <row r="1029" spans="1:14" x14ac:dyDescent="0.25">
      <c r="A1029" s="4">
        <f t="shared" si="60"/>
        <v>3</v>
      </c>
      <c r="B1029" s="4">
        <f t="shared" si="64"/>
        <v>2016</v>
      </c>
      <c r="C1029" s="9">
        <v>42458</v>
      </c>
      <c r="D1029" s="1">
        <f t="shared" ref="D1029:D1031" si="65">(1+E1029)^252-1</f>
        <v>0.14129896298521283</v>
      </c>
      <c r="E1029" s="1">
        <v>5.24610000000036E-4</v>
      </c>
      <c r="F1029" s="1">
        <f t="shared" si="63"/>
        <v>0.49155431824825291</v>
      </c>
      <c r="G1029" s="1">
        <v>9.1921520745843494E-3</v>
      </c>
      <c r="H1029" s="2">
        <f ca="1">(OFFSET(Assumptions!$B$20,H$1-1,0)*$D1029+1)^(1/252)-1</f>
        <v>5.4911199026030921E-4</v>
      </c>
      <c r="I1029" s="2">
        <f ca="1">(OFFSET(Assumptions!$B$20,I$1-1,0)*$D1029+1)^(1/252)-1</f>
        <v>5.7346429557325607E-4</v>
      </c>
      <c r="J1029" s="2">
        <f ca="1">(OFFSET(Assumptions!$B$20,J$1-1,0)*$D1029+1)^(1/252)-1</f>
        <v>6.2172710371877216E-4</v>
      </c>
      <c r="K1029" s="2">
        <f ca="1">(OFFSET(Assumptions!$B$20,K$1-1,0)*$D1029+1)^(1/252)-1</f>
        <v>5.4911199026030921E-4</v>
      </c>
      <c r="L1029" s="2">
        <f ca="1">(OFFSET(Assumptions!$B$20,L$1-1,0)*$D1029+1)^(1/252)-1</f>
        <v>5.4666855740004294E-4</v>
      </c>
      <c r="M1029" s="2">
        <f ca="1">(OFFSET(Assumptions!$B$20,M$1-1,0)*$D1029+1)^(1/252)-1</f>
        <v>5.5887077183314204E-4</v>
      </c>
      <c r="N1029" s="2">
        <f ca="1">(OFFSET(Assumptions!$B$20,N$1-1,0)*$D1029+1)^(1/252)-1</f>
        <v>5.2411842072452863E-4</v>
      </c>
    </row>
    <row r="1030" spans="1:14" x14ac:dyDescent="0.25">
      <c r="A1030" s="4">
        <f t="shared" si="60"/>
        <v>3</v>
      </c>
      <c r="B1030" s="4">
        <f t="shared" si="64"/>
        <v>2016</v>
      </c>
      <c r="C1030" s="9">
        <v>42459</v>
      </c>
      <c r="D1030" s="1">
        <f t="shared" si="65"/>
        <v>0.14129896298521283</v>
      </c>
      <c r="E1030" s="1">
        <v>5.24610000000036E-4</v>
      </c>
      <c r="F1030" s="1">
        <f t="shared" si="63"/>
        <v>0.49233680255914924</v>
      </c>
      <c r="G1030" s="1">
        <v>1.72721048619096E-3</v>
      </c>
      <c r="H1030" s="2">
        <f ca="1">(OFFSET(Assumptions!$B$20,H$1-1,0)*$D1030+1)^(1/252)-1</f>
        <v>5.4911199026030921E-4</v>
      </c>
      <c r="I1030" s="2">
        <f ca="1">(OFFSET(Assumptions!$B$20,I$1-1,0)*$D1030+1)^(1/252)-1</f>
        <v>5.7346429557325607E-4</v>
      </c>
      <c r="J1030" s="2">
        <f ca="1">(OFFSET(Assumptions!$B$20,J$1-1,0)*$D1030+1)^(1/252)-1</f>
        <v>6.2172710371877216E-4</v>
      </c>
      <c r="K1030" s="2">
        <f ca="1">(OFFSET(Assumptions!$B$20,K$1-1,0)*$D1030+1)^(1/252)-1</f>
        <v>5.4911199026030921E-4</v>
      </c>
      <c r="L1030" s="2">
        <f ca="1">(OFFSET(Assumptions!$B$20,L$1-1,0)*$D1030+1)^(1/252)-1</f>
        <v>5.4666855740004294E-4</v>
      </c>
      <c r="M1030" s="2">
        <f ca="1">(OFFSET(Assumptions!$B$20,M$1-1,0)*$D1030+1)^(1/252)-1</f>
        <v>5.5887077183314204E-4</v>
      </c>
      <c r="N1030" s="2">
        <f ca="1">(OFFSET(Assumptions!$B$20,N$1-1,0)*$D1030+1)^(1/252)-1</f>
        <v>5.2411842072452863E-4</v>
      </c>
    </row>
    <row r="1031" spans="1:14" x14ac:dyDescent="0.25">
      <c r="A1031" s="4">
        <f t="shared" si="60"/>
        <v>3</v>
      </c>
      <c r="B1031" s="4">
        <f t="shared" si="64"/>
        <v>2016</v>
      </c>
      <c r="C1031" s="9">
        <v>42460</v>
      </c>
      <c r="D1031" s="1">
        <f t="shared" si="65"/>
        <v>0.14129896298521283</v>
      </c>
      <c r="E1031" s="1">
        <v>5.24610000000036E-4</v>
      </c>
      <c r="F1031" s="1">
        <f t="shared" ref="F1031" si="66">(1+F1030)*(1+E1031)-1</f>
        <v>0.49311969736913985</v>
      </c>
      <c r="G1031" s="1">
        <v>-1.75520968989817E-3</v>
      </c>
      <c r="H1031" s="2">
        <f ca="1">(OFFSET(Assumptions!$B$20,H$1-1,0)*$D1031+1)^(1/252)-1</f>
        <v>5.4911199026030921E-4</v>
      </c>
      <c r="I1031" s="2">
        <f ca="1">(OFFSET(Assumptions!$B$20,I$1-1,0)*$D1031+1)^(1/252)-1</f>
        <v>5.7346429557325607E-4</v>
      </c>
      <c r="J1031" s="2">
        <f ca="1">(OFFSET(Assumptions!$B$20,J$1-1,0)*$D1031+1)^(1/252)-1</f>
        <v>6.2172710371877216E-4</v>
      </c>
      <c r="K1031" s="2">
        <f ca="1">(OFFSET(Assumptions!$B$20,K$1-1,0)*$D1031+1)^(1/252)-1</f>
        <v>5.4911199026030921E-4</v>
      </c>
      <c r="L1031" s="2">
        <f ca="1">(OFFSET(Assumptions!$B$20,L$1-1,0)*$D1031+1)^(1/252)-1</f>
        <v>5.4666855740004294E-4</v>
      </c>
      <c r="M1031" s="2">
        <f ca="1">(OFFSET(Assumptions!$B$20,M$1-1,0)*$D1031+1)^(1/252)-1</f>
        <v>5.5887077183314204E-4</v>
      </c>
      <c r="N1031" s="2">
        <f ca="1">(OFFSET(Assumptions!$B$20,N$1-1,0)*$D1031+1)^(1/252)-1</f>
        <v>5.2411842072452863E-4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31"/>
  <sheetViews>
    <sheetView workbookViewId="0">
      <pane xSplit="3" ySplit="3" topLeftCell="D1001" activePane="bottomRight" state="frozen"/>
      <selection pane="topRight" activeCell="D1" sqref="D1"/>
      <selection pane="bottomLeft" activeCell="A4" sqref="A4"/>
      <selection pane="bottomRight" activeCell="J1002" sqref="J1002"/>
    </sheetView>
  </sheetViews>
  <sheetFormatPr defaultRowHeight="15" outlineLevelCol="1" x14ac:dyDescent="0.25"/>
  <cols>
    <col min="1" max="1" width="6.85546875" style="4" bestFit="1" customWidth="1" outlineLevel="1"/>
    <col min="2" max="2" width="5" style="4" bestFit="1" customWidth="1" outlineLevel="1"/>
    <col min="3" max="3" width="10.7109375" style="4" bestFit="1" customWidth="1"/>
    <col min="4" max="4" width="15.7109375" style="12" bestFit="1" customWidth="1" outlineLevel="1"/>
    <col min="5" max="5" width="14.85546875" style="13" bestFit="1" customWidth="1" outlineLevel="1"/>
    <col min="6" max="6" width="14.85546875" style="13" bestFit="1" customWidth="1"/>
    <col min="7" max="11" width="13.85546875" style="15" bestFit="1" customWidth="1" outlineLevel="1"/>
    <col min="12" max="12" width="17" style="15" bestFit="1" customWidth="1" outlineLevel="1"/>
    <col min="13" max="13" width="13.85546875" style="15" bestFit="1" customWidth="1" outlineLevel="1"/>
    <col min="14" max="14" width="14.85546875" style="15" bestFit="1" customWidth="1"/>
    <col min="15" max="15" width="17.85546875" style="16" bestFit="1" customWidth="1" outlineLevel="1"/>
    <col min="16" max="16" width="22.85546875" style="16" bestFit="1" customWidth="1" outlineLevel="1"/>
    <col min="17" max="17" width="22.140625" style="16" bestFit="1" customWidth="1" outlineLevel="1"/>
    <col min="18" max="18" width="17.42578125" style="17" bestFit="1" customWidth="1"/>
    <col min="19" max="19" width="29.7109375" style="19" bestFit="1" customWidth="1" outlineLevel="1"/>
    <col min="20" max="20" width="24.85546875" style="20" bestFit="1" customWidth="1"/>
    <col min="21" max="21" width="10.5703125" style="27" customWidth="1"/>
    <col min="22" max="22" width="9.140625" style="34"/>
  </cols>
  <sheetData>
    <row r="1" spans="1:22" s="4" customFormat="1" x14ac:dyDescent="0.25">
      <c r="D1" s="10"/>
      <c r="G1" s="4">
        <v>1</v>
      </c>
      <c r="H1" s="4">
        <v>2</v>
      </c>
      <c r="I1" s="4">
        <v>3</v>
      </c>
      <c r="J1" s="4">
        <v>4</v>
      </c>
      <c r="K1" s="4">
        <v>5</v>
      </c>
      <c r="L1" s="4">
        <v>6</v>
      </c>
      <c r="M1" s="4">
        <v>7</v>
      </c>
      <c r="N1" s="4">
        <v>8</v>
      </c>
      <c r="R1" s="10"/>
      <c r="T1" s="10"/>
      <c r="U1" s="3"/>
      <c r="V1" s="33"/>
    </row>
    <row r="2" spans="1:22" s="4" customFormat="1" x14ac:dyDescent="0.25">
      <c r="D2" s="10"/>
      <c r="R2" s="10"/>
      <c r="T2" s="10"/>
      <c r="U2" s="3"/>
      <c r="V2" s="33"/>
    </row>
    <row r="3" spans="1:22" s="4" customFormat="1" x14ac:dyDescent="0.25">
      <c r="A3" s="4" t="s">
        <v>26</v>
      </c>
      <c r="B3" s="4" t="s">
        <v>27</v>
      </c>
      <c r="C3" s="4" t="s">
        <v>28</v>
      </c>
      <c r="D3" s="10" t="s">
        <v>30</v>
      </c>
      <c r="E3" s="4" t="s">
        <v>31</v>
      </c>
      <c r="F3" s="4" t="s">
        <v>32</v>
      </c>
      <c r="G3" s="4" t="str">
        <f>[1]Returns!F3 &amp; " AUM"</f>
        <v>Romeu AUM</v>
      </c>
      <c r="H3" s="4" t="str">
        <f>[1]Returns!G3 &amp; " AUM"</f>
        <v>Issuer A AUM</v>
      </c>
      <c r="I3" s="4" t="str">
        <f>[1]Returns!H3 &amp; " AUM"</f>
        <v>Issuer B AUM</v>
      </c>
      <c r="J3" s="4" t="str">
        <f>[1]Returns!I3 &amp; " AUM"</f>
        <v>Issuer C AUM</v>
      </c>
      <c r="K3" s="4" t="str">
        <f>[1]Returns!J3 &amp; " AUM"</f>
        <v>Funds A AUM</v>
      </c>
      <c r="L3" s="4" t="str">
        <f>[1]Returns!K3 &amp; " AUM"</f>
        <v>Credit Funds AUM</v>
      </c>
      <c r="M3" s="4" t="str">
        <f>[1]Returns!L3 &amp; " AUM"</f>
        <v>DPGE AUM</v>
      </c>
      <c r="N3" s="4" t="str">
        <f>[1]Returns!M3 &amp; " AUM"</f>
        <v>Cash AUM</v>
      </c>
      <c r="O3" s="4" t="s">
        <v>33</v>
      </c>
      <c r="P3" s="4" t="s">
        <v>34</v>
      </c>
      <c r="Q3" s="4" t="s">
        <v>35</v>
      </c>
      <c r="R3" s="10" t="s">
        <v>36</v>
      </c>
      <c r="S3" s="4" t="s">
        <v>37</v>
      </c>
      <c r="T3" s="10" t="s">
        <v>38</v>
      </c>
      <c r="U3" s="3" t="s">
        <v>39</v>
      </c>
      <c r="V3" s="33" t="s">
        <v>41</v>
      </c>
    </row>
    <row r="4" spans="1:22" x14ac:dyDescent="0.25">
      <c r="A4" s="4">
        <f t="shared" ref="A4:A67" si="0">MONTH(C4)</f>
        <v>2</v>
      </c>
      <c r="B4" s="4">
        <f t="shared" ref="B4:B67" si="1">YEAR(C4)</f>
        <v>2012</v>
      </c>
      <c r="C4" s="9">
        <v>40968</v>
      </c>
      <c r="D4" s="12">
        <f ca="1">E4</f>
        <v>100000000</v>
      </c>
      <c r="E4" s="12">
        <f t="shared" ref="E4:E67" ca="1" si="2">SUM(G4:N4)</f>
        <v>100000000</v>
      </c>
      <c r="F4" s="12">
        <f t="shared" ref="F4:F67" ca="1" si="3">E4-P4</f>
        <v>100000000</v>
      </c>
      <c r="G4" s="14">
        <f ca="1">OFFSET(Assumptions!$B$6,G$1-1,0)*Assumptions!$B$2</f>
        <v>8000000</v>
      </c>
      <c r="H4" s="14">
        <f ca="1">OFFSET(Assumptions!$B$6,H$1-1,0)*Assumptions!$B$2</f>
        <v>10000000</v>
      </c>
      <c r="I4" s="14">
        <f ca="1">OFFSET(Assumptions!$B$6,I$1-1,0)*Assumptions!$B$2</f>
        <v>5000000</v>
      </c>
      <c r="J4" s="14">
        <f ca="1">OFFSET(Assumptions!$B$6,J$1-1,0)*Assumptions!$B$2</f>
        <v>0</v>
      </c>
      <c r="K4" s="14">
        <f ca="1">OFFSET(Assumptions!$B$6,K$1-1,0)*Assumptions!$B$2</f>
        <v>0</v>
      </c>
      <c r="L4" s="14">
        <f ca="1">OFFSET(Assumptions!$B$6,L$1-1,0)*Assumptions!$B$2</f>
        <v>20000000</v>
      </c>
      <c r="M4" s="14">
        <f ca="1">OFFSET(Assumptions!$B$6,M$1-1,0)*Assumptions!$B$2</f>
        <v>20000000</v>
      </c>
      <c r="N4" s="14">
        <f ca="1">OFFSET(Assumptions!$B$6,N$1-1,0)*Assumptions!$B$2-R4-T4</f>
        <v>37000000</v>
      </c>
      <c r="O4" s="16">
        <v>0</v>
      </c>
      <c r="P4" s="16">
        <v>0</v>
      </c>
      <c r="Q4" s="16">
        <v>0</v>
      </c>
      <c r="R4" s="17">
        <v>0</v>
      </c>
      <c r="S4" s="19">
        <v>0</v>
      </c>
      <c r="T4" s="20">
        <v>0</v>
      </c>
      <c r="U4" s="27">
        <v>0</v>
      </c>
      <c r="V4" s="34">
        <v>0</v>
      </c>
    </row>
    <row r="5" spans="1:22" x14ac:dyDescent="0.25">
      <c r="A5" s="4">
        <f t="shared" si="0"/>
        <v>3</v>
      </c>
      <c r="B5" s="4">
        <f t="shared" si="1"/>
        <v>2012</v>
      </c>
      <c r="C5" s="9">
        <v>40969</v>
      </c>
      <c r="D5" s="12">
        <f ca="1">(1+[1]Returns!E5)*D4</f>
        <v>100038802</v>
      </c>
      <c r="E5" s="12">
        <f t="shared" ca="1" si="2"/>
        <v>100005409.88526705</v>
      </c>
      <c r="F5" s="12">
        <f t="shared" ca="1" si="3"/>
        <v>100002235.28209245</v>
      </c>
      <c r="G5" s="14">
        <f ca="1">G4*(1+Returns!G5)</f>
        <v>7968509.2684842264</v>
      </c>
      <c r="H5" s="14">
        <f ca="1">H4*(1+Returns!H5)</f>
        <v>10004064.636672631</v>
      </c>
      <c r="I5" s="14">
        <f ca="1">I4*(1+Returns!I5)</f>
        <v>5002124.1118990323</v>
      </c>
      <c r="J5" s="14">
        <f ca="1">J4*(1+Returns!J5)</f>
        <v>0</v>
      </c>
      <c r="K5" s="14">
        <f ca="1">K4*(1+Returns!K5)</f>
        <v>0</v>
      </c>
      <c r="L5" s="14">
        <f ca="1">L4*(1+Returns!L5)</f>
        <v>20008092.462729454</v>
      </c>
      <c r="M5" s="14">
        <f ca="1">M4*(1+Returns!M5)</f>
        <v>20008276.34605784</v>
      </c>
      <c r="N5" s="14">
        <f ca="1">N4*(1+Returns!N5)-R5-T5</f>
        <v>37014343.059423864</v>
      </c>
      <c r="O5" s="17">
        <f ca="1">(Assumptions!$B$16 / 252)*F4</f>
        <v>3174.6031746031745</v>
      </c>
      <c r="P5" s="17">
        <f t="shared" ref="P5:P68" ca="1" si="4">P4+O5-IF(Q5=1,P4,0)</f>
        <v>3174.6031746031745</v>
      </c>
      <c r="Q5" s="16">
        <f t="shared" ref="Q5:Q68" si="5">IF(DAY(C5)&lt;DAY(C4),1,0)</f>
        <v>1</v>
      </c>
      <c r="R5" s="17">
        <f t="shared" ref="R5:R68" si="6">IF(Q5=1,P4,0)</f>
        <v>0</v>
      </c>
      <c r="S5" s="19">
        <f t="shared" ref="S5:S68" si="7">IF(AND(DAY(C5)&lt;DAY(C4),OR(MONTH(C5)=7,MONTH(C5)=1)),1,0)</f>
        <v>0</v>
      </c>
      <c r="T5" s="20">
        <f ca="1">IF(AND(S5=1,F4&gt;D4),Assumptions!$B$17*(F4-D4),0)</f>
        <v>0</v>
      </c>
      <c r="U5" s="27">
        <f t="shared" ref="U5:U68" ca="1" si="8">F5/F4-1</f>
        <v>2.2352820924442796E-5</v>
      </c>
      <c r="V5" s="34">
        <f ca="1">(1+V4)*(1+U5)-1</f>
        <v>2.2352820924442796E-5</v>
      </c>
    </row>
    <row r="6" spans="1:22" x14ac:dyDescent="0.25">
      <c r="A6" s="4">
        <f t="shared" si="0"/>
        <v>3</v>
      </c>
      <c r="B6" s="4">
        <f t="shared" si="1"/>
        <v>2012</v>
      </c>
      <c r="C6" s="9">
        <v>40970</v>
      </c>
      <c r="D6" s="12">
        <f ca="1">(1+[1]Returns!E6)*D5</f>
        <v>100077619.05595203</v>
      </c>
      <c r="E6" s="12">
        <f t="shared" ca="1" si="2"/>
        <v>100116422.49040517</v>
      </c>
      <c r="F6" s="12">
        <f t="shared" ca="1" si="3"/>
        <v>100110073.21309464</v>
      </c>
      <c r="G6" s="14">
        <f ca="1">G5*(1+Returns!G6)</f>
        <v>8042606.442958626</v>
      </c>
      <c r="H6" s="14">
        <f ca="1">H5*(1+Returns!H6)</f>
        <v>10008130.92547239</v>
      </c>
      <c r="I6" s="14">
        <f ca="1">I5*(1+Returns!I6)</f>
        <v>5004249.1261683367</v>
      </c>
      <c r="J6" s="14">
        <f ca="1">J5*(1+Returns!J6)</f>
        <v>0</v>
      </c>
      <c r="K6" s="14">
        <f ca="1">K5*(1+Returns!K6)</f>
        <v>0</v>
      </c>
      <c r="L6" s="14">
        <f ca="1">L5*(1+Returns!L6)</f>
        <v>20016188.199856561</v>
      </c>
      <c r="M6" s="14">
        <f ca="1">M5*(1+Returns!M6)</f>
        <v>20016556.117010884</v>
      </c>
      <c r="N6" s="14">
        <f ca="1">N5*(1+Returns!N6)-R6-T6</f>
        <v>37028691.678938366</v>
      </c>
      <c r="O6" s="17">
        <f ca="1">(Assumptions!$B$16 / 252)*F5</f>
        <v>3174.6741359394427</v>
      </c>
      <c r="P6" s="17">
        <f t="shared" ca="1" si="4"/>
        <v>6349.2773105426168</v>
      </c>
      <c r="Q6" s="16">
        <f t="shared" si="5"/>
        <v>0</v>
      </c>
      <c r="R6" s="17">
        <f t="shared" si="6"/>
        <v>0</v>
      </c>
      <c r="S6" s="19">
        <f t="shared" si="7"/>
        <v>0</v>
      </c>
      <c r="T6" s="20">
        <f ca="1">IF(AND(S6=1,F5&gt;D5),Assumptions!$B$17*(F5-D5),0)</f>
        <v>0</v>
      </c>
      <c r="U6" s="27">
        <f t="shared" ca="1" si="8"/>
        <v>1.0783552057409551E-3</v>
      </c>
      <c r="V6" s="34">
        <f t="shared" ref="V6:V69" ca="1" si="9">(1+V5)*(1+U6)-1</f>
        <v>1.1007321309461915E-3</v>
      </c>
    </row>
    <row r="7" spans="1:22" x14ac:dyDescent="0.25">
      <c r="A7" s="4">
        <f t="shared" si="0"/>
        <v>3</v>
      </c>
      <c r="B7" s="4">
        <f t="shared" si="1"/>
        <v>2012</v>
      </c>
      <c r="C7" s="9">
        <v>40973</v>
      </c>
      <c r="D7" s="12">
        <f ca="1">(1+[1]Returns!E7)*D6</f>
        <v>100116415.14575525</v>
      </c>
      <c r="E7" s="12">
        <f t="shared" ca="1" si="2"/>
        <v>100192124.91255996</v>
      </c>
      <c r="F7" s="12">
        <f t="shared" ca="1" si="3"/>
        <v>100182597.53768709</v>
      </c>
      <c r="G7" s="14">
        <f ca="1">G6*(1+Returns!G7)</f>
        <v>8081412.8213974237</v>
      </c>
      <c r="H7" s="14">
        <f ca="1">H6*(1+Returns!H7)</f>
        <v>10012195.101455456</v>
      </c>
      <c r="I7" s="14">
        <f ca="1">I6*(1+Returns!I7)</f>
        <v>5006373.0797145711</v>
      </c>
      <c r="J7" s="14">
        <f ca="1">J6*(1+Returns!J7)</f>
        <v>0</v>
      </c>
      <c r="K7" s="14">
        <f ca="1">K6*(1+Returns!K7)</f>
        <v>0</v>
      </c>
      <c r="L7" s="14">
        <f ca="1">L6*(1+Returns!L7)</f>
        <v>20024279.713905577</v>
      </c>
      <c r="M7" s="14">
        <f ca="1">M6*(1+Returns!M7)</f>
        <v>20024831.653621648</v>
      </c>
      <c r="N7" s="14">
        <f ca="1">N6*(1+Returns!N7)-R7-T7</f>
        <v>37043032.542465277</v>
      </c>
      <c r="O7" s="17">
        <f ca="1">(Assumptions!$B$16 / 252)*F6</f>
        <v>3178.0975623204645</v>
      </c>
      <c r="P7" s="17">
        <f t="shared" ca="1" si="4"/>
        <v>9527.3748728630817</v>
      </c>
      <c r="Q7" s="16">
        <f t="shared" si="5"/>
        <v>0</v>
      </c>
      <c r="R7" s="17">
        <f t="shared" si="6"/>
        <v>0</v>
      </c>
      <c r="S7" s="19">
        <f t="shared" si="7"/>
        <v>0</v>
      </c>
      <c r="T7" s="20">
        <f ca="1">IF(AND(S7=1,F6&gt;D6),Assumptions!$B$17*(F6-D6),0)</f>
        <v>0</v>
      </c>
      <c r="U7" s="27">
        <f t="shared" ca="1" si="8"/>
        <v>7.2444582512765088E-4</v>
      </c>
      <c r="V7" s="34">
        <f t="shared" ca="1" si="9"/>
        <v>1.825975376870792E-3</v>
      </c>
    </row>
    <row r="8" spans="1:22" x14ac:dyDescent="0.25">
      <c r="A8" s="4">
        <f t="shared" si="0"/>
        <v>3</v>
      </c>
      <c r="B8" s="4">
        <f t="shared" si="1"/>
        <v>2012</v>
      </c>
      <c r="C8" s="9">
        <v>40974</v>
      </c>
      <c r="D8" s="12">
        <f ca="1">(1+[1]Returns!E8)*D7</f>
        <v>100155226.27525064</v>
      </c>
      <c r="E8" s="12">
        <f t="shared" ca="1" si="2"/>
        <v>100184648.54968318</v>
      </c>
      <c r="F8" s="12">
        <f t="shared" ca="1" si="3"/>
        <v>100171940.77488849</v>
      </c>
      <c r="G8" s="14">
        <f ca="1">G7*(1+Returns!G8)</f>
        <v>8037025.6164674805</v>
      </c>
      <c r="H8" s="14">
        <f ca="1">H7*(1+Returns!H8)</f>
        <v>10016260.927849228</v>
      </c>
      <c r="I8" s="14">
        <f ca="1">I7*(1+Returns!I8)</f>
        <v>5008497.9347304469</v>
      </c>
      <c r="J8" s="14">
        <f ca="1">J7*(1+Returns!J8)</f>
        <v>0</v>
      </c>
      <c r="K8" s="14">
        <f ca="1">K7*(1+Returns!K8)</f>
        <v>0</v>
      </c>
      <c r="L8" s="14">
        <f ca="1">L7*(1+Returns!L8)</f>
        <v>20032374.498937007</v>
      </c>
      <c r="M8" s="14">
        <f ca="1">M7*(1+Returns!M8)</f>
        <v>20033110.61162547</v>
      </c>
      <c r="N8" s="14">
        <f ca="1">N7*(1+Returns!N8)-R8-T8</f>
        <v>37057378.96007356</v>
      </c>
      <c r="O8" s="17">
        <f ca="1">(Assumptions!$B$16 / 252)*F7</f>
        <v>3180.3999218313361</v>
      </c>
      <c r="P8" s="17">
        <f t="shared" ca="1" si="4"/>
        <v>12707.774794694418</v>
      </c>
      <c r="Q8" s="16">
        <f t="shared" si="5"/>
        <v>0</v>
      </c>
      <c r="R8" s="17">
        <f t="shared" si="6"/>
        <v>0</v>
      </c>
      <c r="S8" s="19">
        <f t="shared" si="7"/>
        <v>0</v>
      </c>
      <c r="T8" s="20">
        <f ca="1">IF(AND(S8=1,F7&gt;D7),Assumptions!$B$17*(F7-D7),0)</f>
        <v>0</v>
      </c>
      <c r="U8" s="27">
        <f t="shared" ca="1" si="8"/>
        <v>-1.0637339279007119E-4</v>
      </c>
      <c r="V8" s="34">
        <f t="shared" ca="1" si="9"/>
        <v>1.7194077488846826E-3</v>
      </c>
    </row>
    <row r="9" spans="1:22" x14ac:dyDescent="0.25">
      <c r="A9" s="4">
        <f t="shared" si="0"/>
        <v>3</v>
      </c>
      <c r="B9" s="4">
        <f t="shared" si="1"/>
        <v>2012</v>
      </c>
      <c r="C9" s="9">
        <v>40975</v>
      </c>
      <c r="D9" s="12">
        <f ca="1">(1+[1]Returns!E9)*D8</f>
        <v>100194016.39438705</v>
      </c>
      <c r="E9" s="12">
        <f t="shared" ca="1" si="2"/>
        <v>100174434.37789439</v>
      </c>
      <c r="F9" s="12">
        <f t="shared" ca="1" si="3"/>
        <v>100158546.5414878</v>
      </c>
      <c r="G9" s="14">
        <f ca="1">G8*(1+Returns!G9)</f>
        <v>7989920.0326738302</v>
      </c>
      <c r="H9" s="14">
        <f ca="1">H8*(1+Returns!H9)</f>
        <v>10020324.636634242</v>
      </c>
      <c r="I9" s="14">
        <f ca="1">I8*(1+Returns!I9)</f>
        <v>5010621.7264388679</v>
      </c>
      <c r="J9" s="14">
        <f ca="1">J8*(1+Returns!J9)</f>
        <v>0</v>
      </c>
      <c r="K9" s="14">
        <f ca="1">K8*(1+Returns!K9)</f>
        <v>0</v>
      </c>
      <c r="L9" s="14">
        <f ca="1">L8*(1+Returns!L9)</f>
        <v>20040465.051380973</v>
      </c>
      <c r="M9" s="14">
        <f ca="1">M8*(1+Returns!M9)</f>
        <v>20041385.325402766</v>
      </c>
      <c r="N9" s="14">
        <f ca="1">N8*(1+Returns!N9)-R9-T9</f>
        <v>37071717.605363704</v>
      </c>
      <c r="O9" s="17">
        <f ca="1">(Assumptions!$B$16 / 252)*F8</f>
        <v>3180.0616119012216</v>
      </c>
      <c r="P9" s="17">
        <f t="shared" ca="1" si="4"/>
        <v>15887.836406595639</v>
      </c>
      <c r="Q9" s="16">
        <f t="shared" si="5"/>
        <v>0</v>
      </c>
      <c r="R9" s="17">
        <f t="shared" si="6"/>
        <v>0</v>
      </c>
      <c r="S9" s="19">
        <f t="shared" si="7"/>
        <v>0</v>
      </c>
      <c r="T9" s="20">
        <f ca="1">IF(AND(S9=1,F8&gt;D8),Assumptions!$B$17*(F8-D8),0)</f>
        <v>0</v>
      </c>
      <c r="U9" s="27">
        <f t="shared" ca="1" si="8"/>
        <v>-1.3371242782234116E-4</v>
      </c>
      <c r="V9" s="34">
        <f t="shared" ca="1" si="9"/>
        <v>1.5854654148779179E-3</v>
      </c>
    </row>
    <row r="10" spans="1:22" x14ac:dyDescent="0.25">
      <c r="A10" s="4">
        <f t="shared" si="0"/>
        <v>3</v>
      </c>
      <c r="B10" s="4">
        <f t="shared" si="1"/>
        <v>2012</v>
      </c>
      <c r="C10" s="9">
        <v>40976</v>
      </c>
      <c r="D10" s="12">
        <f ca="1">(1+[1]Returns!E10)*D9</f>
        <v>100232713.3273989</v>
      </c>
      <c r="E10" s="12">
        <f t="shared" ca="1" si="2"/>
        <v>100279283.75373356</v>
      </c>
      <c r="F10" s="12">
        <f t="shared" ca="1" si="3"/>
        <v>100260216.28092882</v>
      </c>
      <c r="G10" s="14">
        <f ca="1">G9*(1+Returns!G10)</f>
        <v>8057965.9584749797</v>
      </c>
      <c r="H10" s="14">
        <f ca="1">H9*(1+Returns!H10)</f>
        <v>10024378.68336297</v>
      </c>
      <c r="I10" s="14">
        <f ca="1">I9*(1+Returns!I10)</f>
        <v>5012740.5206401488</v>
      </c>
      <c r="J10" s="14">
        <f ca="1">J9*(1+Returns!J10)</f>
        <v>0</v>
      </c>
      <c r="K10" s="14">
        <f ca="1">K9*(1+Returns!K10)</f>
        <v>0</v>
      </c>
      <c r="L10" s="14">
        <f ca="1">L9*(1+Returns!L10)</f>
        <v>20048536.347452581</v>
      </c>
      <c r="M10" s="14">
        <f ca="1">M9*(1+Returns!M10)</f>
        <v>20049640.446200825</v>
      </c>
      <c r="N10" s="14">
        <f ca="1">N9*(1+Returns!N10)-R10-T10</f>
        <v>37086021.79760205</v>
      </c>
      <c r="O10" s="17">
        <f ca="1">(Assumptions!$B$16 / 252)*F9</f>
        <v>3179.6363981424697</v>
      </c>
      <c r="P10" s="17">
        <f t="shared" ca="1" si="4"/>
        <v>19067.47280473811</v>
      </c>
      <c r="Q10" s="16">
        <f t="shared" si="5"/>
        <v>0</v>
      </c>
      <c r="R10" s="17">
        <f t="shared" si="6"/>
        <v>0</v>
      </c>
      <c r="S10" s="19">
        <f t="shared" si="7"/>
        <v>0</v>
      </c>
      <c r="T10" s="20">
        <f ca="1">IF(AND(S10=1,F9&gt;D9),Assumptions!$B$17*(F9-D9),0)</f>
        <v>0</v>
      </c>
      <c r="U10" s="27">
        <f t="shared" ca="1" si="8"/>
        <v>1.0150880074812907E-3</v>
      </c>
      <c r="V10" s="34">
        <f t="shared" ca="1" si="9"/>
        <v>2.6021628092880444E-3</v>
      </c>
    </row>
    <row r="11" spans="1:22" x14ac:dyDescent="0.25">
      <c r="A11" s="4">
        <f t="shared" si="0"/>
        <v>3</v>
      </c>
      <c r="B11" s="4">
        <f t="shared" si="1"/>
        <v>2012</v>
      </c>
      <c r="C11" s="9">
        <v>40977</v>
      </c>
      <c r="D11" s="12">
        <f ca="1">(1+[1]Returns!E11)*D10</f>
        <v>100268926.40439697</v>
      </c>
      <c r="E11" s="12">
        <f t="shared" ca="1" si="2"/>
        <v>100505887.80505735</v>
      </c>
      <c r="F11" s="12">
        <f t="shared" ca="1" si="3"/>
        <v>100483637.46824369</v>
      </c>
      <c r="G11" s="14">
        <f ca="1">G10*(1+Returns!G11)</f>
        <v>8250124.7467300668</v>
      </c>
      <c r="H11" s="14">
        <f ca="1">H10*(1+Returns!H11)</f>
        <v>10028173.136313781</v>
      </c>
      <c r="I11" s="14">
        <f ca="1">I10*(1+Returns!I11)</f>
        <v>5014723.9659507005</v>
      </c>
      <c r="J11" s="14">
        <f ca="1">J10*(1+Returns!J11)</f>
        <v>0</v>
      </c>
      <c r="K11" s="14">
        <f ca="1">K10*(1+Returns!K11)</f>
        <v>0</v>
      </c>
      <c r="L11" s="14">
        <f ca="1">L10*(1+Returns!L11)</f>
        <v>20056090.688182469</v>
      </c>
      <c r="M11" s="14">
        <f ca="1">M10*(1+Returns!M11)</f>
        <v>20057367.471393198</v>
      </c>
      <c r="N11" s="14">
        <f ca="1">N10*(1+Returns!N11)-R11-T11</f>
        <v>37099407.79648713</v>
      </c>
      <c r="O11" s="17">
        <f ca="1">(Assumptions!$B$16 / 252)*F10</f>
        <v>3182.864008918375</v>
      </c>
      <c r="P11" s="17">
        <f t="shared" ca="1" si="4"/>
        <v>22250.336813656486</v>
      </c>
      <c r="Q11" s="16">
        <f t="shared" si="5"/>
        <v>0</v>
      </c>
      <c r="R11" s="17">
        <f t="shared" si="6"/>
        <v>0</v>
      </c>
      <c r="S11" s="19">
        <f t="shared" si="7"/>
        <v>0</v>
      </c>
      <c r="T11" s="20">
        <f ca="1">IF(AND(S11=1,F10&gt;D10),Assumptions!$B$17*(F10-D10),0)</f>
        <v>0</v>
      </c>
      <c r="U11" s="27">
        <f t="shared" ca="1" si="8"/>
        <v>2.2284131792498219E-3</v>
      </c>
      <c r="V11" s="34">
        <f t="shared" ca="1" si="9"/>
        <v>4.8363746824366949E-3</v>
      </c>
    </row>
    <row r="12" spans="1:22" x14ac:dyDescent="0.25">
      <c r="A12" s="4">
        <f t="shared" si="0"/>
        <v>3</v>
      </c>
      <c r="B12" s="4">
        <f t="shared" si="1"/>
        <v>2012</v>
      </c>
      <c r="C12" s="9">
        <v>40980</v>
      </c>
      <c r="D12" s="12">
        <f ca="1">(1+[1]Returns!E12)*D11</f>
        <v>100305079.36850134</v>
      </c>
      <c r="E12" s="12">
        <f t="shared" ca="1" si="2"/>
        <v>100522714.0495849</v>
      </c>
      <c r="F12" s="12">
        <f t="shared" ca="1" si="3"/>
        <v>100497273.75602621</v>
      </c>
      <c r="G12" s="14">
        <f ca="1">G11*(1+Returns!G12)</f>
        <v>8232562.3674328094</v>
      </c>
      <c r="H12" s="14">
        <f ca="1">H11*(1+Returns!H12)</f>
        <v>10031961.37208711</v>
      </c>
      <c r="I12" s="14">
        <f ca="1">I11*(1+Returns!I12)</f>
        <v>5016704.2038133899</v>
      </c>
      <c r="J12" s="14">
        <f ca="1">J11*(1+Returns!J12)</f>
        <v>0</v>
      </c>
      <c r="K12" s="14">
        <f ca="1">K11*(1+Returns!K12)</f>
        <v>0</v>
      </c>
      <c r="L12" s="14">
        <f ca="1">L11*(1+Returns!L12)</f>
        <v>20063632.634996243</v>
      </c>
      <c r="M12" s="14">
        <f ca="1">M11*(1+Returns!M12)</f>
        <v>20065081.90210706</v>
      </c>
      <c r="N12" s="14">
        <f ca="1">N11*(1+Returns!N12)-R12-T12</f>
        <v>37112771.569148295</v>
      </c>
      <c r="O12" s="17">
        <f ca="1">(Assumptions!$B$16 / 252)*F11</f>
        <v>3189.9567450236091</v>
      </c>
      <c r="P12" s="17">
        <f t="shared" ca="1" si="4"/>
        <v>25440.293558680096</v>
      </c>
      <c r="Q12" s="16">
        <f t="shared" si="5"/>
        <v>0</v>
      </c>
      <c r="R12" s="17">
        <f t="shared" si="6"/>
        <v>0</v>
      </c>
      <c r="S12" s="19">
        <f t="shared" si="7"/>
        <v>0</v>
      </c>
      <c r="T12" s="20">
        <f ca="1">IF(AND(S12=1,F11&gt;D11),Assumptions!$B$17*(F11-D11),0)</f>
        <v>0</v>
      </c>
      <c r="U12" s="27">
        <f t="shared" ca="1" si="8"/>
        <v>1.3570655010197719E-4</v>
      </c>
      <c r="V12" s="34">
        <f t="shared" ca="1" si="9"/>
        <v>4.9727375602617307E-3</v>
      </c>
    </row>
    <row r="13" spans="1:22" x14ac:dyDescent="0.25">
      <c r="A13" s="4">
        <f t="shared" si="0"/>
        <v>3</v>
      </c>
      <c r="B13" s="4">
        <f t="shared" si="1"/>
        <v>2012</v>
      </c>
      <c r="C13" s="9">
        <v>40981</v>
      </c>
      <c r="D13" s="12">
        <f ca="1">(1+[1]Returns!E13)*D12</f>
        <v>100341137.03843272</v>
      </c>
      <c r="E13" s="12">
        <f t="shared" ca="1" si="2"/>
        <v>100535672.12623145</v>
      </c>
      <c r="F13" s="12">
        <f t="shared" ca="1" si="3"/>
        <v>100507041.44302972</v>
      </c>
      <c r="G13" s="14">
        <f ca="1">G12*(1+Returns!G13)</f>
        <v>8211221.8755218443</v>
      </c>
      <c r="H13" s="14">
        <f ca="1">H12*(1+Returns!H13)</f>
        <v>10035739.711575454</v>
      </c>
      <c r="I13" s="14">
        <f ca="1">I12*(1+Returns!I13)</f>
        <v>5018679.3148319619</v>
      </c>
      <c r="J13" s="14">
        <f ca="1">J12*(1+Returns!J13)</f>
        <v>0</v>
      </c>
      <c r="K13" s="14">
        <f ca="1">K12*(1+Returns!K13)</f>
        <v>0</v>
      </c>
      <c r="L13" s="14">
        <f ca="1">L12*(1+Returns!L13)</f>
        <v>20071154.86175777</v>
      </c>
      <c r="M13" s="14">
        <f ca="1">M12*(1+Returns!M13)</f>
        <v>20072776.252070468</v>
      </c>
      <c r="N13" s="14">
        <f ca="1">N12*(1+Returns!N13)-R13-T13</f>
        <v>37126100.110473946</v>
      </c>
      <c r="O13" s="17">
        <f ca="1">(Assumptions!$B$16 / 252)*F12</f>
        <v>3190.389643048451</v>
      </c>
      <c r="P13" s="17">
        <f t="shared" ca="1" si="4"/>
        <v>28630.683201728549</v>
      </c>
      <c r="Q13" s="16">
        <f t="shared" si="5"/>
        <v>0</v>
      </c>
      <c r="R13" s="17">
        <f t="shared" si="6"/>
        <v>0</v>
      </c>
      <c r="S13" s="19">
        <f t="shared" si="7"/>
        <v>0</v>
      </c>
      <c r="T13" s="20">
        <f ca="1">IF(AND(S13=1,F12&gt;D12),Assumptions!$B$17*(F12-D12),0)</f>
        <v>0</v>
      </c>
      <c r="U13" s="27">
        <f t="shared" ca="1" si="8"/>
        <v>9.7193552008434381E-5</v>
      </c>
      <c r="V13" s="34">
        <f t="shared" ca="1" si="9"/>
        <v>5.0704144302968768E-3</v>
      </c>
    </row>
    <row r="14" spans="1:22" x14ac:dyDescent="0.25">
      <c r="A14" s="4">
        <f t="shared" si="0"/>
        <v>3</v>
      </c>
      <c r="B14" s="4">
        <f t="shared" si="1"/>
        <v>2012</v>
      </c>
      <c r="C14" s="9">
        <v>40982</v>
      </c>
      <c r="D14" s="12">
        <f ca="1">(1+[1]Returns!E14)*D13</f>
        <v>100377134.42134525</v>
      </c>
      <c r="E14" s="12">
        <f t="shared" ca="1" si="2"/>
        <v>100507321.71840975</v>
      </c>
      <c r="F14" s="12">
        <f t="shared" ca="1" si="3"/>
        <v>100475500.33547966</v>
      </c>
      <c r="G14" s="14">
        <f ca="1">G13*(1+Returns!G14)</f>
        <v>8148629.7101981808</v>
      </c>
      <c r="H14" s="14">
        <f ca="1">H13*(1+Returns!H14)</f>
        <v>10039511.814704245</v>
      </c>
      <c r="I14" s="14">
        <f ca="1">I13*(1+Returns!I14)</f>
        <v>5020651.2078930354</v>
      </c>
      <c r="J14" s="14">
        <f ca="1">J13*(1+Returns!J14)</f>
        <v>0</v>
      </c>
      <c r="K14" s="14">
        <f ca="1">K13*(1+Returns!K14)</f>
        <v>0</v>
      </c>
      <c r="L14" s="14">
        <f ca="1">L13*(1+Returns!L14)</f>
        <v>20078664.656599108</v>
      </c>
      <c r="M14" s="14">
        <f ca="1">M13*(1+Returns!M14)</f>
        <v>20080457.967737459</v>
      </c>
      <c r="N14" s="14">
        <f ca="1">N13*(1+Returns!N14)-R14-T14</f>
        <v>37139406.361277714</v>
      </c>
      <c r="O14" s="17">
        <f ca="1">(Assumptions!$B$16 / 252)*F13</f>
        <v>3190.6997283501496</v>
      </c>
      <c r="P14" s="17">
        <f t="shared" ca="1" si="4"/>
        <v>31821.382930078697</v>
      </c>
      <c r="Q14" s="16">
        <f t="shared" si="5"/>
        <v>0</v>
      </c>
      <c r="R14" s="17">
        <f t="shared" si="6"/>
        <v>0</v>
      </c>
      <c r="S14" s="19">
        <f t="shared" si="7"/>
        <v>0</v>
      </c>
      <c r="T14" s="20">
        <f ca="1">IF(AND(S14=1,F13&gt;D13),Assumptions!$B$17*(F13-D13),0)</f>
        <v>0</v>
      </c>
      <c r="U14" s="27">
        <f t="shared" ca="1" si="8"/>
        <v>-3.1381987865930494E-4</v>
      </c>
      <c r="V14" s="34">
        <f t="shared" ca="1" si="9"/>
        <v>4.7550033547962833E-3</v>
      </c>
    </row>
    <row r="15" spans="1:22" x14ac:dyDescent="0.25">
      <c r="A15" s="4">
        <f t="shared" si="0"/>
        <v>3</v>
      </c>
      <c r="B15" s="4">
        <f t="shared" si="1"/>
        <v>2012</v>
      </c>
      <c r="C15" s="9">
        <v>40983</v>
      </c>
      <c r="D15" s="12">
        <f ca="1">(1+[1]Returns!E15)*D14</f>
        <v>100413108.58255051</v>
      </c>
      <c r="E15" s="12">
        <f t="shared" ca="1" si="2"/>
        <v>100627118.02254909</v>
      </c>
      <c r="F15" s="12">
        <f t="shared" ca="1" si="3"/>
        <v>100592106.94119567</v>
      </c>
      <c r="G15" s="14">
        <f ca="1">G14*(1+Returns!G15)</f>
        <v>8234205.8666109117</v>
      </c>
      <c r="H15" s="14">
        <f ca="1">H14*(1+Returns!H15)</f>
        <v>10043281.556962276</v>
      </c>
      <c r="I15" s="14">
        <f ca="1">I14*(1+Returns!I15)</f>
        <v>5022621.904514255</v>
      </c>
      <c r="J15" s="14">
        <f ca="1">J14*(1+Returns!J15)</f>
        <v>0</v>
      </c>
      <c r="K15" s="14">
        <f ca="1">K14*(1+Returns!K15)</f>
        <v>0</v>
      </c>
      <c r="L15" s="14">
        <f ca="1">L14*(1+Returns!L15)</f>
        <v>20086169.736833923</v>
      </c>
      <c r="M15" s="14">
        <f ca="1">M14*(1+Returns!M15)</f>
        <v>20088134.934459437</v>
      </c>
      <c r="N15" s="14">
        <f ca="1">N14*(1+Returns!N15)-R15-T15</f>
        <v>37152704.023168288</v>
      </c>
      <c r="O15" s="17">
        <f ca="1">(Assumptions!$B$16 / 252)*F14</f>
        <v>3189.6984233485605</v>
      </c>
      <c r="P15" s="17">
        <f t="shared" ca="1" si="4"/>
        <v>35011.08135342726</v>
      </c>
      <c r="Q15" s="16">
        <f t="shared" si="5"/>
        <v>0</v>
      </c>
      <c r="R15" s="17">
        <f t="shared" si="6"/>
        <v>0</v>
      </c>
      <c r="S15" s="19">
        <f t="shared" si="7"/>
        <v>0</v>
      </c>
      <c r="T15" s="20">
        <f ca="1">IF(AND(S15=1,F14&gt;D14),Assumptions!$B$17*(F14-D14),0)</f>
        <v>0</v>
      </c>
      <c r="U15" s="27">
        <f t="shared" ca="1" si="8"/>
        <v>1.1605476491947098E-3</v>
      </c>
      <c r="V15" s="34">
        <f t="shared" ca="1" si="9"/>
        <v>5.9210694119562479E-3</v>
      </c>
    </row>
    <row r="16" spans="1:22" x14ac:dyDescent="0.25">
      <c r="A16" s="4">
        <f t="shared" si="0"/>
        <v>3</v>
      </c>
      <c r="B16" s="4">
        <f t="shared" si="1"/>
        <v>2012</v>
      </c>
      <c r="C16" s="9">
        <v>40984</v>
      </c>
      <c r="D16" s="12">
        <f ca="1">(1+[1]Returns!E16)*D15</f>
        <v>100449095.63653541</v>
      </c>
      <c r="E16" s="12">
        <f t="shared" ca="1" si="2"/>
        <v>100391479.60367885</v>
      </c>
      <c r="F16" s="12">
        <f t="shared" ca="1" si="3"/>
        <v>100353275.12210508</v>
      </c>
      <c r="G16" s="14">
        <f ca="1">G15*(1+Returns!G16)</f>
        <v>7964334.6095246021</v>
      </c>
      <c r="H16" s="14">
        <f ca="1">H15*(1+Returns!H16)</f>
        <v>10047052.714723067</v>
      </c>
      <c r="I16" s="14">
        <f ca="1">I15*(1+Returns!I16)</f>
        <v>5024593.3746696264</v>
      </c>
      <c r="J16" s="14">
        <f ca="1">J15*(1+Returns!J16)</f>
        <v>0</v>
      </c>
      <c r="K16" s="14">
        <f ca="1">K15*(1+Returns!K16)</f>
        <v>0</v>
      </c>
      <c r="L16" s="14">
        <f ca="1">L15*(1+Returns!L16)</f>
        <v>20093677.622346394</v>
      </c>
      <c r="M16" s="14">
        <f ca="1">M15*(1+Returns!M16)</f>
        <v>20095814.836165175</v>
      </c>
      <c r="N16" s="14">
        <f ca="1">N15*(1+Returns!N16)-R16-T16</f>
        <v>37166006.446249984</v>
      </c>
      <c r="O16" s="17">
        <f ca="1">(Assumptions!$B$16 / 252)*F15</f>
        <v>3193.4002203554178</v>
      </c>
      <c r="P16" s="17">
        <f t="shared" ca="1" si="4"/>
        <v>38204.481573782679</v>
      </c>
      <c r="Q16" s="16">
        <f t="shared" si="5"/>
        <v>0</v>
      </c>
      <c r="R16" s="17">
        <f t="shared" si="6"/>
        <v>0</v>
      </c>
      <c r="S16" s="19">
        <f t="shared" si="7"/>
        <v>0</v>
      </c>
      <c r="T16" s="20">
        <f ca="1">IF(AND(S16=1,F15&gt;D15),Assumptions!$B$17*(F15-D15),0)</f>
        <v>0</v>
      </c>
      <c r="U16" s="27">
        <f t="shared" ca="1" si="8"/>
        <v>-2.3742600324516694E-3</v>
      </c>
      <c r="V16" s="34">
        <f t="shared" ca="1" si="9"/>
        <v>3.5327512210503453E-3</v>
      </c>
    </row>
    <row r="17" spans="1:22" x14ac:dyDescent="0.25">
      <c r="A17" s="4">
        <f t="shared" si="0"/>
        <v>3</v>
      </c>
      <c r="B17" s="4">
        <f t="shared" si="1"/>
        <v>2012</v>
      </c>
      <c r="C17" s="9">
        <v>40987</v>
      </c>
      <c r="D17" s="12">
        <f ca="1">(1+[1]Returns!E17)*D16</f>
        <v>100485241.23910926</v>
      </c>
      <c r="E17" s="12">
        <f t="shared" ca="1" si="2"/>
        <v>100428792.55332153</v>
      </c>
      <c r="F17" s="12">
        <f t="shared" ca="1" si="3"/>
        <v>100387402.2534899</v>
      </c>
      <c r="G17" s="14">
        <f ca="1">G16*(1+Returns!G17)</f>
        <v>7967263.6864330769</v>
      </c>
      <c r="H17" s="14">
        <f ca="1">H16*(1+Returns!H17)</f>
        <v>10050840.519537581</v>
      </c>
      <c r="I17" s="14">
        <f ca="1">I16*(1+Returns!I17)</f>
        <v>5026573.5644258903</v>
      </c>
      <c r="J17" s="14">
        <f ca="1">J16*(1+Returns!J17)</f>
        <v>0</v>
      </c>
      <c r="K17" s="14">
        <f ca="1">K16*(1+Returns!K17)</f>
        <v>0</v>
      </c>
      <c r="L17" s="14">
        <f ca="1">L16*(1+Returns!L17)</f>
        <v>20101218.643531553</v>
      </c>
      <c r="M17" s="14">
        <f ca="1">M16*(1+Returns!M17)</f>
        <v>20103528.665708017</v>
      </c>
      <c r="N17" s="14">
        <f ca="1">N16*(1+Returns!N17)-R17-T17</f>
        <v>37179367.473685399</v>
      </c>
      <c r="O17" s="17">
        <f ca="1">(Assumptions!$B$16 / 252)*F16</f>
        <v>3185.8182578446053</v>
      </c>
      <c r="P17" s="17">
        <f t="shared" ca="1" si="4"/>
        <v>41390.299831627286</v>
      </c>
      <c r="Q17" s="16">
        <f t="shared" si="5"/>
        <v>0</v>
      </c>
      <c r="R17" s="17">
        <f t="shared" si="6"/>
        <v>0</v>
      </c>
      <c r="S17" s="19">
        <f t="shared" si="7"/>
        <v>0</v>
      </c>
      <c r="T17" s="20">
        <f ca="1">IF(AND(S17=1,F16&gt;D16),Assumptions!$B$17*(F16-D16),0)</f>
        <v>0</v>
      </c>
      <c r="U17" s="27">
        <f t="shared" ca="1" si="8"/>
        <v>3.4006993138291364E-4</v>
      </c>
      <c r="V17" s="34">
        <f t="shared" ca="1" si="9"/>
        <v>3.8740225348985469E-3</v>
      </c>
    </row>
    <row r="18" spans="1:22" x14ac:dyDescent="0.25">
      <c r="A18" s="4">
        <f t="shared" si="0"/>
        <v>3</v>
      </c>
      <c r="B18" s="4">
        <f t="shared" si="1"/>
        <v>2012</v>
      </c>
      <c r="C18" s="9">
        <v>40988</v>
      </c>
      <c r="D18" s="12">
        <f ca="1">(1+[1]Returns!E18)*D17</f>
        <v>100521363.67362989</v>
      </c>
      <c r="E18" s="12">
        <f t="shared" ca="1" si="2"/>
        <v>100440453.73492205</v>
      </c>
      <c r="F18" s="12">
        <f t="shared" ca="1" si="3"/>
        <v>100395876.53343159</v>
      </c>
      <c r="G18" s="14">
        <f ca="1">G17*(1+Returns!G18)</f>
        <v>7944562.5515246373</v>
      </c>
      <c r="H18" s="14">
        <f ca="1">H17*(1+Returns!H18)</f>
        <v>10054625.969482761</v>
      </c>
      <c r="I18" s="14">
        <f ca="1">I17*(1+Returns!I18)</f>
        <v>5028552.5610797526</v>
      </c>
      <c r="J18" s="14">
        <f ca="1">J17*(1+Returns!J18)</f>
        <v>0</v>
      </c>
      <c r="K18" s="14">
        <f ca="1">K17*(1+Returns!K18)</f>
        <v>0</v>
      </c>
      <c r="L18" s="14">
        <f ca="1">L17*(1+Returns!L18)</f>
        <v>20108754.961982477</v>
      </c>
      <c r="M18" s="14">
        <f ca="1">M17*(1+Returns!M18)</f>
        <v>20111237.758838464</v>
      </c>
      <c r="N18" s="14">
        <f ca="1">N17*(1+Returns!N18)-R18-T18</f>
        <v>37192719.932013966</v>
      </c>
      <c r="O18" s="17">
        <f ca="1">(Assumptions!$B$16 / 252)*F17</f>
        <v>3186.901658840949</v>
      </c>
      <c r="P18" s="17">
        <f t="shared" ca="1" si="4"/>
        <v>44577.201490468236</v>
      </c>
      <c r="Q18" s="16">
        <f t="shared" si="5"/>
        <v>0</v>
      </c>
      <c r="R18" s="17">
        <f t="shared" si="6"/>
        <v>0</v>
      </c>
      <c r="S18" s="19">
        <f t="shared" si="7"/>
        <v>0</v>
      </c>
      <c r="T18" s="20">
        <f ca="1">IF(AND(S18=1,F17&gt;D17),Assumptions!$B$17*(F17-D17),0)</f>
        <v>0</v>
      </c>
      <c r="U18" s="27">
        <f t="shared" ca="1" si="8"/>
        <v>8.4415770818413449E-5</v>
      </c>
      <c r="V18" s="34">
        <f t="shared" ca="1" si="9"/>
        <v>3.9587653343153839E-3</v>
      </c>
    </row>
    <row r="19" spans="1:22" x14ac:dyDescent="0.25">
      <c r="A19" s="4">
        <f t="shared" si="0"/>
        <v>3</v>
      </c>
      <c r="B19" s="4">
        <f t="shared" si="1"/>
        <v>2012</v>
      </c>
      <c r="C19" s="9">
        <v>40989</v>
      </c>
      <c r="D19" s="12">
        <f ca="1">(1+[1]Returns!E19)*D18</f>
        <v>100557499.09344329</v>
      </c>
      <c r="E19" s="12">
        <f t="shared" ca="1" si="2"/>
        <v>100565274.5867641</v>
      </c>
      <c r="F19" s="12">
        <f t="shared" ca="1" si="3"/>
        <v>100517510.21459003</v>
      </c>
      <c r="G19" s="14">
        <f ca="1">G18*(1+Returns!G19)</f>
        <v>8035008.3049382856</v>
      </c>
      <c r="H19" s="14">
        <f ca="1">H18*(1+Returns!H19)</f>
        <v>10058412.845142663</v>
      </c>
      <c r="I19" s="14">
        <f ca="1">I18*(1+Returns!I19)</f>
        <v>5030532.3368782355</v>
      </c>
      <c r="J19" s="14">
        <f ca="1">J18*(1+Returns!J19)</f>
        <v>0</v>
      </c>
      <c r="K19" s="14">
        <f ca="1">K18*(1+Returns!K19)</f>
        <v>0</v>
      </c>
      <c r="L19" s="14">
        <f ca="1">L18*(1+Returns!L19)</f>
        <v>20116294.105938502</v>
      </c>
      <c r="M19" s="14">
        <f ca="1">M18*(1+Returns!M19)</f>
        <v>20118949.808172166</v>
      </c>
      <c r="N19" s="14">
        <f ca="1">N18*(1+Returns!N19)-R19-T19</f>
        <v>37206077.18569424</v>
      </c>
      <c r="O19" s="17">
        <f ca="1">(Assumptions!$B$16 / 252)*F18</f>
        <v>3187.1706836010026</v>
      </c>
      <c r="P19" s="17">
        <f t="shared" ca="1" si="4"/>
        <v>47764.372174069242</v>
      </c>
      <c r="Q19" s="16">
        <f t="shared" si="5"/>
        <v>0</v>
      </c>
      <c r="R19" s="17">
        <f t="shared" si="6"/>
        <v>0</v>
      </c>
      <c r="S19" s="19">
        <f t="shared" si="7"/>
        <v>0</v>
      </c>
      <c r="T19" s="20">
        <f ca="1">IF(AND(S19=1,F18&gt;D18),Assumptions!$B$17*(F18-D18),0)</f>
        <v>0</v>
      </c>
      <c r="U19" s="27">
        <f t="shared" ca="1" si="8"/>
        <v>1.2115406066297574E-3</v>
      </c>
      <c r="V19" s="34">
        <f t="shared" ca="1" si="9"/>
        <v>5.1751021458998903E-3</v>
      </c>
    </row>
    <row r="20" spans="1:22" x14ac:dyDescent="0.25">
      <c r="A20" s="4">
        <f t="shared" si="0"/>
        <v>3</v>
      </c>
      <c r="B20" s="4">
        <f t="shared" si="1"/>
        <v>2012</v>
      </c>
      <c r="C20" s="9">
        <v>40990</v>
      </c>
      <c r="D20" s="12">
        <f ca="1">(1+[1]Returns!E20)*D19</f>
        <v>100593647.5032174</v>
      </c>
      <c r="E20" s="12">
        <f t="shared" ca="1" si="2"/>
        <v>100631349.83600725</v>
      </c>
      <c r="F20" s="12">
        <f t="shared" ca="1" si="3"/>
        <v>100580394.43176287</v>
      </c>
      <c r="G20" s="14">
        <f ca="1">G19*(1+Returns!G20)</f>
        <v>8066695.6690747906</v>
      </c>
      <c r="H20" s="14">
        <f ca="1">H19*(1+Returns!H20)</f>
        <v>10062201.147054251</v>
      </c>
      <c r="I20" s="14">
        <f ca="1">I19*(1+Returns!I20)</f>
        <v>5032512.8921280941</v>
      </c>
      <c r="J20" s="14">
        <f ca="1">J19*(1+Returns!J20)</f>
        <v>0</v>
      </c>
      <c r="K20" s="14">
        <f ca="1">K19*(1+Returns!K20)</f>
        <v>0</v>
      </c>
      <c r="L20" s="14">
        <f ca="1">L19*(1+Returns!L20)</f>
        <v>20123836.076458961</v>
      </c>
      <c r="M20" s="14">
        <f ca="1">M19*(1+Returns!M20)</f>
        <v>20126664.814842738</v>
      </c>
      <c r="N20" s="14">
        <f ca="1">N19*(1+Returns!N20)-R20-T20</f>
        <v>37219439.236448415</v>
      </c>
      <c r="O20" s="17">
        <f ca="1">(Assumptions!$B$16 / 252)*F19</f>
        <v>3191.0320703044454</v>
      </c>
      <c r="P20" s="17">
        <f t="shared" ca="1" si="4"/>
        <v>50955.404244373683</v>
      </c>
      <c r="Q20" s="16">
        <f t="shared" si="5"/>
        <v>0</v>
      </c>
      <c r="R20" s="17">
        <f t="shared" si="6"/>
        <v>0</v>
      </c>
      <c r="S20" s="19">
        <f t="shared" si="7"/>
        <v>0</v>
      </c>
      <c r="T20" s="20">
        <f ca="1">IF(AND(S20=1,F19&gt;D19),Assumptions!$B$17*(F19-D19),0)</f>
        <v>0</v>
      </c>
      <c r="U20" s="27">
        <f t="shared" ca="1" si="8"/>
        <v>6.2560460399985196E-4</v>
      </c>
      <c r="V20" s="34">
        <f t="shared" ca="1" si="9"/>
        <v>5.8039443176283179E-3</v>
      </c>
    </row>
    <row r="21" spans="1:22" x14ac:dyDescent="0.25">
      <c r="A21" s="4">
        <f t="shared" si="0"/>
        <v>3</v>
      </c>
      <c r="B21" s="4">
        <f t="shared" si="1"/>
        <v>2012</v>
      </c>
      <c r="C21" s="9">
        <v>40991</v>
      </c>
      <c r="D21" s="12">
        <f ca="1">(1+[1]Returns!E21)*D20</f>
        <v>100629808.90762185</v>
      </c>
      <c r="E21" s="12">
        <f t="shared" ca="1" si="2"/>
        <v>100687932.35452881</v>
      </c>
      <c r="F21" s="12">
        <f t="shared" ca="1" si="3"/>
        <v>100633783.92188978</v>
      </c>
      <c r="G21" s="14">
        <f ca="1">G20*(1+Returns!G21)</f>
        <v>8088877.5110508036</v>
      </c>
      <c r="H21" s="14">
        <f ca="1">H20*(1+Returns!H21)</f>
        <v>10065990.875754699</v>
      </c>
      <c r="I21" s="14">
        <f ca="1">I20*(1+Returns!I21)</f>
        <v>5034494.227136204</v>
      </c>
      <c r="J21" s="14">
        <f ca="1">J20*(1+Returns!J21)</f>
        <v>0</v>
      </c>
      <c r="K21" s="14">
        <f ca="1">K20*(1+Returns!K21)</f>
        <v>0</v>
      </c>
      <c r="L21" s="14">
        <f ca="1">L20*(1+Returns!L21)</f>
        <v>20131380.874603584</v>
      </c>
      <c r="M21" s="14">
        <f ca="1">M20*(1+Returns!M21)</f>
        <v>20134382.779984232</v>
      </c>
      <c r="N21" s="14">
        <f ca="1">N20*(1+Returns!N21)-R21-T21</f>
        <v>37232806.085999288</v>
      </c>
      <c r="O21" s="17">
        <f ca="1">(Assumptions!$B$16 / 252)*F20</f>
        <v>3193.0283946591389</v>
      </c>
      <c r="P21" s="17">
        <f t="shared" ca="1" si="4"/>
        <v>54148.432639032821</v>
      </c>
      <c r="Q21" s="16">
        <f t="shared" si="5"/>
        <v>0</v>
      </c>
      <c r="R21" s="17">
        <f t="shared" si="6"/>
        <v>0</v>
      </c>
      <c r="S21" s="19">
        <f t="shared" si="7"/>
        <v>0</v>
      </c>
      <c r="T21" s="20">
        <f ca="1">IF(AND(S21=1,F20&gt;D20),Assumptions!$B$17*(F20-D20),0)</f>
        <v>0</v>
      </c>
      <c r="U21" s="27">
        <f t="shared" ca="1" si="8"/>
        <v>5.3081408587174472E-4</v>
      </c>
      <c r="V21" s="34">
        <f t="shared" ca="1" si="9"/>
        <v>6.337839218897523E-3</v>
      </c>
    </row>
    <row r="22" spans="1:22" x14ac:dyDescent="0.25">
      <c r="A22" s="4">
        <f t="shared" si="0"/>
        <v>3</v>
      </c>
      <c r="B22" s="4">
        <f t="shared" si="1"/>
        <v>2012</v>
      </c>
      <c r="C22" s="9">
        <v>40994</v>
      </c>
      <c r="D22" s="12">
        <f ca="1">(1+[1]Returns!E22)*D21</f>
        <v>100666129.22455087</v>
      </c>
      <c r="E22" s="12">
        <f t="shared" ca="1" si="2"/>
        <v>100678301.68832871</v>
      </c>
      <c r="F22" s="12">
        <f t="shared" ca="1" si="3"/>
        <v>100620958.53239058</v>
      </c>
      <c r="G22" s="14">
        <f ca="1">G21*(1+Returns!G22)</f>
        <v>8044694.7765128799</v>
      </c>
      <c r="H22" s="14">
        <f ca="1">H21*(1+Returns!H22)</f>
        <v>10069797.291320723</v>
      </c>
      <c r="I22" s="14">
        <f ca="1">I21*(1+Returns!I22)</f>
        <v>5036484.3034324665</v>
      </c>
      <c r="J22" s="14">
        <f ca="1">J21*(1+Returns!J22)</f>
        <v>0</v>
      </c>
      <c r="K22" s="14">
        <f ca="1">K21*(1+Returns!K22)</f>
        <v>0</v>
      </c>
      <c r="L22" s="14">
        <f ca="1">L21*(1+Returns!L22)</f>
        <v>20138958.887347922</v>
      </c>
      <c r="M22" s="14">
        <f ca="1">M21*(1+Returns!M22)</f>
        <v>20142134.755402137</v>
      </c>
      <c r="N22" s="14">
        <f ca="1">N21*(1+Returns!N22)-R22-T22</f>
        <v>37246231.674312584</v>
      </c>
      <c r="O22" s="17">
        <f ca="1">(Assumptions!$B$16 / 252)*F21</f>
        <v>3194.7232991076121</v>
      </c>
      <c r="P22" s="17">
        <f t="shared" ca="1" si="4"/>
        <v>57343.155938140429</v>
      </c>
      <c r="Q22" s="16">
        <f t="shared" si="5"/>
        <v>0</v>
      </c>
      <c r="R22" s="17">
        <f t="shared" si="6"/>
        <v>0</v>
      </c>
      <c r="S22" s="19">
        <f t="shared" si="7"/>
        <v>0</v>
      </c>
      <c r="T22" s="20">
        <f ca="1">IF(AND(S22=1,F21&gt;D21),Assumptions!$B$17*(F21-D21),0)</f>
        <v>0</v>
      </c>
      <c r="U22" s="27">
        <f t="shared" ca="1" si="8"/>
        <v>-1.2744616171000978E-4</v>
      </c>
      <c r="V22" s="34">
        <f t="shared" ca="1" si="9"/>
        <v>6.2095853239054755E-3</v>
      </c>
    </row>
    <row r="23" spans="1:22" x14ac:dyDescent="0.25">
      <c r="A23" s="4">
        <f t="shared" si="0"/>
        <v>3</v>
      </c>
      <c r="B23" s="4">
        <f t="shared" si="1"/>
        <v>2012</v>
      </c>
      <c r="C23" s="9">
        <v>40995</v>
      </c>
      <c r="D23" s="12">
        <f ca="1">(1+[1]Returns!E23)*D22</f>
        <v>100702352.92449103</v>
      </c>
      <c r="E23" s="12">
        <f t="shared" ca="1" si="2"/>
        <v>100656630.81112754</v>
      </c>
      <c r="F23" s="12">
        <f t="shared" ca="1" si="3"/>
        <v>100596093.33904552</v>
      </c>
      <c r="G23" s="14">
        <f ca="1">G22*(1+Returns!G23)</f>
        <v>7988563.1511012875</v>
      </c>
      <c r="H23" s="14">
        <f ca="1">H22*(1+Returns!H23)</f>
        <v>10073593.67098989</v>
      </c>
      <c r="I23" s="14">
        <f ca="1">I22*(1+Returns!I23)</f>
        <v>5038469.1793978568</v>
      </c>
      <c r="J23" s="14">
        <f ca="1">J22*(1+Returns!J23)</f>
        <v>0</v>
      </c>
      <c r="K23" s="14">
        <f ca="1">K22*(1+Returns!K23)</f>
        <v>0</v>
      </c>
      <c r="L23" s="14">
        <f ca="1">L22*(1+Returns!L23)</f>
        <v>20146516.902285296</v>
      </c>
      <c r="M23" s="14">
        <f ca="1">M22*(1+Returns!M23)</f>
        <v>20149866.364963572</v>
      </c>
      <c r="N23" s="14">
        <f ca="1">N22*(1+Returns!N23)-R23-T23</f>
        <v>37259621.542389639</v>
      </c>
      <c r="O23" s="17">
        <f ca="1">(Assumptions!$B$16 / 252)*F22</f>
        <v>3194.3161438854149</v>
      </c>
      <c r="P23" s="17">
        <f t="shared" ca="1" si="4"/>
        <v>60537.472082025844</v>
      </c>
      <c r="Q23" s="16">
        <f t="shared" si="5"/>
        <v>0</v>
      </c>
      <c r="R23" s="17">
        <f t="shared" si="6"/>
        <v>0</v>
      </c>
      <c r="S23" s="19">
        <f t="shared" si="7"/>
        <v>0</v>
      </c>
      <c r="T23" s="20">
        <f ca="1">IF(AND(S23=1,F22&gt;D22),Assumptions!$B$17*(F22-D22),0)</f>
        <v>0</v>
      </c>
      <c r="U23" s="27">
        <f t="shared" ca="1" si="8"/>
        <v>-2.4711743664274088E-4</v>
      </c>
      <c r="V23" s="34">
        <f t="shared" ca="1" si="9"/>
        <v>5.9609333904548922E-3</v>
      </c>
    </row>
    <row r="24" spans="1:22" x14ac:dyDescent="0.25">
      <c r="A24" s="4">
        <f t="shared" si="0"/>
        <v>3</v>
      </c>
      <c r="B24" s="4">
        <f t="shared" si="1"/>
        <v>2012</v>
      </c>
      <c r="C24" s="9">
        <v>40996</v>
      </c>
      <c r="D24" s="12">
        <f ca="1">(1+[1]Returns!E24)*D23</f>
        <v>100738589.65916738</v>
      </c>
      <c r="E24" s="12">
        <f t="shared" ca="1" si="2"/>
        <v>100635675.218876</v>
      </c>
      <c r="F24" s="12">
        <f t="shared" ca="1" si="3"/>
        <v>100571944.22002131</v>
      </c>
      <c r="G24" s="14">
        <f ca="1">G23*(1+Returns!G24)</f>
        <v>7933133.9792679762</v>
      </c>
      <c r="H24" s="14">
        <f ca="1">H23*(1+Returns!H24)</f>
        <v>10077391.48191911</v>
      </c>
      <c r="I24" s="14">
        <f ca="1">I23*(1+Returns!I24)</f>
        <v>5040454.8376018805</v>
      </c>
      <c r="J24" s="14">
        <f ca="1">J23*(1+Returns!J24)</f>
        <v>0</v>
      </c>
      <c r="K24" s="14">
        <f ca="1">K23*(1+Returns!K24)</f>
        <v>0</v>
      </c>
      <c r="L24" s="14">
        <f ca="1">L23*(1+Returns!L24)</f>
        <v>20154077.753694516</v>
      </c>
      <c r="M24" s="14">
        <f ca="1">M23*(1+Returns!M24)</f>
        <v>20157600.942322966</v>
      </c>
      <c r="N24" s="14">
        <f ca="1">N23*(1+Returns!N24)-R24-T24</f>
        <v>37273016.224069551</v>
      </c>
      <c r="O24" s="17">
        <f ca="1">(Assumptions!$B$16 / 252)*F23</f>
        <v>3193.5267726681118</v>
      </c>
      <c r="P24" s="17">
        <f t="shared" ca="1" si="4"/>
        <v>63730.998854693957</v>
      </c>
      <c r="Q24" s="16">
        <f t="shared" si="5"/>
        <v>0</v>
      </c>
      <c r="R24" s="17">
        <f t="shared" si="6"/>
        <v>0</v>
      </c>
      <c r="S24" s="19">
        <f t="shared" si="7"/>
        <v>0</v>
      </c>
      <c r="T24" s="20">
        <f ca="1">IF(AND(S24=1,F23&gt;D23),Assumptions!$B$17*(F23-D23),0)</f>
        <v>0</v>
      </c>
      <c r="U24" s="27">
        <f t="shared" ca="1" si="8"/>
        <v>-2.4006020733657873E-4</v>
      </c>
      <c r="V24" s="34">
        <f t="shared" ca="1" si="9"/>
        <v>5.7194422002126988E-3</v>
      </c>
    </row>
    <row r="25" spans="1:22" x14ac:dyDescent="0.25">
      <c r="A25" s="4">
        <f t="shared" si="0"/>
        <v>3</v>
      </c>
      <c r="B25" s="4">
        <f t="shared" si="1"/>
        <v>2012</v>
      </c>
      <c r="C25" s="9">
        <v>40997</v>
      </c>
      <c r="D25" s="12">
        <f ca="1">(1+[1]Returns!E25)*D24</f>
        <v>100774803.16737805</v>
      </c>
      <c r="E25" s="12">
        <f t="shared" ca="1" si="2"/>
        <v>100719168.0066199</v>
      </c>
      <c r="F25" s="12">
        <f t="shared" ca="1" si="3"/>
        <v>100652244.24763124</v>
      </c>
      <c r="G25" s="14">
        <f ca="1">G24*(1+Returns!G25)</f>
        <v>7982174.7998611387</v>
      </c>
      <c r="H25" s="14">
        <f ca="1">H24*(1+Returns!H25)</f>
        <v>10081186.931758219</v>
      </c>
      <c r="I25" s="14">
        <f ca="1">I24*(1+Returns!I25)</f>
        <v>5042439.2994086575</v>
      </c>
      <c r="J25" s="14">
        <f ca="1">J24*(1+Returns!J25)</f>
        <v>0</v>
      </c>
      <c r="K25" s="14">
        <f ca="1">K24*(1+Returns!K25)</f>
        <v>0</v>
      </c>
      <c r="L25" s="14">
        <f ca="1">L24*(1+Returns!L25)</f>
        <v>20161633.89000297</v>
      </c>
      <c r="M25" s="14">
        <f ca="1">M24*(1+Returns!M25)</f>
        <v>20165330.770530481</v>
      </c>
      <c r="N25" s="14">
        <f ca="1">N24*(1+Returns!N25)-R25-T25</f>
        <v>37286402.315058433</v>
      </c>
      <c r="O25" s="17">
        <f ca="1">(Assumptions!$B$16 / 252)*F24</f>
        <v>3192.7601339689304</v>
      </c>
      <c r="P25" s="17">
        <f t="shared" ca="1" si="4"/>
        <v>66923.758988662885</v>
      </c>
      <c r="Q25" s="16">
        <f t="shared" si="5"/>
        <v>0</v>
      </c>
      <c r="R25" s="17">
        <f t="shared" si="6"/>
        <v>0</v>
      </c>
      <c r="S25" s="19">
        <f t="shared" si="7"/>
        <v>0</v>
      </c>
      <c r="T25" s="20">
        <f ca="1">IF(AND(S25=1,F24&gt;D24),Assumptions!$B$17*(F24-D24),0)</f>
        <v>0</v>
      </c>
      <c r="U25" s="27">
        <f t="shared" ca="1" si="8"/>
        <v>7.9843368081111699E-4</v>
      </c>
      <c r="V25" s="34">
        <f t="shared" ca="1" si="9"/>
        <v>6.5224424763119515E-3</v>
      </c>
    </row>
    <row r="26" spans="1:22" x14ac:dyDescent="0.25">
      <c r="A26" s="4">
        <f t="shared" si="0"/>
        <v>3</v>
      </c>
      <c r="B26" s="4">
        <f t="shared" si="1"/>
        <v>2012</v>
      </c>
      <c r="C26" s="9">
        <v>40998</v>
      </c>
      <c r="D26" s="12">
        <f ca="1">(1+[1]Returns!E26)*D25</f>
        <v>100811029.69362065</v>
      </c>
      <c r="E26" s="12">
        <f t="shared" ca="1" si="2"/>
        <v>100728343.30485213</v>
      </c>
      <c r="F26" s="12">
        <f t="shared" ca="1" si="3"/>
        <v>100658224.23652227</v>
      </c>
      <c r="G26" s="14">
        <f ca="1">G25*(1+Returns!G26)</f>
        <v>7956885.3156452393</v>
      </c>
      <c r="H26" s="14">
        <f ca="1">H25*(1+Returns!H26)</f>
        <v>10084983.811078312</v>
      </c>
      <c r="I26" s="14">
        <f ca="1">I25*(1+Returns!I26)</f>
        <v>5044424.5425117239</v>
      </c>
      <c r="J26" s="14">
        <f ca="1">J25*(1+Returns!J26)</f>
        <v>0</v>
      </c>
      <c r="K26" s="14">
        <f ca="1">K25*(1+Returns!K26)</f>
        <v>0</v>
      </c>
      <c r="L26" s="14">
        <f ca="1">L25*(1+Returns!L26)</f>
        <v>20169192.859246604</v>
      </c>
      <c r="M26" s="14">
        <f ca="1">M25*(1+Returns!M26)</f>
        <v>20173063.562892523</v>
      </c>
      <c r="N26" s="14">
        <f ca="1">N25*(1+Returns!N26)-R26-T26</f>
        <v>37299793.213477731</v>
      </c>
      <c r="O26" s="17">
        <f ca="1">(Assumptions!$B$16 / 252)*F25</f>
        <v>3195.3093411946425</v>
      </c>
      <c r="P26" s="17">
        <f t="shared" ca="1" si="4"/>
        <v>70119.068329857531</v>
      </c>
      <c r="Q26" s="16">
        <f t="shared" si="5"/>
        <v>0</v>
      </c>
      <c r="R26" s="17">
        <f t="shared" si="6"/>
        <v>0</v>
      </c>
      <c r="S26" s="19">
        <f t="shared" si="7"/>
        <v>0</v>
      </c>
      <c r="T26" s="20">
        <f ca="1">IF(AND(S26=1,F25&gt;D25),Assumptions!$B$17*(F25-D25),0)</f>
        <v>0</v>
      </c>
      <c r="U26" s="27">
        <f t="shared" ca="1" si="8"/>
        <v>5.9412375111200788E-5</v>
      </c>
      <c r="V26" s="34">
        <f t="shared" ca="1" si="9"/>
        <v>6.5822423652222017E-3</v>
      </c>
    </row>
    <row r="27" spans="1:22" x14ac:dyDescent="0.25">
      <c r="A27" s="4">
        <f t="shared" si="0"/>
        <v>4</v>
      </c>
      <c r="B27" s="4">
        <f t="shared" si="1"/>
        <v>2012</v>
      </c>
      <c r="C27" s="9">
        <v>41001</v>
      </c>
      <c r="D27" s="12">
        <f ca="1">(1+[1]Returns!E27)*D26</f>
        <v>100847415.41856797</v>
      </c>
      <c r="E27" s="12">
        <f t="shared" ca="1" si="2"/>
        <v>100630947.27324532</v>
      </c>
      <c r="F27" s="12">
        <f t="shared" ca="1" si="3"/>
        <v>100627751.77406321</v>
      </c>
      <c r="G27" s="14">
        <f ca="1">G26*(1+Returns!G27)</f>
        <v>7894991.8959973007</v>
      </c>
      <c r="H27" s="14">
        <f ca="1">H26*(1+Returns!H27)</f>
        <v>10088797.408749459</v>
      </c>
      <c r="I27" s="14">
        <f ca="1">I26*(1+Returns!I27)</f>
        <v>5046418.5441447431</v>
      </c>
      <c r="J27" s="14">
        <f ca="1">J26*(1+Returns!J27)</f>
        <v>0</v>
      </c>
      <c r="K27" s="14">
        <f ca="1">K26*(1+Returns!K27)</f>
        <v>0</v>
      </c>
      <c r="L27" s="14">
        <f ca="1">L26*(1+Returns!L27)</f>
        <v>20176785.105475634</v>
      </c>
      <c r="M27" s="14">
        <f ca="1">M26*(1+Returns!M27)</f>
        <v>20180830.430869166</v>
      </c>
      <c r="N27" s="14">
        <f ca="1">N26*(1+Returns!N27)-R27-T27</f>
        <v>37243123.888009012</v>
      </c>
      <c r="O27" s="17">
        <f ca="1">(Assumptions!$B$16 / 252)*F26</f>
        <v>3195.4991821118178</v>
      </c>
      <c r="P27" s="17">
        <f t="shared" ca="1" si="4"/>
        <v>3195.4991821118165</v>
      </c>
      <c r="Q27" s="16">
        <f t="shared" si="5"/>
        <v>1</v>
      </c>
      <c r="R27" s="17">
        <f t="shared" ca="1" si="6"/>
        <v>70119.068329857531</v>
      </c>
      <c r="S27" s="19">
        <f t="shared" si="7"/>
        <v>0</v>
      </c>
      <c r="T27" s="20">
        <f ca="1">IF(AND(S27=1,F26&gt;D26),Assumptions!$B$17*(F26-D26),0)</f>
        <v>0</v>
      </c>
      <c r="U27" s="27">
        <f t="shared" ca="1" si="8"/>
        <v>-3.027319693963415E-4</v>
      </c>
      <c r="V27" s="34">
        <f t="shared" ca="1" si="9"/>
        <v>6.2775177406315663E-3</v>
      </c>
    </row>
    <row r="28" spans="1:22" x14ac:dyDescent="0.25">
      <c r="A28" s="4">
        <f t="shared" si="0"/>
        <v>4</v>
      </c>
      <c r="B28" s="4">
        <f t="shared" si="1"/>
        <v>2012</v>
      </c>
      <c r="C28" s="9">
        <v>41002</v>
      </c>
      <c r="D28" s="12">
        <f ca="1">(1+[1]Returns!E28)*D27</f>
        <v>100883740.65760174</v>
      </c>
      <c r="E28" s="12">
        <f t="shared" ca="1" si="2"/>
        <v>100739185.38389508</v>
      </c>
      <c r="F28" s="12">
        <f t="shared" ca="1" si="3"/>
        <v>100732795.35291062</v>
      </c>
      <c r="G28" s="14">
        <f ca="1">G27*(1+Returns!G28)</f>
        <v>7968695.7862998387</v>
      </c>
      <c r="H28" s="14">
        <f ca="1">H27*(1+Returns!H28)</f>
        <v>10092604.74875468</v>
      </c>
      <c r="I28" s="14">
        <f ca="1">I27*(1+Returns!I28)</f>
        <v>5048409.3164588511</v>
      </c>
      <c r="J28" s="14">
        <f ca="1">J27*(1+Returns!J28)</f>
        <v>0</v>
      </c>
      <c r="K28" s="14">
        <f ca="1">K27*(1+Returns!K28)</f>
        <v>0</v>
      </c>
      <c r="L28" s="14">
        <f ca="1">L27*(1+Returns!L28)</f>
        <v>20184364.877455227</v>
      </c>
      <c r="M28" s="14">
        <f ca="1">M27*(1+Returns!M28)</f>
        <v>20188584.620802831</v>
      </c>
      <c r="N28" s="14">
        <f ca="1">N27*(1+Returns!N28)-R28-T28</f>
        <v>37256526.034123659</v>
      </c>
      <c r="O28" s="17">
        <f ca="1">(Assumptions!$B$16 / 252)*F27</f>
        <v>3194.5318023512132</v>
      </c>
      <c r="P28" s="17">
        <f t="shared" ca="1" si="4"/>
        <v>6390.0309844630301</v>
      </c>
      <c r="Q28" s="16">
        <f t="shared" si="5"/>
        <v>0</v>
      </c>
      <c r="R28" s="17">
        <f t="shared" si="6"/>
        <v>0</v>
      </c>
      <c r="S28" s="19">
        <f t="shared" si="7"/>
        <v>0</v>
      </c>
      <c r="T28" s="20">
        <f ca="1">IF(AND(S28=1,F27&gt;D27),Assumptions!$B$17*(F27-D27),0)</f>
        <v>0</v>
      </c>
      <c r="U28" s="27">
        <f t="shared" ca="1" si="8"/>
        <v>1.0438827957048868E-3</v>
      </c>
      <c r="V28" s="34">
        <f t="shared" ca="1" si="9"/>
        <v>7.3279535291055353E-3</v>
      </c>
    </row>
    <row r="29" spans="1:22" x14ac:dyDescent="0.25">
      <c r="A29" s="4">
        <f t="shared" si="0"/>
        <v>4</v>
      </c>
      <c r="B29" s="4">
        <f t="shared" si="1"/>
        <v>2012</v>
      </c>
      <c r="C29" s="9">
        <v>41003</v>
      </c>
      <c r="D29" s="12">
        <f ca="1">(1+[1]Returns!E29)*D28</f>
        <v>100920078.98098661</v>
      </c>
      <c r="E29" s="12">
        <f t="shared" ca="1" si="2"/>
        <v>100766471.54402974</v>
      </c>
      <c r="F29" s="12">
        <f t="shared" ca="1" si="3"/>
        <v>100756883.64652614</v>
      </c>
      <c r="G29" s="14">
        <f ca="1">G28*(1+Returns!G29)</f>
        <v>7961434.8541689701</v>
      </c>
      <c r="H29" s="14">
        <f ca="1">H28*(1+Returns!H29)</f>
        <v>10096413.525585057</v>
      </c>
      <c r="I29" s="14">
        <f ca="1">I28*(1+Returns!I29)</f>
        <v>5050400.8741169358</v>
      </c>
      <c r="J29" s="14">
        <f ca="1">J28*(1+Returns!J29)</f>
        <v>0</v>
      </c>
      <c r="K29" s="14">
        <f ca="1">K28*(1+Returns!K29)</f>
        <v>0</v>
      </c>
      <c r="L29" s="14">
        <f ca="1">L28*(1+Returns!L29)</f>
        <v>20191947.496912401</v>
      </c>
      <c r="M29" s="14">
        <f ca="1">M28*(1+Returns!M29)</f>
        <v>20196341.790170953</v>
      </c>
      <c r="N29" s="14">
        <f ca="1">N28*(1+Returns!N29)-R29-T29</f>
        <v>37269933.003075428</v>
      </c>
      <c r="O29" s="17">
        <f ca="1">(Assumptions!$B$16 / 252)*F28</f>
        <v>3197.8665191400196</v>
      </c>
      <c r="P29" s="17">
        <f t="shared" ca="1" si="4"/>
        <v>9587.8975036030497</v>
      </c>
      <c r="Q29" s="16">
        <f t="shared" si="5"/>
        <v>0</v>
      </c>
      <c r="R29" s="17">
        <f t="shared" si="6"/>
        <v>0</v>
      </c>
      <c r="S29" s="19">
        <f t="shared" si="7"/>
        <v>0</v>
      </c>
      <c r="T29" s="20">
        <f ca="1">IF(AND(S29=1,F28&gt;D28),Assumptions!$B$17*(F28-D28),0)</f>
        <v>0</v>
      </c>
      <c r="U29" s="27">
        <f t="shared" ca="1" si="8"/>
        <v>2.3913059824387517E-4</v>
      </c>
      <c r="V29" s="34">
        <f t="shared" ca="1" si="9"/>
        <v>7.568836465260631E-3</v>
      </c>
    </row>
    <row r="30" spans="1:22" x14ac:dyDescent="0.25">
      <c r="A30" s="4">
        <f t="shared" si="0"/>
        <v>4</v>
      </c>
      <c r="B30" s="4">
        <f t="shared" si="1"/>
        <v>2012</v>
      </c>
      <c r="C30" s="9">
        <v>41004</v>
      </c>
      <c r="D30" s="12">
        <f ca="1">(1+[1]Returns!E30)*D29</f>
        <v>100956540.39632165</v>
      </c>
      <c r="E30" s="12">
        <f t="shared" ca="1" si="2"/>
        <v>100865055.71962844</v>
      </c>
      <c r="F30" s="12">
        <f t="shared" ca="1" si="3"/>
        <v>100852269.19089796</v>
      </c>
      <c r="G30" s="14">
        <f ca="1">G29*(1+Returns!G30)</f>
        <v>8025354.6410402749</v>
      </c>
      <c r="H30" s="14">
        <f ca="1">H29*(1+Returns!H30)</f>
        <v>10100235.245344941</v>
      </c>
      <c r="I30" s="14">
        <f ca="1">I29*(1+Returns!I30)</f>
        <v>5052399.2209072644</v>
      </c>
      <c r="J30" s="14">
        <f ca="1">J29*(1+Returns!J30)</f>
        <v>0</v>
      </c>
      <c r="K30" s="14">
        <f ca="1">K29*(1+Returns!K30)</f>
        <v>0</v>
      </c>
      <c r="L30" s="14">
        <f ca="1">L29*(1+Returns!L30)</f>
        <v>20199555.875337049</v>
      </c>
      <c r="M30" s="14">
        <f ca="1">M29*(1+Returns!M30)</f>
        <v>20204125.353283975</v>
      </c>
      <c r="N30" s="14">
        <f ca="1">N29*(1+Returns!N30)-R30-T30</f>
        <v>37283385.383714929</v>
      </c>
      <c r="O30" s="17">
        <f ca="1">(Assumptions!$B$16 / 252)*F29</f>
        <v>3198.6312268738457</v>
      </c>
      <c r="P30" s="17">
        <f t="shared" ca="1" si="4"/>
        <v>12786.528730476895</v>
      </c>
      <c r="Q30" s="16">
        <f t="shared" si="5"/>
        <v>0</v>
      </c>
      <c r="R30" s="17">
        <f t="shared" si="6"/>
        <v>0</v>
      </c>
      <c r="S30" s="19">
        <f t="shared" si="7"/>
        <v>0</v>
      </c>
      <c r="T30" s="20">
        <f ca="1">IF(AND(S30=1,F29&gt;D29),Assumptions!$B$17*(F29-D29),0)</f>
        <v>0</v>
      </c>
      <c r="U30" s="27">
        <f t="shared" ca="1" si="8"/>
        <v>9.4669010115921992E-4</v>
      </c>
      <c r="V30" s="34">
        <f t="shared" ca="1" si="9"/>
        <v>8.5226919089786968E-3</v>
      </c>
    </row>
    <row r="31" spans="1:22" x14ac:dyDescent="0.25">
      <c r="A31" s="4">
        <f t="shared" si="0"/>
        <v>4</v>
      </c>
      <c r="B31" s="4">
        <f t="shared" si="1"/>
        <v>2012</v>
      </c>
      <c r="C31" s="9">
        <v>41008</v>
      </c>
      <c r="D31" s="12">
        <f ca="1">(1+[1]Returns!E31)*D30</f>
        <v>100992978.6404469</v>
      </c>
      <c r="E31" s="12">
        <f t="shared" ca="1" si="2"/>
        <v>100916204.89750266</v>
      </c>
      <c r="F31" s="12">
        <f t="shared" ca="1" si="3"/>
        <v>100900216.7094328</v>
      </c>
      <c r="G31" s="14">
        <f ca="1">G30*(1+Returns!G31)</f>
        <v>8041860.9707501307</v>
      </c>
      <c r="H31" s="14">
        <f ca="1">H30*(1+Returns!H31)</f>
        <v>10104054.610287042</v>
      </c>
      <c r="I31" s="14">
        <f ca="1">I30*(1+Returns!I31)</f>
        <v>5054396.3748367671</v>
      </c>
      <c r="J31" s="14">
        <f ca="1">J30*(1+Returns!J31)</f>
        <v>0</v>
      </c>
      <c r="K31" s="14">
        <f ca="1">K30*(1+Returns!K31)</f>
        <v>0</v>
      </c>
      <c r="L31" s="14">
        <f ca="1">L30*(1+Returns!L31)</f>
        <v>20207159.551051434</v>
      </c>
      <c r="M31" s="14">
        <f ca="1">M30*(1+Returns!M31)</f>
        <v>20211904.180417161</v>
      </c>
      <c r="N31" s="14">
        <f ca="1">N30*(1+Returns!N31)-R31-T31</f>
        <v>37296829.210160129</v>
      </c>
      <c r="O31" s="17">
        <f ca="1">(Assumptions!$B$16 / 252)*F30</f>
        <v>3201.6593393935859</v>
      </c>
      <c r="P31" s="17">
        <f t="shared" ca="1" si="4"/>
        <v>15988.188069870481</v>
      </c>
      <c r="Q31" s="16">
        <f t="shared" si="5"/>
        <v>0</v>
      </c>
      <c r="R31" s="17">
        <f t="shared" si="6"/>
        <v>0</v>
      </c>
      <c r="S31" s="19">
        <f t="shared" si="7"/>
        <v>0</v>
      </c>
      <c r="T31" s="20">
        <f ca="1">IF(AND(S31=1,F30&gt;D30),Assumptions!$B$17*(F30-D30),0)</f>
        <v>0</v>
      </c>
      <c r="U31" s="27">
        <f t="shared" ca="1" si="8"/>
        <v>4.7542329904426417E-4</v>
      </c>
      <c r="V31" s="34">
        <f t="shared" ca="1" si="9"/>
        <v>9.002167094326996E-3</v>
      </c>
    </row>
    <row r="32" spans="1:22" x14ac:dyDescent="0.25">
      <c r="A32" s="4">
        <f t="shared" si="0"/>
        <v>4</v>
      </c>
      <c r="B32" s="4">
        <f t="shared" si="1"/>
        <v>2012</v>
      </c>
      <c r="C32" s="9">
        <v>41009</v>
      </c>
      <c r="D32" s="12">
        <f ca="1">(1+[1]Returns!E32)*D31</f>
        <v>101029356.31135319</v>
      </c>
      <c r="E32" s="12">
        <f t="shared" ca="1" si="2"/>
        <v>100910669.05058315</v>
      </c>
      <c r="F32" s="12">
        <f t="shared" ca="1" si="3"/>
        <v>100891477.68103044</v>
      </c>
      <c r="G32" s="14">
        <f ca="1">G31*(1+Returns!G32)</f>
        <v>8001739.3219827162</v>
      </c>
      <c r="H32" s="14">
        <f ca="1">H31*(1+Returns!H32)</f>
        <v>10107867.708099801</v>
      </c>
      <c r="I32" s="14">
        <f ca="1">I31*(1+Returns!I32)</f>
        <v>5056390.2943421612</v>
      </c>
      <c r="J32" s="14">
        <f ca="1">J31*(1+Returns!J32)</f>
        <v>0</v>
      </c>
      <c r="K32" s="14">
        <f ca="1">K31*(1+Returns!K32)</f>
        <v>0</v>
      </c>
      <c r="L32" s="14">
        <f ca="1">L31*(1+Returns!L32)</f>
        <v>20214750.733737454</v>
      </c>
      <c r="M32" s="14">
        <f ca="1">M31*(1+Returns!M32)</f>
        <v>20219670.309986155</v>
      </c>
      <c r="N32" s="14">
        <f ca="1">N31*(1+Returns!N32)-R32-T32</f>
        <v>37310250.682434864</v>
      </c>
      <c r="O32" s="17">
        <f ca="1">(Assumptions!$B$16 / 252)*F31</f>
        <v>3203.1814828391362</v>
      </c>
      <c r="P32" s="17">
        <f t="shared" ca="1" si="4"/>
        <v>19191.369552709617</v>
      </c>
      <c r="Q32" s="16">
        <f t="shared" si="5"/>
        <v>0</v>
      </c>
      <c r="R32" s="17">
        <f t="shared" si="6"/>
        <v>0</v>
      </c>
      <c r="S32" s="19">
        <f t="shared" si="7"/>
        <v>0</v>
      </c>
      <c r="T32" s="20">
        <f ca="1">IF(AND(S32=1,F31&gt;D31),Assumptions!$B$17*(F31-D31),0)</f>
        <v>0</v>
      </c>
      <c r="U32" s="27">
        <f t="shared" ca="1" si="8"/>
        <v>-8.6610600921965819E-5</v>
      </c>
      <c r="V32" s="34">
        <f t="shared" ca="1" si="9"/>
        <v>8.9147768103032821E-3</v>
      </c>
    </row>
    <row r="33" spans="1:22" x14ac:dyDescent="0.25">
      <c r="A33" s="4">
        <f t="shared" si="0"/>
        <v>4</v>
      </c>
      <c r="B33" s="4">
        <f t="shared" si="1"/>
        <v>2012</v>
      </c>
      <c r="C33" s="9">
        <v>41010</v>
      </c>
      <c r="D33" s="12">
        <f ca="1">(1+[1]Returns!E33)*D32</f>
        <v>101065820.83692665</v>
      </c>
      <c r="E33" s="12">
        <f t="shared" ca="1" si="2"/>
        <v>100974815.90425137</v>
      </c>
      <c r="F33" s="12">
        <f t="shared" ca="1" si="3"/>
        <v>100952421.63064529</v>
      </c>
      <c r="G33" s="14">
        <f ca="1">G32*(1+Returns!G33)</f>
        <v>8031217.4716941491</v>
      </c>
      <c r="H33" s="14">
        <f ca="1">H32*(1+Returns!H33)</f>
        <v>10111689.95922821</v>
      </c>
      <c r="I33" s="14">
        <f ca="1">I32*(1+Returns!I33)</f>
        <v>5058389.0258960053</v>
      </c>
      <c r="J33" s="14">
        <f ca="1">J32*(1+Returns!J33)</f>
        <v>0</v>
      </c>
      <c r="K33" s="14">
        <f ca="1">K32*(1+Returns!K33)</f>
        <v>0</v>
      </c>
      <c r="L33" s="14">
        <f ca="1">L32*(1+Returns!L33)</f>
        <v>20222360.12921996</v>
      </c>
      <c r="M33" s="14">
        <f ca="1">M32*(1+Returns!M33)</f>
        <v>20227455.122111458</v>
      </c>
      <c r="N33" s="14">
        <f ca="1">N32*(1+Returns!N33)-R33-T33</f>
        <v>37323704.196101584</v>
      </c>
      <c r="O33" s="17">
        <f ca="1">(Assumptions!$B$16 / 252)*F32</f>
        <v>3202.9040533660454</v>
      </c>
      <c r="P33" s="17">
        <f t="shared" ca="1" si="4"/>
        <v>22394.273606075662</v>
      </c>
      <c r="Q33" s="16">
        <f t="shared" si="5"/>
        <v>0</v>
      </c>
      <c r="R33" s="17">
        <f t="shared" si="6"/>
        <v>0</v>
      </c>
      <c r="S33" s="19">
        <f t="shared" si="7"/>
        <v>0</v>
      </c>
      <c r="T33" s="20">
        <f ca="1">IF(AND(S33=1,F32&gt;D32),Assumptions!$B$17*(F32-D32),0)</f>
        <v>0</v>
      </c>
      <c r="U33" s="27">
        <f t="shared" ca="1" si="8"/>
        <v>6.0405448523148664E-4</v>
      </c>
      <c r="V33" s="34">
        <f t="shared" ca="1" si="9"/>
        <v>9.5242163064519492E-3</v>
      </c>
    </row>
    <row r="34" spans="1:22" x14ac:dyDescent="0.25">
      <c r="A34" s="4">
        <f t="shared" si="0"/>
        <v>4</v>
      </c>
      <c r="B34" s="4">
        <f t="shared" si="1"/>
        <v>2012</v>
      </c>
      <c r="C34" s="9">
        <v>41011</v>
      </c>
      <c r="D34" s="12">
        <f ca="1">(1+[1]Returns!E34)*D33</f>
        <v>101102188.36189662</v>
      </c>
      <c r="E34" s="12">
        <f t="shared" ca="1" si="2"/>
        <v>101013063.39698958</v>
      </c>
      <c r="F34" s="12">
        <f t="shared" ca="1" si="3"/>
        <v>100987464.28460158</v>
      </c>
      <c r="G34" s="14">
        <f ca="1">G33*(1+Returns!G34)</f>
        <v>8034887.8883550996</v>
      </c>
      <c r="H34" s="14">
        <f ca="1">H33*(1+Returns!H34)</f>
        <v>10115502.13270813</v>
      </c>
      <c r="I34" s="14">
        <f ca="1">I33*(1+Returns!I34)</f>
        <v>5060382.5345016522</v>
      </c>
      <c r="J34" s="14">
        <f ca="1">J33*(1+Returns!J34)</f>
        <v>0</v>
      </c>
      <c r="K34" s="14">
        <f ca="1">K33*(1+Returns!K34)</f>
        <v>0</v>
      </c>
      <c r="L34" s="14">
        <f ca="1">L33*(1+Returns!L34)</f>
        <v>20229949.444078818</v>
      </c>
      <c r="M34" s="14">
        <f ca="1">M33*(1+Returns!M34)</f>
        <v>20235219.482112259</v>
      </c>
      <c r="N34" s="14">
        <f ca="1">N33*(1+Returns!N34)-R34-T34</f>
        <v>37337121.915233627</v>
      </c>
      <c r="O34" s="17">
        <f ca="1">(Assumptions!$B$16 / 252)*F33</f>
        <v>3204.8387819252471</v>
      </c>
      <c r="P34" s="17">
        <f t="shared" ca="1" si="4"/>
        <v>25599.112388000907</v>
      </c>
      <c r="Q34" s="16">
        <f t="shared" si="5"/>
        <v>0</v>
      </c>
      <c r="R34" s="17">
        <f t="shared" si="6"/>
        <v>0</v>
      </c>
      <c r="S34" s="19">
        <f t="shared" si="7"/>
        <v>0</v>
      </c>
      <c r="T34" s="20">
        <f ca="1">IF(AND(S34=1,F33&gt;D33),Assumptions!$B$17*(F33-D33),0)</f>
        <v>0</v>
      </c>
      <c r="U34" s="27">
        <f t="shared" ca="1" si="8"/>
        <v>3.4712048894181002E-4</v>
      </c>
      <c r="V34" s="34">
        <f t="shared" ca="1" si="9"/>
        <v>9.8746428460148028E-3</v>
      </c>
    </row>
    <row r="35" spans="1:22" x14ac:dyDescent="0.25">
      <c r="A35" s="4">
        <f t="shared" si="0"/>
        <v>4</v>
      </c>
      <c r="B35" s="4">
        <f t="shared" si="1"/>
        <v>2012</v>
      </c>
      <c r="C35" s="9">
        <v>41012</v>
      </c>
      <c r="D35" s="12">
        <f ca="1">(1+[1]Returns!E35)*D34</f>
        <v>101138532.57656895</v>
      </c>
      <c r="E35" s="12">
        <f t="shared" ca="1" si="2"/>
        <v>101038450.8133038</v>
      </c>
      <c r="F35" s="12">
        <f t="shared" ca="1" si="3"/>
        <v>101009645.74966867</v>
      </c>
      <c r="G35" s="14">
        <f ca="1">G34*(1+Returns!G35)</f>
        <v>8025719.9054947421</v>
      </c>
      <c r="H35" s="14">
        <f ca="1">H34*(1+Returns!H35)</f>
        <v>10119311.936168777</v>
      </c>
      <c r="I35" s="14">
        <f ca="1">I34*(1+Returns!I35)</f>
        <v>5062374.8419800336</v>
      </c>
      <c r="J35" s="14">
        <f ca="1">J34*(1+Returns!J35)</f>
        <v>0</v>
      </c>
      <c r="K35" s="14">
        <f ca="1">K34*(1+Returns!K35)</f>
        <v>0</v>
      </c>
      <c r="L35" s="14">
        <f ca="1">L34*(1+Returns!L35)</f>
        <v>20237534.026086524</v>
      </c>
      <c r="M35" s="14">
        <f ca="1">M34*(1+Returns!M35)</f>
        <v>20242979.074674174</v>
      </c>
      <c r="N35" s="14">
        <f ca="1">N34*(1+Returns!N35)-R35-T35</f>
        <v>37350531.02889955</v>
      </c>
      <c r="O35" s="17">
        <f ca="1">(Assumptions!$B$16 / 252)*F34</f>
        <v>3205.9512471302087</v>
      </c>
      <c r="P35" s="17">
        <f t="shared" ca="1" si="4"/>
        <v>28805.063635131115</v>
      </c>
      <c r="Q35" s="16">
        <f t="shared" si="5"/>
        <v>0</v>
      </c>
      <c r="R35" s="17">
        <f t="shared" si="6"/>
        <v>0</v>
      </c>
      <c r="S35" s="19">
        <f t="shared" si="7"/>
        <v>0</v>
      </c>
      <c r="T35" s="20">
        <f ca="1">IF(AND(S35=1,F34&gt;D34),Assumptions!$B$17*(F34-D34),0)</f>
        <v>0</v>
      </c>
      <c r="U35" s="27">
        <f t="shared" ca="1" si="8"/>
        <v>2.1964572755850398E-4</v>
      </c>
      <c r="V35" s="34">
        <f t="shared" ca="1" si="9"/>
        <v>1.0096457496685529E-2</v>
      </c>
    </row>
    <row r="36" spans="1:22" x14ac:dyDescent="0.25">
      <c r="A36" s="4">
        <f t="shared" si="0"/>
        <v>4</v>
      </c>
      <c r="B36" s="4">
        <f t="shared" si="1"/>
        <v>2012</v>
      </c>
      <c r="C36" s="9">
        <v>41015</v>
      </c>
      <c r="D36" s="12">
        <f ca="1">(1+[1]Returns!E36)*D35</f>
        <v>101174889.85625957</v>
      </c>
      <c r="E36" s="12">
        <f t="shared" ca="1" si="2"/>
        <v>101109651.13074814</v>
      </c>
      <c r="F36" s="12">
        <f t="shared" ca="1" si="3"/>
        <v>101077639.41169238</v>
      </c>
      <c r="G36" s="14">
        <f ca="1">G35*(1+Returns!G36)</f>
        <v>8062351.9696253771</v>
      </c>
      <c r="H36" s="14">
        <f ca="1">H35*(1+Returns!H36)</f>
        <v>10123123.174516413</v>
      </c>
      <c r="I36" s="14">
        <f ca="1">I35*(1+Returns!I36)</f>
        <v>5064367.9338435996</v>
      </c>
      <c r="J36" s="14">
        <f ca="1">J35*(1+Returns!J36)</f>
        <v>0</v>
      </c>
      <c r="K36" s="14">
        <f ca="1">K35*(1+Returns!K36)</f>
        <v>0</v>
      </c>
      <c r="L36" s="14">
        <f ca="1">L35*(1+Returns!L36)</f>
        <v>20245121.451694231</v>
      </c>
      <c r="M36" s="14">
        <f ca="1">M35*(1+Returns!M36)</f>
        <v>20250741.642804343</v>
      </c>
      <c r="N36" s="14">
        <f ca="1">N35*(1+Returns!N36)-R36-T36</f>
        <v>37363944.958264172</v>
      </c>
      <c r="O36" s="17">
        <f ca="1">(Assumptions!$B$16 / 252)*F35</f>
        <v>3206.6554206244023</v>
      </c>
      <c r="P36" s="17">
        <f t="shared" ca="1" si="4"/>
        <v>32011.719055755519</v>
      </c>
      <c r="Q36" s="16">
        <f t="shared" si="5"/>
        <v>0</v>
      </c>
      <c r="R36" s="17">
        <f t="shared" si="6"/>
        <v>0</v>
      </c>
      <c r="S36" s="19">
        <f t="shared" si="7"/>
        <v>0</v>
      </c>
      <c r="T36" s="20">
        <f ca="1">IF(AND(S36=1,F35&gt;D35),Assumptions!$B$17*(F35-D35),0)</f>
        <v>0</v>
      </c>
      <c r="U36" s="27">
        <f t="shared" ca="1" si="8"/>
        <v>6.7314028793075131E-4</v>
      </c>
      <c r="V36" s="34">
        <f t="shared" ca="1" si="9"/>
        <v>1.0776394116922772E-2</v>
      </c>
    </row>
    <row r="37" spans="1:22" x14ac:dyDescent="0.25">
      <c r="A37" s="4">
        <f t="shared" si="0"/>
        <v>4</v>
      </c>
      <c r="B37" s="4">
        <f t="shared" si="1"/>
        <v>2012</v>
      </c>
      <c r="C37" s="9">
        <v>41016</v>
      </c>
      <c r="D37" s="12">
        <f ca="1">(1+[1]Returns!E37)*D36</f>
        <v>101211222.77095585</v>
      </c>
      <c r="E37" s="12">
        <f t="shared" ca="1" si="2"/>
        <v>101145019.7971366</v>
      </c>
      <c r="F37" s="12">
        <f t="shared" ca="1" si="3"/>
        <v>101109799.26413128</v>
      </c>
      <c r="G37" s="14">
        <f ca="1">G36*(1+Returns!G37)</f>
        <v>8063175.0620439975</v>
      </c>
      <c r="H37" s="14">
        <f ca="1">H36*(1+Returns!H37)</f>
        <v>10126931.93233691</v>
      </c>
      <c r="I37" s="14">
        <f ca="1">I36*(1+Returns!I37)</f>
        <v>5066359.76682002</v>
      </c>
      <c r="J37" s="14">
        <f ca="1">J36*(1+Returns!J37)</f>
        <v>0</v>
      </c>
      <c r="K37" s="14">
        <f ca="1">K36*(1+Returns!K37)</f>
        <v>0</v>
      </c>
      <c r="L37" s="14">
        <f ca="1">L36*(1+Returns!L37)</f>
        <v>20252703.924440339</v>
      </c>
      <c r="M37" s="14">
        <f ca="1">M36*(1+Returns!M37)</f>
        <v>20258499.218464013</v>
      </c>
      <c r="N37" s="14">
        <f ca="1">N36*(1+Returns!N37)-R37-T37</f>
        <v>37377349.893031321</v>
      </c>
      <c r="O37" s="17">
        <f ca="1">(Assumptions!$B$16 / 252)*F36</f>
        <v>3208.8139495775358</v>
      </c>
      <c r="P37" s="17">
        <f t="shared" ca="1" si="4"/>
        <v>35220.533005333054</v>
      </c>
      <c r="Q37" s="16">
        <f t="shared" si="5"/>
        <v>0</v>
      </c>
      <c r="R37" s="17">
        <f t="shared" si="6"/>
        <v>0</v>
      </c>
      <c r="S37" s="19">
        <f t="shared" si="7"/>
        <v>0</v>
      </c>
      <c r="T37" s="20">
        <f ca="1">IF(AND(S37=1,F36&gt;D36),Assumptions!$B$17*(F36-D36),0)</f>
        <v>0</v>
      </c>
      <c r="U37" s="27">
        <f t="shared" ca="1" si="8"/>
        <v>3.1816980121490701E-4</v>
      </c>
      <c r="V37" s="34">
        <f t="shared" ca="1" si="9"/>
        <v>1.1097992641311727E-2</v>
      </c>
    </row>
    <row r="38" spans="1:22" x14ac:dyDescent="0.25">
      <c r="A38" s="4">
        <f t="shared" si="0"/>
        <v>4</v>
      </c>
      <c r="B38" s="4">
        <f t="shared" si="1"/>
        <v>2012</v>
      </c>
      <c r="C38" s="9">
        <v>41017</v>
      </c>
      <c r="D38" s="12">
        <f ca="1">(1+[1]Returns!E38)*D37</f>
        <v>101247532.29712492</v>
      </c>
      <c r="E38" s="12">
        <f t="shared" ca="1" si="2"/>
        <v>101290217.99307211</v>
      </c>
      <c r="F38" s="12">
        <f t="shared" ca="1" si="3"/>
        <v>101251787.6251695</v>
      </c>
      <c r="G38" s="14">
        <f ca="1">G37*(1+Returns!G38)</f>
        <v>8173849.4374505058</v>
      </c>
      <c r="H38" s="14">
        <f ca="1">H37*(1+Returns!H38)</f>
        <v>10130738.311609875</v>
      </c>
      <c r="I38" s="14">
        <f ca="1">I37*(1+Returns!I38)</f>
        <v>5068350.3940433152</v>
      </c>
      <c r="J38" s="14">
        <f ca="1">J37*(1+Returns!J38)</f>
        <v>0</v>
      </c>
      <c r="K38" s="14">
        <f ca="1">K37*(1+Returns!K38)</f>
        <v>0</v>
      </c>
      <c r="L38" s="14">
        <f ca="1">L37*(1+Returns!L38)</f>
        <v>20260281.647421524</v>
      </c>
      <c r="M38" s="14">
        <f ca="1">M37*(1+Returns!M38)</f>
        <v>20266252.009053711</v>
      </c>
      <c r="N38" s="14">
        <f ca="1">N37*(1+Returns!N38)-R38-T38</f>
        <v>37390746.193493173</v>
      </c>
      <c r="O38" s="17">
        <f ca="1">(Assumptions!$B$16 / 252)*F37</f>
        <v>3209.8348972740087</v>
      </c>
      <c r="P38" s="17">
        <f t="shared" ca="1" si="4"/>
        <v>38430.36790260706</v>
      </c>
      <c r="Q38" s="16">
        <f t="shared" si="5"/>
        <v>0</v>
      </c>
      <c r="R38" s="17">
        <f t="shared" si="6"/>
        <v>0</v>
      </c>
      <c r="S38" s="19">
        <f t="shared" si="7"/>
        <v>0</v>
      </c>
      <c r="T38" s="20">
        <f ca="1">IF(AND(S38=1,F37&gt;D37),Assumptions!$B$17*(F37-D37),0)</f>
        <v>0</v>
      </c>
      <c r="U38" s="27">
        <f t="shared" ca="1" si="8"/>
        <v>1.4042987135924889E-3</v>
      </c>
      <c r="V38" s="34">
        <f t="shared" ca="1" si="9"/>
        <v>1.251787625169376E-2</v>
      </c>
    </row>
    <row r="39" spans="1:22" x14ac:dyDescent="0.25">
      <c r="A39" s="4">
        <f t="shared" si="0"/>
        <v>4</v>
      </c>
      <c r="B39" s="4">
        <f t="shared" si="1"/>
        <v>2012</v>
      </c>
      <c r="C39" s="9">
        <v>41018</v>
      </c>
      <c r="D39" s="12">
        <f ca="1">(1+[1]Returns!E39)*D38</f>
        <v>101283891.29844815</v>
      </c>
      <c r="E39" s="12">
        <f t="shared" ca="1" si="2"/>
        <v>101441644.18887007</v>
      </c>
      <c r="F39" s="12">
        <f t="shared" ca="1" si="3"/>
        <v>101399999.47850317</v>
      </c>
      <c r="G39" s="14">
        <f ca="1">G38*(1+Returns!G39)</f>
        <v>8290704.3927817792</v>
      </c>
      <c r="H39" s="14">
        <f ca="1">H38*(1+Returns!H39)</f>
        <v>10134549.934575096</v>
      </c>
      <c r="I39" s="14">
        <f ca="1">I38*(1+Returns!I39)</f>
        <v>5070343.7933347533</v>
      </c>
      <c r="J39" s="14">
        <f ca="1">J38*(1+Returns!J39)</f>
        <v>0</v>
      </c>
      <c r="K39" s="14">
        <f ca="1">K38*(1+Returns!K39)</f>
        <v>0</v>
      </c>
      <c r="L39" s="14">
        <f ca="1">L38*(1+Returns!L39)</f>
        <v>20267869.798166215</v>
      </c>
      <c r="M39" s="14">
        <f ca="1">M38*(1+Returns!M39)</f>
        <v>20274015.526364397</v>
      </c>
      <c r="N39" s="14">
        <f ca="1">N38*(1+Returns!N39)-R39-T39</f>
        <v>37404160.743647836</v>
      </c>
      <c r="O39" s="17">
        <f ca="1">(Assumptions!$B$16 / 252)*F38</f>
        <v>3214.342464291095</v>
      </c>
      <c r="P39" s="17">
        <f t="shared" ca="1" si="4"/>
        <v>41644.710366898158</v>
      </c>
      <c r="Q39" s="16">
        <f t="shared" si="5"/>
        <v>0</v>
      </c>
      <c r="R39" s="17">
        <f t="shared" si="6"/>
        <v>0</v>
      </c>
      <c r="S39" s="19">
        <f t="shared" si="7"/>
        <v>0</v>
      </c>
      <c r="T39" s="20">
        <f ca="1">IF(AND(S39=1,F38&gt;D38),Assumptions!$B$17*(F38-D38),0)</f>
        <v>0</v>
      </c>
      <c r="U39" s="27">
        <f t="shared" ca="1" si="8"/>
        <v>1.4637949295506214E-3</v>
      </c>
      <c r="V39" s="34">
        <f t="shared" ca="1" si="9"/>
        <v>1.3999994785030445E-2</v>
      </c>
    </row>
    <row r="40" spans="1:22" x14ac:dyDescent="0.25">
      <c r="A40" s="4">
        <f t="shared" si="0"/>
        <v>4</v>
      </c>
      <c r="B40" s="4">
        <f t="shared" si="1"/>
        <v>2012</v>
      </c>
      <c r="C40" s="9">
        <v>41019</v>
      </c>
      <c r="D40" s="12">
        <f ca="1">(1+[1]Returns!E40)*D39</f>
        <v>101317499.31925879</v>
      </c>
      <c r="E40" s="12">
        <f t="shared" ca="1" si="2"/>
        <v>101749369.32484339</v>
      </c>
      <c r="F40" s="12">
        <f t="shared" ca="1" si="3"/>
        <v>101704505.566874</v>
      </c>
      <c r="G40" s="14">
        <f ca="1">G39*(1+Returns!G40)</f>
        <v>8566469.8532229681</v>
      </c>
      <c r="H40" s="14">
        <f ca="1">H39*(1+Returns!H40)</f>
        <v>10138073.791762594</v>
      </c>
      <c r="I40" s="14">
        <f ca="1">I39*(1+Returns!I40)</f>
        <v>5072187.0233102851</v>
      </c>
      <c r="J40" s="14">
        <f ca="1">J39*(1+Returns!J40)</f>
        <v>0</v>
      </c>
      <c r="K40" s="14">
        <f ca="1">K39*(1+Returns!K40)</f>
        <v>0</v>
      </c>
      <c r="L40" s="14">
        <f ca="1">L39*(1+Returns!L40)</f>
        <v>20274884.942326423</v>
      </c>
      <c r="M40" s="14">
        <f ca="1">M39*(1+Returns!M40)</f>
        <v>20281193.431188341</v>
      </c>
      <c r="N40" s="14">
        <f ca="1">N39*(1+Returns!N40)-R40-T40</f>
        <v>37416560.283032775</v>
      </c>
      <c r="O40" s="17">
        <f ca="1">(Assumptions!$B$16 / 252)*F39</f>
        <v>3219.0476024921641</v>
      </c>
      <c r="P40" s="17">
        <f t="shared" ca="1" si="4"/>
        <v>44863.757969390324</v>
      </c>
      <c r="Q40" s="16">
        <f t="shared" si="5"/>
        <v>0</v>
      </c>
      <c r="R40" s="17">
        <f t="shared" si="6"/>
        <v>0</v>
      </c>
      <c r="S40" s="19">
        <f t="shared" si="7"/>
        <v>0</v>
      </c>
      <c r="T40" s="20">
        <f ca="1">IF(AND(S40=1,F39&gt;D39),Assumptions!$B$17*(F39-D39),0)</f>
        <v>0</v>
      </c>
      <c r="U40" s="27">
        <f t="shared" ca="1" si="8"/>
        <v>3.0030186384308877E-3</v>
      </c>
      <c r="V40" s="34">
        <f t="shared" ca="1" si="9"/>
        <v>1.7045055668738707E-2</v>
      </c>
    </row>
    <row r="41" spans="1:22" x14ac:dyDescent="0.25">
      <c r="A41" s="4">
        <f t="shared" si="0"/>
        <v>4</v>
      </c>
      <c r="B41" s="4">
        <f t="shared" si="1"/>
        <v>2012</v>
      </c>
      <c r="C41" s="9">
        <v>41022</v>
      </c>
      <c r="D41" s="12">
        <f ca="1">(1+[1]Returns!E41)*D40</f>
        <v>101351155.97935766</v>
      </c>
      <c r="E41" s="12">
        <f t="shared" ca="1" si="2"/>
        <v>101709504.17527485</v>
      </c>
      <c r="F41" s="12">
        <f t="shared" ca="1" si="3"/>
        <v>101661411.70284303</v>
      </c>
      <c r="G41" s="14">
        <f ca="1">G40*(1+Returns!G41)</f>
        <v>8494598.4547197539</v>
      </c>
      <c r="H41" s="14">
        <f ca="1">H40*(1+Returns!H41)</f>
        <v>10141602.797184754</v>
      </c>
      <c r="I41" s="14">
        <f ca="1">I40*(1+Returns!I41)</f>
        <v>5074032.9713687701</v>
      </c>
      <c r="J41" s="14">
        <f ca="1">J40*(1+Returns!J41)</f>
        <v>0</v>
      </c>
      <c r="K41" s="14">
        <f ca="1">K40*(1+Returns!K41)</f>
        <v>0</v>
      </c>
      <c r="L41" s="14">
        <f ca="1">L40*(1+Returns!L41)</f>
        <v>20281910.325767279</v>
      </c>
      <c r="M41" s="14">
        <f ca="1">M40*(1+Returns!M41)</f>
        <v>20288381.861960635</v>
      </c>
      <c r="N41" s="14">
        <f ca="1">N40*(1+Returns!N41)-R41-T41</f>
        <v>37428977.764273658</v>
      </c>
      <c r="O41" s="17">
        <f ca="1">(Assumptions!$B$16 / 252)*F40</f>
        <v>3228.7144624404441</v>
      </c>
      <c r="P41" s="17">
        <f t="shared" ca="1" si="4"/>
        <v>48092.472431830771</v>
      </c>
      <c r="Q41" s="16">
        <f t="shared" si="5"/>
        <v>0</v>
      </c>
      <c r="R41" s="17">
        <f t="shared" si="6"/>
        <v>0</v>
      </c>
      <c r="S41" s="19">
        <f t="shared" si="7"/>
        <v>0</v>
      </c>
      <c r="T41" s="20">
        <f ca="1">IF(AND(S41=1,F40&gt;D40),Assumptions!$B$17*(F40-D40),0)</f>
        <v>0</v>
      </c>
      <c r="U41" s="27">
        <f t="shared" ca="1" si="8"/>
        <v>-4.2371637117533112E-4</v>
      </c>
      <c r="V41" s="34">
        <f t="shared" ca="1" si="9"/>
        <v>1.6614117028428854E-2</v>
      </c>
    </row>
    <row r="42" spans="1:22" x14ac:dyDescent="0.25">
      <c r="A42" s="4">
        <f t="shared" si="0"/>
        <v>4</v>
      </c>
      <c r="B42" s="4">
        <f t="shared" si="1"/>
        <v>2012</v>
      </c>
      <c r="C42" s="9">
        <v>41023</v>
      </c>
      <c r="D42" s="12">
        <f ca="1">(1+[1]Returns!E42)*D41</f>
        <v>101384971.79255016</v>
      </c>
      <c r="E42" s="12">
        <f t="shared" ca="1" si="2"/>
        <v>101687261.92816219</v>
      </c>
      <c r="F42" s="12">
        <f t="shared" ca="1" si="3"/>
        <v>101635942.10932709</v>
      </c>
      <c r="G42" s="14">
        <f ca="1">G41*(1+Returns!G42)</f>
        <v>8440198.4394416437</v>
      </c>
      <c r="H42" s="14">
        <f ca="1">H41*(1+Returns!H42)</f>
        <v>10145148.516061913</v>
      </c>
      <c r="I42" s="14">
        <f ca="1">I41*(1+Returns!I42)</f>
        <v>5075887.6753442073</v>
      </c>
      <c r="J42" s="14">
        <f ca="1">J41*(1+Returns!J42)</f>
        <v>0</v>
      </c>
      <c r="K42" s="14">
        <f ca="1">K41*(1+Returns!K42)</f>
        <v>0</v>
      </c>
      <c r="L42" s="14">
        <f ca="1">L41*(1+Returns!L42)</f>
        <v>20288968.976468023</v>
      </c>
      <c r="M42" s="14">
        <f ca="1">M41*(1+Returns!M42)</f>
        <v>20295604.358290035</v>
      </c>
      <c r="N42" s="14">
        <f ca="1">N41*(1+Returns!N42)-R42-T42</f>
        <v>37441453.962556362</v>
      </c>
      <c r="O42" s="17">
        <f ca="1">(Assumptions!$B$16 / 252)*F41</f>
        <v>3227.3464032648576</v>
      </c>
      <c r="P42" s="17">
        <f t="shared" ca="1" si="4"/>
        <v>51319.818835095626</v>
      </c>
      <c r="Q42" s="16">
        <f t="shared" si="5"/>
        <v>0</v>
      </c>
      <c r="R42" s="17">
        <f t="shared" si="6"/>
        <v>0</v>
      </c>
      <c r="S42" s="19">
        <f t="shared" si="7"/>
        <v>0</v>
      </c>
      <c r="T42" s="20">
        <f ca="1">IF(AND(S42=1,F41&gt;D41),Assumptions!$B$17*(F41-D41),0)</f>
        <v>0</v>
      </c>
      <c r="U42" s="27">
        <f t="shared" ca="1" si="8"/>
        <v>-2.505335415800003E-4</v>
      </c>
      <c r="V42" s="34">
        <f t="shared" ca="1" si="9"/>
        <v>1.6359421093269599E-2</v>
      </c>
    </row>
    <row r="43" spans="1:22" x14ac:dyDescent="0.25">
      <c r="A43" s="4">
        <f t="shared" si="0"/>
        <v>4</v>
      </c>
      <c r="B43" s="4">
        <f t="shared" si="1"/>
        <v>2012</v>
      </c>
      <c r="C43" s="9">
        <v>41024</v>
      </c>
      <c r="D43" s="12">
        <f ca="1">(1+[1]Returns!E43)*D42</f>
        <v>101418613.35389036</v>
      </c>
      <c r="E43" s="12">
        <f t="shared" ca="1" si="2"/>
        <v>101725370.30422002</v>
      </c>
      <c r="F43" s="12">
        <f t="shared" ca="1" si="3"/>
        <v>101670823.94754018</v>
      </c>
      <c r="G43" s="14">
        <f ca="1">G42*(1+Returns!G43)</f>
        <v>8446314.1303386837</v>
      </c>
      <c r="H43" s="14">
        <f ca="1">H42*(1+Returns!H43)</f>
        <v>10148676.058453767</v>
      </c>
      <c r="I43" s="14">
        <f ca="1">I42*(1+Returns!I43)</f>
        <v>5077732.9206957994</v>
      </c>
      <c r="J43" s="14">
        <f ca="1">J42*(1+Returns!J43)</f>
        <v>0</v>
      </c>
      <c r="K43" s="14">
        <f ca="1">K42*(1+Returns!K43)</f>
        <v>0</v>
      </c>
      <c r="L43" s="14">
        <f ca="1">L42*(1+Returns!L43)</f>
        <v>20295991.423506085</v>
      </c>
      <c r="M43" s="14">
        <f ca="1">M42*(1+Returns!M43)</f>
        <v>20302789.906522393</v>
      </c>
      <c r="N43" s="14">
        <f ca="1">N42*(1+Returns!N43)-R43-T43</f>
        <v>37453865.86470329</v>
      </c>
      <c r="O43" s="17">
        <f ca="1">(Assumptions!$B$16 / 252)*F42</f>
        <v>3226.5378447405424</v>
      </c>
      <c r="P43" s="17">
        <f t="shared" ca="1" si="4"/>
        <v>54546.356679836172</v>
      </c>
      <c r="Q43" s="16">
        <f t="shared" si="5"/>
        <v>0</v>
      </c>
      <c r="R43" s="17">
        <f t="shared" si="6"/>
        <v>0</v>
      </c>
      <c r="S43" s="19">
        <f t="shared" si="7"/>
        <v>0</v>
      </c>
      <c r="T43" s="20">
        <f ca="1">IF(AND(S43=1,F42&gt;D42),Assumptions!$B$17*(F42-D42),0)</f>
        <v>0</v>
      </c>
      <c r="U43" s="27">
        <f t="shared" ca="1" si="8"/>
        <v>3.4320376718266488E-4</v>
      </c>
      <c r="V43" s="34">
        <f t="shared" ca="1" si="9"/>
        <v>1.6708239475400344E-2</v>
      </c>
    </row>
    <row r="44" spans="1:22" x14ac:dyDescent="0.25">
      <c r="A44" s="4">
        <f t="shared" si="0"/>
        <v>4</v>
      </c>
      <c r="B44" s="4">
        <f t="shared" si="1"/>
        <v>2012</v>
      </c>
      <c r="C44" s="9">
        <v>41025</v>
      </c>
      <c r="D44" s="12">
        <f ca="1">(1+[1]Returns!E44)*D43</f>
        <v>101452266.07817344</v>
      </c>
      <c r="E44" s="12">
        <f t="shared" ca="1" si="2"/>
        <v>101791669.52699593</v>
      </c>
      <c r="F44" s="12">
        <f t="shared" ca="1" si="3"/>
        <v>101733895.52511141</v>
      </c>
      <c r="G44" s="14">
        <f ca="1">G43*(1+Returns!G44)</f>
        <v>8480609.6814073939</v>
      </c>
      <c r="H44" s="14">
        <f ca="1">H43*(1+Returns!H44)</f>
        <v>10152204.827397928</v>
      </c>
      <c r="I44" s="14">
        <f ca="1">I43*(1+Returns!I44)</f>
        <v>5079578.8368523084</v>
      </c>
      <c r="J44" s="14">
        <f ca="1">J43*(1+Returns!J44)</f>
        <v>0</v>
      </c>
      <c r="K44" s="14">
        <f ca="1">K43*(1+Returns!K44)</f>
        <v>0</v>
      </c>
      <c r="L44" s="14">
        <f ca="1">L43*(1+Returns!L44)</f>
        <v>20303016.301163584</v>
      </c>
      <c r="M44" s="14">
        <f ca="1">M43*(1+Returns!M44)</f>
        <v>20309977.998758983</v>
      </c>
      <c r="N44" s="14">
        <f ca="1">N43*(1+Returns!N44)-R44-T44</f>
        <v>37466281.881415725</v>
      </c>
      <c r="O44" s="17">
        <f ca="1">(Assumptions!$B$16 / 252)*F43</f>
        <v>3227.6452046838149</v>
      </c>
      <c r="P44" s="17">
        <f t="shared" ca="1" si="4"/>
        <v>57774.001884519988</v>
      </c>
      <c r="Q44" s="16">
        <f t="shared" si="5"/>
        <v>0</v>
      </c>
      <c r="R44" s="17">
        <f t="shared" si="6"/>
        <v>0</v>
      </c>
      <c r="S44" s="19">
        <f t="shared" si="7"/>
        <v>0</v>
      </c>
      <c r="T44" s="20">
        <f ca="1">IF(AND(S44=1,F43&gt;D43),Assumptions!$B$17*(F43-D43),0)</f>
        <v>0</v>
      </c>
      <c r="U44" s="27">
        <f t="shared" ca="1" si="8"/>
        <v>6.2035080588862535E-4</v>
      </c>
      <c r="V44" s="34">
        <f t="shared" ca="1" si="9"/>
        <v>1.7338955251112509E-2</v>
      </c>
    </row>
    <row r="45" spans="1:22" x14ac:dyDescent="0.25">
      <c r="A45" s="4">
        <f t="shared" si="0"/>
        <v>4</v>
      </c>
      <c r="B45" s="4">
        <f t="shared" si="1"/>
        <v>2012</v>
      </c>
      <c r="C45" s="9">
        <v>41026</v>
      </c>
      <c r="D45" s="12">
        <f ca="1">(1+[1]Returns!E45)*D44</f>
        <v>101485929.9691035</v>
      </c>
      <c r="E45" s="12">
        <f t="shared" ca="1" si="2"/>
        <v>101871117.02370715</v>
      </c>
      <c r="F45" s="12">
        <f t="shared" ca="1" si="3"/>
        <v>101810113.37434565</v>
      </c>
      <c r="G45" s="14">
        <f ca="1">G44*(1+Returns!G45)</f>
        <v>8528042.5160887316</v>
      </c>
      <c r="H45" s="14">
        <f ca="1">H44*(1+Returns!H45)</f>
        <v>10155734.823320879</v>
      </c>
      <c r="I45" s="14">
        <f ca="1">I44*(1+Returns!I45)</f>
        <v>5081425.4240575917</v>
      </c>
      <c r="J45" s="14">
        <f ca="1">J44*(1+Returns!J45)</f>
        <v>0</v>
      </c>
      <c r="K45" s="14">
        <f ca="1">K44*(1+Returns!K45)</f>
        <v>0</v>
      </c>
      <c r="L45" s="14">
        <f ca="1">L44*(1+Returns!L45)</f>
        <v>20310043.610281814</v>
      </c>
      <c r="M45" s="14">
        <f ca="1">M44*(1+Returns!M45)</f>
        <v>20317168.635900497</v>
      </c>
      <c r="N45" s="14">
        <f ca="1">N44*(1+Returns!N45)-R45-T45</f>
        <v>37478702.014057644</v>
      </c>
      <c r="O45" s="17">
        <f ca="1">(Assumptions!$B$16 / 252)*F44</f>
        <v>3229.6474769876636</v>
      </c>
      <c r="P45" s="17">
        <f t="shared" ca="1" si="4"/>
        <v>61003.649361507654</v>
      </c>
      <c r="Q45" s="16">
        <f t="shared" si="5"/>
        <v>0</v>
      </c>
      <c r="R45" s="17">
        <f t="shared" si="6"/>
        <v>0</v>
      </c>
      <c r="S45" s="19">
        <f t="shared" si="7"/>
        <v>0</v>
      </c>
      <c r="T45" s="20">
        <f ca="1">IF(AND(S45=1,F44&gt;D44),Assumptions!$B$17*(F44-D44),0)</f>
        <v>0</v>
      </c>
      <c r="U45" s="27">
        <f t="shared" ca="1" si="8"/>
        <v>7.4918834908288545E-4</v>
      </c>
      <c r="V45" s="34">
        <f t="shared" ca="1" si="9"/>
        <v>1.81011337434549E-2</v>
      </c>
    </row>
    <row r="46" spans="1:22" x14ac:dyDescent="0.25">
      <c r="A46" s="4">
        <f t="shared" si="0"/>
        <v>4</v>
      </c>
      <c r="B46" s="4">
        <f t="shared" si="1"/>
        <v>2012</v>
      </c>
      <c r="C46" s="9">
        <v>41029</v>
      </c>
      <c r="D46" s="12">
        <f ca="1">(1+[1]Returns!E46)*D45</f>
        <v>101519642.58017993</v>
      </c>
      <c r="E46" s="12">
        <f t="shared" ca="1" si="2"/>
        <v>101961164.41639435</v>
      </c>
      <c r="F46" s="12">
        <f t="shared" ca="1" si="3"/>
        <v>101896928.69994159</v>
      </c>
      <c r="G46" s="14">
        <f ca="1">G45*(1+Returns!G46)</f>
        <v>8586028.5931992456</v>
      </c>
      <c r="H46" s="14">
        <f ca="1">H45*(1+Returns!H46)</f>
        <v>10159269.976446973</v>
      </c>
      <c r="I46" s="14">
        <f ca="1">I45*(1+Returns!I46)</f>
        <v>5083274.7342965016</v>
      </c>
      <c r="J46" s="14">
        <f ca="1">J45*(1+Returns!J46)</f>
        <v>0</v>
      </c>
      <c r="K46" s="14">
        <f ca="1">K45*(1+Returns!K46)</f>
        <v>0</v>
      </c>
      <c r="L46" s="14">
        <f ca="1">L45*(1+Returns!L46)</f>
        <v>20317081.176436622</v>
      </c>
      <c r="M46" s="14">
        <f ca="1">M45*(1+Returns!M46)</f>
        <v>20324369.817661509</v>
      </c>
      <c r="N46" s="14">
        <f ca="1">N45*(1+Returns!N46)-R46-T46</f>
        <v>37491140.118353494</v>
      </c>
      <c r="O46" s="17">
        <f ca="1">(Assumptions!$B$16 / 252)*F45</f>
        <v>3232.0670912490677</v>
      </c>
      <c r="P46" s="17">
        <f t="shared" ca="1" si="4"/>
        <v>64235.716452756722</v>
      </c>
      <c r="Q46" s="16">
        <f t="shared" si="5"/>
        <v>0</v>
      </c>
      <c r="R46" s="17">
        <f t="shared" si="6"/>
        <v>0</v>
      </c>
      <c r="S46" s="19">
        <f t="shared" si="7"/>
        <v>0</v>
      </c>
      <c r="T46" s="20">
        <f ca="1">IF(AND(S46=1,F45&gt;D45),Assumptions!$B$17*(F45-D45),0)</f>
        <v>0</v>
      </c>
      <c r="U46" s="27">
        <f t="shared" ca="1" si="8"/>
        <v>8.5271809173548263E-4</v>
      </c>
      <c r="V46" s="34">
        <f t="shared" ca="1" si="9"/>
        <v>1.8969286999414248E-2</v>
      </c>
    </row>
    <row r="47" spans="1:22" x14ac:dyDescent="0.25">
      <c r="A47" s="4">
        <f t="shared" si="0"/>
        <v>5</v>
      </c>
      <c r="B47" s="4">
        <f t="shared" si="1"/>
        <v>2012</v>
      </c>
      <c r="C47" s="9">
        <v>41031</v>
      </c>
      <c r="D47" s="12">
        <f ca="1">(1+[1]Returns!E47)*D46</f>
        <v>101553254.7186418</v>
      </c>
      <c r="E47" s="12">
        <f t="shared" ca="1" si="2"/>
        <v>102006197.69195703</v>
      </c>
      <c r="F47" s="12">
        <f t="shared" ca="1" si="3"/>
        <v>102002962.86882369</v>
      </c>
      <c r="G47" s="14">
        <f ca="1">G46*(1+Returns!G47)</f>
        <v>8663331.2985945232</v>
      </c>
      <c r="H47" s="14">
        <f ca="1">H46*(1+Returns!H47)</f>
        <v>10162794.67284132</v>
      </c>
      <c r="I47" s="14">
        <f ca="1">I46*(1+Returns!I47)</f>
        <v>5085118.615523573</v>
      </c>
      <c r="J47" s="14">
        <f ca="1">J46*(1+Returns!J47)</f>
        <v>0</v>
      </c>
      <c r="K47" s="14">
        <f ca="1">K46*(1+Returns!K47)</f>
        <v>0</v>
      </c>
      <c r="L47" s="14">
        <f ca="1">L46*(1+Returns!L47)</f>
        <v>20324097.910283148</v>
      </c>
      <c r="M47" s="14">
        <f ca="1">M46*(1+Returns!M47)</f>
        <v>20331549.762972135</v>
      </c>
      <c r="N47" s="14">
        <f ca="1">N46*(1+Returns!N47)-R47-T47</f>
        <v>37439305.431742325</v>
      </c>
      <c r="O47" s="17">
        <f ca="1">(Assumptions!$B$16 / 252)*F46</f>
        <v>3234.8231333314789</v>
      </c>
      <c r="P47" s="17">
        <f t="shared" ca="1" si="4"/>
        <v>3234.8231333314761</v>
      </c>
      <c r="Q47" s="16">
        <f t="shared" si="5"/>
        <v>1</v>
      </c>
      <c r="R47" s="17">
        <f t="shared" ca="1" si="6"/>
        <v>64235.716452756722</v>
      </c>
      <c r="S47" s="19">
        <f t="shared" si="7"/>
        <v>0</v>
      </c>
      <c r="T47" s="20">
        <f ca="1">IF(AND(S47=1,F46&gt;D46),Assumptions!$B$17*(F46-D46),0)</f>
        <v>0</v>
      </c>
      <c r="U47" s="27">
        <f t="shared" ca="1" si="8"/>
        <v>1.0406022069060494E-3</v>
      </c>
      <c r="V47" s="34">
        <f t="shared" ca="1" si="9"/>
        <v>2.0029628688235324E-2</v>
      </c>
    </row>
    <row r="48" spans="1:22" x14ac:dyDescent="0.25">
      <c r="A48" s="4">
        <f t="shared" si="0"/>
        <v>5</v>
      </c>
      <c r="B48" s="4">
        <f t="shared" si="1"/>
        <v>2012</v>
      </c>
      <c r="C48" s="9">
        <v>41032</v>
      </c>
      <c r="D48" s="12">
        <f ca="1">(1+[1]Returns!E48)*D47</f>
        <v>101587100.38737443</v>
      </c>
      <c r="E48" s="12">
        <f t="shared" ca="1" si="2"/>
        <v>102299740.16161385</v>
      </c>
      <c r="F48" s="12">
        <f t="shared" ca="1" si="3"/>
        <v>102293267.14918309</v>
      </c>
      <c r="G48" s="14">
        <f ca="1">G47*(1+Returns!G48)</f>
        <v>8924706.7062333748</v>
      </c>
      <c r="H48" s="14">
        <f ca="1">H47*(1+Returns!H48)</f>
        <v>10166343.868382923</v>
      </c>
      <c r="I48" s="14">
        <f ca="1">I47*(1+Returns!I48)</f>
        <v>5086975.3184550796</v>
      </c>
      <c r="J48" s="14">
        <f ca="1">J47*(1+Returns!J48)</f>
        <v>0</v>
      </c>
      <c r="K48" s="14">
        <f ca="1">K47*(1+Returns!K48)</f>
        <v>0</v>
      </c>
      <c r="L48" s="14">
        <f ca="1">L47*(1+Returns!L48)</f>
        <v>20331163.413368203</v>
      </c>
      <c r="M48" s="14">
        <f ca="1">M47*(1+Returns!M48)</f>
        <v>20338779.622429986</v>
      </c>
      <c r="N48" s="14">
        <f ca="1">N47*(1+Returns!N48)-R48-T48</f>
        <v>37451771.232744291</v>
      </c>
      <c r="O48" s="17">
        <f ca="1">(Assumptions!$B$16 / 252)*F47</f>
        <v>3238.1892974229741</v>
      </c>
      <c r="P48" s="17">
        <f t="shared" ca="1" si="4"/>
        <v>6473.0124307544502</v>
      </c>
      <c r="Q48" s="16">
        <f t="shared" si="5"/>
        <v>0</v>
      </c>
      <c r="R48" s="17">
        <f t="shared" si="6"/>
        <v>0</v>
      </c>
      <c r="S48" s="19">
        <f t="shared" si="7"/>
        <v>0</v>
      </c>
      <c r="T48" s="20">
        <f ca="1">IF(AND(S48=1,F47&gt;D47),Assumptions!$B$17*(F47-D47),0)</f>
        <v>0</v>
      </c>
      <c r="U48" s="27">
        <f t="shared" ca="1" si="8"/>
        <v>2.8460377247347957E-3</v>
      </c>
      <c r="V48" s="34">
        <f t="shared" ca="1" si="9"/>
        <v>2.2932671491829204E-2</v>
      </c>
    </row>
    <row r="49" spans="1:22" x14ac:dyDescent="0.25">
      <c r="A49" s="4">
        <f t="shared" si="0"/>
        <v>5</v>
      </c>
      <c r="B49" s="4">
        <f t="shared" si="1"/>
        <v>2012</v>
      </c>
      <c r="C49" s="9">
        <v>41033</v>
      </c>
      <c r="D49" s="12">
        <f ca="1">(1+[1]Returns!E49)*D48</f>
        <v>101620957.33619153</v>
      </c>
      <c r="E49" s="12">
        <f t="shared" ca="1" si="2"/>
        <v>102385168.41750422</v>
      </c>
      <c r="F49" s="12">
        <f t="shared" ca="1" si="3"/>
        <v>102375447.99976714</v>
      </c>
      <c r="G49" s="14">
        <f ca="1">G48*(1+Returns!G49)</f>
        <v>8977956.8048734479</v>
      </c>
      <c r="H49" s="14">
        <f ca="1">H48*(1+Returns!H49)</f>
        <v>10169894.303425018</v>
      </c>
      <c r="I49" s="14">
        <f ca="1">I48*(1+Returns!I49)</f>
        <v>5088832.6993148783</v>
      </c>
      <c r="J49" s="14">
        <f ca="1">J48*(1+Returns!J49)</f>
        <v>0</v>
      </c>
      <c r="K49" s="14">
        <f ca="1">K48*(1+Returns!K49)</f>
        <v>0</v>
      </c>
      <c r="L49" s="14">
        <f ca="1">L48*(1+Returns!L49)</f>
        <v>20338231.37271646</v>
      </c>
      <c r="M49" s="14">
        <f ca="1">M48*(1+Returns!M49)</f>
        <v>20346012.052811764</v>
      </c>
      <c r="N49" s="14">
        <f ca="1">N48*(1+Returns!N49)-R49-T49</f>
        <v>37464241.18436265</v>
      </c>
      <c r="O49" s="17">
        <f ca="1">(Assumptions!$B$16 / 252)*F48</f>
        <v>3247.4053063232727</v>
      </c>
      <c r="P49" s="17">
        <f t="shared" ca="1" si="4"/>
        <v>9720.4177370777234</v>
      </c>
      <c r="Q49" s="16">
        <f t="shared" si="5"/>
        <v>0</v>
      </c>
      <c r="R49" s="17">
        <f t="shared" si="6"/>
        <v>0</v>
      </c>
      <c r="S49" s="19">
        <f t="shared" si="7"/>
        <v>0</v>
      </c>
      <c r="T49" s="20">
        <f ca="1">IF(AND(S49=1,F48&gt;D48),Assumptions!$B$17*(F48-D48),0)</f>
        <v>0</v>
      </c>
      <c r="U49" s="27">
        <f t="shared" ca="1" si="8"/>
        <v>8.0338474734786836E-4</v>
      </c>
      <c r="V49" s="34">
        <f t="shared" ca="1" si="9"/>
        <v>2.3754479997669442E-2</v>
      </c>
    </row>
    <row r="50" spans="1:22" x14ac:dyDescent="0.25">
      <c r="A50" s="4">
        <f t="shared" si="0"/>
        <v>5</v>
      </c>
      <c r="B50" s="4">
        <f t="shared" si="1"/>
        <v>2012</v>
      </c>
      <c r="C50" s="9">
        <v>41036</v>
      </c>
      <c r="D50" s="12">
        <f ca="1">(1+[1]Returns!E50)*D49</f>
        <v>101654640.61871019</v>
      </c>
      <c r="E50" s="12">
        <f t="shared" ca="1" si="2"/>
        <v>102527767.62633988</v>
      </c>
      <c r="F50" s="12">
        <f t="shared" ca="1" si="3"/>
        <v>102514797.1943806</v>
      </c>
      <c r="G50" s="14">
        <f ca="1">G49*(1+Returns!G50)</f>
        <v>9088542.2874290776</v>
      </c>
      <c r="H50" s="14">
        <f ca="1">H49*(1+Returns!H50)</f>
        <v>10173426.621174237</v>
      </c>
      <c r="I50" s="14">
        <f ca="1">I49*(1+Returns!I50)</f>
        <v>5090680.6513760192</v>
      </c>
      <c r="J50" s="14">
        <f ca="1">J49*(1+Returns!J50)</f>
        <v>0</v>
      </c>
      <c r="K50" s="14">
        <f ca="1">K49*(1+Returns!K50)</f>
        <v>0</v>
      </c>
      <c r="L50" s="14">
        <f ca="1">L49*(1+Returns!L50)</f>
        <v>20345263.246675763</v>
      </c>
      <c r="M50" s="14">
        <f ca="1">M49*(1+Returns!M50)</f>
        <v>20353207.653890163</v>
      </c>
      <c r="N50" s="14">
        <f ca="1">N49*(1+Returns!N50)-R50-T50</f>
        <v>37476647.165794626</v>
      </c>
      <c r="O50" s="17">
        <f ca="1">(Assumptions!$B$16 / 252)*F49</f>
        <v>3250.0142222148297</v>
      </c>
      <c r="P50" s="17">
        <f t="shared" ca="1" si="4"/>
        <v>12970.431959292553</v>
      </c>
      <c r="Q50" s="16">
        <f t="shared" si="5"/>
        <v>0</v>
      </c>
      <c r="R50" s="17">
        <f t="shared" si="6"/>
        <v>0</v>
      </c>
      <c r="S50" s="19">
        <f t="shared" si="7"/>
        <v>0</v>
      </c>
      <c r="T50" s="20">
        <f ca="1">IF(AND(S50=1,F49&gt;D49),Assumptions!$B$17*(F49-D49),0)</f>
        <v>0</v>
      </c>
      <c r="U50" s="27">
        <f t="shared" ca="1" si="8"/>
        <v>1.3611583376296199E-3</v>
      </c>
      <c r="V50" s="34">
        <f t="shared" ca="1" si="9"/>
        <v>2.5147971943803915E-2</v>
      </c>
    </row>
    <row r="51" spans="1:22" x14ac:dyDescent="0.25">
      <c r="A51" s="4">
        <f t="shared" si="0"/>
        <v>5</v>
      </c>
      <c r="B51" s="4">
        <f t="shared" si="1"/>
        <v>2012</v>
      </c>
      <c r="C51" s="9">
        <v>41037</v>
      </c>
      <c r="D51" s="12">
        <f ca="1">(1+[1]Returns!E51)*D50</f>
        <v>101688335.06588966</v>
      </c>
      <c r="E51" s="12">
        <f t="shared" ca="1" si="2"/>
        <v>102583686.00779861</v>
      </c>
      <c r="F51" s="12">
        <f t="shared" ca="1" si="3"/>
        <v>102567461.13783315</v>
      </c>
      <c r="G51" s="14">
        <f ca="1">G50*(1+Returns!G51)</f>
        <v>9112435.9604678936</v>
      </c>
      <c r="H51" s="14">
        <f ca="1">H50*(1+Returns!H51)</f>
        <v>10176960.165806284</v>
      </c>
      <c r="I51" s="14">
        <f ca="1">I50*(1+Returns!I51)</f>
        <v>5092529.274500059</v>
      </c>
      <c r="J51" s="14">
        <f ca="1">J50*(1+Returns!J51)</f>
        <v>0</v>
      </c>
      <c r="K51" s="14">
        <f ca="1">K50*(1+Returns!K51)</f>
        <v>0</v>
      </c>
      <c r="L51" s="14">
        <f ca="1">L50*(1+Returns!L51)</f>
        <v>20352297.551881444</v>
      </c>
      <c r="M51" s="14">
        <f ca="1">M50*(1+Returns!M51)</f>
        <v>20360405.799775608</v>
      </c>
      <c r="N51" s="14">
        <f ca="1">N50*(1+Returns!N51)-R51-T51</f>
        <v>37489057.255367339</v>
      </c>
      <c r="O51" s="17">
        <f ca="1">(Assumptions!$B$16 / 252)*F50</f>
        <v>3254.4380061708125</v>
      </c>
      <c r="P51" s="17">
        <f t="shared" ca="1" si="4"/>
        <v>16224.869965463366</v>
      </c>
      <c r="Q51" s="16">
        <f t="shared" si="5"/>
        <v>0</v>
      </c>
      <c r="R51" s="17">
        <f t="shared" si="6"/>
        <v>0</v>
      </c>
      <c r="S51" s="19">
        <f t="shared" si="7"/>
        <v>0</v>
      </c>
      <c r="T51" s="20">
        <f ca="1">IF(AND(S51=1,F50&gt;D50),Assumptions!$B$17*(F50-D50),0)</f>
        <v>0</v>
      </c>
      <c r="U51" s="27">
        <f t="shared" ca="1" si="8"/>
        <v>5.1372040811537012E-4</v>
      </c>
      <c r="V51" s="34">
        <f t="shared" ca="1" si="9"/>
        <v>2.5674611378329493E-2</v>
      </c>
    </row>
    <row r="52" spans="1:22" x14ac:dyDescent="0.25">
      <c r="A52" s="4">
        <f t="shared" si="0"/>
        <v>5</v>
      </c>
      <c r="B52" s="4">
        <f t="shared" si="1"/>
        <v>2012</v>
      </c>
      <c r="C52" s="9">
        <v>41038</v>
      </c>
      <c r="D52" s="12">
        <f ca="1">(1+[1]Returns!E52)*D51</f>
        <v>101721966.448946</v>
      </c>
      <c r="E52" s="12">
        <f t="shared" ca="1" si="2"/>
        <v>102702518.42717704</v>
      </c>
      <c r="F52" s="12">
        <f t="shared" ca="1" si="3"/>
        <v>102683037.44733419</v>
      </c>
      <c r="G52" s="14">
        <f ca="1">G51*(1+Returns!G52)</f>
        <v>9199303.1394818574</v>
      </c>
      <c r="H52" s="14">
        <f ca="1">H51*(1+Returns!H52)</f>
        <v>10180487.168076856</v>
      </c>
      <c r="I52" s="14">
        <f ca="1">I51*(1+Returns!I52)</f>
        <v>5094374.5119711133</v>
      </c>
      <c r="J52" s="14">
        <f ca="1">J51*(1+Returns!J52)</f>
        <v>0</v>
      </c>
      <c r="K52" s="14">
        <f ca="1">K51*(1+Returns!K52)</f>
        <v>0</v>
      </c>
      <c r="L52" s="14">
        <f ca="1">L51*(1+Returns!L52)</f>
        <v>20359318.818921272</v>
      </c>
      <c r="M52" s="14">
        <f ca="1">M51*(1+Returns!M52)</f>
        <v>20367590.676109262</v>
      </c>
      <c r="N52" s="14">
        <f ca="1">N51*(1+Returns!N52)-R52-T52</f>
        <v>37501444.112616688</v>
      </c>
      <c r="O52" s="17">
        <f ca="1">(Assumptions!$B$16 / 252)*F51</f>
        <v>3256.1098773915282</v>
      </c>
      <c r="P52" s="17">
        <f t="shared" ca="1" si="4"/>
        <v>19480.979842854893</v>
      </c>
      <c r="Q52" s="16">
        <f t="shared" si="5"/>
        <v>0</v>
      </c>
      <c r="R52" s="17">
        <f t="shared" si="6"/>
        <v>0</v>
      </c>
      <c r="S52" s="19">
        <f t="shared" si="7"/>
        <v>0</v>
      </c>
      <c r="T52" s="20">
        <f ca="1">IF(AND(S52=1,F51&gt;D51),Assumptions!$B$17*(F51-D51),0)</f>
        <v>0</v>
      </c>
      <c r="U52" s="27">
        <f t="shared" ca="1" si="8"/>
        <v>1.1268321182846819E-3</v>
      </c>
      <c r="V52" s="34">
        <f t="shared" ca="1" si="9"/>
        <v>2.6830374473339802E-2</v>
      </c>
    </row>
    <row r="53" spans="1:22" x14ac:dyDescent="0.25">
      <c r="A53" s="4">
        <f t="shared" si="0"/>
        <v>5</v>
      </c>
      <c r="B53" s="4">
        <f t="shared" si="1"/>
        <v>2012</v>
      </c>
      <c r="C53" s="9">
        <v>41039</v>
      </c>
      <c r="D53" s="12">
        <f ca="1">(1+[1]Returns!E53)*D52</f>
        <v>101755608.95490965</v>
      </c>
      <c r="E53" s="12">
        <f t="shared" ca="1" si="2"/>
        <v>102813054.23127562</v>
      </c>
      <c r="F53" s="12">
        <f t="shared" ca="1" si="3"/>
        <v>102790313.47246619</v>
      </c>
      <c r="G53" s="14">
        <f ca="1">G52*(1+Returns!G53)</f>
        <v>9277862.7618159372</v>
      </c>
      <c r="H53" s="14">
        <f ca="1">H52*(1+Returns!H53)</f>
        <v>10184015.392691312</v>
      </c>
      <c r="I53" s="14">
        <f ca="1">I52*(1+Returns!I53)</f>
        <v>5096220.4180492861</v>
      </c>
      <c r="J53" s="14">
        <f ca="1">J52*(1+Returns!J53)</f>
        <v>0</v>
      </c>
      <c r="K53" s="14">
        <f ca="1">K52*(1+Returns!K53)</f>
        <v>0</v>
      </c>
      <c r="L53" s="14">
        <f ca="1">L52*(1+Returns!L53)</f>
        <v>20366342.508203145</v>
      </c>
      <c r="M53" s="14">
        <f ca="1">M52*(1+Returns!M53)</f>
        <v>20374778.08787607</v>
      </c>
      <c r="N53" s="14">
        <f ca="1">N52*(1+Returns!N53)-R53-T53</f>
        <v>37513835.06263987</v>
      </c>
      <c r="O53" s="17">
        <f ca="1">(Assumptions!$B$16 / 252)*F52</f>
        <v>3259.7789665820374</v>
      </c>
      <c r="P53" s="17">
        <f t="shared" ca="1" si="4"/>
        <v>22740.758809436931</v>
      </c>
      <c r="Q53" s="16">
        <f t="shared" si="5"/>
        <v>0</v>
      </c>
      <c r="R53" s="17">
        <f t="shared" si="6"/>
        <v>0</v>
      </c>
      <c r="S53" s="19">
        <f t="shared" si="7"/>
        <v>0</v>
      </c>
      <c r="T53" s="20">
        <f ca="1">IF(AND(S53=1,F52&gt;D52),Assumptions!$B$17*(F52-D52),0)</f>
        <v>0</v>
      </c>
      <c r="U53" s="27">
        <f t="shared" ca="1" si="8"/>
        <v>1.0447297606190897E-3</v>
      </c>
      <c r="V53" s="34">
        <f t="shared" ca="1" si="9"/>
        <v>2.7903134724659662E-2</v>
      </c>
    </row>
    <row r="54" spans="1:22" x14ac:dyDescent="0.25">
      <c r="A54" s="4">
        <f t="shared" si="0"/>
        <v>5</v>
      </c>
      <c r="B54" s="4">
        <f t="shared" si="1"/>
        <v>2012</v>
      </c>
      <c r="C54" s="9">
        <v>41040</v>
      </c>
      <c r="D54" s="12">
        <f ca="1">(1+[1]Returns!E54)*D53</f>
        <v>101789224.93788399</v>
      </c>
      <c r="E54" s="12">
        <f t="shared" ca="1" si="2"/>
        <v>102788405.96619876</v>
      </c>
      <c r="F54" s="12">
        <f t="shared" ca="1" si="3"/>
        <v>102762402.02283464</v>
      </c>
      <c r="G54" s="14">
        <f ca="1">G53*(1+Returns!G54)</f>
        <v>9221263.1039844584</v>
      </c>
      <c r="H54" s="14">
        <f ca="1">H53*(1+Returns!H54)</f>
        <v>10187540.89926615</v>
      </c>
      <c r="I54" s="14">
        <f ca="1">I53*(1+Returns!I54)</f>
        <v>5098064.9351933273</v>
      </c>
      <c r="J54" s="14">
        <f ca="1">J53*(1+Returns!J54)</f>
        <v>0</v>
      </c>
      <c r="K54" s="14">
        <f ca="1">K53*(1+Returns!K54)</f>
        <v>0</v>
      </c>
      <c r="L54" s="14">
        <f ca="1">L53*(1+Returns!L54)</f>
        <v>20373360.774019912</v>
      </c>
      <c r="M54" s="14">
        <f ca="1">M53*(1+Returns!M54)</f>
        <v>20381960.014288325</v>
      </c>
      <c r="N54" s="14">
        <f ca="1">N53*(1+Returns!N54)-R54-T54</f>
        <v>37526216.239446595</v>
      </c>
      <c r="O54" s="17">
        <f ca="1">(Assumptions!$B$16 / 252)*F53</f>
        <v>3263.1845546814661</v>
      </c>
      <c r="P54" s="17">
        <f t="shared" ca="1" si="4"/>
        <v>26003.943364118397</v>
      </c>
      <c r="Q54" s="16">
        <f t="shared" si="5"/>
        <v>0</v>
      </c>
      <c r="R54" s="17">
        <f t="shared" si="6"/>
        <v>0</v>
      </c>
      <c r="S54" s="19">
        <f t="shared" si="7"/>
        <v>0</v>
      </c>
      <c r="T54" s="20">
        <f ca="1">IF(AND(S54=1,F53&gt;D53),Assumptions!$B$17*(F53-D53),0)</f>
        <v>0</v>
      </c>
      <c r="U54" s="27">
        <f t="shared" ca="1" si="8"/>
        <v>-2.7153774211441384E-4</v>
      </c>
      <c r="V54" s="34">
        <f t="shared" ca="1" si="9"/>
        <v>2.7624020228344204E-2</v>
      </c>
    </row>
    <row r="55" spans="1:22" x14ac:dyDescent="0.25">
      <c r="A55" s="4">
        <f t="shared" si="0"/>
        <v>5</v>
      </c>
      <c r="B55" s="4">
        <f t="shared" si="1"/>
        <v>2012</v>
      </c>
      <c r="C55" s="9">
        <v>41043</v>
      </c>
      <c r="D55" s="12">
        <f ca="1">(1+[1]Returns!E55)*D54</f>
        <v>101822852.02623446</v>
      </c>
      <c r="E55" s="12">
        <f t="shared" ca="1" si="2"/>
        <v>102951320.01581143</v>
      </c>
      <c r="F55" s="12">
        <f t="shared" ca="1" si="3"/>
        <v>102922053.7739704</v>
      </c>
      <c r="G55" s="14">
        <f ca="1">G54*(1+Returns!G55)</f>
        <v>9352214.8363924101</v>
      </c>
      <c r="H55" s="14">
        <f ca="1">H54*(1+Returns!H55)</f>
        <v>10191067.626302281</v>
      </c>
      <c r="I55" s="14">
        <f ca="1">I54*(1+Returns!I55)</f>
        <v>5099910.1199386921</v>
      </c>
      <c r="J55" s="14">
        <f ca="1">J54*(1+Returns!J55)</f>
        <v>0</v>
      </c>
      <c r="K55" s="14">
        <f ca="1">K54*(1+Returns!K55)</f>
        <v>0</v>
      </c>
      <c r="L55" s="14">
        <f ca="1">L54*(1+Returns!L55)</f>
        <v>20380381.458339415</v>
      </c>
      <c r="M55" s="14">
        <f ca="1">M54*(1+Returns!M55)</f>
        <v>20389144.472265184</v>
      </c>
      <c r="N55" s="14">
        <f ca="1">N54*(1+Returns!N55)-R55-T55</f>
        <v>37538601.502573445</v>
      </c>
      <c r="O55" s="17">
        <f ca="1">(Assumptions!$B$16 / 252)*F54</f>
        <v>3262.2984769153854</v>
      </c>
      <c r="P55" s="17">
        <f t="shared" ca="1" si="4"/>
        <v>29266.241841033781</v>
      </c>
      <c r="Q55" s="16">
        <f t="shared" si="5"/>
        <v>0</v>
      </c>
      <c r="R55" s="17">
        <f t="shared" si="6"/>
        <v>0</v>
      </c>
      <c r="S55" s="19">
        <f t="shared" si="7"/>
        <v>0</v>
      </c>
      <c r="T55" s="20">
        <f ca="1">IF(AND(S55=1,F54&gt;D54),Assumptions!$B$17*(F54-D54),0)</f>
        <v>0</v>
      </c>
      <c r="U55" s="27">
        <f t="shared" ca="1" si="8"/>
        <v>1.5536008111243227E-3</v>
      </c>
      <c r="V55" s="34">
        <f t="shared" ca="1" si="9"/>
        <v>2.9220537739701902E-2</v>
      </c>
    </row>
    <row r="56" spans="1:22" x14ac:dyDescent="0.25">
      <c r="A56" s="4">
        <f t="shared" si="0"/>
        <v>5</v>
      </c>
      <c r="B56" s="4">
        <f t="shared" si="1"/>
        <v>2012</v>
      </c>
      <c r="C56" s="9">
        <v>41044</v>
      </c>
      <c r="D56" s="12">
        <f ca="1">(1+[1]Returns!E56)*D55</f>
        <v>101856304.90603915</v>
      </c>
      <c r="E56" s="12">
        <f t="shared" ca="1" si="2"/>
        <v>103146975.89236708</v>
      </c>
      <c r="F56" s="12">
        <f t="shared" ca="1" si="3"/>
        <v>103114442.28373957</v>
      </c>
      <c r="G56" s="14">
        <f ca="1">G55*(1+Returns!G56)</f>
        <v>9516073.3628094755</v>
      </c>
      <c r="H56" s="14">
        <f ca="1">H55*(1+Returns!H56)</f>
        <v>10194576.176043805</v>
      </c>
      <c r="I56" s="14">
        <f ca="1">I55*(1+Returns!I56)</f>
        <v>5101745.8428742075</v>
      </c>
      <c r="J56" s="14">
        <f ca="1">J55*(1+Returns!J56)</f>
        <v>0</v>
      </c>
      <c r="K56" s="14">
        <f ca="1">K55*(1+Returns!K56)</f>
        <v>0</v>
      </c>
      <c r="L56" s="14">
        <f ca="1">L55*(1+Returns!L56)</f>
        <v>20387365.938444018</v>
      </c>
      <c r="M56" s="14">
        <f ca="1">M55*(1+Returns!M56)</f>
        <v>20396291.976176497</v>
      </c>
      <c r="N56" s="14">
        <f ca="1">N55*(1+Returns!N56)-R56-T56</f>
        <v>37550922.596019074</v>
      </c>
      <c r="O56" s="17">
        <f ca="1">(Assumptions!$B$16 / 252)*F55</f>
        <v>3267.3667864752506</v>
      </c>
      <c r="P56" s="17">
        <f t="shared" ca="1" si="4"/>
        <v>32533.608627509031</v>
      </c>
      <c r="Q56" s="16">
        <f t="shared" si="5"/>
        <v>0</v>
      </c>
      <c r="R56" s="17">
        <f t="shared" si="6"/>
        <v>0</v>
      </c>
      <c r="S56" s="19">
        <f t="shared" si="7"/>
        <v>0</v>
      </c>
      <c r="T56" s="20">
        <f ca="1">IF(AND(S56=1,F55&gt;D55),Assumptions!$B$17*(F55-D55),0)</f>
        <v>0</v>
      </c>
      <c r="U56" s="27">
        <f t="shared" ca="1" si="8"/>
        <v>1.8692641928004239E-3</v>
      </c>
      <c r="V56" s="34">
        <f t="shared" ca="1" si="9"/>
        <v>3.1144422837393604E-2</v>
      </c>
    </row>
    <row r="57" spans="1:22" x14ac:dyDescent="0.25">
      <c r="A57" s="4">
        <f t="shared" si="0"/>
        <v>5</v>
      </c>
      <c r="B57" s="4">
        <f t="shared" si="1"/>
        <v>2012</v>
      </c>
      <c r="C57" s="9">
        <v>41045</v>
      </c>
      <c r="D57" s="12">
        <f ca="1">(1+[1]Returns!E57)*D56</f>
        <v>101890102.86513306</v>
      </c>
      <c r="E57" s="12">
        <f t="shared" ca="1" si="2"/>
        <v>103233494.21501411</v>
      </c>
      <c r="F57" s="12">
        <f t="shared" ca="1" si="3"/>
        <v>103197687.13202839</v>
      </c>
      <c r="G57" s="14">
        <f ca="1">G56*(1+Returns!G57)</f>
        <v>9570466.4194482509</v>
      </c>
      <c r="H57" s="14">
        <f ca="1">H56*(1+Returns!H57)</f>
        <v>10198120.904794797</v>
      </c>
      <c r="I57" s="14">
        <f ca="1">I56*(1+Returns!I57)</f>
        <v>5103600.4884857126</v>
      </c>
      <c r="J57" s="14">
        <f ca="1">J56*(1+Returns!J57)</f>
        <v>0</v>
      </c>
      <c r="K57" s="14">
        <f ca="1">K56*(1+Returns!K57)</f>
        <v>0</v>
      </c>
      <c r="L57" s="14">
        <f ca="1">L56*(1+Returns!L57)</f>
        <v>20394422.442779668</v>
      </c>
      <c r="M57" s="14">
        <f ca="1">M56*(1+Returns!M57)</f>
        <v>20403513.172311816</v>
      </c>
      <c r="N57" s="14">
        <f ca="1">N56*(1+Returns!N57)-R57-T57</f>
        <v>37563370.787193879</v>
      </c>
      <c r="O57" s="17">
        <f ca="1">(Assumptions!$B$16 / 252)*F56</f>
        <v>3273.4743582139545</v>
      </c>
      <c r="P57" s="17">
        <f t="shared" ca="1" si="4"/>
        <v>35807.082985722984</v>
      </c>
      <c r="Q57" s="16">
        <f t="shared" si="5"/>
        <v>0</v>
      </c>
      <c r="R57" s="17">
        <f t="shared" si="6"/>
        <v>0</v>
      </c>
      <c r="S57" s="19">
        <f t="shared" si="7"/>
        <v>0</v>
      </c>
      <c r="T57" s="20">
        <f ca="1">IF(AND(S57=1,F56&gt;D56),Assumptions!$B$17*(F56-D56),0)</f>
        <v>0</v>
      </c>
      <c r="U57" s="27">
        <f t="shared" ca="1" si="8"/>
        <v>8.0730542148255147E-4</v>
      </c>
      <c r="V57" s="34">
        <f t="shared" ca="1" si="9"/>
        <v>3.1976871320281708E-2</v>
      </c>
    </row>
    <row r="58" spans="1:22" x14ac:dyDescent="0.25">
      <c r="A58" s="4">
        <f t="shared" si="0"/>
        <v>5</v>
      </c>
      <c r="B58" s="4">
        <f t="shared" si="1"/>
        <v>2012</v>
      </c>
      <c r="C58" s="9">
        <v>41046</v>
      </c>
      <c r="D58" s="12">
        <f ca="1">(1+[1]Returns!E58)*D57</f>
        <v>101923949.73840383</v>
      </c>
      <c r="E58" s="12">
        <f t="shared" ca="1" si="2"/>
        <v>103284921.53216742</v>
      </c>
      <c r="F58" s="12">
        <f t="shared" ca="1" si="3"/>
        <v>103245838.33212988</v>
      </c>
      <c r="G58" s="14">
        <f ca="1">G57*(1+Returns!G58)</f>
        <v>9589721.6556130052</v>
      </c>
      <c r="H58" s="14">
        <f ca="1">H57*(1+Returns!H58)</f>
        <v>10201670.812273091</v>
      </c>
      <c r="I58" s="14">
        <f ca="1">I57*(1+Returns!I58)</f>
        <v>5105457.8690140145</v>
      </c>
      <c r="J58" s="14">
        <f ca="1">J57*(1+Returns!J58)</f>
        <v>0</v>
      </c>
      <c r="K58" s="14">
        <f ca="1">K57*(1+Returns!K58)</f>
        <v>0</v>
      </c>
      <c r="L58" s="14">
        <f ca="1">L57*(1+Returns!L58)</f>
        <v>20401489.246765137</v>
      </c>
      <c r="M58" s="14">
        <f ca="1">M57*(1+Returns!M58)</f>
        <v>20410744.957879484</v>
      </c>
      <c r="N58" s="14">
        <f ca="1">N57*(1+Returns!N58)-R58-T58</f>
        <v>37575836.990622684</v>
      </c>
      <c r="O58" s="17">
        <f ca="1">(Assumptions!$B$16 / 252)*F57</f>
        <v>3276.117051810425</v>
      </c>
      <c r="P58" s="17">
        <f t="shared" ca="1" si="4"/>
        <v>39083.20003753341</v>
      </c>
      <c r="Q58" s="16">
        <f t="shared" si="5"/>
        <v>0</v>
      </c>
      <c r="R58" s="17">
        <f t="shared" si="6"/>
        <v>0</v>
      </c>
      <c r="S58" s="19">
        <f t="shared" si="7"/>
        <v>0</v>
      </c>
      <c r="T58" s="20">
        <f ca="1">IF(AND(S58=1,F57&gt;D57),Assumptions!$B$17*(F57-D57),0)</f>
        <v>0</v>
      </c>
      <c r="U58" s="27">
        <f t="shared" ca="1" si="8"/>
        <v>4.6659185336084263E-4</v>
      </c>
      <c r="V58" s="34">
        <f t="shared" ca="1" si="9"/>
        <v>3.245838332129658E-2</v>
      </c>
    </row>
    <row r="59" spans="1:22" x14ac:dyDescent="0.25">
      <c r="A59" s="4">
        <f t="shared" si="0"/>
        <v>5</v>
      </c>
      <c r="B59" s="4">
        <f t="shared" si="1"/>
        <v>2012</v>
      </c>
      <c r="C59" s="9">
        <v>41047</v>
      </c>
      <c r="D59" s="12">
        <f ca="1">(1+[1]Returns!E59)*D58</f>
        <v>101957844.54788934</v>
      </c>
      <c r="E59" s="12">
        <f t="shared" ca="1" si="2"/>
        <v>103357031.08572534</v>
      </c>
      <c r="F59" s="12">
        <f t="shared" ca="1" si="3"/>
        <v>103314670.24002646</v>
      </c>
      <c r="G59" s="14">
        <f ca="1">G58*(1+Returns!G59)</f>
        <v>9629613.2400551848</v>
      </c>
      <c r="H59" s="14">
        <f ca="1">H58*(1+Returns!H59)</f>
        <v>10205225.796319397</v>
      </c>
      <c r="I59" s="14">
        <f ca="1">I58*(1+Returns!I59)</f>
        <v>5107317.9312217832</v>
      </c>
      <c r="J59" s="14">
        <f ca="1">J58*(1+Returns!J59)</f>
        <v>0</v>
      </c>
      <c r="K59" s="14">
        <f ca="1">K58*(1+Returns!K59)</f>
        <v>0</v>
      </c>
      <c r="L59" s="14">
        <f ca="1">L58*(1+Returns!L59)</f>
        <v>20408566.146950163</v>
      </c>
      <c r="M59" s="14">
        <f ca="1">M58*(1+Returns!M59)</f>
        <v>20417987.125097215</v>
      </c>
      <c r="N59" s="14">
        <f ca="1">N58*(1+Returns!N59)-R59-T59</f>
        <v>37588320.8460816</v>
      </c>
      <c r="O59" s="17">
        <f ca="1">(Assumptions!$B$16 / 252)*F58</f>
        <v>3277.6456613374562</v>
      </c>
      <c r="P59" s="17">
        <f t="shared" ca="1" si="4"/>
        <v>42360.845698870864</v>
      </c>
      <c r="Q59" s="16">
        <f t="shared" si="5"/>
        <v>0</v>
      </c>
      <c r="R59" s="17">
        <f t="shared" si="6"/>
        <v>0</v>
      </c>
      <c r="S59" s="19">
        <f t="shared" si="7"/>
        <v>0</v>
      </c>
      <c r="T59" s="20">
        <f ca="1">IF(AND(S59=1,F58&gt;D58),Assumptions!$B$17*(F58-D58),0)</f>
        <v>0</v>
      </c>
      <c r="U59" s="27">
        <f t="shared" ca="1" si="8"/>
        <v>6.6667973265088776E-4</v>
      </c>
      <c r="V59" s="34">
        <f t="shared" ca="1" si="9"/>
        <v>3.3146702400262296E-2</v>
      </c>
    </row>
    <row r="60" spans="1:22" x14ac:dyDescent="0.25">
      <c r="A60" s="4">
        <f t="shared" si="0"/>
        <v>5</v>
      </c>
      <c r="B60" s="4">
        <f t="shared" si="1"/>
        <v>2012</v>
      </c>
      <c r="C60" s="9">
        <v>41050</v>
      </c>
      <c r="D60" s="12">
        <f ca="1">(1+[1]Returns!E60)*D59</f>
        <v>101991825.05832025</v>
      </c>
      <c r="E60" s="12">
        <f t="shared" ca="1" si="2"/>
        <v>103498630.66133049</v>
      </c>
      <c r="F60" s="12">
        <f t="shared" ca="1" si="3"/>
        <v>103452989.98483035</v>
      </c>
      <c r="G60" s="14">
        <f ca="1">G59*(1+Returns!G60)</f>
        <v>9738913.1118749324</v>
      </c>
      <c r="H60" s="14">
        <f ca="1">H59*(1+Returns!H60)</f>
        <v>10208789.810260773</v>
      </c>
      <c r="I60" s="14">
        <f ca="1">I59*(1+Returns!I60)</f>
        <v>5109182.7396740559</v>
      </c>
      <c r="J60" s="14">
        <f ca="1">J59*(1+Returns!J60)</f>
        <v>0</v>
      </c>
      <c r="K60" s="14">
        <f ca="1">K59*(1+Returns!K60)</f>
        <v>0</v>
      </c>
      <c r="L60" s="14">
        <f ca="1">L59*(1+Returns!L60)</f>
        <v>20415661.014713019</v>
      </c>
      <c r="M60" s="14">
        <f ca="1">M59*(1+Returns!M60)</f>
        <v>20425247.721512523</v>
      </c>
      <c r="N60" s="14">
        <f ca="1">N59*(1+Returns!N60)-R60-T60</f>
        <v>37600836.263295196</v>
      </c>
      <c r="O60" s="17">
        <f ca="1">(Assumptions!$B$16 / 252)*F59</f>
        <v>3279.8308012706811</v>
      </c>
      <c r="P60" s="17">
        <f t="shared" ca="1" si="4"/>
        <v>45640.676500141548</v>
      </c>
      <c r="Q60" s="16">
        <f t="shared" si="5"/>
        <v>0</v>
      </c>
      <c r="R60" s="17">
        <f t="shared" si="6"/>
        <v>0</v>
      </c>
      <c r="S60" s="19">
        <f t="shared" si="7"/>
        <v>0</v>
      </c>
      <c r="T60" s="20">
        <f ca="1">IF(AND(S60=1,F59&gt;D59),Assumptions!$B$17*(F59-D59),0)</f>
        <v>0</v>
      </c>
      <c r="U60" s="27">
        <f t="shared" ca="1" si="8"/>
        <v>1.3388199805752787E-3</v>
      </c>
      <c r="V60" s="34">
        <f t="shared" ca="1" si="9"/>
        <v>3.4529899848301238E-2</v>
      </c>
    </row>
    <row r="61" spans="1:22" x14ac:dyDescent="0.25">
      <c r="A61" s="4">
        <f t="shared" si="0"/>
        <v>5</v>
      </c>
      <c r="B61" s="4">
        <f t="shared" si="1"/>
        <v>2012</v>
      </c>
      <c r="C61" s="9">
        <v>41051</v>
      </c>
      <c r="D61" s="12">
        <f ca="1">(1+[1]Returns!E61)*D60</f>
        <v>102025705.72268638</v>
      </c>
      <c r="E61" s="12">
        <f t="shared" ca="1" si="2"/>
        <v>103545049.00996813</v>
      </c>
      <c r="F61" s="12">
        <f t="shared" ca="1" si="3"/>
        <v>103496124.11156371</v>
      </c>
      <c r="G61" s="14">
        <f ca="1">G60*(1+Returns!G61)</f>
        <v>9753126.1375826225</v>
      </c>
      <c r="H61" s="14">
        <f ca="1">H60*(1+Returns!H61)</f>
        <v>10212343.431523953</v>
      </c>
      <c r="I61" s="14">
        <f ca="1">I60*(1+Returns!I61)</f>
        <v>5111042.1517807869</v>
      </c>
      <c r="J61" s="14">
        <f ca="1">J60*(1+Returns!J61)</f>
        <v>0</v>
      </c>
      <c r="K61" s="14">
        <f ca="1">K60*(1+Returns!K61)</f>
        <v>0</v>
      </c>
      <c r="L61" s="14">
        <f ca="1">L60*(1+Returns!L61)</f>
        <v>20422735.178005926</v>
      </c>
      <c r="M61" s="14">
        <f ca="1">M60*(1+Returns!M61)</f>
        <v>20432487.210635845</v>
      </c>
      <c r="N61" s="14">
        <f ca="1">N60*(1+Returns!N61)-R61-T61</f>
        <v>37613314.900438994</v>
      </c>
      <c r="O61" s="17">
        <f ca="1">(Assumptions!$B$16 / 252)*F60</f>
        <v>3284.2219042803285</v>
      </c>
      <c r="P61" s="17">
        <f t="shared" ca="1" si="4"/>
        <v>48924.898404421874</v>
      </c>
      <c r="Q61" s="16">
        <f t="shared" si="5"/>
        <v>0</v>
      </c>
      <c r="R61" s="17">
        <f t="shared" si="6"/>
        <v>0</v>
      </c>
      <c r="S61" s="19">
        <f t="shared" si="7"/>
        <v>0</v>
      </c>
      <c r="T61" s="20">
        <f ca="1">IF(AND(S61=1,F60&gt;D60),Assumptions!$B$17*(F60-D60),0)</f>
        <v>0</v>
      </c>
      <c r="U61" s="27">
        <f t="shared" ca="1" si="8"/>
        <v>4.1694422500193618E-4</v>
      </c>
      <c r="V61" s="34">
        <f t="shared" ca="1" si="9"/>
        <v>3.4961241115634811E-2</v>
      </c>
    </row>
    <row r="62" spans="1:22" x14ac:dyDescent="0.25">
      <c r="A62" s="4">
        <f t="shared" si="0"/>
        <v>5</v>
      </c>
      <c r="B62" s="4">
        <f t="shared" si="1"/>
        <v>2012</v>
      </c>
      <c r="C62" s="9">
        <v>41052</v>
      </c>
      <c r="D62" s="12">
        <f ca="1">(1+[1]Returns!E62)*D61</f>
        <v>102059746.59940074</v>
      </c>
      <c r="E62" s="12">
        <f t="shared" ca="1" si="2"/>
        <v>103453732.47707564</v>
      </c>
      <c r="F62" s="12">
        <f t="shared" ca="1" si="3"/>
        <v>103401521.98742957</v>
      </c>
      <c r="G62" s="14">
        <f ca="1">G61*(1+Returns!G62)</f>
        <v>9629451.8199538961</v>
      </c>
      <c r="H62" s="14">
        <f ca="1">H61*(1+Returns!H62)</f>
        <v>10215913.882823352</v>
      </c>
      <c r="I62" s="14">
        <f ca="1">I61*(1+Returns!I62)</f>
        <v>5112910.3836687198</v>
      </c>
      <c r="J62" s="14">
        <f ca="1">J61*(1+Returns!J62)</f>
        <v>0</v>
      </c>
      <c r="K62" s="14">
        <f ca="1">K61*(1+Returns!K62)</f>
        <v>0</v>
      </c>
      <c r="L62" s="14">
        <f ca="1">L61*(1+Returns!L62)</f>
        <v>20429842.83954569</v>
      </c>
      <c r="M62" s="14">
        <f ca="1">M61*(1+Returns!M62)</f>
        <v>20439761.007278841</v>
      </c>
      <c r="N62" s="14">
        <f ca="1">N61*(1+Returns!N62)-R62-T62</f>
        <v>37625852.543805137</v>
      </c>
      <c r="O62" s="17">
        <f ca="1">(Assumptions!$B$16 / 252)*F61</f>
        <v>3285.5912416369433</v>
      </c>
      <c r="P62" s="17">
        <f t="shared" ca="1" si="4"/>
        <v>52210.489646058821</v>
      </c>
      <c r="Q62" s="16">
        <f t="shared" si="5"/>
        <v>0</v>
      </c>
      <c r="R62" s="17">
        <f t="shared" si="6"/>
        <v>0</v>
      </c>
      <c r="S62" s="19">
        <f t="shared" si="7"/>
        <v>0</v>
      </c>
      <c r="T62" s="20">
        <f ca="1">IF(AND(S62=1,F61&gt;D61),Assumptions!$B$17*(F61-D61),0)</f>
        <v>0</v>
      </c>
      <c r="U62" s="27">
        <f t="shared" ca="1" si="8"/>
        <v>-9.1406441493557811E-4</v>
      </c>
      <c r="V62" s="34">
        <f t="shared" ca="1" si="9"/>
        <v>3.4015219874293345E-2</v>
      </c>
    </row>
    <row r="63" spans="1:22" x14ac:dyDescent="0.25">
      <c r="A63" s="4">
        <f t="shared" si="0"/>
        <v>5</v>
      </c>
      <c r="B63" s="4">
        <f t="shared" si="1"/>
        <v>2012</v>
      </c>
      <c r="C63" s="9">
        <v>41053</v>
      </c>
      <c r="D63" s="12">
        <f ca="1">(1+[1]Returns!E63)*D62</f>
        <v>102093835.57536241</v>
      </c>
      <c r="E63" s="12">
        <f t="shared" ca="1" si="2"/>
        <v>103352231.97739619</v>
      </c>
      <c r="F63" s="12">
        <f t="shared" ca="1" si="3"/>
        <v>103296738.89975053</v>
      </c>
      <c r="G63" s="14">
        <f ca="1">G62*(1+Returns!G63)</f>
        <v>9495547.4871368017</v>
      </c>
      <c r="H63" s="14">
        <f ca="1">H62*(1+Returns!H63)</f>
        <v>10219489.428591514</v>
      </c>
      <c r="I63" s="14">
        <f ca="1">I62*(1+Returns!I63)</f>
        <v>5114781.3070224915</v>
      </c>
      <c r="J63" s="14">
        <f ca="1">J62*(1+Returns!J63)</f>
        <v>0</v>
      </c>
      <c r="K63" s="14">
        <f ca="1">K62*(1+Returns!K63)</f>
        <v>0</v>
      </c>
      <c r="L63" s="14">
        <f ca="1">L62*(1+Returns!L63)</f>
        <v>20436960.632760305</v>
      </c>
      <c r="M63" s="14">
        <f ca="1">M62*(1+Returns!M63)</f>
        <v>20447045.222693119</v>
      </c>
      <c r="N63" s="14">
        <f ca="1">N62*(1+Returns!N63)-R63-T63</f>
        <v>37638407.899191968</v>
      </c>
      <c r="O63" s="17">
        <f ca="1">(Assumptions!$B$16 / 252)*F62</f>
        <v>3282.5879996009389</v>
      </c>
      <c r="P63" s="17">
        <f t="shared" ca="1" si="4"/>
        <v>55493.07764565976</v>
      </c>
      <c r="Q63" s="16">
        <f t="shared" si="5"/>
        <v>0</v>
      </c>
      <c r="R63" s="17">
        <f t="shared" si="6"/>
        <v>0</v>
      </c>
      <c r="S63" s="19">
        <f t="shared" si="7"/>
        <v>0</v>
      </c>
      <c r="T63" s="20">
        <f ca="1">IF(AND(S63=1,F62&gt;D62),Assumptions!$B$17*(F62-D62),0)</f>
        <v>0</v>
      </c>
      <c r="U63" s="27">
        <f t="shared" ca="1" si="8"/>
        <v>-1.0133611736564685E-3</v>
      </c>
      <c r="V63" s="34">
        <f t="shared" ca="1" si="9"/>
        <v>3.2967388997502844E-2</v>
      </c>
    </row>
    <row r="64" spans="1:22" x14ac:dyDescent="0.25">
      <c r="A64" s="4">
        <f t="shared" si="0"/>
        <v>5</v>
      </c>
      <c r="B64" s="4">
        <f t="shared" si="1"/>
        <v>2012</v>
      </c>
      <c r="C64" s="9">
        <v>41054</v>
      </c>
      <c r="D64" s="12">
        <f ca="1">(1+[1]Returns!E64)*D63</f>
        <v>102127935.93738294</v>
      </c>
      <c r="E64" s="12">
        <f t="shared" ca="1" si="2"/>
        <v>103268200.82515356</v>
      </c>
      <c r="F64" s="12">
        <f t="shared" ca="1" si="3"/>
        <v>103209428.48595552</v>
      </c>
      <c r="G64" s="14">
        <f ca="1">G63*(1+Returns!G64)</f>
        <v>9379101.3003592044</v>
      </c>
      <c r="H64" s="14">
        <f ca="1">H63*(1+Returns!H64)</f>
        <v>10223066.225792265</v>
      </c>
      <c r="I64" s="14">
        <f ca="1">I63*(1+Returns!I64)</f>
        <v>5116652.9149871664</v>
      </c>
      <c r="J64" s="14">
        <f ca="1">J63*(1+Returns!J64)</f>
        <v>0</v>
      </c>
      <c r="K64" s="14">
        <f ca="1">K63*(1+Returns!K64)</f>
        <v>0</v>
      </c>
      <c r="L64" s="14">
        <f ca="1">L63*(1+Returns!L64)</f>
        <v>20444080.90582661</v>
      </c>
      <c r="M64" s="14">
        <f ca="1">M63*(1+Returns!M64)</f>
        <v>20454332.034018092</v>
      </c>
      <c r="N64" s="14">
        <f ca="1">N63*(1+Returns!N64)-R64-T64</f>
        <v>37650967.444170214</v>
      </c>
      <c r="O64" s="17">
        <f ca="1">(Assumptions!$B$16 / 252)*F63</f>
        <v>3279.2615523730324</v>
      </c>
      <c r="P64" s="17">
        <f t="shared" ca="1" si="4"/>
        <v>58772.339198032794</v>
      </c>
      <c r="Q64" s="16">
        <f t="shared" si="5"/>
        <v>0</v>
      </c>
      <c r="R64" s="17">
        <f t="shared" si="6"/>
        <v>0</v>
      </c>
      <c r="S64" s="19">
        <f t="shared" si="7"/>
        <v>0</v>
      </c>
      <c r="T64" s="20">
        <f ca="1">IF(AND(S64=1,F63&gt;D63),Assumptions!$B$17*(F63-D63),0)</f>
        <v>0</v>
      </c>
      <c r="U64" s="27">
        <f t="shared" ca="1" si="8"/>
        <v>-8.4523882094422742E-4</v>
      </c>
      <c r="V64" s="34">
        <f t="shared" ca="1" si="9"/>
        <v>3.209428485955268E-2</v>
      </c>
    </row>
    <row r="65" spans="1:22" x14ac:dyDescent="0.25">
      <c r="A65" s="4">
        <f t="shared" si="0"/>
        <v>5</v>
      </c>
      <c r="B65" s="4">
        <f t="shared" si="1"/>
        <v>2012</v>
      </c>
      <c r="C65" s="9">
        <v>41057</v>
      </c>
      <c r="D65" s="12">
        <f ca="1">(1+[1]Returns!E65)*D64</f>
        <v>102162085.47660168</v>
      </c>
      <c r="E65" s="12">
        <f t="shared" ca="1" si="2"/>
        <v>103192124.64976639</v>
      </c>
      <c r="F65" s="12">
        <f t="shared" ca="1" si="3"/>
        <v>103130075.82077515</v>
      </c>
      <c r="G65" s="14">
        <f ca="1">G64*(1+Returns!G65)</f>
        <v>9270563.0167771876</v>
      </c>
      <c r="H65" s="14">
        <f ca="1">H64*(1+Returns!H65)</f>
        <v>10226648.230615912</v>
      </c>
      <c r="I65" s="14">
        <f ca="1">I64*(1+Returns!I65)</f>
        <v>5118527.2736745095</v>
      </c>
      <c r="J65" s="14">
        <f ca="1">J64*(1+Returns!J65)</f>
        <v>0</v>
      </c>
      <c r="K65" s="14">
        <f ca="1">K64*(1+Returns!K65)</f>
        <v>0</v>
      </c>
      <c r="L65" s="14">
        <f ca="1">L64*(1+Returns!L65)</f>
        <v>20451211.535804201</v>
      </c>
      <c r="M65" s="14">
        <f ca="1">M64*(1+Returns!M65)</f>
        <v>20461629.494710073</v>
      </c>
      <c r="N65" s="14">
        <f ca="1">N64*(1+Returns!N65)-R65-T65</f>
        <v>37663545.098184496</v>
      </c>
      <c r="O65" s="17">
        <f ca="1">(Assumptions!$B$16 / 252)*F64</f>
        <v>3276.4897932049371</v>
      </c>
      <c r="P65" s="17">
        <f t="shared" ca="1" si="4"/>
        <v>62048.828991237729</v>
      </c>
      <c r="Q65" s="16">
        <f t="shared" si="5"/>
        <v>0</v>
      </c>
      <c r="R65" s="17">
        <f t="shared" si="6"/>
        <v>0</v>
      </c>
      <c r="S65" s="19">
        <f t="shared" si="7"/>
        <v>0</v>
      </c>
      <c r="T65" s="20">
        <f ca="1">IF(AND(S65=1,F64&gt;D64),Assumptions!$B$17*(F64-D64),0)</f>
        <v>0</v>
      </c>
      <c r="U65" s="27">
        <f t="shared" ca="1" si="8"/>
        <v>-7.6885093100931279E-4</v>
      </c>
      <c r="V65" s="34">
        <f t="shared" ca="1" si="9"/>
        <v>3.1300758207748913E-2</v>
      </c>
    </row>
    <row r="66" spans="1:22" x14ac:dyDescent="0.25">
      <c r="A66" s="4">
        <f t="shared" si="0"/>
        <v>5</v>
      </c>
      <c r="B66" s="4">
        <f t="shared" si="1"/>
        <v>2012</v>
      </c>
      <c r="C66" s="9">
        <v>41058</v>
      </c>
      <c r="D66" s="12">
        <f ca="1">(1+[1]Returns!E66)*D65</f>
        <v>102196208.63477172</v>
      </c>
      <c r="E66" s="12">
        <f t="shared" ca="1" si="2"/>
        <v>103207313.35408038</v>
      </c>
      <c r="F66" s="12">
        <f t="shared" ca="1" si="3"/>
        <v>103141990.55442816</v>
      </c>
      <c r="G66" s="14">
        <f ca="1">G65*(1+Returns!G66)</f>
        <v>9253314.2597348485</v>
      </c>
      <c r="H66" s="14">
        <f ca="1">H65*(1+Returns!H66)</f>
        <v>10230227.533380488</v>
      </c>
      <c r="I66" s="14">
        <f ca="1">I65*(1+Returns!I66)</f>
        <v>5120400.2523685666</v>
      </c>
      <c r="J66" s="14">
        <f ca="1">J65*(1+Returns!J66)</f>
        <v>0</v>
      </c>
      <c r="K66" s="14">
        <f ca="1">K65*(1+Returns!K66)</f>
        <v>0</v>
      </c>
      <c r="L66" s="14">
        <f ca="1">L65*(1+Returns!L66)</f>
        <v>20458336.773910217</v>
      </c>
      <c r="M66" s="14">
        <f ca="1">M65*(1+Returns!M66)</f>
        <v>20468921.503501836</v>
      </c>
      <c r="N66" s="14">
        <f ca="1">N65*(1+Returns!N66)-R66-T66</f>
        <v>37676113.03118442</v>
      </c>
      <c r="O66" s="17">
        <f ca="1">(Assumptions!$B$16 / 252)*F65</f>
        <v>3273.9706609769887</v>
      </c>
      <c r="P66" s="17">
        <f t="shared" ca="1" si="4"/>
        <v>65322.799652214715</v>
      </c>
      <c r="Q66" s="16">
        <f t="shared" si="5"/>
        <v>0</v>
      </c>
      <c r="R66" s="17">
        <f t="shared" si="6"/>
        <v>0</v>
      </c>
      <c r="S66" s="19">
        <f t="shared" si="7"/>
        <v>0</v>
      </c>
      <c r="T66" s="20">
        <f ca="1">IF(AND(S66=1,F65&gt;D65),Assumptions!$B$17*(F65-D65),0)</f>
        <v>0</v>
      </c>
      <c r="U66" s="27">
        <f t="shared" ca="1" si="8"/>
        <v>1.1553112472939553E-4</v>
      </c>
      <c r="V66" s="34">
        <f t="shared" ca="1" si="9"/>
        <v>3.1419905544278981E-2</v>
      </c>
    </row>
    <row r="67" spans="1:22" x14ac:dyDescent="0.25">
      <c r="A67" s="4">
        <f t="shared" si="0"/>
        <v>5</v>
      </c>
      <c r="B67" s="4">
        <f t="shared" si="1"/>
        <v>2012</v>
      </c>
      <c r="C67" s="9">
        <v>41059</v>
      </c>
      <c r="D67" s="12">
        <f ca="1">(1+[1]Returns!E67)*D66</f>
        <v>102230381.00301501</v>
      </c>
      <c r="E67" s="12">
        <f t="shared" ca="1" si="2"/>
        <v>103321142.15170825</v>
      </c>
      <c r="F67" s="12">
        <f t="shared" ca="1" si="3"/>
        <v>103252545.00314954</v>
      </c>
      <c r="G67" s="14">
        <f ca="1">G66*(1+Returns!G67)</f>
        <v>9334658.4897717852</v>
      </c>
      <c r="H67" s="14">
        <f ca="1">H66*(1+Returns!H67)</f>
        <v>10233812.047415927</v>
      </c>
      <c r="I67" s="14">
        <f ca="1">I66*(1+Returns!I67)</f>
        <v>5122275.9837998683</v>
      </c>
      <c r="J67" s="14">
        <f ca="1">J66*(1+Returns!J67)</f>
        <v>0</v>
      </c>
      <c r="K67" s="14">
        <f ca="1">K66*(1+Returns!K67)</f>
        <v>0</v>
      </c>
      <c r="L67" s="14">
        <f ca="1">L66*(1+Returns!L67)</f>
        <v>20465472.376149498</v>
      </c>
      <c r="M67" s="14">
        <f ca="1">M66*(1+Returns!M67)</f>
        <v>20476224.169256486</v>
      </c>
      <c r="N67" s="14">
        <f ca="1">N66*(1+Returns!N67)-R67-T67</f>
        <v>37688699.085314684</v>
      </c>
      <c r="O67" s="17">
        <f ca="1">(Assumptions!$B$16 / 252)*F66</f>
        <v>3274.3489064897826</v>
      </c>
      <c r="P67" s="17">
        <f t="shared" ca="1" si="4"/>
        <v>68597.148558704503</v>
      </c>
      <c r="Q67" s="16">
        <f t="shared" si="5"/>
        <v>0</v>
      </c>
      <c r="R67" s="17">
        <f t="shared" si="6"/>
        <v>0</v>
      </c>
      <c r="S67" s="19">
        <f t="shared" si="7"/>
        <v>0</v>
      </c>
      <c r="T67" s="20">
        <f ca="1">IF(AND(S67=1,F66&gt;D66),Assumptions!$B$17*(F66-D66),0)</f>
        <v>0</v>
      </c>
      <c r="U67" s="27">
        <f t="shared" ca="1" si="8"/>
        <v>1.0718665417168705E-3</v>
      </c>
      <c r="V67" s="34">
        <f t="shared" ca="1" si="9"/>
        <v>3.2525450031492653E-2</v>
      </c>
    </row>
    <row r="68" spans="1:22" x14ac:dyDescent="0.25">
      <c r="A68" s="4">
        <f t="shared" ref="A68:A131" si="10">MONTH(C68)</f>
        <v>5</v>
      </c>
      <c r="B68" s="4">
        <f t="shared" ref="B68:B131" si="11">YEAR(C68)</f>
        <v>2012</v>
      </c>
      <c r="C68" s="9">
        <v>41060</v>
      </c>
      <c r="D68" s="12">
        <f ca="1">(1+[1]Returns!E68)*D67</f>
        <v>102264639.42599294</v>
      </c>
      <c r="E68" s="12">
        <f t="shared" ref="E68:E131" ca="1" si="12">SUM(G68:N68)</f>
        <v>103322563.33185157</v>
      </c>
      <c r="F68" s="12">
        <f t="shared" ref="F68:F131" ca="1" si="13">E68-P68</f>
        <v>103250688.32472134</v>
      </c>
      <c r="G68" s="14">
        <f ca="1">G67*(1+Returns!G68)</f>
        <v>9303513.0200864226</v>
      </c>
      <c r="H68" s="14">
        <f ca="1">H67*(1+Returns!H68)</f>
        <v>10237405.630156562</v>
      </c>
      <c r="I68" s="14">
        <f ca="1">I67*(1+Returns!I68)</f>
        <v>5124156.48267515</v>
      </c>
      <c r="J68" s="14">
        <f ca="1">J67*(1+Returns!J68)</f>
        <v>0</v>
      </c>
      <c r="K68" s="14">
        <f ca="1">K67*(1+Returns!K68)</f>
        <v>0</v>
      </c>
      <c r="L68" s="14">
        <f ca="1">L67*(1+Returns!L68)</f>
        <v>20472626.022886433</v>
      </c>
      <c r="M68" s="14">
        <f ca="1">M67*(1+Returns!M68)</f>
        <v>20483545.344662204</v>
      </c>
      <c r="N68" s="14">
        <f ca="1">N67*(1+Returns!N68)-R68-T68</f>
        <v>37701316.831384793</v>
      </c>
      <c r="O68" s="17">
        <f ca="1">(Assumptions!$B$16 / 252)*F67</f>
        <v>3277.8585715285567</v>
      </c>
      <c r="P68" s="17">
        <f t="shared" ca="1" si="4"/>
        <v>71875.007130233062</v>
      </c>
      <c r="Q68" s="16">
        <f t="shared" si="5"/>
        <v>0</v>
      </c>
      <c r="R68" s="17">
        <f t="shared" si="6"/>
        <v>0</v>
      </c>
      <c r="S68" s="19">
        <f t="shared" si="7"/>
        <v>0</v>
      </c>
      <c r="T68" s="20">
        <f ca="1">IF(AND(S68=1,F67&gt;D67),Assumptions!$B$17*(F67-D67),0)</f>
        <v>0</v>
      </c>
      <c r="U68" s="27">
        <f t="shared" ca="1" si="8"/>
        <v>-1.7981914423037537E-5</v>
      </c>
      <c r="V68" s="34">
        <f t="shared" ca="1" si="9"/>
        <v>3.2506883247210627E-2</v>
      </c>
    </row>
    <row r="69" spans="1:22" x14ac:dyDescent="0.25">
      <c r="A69" s="4">
        <f t="shared" si="10"/>
        <v>6</v>
      </c>
      <c r="B69" s="4">
        <f t="shared" si="11"/>
        <v>2012</v>
      </c>
      <c r="C69" s="9">
        <v>41061</v>
      </c>
      <c r="D69" s="12">
        <f ca="1">(1+[1]Returns!E69)*D68</f>
        <v>102297114.58488905</v>
      </c>
      <c r="E69" s="12">
        <f t="shared" ca="1" si="12"/>
        <v>103276961.96841356</v>
      </c>
      <c r="F69" s="12">
        <f t="shared" ca="1" si="13"/>
        <v>103273684.1687842</v>
      </c>
      <c r="G69" s="14">
        <f ca="1">G68*(1+Returns!G69)</f>
        <v>9298912.5131769292</v>
      </c>
      <c r="H69" s="14">
        <f ca="1">H68*(1+Returns!H69)</f>
        <v>10240812.56365178</v>
      </c>
      <c r="I69" s="14">
        <f ca="1">I68*(1+Returns!I69)</f>
        <v>5125939.5217200303</v>
      </c>
      <c r="J69" s="14">
        <f ca="1">J68*(1+Returns!J69)</f>
        <v>0</v>
      </c>
      <c r="K69" s="14">
        <f ca="1">K68*(1+Returns!K69)</f>
        <v>0</v>
      </c>
      <c r="L69" s="14">
        <f ca="1">L68*(1+Returns!L69)</f>
        <v>20479408.030964896</v>
      </c>
      <c r="M69" s="14">
        <f ca="1">M68*(1+Returns!M69)</f>
        <v>20490486.592721533</v>
      </c>
      <c r="N69" s="14">
        <f ca="1">N68*(1+Returns!N69)-R69-T69</f>
        <v>37641402.746178396</v>
      </c>
      <c r="O69" s="17">
        <f ca="1">(Assumptions!$B$16 / 252)*F68</f>
        <v>3277.7996293562328</v>
      </c>
      <c r="P69" s="17">
        <f t="shared" ref="P69:P132" ca="1" si="14">P68+O69-IF(Q69=1,P68,0)</f>
        <v>3277.7996293562319</v>
      </c>
      <c r="Q69" s="16">
        <f t="shared" ref="Q69:Q132" si="15">IF(DAY(C69)&lt;DAY(C68),1,0)</f>
        <v>1</v>
      </c>
      <c r="R69" s="17">
        <f t="shared" ref="R69:R132" ca="1" si="16">IF(Q69=1,P68,0)</f>
        <v>71875.007130233062</v>
      </c>
      <c r="S69" s="19">
        <f t="shared" ref="S69:S132" si="17">IF(AND(DAY(C69)&lt;DAY(C68),OR(MONTH(C69)=7,MONTH(C69)=1)),1,0)</f>
        <v>0</v>
      </c>
      <c r="T69" s="20">
        <f ca="1">IF(AND(S69=1,F68&gt;D68),Assumptions!$B$17*(F68-D68),0)</f>
        <v>0</v>
      </c>
      <c r="U69" s="27">
        <f t="shared" ref="U69:U132" ca="1" si="18">F69/F68-1</f>
        <v>2.2271855457800527E-4</v>
      </c>
      <c r="V69" s="34">
        <f t="shared" ca="1" si="9"/>
        <v>3.2736841687839302E-2</v>
      </c>
    </row>
    <row r="70" spans="1:22" x14ac:dyDescent="0.25">
      <c r="A70" s="4">
        <f t="shared" si="10"/>
        <v>6</v>
      </c>
      <c r="B70" s="4">
        <f t="shared" si="11"/>
        <v>2012</v>
      </c>
      <c r="C70" s="9">
        <v>41064</v>
      </c>
      <c r="D70" s="12">
        <f ca="1">(1+[1]Returns!E70)*D69</f>
        <v>102329636.88355789</v>
      </c>
      <c r="E70" s="12">
        <f t="shared" ca="1" si="12"/>
        <v>103464701.76738536</v>
      </c>
      <c r="F70" s="12">
        <f t="shared" ca="1" si="13"/>
        <v>103458145.43809986</v>
      </c>
      <c r="G70" s="14">
        <f ca="1">G69*(1+Returns!G70)</f>
        <v>9455755.8786890581</v>
      </c>
      <c r="H70" s="14">
        <f ca="1">H69*(1+Returns!H70)</f>
        <v>10244224.487201186</v>
      </c>
      <c r="I70" s="14">
        <f ca="1">I69*(1+Returns!I70)</f>
        <v>5127725.1956395768</v>
      </c>
      <c r="J70" s="14">
        <f ca="1">J69*(1+Returns!J70)</f>
        <v>0</v>
      </c>
      <c r="K70" s="14">
        <f ca="1">K69*(1+Returns!K70)</f>
        <v>0</v>
      </c>
      <c r="L70" s="14">
        <f ca="1">L69*(1+Returns!L70)</f>
        <v>20486199.963609744</v>
      </c>
      <c r="M70" s="14">
        <f ca="1">M69*(1+Returns!M70)</f>
        <v>20497438.043780252</v>
      </c>
      <c r="N70" s="14">
        <f ca="1">N69*(1+Returns!N70)-R70-T70</f>
        <v>37653358.198465541</v>
      </c>
      <c r="O70" s="17">
        <f ca="1">(Assumptions!$B$16 / 252)*F69</f>
        <v>3278.5296561518794</v>
      </c>
      <c r="P70" s="17">
        <f t="shared" ca="1" si="14"/>
        <v>6556.3292855081108</v>
      </c>
      <c r="Q70" s="16">
        <f t="shared" si="15"/>
        <v>0</v>
      </c>
      <c r="R70" s="17">
        <f t="shared" si="16"/>
        <v>0</v>
      </c>
      <c r="S70" s="19">
        <f t="shared" si="17"/>
        <v>0</v>
      </c>
      <c r="T70" s="20">
        <f ca="1">IF(AND(S70=1,F69&gt;D69),Assumptions!$B$17*(F69-D69),0)</f>
        <v>0</v>
      </c>
      <c r="U70" s="27">
        <f t="shared" ca="1" si="18"/>
        <v>1.7861401072338801E-3</v>
      </c>
      <c r="V70" s="34">
        <f t="shared" ref="V70:V133" ca="1" si="19">(1+V69)*(1+U70)-1</f>
        <v>3.4581454380995913E-2</v>
      </c>
    </row>
    <row r="71" spans="1:22" x14ac:dyDescent="0.25">
      <c r="A71" s="4">
        <f t="shared" si="10"/>
        <v>6</v>
      </c>
      <c r="B71" s="4">
        <f t="shared" si="11"/>
        <v>2012</v>
      </c>
      <c r="C71" s="9">
        <v>41065</v>
      </c>
      <c r="D71" s="12">
        <f ca="1">(1+[1]Returns!E71)*D70</f>
        <v>102362207.38368157</v>
      </c>
      <c r="E71" s="12">
        <f t="shared" ca="1" si="12"/>
        <v>103534428.10982928</v>
      </c>
      <c r="F71" s="12">
        <f t="shared" ca="1" si="13"/>
        <v>103524587.39497431</v>
      </c>
      <c r="G71" s="14">
        <f ca="1">G70*(1+Returns!G71)</f>
        <v>9494539.700844964</v>
      </c>
      <c r="H71" s="14">
        <f ca="1">H70*(1+Returns!H71)</f>
        <v>10247641.512172099</v>
      </c>
      <c r="I71" s="14">
        <f ca="1">I70*(1+Returns!I71)</f>
        <v>5129513.5627127942</v>
      </c>
      <c r="J71" s="14">
        <f ca="1">J70*(1+Returns!J71)</f>
        <v>0</v>
      </c>
      <c r="K71" s="14">
        <f ca="1">K70*(1+Returns!K71)</f>
        <v>0</v>
      </c>
      <c r="L71" s="14">
        <f ca="1">L70*(1+Returns!L71)</f>
        <v>20493002.042516559</v>
      </c>
      <c r="M71" s="14">
        <f ca="1">M70*(1+Returns!M71)</f>
        <v>20504399.924727548</v>
      </c>
      <c r="N71" s="14">
        <f ca="1">N70*(1+Returns!N71)-R71-T71</f>
        <v>37665331.366855316</v>
      </c>
      <c r="O71" s="17">
        <f ca="1">(Assumptions!$B$16 / 252)*F70</f>
        <v>3284.3855694634876</v>
      </c>
      <c r="P71" s="17">
        <f t="shared" ca="1" si="14"/>
        <v>9840.7148549715985</v>
      </c>
      <c r="Q71" s="16">
        <f t="shared" si="15"/>
        <v>0</v>
      </c>
      <c r="R71" s="17">
        <f t="shared" si="16"/>
        <v>0</v>
      </c>
      <c r="S71" s="19">
        <f t="shared" si="17"/>
        <v>0</v>
      </c>
      <c r="T71" s="20">
        <f ca="1">IF(AND(S71=1,F70&gt;D70),Assumptions!$B$17*(F70-D70),0)</f>
        <v>0</v>
      </c>
      <c r="U71" s="27">
        <f t="shared" ca="1" si="18"/>
        <v>6.4221097906891345E-4</v>
      </c>
      <c r="V71" s="34">
        <f t="shared" ca="1" si="19"/>
        <v>3.5245873949740547E-2</v>
      </c>
    </row>
    <row r="72" spans="1:22" x14ac:dyDescent="0.25">
      <c r="A72" s="4">
        <f t="shared" si="10"/>
        <v>6</v>
      </c>
      <c r="B72" s="4">
        <f t="shared" si="11"/>
        <v>2012</v>
      </c>
      <c r="C72" s="9">
        <v>41066</v>
      </c>
      <c r="D72" s="12">
        <f ca="1">(1+[1]Returns!E72)*D71</f>
        <v>102394826.12468645</v>
      </c>
      <c r="E72" s="12">
        <f t="shared" ca="1" si="12"/>
        <v>103538747.21662293</v>
      </c>
      <c r="F72" s="12">
        <f t="shared" ca="1" si="13"/>
        <v>103525620.00693002</v>
      </c>
      <c r="G72" s="14">
        <f ca="1">G71*(1+Returns!G72)</f>
        <v>9467870.1617996357</v>
      </c>
      <c r="H72" s="14">
        <f ca="1">H71*(1+Returns!H72)</f>
        <v>10251063.642892113</v>
      </c>
      <c r="I72" s="14">
        <f ca="1">I71*(1+Returns!I72)</f>
        <v>5131304.625304901</v>
      </c>
      <c r="J72" s="14">
        <f ca="1">J71*(1+Returns!J72)</f>
        <v>0</v>
      </c>
      <c r="K72" s="14">
        <f ca="1">K71*(1+Returns!K72)</f>
        <v>0</v>
      </c>
      <c r="L72" s="14">
        <f ca="1">L71*(1+Returns!L72)</f>
        <v>20499814.276261929</v>
      </c>
      <c r="M72" s="14">
        <f ca="1">M71*(1+Returns!M72)</f>
        <v>20511372.244536586</v>
      </c>
      <c r="N72" s="14">
        <f ca="1">N71*(1+Returns!N72)-R72-T72</f>
        <v>37677322.265827768</v>
      </c>
      <c r="O72" s="17">
        <f ca="1">(Assumptions!$B$16 / 252)*F71</f>
        <v>3286.494837935692</v>
      </c>
      <c r="P72" s="17">
        <f t="shared" ca="1" si="14"/>
        <v>13127.20969290729</v>
      </c>
      <c r="Q72" s="16">
        <f t="shared" si="15"/>
        <v>0</v>
      </c>
      <c r="R72" s="17">
        <f t="shared" si="16"/>
        <v>0</v>
      </c>
      <c r="S72" s="19">
        <f t="shared" si="17"/>
        <v>0</v>
      </c>
      <c r="T72" s="20">
        <f ca="1">IF(AND(S72=1,F71&gt;D71),Assumptions!$B$17*(F71-D71),0)</f>
        <v>0</v>
      </c>
      <c r="U72" s="27">
        <f t="shared" ca="1" si="18"/>
        <v>9.9745575588006119E-6</v>
      </c>
      <c r="V72" s="34">
        <f t="shared" ca="1" si="19"/>
        <v>3.525620006929775E-2</v>
      </c>
    </row>
    <row r="73" spans="1:22" x14ac:dyDescent="0.25">
      <c r="A73" s="4">
        <f t="shared" si="10"/>
        <v>6</v>
      </c>
      <c r="B73" s="4">
        <f t="shared" si="11"/>
        <v>2012</v>
      </c>
      <c r="C73" s="9">
        <v>41068</v>
      </c>
      <c r="D73" s="12">
        <f ca="1">(1+[1]Returns!E73)*D72</f>
        <v>102427304.73958495</v>
      </c>
      <c r="E73" s="12">
        <f t="shared" ca="1" si="12"/>
        <v>103611284.87360325</v>
      </c>
      <c r="F73" s="12">
        <f t="shared" ca="1" si="13"/>
        <v>103594871.13629109</v>
      </c>
      <c r="G73" s="14">
        <f ca="1">G72*(1+Returns!G73)</f>
        <v>9509551.7554493323</v>
      </c>
      <c r="H73" s="14">
        <f ca="1">H72*(1+Returns!H73)</f>
        <v>10254471.154319914</v>
      </c>
      <c r="I73" s="14">
        <f ca="1">I72*(1+Returns!I73)</f>
        <v>5133088.0790936314</v>
      </c>
      <c r="J73" s="14">
        <f ca="1">J72*(1+Returns!J73)</f>
        <v>0</v>
      </c>
      <c r="K73" s="14">
        <f ca="1">K72*(1+Returns!K73)</f>
        <v>0</v>
      </c>
      <c r="L73" s="14">
        <f ca="1">L72*(1+Returns!L73)</f>
        <v>20506597.392003711</v>
      </c>
      <c r="M73" s="14">
        <f ca="1">M72*(1+Returns!M73)</f>
        <v>20518314.845109768</v>
      </c>
      <c r="N73" s="14">
        <f ca="1">N72*(1+Returns!N73)-R73-T73</f>
        <v>37689261.647626907</v>
      </c>
      <c r="O73" s="17">
        <f ca="1">(Assumptions!$B$16 / 252)*F72</f>
        <v>3286.5276192676197</v>
      </c>
      <c r="P73" s="17">
        <f t="shared" ca="1" si="14"/>
        <v>16413.737312174911</v>
      </c>
      <c r="Q73" s="16">
        <f t="shared" si="15"/>
        <v>0</v>
      </c>
      <c r="R73" s="17">
        <f t="shared" si="16"/>
        <v>0</v>
      </c>
      <c r="S73" s="19">
        <f t="shared" si="17"/>
        <v>0</v>
      </c>
      <c r="T73" s="20">
        <f ca="1">IF(AND(S73=1,F72&gt;D72),Assumptions!$B$17*(F72-D72),0)</f>
        <v>0</v>
      </c>
      <c r="U73" s="27">
        <f t="shared" ca="1" si="18"/>
        <v>6.6892745347901794E-4</v>
      </c>
      <c r="V73" s="34">
        <f t="shared" ca="1" si="19"/>
        <v>3.5948711362908448E-2</v>
      </c>
    </row>
    <row r="74" spans="1:22" x14ac:dyDescent="0.25">
      <c r="A74" s="4">
        <f t="shared" si="10"/>
        <v>6</v>
      </c>
      <c r="B74" s="4">
        <f t="shared" si="11"/>
        <v>2012</v>
      </c>
      <c r="C74" s="9">
        <v>41071</v>
      </c>
      <c r="D74" s="12">
        <f ca="1">(1+[1]Returns!E74)*D73</f>
        <v>102459944.22451328</v>
      </c>
      <c r="E74" s="12">
        <f t="shared" ca="1" si="12"/>
        <v>103631237.14552391</v>
      </c>
      <c r="F74" s="12">
        <f t="shared" ca="1" si="13"/>
        <v>103611534.68214391</v>
      </c>
      <c r="G74" s="14">
        <f ca="1">G73*(1+Returns!G74)</f>
        <v>9498494.983451711</v>
      </c>
      <c r="H74" s="14">
        <f ca="1">H73*(1+Returns!H74)</f>
        <v>10257895.565752828</v>
      </c>
      <c r="I74" s="14">
        <f ca="1">I73*(1+Returns!I74)</f>
        <v>5134880.3897928922</v>
      </c>
      <c r="J74" s="14">
        <f ca="1">J73*(1+Returns!J74)</f>
        <v>0</v>
      </c>
      <c r="K74" s="14">
        <f ca="1">K73*(1+Returns!K74)</f>
        <v>0</v>
      </c>
      <c r="L74" s="14">
        <f ca="1">L73*(1+Returns!L74)</f>
        <v>20513414.145081993</v>
      </c>
      <c r="M74" s="14">
        <f ca="1">M73*(1+Returns!M74)</f>
        <v>20525291.896550816</v>
      </c>
      <c r="N74" s="14">
        <f ca="1">N73*(1+Returns!N74)-R74-T74</f>
        <v>37701260.164893657</v>
      </c>
      <c r="O74" s="17">
        <f ca="1">(Assumptions!$B$16 / 252)*F73</f>
        <v>3288.7260678187645</v>
      </c>
      <c r="P74" s="17">
        <f t="shared" ca="1" si="14"/>
        <v>19702.463379993675</v>
      </c>
      <c r="Q74" s="16">
        <f t="shared" si="15"/>
        <v>0</v>
      </c>
      <c r="R74" s="17">
        <f t="shared" si="16"/>
        <v>0</v>
      </c>
      <c r="S74" s="19">
        <f t="shared" si="17"/>
        <v>0</v>
      </c>
      <c r="T74" s="20">
        <f ca="1">IF(AND(S74=1,F73&gt;D73),Assumptions!$B$17*(F73-D73),0)</f>
        <v>0</v>
      </c>
      <c r="U74" s="27">
        <f t="shared" ca="1" si="18"/>
        <v>1.6085300044355044E-4</v>
      </c>
      <c r="V74" s="34">
        <f t="shared" ca="1" si="19"/>
        <v>3.61153468214368E-2</v>
      </c>
    </row>
    <row r="75" spans="1:22" x14ac:dyDescent="0.25">
      <c r="A75" s="4">
        <f t="shared" si="10"/>
        <v>6</v>
      </c>
      <c r="B75" s="4">
        <f t="shared" si="11"/>
        <v>2012</v>
      </c>
      <c r="C75" s="9">
        <v>41072</v>
      </c>
      <c r="D75" s="12">
        <f ca="1">(1+[1]Returns!E75)*D74</f>
        <v>102492443.49422187</v>
      </c>
      <c r="E75" s="12">
        <f t="shared" ca="1" si="12"/>
        <v>103672335.93286914</v>
      </c>
      <c r="F75" s="12">
        <f t="shared" ca="1" si="13"/>
        <v>103649344.21441987</v>
      </c>
      <c r="G75" s="14">
        <f ca="1">G74*(1+Returns!G75)</f>
        <v>9508717.3966490272</v>
      </c>
      <c r="H75" s="14">
        <f ca="1">H74*(1+Returns!H75)</f>
        <v>10261305.348150359</v>
      </c>
      <c r="I75" s="14">
        <f ca="1">I74*(1+Returns!I75)</f>
        <v>5136665.0863865605</v>
      </c>
      <c r="J75" s="14">
        <f ca="1">J74*(1+Returns!J75)</f>
        <v>0</v>
      </c>
      <c r="K75" s="14">
        <f ca="1">K74*(1+Returns!K75)</f>
        <v>0</v>
      </c>
      <c r="L75" s="14">
        <f ca="1">L74*(1+Returns!L75)</f>
        <v>20520201.760839388</v>
      </c>
      <c r="M75" s="14">
        <f ca="1">M74*(1+Returns!M75)</f>
        <v>20532239.208587617</v>
      </c>
      <c r="N75" s="14">
        <f ca="1">N74*(1+Returns!N75)-R75-T75</f>
        <v>37713207.13225618</v>
      </c>
      <c r="O75" s="17">
        <f ca="1">(Assumptions!$B$16 / 252)*F74</f>
        <v>3289.2550692744098</v>
      </c>
      <c r="P75" s="17">
        <f t="shared" ca="1" si="14"/>
        <v>22991.718449268083</v>
      </c>
      <c r="Q75" s="16">
        <f t="shared" si="15"/>
        <v>0</v>
      </c>
      <c r="R75" s="17">
        <f t="shared" si="16"/>
        <v>0</v>
      </c>
      <c r="S75" s="19">
        <f t="shared" si="17"/>
        <v>0</v>
      </c>
      <c r="T75" s="20">
        <f ca="1">IF(AND(S75=1,F74&gt;D74),Assumptions!$B$17*(F74-D74),0)</f>
        <v>0</v>
      </c>
      <c r="U75" s="27">
        <f t="shared" ca="1" si="18"/>
        <v>3.6491624597534411E-4</v>
      </c>
      <c r="V75" s="34">
        <f t="shared" ca="1" si="19"/>
        <v>3.6493442144196253E-2</v>
      </c>
    </row>
    <row r="76" spans="1:22" x14ac:dyDescent="0.25">
      <c r="A76" s="4">
        <f t="shared" si="10"/>
        <v>6</v>
      </c>
      <c r="B76" s="4">
        <f t="shared" si="11"/>
        <v>2012</v>
      </c>
      <c r="C76" s="9">
        <v>41073</v>
      </c>
      <c r="D76" s="12">
        <f ca="1">(1+[1]Returns!E76)*D75</f>
        <v>102525027.89185756</v>
      </c>
      <c r="E76" s="12">
        <f t="shared" ca="1" si="12"/>
        <v>103681861.36541551</v>
      </c>
      <c r="F76" s="12">
        <f t="shared" ca="1" si="13"/>
        <v>103655579.19159436</v>
      </c>
      <c r="G76" s="14">
        <f ca="1">G75*(1+Returns!G76)</f>
        <v>9487285.3319022804</v>
      </c>
      <c r="H76" s="14">
        <f ca="1">H75*(1+Returns!H76)</f>
        <v>10264724.099264823</v>
      </c>
      <c r="I76" s="14">
        <f ca="1">I75*(1+Returns!I76)</f>
        <v>5138454.4966672203</v>
      </c>
      <c r="J76" s="14">
        <f ca="1">J75*(1+Returns!J76)</f>
        <v>0</v>
      </c>
      <c r="K76" s="14">
        <f ca="1">K75*(1+Returns!K76)</f>
        <v>0</v>
      </c>
      <c r="L76" s="14">
        <f ca="1">L75*(1+Returns!L76)</f>
        <v>20527007.222599197</v>
      </c>
      <c r="M76" s="14">
        <f ca="1">M75*(1+Returns!M76)</f>
        <v>20539204.824330248</v>
      </c>
      <c r="N76" s="14">
        <f ca="1">N75*(1+Returns!N76)-R76-T76</f>
        <v>37725185.390651733</v>
      </c>
      <c r="O76" s="17">
        <f ca="1">(Assumptions!$B$16 / 252)*F75</f>
        <v>3290.4553718863449</v>
      </c>
      <c r="P76" s="17">
        <f t="shared" ca="1" si="14"/>
        <v>26282.173821154429</v>
      </c>
      <c r="Q76" s="16">
        <f t="shared" si="15"/>
        <v>0</v>
      </c>
      <c r="R76" s="17">
        <f t="shared" si="16"/>
        <v>0</v>
      </c>
      <c r="S76" s="19">
        <f t="shared" si="17"/>
        <v>0</v>
      </c>
      <c r="T76" s="20">
        <f ca="1">IF(AND(S76=1,F75&gt;D75),Assumptions!$B$17*(F75-D75),0)</f>
        <v>0</v>
      </c>
      <c r="U76" s="27">
        <f t="shared" ca="1" si="18"/>
        <v>6.0154526029476685E-5</v>
      </c>
      <c r="V76" s="34">
        <f t="shared" ca="1" si="19"/>
        <v>3.655579191594116E-2</v>
      </c>
    </row>
    <row r="77" spans="1:22" x14ac:dyDescent="0.25">
      <c r="A77" s="4">
        <f t="shared" si="10"/>
        <v>6</v>
      </c>
      <c r="B77" s="4">
        <f t="shared" si="11"/>
        <v>2012</v>
      </c>
      <c r="C77" s="9">
        <v>41074</v>
      </c>
      <c r="D77" s="12">
        <f ca="1">(1+[1]Returns!E77)*D76</f>
        <v>102557660.58298527</v>
      </c>
      <c r="E77" s="12">
        <f t="shared" ca="1" si="12"/>
        <v>103834748.54716653</v>
      </c>
      <c r="F77" s="12">
        <f t="shared" ca="1" si="13"/>
        <v>103805175.7200377</v>
      </c>
      <c r="G77" s="14">
        <f ca="1">G76*(1+Returns!G77)</f>
        <v>9609168.8384298943</v>
      </c>
      <c r="H77" s="14">
        <f ca="1">H76*(1+Returns!H77)</f>
        <v>10268147.962009195</v>
      </c>
      <c r="I77" s="14">
        <f ca="1">I76*(1+Returns!I77)</f>
        <v>5140246.6057367306</v>
      </c>
      <c r="J77" s="14">
        <f ca="1">J76*(1+Returns!J77)</f>
        <v>0</v>
      </c>
      <c r="K77" s="14">
        <f ca="1">K76*(1+Returns!K77)</f>
        <v>0</v>
      </c>
      <c r="L77" s="14">
        <f ca="1">L76*(1+Returns!L77)</f>
        <v>20533822.85083171</v>
      </c>
      <c r="M77" s="14">
        <f ca="1">M76*(1+Returns!M77)</f>
        <v>20546180.891214006</v>
      </c>
      <c r="N77" s="14">
        <f ca="1">N76*(1+Returns!N77)-R77-T77</f>
        <v>37737181.398944989</v>
      </c>
      <c r="O77" s="17">
        <f ca="1">(Assumptions!$B$16 / 252)*F76</f>
        <v>3290.6533076696624</v>
      </c>
      <c r="P77" s="17">
        <f t="shared" ca="1" si="14"/>
        <v>29572.82712882409</v>
      </c>
      <c r="Q77" s="16">
        <f t="shared" si="15"/>
        <v>0</v>
      </c>
      <c r="R77" s="17">
        <f t="shared" si="16"/>
        <v>0</v>
      </c>
      <c r="S77" s="19">
        <f t="shared" si="17"/>
        <v>0</v>
      </c>
      <c r="T77" s="20">
        <f ca="1">IF(AND(S77=1,F76&gt;D76),Assumptions!$B$17*(F76-D76),0)</f>
        <v>0</v>
      </c>
      <c r="U77" s="27">
        <f t="shared" ca="1" si="18"/>
        <v>1.4432076846226938E-3</v>
      </c>
      <c r="V77" s="34">
        <f t="shared" ca="1" si="19"/>
        <v>3.8051757200374459E-2</v>
      </c>
    </row>
    <row r="78" spans="1:22" x14ac:dyDescent="0.25">
      <c r="A78" s="4">
        <f t="shared" si="10"/>
        <v>6</v>
      </c>
      <c r="B78" s="4">
        <f t="shared" si="11"/>
        <v>2012</v>
      </c>
      <c r="C78" s="9">
        <v>41075</v>
      </c>
      <c r="D78" s="12">
        <f ca="1">(1+[1]Returns!E78)*D77</f>
        <v>102590265.71443781</v>
      </c>
      <c r="E78" s="12">
        <f t="shared" ca="1" si="12"/>
        <v>103849267.42388447</v>
      </c>
      <c r="F78" s="12">
        <f t="shared" ca="1" si="13"/>
        <v>103816399.19435184</v>
      </c>
      <c r="G78" s="14">
        <f ca="1">G77*(1+Returns!G78)</f>
        <v>9592709.8287295718</v>
      </c>
      <c r="H78" s="14">
        <f ca="1">H77*(1+Returns!H78)</f>
        <v>10271568.99287199</v>
      </c>
      <c r="I78" s="14">
        <f ca="1">I77*(1+Returns!I78)</f>
        <v>5142037.2636766089</v>
      </c>
      <c r="J78" s="14">
        <f ca="1">J77*(1+Returns!J78)</f>
        <v>0</v>
      </c>
      <c r="K78" s="14">
        <f ca="1">K77*(1+Returns!K78)</f>
        <v>0</v>
      </c>
      <c r="L78" s="14">
        <f ca="1">L77*(1+Returns!L78)</f>
        <v>20540632.829984095</v>
      </c>
      <c r="M78" s="14">
        <f ca="1">M77*(1+Returns!M78)</f>
        <v>20553151.236708857</v>
      </c>
      <c r="N78" s="14">
        <f ca="1">N77*(1+Returns!N78)-R78-T78</f>
        <v>37749167.271913342</v>
      </c>
      <c r="O78" s="17">
        <f ca="1">(Assumptions!$B$16 / 252)*F77</f>
        <v>3295.4024038107204</v>
      </c>
      <c r="P78" s="17">
        <f t="shared" ca="1" si="14"/>
        <v>32868.22953263481</v>
      </c>
      <c r="Q78" s="16">
        <f t="shared" si="15"/>
        <v>0</v>
      </c>
      <c r="R78" s="17">
        <f t="shared" si="16"/>
        <v>0</v>
      </c>
      <c r="S78" s="19">
        <f t="shared" si="17"/>
        <v>0</v>
      </c>
      <c r="T78" s="20">
        <f ca="1">IF(AND(S78=1,F77&gt;D77),Assumptions!$B$17*(F77-D77),0)</f>
        <v>0</v>
      </c>
      <c r="U78" s="27">
        <f t="shared" ca="1" si="18"/>
        <v>1.0812056562969907E-4</v>
      </c>
      <c r="V78" s="34">
        <f t="shared" ca="1" si="19"/>
        <v>3.816399194351594E-2</v>
      </c>
    </row>
    <row r="79" spans="1:22" x14ac:dyDescent="0.25">
      <c r="A79" s="4">
        <f t="shared" si="10"/>
        <v>6</v>
      </c>
      <c r="B79" s="4">
        <f t="shared" si="11"/>
        <v>2012</v>
      </c>
      <c r="C79" s="9">
        <v>41078</v>
      </c>
      <c r="D79" s="12">
        <f ca="1">(1+[1]Returns!E79)*D78</f>
        <v>102622806.32081978</v>
      </c>
      <c r="E79" s="12">
        <f t="shared" ca="1" si="12"/>
        <v>103862311.37980354</v>
      </c>
      <c r="F79" s="12">
        <f t="shared" ca="1" si="13"/>
        <v>103826147.39156632</v>
      </c>
      <c r="G79" s="14">
        <f ca="1">G78*(1+Returns!G79)</f>
        <v>9574836.7608511001</v>
      </c>
      <c r="H79" s="14">
        <f ca="1">H78*(1+Returns!H79)</f>
        <v>10274983.320393888</v>
      </c>
      <c r="I79" s="14">
        <f ca="1">I78*(1+Returns!I79)</f>
        <v>5143824.4477378456</v>
      </c>
      <c r="J79" s="14">
        <f ca="1">J78*(1+Returns!J79)</f>
        <v>0</v>
      </c>
      <c r="K79" s="14">
        <f ca="1">K78*(1+Returns!K79)</f>
        <v>0</v>
      </c>
      <c r="L79" s="14">
        <f ca="1">L78*(1+Returns!L79)</f>
        <v>20547429.452042107</v>
      </c>
      <c r="M79" s="14">
        <f ca="1">M78*(1+Returns!M79)</f>
        <v>20560107.978454631</v>
      </c>
      <c r="N79" s="14">
        <f ca="1">N78*(1+Returns!N79)-R79-T79</f>
        <v>37761129.420323968</v>
      </c>
      <c r="O79" s="17">
        <f ca="1">(Assumptions!$B$16 / 252)*F78</f>
        <v>3295.7587045825981</v>
      </c>
      <c r="P79" s="17">
        <f t="shared" ca="1" si="14"/>
        <v>36163.988237217411</v>
      </c>
      <c r="Q79" s="16">
        <f t="shared" si="15"/>
        <v>0</v>
      </c>
      <c r="R79" s="17">
        <f t="shared" si="16"/>
        <v>0</v>
      </c>
      <c r="S79" s="19">
        <f t="shared" si="17"/>
        <v>0</v>
      </c>
      <c r="T79" s="20">
        <f ca="1">IF(AND(S79=1,F78&gt;D78),Assumptions!$B$17*(F78-D78),0)</f>
        <v>0</v>
      </c>
      <c r="U79" s="27">
        <f t="shared" ca="1" si="18"/>
        <v>9.3898433100481071E-5</v>
      </c>
      <c r="V79" s="34">
        <f t="shared" ca="1" si="19"/>
        <v>3.8261473915660815E-2</v>
      </c>
    </row>
    <row r="80" spans="1:22" x14ac:dyDescent="0.25">
      <c r="A80" s="4">
        <f t="shared" si="10"/>
        <v>6</v>
      </c>
      <c r="B80" s="4">
        <f t="shared" si="11"/>
        <v>2012</v>
      </c>
      <c r="C80" s="9">
        <v>41079</v>
      </c>
      <c r="D80" s="12">
        <f ca="1">(1+[1]Returns!E80)*D79</f>
        <v>102655470.13384365</v>
      </c>
      <c r="E80" s="12">
        <f t="shared" ca="1" si="12"/>
        <v>103978103.50996995</v>
      </c>
      <c r="F80" s="12">
        <f t="shared" ca="1" si="13"/>
        <v>103938643.45356157</v>
      </c>
      <c r="G80" s="14">
        <f ca="1">G79*(1+Returns!G80)</f>
        <v>9659594.6107713897</v>
      </c>
      <c r="H80" s="14">
        <f ca="1">H79*(1+Returns!H80)</f>
        <v>10278410.605165455</v>
      </c>
      <c r="I80" s="14">
        <f ca="1">I79*(1+Returns!I80)</f>
        <v>5145618.4296541475</v>
      </c>
      <c r="J80" s="14">
        <f ca="1">J79*(1+Returns!J80)</f>
        <v>0</v>
      </c>
      <c r="K80" s="14">
        <f ca="1">K79*(1+Returns!K80)</f>
        <v>0</v>
      </c>
      <c r="L80" s="14">
        <f ca="1">L79*(1+Returns!L80)</f>
        <v>20554251.86111325</v>
      </c>
      <c r="M80" s="14">
        <f ca="1">M79*(1+Returns!M80)</f>
        <v>20567091.145019341</v>
      </c>
      <c r="N80" s="14">
        <f ca="1">N79*(1+Returns!N80)-R80-T80</f>
        <v>37773136.858246364</v>
      </c>
      <c r="O80" s="17">
        <f ca="1">(Assumptions!$B$16 / 252)*F79</f>
        <v>3296.0681711608354</v>
      </c>
      <c r="P80" s="17">
        <f t="shared" ca="1" si="14"/>
        <v>39460.056408378245</v>
      </c>
      <c r="Q80" s="16">
        <f t="shared" si="15"/>
        <v>0</v>
      </c>
      <c r="R80" s="17">
        <f t="shared" si="16"/>
        <v>0</v>
      </c>
      <c r="S80" s="19">
        <f t="shared" si="17"/>
        <v>0</v>
      </c>
      <c r="T80" s="20">
        <f ca="1">IF(AND(S80=1,F79&gt;D79),Assumptions!$B$17*(F79-D79),0)</f>
        <v>0</v>
      </c>
      <c r="U80" s="27">
        <f t="shared" ca="1" si="18"/>
        <v>1.083504154025805E-3</v>
      </c>
      <c r="V80" s="34">
        <f t="shared" ca="1" si="19"/>
        <v>3.9386434535613413E-2</v>
      </c>
    </row>
    <row r="81" spans="1:22" x14ac:dyDescent="0.25">
      <c r="A81" s="4">
        <f t="shared" si="10"/>
        <v>6</v>
      </c>
      <c r="B81" s="4">
        <f t="shared" si="11"/>
        <v>2012</v>
      </c>
      <c r="C81" s="9">
        <v>41080</v>
      </c>
      <c r="D81" s="12">
        <f ca="1">(1+[1]Returns!E81)*D80</f>
        <v>102688031.42241541</v>
      </c>
      <c r="E81" s="12">
        <f t="shared" ca="1" si="12"/>
        <v>103977394.46076962</v>
      </c>
      <c r="F81" s="12">
        <f t="shared" ca="1" si="13"/>
        <v>103934634.76488653</v>
      </c>
      <c r="G81" s="14">
        <f ca="1">G80*(1+Returns!G81)</f>
        <v>9627948.1986200009</v>
      </c>
      <c r="H81" s="14">
        <f ca="1">H80*(1+Returns!H81)</f>
        <v>10281827.206877906</v>
      </c>
      <c r="I81" s="14">
        <f ca="1">I80*(1+Returns!I81)</f>
        <v>5147406.8583976822</v>
      </c>
      <c r="J81" s="14">
        <f ca="1">J80*(1+Returns!J81)</f>
        <v>0</v>
      </c>
      <c r="K81" s="14">
        <f ca="1">K80*(1+Returns!K81)</f>
        <v>0</v>
      </c>
      <c r="L81" s="14">
        <f ca="1">L80*(1+Returns!L81)</f>
        <v>20561052.989527427</v>
      </c>
      <c r="M81" s="14">
        <f ca="1">M80*(1+Returns!M81)</f>
        <v>20574052.605084997</v>
      </c>
      <c r="N81" s="14">
        <f ca="1">N80*(1+Returns!N81)-R81-T81</f>
        <v>37785106.602261603</v>
      </c>
      <c r="O81" s="17">
        <f ca="1">(Assumptions!$B$16 / 252)*F80</f>
        <v>3299.6394747162403</v>
      </c>
      <c r="P81" s="17">
        <f t="shared" ca="1" si="14"/>
        <v>42759.695883094486</v>
      </c>
      <c r="Q81" s="16">
        <f t="shared" si="15"/>
        <v>0</v>
      </c>
      <c r="R81" s="17">
        <f t="shared" si="16"/>
        <v>0</v>
      </c>
      <c r="S81" s="19">
        <f t="shared" si="17"/>
        <v>0</v>
      </c>
      <c r="T81" s="20">
        <f ca="1">IF(AND(S81=1,F80&gt;D80),Assumptions!$B$17*(F80-D80),0)</f>
        <v>0</v>
      </c>
      <c r="U81" s="27">
        <f t="shared" ca="1" si="18"/>
        <v>-3.8567837157055251E-5</v>
      </c>
      <c r="V81" s="34">
        <f t="shared" ca="1" si="19"/>
        <v>3.9346347648862912E-2</v>
      </c>
    </row>
    <row r="82" spans="1:22" x14ac:dyDescent="0.25">
      <c r="A82" s="4">
        <f t="shared" si="10"/>
        <v>6</v>
      </c>
      <c r="B82" s="4">
        <f t="shared" si="11"/>
        <v>2012</v>
      </c>
      <c r="C82" s="9">
        <v>41081</v>
      </c>
      <c r="D82" s="12">
        <f ca="1">(1+[1]Returns!E82)*D81</f>
        <v>102720790.95819978</v>
      </c>
      <c r="E82" s="12">
        <f t="shared" ca="1" si="12"/>
        <v>104022136.80951169</v>
      </c>
      <c r="F82" s="12">
        <f t="shared" ca="1" si="13"/>
        <v>103976077.60141383</v>
      </c>
      <c r="G82" s="14">
        <f ca="1">G81*(1+Returns!G82)</f>
        <v>9641564.725092601</v>
      </c>
      <c r="H82" s="14">
        <f ca="1">H81*(1+Returns!H82)</f>
        <v>10285264.625326887</v>
      </c>
      <c r="I82" s="14">
        <f ca="1">I81*(1+Returns!I82)</f>
        <v>5149206.1915787635</v>
      </c>
      <c r="J82" s="14">
        <f ca="1">J81*(1+Returns!J82)</f>
        <v>0</v>
      </c>
      <c r="K82" s="14">
        <f ca="1">K81*(1+Returns!K82)</f>
        <v>0</v>
      </c>
      <c r="L82" s="14">
        <f ca="1">L81*(1+Returns!L82)</f>
        <v>20567895.553000707</v>
      </c>
      <c r="M82" s="14">
        <f ca="1">M81*(1+Returns!M82)</f>
        <v>20581056.492304333</v>
      </c>
      <c r="N82" s="14">
        <f ca="1">N81*(1+Returns!N82)-R82-T82</f>
        <v>37797149.222208411</v>
      </c>
      <c r="O82" s="17">
        <f ca="1">(Assumptions!$B$16 / 252)*F81</f>
        <v>3299.5122147583024</v>
      </c>
      <c r="P82" s="17">
        <f t="shared" ca="1" si="14"/>
        <v>46059.208097852788</v>
      </c>
      <c r="Q82" s="16">
        <f t="shared" si="15"/>
        <v>0</v>
      </c>
      <c r="R82" s="17">
        <f t="shared" si="16"/>
        <v>0</v>
      </c>
      <c r="S82" s="19">
        <f t="shared" si="17"/>
        <v>0</v>
      </c>
      <c r="T82" s="20">
        <f ca="1">IF(AND(S82=1,F81&gt;D81),Assumptions!$B$17*(F81-D81),0)</f>
        <v>0</v>
      </c>
      <c r="U82" s="27">
        <f t="shared" ca="1" si="18"/>
        <v>3.9873942522672401E-4</v>
      </c>
      <c r="V82" s="34">
        <f t="shared" ca="1" si="19"/>
        <v>3.9760776014135857E-2</v>
      </c>
    </row>
    <row r="83" spans="1:22" x14ac:dyDescent="0.25">
      <c r="A83" s="4">
        <f t="shared" si="10"/>
        <v>6</v>
      </c>
      <c r="B83" s="4">
        <f t="shared" si="11"/>
        <v>2012</v>
      </c>
      <c r="C83" s="9">
        <v>41082</v>
      </c>
      <c r="D83" s="12">
        <f ca="1">(1+[1]Returns!E83)*D82</f>
        <v>102753598.95162393</v>
      </c>
      <c r="E83" s="12">
        <f t="shared" ca="1" si="12"/>
        <v>104093226.02786696</v>
      </c>
      <c r="F83" s="12">
        <f t="shared" ca="1" si="13"/>
        <v>104043865.99190874</v>
      </c>
      <c r="G83" s="14">
        <f ca="1">G82*(1+Returns!G83)</f>
        <v>9681481.7816571444</v>
      </c>
      <c r="H83" s="14">
        <f ca="1">H82*(1+Returns!H83)</f>
        <v>10288707.17347919</v>
      </c>
      <c r="I83" s="14">
        <f ca="1">I82*(1+Returns!I83)</f>
        <v>5151008.2334560957</v>
      </c>
      <c r="J83" s="14">
        <f ca="1">J82*(1+Returns!J83)</f>
        <v>0</v>
      </c>
      <c r="K83" s="14">
        <f ca="1">K82*(1+Returns!K83)</f>
        <v>0</v>
      </c>
      <c r="L83" s="14">
        <f ca="1">L82*(1+Returns!L83)</f>
        <v>20574748.318754356</v>
      </c>
      <c r="M83" s="14">
        <f ca="1">M82*(1+Returns!M83)</f>
        <v>20588070.868184835</v>
      </c>
      <c r="N83" s="14">
        <f ca="1">N82*(1+Returns!N83)-R83-T83</f>
        <v>37809209.652335323</v>
      </c>
      <c r="O83" s="17">
        <f ca="1">(Assumptions!$B$16 / 252)*F82</f>
        <v>3300.8278603623439</v>
      </c>
      <c r="P83" s="17">
        <f t="shared" ca="1" si="14"/>
        <v>49360.035958215129</v>
      </c>
      <c r="Q83" s="16">
        <f t="shared" si="15"/>
        <v>0</v>
      </c>
      <c r="R83" s="17">
        <f t="shared" si="16"/>
        <v>0</v>
      </c>
      <c r="S83" s="19">
        <f t="shared" si="17"/>
        <v>0</v>
      </c>
      <c r="T83" s="20">
        <f ca="1">IF(AND(S83=1,F82&gt;D82),Assumptions!$B$17*(F82-D82),0)</f>
        <v>0</v>
      </c>
      <c r="U83" s="27">
        <f t="shared" ca="1" si="18"/>
        <v>6.5196141322787504E-4</v>
      </c>
      <c r="V83" s="34">
        <f t="shared" ca="1" si="19"/>
        <v>4.0438659919084907E-2</v>
      </c>
    </row>
    <row r="84" spans="1:22" x14ac:dyDescent="0.25">
      <c r="A84" s="4">
        <f t="shared" si="10"/>
        <v>6</v>
      </c>
      <c r="B84" s="4">
        <f t="shared" si="11"/>
        <v>2012</v>
      </c>
      <c r="C84" s="9">
        <v>41085</v>
      </c>
      <c r="D84" s="12">
        <f ca="1">(1+[1]Returns!E84)*D83</f>
        <v>102786342.41346586</v>
      </c>
      <c r="E84" s="12">
        <f t="shared" ca="1" si="12"/>
        <v>104138100.6385226</v>
      </c>
      <c r="F84" s="12">
        <f t="shared" ca="1" si="13"/>
        <v>104085437.62269162</v>
      </c>
      <c r="G84" s="14">
        <f ca="1">G83*(1+Returns!G84)</f>
        <v>9695245.0980496388</v>
      </c>
      <c r="H84" s="14">
        <f ca="1">H83*(1+Returns!H84)</f>
        <v>10292143.017799638</v>
      </c>
      <c r="I84" s="14">
        <f ca="1">I83*(1+Returns!I84)</f>
        <v>5152806.8013019124</v>
      </c>
      <c r="J84" s="14">
        <f ca="1">J83*(1+Returns!J84)</f>
        <v>0</v>
      </c>
      <c r="K84" s="14">
        <f ca="1">K83*(1+Returns!K84)</f>
        <v>0</v>
      </c>
      <c r="L84" s="14">
        <f ca="1">L83*(1+Returns!L84)</f>
        <v>20581587.726397451</v>
      </c>
      <c r="M84" s="14">
        <f ca="1">M83*(1+Returns!M84)</f>
        <v>20595071.639476418</v>
      </c>
      <c r="N84" s="14">
        <f ca="1">N83*(1+Returns!N84)-R84-T84</f>
        <v>37821246.355497546</v>
      </c>
      <c r="O84" s="17">
        <f ca="1">(Assumptions!$B$16 / 252)*F83</f>
        <v>3302.9798727590078</v>
      </c>
      <c r="P84" s="17">
        <f t="shared" ca="1" si="14"/>
        <v>52663.015830974138</v>
      </c>
      <c r="Q84" s="16">
        <f t="shared" si="15"/>
        <v>0</v>
      </c>
      <c r="R84" s="17">
        <f t="shared" si="16"/>
        <v>0</v>
      </c>
      <c r="S84" s="19">
        <f t="shared" si="17"/>
        <v>0</v>
      </c>
      <c r="T84" s="20">
        <f ca="1">IF(AND(S84=1,F83&gt;D83),Assumptions!$B$17*(F83-D83),0)</f>
        <v>0</v>
      </c>
      <c r="U84" s="27">
        <f t="shared" ca="1" si="18"/>
        <v>3.995586898519754E-4</v>
      </c>
      <c r="V84" s="34">
        <f t="shared" ca="1" si="19"/>
        <v>4.0854376226913569E-2</v>
      </c>
    </row>
    <row r="85" spans="1:22" x14ac:dyDescent="0.25">
      <c r="A85" s="4">
        <f t="shared" si="10"/>
        <v>6</v>
      </c>
      <c r="B85" s="4">
        <f t="shared" si="11"/>
        <v>2012</v>
      </c>
      <c r="C85" s="9">
        <v>41086</v>
      </c>
      <c r="D85" s="12">
        <f ca="1">(1+[1]Returns!E85)*D84</f>
        <v>102819171.34336929</v>
      </c>
      <c r="E85" s="12">
        <f t="shared" ca="1" si="12"/>
        <v>104256095.56009325</v>
      </c>
      <c r="F85" s="12">
        <f t="shared" ca="1" si="13"/>
        <v>104200128.24465521</v>
      </c>
      <c r="G85" s="14">
        <f ca="1">G84*(1+Returns!G85)</f>
        <v>9782047.2679806892</v>
      </c>
      <c r="H85" s="14">
        <f ca="1">H84*(1+Returns!H85)</f>
        <v>10295587.868196771</v>
      </c>
      <c r="I85" s="14">
        <f ca="1">I84*(1+Returns!I85)</f>
        <v>5154610.1032665791</v>
      </c>
      <c r="J85" s="14">
        <f ca="1">J84*(1+Returns!J85)</f>
        <v>0</v>
      </c>
      <c r="K85" s="14">
        <f ca="1">K84*(1+Returns!K85)</f>
        <v>0</v>
      </c>
      <c r="L85" s="14">
        <f ca="1">L84*(1+Returns!L85)</f>
        <v>20588445.054079019</v>
      </c>
      <c r="M85" s="14">
        <f ca="1">M84*(1+Returns!M85)</f>
        <v>20602090.791958664</v>
      </c>
      <c r="N85" s="14">
        <f ca="1">N84*(1+Returns!N85)-R85-T85</f>
        <v>37833314.474611543</v>
      </c>
      <c r="O85" s="17">
        <f ca="1">(Assumptions!$B$16 / 252)*F84</f>
        <v>3304.2996070695749</v>
      </c>
      <c r="P85" s="17">
        <f t="shared" ca="1" si="14"/>
        <v>55967.315438043712</v>
      </c>
      <c r="Q85" s="16">
        <f t="shared" si="15"/>
        <v>0</v>
      </c>
      <c r="R85" s="17">
        <f t="shared" si="16"/>
        <v>0</v>
      </c>
      <c r="S85" s="19">
        <f t="shared" si="17"/>
        <v>0</v>
      </c>
      <c r="T85" s="20">
        <f ca="1">IF(AND(S85=1,F84&gt;D84),Assumptions!$B$17*(F84-D84),0)</f>
        <v>0</v>
      </c>
      <c r="U85" s="27">
        <f t="shared" ca="1" si="18"/>
        <v>1.1018892227685484E-3</v>
      </c>
      <c r="V85" s="34">
        <f t="shared" ca="1" si="19"/>
        <v>4.2001282446549437E-2</v>
      </c>
    </row>
    <row r="86" spans="1:22" x14ac:dyDescent="0.25">
      <c r="A86" s="4">
        <f t="shared" si="10"/>
        <v>6</v>
      </c>
      <c r="B86" s="4">
        <f t="shared" si="11"/>
        <v>2012</v>
      </c>
      <c r="C86" s="9">
        <v>41087</v>
      </c>
      <c r="D86" s="12">
        <f ca="1">(1+[1]Returns!E86)*D85</f>
        <v>102851897.65741618</v>
      </c>
      <c r="E86" s="12">
        <f t="shared" ca="1" si="12"/>
        <v>104303508.14210251</v>
      </c>
      <c r="F86" s="12">
        <f t="shared" ca="1" si="13"/>
        <v>104244232.88608527</v>
      </c>
      <c r="G86" s="14">
        <f ca="1">G85*(1+Returns!G86)</f>
        <v>9798364.1038061474</v>
      </c>
      <c r="H86" s="14">
        <f ca="1">H85*(1+Returns!H86)</f>
        <v>10299022.025743768</v>
      </c>
      <c r="I86" s="14">
        <f ca="1">I85*(1+Returns!I86)</f>
        <v>5156407.8468336081</v>
      </c>
      <c r="J86" s="14">
        <f ca="1">J85*(1+Returns!J86)</f>
        <v>0</v>
      </c>
      <c r="K86" s="14">
        <f ca="1">K85*(1+Returns!K86)</f>
        <v>0</v>
      </c>
      <c r="L86" s="14">
        <f ca="1">L85*(1+Returns!L86)</f>
        <v>20595281.08165247</v>
      </c>
      <c r="M86" s="14">
        <f ca="1">M85*(1+Returns!M86)</f>
        <v>20609088.217834651</v>
      </c>
      <c r="N86" s="14">
        <f ca="1">N85*(1+Returns!N86)-R86-T86</f>
        <v>37845344.866231866</v>
      </c>
      <c r="O86" s="17">
        <f ca="1">(Assumptions!$B$16 / 252)*F85</f>
        <v>3307.9405791954032</v>
      </c>
      <c r="P86" s="17">
        <f t="shared" ca="1" si="14"/>
        <v>59275.256017239117</v>
      </c>
      <c r="Q86" s="16">
        <f t="shared" si="15"/>
        <v>0</v>
      </c>
      <c r="R86" s="17">
        <f t="shared" si="16"/>
        <v>0</v>
      </c>
      <c r="S86" s="19">
        <f t="shared" si="17"/>
        <v>0</v>
      </c>
      <c r="T86" s="20">
        <f ca="1">IF(AND(S86=1,F85&gt;D85),Assumptions!$B$17*(F85-D85),0)</f>
        <v>0</v>
      </c>
      <c r="U86" s="27">
        <f t="shared" ca="1" si="18"/>
        <v>4.2326859067309819E-4</v>
      </c>
      <c r="V86" s="34">
        <f t="shared" ca="1" si="19"/>
        <v>4.2442328860850198E-2</v>
      </c>
    </row>
    <row r="87" spans="1:22" x14ac:dyDescent="0.25">
      <c r="A87" s="4">
        <f t="shared" si="10"/>
        <v>6</v>
      </c>
      <c r="B87" s="4">
        <f t="shared" si="11"/>
        <v>2012</v>
      </c>
      <c r="C87" s="9">
        <v>41088</v>
      </c>
      <c r="D87" s="12">
        <f ca="1">(1+[1]Returns!E87)*D86</f>
        <v>102884709.46980685</v>
      </c>
      <c r="E87" s="12">
        <f t="shared" ca="1" si="12"/>
        <v>104349566.30852133</v>
      </c>
      <c r="F87" s="12">
        <f t="shared" ca="1" si="13"/>
        <v>104286981.71177755</v>
      </c>
      <c r="G87" s="14">
        <f ca="1">G86*(1+Returns!G87)</f>
        <v>9813245.0364589151</v>
      </c>
      <c r="H87" s="14">
        <f ca="1">H86*(1+Returns!H87)</f>
        <v>10302465.192761209</v>
      </c>
      <c r="I87" s="14">
        <f ca="1">I86*(1+Returns!I87)</f>
        <v>5158210.3264100691</v>
      </c>
      <c r="J87" s="14">
        <f ca="1">J86*(1+Returns!J87)</f>
        <v>0</v>
      </c>
      <c r="K87" s="14">
        <f ca="1">K86*(1+Returns!K87)</f>
        <v>0</v>
      </c>
      <c r="L87" s="14">
        <f ca="1">L86*(1+Returns!L87)</f>
        <v>20602135.035976846</v>
      </c>
      <c r="M87" s="14">
        <f ca="1">M86*(1+Returns!M87)</f>
        <v>20616104.031993471</v>
      </c>
      <c r="N87" s="14">
        <f ca="1">N86*(1+Returns!N87)-R87-T87</f>
        <v>37857406.684920833</v>
      </c>
      <c r="O87" s="17">
        <f ca="1">(Assumptions!$B$16 / 252)*F86</f>
        <v>3309.3407265423893</v>
      </c>
      <c r="P87" s="17">
        <f t="shared" ca="1" si="14"/>
        <v>62584.596743781505</v>
      </c>
      <c r="Q87" s="16">
        <f t="shared" si="15"/>
        <v>0</v>
      </c>
      <c r="R87" s="17">
        <f t="shared" si="16"/>
        <v>0</v>
      </c>
      <c r="S87" s="19">
        <f t="shared" si="17"/>
        <v>0</v>
      </c>
      <c r="T87" s="20">
        <f ca="1">IF(AND(S87=1,F86&gt;D86),Assumptions!$B$17*(F86-D86),0)</f>
        <v>0</v>
      </c>
      <c r="U87" s="27">
        <f t="shared" ca="1" si="18"/>
        <v>4.1008336393044686E-4</v>
      </c>
      <c r="V87" s="34">
        <f t="shared" ca="1" si="19"/>
        <v>4.2869817117773046E-2</v>
      </c>
    </row>
    <row r="88" spans="1:22" x14ac:dyDescent="0.25">
      <c r="A88" s="4">
        <f t="shared" si="10"/>
        <v>6</v>
      </c>
      <c r="B88" s="4">
        <f t="shared" si="11"/>
        <v>2012</v>
      </c>
      <c r="C88" s="9">
        <v>41089</v>
      </c>
      <c r="D88" s="12">
        <f ca="1">(1+[1]Returns!E88)*D87</f>
        <v>102917494.71132649</v>
      </c>
      <c r="E88" s="12">
        <f t="shared" ca="1" si="12"/>
        <v>104479814.42233457</v>
      </c>
      <c r="F88" s="12">
        <f t="shared" ca="1" si="13"/>
        <v>104413919.12775867</v>
      </c>
      <c r="G88" s="14">
        <f ca="1">G87*(1+Returns!G88)</f>
        <v>9912340.7669369094</v>
      </c>
      <c r="H88" s="14">
        <f ca="1">H87*(1+Returns!H88)</f>
        <v>10305905.631479342</v>
      </c>
      <c r="I88" s="14">
        <f ca="1">I87*(1+Returns!I88)</f>
        <v>5160011.4089971213</v>
      </c>
      <c r="J88" s="14">
        <f ca="1">J87*(1+Returns!J88)</f>
        <v>0</v>
      </c>
      <c r="K88" s="14">
        <f ca="1">K87*(1+Returns!K88)</f>
        <v>0</v>
      </c>
      <c r="L88" s="14">
        <f ca="1">L87*(1+Returns!L88)</f>
        <v>20608983.547445666</v>
      </c>
      <c r="M88" s="14">
        <f ca="1">M87*(1+Returns!M88)</f>
        <v>20623114.335687075</v>
      </c>
      <c r="N88" s="14">
        <f ca="1">N87*(1+Returns!N88)-R88-T88</f>
        <v>37869458.731788456</v>
      </c>
      <c r="O88" s="17">
        <f ca="1">(Assumptions!$B$16 / 252)*F87</f>
        <v>3310.6978321199222</v>
      </c>
      <c r="P88" s="17">
        <f t="shared" ca="1" si="14"/>
        <v>65895.294575901426</v>
      </c>
      <c r="Q88" s="16">
        <f t="shared" si="15"/>
        <v>0</v>
      </c>
      <c r="R88" s="17">
        <f t="shared" si="16"/>
        <v>0</v>
      </c>
      <c r="S88" s="19">
        <f t="shared" si="17"/>
        <v>0</v>
      </c>
      <c r="T88" s="20">
        <f ca="1">IF(AND(S88=1,F87&gt;D87),Assumptions!$B$17*(F87-D87),0)</f>
        <v>0</v>
      </c>
      <c r="U88" s="27">
        <f t="shared" ca="1" si="18"/>
        <v>1.2171933054112571E-3</v>
      </c>
      <c r="V88" s="34">
        <f t="shared" ca="1" si="19"/>
        <v>4.4139191277584366E-2</v>
      </c>
    </row>
    <row r="89" spans="1:22" x14ac:dyDescent="0.25">
      <c r="A89" s="4">
        <f t="shared" si="10"/>
        <v>7</v>
      </c>
      <c r="B89" s="4">
        <f t="shared" si="11"/>
        <v>2012</v>
      </c>
      <c r="C89" s="9">
        <v>41092</v>
      </c>
      <c r="D89" s="12">
        <f ca="1">(1+[1]Returns!E89)*D88</f>
        <v>102950365.52996235</v>
      </c>
      <c r="E89" s="12">
        <f t="shared" ca="1" si="12"/>
        <v>104073475.30383086</v>
      </c>
      <c r="F89" s="12">
        <f t="shared" ca="1" si="13"/>
        <v>104070160.57623951</v>
      </c>
      <c r="G89" s="14">
        <f ca="1">G88*(1+Returns!G89)</f>
        <v>9765126.6571715791</v>
      </c>
      <c r="H89" s="14">
        <f ca="1">H88*(1+Returns!H89)</f>
        <v>10309355.08831705</v>
      </c>
      <c r="I89" s="14">
        <f ca="1">I88*(1+Returns!I89)</f>
        <v>5161817.2323222263</v>
      </c>
      <c r="J89" s="14">
        <f ca="1">J88*(1+Returns!J89)</f>
        <v>0</v>
      </c>
      <c r="K89" s="14">
        <f ca="1">K88*(1+Returns!K89)</f>
        <v>0</v>
      </c>
      <c r="L89" s="14">
        <f ca="1">L88*(1+Returns!L89)</f>
        <v>20615850.002806034</v>
      </c>
      <c r="M89" s="14">
        <f ca="1">M88*(1+Returns!M89)</f>
        <v>20630143.045599572</v>
      </c>
      <c r="N89" s="14">
        <f ca="1">N88*(1+Returns!N89)-R89-T89</f>
        <v>37591183.2776144</v>
      </c>
      <c r="O89" s="17">
        <f ca="1">(Assumptions!$B$16 / 252)*F88</f>
        <v>3314.7275913574181</v>
      </c>
      <c r="P89" s="17">
        <f t="shared" ca="1" si="14"/>
        <v>3314.7275913574122</v>
      </c>
      <c r="Q89" s="16">
        <f t="shared" si="15"/>
        <v>1</v>
      </c>
      <c r="R89" s="17">
        <f t="shared" ca="1" si="16"/>
        <v>65895.294575901426</v>
      </c>
      <c r="S89" s="19">
        <f t="shared" si="17"/>
        <v>1</v>
      </c>
      <c r="T89" s="20">
        <f ca="1">IF(AND(S89=1,F88&gt;D88),Assumptions!$B$17*(F88-D88),0)</f>
        <v>224463.66246482581</v>
      </c>
      <c r="U89" s="27">
        <f t="shared" ca="1" si="18"/>
        <v>-3.2922674906833427E-3</v>
      </c>
      <c r="V89" s="34">
        <f t="shared" ca="1" si="19"/>
        <v>4.070160576239279E-2</v>
      </c>
    </row>
    <row r="90" spans="1:22" x14ac:dyDescent="0.25">
      <c r="A90" s="4">
        <f t="shared" si="10"/>
        <v>7</v>
      </c>
      <c r="B90" s="4">
        <f t="shared" si="11"/>
        <v>2012</v>
      </c>
      <c r="C90" s="9">
        <v>41093</v>
      </c>
      <c r="D90" s="12">
        <f ca="1">(1+[1]Returns!E90)*D89</f>
        <v>102983171.69344212</v>
      </c>
      <c r="E90" s="12">
        <f t="shared" ca="1" si="12"/>
        <v>104080331.95553762</v>
      </c>
      <c r="F90" s="12">
        <f t="shared" ca="1" si="13"/>
        <v>104073713.41332479</v>
      </c>
      <c r="G90" s="14">
        <f ca="1">G89*(1+Returns!G90)</f>
        <v>9740902.7855843604</v>
      </c>
      <c r="H90" s="14">
        <f ca="1">H89*(1+Returns!H90)</f>
        <v>10312797.827869302</v>
      </c>
      <c r="I90" s="14">
        <f ca="1">I89*(1+Returns!I90)</f>
        <v>5163619.5743258242</v>
      </c>
      <c r="J90" s="14">
        <f ca="1">J89*(1+Returns!J90)</f>
        <v>0</v>
      </c>
      <c r="K90" s="14">
        <f ca="1">K89*(1+Returns!K90)</f>
        <v>0</v>
      </c>
      <c r="L90" s="14">
        <f ca="1">L89*(1+Returns!L90)</f>
        <v>20622703.073370669</v>
      </c>
      <c r="M90" s="14">
        <f ca="1">M89*(1+Returns!M90)</f>
        <v>20637158.123121869</v>
      </c>
      <c r="N90" s="14">
        <f ca="1">N89*(1+Returns!N90)-R90-T90</f>
        <v>37603150.571265601</v>
      </c>
      <c r="O90" s="17">
        <f ca="1">(Assumptions!$B$16 / 252)*F89</f>
        <v>3303.8146214679209</v>
      </c>
      <c r="P90" s="17">
        <f t="shared" ca="1" si="14"/>
        <v>6618.5422128253331</v>
      </c>
      <c r="Q90" s="16">
        <f t="shared" si="15"/>
        <v>0</v>
      </c>
      <c r="R90" s="17">
        <f t="shared" si="16"/>
        <v>0</v>
      </c>
      <c r="S90" s="19">
        <f t="shared" si="17"/>
        <v>0</v>
      </c>
      <c r="T90" s="20">
        <f ca="1">IF(AND(S90=1,F89&gt;D89),Assumptions!$B$17*(F89-D89),0)</f>
        <v>0</v>
      </c>
      <c r="U90" s="27">
        <f t="shared" ca="1" si="18"/>
        <v>3.4138864258626E-5</v>
      </c>
      <c r="V90" s="34">
        <f t="shared" ca="1" si="19"/>
        <v>4.0737134133245645E-2</v>
      </c>
    </row>
    <row r="91" spans="1:22" x14ac:dyDescent="0.25">
      <c r="A91" s="4">
        <f t="shared" si="10"/>
        <v>7</v>
      </c>
      <c r="B91" s="4">
        <f t="shared" si="11"/>
        <v>2012</v>
      </c>
      <c r="C91" s="9">
        <v>41094</v>
      </c>
      <c r="D91" s="12">
        <f ca="1">(1+[1]Returns!E91)*D90</f>
        <v>103015988.31093396</v>
      </c>
      <c r="E91" s="12">
        <f t="shared" ca="1" si="12"/>
        <v>104017948.5295998</v>
      </c>
      <c r="F91" s="12">
        <f t="shared" ca="1" si="13"/>
        <v>104008026.05997702</v>
      </c>
      <c r="G91" s="14">
        <f ca="1">G90*(1+Returns!G91)</f>
        <v>9647428.5840306971</v>
      </c>
      <c r="H91" s="14">
        <f ca="1">H90*(1+Returns!H91)</f>
        <v>10316241.717101192</v>
      </c>
      <c r="I91" s="14">
        <f ca="1">I90*(1+Returns!I91)</f>
        <v>5165422.5456497865</v>
      </c>
      <c r="J91" s="14">
        <f ca="1">J90*(1+Returns!J91)</f>
        <v>0</v>
      </c>
      <c r="K91" s="14">
        <f ca="1">K90*(1+Returns!K91)</f>
        <v>0</v>
      </c>
      <c r="L91" s="14">
        <f ca="1">L90*(1+Returns!L91)</f>
        <v>20629558.422016304</v>
      </c>
      <c r="M91" s="14">
        <f ca="1">M90*(1+Returns!M91)</f>
        <v>20644175.586052377</v>
      </c>
      <c r="N91" s="14">
        <f ca="1">N90*(1+Returns!N91)-R91-T91</f>
        <v>37615121.674749449</v>
      </c>
      <c r="O91" s="17">
        <f ca="1">(Assumptions!$B$16 / 252)*F90</f>
        <v>3303.9274099468184</v>
      </c>
      <c r="P91" s="17">
        <f t="shared" ca="1" si="14"/>
        <v>9922.4696227721506</v>
      </c>
      <c r="Q91" s="16">
        <f t="shared" si="15"/>
        <v>0</v>
      </c>
      <c r="R91" s="17">
        <f t="shared" si="16"/>
        <v>0</v>
      </c>
      <c r="S91" s="19">
        <f t="shared" si="17"/>
        <v>0</v>
      </c>
      <c r="T91" s="20">
        <f ca="1">IF(AND(S91=1,F90&gt;D90),Assumptions!$B$17*(F90-D90),0)</f>
        <v>0</v>
      </c>
      <c r="U91" s="27">
        <f t="shared" ca="1" si="18"/>
        <v>-6.3116181015743233E-4</v>
      </c>
      <c r="V91" s="34">
        <f t="shared" ca="1" si="19"/>
        <v>4.0080260599768103E-2</v>
      </c>
    </row>
    <row r="92" spans="1:22" x14ac:dyDescent="0.25">
      <c r="A92" s="4">
        <f t="shared" si="10"/>
        <v>7</v>
      </c>
      <c r="B92" s="4">
        <f t="shared" si="11"/>
        <v>2012</v>
      </c>
      <c r="C92" s="9">
        <v>41095</v>
      </c>
      <c r="D92" s="12">
        <f ca="1">(1+[1]Returns!E92)*D91</f>
        <v>103048852.47152492</v>
      </c>
      <c r="E92" s="12">
        <f t="shared" ca="1" si="12"/>
        <v>103918451.61563042</v>
      </c>
      <c r="F92" s="12">
        <f t="shared" ca="1" si="13"/>
        <v>103905227.30391051</v>
      </c>
      <c r="G92" s="14">
        <f ca="1">G91*(1+Returns!G92)</f>
        <v>9516795.551641671</v>
      </c>
      <c r="H92" s="14">
        <f ca="1">H91*(1+Returns!H92)</f>
        <v>10319690.641002461</v>
      </c>
      <c r="I92" s="14">
        <f ca="1">I91*(1+Returns!I92)</f>
        <v>5167228.176414242</v>
      </c>
      <c r="J92" s="14">
        <f ca="1">J91*(1+Returns!J92)</f>
        <v>0</v>
      </c>
      <c r="K92" s="14">
        <f ca="1">K91*(1+Returns!K92)</f>
        <v>0</v>
      </c>
      <c r="L92" s="14">
        <f ca="1">L91*(1+Returns!L92)</f>
        <v>20636423.783581216</v>
      </c>
      <c r="M92" s="14">
        <f ca="1">M91*(1+Returns!M92)</f>
        <v>20651203.344769448</v>
      </c>
      <c r="N92" s="14">
        <f ca="1">N91*(1+Returns!N92)-R92-T92</f>
        <v>37627110.118221372</v>
      </c>
      <c r="O92" s="17">
        <f ca="1">(Assumptions!$B$16 / 252)*F91</f>
        <v>3301.8420971421278</v>
      </c>
      <c r="P92" s="17">
        <f t="shared" ca="1" si="14"/>
        <v>13224.311719914278</v>
      </c>
      <c r="Q92" s="16">
        <f t="shared" si="15"/>
        <v>0</v>
      </c>
      <c r="R92" s="17">
        <f t="shared" si="16"/>
        <v>0</v>
      </c>
      <c r="S92" s="19">
        <f t="shared" si="17"/>
        <v>0</v>
      </c>
      <c r="T92" s="20">
        <f ca="1">IF(AND(S92=1,F91&gt;D91),Assumptions!$B$17*(F91-D91),0)</f>
        <v>0</v>
      </c>
      <c r="U92" s="27">
        <f t="shared" ca="1" si="18"/>
        <v>-9.8837330118384248E-4</v>
      </c>
      <c r="V92" s="34">
        <f t="shared" ca="1" si="19"/>
        <v>3.9052273039102969E-2</v>
      </c>
    </row>
    <row r="93" spans="1:22" x14ac:dyDescent="0.25">
      <c r="A93" s="4">
        <f t="shared" si="10"/>
        <v>7</v>
      </c>
      <c r="B93" s="4">
        <f t="shared" si="11"/>
        <v>2012</v>
      </c>
      <c r="C93" s="9">
        <v>41096</v>
      </c>
      <c r="D93" s="12">
        <f ca="1">(1+[1]Returns!E93)*D92</f>
        <v>103081690.0188535</v>
      </c>
      <c r="E93" s="12">
        <f t="shared" ca="1" si="12"/>
        <v>103925632.30073017</v>
      </c>
      <c r="F93" s="12">
        <f t="shared" ca="1" si="13"/>
        <v>103909109.41036569</v>
      </c>
      <c r="G93" s="14">
        <f ca="1">G92*(1+Returns!G93)</f>
        <v>9492864.9347523768</v>
      </c>
      <c r="H93" s="14">
        <f ca="1">H92*(1+Returns!H93)</f>
        <v>10323136.832042776</v>
      </c>
      <c r="I93" s="14">
        <f ca="1">I92*(1+Returns!I93)</f>
        <v>5169032.4077470005</v>
      </c>
      <c r="J93" s="14">
        <f ca="1">J92*(1+Returns!J93)</f>
        <v>0</v>
      </c>
      <c r="K93" s="14">
        <f ca="1">K92*(1+Returns!K93)</f>
        <v>0</v>
      </c>
      <c r="L93" s="14">
        <f ca="1">L92*(1+Returns!L93)</f>
        <v>20643283.693231866</v>
      </c>
      <c r="M93" s="14">
        <f ca="1">M92*(1+Returns!M93)</f>
        <v>20658225.583639633</v>
      </c>
      <c r="N93" s="14">
        <f ca="1">N92*(1+Returns!N93)-R93-T93</f>
        <v>37639088.849316515</v>
      </c>
      <c r="O93" s="17">
        <f ca="1">(Assumptions!$B$16 / 252)*F92</f>
        <v>3298.5786445685876</v>
      </c>
      <c r="P93" s="17">
        <f t="shared" ca="1" si="14"/>
        <v>16522.890364482864</v>
      </c>
      <c r="Q93" s="16">
        <f t="shared" si="15"/>
        <v>0</v>
      </c>
      <c r="R93" s="17">
        <f t="shared" si="16"/>
        <v>0</v>
      </c>
      <c r="S93" s="19">
        <f t="shared" si="17"/>
        <v>0</v>
      </c>
      <c r="T93" s="20">
        <f ca="1">IF(AND(S93=1,F92&gt;D92),Assumptions!$B$17*(F92-D92),0)</f>
        <v>0</v>
      </c>
      <c r="U93" s="27">
        <f t="shared" ca="1" si="18"/>
        <v>3.7361993769691182E-5</v>
      </c>
      <c r="V93" s="34">
        <f t="shared" ca="1" si="19"/>
        <v>3.9091094103654633E-2</v>
      </c>
    </row>
    <row r="94" spans="1:22" x14ac:dyDescent="0.25">
      <c r="A94" s="4">
        <f t="shared" si="10"/>
        <v>7</v>
      </c>
      <c r="B94" s="4">
        <f t="shared" si="11"/>
        <v>2012</v>
      </c>
      <c r="C94" s="9">
        <v>41099</v>
      </c>
      <c r="D94" s="12">
        <f ca="1">(1+[1]Returns!E94)*D93</f>
        <v>103114461.7497443</v>
      </c>
      <c r="E94" s="12">
        <f t="shared" ca="1" si="12"/>
        <v>103955174.65007815</v>
      </c>
      <c r="F94" s="12">
        <f t="shared" ca="1" si="13"/>
        <v>103935353.05782762</v>
      </c>
      <c r="G94" s="14">
        <f ca="1">G93*(1+Returns!G94)</f>
        <v>9491357.8910543192</v>
      </c>
      <c r="H94" s="14">
        <f ca="1">H93*(1+Returns!H94)</f>
        <v>10326576.183504593</v>
      </c>
      <c r="I94" s="14">
        <f ca="1">I93*(1+Returns!I94)</f>
        <v>5170833.0935180075</v>
      </c>
      <c r="J94" s="14">
        <f ca="1">J93*(1+Returns!J94)</f>
        <v>0</v>
      </c>
      <c r="K94" s="14">
        <f ca="1">K93*(1+Returns!K94)</f>
        <v>0</v>
      </c>
      <c r="L94" s="14">
        <f ca="1">L93*(1+Returns!L94)</f>
        <v>20650129.974735748</v>
      </c>
      <c r="M94" s="14">
        <f ca="1">M93*(1+Returns!M94)</f>
        <v>20665233.940588836</v>
      </c>
      <c r="N94" s="14">
        <f ca="1">N93*(1+Returns!N94)-R94-T94</f>
        <v>37651043.566676646</v>
      </c>
      <c r="O94" s="17">
        <f ca="1">(Assumptions!$B$16 / 252)*F93</f>
        <v>3298.701886043355</v>
      </c>
      <c r="P94" s="17">
        <f t="shared" ca="1" si="14"/>
        <v>19821.592250526221</v>
      </c>
      <c r="Q94" s="16">
        <f t="shared" si="15"/>
        <v>0</v>
      </c>
      <c r="R94" s="17">
        <f t="shared" si="16"/>
        <v>0</v>
      </c>
      <c r="S94" s="19">
        <f t="shared" si="17"/>
        <v>0</v>
      </c>
      <c r="T94" s="20">
        <f ca="1">IF(AND(S94=1,F93&gt;D93),Assumptions!$B$17*(F93-D93),0)</f>
        <v>0</v>
      </c>
      <c r="U94" s="27">
        <f t="shared" ca="1" si="18"/>
        <v>2.5256349140945211E-4</v>
      </c>
      <c r="V94" s="34">
        <f t="shared" ca="1" si="19"/>
        <v>3.9353530578273954E-2</v>
      </c>
    </row>
    <row r="95" spans="1:22" x14ac:dyDescent="0.25">
      <c r="A95" s="4">
        <f t="shared" si="10"/>
        <v>7</v>
      </c>
      <c r="B95" s="4">
        <f t="shared" si="11"/>
        <v>2012</v>
      </c>
      <c r="C95" s="9">
        <v>41100</v>
      </c>
      <c r="D95" s="12">
        <f ca="1">(1+[1]Returns!E95)*D94</f>
        <v>103147320.20412548</v>
      </c>
      <c r="E95" s="12">
        <f t="shared" ca="1" si="12"/>
        <v>103954539.59599735</v>
      </c>
      <c r="F95" s="12">
        <f t="shared" ca="1" si="13"/>
        <v>103931418.46872911</v>
      </c>
      <c r="G95" s="14">
        <f ca="1">G94*(1+Returns!G95)</f>
        <v>9459591.0304342229</v>
      </c>
      <c r="H95" s="14">
        <f ca="1">H94*(1+Returns!H95)</f>
        <v>10330024.673925355</v>
      </c>
      <c r="I95" s="14">
        <f ca="1">I94*(1+Returns!I95)</f>
        <v>5172638.5835728832</v>
      </c>
      <c r="J95" s="14">
        <f ca="1">J94*(1+Returns!J95)</f>
        <v>0</v>
      </c>
      <c r="K95" s="14">
        <f ca="1">K94*(1+Returns!K95)</f>
        <v>0</v>
      </c>
      <c r="L95" s="14">
        <f ca="1">L94*(1+Returns!L95)</f>
        <v>20656994.440565027</v>
      </c>
      <c r="M95" s="14">
        <f ca="1">M94*(1+Returns!M95)</f>
        <v>20672260.950425327</v>
      </c>
      <c r="N95" s="14">
        <f ca="1">N94*(1+Returns!N95)-R95-T95</f>
        <v>37663029.917074531</v>
      </c>
      <c r="O95" s="17">
        <f ca="1">(Assumptions!$B$16 / 252)*F94</f>
        <v>3299.535017708813</v>
      </c>
      <c r="P95" s="17">
        <f t="shared" ca="1" si="14"/>
        <v>23121.127268235032</v>
      </c>
      <c r="Q95" s="16">
        <f t="shared" si="15"/>
        <v>0</v>
      </c>
      <c r="R95" s="17">
        <f t="shared" si="16"/>
        <v>0</v>
      </c>
      <c r="S95" s="19">
        <f t="shared" si="17"/>
        <v>0</v>
      </c>
      <c r="T95" s="20">
        <f ca="1">IF(AND(S95=1,F94&gt;D94),Assumptions!$B$17*(F94-D94),0)</f>
        <v>0</v>
      </c>
      <c r="U95" s="27">
        <f t="shared" ca="1" si="18"/>
        <v>-3.7856119046608683E-5</v>
      </c>
      <c r="V95" s="34">
        <f t="shared" ca="1" si="19"/>
        <v>3.9314184687288867E-2</v>
      </c>
    </row>
    <row r="96" spans="1:22" x14ac:dyDescent="0.25">
      <c r="A96" s="4">
        <f t="shared" si="10"/>
        <v>7</v>
      </c>
      <c r="B96" s="4">
        <f t="shared" si="11"/>
        <v>2012</v>
      </c>
      <c r="C96" s="9">
        <v>41101</v>
      </c>
      <c r="D96" s="12">
        <f ca="1">(1+[1]Returns!E96)*D95</f>
        <v>103180037.50262104</v>
      </c>
      <c r="E96" s="12">
        <f t="shared" ca="1" si="12"/>
        <v>104037951.88115603</v>
      </c>
      <c r="F96" s="12">
        <f t="shared" ca="1" si="13"/>
        <v>104011531.34377767</v>
      </c>
      <c r="G96" s="14">
        <f ca="1">G95*(1+Returns!G96)</f>
        <v>9512004.7022920493</v>
      </c>
      <c r="H96" s="14">
        <f ca="1">H95*(1+Returns!H96)</f>
        <v>10333458.432445651</v>
      </c>
      <c r="I96" s="14">
        <f ca="1">I95*(1+Returns!I96)</f>
        <v>5174436.4035335444</v>
      </c>
      <c r="J96" s="14">
        <f ca="1">J95*(1+Returns!J96)</f>
        <v>0</v>
      </c>
      <c r="K96" s="14">
        <f ca="1">K95*(1+Returns!K96)</f>
        <v>0</v>
      </c>
      <c r="L96" s="14">
        <f ca="1">L95*(1+Returns!L96)</f>
        <v>20663829.565131493</v>
      </c>
      <c r="M96" s="14">
        <f ca="1">M95*(1+Returns!M96)</f>
        <v>20679258.007911894</v>
      </c>
      <c r="N96" s="14">
        <f ca="1">N95*(1+Returns!N96)-R96-T96</f>
        <v>37674964.769841395</v>
      </c>
      <c r="O96" s="17">
        <f ca="1">(Assumptions!$B$16 / 252)*F95</f>
        <v>3299.4101101183842</v>
      </c>
      <c r="P96" s="17">
        <f t="shared" ca="1" si="14"/>
        <v>26420.537378353416</v>
      </c>
      <c r="Q96" s="16">
        <f t="shared" si="15"/>
        <v>0</v>
      </c>
      <c r="R96" s="17">
        <f t="shared" si="16"/>
        <v>0</v>
      </c>
      <c r="S96" s="19">
        <f t="shared" si="17"/>
        <v>0</v>
      </c>
      <c r="T96" s="20">
        <f ca="1">IF(AND(S96=1,F95&gt;D95),Assumptions!$B$17*(F95-D95),0)</f>
        <v>0</v>
      </c>
      <c r="U96" s="27">
        <f t="shared" ca="1" si="18"/>
        <v>7.7082441699438675E-4</v>
      </c>
      <c r="V96" s="34">
        <f t="shared" ca="1" si="19"/>
        <v>4.0115313437774525E-2</v>
      </c>
    </row>
    <row r="97" spans="1:22" x14ac:dyDescent="0.25">
      <c r="A97" s="4">
        <f t="shared" si="10"/>
        <v>7</v>
      </c>
      <c r="B97" s="4">
        <f t="shared" si="11"/>
        <v>2012</v>
      </c>
      <c r="C97" s="9">
        <v>41102</v>
      </c>
      <c r="D97" s="12">
        <f ca="1">(1+[1]Returns!E97)*D96</f>
        <v>103212689.85728912</v>
      </c>
      <c r="E97" s="12">
        <f t="shared" ca="1" si="12"/>
        <v>104096904.39129579</v>
      </c>
      <c r="F97" s="12">
        <f t="shared" ca="1" si="13"/>
        <v>104067181.90054144</v>
      </c>
      <c r="G97" s="14">
        <f ca="1">G96*(1+Returns!G97)</f>
        <v>9540019.6882431507</v>
      </c>
      <c r="H97" s="14">
        <f ca="1">H96*(1+Returns!H97)</f>
        <v>10336885.441919832</v>
      </c>
      <c r="I97" s="14">
        <f ca="1">I96*(1+Returns!I97)</f>
        <v>5176230.7247898849</v>
      </c>
      <c r="J97" s="14">
        <f ca="1">J96*(1+Returns!J97)</f>
        <v>0</v>
      </c>
      <c r="K97" s="14">
        <f ca="1">K96*(1+Returns!K97)</f>
        <v>0</v>
      </c>
      <c r="L97" s="14">
        <f ca="1">L96*(1+Returns!L97)</f>
        <v>20670651.241969757</v>
      </c>
      <c r="M97" s="14">
        <f ca="1">M96*(1+Returns!M97)</f>
        <v>20686241.367109347</v>
      </c>
      <c r="N97" s="14">
        <f ca="1">N96*(1+Returns!N97)-R97-T97</f>
        <v>37686875.927263826</v>
      </c>
      <c r="O97" s="17">
        <f ca="1">(Assumptions!$B$16 / 252)*F96</f>
        <v>3301.9533759929418</v>
      </c>
      <c r="P97" s="17">
        <f t="shared" ca="1" si="14"/>
        <v>29722.490754346356</v>
      </c>
      <c r="Q97" s="16">
        <f t="shared" si="15"/>
        <v>0</v>
      </c>
      <c r="R97" s="17">
        <f t="shared" si="16"/>
        <v>0</v>
      </c>
      <c r="S97" s="19">
        <f t="shared" si="17"/>
        <v>0</v>
      </c>
      <c r="T97" s="20">
        <f ca="1">IF(AND(S97=1,F96&gt;D96),Assumptions!$B$17*(F96-D96),0)</f>
        <v>0</v>
      </c>
      <c r="U97" s="27">
        <f t="shared" ca="1" si="18"/>
        <v>5.3504218277322657E-4</v>
      </c>
      <c r="V97" s="34">
        <f t="shared" ca="1" si="19"/>
        <v>4.0671819005412058E-2</v>
      </c>
    </row>
    <row r="98" spans="1:22" x14ac:dyDescent="0.25">
      <c r="A98" s="4">
        <f t="shared" si="10"/>
        <v>7</v>
      </c>
      <c r="B98" s="4">
        <f t="shared" si="11"/>
        <v>2012</v>
      </c>
      <c r="C98" s="9">
        <v>41103</v>
      </c>
      <c r="D98" s="12">
        <f ca="1">(1+[1]Returns!E98)*D97</f>
        <v>103243646.43935801</v>
      </c>
      <c r="E98" s="12">
        <f t="shared" ca="1" si="12"/>
        <v>104071427.01238835</v>
      </c>
      <c r="F98" s="12">
        <f t="shared" ca="1" si="13"/>
        <v>104038400.80157366</v>
      </c>
      <c r="G98" s="14">
        <f ca="1">G97*(1+Returns!G98)</f>
        <v>9485209.0625467803</v>
      </c>
      <c r="H98" s="14">
        <f ca="1">H97*(1+Returns!H98)</f>
        <v>10340134.840872878</v>
      </c>
      <c r="I98" s="14">
        <f ca="1">I97*(1+Returns!I98)</f>
        <v>5177932.2440819768</v>
      </c>
      <c r="J98" s="14">
        <f ca="1">J97*(1+Returns!J98)</f>
        <v>0</v>
      </c>
      <c r="K98" s="14">
        <f ca="1">K97*(1+Returns!K98)</f>
        <v>0</v>
      </c>
      <c r="L98" s="14">
        <f ca="1">L97*(1+Returns!L98)</f>
        <v>20677119.300820231</v>
      </c>
      <c r="M98" s="14">
        <f ca="1">M97*(1+Returns!M98)</f>
        <v>20692863.101010688</v>
      </c>
      <c r="N98" s="14">
        <f ca="1">N97*(1+Returns!N98)-R98-T98</f>
        <v>37698168.463055789</v>
      </c>
      <c r="O98" s="17">
        <f ca="1">(Assumptions!$B$16 / 252)*F97</f>
        <v>3303.7200603346487</v>
      </c>
      <c r="P98" s="17">
        <f t="shared" ca="1" si="14"/>
        <v>33026.210814681006</v>
      </c>
      <c r="Q98" s="16">
        <f t="shared" si="15"/>
        <v>0</v>
      </c>
      <c r="R98" s="17">
        <f t="shared" si="16"/>
        <v>0</v>
      </c>
      <c r="S98" s="19">
        <f t="shared" si="17"/>
        <v>0</v>
      </c>
      <c r="T98" s="20">
        <f ca="1">IF(AND(S98=1,F97&gt;D97),Assumptions!$B$17*(F97-D97),0)</f>
        <v>0</v>
      </c>
      <c r="U98" s="27">
        <f t="shared" ca="1" si="18"/>
        <v>-2.7656268231879277E-4</v>
      </c>
      <c r="V98" s="34">
        <f t="shared" ca="1" si="19"/>
        <v>4.0384008015734274E-2</v>
      </c>
    </row>
    <row r="99" spans="1:22" x14ac:dyDescent="0.25">
      <c r="A99" s="4">
        <f t="shared" si="10"/>
        <v>7</v>
      </c>
      <c r="B99" s="4">
        <f t="shared" si="11"/>
        <v>2012</v>
      </c>
      <c r="C99" s="9">
        <v>41106</v>
      </c>
      <c r="D99" s="12">
        <f ca="1">(1+[1]Returns!E99)*D98</f>
        <v>103274535.9059362</v>
      </c>
      <c r="E99" s="12">
        <f t="shared" ca="1" si="12"/>
        <v>104081554.0881106</v>
      </c>
      <c r="F99" s="12">
        <f t="shared" ca="1" si="13"/>
        <v>104045225.07092126</v>
      </c>
      <c r="G99" s="14">
        <f ca="1">G98*(1+Returns!G99)</f>
        <v>9466066.0837101936</v>
      </c>
      <c r="H99" s="14">
        <f ca="1">H98*(1+Returns!H99)</f>
        <v>10343377.255972873</v>
      </c>
      <c r="I99" s="14">
        <f ca="1">I98*(1+Returns!I99)</f>
        <v>5179630.1381572383</v>
      </c>
      <c r="J99" s="14">
        <f ca="1">J98*(1+Returns!J99)</f>
        <v>0</v>
      </c>
      <c r="K99" s="14">
        <f ca="1">K98*(1+Returns!K99)</f>
        <v>0</v>
      </c>
      <c r="L99" s="14">
        <f ca="1">L98*(1+Returns!L99)</f>
        <v>20683573.445909005</v>
      </c>
      <c r="M99" s="14">
        <f ca="1">M98*(1+Returns!M99)</f>
        <v>20699470.652572207</v>
      </c>
      <c r="N99" s="14">
        <f ca="1">N98*(1+Returns!N99)-R99-T99</f>
        <v>37709436.511789083</v>
      </c>
      <c r="O99" s="17">
        <f ca="1">(Assumptions!$B$16 / 252)*F98</f>
        <v>3302.806374653132</v>
      </c>
      <c r="P99" s="17">
        <f t="shared" ca="1" si="14"/>
        <v>36329.017189334139</v>
      </c>
      <c r="Q99" s="16">
        <f t="shared" si="15"/>
        <v>0</v>
      </c>
      <c r="R99" s="17">
        <f t="shared" si="16"/>
        <v>0</v>
      </c>
      <c r="S99" s="19">
        <f t="shared" si="17"/>
        <v>0</v>
      </c>
      <c r="T99" s="20">
        <f ca="1">IF(AND(S99=1,F98&gt;D98),Assumptions!$B$17*(F98-D98),0)</f>
        <v>0</v>
      </c>
      <c r="U99" s="27">
        <f t="shared" ca="1" si="18"/>
        <v>6.5593754758008771E-5</v>
      </c>
      <c r="V99" s="34">
        <f t="shared" ca="1" si="19"/>
        <v>4.0452250709210213E-2</v>
      </c>
    </row>
    <row r="100" spans="1:22" x14ac:dyDescent="0.25">
      <c r="A100" s="4">
        <f t="shared" si="10"/>
        <v>7</v>
      </c>
      <c r="B100" s="4">
        <f t="shared" si="11"/>
        <v>2012</v>
      </c>
      <c r="C100" s="9">
        <v>41107</v>
      </c>
      <c r="D100" s="12">
        <f ca="1">(1+[1]Returns!E100)*D99</f>
        <v>103305511.03749046</v>
      </c>
      <c r="E100" s="12">
        <f t="shared" ca="1" si="12"/>
        <v>104082839.30149129</v>
      </c>
      <c r="F100" s="12">
        <f t="shared" ca="1" si="13"/>
        <v>104043207.26128383</v>
      </c>
      <c r="G100" s="14">
        <f ca="1">G99*(1+Returns!G100)</f>
        <v>9437999.8538474459</v>
      </c>
      <c r="H100" s="14">
        <f ca="1">H99*(1+Returns!H100)</f>
        <v>10346628.695627049</v>
      </c>
      <c r="I100" s="14">
        <f ca="1">I99*(1+Returns!I100)</f>
        <v>5181332.7748970902</v>
      </c>
      <c r="J100" s="14">
        <f ca="1">J99*(1+Returns!J100)</f>
        <v>0</v>
      </c>
      <c r="K100" s="14">
        <f ca="1">K99*(1+Returns!K100)</f>
        <v>0</v>
      </c>
      <c r="L100" s="14">
        <f ca="1">L99*(1+Returns!L100)</f>
        <v>20690045.548249673</v>
      </c>
      <c r="M100" s="14">
        <f ca="1">M99*(1+Returns!M100)</f>
        <v>20706096.621211335</v>
      </c>
      <c r="N100" s="14">
        <f ca="1">N99*(1+Returns!N100)-R100-T100</f>
        <v>37720735.80765871</v>
      </c>
      <c r="O100" s="17">
        <f ca="1">(Assumptions!$B$16 / 252)*F99</f>
        <v>3303.0230181244842</v>
      </c>
      <c r="P100" s="17">
        <f t="shared" ca="1" si="14"/>
        <v>39632.040207458624</v>
      </c>
      <c r="Q100" s="16">
        <f t="shared" si="15"/>
        <v>0</v>
      </c>
      <c r="R100" s="17">
        <f t="shared" si="16"/>
        <v>0</v>
      </c>
      <c r="S100" s="19">
        <f t="shared" si="17"/>
        <v>0</v>
      </c>
      <c r="T100" s="20">
        <f ca="1">IF(AND(S100=1,F99&gt;D99),Assumptions!$B$17*(F99-D99),0)</f>
        <v>0</v>
      </c>
      <c r="U100" s="27">
        <f t="shared" ca="1" si="18"/>
        <v>-1.9393582320059721E-5</v>
      </c>
      <c r="V100" s="34">
        <f t="shared" ca="1" si="19"/>
        <v>4.043207261283599E-2</v>
      </c>
    </row>
    <row r="101" spans="1:22" x14ac:dyDescent="0.25">
      <c r="A101" s="4">
        <f t="shared" si="10"/>
        <v>7</v>
      </c>
      <c r="B101" s="4">
        <f t="shared" si="11"/>
        <v>2012</v>
      </c>
      <c r="C101" s="9">
        <v>41108</v>
      </c>
      <c r="D101" s="12">
        <f ca="1">(1+[1]Returns!E101)*D100</f>
        <v>103336381.82335378</v>
      </c>
      <c r="E101" s="12">
        <f t="shared" ca="1" si="12"/>
        <v>104005873.20189765</v>
      </c>
      <c r="F101" s="12">
        <f t="shared" ca="1" si="13"/>
        <v>103962938.20272952</v>
      </c>
      <c r="G101" s="14">
        <f ca="1">G100*(1+Returns!G101)</f>
        <v>9331780.7375192363</v>
      </c>
      <c r="H101" s="14">
        <f ca="1">H100*(1+Returns!H101)</f>
        <v>10349869.25010057</v>
      </c>
      <c r="I101" s="14">
        <f ca="1">I100*(1+Returns!I101)</f>
        <v>5183029.7469560066</v>
      </c>
      <c r="J101" s="14">
        <f ca="1">J100*(1+Returns!J101)</f>
        <v>0</v>
      </c>
      <c r="K101" s="14">
        <f ca="1">K100*(1+Returns!K101)</f>
        <v>0</v>
      </c>
      <c r="L101" s="14">
        <f ca="1">L100*(1+Returns!L101)</f>
        <v>20696495.96977115</v>
      </c>
      <c r="M101" s="14">
        <f ca="1">M100*(1+Returns!M101)</f>
        <v>20712700.46260586</v>
      </c>
      <c r="N101" s="14">
        <f ca="1">N100*(1+Returns!N101)-R101-T101</f>
        <v>37731997.03494484</v>
      </c>
      <c r="O101" s="17">
        <f ca="1">(Assumptions!$B$16 / 252)*F100</f>
        <v>3302.9589606756772</v>
      </c>
      <c r="P101" s="17">
        <f t="shared" ca="1" si="14"/>
        <v>42934.999168134302</v>
      </c>
      <c r="Q101" s="16">
        <f t="shared" si="15"/>
        <v>0</v>
      </c>
      <c r="R101" s="17">
        <f t="shared" si="16"/>
        <v>0</v>
      </c>
      <c r="S101" s="19">
        <f t="shared" si="17"/>
        <v>0</v>
      </c>
      <c r="T101" s="20">
        <f ca="1">IF(AND(S101=1,F100&gt;D100),Assumptions!$B$17*(F100-D100),0)</f>
        <v>0</v>
      </c>
      <c r="U101" s="27">
        <f t="shared" ca="1" si="18"/>
        <v>-7.714973487190635E-4</v>
      </c>
      <c r="V101" s="34">
        <f t="shared" ca="1" si="19"/>
        <v>3.9629382027292825E-2</v>
      </c>
    </row>
    <row r="102" spans="1:22" x14ac:dyDescent="0.25">
      <c r="A102" s="4">
        <f t="shared" si="10"/>
        <v>7</v>
      </c>
      <c r="B102" s="4">
        <f t="shared" si="11"/>
        <v>2012</v>
      </c>
      <c r="C102" s="9">
        <v>41109</v>
      </c>
      <c r="D102" s="12">
        <f ca="1">(1+[1]Returns!E102)*D101</f>
        <v>103367185.36541151</v>
      </c>
      <c r="E102" s="12">
        <f t="shared" ca="1" si="12"/>
        <v>104060318.44729541</v>
      </c>
      <c r="F102" s="12">
        <f t="shared" ca="1" si="13"/>
        <v>104014083.03739068</v>
      </c>
      <c r="G102" s="14">
        <f ca="1">G101*(1+Returns!G102)</f>
        <v>9357036.2844879236</v>
      </c>
      <c r="H102" s="14">
        <f ca="1">H101*(1+Returns!H102)</f>
        <v>10353102.80657289</v>
      </c>
      <c r="I102" s="14">
        <f ca="1">I101*(1+Returns!I102)</f>
        <v>5184723.0860387608</v>
      </c>
      <c r="J102" s="14">
        <f ca="1">J101*(1+Returns!J102)</f>
        <v>0</v>
      </c>
      <c r="K102" s="14">
        <f ca="1">K101*(1+Returns!K102)</f>
        <v>0</v>
      </c>
      <c r="L102" s="14">
        <f ca="1">L101*(1+Returns!L102)</f>
        <v>20702932.449502852</v>
      </c>
      <c r="M102" s="14">
        <f ca="1">M101*(1+Returns!M102)</f>
        <v>20719290.092280645</v>
      </c>
      <c r="N102" s="14">
        <f ca="1">N101*(1+Returns!N102)-R102-T102</f>
        <v>37743233.728412345</v>
      </c>
      <c r="O102" s="17">
        <f ca="1">(Assumptions!$B$16 / 252)*F101</f>
        <v>3300.4107365945879</v>
      </c>
      <c r="P102" s="17">
        <f t="shared" ca="1" si="14"/>
        <v>46235.409904728891</v>
      </c>
      <c r="Q102" s="16">
        <f t="shared" si="15"/>
        <v>0</v>
      </c>
      <c r="R102" s="17">
        <f t="shared" si="16"/>
        <v>0</v>
      </c>
      <c r="S102" s="19">
        <f t="shared" si="17"/>
        <v>0</v>
      </c>
      <c r="T102" s="20">
        <f ca="1">IF(AND(S102=1,F101&gt;D101),Assumptions!$B$17*(F101-D101),0)</f>
        <v>0</v>
      </c>
      <c r="U102" s="27">
        <f t="shared" ca="1" si="18"/>
        <v>4.9195257026513062E-4</v>
      </c>
      <c r="V102" s="34">
        <f t="shared" ca="1" si="19"/>
        <v>4.0140830373904368E-2</v>
      </c>
    </row>
    <row r="103" spans="1:22" x14ac:dyDescent="0.25">
      <c r="A103" s="4">
        <f t="shared" si="10"/>
        <v>7</v>
      </c>
      <c r="B103" s="4">
        <f t="shared" si="11"/>
        <v>2012</v>
      </c>
      <c r="C103" s="9">
        <v>41110</v>
      </c>
      <c r="D103" s="12">
        <f ca="1">(1+[1]Returns!E103)*D102</f>
        <v>103398111.79360098</v>
      </c>
      <c r="E103" s="12">
        <f t="shared" ca="1" si="12"/>
        <v>104170147.4239686</v>
      </c>
      <c r="F103" s="12">
        <f t="shared" ca="1" si="13"/>
        <v>104120609.97968173</v>
      </c>
      <c r="G103" s="14">
        <f ca="1">G102*(1+Returns!G103)</f>
        <v>9437558.9474434927</v>
      </c>
      <c r="H103" s="14">
        <f ca="1">H102*(1+Returns!H103)</f>
        <v>10356349.288111905</v>
      </c>
      <c r="I103" s="14">
        <f ca="1">I102*(1+Returns!I103)</f>
        <v>5186423.2068967959</v>
      </c>
      <c r="J103" s="14">
        <f ca="1">J102*(1+Returns!J103)</f>
        <v>0</v>
      </c>
      <c r="K103" s="14">
        <f ca="1">K102*(1+Returns!K103)</f>
        <v>0</v>
      </c>
      <c r="L103" s="14">
        <f ca="1">L102*(1+Returns!L103)</f>
        <v>20709394.651894208</v>
      </c>
      <c r="M103" s="14">
        <f ca="1">M102*(1+Returns!M103)</f>
        <v>20725906.08238963</v>
      </c>
      <c r="N103" s="14">
        <f ca="1">N102*(1+Returns!N103)-R103-T103</f>
        <v>37754515.247232564</v>
      </c>
      <c r="O103" s="17">
        <f ca="1">(Assumptions!$B$16 / 252)*F102</f>
        <v>3302.0343821393867</v>
      </c>
      <c r="P103" s="17">
        <f t="shared" ca="1" si="14"/>
        <v>49537.444286868275</v>
      </c>
      <c r="Q103" s="16">
        <f t="shared" si="15"/>
        <v>0</v>
      </c>
      <c r="R103" s="17">
        <f t="shared" si="16"/>
        <v>0</v>
      </c>
      <c r="S103" s="19">
        <f t="shared" si="17"/>
        <v>0</v>
      </c>
      <c r="T103" s="20">
        <f ca="1">IF(AND(S103=1,F102&gt;D102),Assumptions!$B$17*(F102-D102),0)</f>
        <v>0</v>
      </c>
      <c r="U103" s="27">
        <f t="shared" ca="1" si="18"/>
        <v>1.0241588367678744E-3</v>
      </c>
      <c r="V103" s="34">
        <f t="shared" ca="1" si="19"/>
        <v>4.1206099796814888E-2</v>
      </c>
    </row>
    <row r="104" spans="1:22" x14ac:dyDescent="0.25">
      <c r="A104" s="4">
        <f t="shared" si="10"/>
        <v>7</v>
      </c>
      <c r="B104" s="4">
        <f t="shared" si="11"/>
        <v>2012</v>
      </c>
      <c r="C104" s="9">
        <v>41113</v>
      </c>
      <c r="D104" s="12">
        <f ca="1">(1+[1]Returns!E104)*D103</f>
        <v>103429085.73196986</v>
      </c>
      <c r="E104" s="12">
        <f t="shared" ca="1" si="12"/>
        <v>104148137.83540824</v>
      </c>
      <c r="F104" s="12">
        <f t="shared" ca="1" si="13"/>
        <v>104095294.97493154</v>
      </c>
      <c r="G104" s="14">
        <f ca="1">G103*(1+Returns!G104)</f>
        <v>9386197.7617184054</v>
      </c>
      <c r="H104" s="14">
        <f ca="1">H103*(1+Returns!H104)</f>
        <v>10359600.796604501</v>
      </c>
      <c r="I104" s="14">
        <f ca="1">I103*(1+Returns!I104)</f>
        <v>5188125.980949115</v>
      </c>
      <c r="J104" s="14">
        <f ca="1">J103*(1+Returns!J104)</f>
        <v>0</v>
      </c>
      <c r="K104" s="14">
        <f ca="1">K103*(1+Returns!K104)</f>
        <v>0</v>
      </c>
      <c r="L104" s="14">
        <f ca="1">L103*(1+Returns!L104)</f>
        <v>20715866.852689985</v>
      </c>
      <c r="M104" s="14">
        <f ca="1">M103*(1+Returns!M104)</f>
        <v>20732532.349116217</v>
      </c>
      <c r="N104" s="14">
        <f ca="1">N103*(1+Returns!N104)-R104-T104</f>
        <v>37765814.094330013</v>
      </c>
      <c r="O104" s="17">
        <f ca="1">(Assumptions!$B$16 / 252)*F103</f>
        <v>3305.4161898311659</v>
      </c>
      <c r="P104" s="17">
        <f t="shared" ca="1" si="14"/>
        <v>52842.860476699439</v>
      </c>
      <c r="Q104" s="16">
        <f t="shared" si="15"/>
        <v>0</v>
      </c>
      <c r="R104" s="17">
        <f t="shared" si="16"/>
        <v>0</v>
      </c>
      <c r="S104" s="19">
        <f t="shared" si="17"/>
        <v>0</v>
      </c>
      <c r="T104" s="20">
        <f ca="1">IF(AND(S104=1,F103&gt;D103),Assumptions!$B$17*(F103-D103),0)</f>
        <v>0</v>
      </c>
      <c r="U104" s="27">
        <f t="shared" ca="1" si="18"/>
        <v>-2.4313154480304355E-4</v>
      </c>
      <c r="V104" s="34">
        <f t="shared" ca="1" si="19"/>
        <v>4.095294974931285E-2</v>
      </c>
    </row>
    <row r="105" spans="1:22" x14ac:dyDescent="0.25">
      <c r="A105" s="4">
        <f t="shared" si="10"/>
        <v>7</v>
      </c>
      <c r="B105" s="4">
        <f t="shared" si="11"/>
        <v>2012</v>
      </c>
      <c r="C105" s="9">
        <v>41114</v>
      </c>
      <c r="D105" s="12">
        <f ca="1">(1+[1]Returns!E105)*D104</f>
        <v>103460068.94889173</v>
      </c>
      <c r="E105" s="12">
        <f t="shared" ca="1" si="12"/>
        <v>104248104.33576931</v>
      </c>
      <c r="F105" s="12">
        <f t="shared" ca="1" si="13"/>
        <v>104191956.86275372</v>
      </c>
      <c r="G105" s="14">
        <f ca="1">G104*(1+Returns!G105)</f>
        <v>9456803.5623925887</v>
      </c>
      <c r="H105" s="14">
        <f ca="1">H104*(1+Returns!H105)</f>
        <v>10362853.325949831</v>
      </c>
      <c r="I105" s="14">
        <f ca="1">I104*(1+Returns!I105)</f>
        <v>5189829.314045568</v>
      </c>
      <c r="J105" s="14">
        <f ca="1">J104*(1+Returns!J105)</f>
        <v>0</v>
      </c>
      <c r="K105" s="14">
        <f ca="1">K104*(1+Returns!K105)</f>
        <v>0</v>
      </c>
      <c r="L105" s="14">
        <f ca="1">L104*(1+Returns!L105)</f>
        <v>20722341.076209452</v>
      </c>
      <c r="M105" s="14">
        <f ca="1">M104*(1+Returns!M105)</f>
        <v>20739160.734322477</v>
      </c>
      <c r="N105" s="14">
        <f ca="1">N104*(1+Returns!N105)-R105-T105</f>
        <v>37777116.322849393</v>
      </c>
      <c r="O105" s="17">
        <f ca="1">(Assumptions!$B$16 / 252)*F104</f>
        <v>3304.6125388867154</v>
      </c>
      <c r="P105" s="17">
        <f t="shared" ca="1" si="14"/>
        <v>56147.473015586154</v>
      </c>
      <c r="Q105" s="16">
        <f t="shared" si="15"/>
        <v>0</v>
      </c>
      <c r="R105" s="17">
        <f t="shared" si="16"/>
        <v>0</v>
      </c>
      <c r="S105" s="19">
        <f t="shared" si="17"/>
        <v>0</v>
      </c>
      <c r="T105" s="20">
        <f ca="1">IF(AND(S105=1,F104&gt;D104),Assumptions!$B$17*(F104-D104),0)</f>
        <v>0</v>
      </c>
      <c r="U105" s="27">
        <f t="shared" ca="1" si="18"/>
        <v>9.2859036371883974E-4</v>
      </c>
      <c r="V105" s="34">
        <f t="shared" ca="1" si="19"/>
        <v>4.1919568627534654E-2</v>
      </c>
    </row>
    <row r="106" spans="1:22" x14ac:dyDescent="0.25">
      <c r="A106" s="4">
        <f t="shared" si="10"/>
        <v>7</v>
      </c>
      <c r="B106" s="4">
        <f t="shared" si="11"/>
        <v>2012</v>
      </c>
      <c r="C106" s="9">
        <v>41115</v>
      </c>
      <c r="D106" s="12">
        <f ca="1">(1+[1]Returns!E106)*D105</f>
        <v>103490985.92129572</v>
      </c>
      <c r="E106" s="12">
        <f t="shared" ca="1" si="12"/>
        <v>104287735.67045482</v>
      </c>
      <c r="F106" s="12">
        <f t="shared" ca="1" si="13"/>
        <v>104228280.51626898</v>
      </c>
      <c r="G106" s="14">
        <f ca="1">G105*(1+Returns!G106)</f>
        <v>9467136.5702808164</v>
      </c>
      <c r="H106" s="14">
        <f ca="1">H105*(1+Returns!H106)</f>
        <v>10366098.961962461</v>
      </c>
      <c r="I106" s="14">
        <f ca="1">I105*(1+Returns!I106)</f>
        <v>5191529.0688613849</v>
      </c>
      <c r="J106" s="14">
        <f ca="1">J105*(1+Returns!J106)</f>
        <v>0</v>
      </c>
      <c r="K106" s="14">
        <f ca="1">K105*(1+Returns!K106)</f>
        <v>0</v>
      </c>
      <c r="L106" s="14">
        <f ca="1">L105*(1+Returns!L106)</f>
        <v>20728801.56632977</v>
      </c>
      <c r="M106" s="14">
        <f ca="1">M105*(1+Returns!M106)</f>
        <v>20745775.120928049</v>
      </c>
      <c r="N106" s="14">
        <f ca="1">N105*(1+Returns!N106)-R106-T106</f>
        <v>37788394.382092334</v>
      </c>
      <c r="O106" s="17">
        <f ca="1">(Assumptions!$B$16 / 252)*F105</f>
        <v>3307.6811702461496</v>
      </c>
      <c r="P106" s="17">
        <f t="shared" ca="1" si="14"/>
        <v>59455.154185832303</v>
      </c>
      <c r="Q106" s="16">
        <f t="shared" si="15"/>
        <v>0</v>
      </c>
      <c r="R106" s="17">
        <f t="shared" si="16"/>
        <v>0</v>
      </c>
      <c r="S106" s="19">
        <f t="shared" si="17"/>
        <v>0</v>
      </c>
      <c r="T106" s="20">
        <f ca="1">IF(AND(S106=1,F105&gt;D105),Assumptions!$B$17*(F105-D105),0)</f>
        <v>0</v>
      </c>
      <c r="U106" s="27">
        <f t="shared" ca="1" si="18"/>
        <v>3.4862243314148778E-4</v>
      </c>
      <c r="V106" s="34">
        <f t="shared" ca="1" si="19"/>
        <v>4.2282805162687342E-2</v>
      </c>
    </row>
    <row r="107" spans="1:22" x14ac:dyDescent="0.25">
      <c r="A107" s="4">
        <f t="shared" si="10"/>
        <v>7</v>
      </c>
      <c r="B107" s="4">
        <f t="shared" si="11"/>
        <v>2012</v>
      </c>
      <c r="C107" s="9">
        <v>41116</v>
      </c>
      <c r="D107" s="12">
        <f ca="1">(1+[1]Returns!E107)*D106</f>
        <v>103521987.68103831</v>
      </c>
      <c r="E107" s="12">
        <f t="shared" ca="1" si="12"/>
        <v>104265744.11656578</v>
      </c>
      <c r="F107" s="12">
        <f t="shared" ca="1" si="13"/>
        <v>104202980.12807785</v>
      </c>
      <c r="G107" s="14">
        <f ca="1">G106*(1+Returns!G107)</f>
        <v>9415766.1253493894</v>
      </c>
      <c r="H107" s="14">
        <f ca="1">H106*(1+Returns!H107)</f>
        <v>10369353.531490028</v>
      </c>
      <c r="I107" s="14">
        <f ca="1">I106*(1+Returns!I107)</f>
        <v>5193233.5192383928</v>
      </c>
      <c r="J107" s="14">
        <f ca="1">J106*(1+Returns!J107)</f>
        <v>0</v>
      </c>
      <c r="K107" s="14">
        <f ca="1">K106*(1+Returns!K107)</f>
        <v>0</v>
      </c>
      <c r="L107" s="14">
        <f ca="1">L106*(1+Returns!L107)</f>
        <v>20735279.832268886</v>
      </c>
      <c r="M107" s="14">
        <f ca="1">M106*(1+Returns!M107)</f>
        <v>20752407.739972763</v>
      </c>
      <c r="N107" s="14">
        <f ca="1">N106*(1+Returns!N107)-R107-T107</f>
        <v>37799703.368246324</v>
      </c>
      <c r="O107" s="17">
        <f ca="1">(Assumptions!$B$16 / 252)*F106</f>
        <v>3308.8343021037772</v>
      </c>
      <c r="P107" s="17">
        <f t="shared" ca="1" si="14"/>
        <v>62763.988487936083</v>
      </c>
      <c r="Q107" s="16">
        <f t="shared" si="15"/>
        <v>0</v>
      </c>
      <c r="R107" s="17">
        <f t="shared" si="16"/>
        <v>0</v>
      </c>
      <c r="S107" s="19">
        <f t="shared" si="17"/>
        <v>0</v>
      </c>
      <c r="T107" s="20">
        <f ca="1">IF(AND(S107=1,F106&gt;D106),Assumptions!$B$17*(F106-D106),0)</f>
        <v>0</v>
      </c>
      <c r="U107" s="27">
        <f t="shared" ca="1" si="18"/>
        <v>-2.4274014754743778E-4</v>
      </c>
      <c r="V107" s="34">
        <f t="shared" ca="1" si="19"/>
        <v>4.2029801280776047E-2</v>
      </c>
    </row>
    <row r="108" spans="1:22" x14ac:dyDescent="0.25">
      <c r="A108" s="4">
        <f t="shared" si="10"/>
        <v>7</v>
      </c>
      <c r="B108" s="4">
        <f t="shared" si="11"/>
        <v>2012</v>
      </c>
      <c r="C108" s="9">
        <v>41117</v>
      </c>
      <c r="D108" s="12">
        <f ca="1">(1+[1]Returns!E108)*D107</f>
        <v>103552884.85348159</v>
      </c>
      <c r="E108" s="12">
        <f t="shared" ca="1" si="12"/>
        <v>104092947.34353513</v>
      </c>
      <c r="F108" s="12">
        <f t="shared" ca="1" si="13"/>
        <v>104026875.32393201</v>
      </c>
      <c r="G108" s="14">
        <f ca="1">G107*(1+Returns!G108)</f>
        <v>9213689.12411502</v>
      </c>
      <c r="H108" s="14">
        <f ca="1">H107*(1+Returns!H108)</f>
        <v>10372597.189357236</v>
      </c>
      <c r="I108" s="14">
        <f ca="1">I107*(1+Returns!I108)</f>
        <v>5194932.2904921509</v>
      </c>
      <c r="J108" s="14">
        <f ca="1">J107*(1+Returns!J108)</f>
        <v>0</v>
      </c>
      <c r="K108" s="14">
        <f ca="1">K107*(1+Returns!K108)</f>
        <v>0</v>
      </c>
      <c r="L108" s="14">
        <f ca="1">L107*(1+Returns!L108)</f>
        <v>20741736.36490101</v>
      </c>
      <c r="M108" s="14">
        <f ca="1">M107*(1+Returns!M108)</f>
        <v>20759018.176909905</v>
      </c>
      <c r="N108" s="14">
        <f ca="1">N107*(1+Returns!N108)-R108-T108</f>
        <v>37810974.197759815</v>
      </c>
      <c r="O108" s="17">
        <f ca="1">(Assumptions!$B$16 / 252)*F107</f>
        <v>3308.0311151770743</v>
      </c>
      <c r="P108" s="17">
        <f t="shared" ca="1" si="14"/>
        <v>66072.019603113164</v>
      </c>
      <c r="Q108" s="16">
        <f t="shared" si="15"/>
        <v>0</v>
      </c>
      <c r="R108" s="17">
        <f t="shared" si="16"/>
        <v>0</v>
      </c>
      <c r="S108" s="19">
        <f t="shared" si="17"/>
        <v>0</v>
      </c>
      <c r="T108" s="20">
        <f ca="1">IF(AND(S108=1,F107&gt;D107),Assumptions!$B$17*(F107-D107),0)</f>
        <v>0</v>
      </c>
      <c r="U108" s="27">
        <f t="shared" ca="1" si="18"/>
        <v>-1.6900169642882767E-3</v>
      </c>
      <c r="V108" s="34">
        <f t="shared" ca="1" si="19"/>
        <v>4.0268753239317556E-2</v>
      </c>
    </row>
    <row r="109" spans="1:22" x14ac:dyDescent="0.25">
      <c r="A109" s="4">
        <f t="shared" si="10"/>
        <v>7</v>
      </c>
      <c r="B109" s="4">
        <f t="shared" si="11"/>
        <v>2012</v>
      </c>
      <c r="C109" s="9">
        <v>41120</v>
      </c>
      <c r="D109" s="12">
        <f ca="1">(1+[1]Returns!E109)*D108</f>
        <v>103583714.61836018</v>
      </c>
      <c r="E109" s="12">
        <f t="shared" ca="1" si="12"/>
        <v>104027012.14704567</v>
      </c>
      <c r="F109" s="12">
        <f t="shared" ca="1" si="13"/>
        <v>103957637.68695608</v>
      </c>
      <c r="G109" s="14">
        <f ca="1">G108*(1+Returns!G109)</f>
        <v>9118537.1776846126</v>
      </c>
      <c r="H109" s="14">
        <f ca="1">H108*(1+Returns!H109)</f>
        <v>10375833.831309017</v>
      </c>
      <c r="I109" s="14">
        <f ca="1">I108*(1+Returns!I109)</f>
        <v>5196627.419017408</v>
      </c>
      <c r="J109" s="14">
        <f ca="1">J108*(1+Returns!J109)</f>
        <v>0</v>
      </c>
      <c r="K109" s="14">
        <f ca="1">K108*(1+Returns!K109)</f>
        <v>0</v>
      </c>
      <c r="L109" s="14">
        <f ca="1">L108*(1+Returns!L109)</f>
        <v>20748178.920227319</v>
      </c>
      <c r="M109" s="14">
        <f ca="1">M108*(1+Returns!M109)</f>
        <v>20765614.365038764</v>
      </c>
      <c r="N109" s="14">
        <f ca="1">N108*(1+Returns!N109)-R109-T109</f>
        <v>37822220.433768556</v>
      </c>
      <c r="O109" s="17">
        <f ca="1">(Assumptions!$B$16 / 252)*F108</f>
        <v>3302.4404864740318</v>
      </c>
      <c r="P109" s="17">
        <f t="shared" ca="1" si="14"/>
        <v>69374.460089587199</v>
      </c>
      <c r="Q109" s="16">
        <f t="shared" si="15"/>
        <v>0</v>
      </c>
      <c r="R109" s="17">
        <f t="shared" si="16"/>
        <v>0</v>
      </c>
      <c r="S109" s="19">
        <f t="shared" si="17"/>
        <v>0</v>
      </c>
      <c r="T109" s="20">
        <f ca="1">IF(AND(S109=1,F108&gt;D108),Assumptions!$B$17*(F108-D108),0)</f>
        <v>0</v>
      </c>
      <c r="U109" s="27">
        <f t="shared" ca="1" si="18"/>
        <v>-6.655745138968161E-4</v>
      </c>
      <c r="V109" s="34">
        <f t="shared" ca="1" si="19"/>
        <v>3.9576376869558283E-2</v>
      </c>
    </row>
    <row r="110" spans="1:22" x14ac:dyDescent="0.25">
      <c r="A110" s="4">
        <f t="shared" si="10"/>
        <v>7</v>
      </c>
      <c r="B110" s="4">
        <f t="shared" si="11"/>
        <v>2012</v>
      </c>
      <c r="C110" s="9">
        <v>41121</v>
      </c>
      <c r="D110" s="12">
        <f ca="1">(1+[1]Returns!E110)*D109</f>
        <v>103614705.82993685</v>
      </c>
      <c r="E110" s="12">
        <f t="shared" ca="1" si="12"/>
        <v>104064298.16467035</v>
      </c>
      <c r="F110" s="12">
        <f t="shared" ca="1" si="13"/>
        <v>103991623.46211451</v>
      </c>
      <c r="G110" s="14">
        <f ca="1">G109*(1+Returns!G110)</f>
        <v>9126453.325616708</v>
      </c>
      <c r="H110" s="14">
        <f ca="1">H109*(1+Returns!H110)</f>
        <v>10379087.440745199</v>
      </c>
      <c r="I110" s="14">
        <f ca="1">I109*(1+Returns!I110)</f>
        <v>5198331.4434213918</v>
      </c>
      <c r="J110" s="14">
        <f ca="1">J109*(1+Returns!J110)</f>
        <v>0</v>
      </c>
      <c r="K110" s="14">
        <f ca="1">K109*(1+Returns!K110)</f>
        <v>0</v>
      </c>
      <c r="L110" s="14">
        <f ca="1">L109*(1+Returns!L110)</f>
        <v>20754655.245828129</v>
      </c>
      <c r="M110" s="14">
        <f ca="1">M109*(1+Returns!M110)</f>
        <v>20772245.147205245</v>
      </c>
      <c r="N110" s="14">
        <f ca="1">N109*(1+Returns!N110)-R110-T110</f>
        <v>37833525.56185367</v>
      </c>
      <c r="O110" s="17">
        <f ca="1">(Assumptions!$B$16 / 252)*F109</f>
        <v>3300.2424662525736</v>
      </c>
      <c r="P110" s="17">
        <f t="shared" ca="1" si="14"/>
        <v>72674.702555839773</v>
      </c>
      <c r="Q110" s="16">
        <f t="shared" si="15"/>
        <v>0</v>
      </c>
      <c r="R110" s="17">
        <f t="shared" si="16"/>
        <v>0</v>
      </c>
      <c r="S110" s="19">
        <f t="shared" si="17"/>
        <v>0</v>
      </c>
      <c r="T110" s="20">
        <f ca="1">IF(AND(S110=1,F109&gt;D109),Assumptions!$B$17*(F109-D109),0)</f>
        <v>0</v>
      </c>
      <c r="U110" s="27">
        <f t="shared" ca="1" si="18"/>
        <v>3.2691946368368363E-4</v>
      </c>
      <c r="V110" s="34">
        <f t="shared" ca="1" si="19"/>
        <v>3.9916234621142799E-2</v>
      </c>
    </row>
    <row r="111" spans="1:22" x14ac:dyDescent="0.25">
      <c r="A111" s="4">
        <f t="shared" si="10"/>
        <v>8</v>
      </c>
      <c r="B111" s="4">
        <f t="shared" si="11"/>
        <v>2012</v>
      </c>
      <c r="C111" s="9">
        <v>41122</v>
      </c>
      <c r="D111" s="12">
        <f ca="1">(1+[1]Returns!E111)*D110</f>
        <v>103645706.31377411</v>
      </c>
      <c r="E111" s="12">
        <f t="shared" ca="1" si="12"/>
        <v>104049325.05727845</v>
      </c>
      <c r="F111" s="12">
        <f t="shared" ca="1" si="13"/>
        <v>104046023.7358987</v>
      </c>
      <c r="G111" s="14">
        <f ca="1">G110*(1+Returns!G111)</f>
        <v>9154775.9541182406</v>
      </c>
      <c r="H111" s="14">
        <f ca="1">H110*(1+Returns!H111)</f>
        <v>10382342.070434263</v>
      </c>
      <c r="I111" s="14">
        <f ca="1">I110*(1+Returns!I111)</f>
        <v>5200036.0265914621</v>
      </c>
      <c r="J111" s="14">
        <f ca="1">J110*(1+Returns!J111)</f>
        <v>0</v>
      </c>
      <c r="K111" s="14">
        <f ca="1">K110*(1+Returns!K111)</f>
        <v>0</v>
      </c>
      <c r="L111" s="14">
        <f ca="1">L110*(1+Returns!L111)</f>
        <v>20761133.592945792</v>
      </c>
      <c r="M111" s="14">
        <f ca="1">M110*(1+Returns!M111)</f>
        <v>20778878.046683133</v>
      </c>
      <c r="N111" s="14">
        <f ca="1">N110*(1+Returns!N111)-R111-T111</f>
        <v>37772159.366505571</v>
      </c>
      <c r="O111" s="17">
        <f ca="1">(Assumptions!$B$16 / 252)*F110</f>
        <v>3301.3213797496669</v>
      </c>
      <c r="P111" s="17">
        <f t="shared" ca="1" si="14"/>
        <v>3301.3213797496719</v>
      </c>
      <c r="Q111" s="16">
        <f t="shared" si="15"/>
        <v>1</v>
      </c>
      <c r="R111" s="17">
        <f t="shared" ca="1" si="16"/>
        <v>72674.702555839773</v>
      </c>
      <c r="S111" s="19">
        <f t="shared" si="17"/>
        <v>0</v>
      </c>
      <c r="T111" s="20">
        <f ca="1">IF(AND(S111=1,F110&gt;D110),Assumptions!$B$17*(F110-D110),0)</f>
        <v>0</v>
      </c>
      <c r="U111" s="27">
        <f t="shared" ca="1" si="18"/>
        <v>5.2312168973878137E-4</v>
      </c>
      <c r="V111" s="34">
        <f t="shared" ca="1" si="19"/>
        <v>4.046023735898463E-2</v>
      </c>
    </row>
    <row r="112" spans="1:22" x14ac:dyDescent="0.25">
      <c r="A112" s="4">
        <f t="shared" si="10"/>
        <v>8</v>
      </c>
      <c r="B112" s="4">
        <f t="shared" si="11"/>
        <v>2012</v>
      </c>
      <c r="C112" s="9">
        <v>41123</v>
      </c>
      <c r="D112" s="12">
        <f ca="1">(1+[1]Returns!E112)*D111</f>
        <v>103676716.07264613</v>
      </c>
      <c r="E112" s="12">
        <f t="shared" ca="1" si="12"/>
        <v>104116357.42585132</v>
      </c>
      <c r="F112" s="12">
        <f t="shared" ca="1" si="13"/>
        <v>104109753.056099</v>
      </c>
      <c r="G112" s="14">
        <f ca="1">G111*(1+Returns!G112)</f>
        <v>9192441.9788347222</v>
      </c>
      <c r="H112" s="14">
        <f ca="1">H111*(1+Returns!H112)</f>
        <v>10385597.720696134</v>
      </c>
      <c r="I112" s="14">
        <f ca="1">I111*(1+Returns!I112)</f>
        <v>5201741.1687108446</v>
      </c>
      <c r="J112" s="14">
        <f ca="1">J111*(1+Returns!J112)</f>
        <v>0</v>
      </c>
      <c r="K112" s="14">
        <f ca="1">K111*(1+Returns!K112)</f>
        <v>0</v>
      </c>
      <c r="L112" s="14">
        <f ca="1">L111*(1+Returns!L112)</f>
        <v>20767613.9622113</v>
      </c>
      <c r="M112" s="14">
        <f ca="1">M111*(1+Returns!M112)</f>
        <v>20785513.064148515</v>
      </c>
      <c r="N112" s="14">
        <f ca="1">N111*(1+Returns!N112)-R112-T112</f>
        <v>37783449.531249799</v>
      </c>
      <c r="O112" s="17">
        <f ca="1">(Assumptions!$B$16 / 252)*F111</f>
        <v>3303.0483725682125</v>
      </c>
      <c r="P112" s="17">
        <f t="shared" ca="1" si="14"/>
        <v>6604.3697523178844</v>
      </c>
      <c r="Q112" s="16">
        <f t="shared" si="15"/>
        <v>0</v>
      </c>
      <c r="R112" s="17">
        <f t="shared" si="16"/>
        <v>0</v>
      </c>
      <c r="S112" s="19">
        <f t="shared" si="17"/>
        <v>0</v>
      </c>
      <c r="T112" s="20">
        <f ca="1">IF(AND(S112=1,F111&gt;D111),Assumptions!$B$17*(F111-D111),0)</f>
        <v>0</v>
      </c>
      <c r="U112" s="27">
        <f t="shared" ca="1" si="18"/>
        <v>6.1251086694147361E-4</v>
      </c>
      <c r="V112" s="34">
        <f t="shared" ca="1" si="19"/>
        <v>4.1097530560987527E-2</v>
      </c>
    </row>
    <row r="113" spans="1:22" x14ac:dyDescent="0.25">
      <c r="A113" s="4">
        <f t="shared" si="10"/>
        <v>8</v>
      </c>
      <c r="B113" s="4">
        <f t="shared" si="11"/>
        <v>2012</v>
      </c>
      <c r="C113" s="9">
        <v>41124</v>
      </c>
      <c r="D113" s="12">
        <f ca="1">(1+[1]Returns!E113)*D112</f>
        <v>103707697.78571011</v>
      </c>
      <c r="E113" s="12">
        <f t="shared" ca="1" si="12"/>
        <v>104132379.57123742</v>
      </c>
      <c r="F113" s="12">
        <f t="shared" ca="1" si="13"/>
        <v>104122470.12995951</v>
      </c>
      <c r="G113" s="14">
        <f ca="1">G112*(1+Returns!G113)</f>
        <v>9179123.9841120951</v>
      </c>
      <c r="H113" s="14">
        <f ca="1">H112*(1+Returns!H113)</f>
        <v>10388850.480232021</v>
      </c>
      <c r="I113" s="14">
        <f ca="1">I112*(1+Returns!I113)</f>
        <v>5203444.8248558016</v>
      </c>
      <c r="J113" s="14">
        <f ca="1">J112*(1+Returns!J113)</f>
        <v>0</v>
      </c>
      <c r="K113" s="14">
        <f ca="1">K112*(1+Returns!K113)</f>
        <v>0</v>
      </c>
      <c r="L113" s="14">
        <f ca="1">L112*(1+Returns!L113)</f>
        <v>20774088.566809885</v>
      </c>
      <c r="M113" s="14">
        <f ca="1">M112*(1+Returns!M113)</f>
        <v>20792142.234005611</v>
      </c>
      <c r="N113" s="14">
        <f ca="1">N112*(1+Returns!N113)-R113-T113</f>
        <v>37794729.481222011</v>
      </c>
      <c r="O113" s="17">
        <f ca="1">(Assumptions!$B$16 / 252)*F112</f>
        <v>3305.0715255904443</v>
      </c>
      <c r="P113" s="17">
        <f t="shared" ca="1" si="14"/>
        <v>9909.4412779083286</v>
      </c>
      <c r="Q113" s="16">
        <f t="shared" si="15"/>
        <v>0</v>
      </c>
      <c r="R113" s="17">
        <f t="shared" si="16"/>
        <v>0</v>
      </c>
      <c r="S113" s="19">
        <f t="shared" si="17"/>
        <v>0</v>
      </c>
      <c r="T113" s="20">
        <f ca="1">IF(AND(S113=1,F112&gt;D112),Assumptions!$B$17*(F112-D112),0)</f>
        <v>0</v>
      </c>
      <c r="U113" s="27">
        <f t="shared" ca="1" si="18"/>
        <v>1.2215064859155689E-4</v>
      </c>
      <c r="V113" s="34">
        <f t="shared" ca="1" si="19"/>
        <v>4.1224701299592548E-2</v>
      </c>
    </row>
    <row r="114" spans="1:22" x14ac:dyDescent="0.25">
      <c r="A114" s="4">
        <f t="shared" si="10"/>
        <v>8</v>
      </c>
      <c r="B114" s="4">
        <f t="shared" si="11"/>
        <v>2012</v>
      </c>
      <c r="C114" s="9">
        <v>41127</v>
      </c>
      <c r="D114" s="12">
        <f ca="1">(1+[1]Returns!E114)*D113</f>
        <v>103738726.09181061</v>
      </c>
      <c r="E114" s="12">
        <f t="shared" ca="1" si="12"/>
        <v>104112243.29463382</v>
      </c>
      <c r="F114" s="12">
        <f t="shared" ca="1" si="13"/>
        <v>104099028.37811369</v>
      </c>
      <c r="G114" s="14">
        <f ca="1">G113*(1+Returns!G114)</f>
        <v>9129603.1795290019</v>
      </c>
      <c r="H114" s="14">
        <f ca="1">H113*(1+Returns!H114)</f>
        <v>10392108.171373101</v>
      </c>
      <c r="I114" s="14">
        <f ca="1">I113*(1+Returns!I114)</f>
        <v>5205151.0847531129</v>
      </c>
      <c r="J114" s="14">
        <f ca="1">J113*(1+Returns!J114)</f>
        <v>0</v>
      </c>
      <c r="K114" s="14">
        <f ca="1">K113*(1+Returns!K114)</f>
        <v>0</v>
      </c>
      <c r="L114" s="14">
        <f ca="1">L113*(1+Returns!L114)</f>
        <v>20780572.979834087</v>
      </c>
      <c r="M114" s="14">
        <f ca="1">M113*(1+Returns!M114)</f>
        <v>20798781.486931369</v>
      </c>
      <c r="N114" s="14">
        <f ca="1">N113*(1+Returns!N114)-R114-T114</f>
        <v>37806026.392213151</v>
      </c>
      <c r="O114" s="17">
        <f ca="1">(Assumptions!$B$16 / 252)*F113</f>
        <v>3305.4752422209367</v>
      </c>
      <c r="P114" s="17">
        <f t="shared" ca="1" si="14"/>
        <v>13214.916520129265</v>
      </c>
      <c r="Q114" s="16">
        <f t="shared" si="15"/>
        <v>0</v>
      </c>
      <c r="R114" s="17">
        <f t="shared" si="16"/>
        <v>0</v>
      </c>
      <c r="S114" s="19">
        <f t="shared" si="17"/>
        <v>0</v>
      </c>
      <c r="T114" s="20">
        <f ca="1">IF(AND(S114=1,F113&gt;D113),Assumptions!$B$17*(F113-D113),0)</f>
        <v>0</v>
      </c>
      <c r="U114" s="27">
        <f t="shared" ca="1" si="18"/>
        <v>-2.2513634008647365E-4</v>
      </c>
      <c r="V114" s="34">
        <f t="shared" ca="1" si="19"/>
        <v>4.0990283781134229E-2</v>
      </c>
    </row>
    <row r="115" spans="1:22" x14ac:dyDescent="0.25">
      <c r="A115" s="4">
        <f t="shared" si="10"/>
        <v>8</v>
      </c>
      <c r="B115" s="4">
        <f t="shared" si="11"/>
        <v>2012</v>
      </c>
      <c r="C115" s="9">
        <v>41128</v>
      </c>
      <c r="D115" s="12">
        <f ca="1">(1+[1]Returns!E115)*D114</f>
        <v>103769726.33532862</v>
      </c>
      <c r="E115" s="12">
        <f t="shared" ca="1" si="12"/>
        <v>104063094.89443946</v>
      </c>
      <c r="F115" s="12">
        <f t="shared" ca="1" si="13"/>
        <v>104046575.2468597</v>
      </c>
      <c r="G115" s="14">
        <f ca="1">G114*(1+Returns!G115)</f>
        <v>9051096.471322652</v>
      </c>
      <c r="H115" s="14">
        <f ca="1">H114*(1+Returns!H115)</f>
        <v>10395362.969976079</v>
      </c>
      <c r="I115" s="14">
        <f ca="1">I114*(1+Returns!I115)</f>
        <v>5206855.857701892</v>
      </c>
      <c r="J115" s="14">
        <f ca="1">J114*(1+Returns!J115)</f>
        <v>0</v>
      </c>
      <c r="K115" s="14">
        <f ca="1">K114*(1+Returns!K115)</f>
        <v>0</v>
      </c>
      <c r="L115" s="14">
        <f ca="1">L114*(1+Returns!L115)</f>
        <v>20787051.624594204</v>
      </c>
      <c r="M115" s="14">
        <f ca="1">M114*(1+Returns!M115)</f>
        <v>20805414.88851602</v>
      </c>
      <c r="N115" s="14">
        <f ca="1">N114*(1+Returns!N115)-R115-T115</f>
        <v>37817313.08232861</v>
      </c>
      <c r="O115" s="17">
        <f ca="1">(Assumptions!$B$16 / 252)*F114</f>
        <v>3304.7310596226566</v>
      </c>
      <c r="P115" s="17">
        <f t="shared" ca="1" si="14"/>
        <v>16519.647579751923</v>
      </c>
      <c r="Q115" s="16">
        <f t="shared" si="15"/>
        <v>0</v>
      </c>
      <c r="R115" s="17">
        <f t="shared" si="16"/>
        <v>0</v>
      </c>
      <c r="S115" s="19">
        <f t="shared" si="17"/>
        <v>0</v>
      </c>
      <c r="T115" s="20">
        <f ca="1">IF(AND(S115=1,F114&gt;D114),Assumptions!$B$17*(F114-D114),0)</f>
        <v>0</v>
      </c>
      <c r="U115" s="27">
        <f t="shared" ca="1" si="18"/>
        <v>-5.0387724142308965E-4</v>
      </c>
      <c r="V115" s="34">
        <f t="shared" ca="1" si="19"/>
        <v>4.0465752468594296E-2</v>
      </c>
    </row>
    <row r="116" spans="1:22" x14ac:dyDescent="0.25">
      <c r="A116" s="4">
        <f t="shared" si="10"/>
        <v>8</v>
      </c>
      <c r="B116" s="4">
        <f t="shared" si="11"/>
        <v>2012</v>
      </c>
      <c r="C116" s="9">
        <v>41129</v>
      </c>
      <c r="D116" s="12">
        <f ca="1">(1+[1]Returns!E116)*D115</f>
        <v>103800735.8426494</v>
      </c>
      <c r="E116" s="12">
        <f t="shared" ca="1" si="12"/>
        <v>104133223.18459168</v>
      </c>
      <c r="F116" s="12">
        <f t="shared" ca="1" si="13"/>
        <v>104113400.47113107</v>
      </c>
      <c r="G116" s="14">
        <f ca="1">G115*(1+Returns!G116)</f>
        <v>9091857.3707527686</v>
      </c>
      <c r="H116" s="14">
        <f ca="1">H115*(1+Returns!H116)</f>
        <v>10398618.787978947</v>
      </c>
      <c r="I116" s="14">
        <f ca="1">I115*(1+Returns!I116)</f>
        <v>5208561.1889919676</v>
      </c>
      <c r="J116" s="14">
        <f ca="1">J115*(1+Returns!J116)</f>
        <v>0</v>
      </c>
      <c r="K116" s="14">
        <f ca="1">K115*(1+Returns!K116)</f>
        <v>0</v>
      </c>
      <c r="L116" s="14">
        <f ca="1">L115*(1+Returns!L116)</f>
        <v>20793532.289165709</v>
      </c>
      <c r="M116" s="14">
        <f ca="1">M115*(1+Returns!M116)</f>
        <v>20812050.405706175</v>
      </c>
      <c r="N116" s="14">
        <f ca="1">N115*(1+Returns!N116)-R116-T116</f>
        <v>37828603.141996115</v>
      </c>
      <c r="O116" s="17">
        <f ca="1">(Assumptions!$B$16 / 252)*F115</f>
        <v>3303.0658808526887</v>
      </c>
      <c r="P116" s="17">
        <f t="shared" ca="1" si="14"/>
        <v>19822.713460604613</v>
      </c>
      <c r="Q116" s="16">
        <f t="shared" si="15"/>
        <v>0</v>
      </c>
      <c r="R116" s="17">
        <f t="shared" si="16"/>
        <v>0</v>
      </c>
      <c r="S116" s="19">
        <f t="shared" si="17"/>
        <v>0</v>
      </c>
      <c r="T116" s="20">
        <f ca="1">IF(AND(S116=1,F115&gt;D115),Assumptions!$B$17*(F115-D115),0)</f>
        <v>0</v>
      </c>
      <c r="U116" s="27">
        <f t="shared" ca="1" si="18"/>
        <v>6.422626031930001E-4</v>
      </c>
      <c r="V116" s="34">
        <f t="shared" ca="1" si="19"/>
        <v>4.1134004711308014E-2</v>
      </c>
    </row>
    <row r="117" spans="1:22" x14ac:dyDescent="0.25">
      <c r="A117" s="4">
        <f t="shared" si="10"/>
        <v>8</v>
      </c>
      <c r="B117" s="4">
        <f t="shared" si="11"/>
        <v>2012</v>
      </c>
      <c r="C117" s="9">
        <v>41130</v>
      </c>
      <c r="D117" s="12">
        <f ca="1">(1+[1]Returns!E117)*D116</f>
        <v>103831754.61654125</v>
      </c>
      <c r="E117" s="12">
        <f t="shared" ca="1" si="12"/>
        <v>104235704.49813998</v>
      </c>
      <c r="F117" s="12">
        <f t="shared" ca="1" si="13"/>
        <v>104212576.59736283</v>
      </c>
      <c r="G117" s="14">
        <f ca="1">G116*(1+Returns!G117)</f>
        <v>9164962.2080562897</v>
      </c>
      <c r="H117" s="14">
        <f ca="1">H116*(1+Returns!H117)</f>
        <v>10401875.625700982</v>
      </c>
      <c r="I117" s="14">
        <f ca="1">I116*(1+Returns!I117)</f>
        <v>5210267.0788062066</v>
      </c>
      <c r="J117" s="14">
        <f ca="1">J116*(1+Returns!J117)</f>
        <v>0</v>
      </c>
      <c r="K117" s="14">
        <f ca="1">K116*(1+Returns!K117)</f>
        <v>0</v>
      </c>
      <c r="L117" s="14">
        <f ca="1">L116*(1+Returns!L117)</f>
        <v>20800014.974178307</v>
      </c>
      <c r="M117" s="14">
        <f ca="1">M116*(1+Returns!M117)</f>
        <v>20818688.039176568</v>
      </c>
      <c r="N117" s="14">
        <f ca="1">N116*(1+Returns!N117)-R117-T117</f>
        <v>37839896.572221629</v>
      </c>
      <c r="O117" s="17">
        <f ca="1">(Assumptions!$B$16 / 252)*F116</f>
        <v>3305.1873165438433</v>
      </c>
      <c r="P117" s="17">
        <f t="shared" ca="1" si="14"/>
        <v>23127.900777148458</v>
      </c>
      <c r="Q117" s="16">
        <f t="shared" si="15"/>
        <v>0</v>
      </c>
      <c r="R117" s="17">
        <f t="shared" si="16"/>
        <v>0</v>
      </c>
      <c r="S117" s="19">
        <f t="shared" si="17"/>
        <v>0</v>
      </c>
      <c r="T117" s="20">
        <f ca="1">IF(AND(S117=1,F116&gt;D116),Assumptions!$B$17*(F116-D116),0)</f>
        <v>0</v>
      </c>
      <c r="U117" s="27">
        <f t="shared" ca="1" si="18"/>
        <v>9.5257791776059975E-4</v>
      </c>
      <c r="V117" s="34">
        <f t="shared" ca="1" si="19"/>
        <v>4.2125765973625606E-2</v>
      </c>
    </row>
    <row r="118" spans="1:22" x14ac:dyDescent="0.25">
      <c r="A118" s="4">
        <f t="shared" si="10"/>
        <v>8</v>
      </c>
      <c r="B118" s="4">
        <f t="shared" si="11"/>
        <v>2012</v>
      </c>
      <c r="C118" s="9">
        <v>41131</v>
      </c>
      <c r="D118" s="12">
        <f ca="1">(1+[1]Returns!E118)*D117</f>
        <v>103862782.65977331</v>
      </c>
      <c r="E118" s="12">
        <f t="shared" ca="1" si="12"/>
        <v>104273674.77722034</v>
      </c>
      <c r="F118" s="12">
        <f t="shared" ca="1" si="13"/>
        <v>104247238.54067819</v>
      </c>
      <c r="G118" s="14">
        <f ca="1">G117*(1+Returns!G118)</f>
        <v>9173546.9225557949</v>
      </c>
      <c r="H118" s="14">
        <f ca="1">H117*(1+Returns!H118)</f>
        <v>10405133.483461561</v>
      </c>
      <c r="I118" s="14">
        <f ca="1">I117*(1+Returns!I118)</f>
        <v>5211973.5273275338</v>
      </c>
      <c r="J118" s="14">
        <f ca="1">J117*(1+Returns!J118)</f>
        <v>0</v>
      </c>
      <c r="K118" s="14">
        <f ca="1">K117*(1+Returns!K118)</f>
        <v>0</v>
      </c>
      <c r="L118" s="14">
        <f ca="1">L117*(1+Returns!L118)</f>
        <v>20806499.680261899</v>
      </c>
      <c r="M118" s="14">
        <f ca="1">M117*(1+Returns!M118)</f>
        <v>20825327.789602149</v>
      </c>
      <c r="N118" s="14">
        <f ca="1">N117*(1+Returns!N118)-R118-T118</f>
        <v>37851193.374011397</v>
      </c>
      <c r="O118" s="17">
        <f ca="1">(Assumptions!$B$16 / 252)*F117</f>
        <v>3308.3357649956451</v>
      </c>
      <c r="P118" s="17">
        <f t="shared" ca="1" si="14"/>
        <v>26436.236542144103</v>
      </c>
      <c r="Q118" s="16">
        <f t="shared" si="15"/>
        <v>0</v>
      </c>
      <c r="R118" s="17">
        <f t="shared" si="16"/>
        <v>0</v>
      </c>
      <c r="S118" s="19">
        <f t="shared" si="17"/>
        <v>0</v>
      </c>
      <c r="T118" s="20">
        <f ca="1">IF(AND(S118=1,F117&gt;D117),Assumptions!$B$17*(F117-D117),0)</f>
        <v>0</v>
      </c>
      <c r="U118" s="27">
        <f t="shared" ca="1" si="18"/>
        <v>3.3260806370116747E-4</v>
      </c>
      <c r="V118" s="34">
        <f t="shared" ca="1" si="19"/>
        <v>4.2472385406779223E-2</v>
      </c>
    </row>
    <row r="119" spans="1:22" x14ac:dyDescent="0.25">
      <c r="A119" s="4">
        <f t="shared" si="10"/>
        <v>8</v>
      </c>
      <c r="B119" s="4">
        <f t="shared" si="11"/>
        <v>2012</v>
      </c>
      <c r="C119" s="9">
        <v>41134</v>
      </c>
      <c r="D119" s="12">
        <f ca="1">(1+[1]Returns!E119)*D118</f>
        <v>103893819.97511552</v>
      </c>
      <c r="E119" s="12">
        <f t="shared" ca="1" si="12"/>
        <v>104262999.97206587</v>
      </c>
      <c r="F119" s="12">
        <f t="shared" ca="1" si="13"/>
        <v>104233254.29937957</v>
      </c>
      <c r="G119" s="14">
        <f ca="1">G118*(1+Returns!G119)</f>
        <v>9133477.4616701342</v>
      </c>
      <c r="H119" s="14">
        <f ca="1">H118*(1+Returns!H119)</f>
        <v>10408392.361580156</v>
      </c>
      <c r="I119" s="14">
        <f ca="1">I118*(1+Returns!I119)</f>
        <v>5213680.5347389355</v>
      </c>
      <c r="J119" s="14">
        <f ca="1">J118*(1+Returns!J119)</f>
        <v>0</v>
      </c>
      <c r="K119" s="14">
        <f ca="1">K118*(1+Returns!K119)</f>
        <v>0</v>
      </c>
      <c r="L119" s="14">
        <f ca="1">L118*(1+Returns!L119)</f>
        <v>20812986.408046581</v>
      </c>
      <c r="M119" s="14">
        <f ca="1">M118*(1+Returns!M119)</f>
        <v>20831969.657658085</v>
      </c>
      <c r="N119" s="14">
        <f ca="1">N118*(1+Returns!N119)-R119-T119</f>
        <v>37862493.548371978</v>
      </c>
      <c r="O119" s="17">
        <f ca="1">(Assumptions!$B$16 / 252)*F118</f>
        <v>3309.4361441485139</v>
      </c>
      <c r="P119" s="17">
        <f t="shared" ca="1" si="14"/>
        <v>29745.672686292615</v>
      </c>
      <c r="Q119" s="16">
        <f t="shared" si="15"/>
        <v>0</v>
      </c>
      <c r="R119" s="17">
        <f t="shared" si="16"/>
        <v>0</v>
      </c>
      <c r="S119" s="19">
        <f t="shared" si="17"/>
        <v>0</v>
      </c>
      <c r="T119" s="20">
        <f ca="1">IF(AND(S119=1,F118&gt;D118),Assumptions!$B$17*(F118-D118),0)</f>
        <v>0</v>
      </c>
      <c r="U119" s="27">
        <f t="shared" ca="1" si="18"/>
        <v>-1.3414495668540027E-4</v>
      </c>
      <c r="V119" s="34">
        <f t="shared" ca="1" si="19"/>
        <v>4.2332542993793076E-2</v>
      </c>
    </row>
    <row r="120" spans="1:22" x14ac:dyDescent="0.25">
      <c r="A120" s="4">
        <f t="shared" si="10"/>
        <v>8</v>
      </c>
      <c r="B120" s="4">
        <f t="shared" si="11"/>
        <v>2012</v>
      </c>
      <c r="C120" s="9">
        <v>41135</v>
      </c>
      <c r="D120" s="12">
        <f ca="1">(1+[1]Returns!E120)*D119</f>
        <v>103924789.6839119</v>
      </c>
      <c r="E120" s="12">
        <f t="shared" ca="1" si="12"/>
        <v>104355386.82814258</v>
      </c>
      <c r="F120" s="12">
        <f t="shared" ca="1" si="13"/>
        <v>104322332.16325632</v>
      </c>
      <c r="G120" s="14">
        <f ca="1">G119*(1+Returns!G120)</f>
        <v>9196533.2865322791</v>
      </c>
      <c r="H120" s="14">
        <f ca="1">H119*(1+Returns!H120)</f>
        <v>10411644.202127505</v>
      </c>
      <c r="I120" s="14">
        <f ca="1">I119*(1+Returns!I120)</f>
        <v>5215383.8876899108</v>
      </c>
      <c r="J120" s="14">
        <f ca="1">J119*(1+Returns!J120)</f>
        <v>0</v>
      </c>
      <c r="K120" s="14">
        <f ca="1">K119*(1+Returns!K120)</f>
        <v>0</v>
      </c>
      <c r="L120" s="14">
        <f ca="1">L119*(1+Returns!L120)</f>
        <v>20819459.115569983</v>
      </c>
      <c r="M120" s="14">
        <f ca="1">M119*(1+Returns!M120)</f>
        <v>20838597.232159447</v>
      </c>
      <c r="N120" s="14">
        <f ca="1">N119*(1+Returns!N120)-R120-T120</f>
        <v>37873769.104063459</v>
      </c>
      <c r="O120" s="17">
        <f ca="1">(Assumptions!$B$16 / 252)*F119</f>
        <v>3308.9921999803037</v>
      </c>
      <c r="P120" s="17">
        <f t="shared" ca="1" si="14"/>
        <v>33054.66488627292</v>
      </c>
      <c r="Q120" s="16">
        <f t="shared" si="15"/>
        <v>0</v>
      </c>
      <c r="R120" s="17">
        <f t="shared" si="16"/>
        <v>0</v>
      </c>
      <c r="S120" s="19">
        <f t="shared" si="17"/>
        <v>0</v>
      </c>
      <c r="T120" s="20">
        <f ca="1">IF(AND(S120=1,F119&gt;D119),Assumptions!$B$17*(F119-D119),0)</f>
        <v>0</v>
      </c>
      <c r="U120" s="27">
        <f t="shared" ca="1" si="18"/>
        <v>8.5460119685887292E-4</v>
      </c>
      <c r="V120" s="34">
        <f t="shared" ca="1" si="19"/>
        <v>4.3223321632560596E-2</v>
      </c>
    </row>
    <row r="121" spans="1:22" x14ac:dyDescent="0.25">
      <c r="A121" s="4">
        <f t="shared" si="10"/>
        <v>8</v>
      </c>
      <c r="B121" s="4">
        <f t="shared" si="11"/>
        <v>2012</v>
      </c>
      <c r="C121" s="9">
        <v>41136</v>
      </c>
      <c r="D121" s="12">
        <f ca="1">(1+[1]Returns!E121)*D120</f>
        <v>103955882.94173743</v>
      </c>
      <c r="E121" s="12">
        <f t="shared" ca="1" si="12"/>
        <v>104378045.40082768</v>
      </c>
      <c r="F121" s="12">
        <f t="shared" ca="1" si="13"/>
        <v>104341678.91587272</v>
      </c>
      <c r="G121" s="14">
        <f ca="1">G120*(1+Returns!G121)</f>
        <v>9189743.6479249299</v>
      </c>
      <c r="H121" s="14">
        <f ca="1">H120*(1+Returns!H121)</f>
        <v>10414909.04082606</v>
      </c>
      <c r="I121" s="14">
        <f ca="1">I120*(1+Returns!I121)</f>
        <v>5217094.062521426</v>
      </c>
      <c r="J121" s="14">
        <f ca="1">J120*(1+Returns!J121)</f>
        <v>0</v>
      </c>
      <c r="K121" s="14">
        <f ca="1">K120*(1+Returns!K121)</f>
        <v>0</v>
      </c>
      <c r="L121" s="14">
        <f ca="1">L120*(1+Returns!L121)</f>
        <v>20825957.690533292</v>
      </c>
      <c r="M121" s="14">
        <f ca="1">M120*(1+Returns!M121)</f>
        <v>20845251.318885345</v>
      </c>
      <c r="N121" s="14">
        <f ca="1">N120*(1+Returns!N121)-R121-T121</f>
        <v>37885089.640136622</v>
      </c>
      <c r="O121" s="17">
        <f ca="1">(Assumptions!$B$16 / 252)*F120</f>
        <v>3311.8200686748037</v>
      </c>
      <c r="P121" s="17">
        <f t="shared" ca="1" si="14"/>
        <v>36366.484954947722</v>
      </c>
      <c r="Q121" s="16">
        <f t="shared" si="15"/>
        <v>0</v>
      </c>
      <c r="R121" s="17">
        <f t="shared" si="16"/>
        <v>0</v>
      </c>
      <c r="S121" s="19">
        <f t="shared" si="17"/>
        <v>0</v>
      </c>
      <c r="T121" s="20">
        <f ca="1">IF(AND(S121=1,F120&gt;D120),Assumptions!$B$17*(F120-D120),0)</f>
        <v>0</v>
      </c>
      <c r="U121" s="27">
        <f t="shared" ca="1" si="18"/>
        <v>1.854516881978352E-4</v>
      </c>
      <c r="V121" s="34">
        <f t="shared" ca="1" si="19"/>
        <v>4.3416789158724711E-2</v>
      </c>
    </row>
    <row r="122" spans="1:22" x14ac:dyDescent="0.25">
      <c r="A122" s="4">
        <f t="shared" si="10"/>
        <v>8</v>
      </c>
      <c r="B122" s="4">
        <f t="shared" si="11"/>
        <v>2012</v>
      </c>
      <c r="C122" s="9">
        <v>41137</v>
      </c>
      <c r="D122" s="12">
        <f ca="1">(1+[1]Returns!E122)*D121</f>
        <v>103986985.50235477</v>
      </c>
      <c r="E122" s="12">
        <f t="shared" ca="1" si="12"/>
        <v>104358681.88273722</v>
      </c>
      <c r="F122" s="12">
        <f t="shared" ca="1" si="13"/>
        <v>104319002.96353097</v>
      </c>
      <c r="G122" s="14">
        <f ca="1">G121*(1+Returns!G122)</f>
        <v>9140922.7970422935</v>
      </c>
      <c r="H122" s="14">
        <f ca="1">H121*(1+Returns!H122)</f>
        <v>10418174.903298719</v>
      </c>
      <c r="I122" s="14">
        <f ca="1">I121*(1+Returns!I122)</f>
        <v>5218804.7981358133</v>
      </c>
      <c r="J122" s="14">
        <f ca="1">J121*(1+Returns!J122)</f>
        <v>0</v>
      </c>
      <c r="K122" s="14">
        <f ca="1">K121*(1+Returns!K122)</f>
        <v>0</v>
      </c>
      <c r="L122" s="14">
        <f ca="1">L121*(1+Returns!L122)</f>
        <v>20832458.293958355</v>
      </c>
      <c r="M122" s="14">
        <f ca="1">M121*(1+Returns!M122)</f>
        <v>20851907.530364156</v>
      </c>
      <c r="N122" s="14">
        <f ca="1">N121*(1+Returns!N122)-R122-T122</f>
        <v>37896413.559937887</v>
      </c>
      <c r="O122" s="17">
        <f ca="1">(Assumptions!$B$16 / 252)*F121</f>
        <v>3312.4342512975468</v>
      </c>
      <c r="P122" s="17">
        <f t="shared" ca="1" si="14"/>
        <v>39678.919206245271</v>
      </c>
      <c r="Q122" s="16">
        <f t="shared" si="15"/>
        <v>0</v>
      </c>
      <c r="R122" s="17">
        <f t="shared" si="16"/>
        <v>0</v>
      </c>
      <c r="S122" s="19">
        <f t="shared" si="17"/>
        <v>0</v>
      </c>
      <c r="T122" s="20">
        <f ca="1">IF(AND(S122=1,F121&gt;D121),Assumptions!$B$17*(F121-D121),0)</f>
        <v>0</v>
      </c>
      <c r="U122" s="27">
        <f t="shared" ca="1" si="18"/>
        <v>-2.1732401258400813E-4</v>
      </c>
      <c r="V122" s="34">
        <f t="shared" ca="1" si="19"/>
        <v>4.3190029635307159E-2</v>
      </c>
    </row>
    <row r="123" spans="1:22" x14ac:dyDescent="0.25">
      <c r="A123" s="4">
        <f t="shared" si="10"/>
        <v>8</v>
      </c>
      <c r="B123" s="4">
        <f t="shared" si="11"/>
        <v>2012</v>
      </c>
      <c r="C123" s="9">
        <v>41138</v>
      </c>
      <c r="D123" s="12">
        <f ca="1">(1+[1]Returns!E123)*D122</f>
        <v>104018059.93323244</v>
      </c>
      <c r="E123" s="12">
        <f t="shared" ca="1" si="12"/>
        <v>104255551.35002956</v>
      </c>
      <c r="F123" s="12">
        <f t="shared" ca="1" si="13"/>
        <v>104212560.71644352</v>
      </c>
      <c r="G123" s="14">
        <f ca="1">G122*(1+Returns!G123)</f>
        <v>9008361.2164503168</v>
      </c>
      <c r="H123" s="14">
        <f ca="1">H122*(1+Returns!H123)</f>
        <v>10421437.865977865</v>
      </c>
      <c r="I123" s="14">
        <f ca="1">I122*(1+Returns!I123)</f>
        <v>5220514.04290123</v>
      </c>
      <c r="J123" s="14">
        <f ca="1">J122*(1+Returns!J123)</f>
        <v>0</v>
      </c>
      <c r="K123" s="14">
        <f ca="1">K122*(1+Returns!K123)</f>
        <v>0</v>
      </c>
      <c r="L123" s="14">
        <f ca="1">L122*(1+Returns!L123)</f>
        <v>20838953.114717029</v>
      </c>
      <c r="M123" s="14">
        <f ca="1">M122*(1+Returns!M123)</f>
        <v>20858557.875555862</v>
      </c>
      <c r="N123" s="14">
        <f ca="1">N122*(1+Returns!N123)-R123-T123</f>
        <v>37907727.234427258</v>
      </c>
      <c r="O123" s="17">
        <f ca="1">(Assumptions!$B$16 / 252)*F122</f>
        <v>3311.7143797946337</v>
      </c>
      <c r="P123" s="17">
        <f t="shared" ca="1" si="14"/>
        <v>42990.633586039905</v>
      </c>
      <c r="Q123" s="16">
        <f t="shared" si="15"/>
        <v>0</v>
      </c>
      <c r="R123" s="17">
        <f t="shared" si="16"/>
        <v>0</v>
      </c>
      <c r="S123" s="19">
        <f t="shared" si="17"/>
        <v>0</v>
      </c>
      <c r="T123" s="20">
        <f ca="1">IF(AND(S123=1,F122&gt;D122),Assumptions!$B$17*(F122-D122),0)</f>
        <v>0</v>
      </c>
      <c r="U123" s="27">
        <f t="shared" ca="1" si="18"/>
        <v>-1.0203533782302543E-3</v>
      </c>
      <c r="V123" s="34">
        <f t="shared" ca="1" si="19"/>
        <v>4.2125607164432699E-2</v>
      </c>
    </row>
    <row r="124" spans="1:22" x14ac:dyDescent="0.25">
      <c r="A124" s="4">
        <f t="shared" si="10"/>
        <v>8</v>
      </c>
      <c r="B124" s="4">
        <f t="shared" si="11"/>
        <v>2012</v>
      </c>
      <c r="C124" s="9">
        <v>41141</v>
      </c>
      <c r="D124" s="12">
        <f ca="1">(1+[1]Returns!E124)*D123</f>
        <v>104049219.58326603</v>
      </c>
      <c r="E124" s="12">
        <f t="shared" ca="1" si="12"/>
        <v>104312900.92794123</v>
      </c>
      <c r="F124" s="12">
        <f t="shared" ca="1" si="13"/>
        <v>104266601.95909436</v>
      </c>
      <c r="G124" s="14">
        <f ca="1">G123*(1+Returns!G124)</f>
        <v>9036198.8170819171</v>
      </c>
      <c r="H124" s="14">
        <f ca="1">H123*(1+Returns!H124)</f>
        <v>10424709.809863072</v>
      </c>
      <c r="I124" s="14">
        <f ca="1">I123*(1+Returns!I124)</f>
        <v>5222228.009443759</v>
      </c>
      <c r="J124" s="14">
        <f ca="1">J123*(1+Returns!J124)</f>
        <v>0</v>
      </c>
      <c r="K124" s="14">
        <f ca="1">K123*(1+Returns!K124)</f>
        <v>0</v>
      </c>
      <c r="L124" s="14">
        <f ca="1">L123*(1+Returns!L124)</f>
        <v>20845465.805754084</v>
      </c>
      <c r="M124" s="14">
        <f ca="1">M123*(1+Returns!M124)</f>
        <v>20865226.552305911</v>
      </c>
      <c r="N124" s="14">
        <f ca="1">N123*(1+Returns!N124)-R124-T124</f>
        <v>37919071.933492497</v>
      </c>
      <c r="O124" s="17">
        <f ca="1">(Assumptions!$B$16 / 252)*F123</f>
        <v>3308.3352608394766</v>
      </c>
      <c r="P124" s="17">
        <f t="shared" ca="1" si="14"/>
        <v>46298.968846879383</v>
      </c>
      <c r="Q124" s="16">
        <f t="shared" si="15"/>
        <v>0</v>
      </c>
      <c r="R124" s="17">
        <f t="shared" si="16"/>
        <v>0</v>
      </c>
      <c r="S124" s="19">
        <f t="shared" si="17"/>
        <v>0</v>
      </c>
      <c r="T124" s="20">
        <f ca="1">IF(AND(S124=1,F123&gt;D123),Assumptions!$B$17*(F123-D123),0)</f>
        <v>0</v>
      </c>
      <c r="U124" s="27">
        <f t="shared" ca="1" si="18"/>
        <v>5.185674575052257E-4</v>
      </c>
      <c r="V124" s="34">
        <f t="shared" ca="1" si="19"/>
        <v>4.2666019590940962E-2</v>
      </c>
    </row>
    <row r="125" spans="1:22" x14ac:dyDescent="0.25">
      <c r="A125" s="4">
        <f t="shared" si="10"/>
        <v>8</v>
      </c>
      <c r="B125" s="4">
        <f t="shared" si="11"/>
        <v>2012</v>
      </c>
      <c r="C125" s="9">
        <v>41142</v>
      </c>
      <c r="D125" s="12">
        <f ca="1">(1+[1]Returns!E125)*D124</f>
        <v>104080427.06569564</v>
      </c>
      <c r="E125" s="12">
        <f t="shared" ca="1" si="12"/>
        <v>104271332.50126615</v>
      </c>
      <c r="F125" s="12">
        <f t="shared" ca="1" si="13"/>
        <v>104221723.48156343</v>
      </c>
      <c r="G125" s="14">
        <f ca="1">G124*(1+Returns!G125)</f>
        <v>8965072.8454323821</v>
      </c>
      <c r="H125" s="14">
        <f ca="1">H124*(1+Returns!H125)</f>
        <v>10427986.816397807</v>
      </c>
      <c r="I125" s="14">
        <f ca="1">I124*(1+Returns!I125)</f>
        <v>5223944.6488630986</v>
      </c>
      <c r="J125" s="14">
        <f ca="1">J124*(1+Returns!J125)</f>
        <v>0</v>
      </c>
      <c r="K125" s="14">
        <f ca="1">K124*(1+Returns!K125)</f>
        <v>0</v>
      </c>
      <c r="L125" s="14">
        <f ca="1">L124*(1+Returns!L125)</f>
        <v>20851988.565875132</v>
      </c>
      <c r="M125" s="14">
        <f ca="1">M124*(1+Returns!M125)</f>
        <v>20871905.579953738</v>
      </c>
      <c r="N125" s="14">
        <f ca="1">N124*(1+Returns!N125)-R125-T125</f>
        <v>37930434.044743992</v>
      </c>
      <c r="O125" s="17">
        <f ca="1">(Assumptions!$B$16 / 252)*F124</f>
        <v>3310.0508558442652</v>
      </c>
      <c r="P125" s="17">
        <f t="shared" ca="1" si="14"/>
        <v>49609.01970272365</v>
      </c>
      <c r="Q125" s="16">
        <f t="shared" si="15"/>
        <v>0</v>
      </c>
      <c r="R125" s="17">
        <f t="shared" si="16"/>
        <v>0</v>
      </c>
      <c r="S125" s="19">
        <f t="shared" si="17"/>
        <v>0</v>
      </c>
      <c r="T125" s="20">
        <f ca="1">IF(AND(S125=1,F124&gt;D124),Assumptions!$B$17*(F124-D124),0)</f>
        <v>0</v>
      </c>
      <c r="U125" s="27">
        <f t="shared" ca="1" si="18"/>
        <v>-4.3042044804075807E-4</v>
      </c>
      <c r="V125" s="34">
        <f t="shared" ca="1" si="19"/>
        <v>4.2217234815631777E-2</v>
      </c>
    </row>
    <row r="126" spans="1:22" x14ac:dyDescent="0.25">
      <c r="A126" s="4">
        <f t="shared" si="10"/>
        <v>8</v>
      </c>
      <c r="B126" s="4">
        <f t="shared" si="11"/>
        <v>2012</v>
      </c>
      <c r="C126" s="9">
        <v>41143</v>
      </c>
      <c r="D126" s="12">
        <f ca="1">(1+[1]Returns!E126)*D125</f>
        <v>104111529.41971569</v>
      </c>
      <c r="E126" s="12">
        <f t="shared" ca="1" si="12"/>
        <v>104305851.96712744</v>
      </c>
      <c r="F126" s="12">
        <f t="shared" ca="1" si="13"/>
        <v>104252934.32128245</v>
      </c>
      <c r="G126" s="14">
        <f ca="1">G125*(1+Returns!G126)</f>
        <v>8970133.8835270219</v>
      </c>
      <c r="H126" s="14">
        <f ca="1">H125*(1+Returns!H126)</f>
        <v>10431252.852158999</v>
      </c>
      <c r="I126" s="14">
        <f ca="1">I125*(1+Returns!I126)</f>
        <v>5225655.5770145189</v>
      </c>
      <c r="J126" s="14">
        <f ca="1">J125*(1+Returns!J126)</f>
        <v>0</v>
      </c>
      <c r="K126" s="14">
        <f ca="1">K125*(1+Returns!K126)</f>
        <v>0</v>
      </c>
      <c r="L126" s="14">
        <f ca="1">L125*(1+Returns!L126)</f>
        <v>20858489.475479089</v>
      </c>
      <c r="M126" s="14">
        <f ca="1">M125*(1+Returns!M126)</f>
        <v>20878562.303167824</v>
      </c>
      <c r="N126" s="14">
        <f ca="1">N125*(1+Returns!N126)-R126-T126</f>
        <v>37941757.875779986</v>
      </c>
      <c r="O126" s="17">
        <f ca="1">(Assumptions!$B$16 / 252)*F125</f>
        <v>3308.6261422718549</v>
      </c>
      <c r="P126" s="17">
        <f t="shared" ca="1" si="14"/>
        <v>52917.645844995503</v>
      </c>
      <c r="Q126" s="16">
        <f t="shared" si="15"/>
        <v>0</v>
      </c>
      <c r="R126" s="17">
        <f t="shared" si="16"/>
        <v>0</v>
      </c>
      <c r="S126" s="19">
        <f t="shared" si="17"/>
        <v>0</v>
      </c>
      <c r="T126" s="20">
        <f ca="1">IF(AND(S126=1,F125&gt;D125),Assumptions!$B$17*(F125-D125),0)</f>
        <v>0</v>
      </c>
      <c r="U126" s="27">
        <f t="shared" ca="1" si="18"/>
        <v>2.9946578003503532E-4</v>
      </c>
      <c r="V126" s="34">
        <f t="shared" ca="1" si="19"/>
        <v>4.2529343212821757E-2</v>
      </c>
    </row>
    <row r="127" spans="1:22" x14ac:dyDescent="0.25">
      <c r="A127" s="4">
        <f t="shared" si="10"/>
        <v>8</v>
      </c>
      <c r="B127" s="4">
        <f t="shared" si="11"/>
        <v>2012</v>
      </c>
      <c r="C127" s="9">
        <v>41144</v>
      </c>
      <c r="D127" s="12">
        <f ca="1">(1+[1]Returns!E127)*D126</f>
        <v>104142602.54678629</v>
      </c>
      <c r="E127" s="12">
        <f t="shared" ca="1" si="12"/>
        <v>104119669.54287699</v>
      </c>
      <c r="F127" s="12">
        <f t="shared" ca="1" si="13"/>
        <v>104063442.28006941</v>
      </c>
      <c r="G127" s="14">
        <f ca="1">G126*(1+Returns!G127)</f>
        <v>8754520.355859682</v>
      </c>
      <c r="H127" s="14">
        <f ca="1">H126*(1+Returns!H127)</f>
        <v>10434515.872874418</v>
      </c>
      <c r="I127" s="14">
        <f ca="1">I126*(1+Returns!I127)</f>
        <v>5227364.9539264916</v>
      </c>
      <c r="J127" s="14">
        <f ca="1">J126*(1+Returns!J127)</f>
        <v>0</v>
      </c>
      <c r="K127" s="14">
        <f ca="1">K126*(1+Returns!K127)</f>
        <v>0</v>
      </c>
      <c r="L127" s="14">
        <f ca="1">L126*(1+Returns!L127)</f>
        <v>20864984.37301819</v>
      </c>
      <c r="M127" s="14">
        <f ca="1">M126*(1+Returns!M127)</f>
        <v>20885212.925166614</v>
      </c>
      <c r="N127" s="14">
        <f ca="1">N126*(1+Returns!N127)-R127-T127</f>
        <v>37953071.062031582</v>
      </c>
      <c r="O127" s="17">
        <f ca="1">(Assumptions!$B$16 / 252)*F126</f>
        <v>3309.616962580395</v>
      </c>
      <c r="P127" s="17">
        <f t="shared" ca="1" si="14"/>
        <v>56227.262807575898</v>
      </c>
      <c r="Q127" s="16">
        <f t="shared" si="15"/>
        <v>0</v>
      </c>
      <c r="R127" s="17">
        <f t="shared" si="16"/>
        <v>0</v>
      </c>
      <c r="S127" s="19">
        <f t="shared" si="17"/>
        <v>0</v>
      </c>
      <c r="T127" s="20">
        <f ca="1">IF(AND(S127=1,F126&gt;D126),Assumptions!$B$17*(F126-D126),0)</f>
        <v>0</v>
      </c>
      <c r="U127" s="27">
        <f t="shared" ca="1" si="18"/>
        <v>-1.8176182996352264E-3</v>
      </c>
      <c r="V127" s="34">
        <f t="shared" ca="1" si="19"/>
        <v>4.0634422800691405E-2</v>
      </c>
    </row>
    <row r="128" spans="1:22" x14ac:dyDescent="0.25">
      <c r="A128" s="4">
        <f t="shared" si="10"/>
        <v>8</v>
      </c>
      <c r="B128" s="4">
        <f t="shared" si="11"/>
        <v>2012</v>
      </c>
      <c r="C128" s="9">
        <v>41145</v>
      </c>
      <c r="D128" s="12">
        <f ca="1">(1+[1]Returns!E128)*D127</f>
        <v>104173684.94794241</v>
      </c>
      <c r="E128" s="12">
        <f t="shared" ca="1" si="12"/>
        <v>104135973.18931094</v>
      </c>
      <c r="F128" s="12">
        <f t="shared" ca="1" si="13"/>
        <v>104076442.32516114</v>
      </c>
      <c r="G128" s="14">
        <f ca="1">G127*(1+Returns!G128)</f>
        <v>8741383.8048729114</v>
      </c>
      <c r="H128" s="14">
        <f ca="1">H127*(1+Returns!H128)</f>
        <v>10437779.914301762</v>
      </c>
      <c r="I128" s="14">
        <f ca="1">I127*(1+Returns!I128)</f>
        <v>5229074.8899969058</v>
      </c>
      <c r="J128" s="14">
        <f ca="1">J127*(1+Returns!J128)</f>
        <v>0</v>
      </c>
      <c r="K128" s="14">
        <f ca="1">K127*(1+Returns!K128)</f>
        <v>0</v>
      </c>
      <c r="L128" s="14">
        <f ca="1">L127*(1+Returns!L128)</f>
        <v>20871481.2929326</v>
      </c>
      <c r="M128" s="14">
        <f ca="1">M127*(1+Returns!M128)</f>
        <v>20891865.665643312</v>
      </c>
      <c r="N128" s="14">
        <f ca="1">N127*(1+Returns!N128)-R128-T128</f>
        <v>37964387.62156345</v>
      </c>
      <c r="O128" s="17">
        <f ca="1">(Assumptions!$B$16 / 252)*F127</f>
        <v>3303.6013422244255</v>
      </c>
      <c r="P128" s="17">
        <f t="shared" ca="1" si="14"/>
        <v>59530.864149800327</v>
      </c>
      <c r="Q128" s="16">
        <f t="shared" si="15"/>
        <v>0</v>
      </c>
      <c r="R128" s="17">
        <f t="shared" si="16"/>
        <v>0</v>
      </c>
      <c r="S128" s="19">
        <f t="shared" si="17"/>
        <v>0</v>
      </c>
      <c r="T128" s="20">
        <f ca="1">IF(AND(S128=1,F127&gt;D127),Assumptions!$B$17*(F127-D127),0)</f>
        <v>0</v>
      </c>
      <c r="U128" s="27">
        <f t="shared" ca="1" si="18"/>
        <v>1.2492422705712158E-4</v>
      </c>
      <c r="V128" s="34">
        <f t="shared" ca="1" si="19"/>
        <v>4.0764423251608894E-2</v>
      </c>
    </row>
    <row r="129" spans="1:22" x14ac:dyDescent="0.25">
      <c r="A129" s="4">
        <f t="shared" si="10"/>
        <v>8</v>
      </c>
      <c r="B129" s="4">
        <f t="shared" si="11"/>
        <v>2012</v>
      </c>
      <c r="C129" s="9">
        <v>41148</v>
      </c>
      <c r="D129" s="12">
        <f ca="1">(1+[1]Returns!E129)*D128</f>
        <v>104204815.1702154</v>
      </c>
      <c r="E129" s="12">
        <f t="shared" ca="1" si="12"/>
        <v>104175071.29974835</v>
      </c>
      <c r="F129" s="12">
        <f t="shared" ca="1" si="13"/>
        <v>104112236.42155647</v>
      </c>
      <c r="G129" s="14">
        <f ca="1">G128*(1+Returns!G129)</f>
        <v>8750996.1604894474</v>
      </c>
      <c r="H129" s="14">
        <f ca="1">H128*(1+Returns!H129)</f>
        <v>10441049.017252099</v>
      </c>
      <c r="I129" s="14">
        <f ca="1">I128*(1+Returns!I129)</f>
        <v>5230787.4983870285</v>
      </c>
      <c r="J129" s="14">
        <f ca="1">J128*(1+Returns!J129)</f>
        <v>0</v>
      </c>
      <c r="K129" s="14">
        <f ca="1">K128*(1+Returns!K129)</f>
        <v>0</v>
      </c>
      <c r="L129" s="14">
        <f ca="1">L128*(1+Returns!L129)</f>
        <v>20877988.279676691</v>
      </c>
      <c r="M129" s="14">
        <f ca="1">M128*(1+Returns!M129)</f>
        <v>20898528.75477187</v>
      </c>
      <c r="N129" s="14">
        <f ca="1">N128*(1+Returns!N129)-R129-T129</f>
        <v>37975721.589171216</v>
      </c>
      <c r="O129" s="17">
        <f ca="1">(Assumptions!$B$16 / 252)*F128</f>
        <v>3304.0140420686075</v>
      </c>
      <c r="P129" s="17">
        <f t="shared" ca="1" si="14"/>
        <v>62834.878191868935</v>
      </c>
      <c r="Q129" s="16">
        <f t="shared" si="15"/>
        <v>0</v>
      </c>
      <c r="R129" s="17">
        <f t="shared" si="16"/>
        <v>0</v>
      </c>
      <c r="S129" s="19">
        <f t="shared" si="17"/>
        <v>0</v>
      </c>
      <c r="T129" s="20">
        <f ca="1">IF(AND(S129=1,F128&gt;D128),Assumptions!$B$17*(F128-D128),0)</f>
        <v>0</v>
      </c>
      <c r="U129" s="27">
        <f t="shared" ca="1" si="18"/>
        <v>3.4392121401971565E-4</v>
      </c>
      <c r="V129" s="34">
        <f t="shared" ca="1" si="19"/>
        <v>4.1122364215562035E-2</v>
      </c>
    </row>
    <row r="130" spans="1:22" x14ac:dyDescent="0.25">
      <c r="A130" s="4">
        <f t="shared" si="10"/>
        <v>8</v>
      </c>
      <c r="B130" s="4">
        <f t="shared" si="11"/>
        <v>2012</v>
      </c>
      <c r="C130" s="9">
        <v>41149</v>
      </c>
      <c r="D130" s="12">
        <f ca="1">(1+[1]Returns!E130)*D129</f>
        <v>104235992.20886618</v>
      </c>
      <c r="E130" s="12">
        <f t="shared" ca="1" si="12"/>
        <v>104210513.76810494</v>
      </c>
      <c r="F130" s="12">
        <f t="shared" ca="1" si="13"/>
        <v>104144373.73955049</v>
      </c>
      <c r="G130" s="14">
        <f ca="1">G129*(1+Returns!G130)</f>
        <v>8756908.2658227477</v>
      </c>
      <c r="H130" s="14">
        <f ca="1">H129*(1+Returns!H130)</f>
        <v>10444323.076586364</v>
      </c>
      <c r="I130" s="14">
        <f ca="1">I129*(1+Returns!I130)</f>
        <v>5232502.7242115093</v>
      </c>
      <c r="J130" s="14">
        <f ca="1">J129*(1+Returns!J130)</f>
        <v>0</v>
      </c>
      <c r="K130" s="14">
        <f ca="1">K129*(1+Returns!K130)</f>
        <v>0</v>
      </c>
      <c r="L130" s="14">
        <f ca="1">L129*(1+Returns!L130)</f>
        <v>20884505.123902343</v>
      </c>
      <c r="M130" s="14">
        <f ca="1">M129*(1+Returns!M130)</f>
        <v>20905201.978560816</v>
      </c>
      <c r="N130" s="14">
        <f ca="1">N129*(1+Returns!N130)-R130-T130</f>
        <v>37987072.599021152</v>
      </c>
      <c r="O130" s="17">
        <f ca="1">(Assumptions!$B$16 / 252)*F129</f>
        <v>3305.1503625890941</v>
      </c>
      <c r="P130" s="17">
        <f t="shared" ca="1" si="14"/>
        <v>66140.028554458026</v>
      </c>
      <c r="Q130" s="16">
        <f t="shared" si="15"/>
        <v>0</v>
      </c>
      <c r="R130" s="17">
        <f t="shared" si="16"/>
        <v>0</v>
      </c>
      <c r="S130" s="19">
        <f t="shared" si="17"/>
        <v>0</v>
      </c>
      <c r="T130" s="20">
        <f ca="1">IF(AND(S130=1,F129&gt;D129),Assumptions!$B$17*(F129-D129),0)</f>
        <v>0</v>
      </c>
      <c r="U130" s="27">
        <f t="shared" ca="1" si="18"/>
        <v>3.0867954717539448E-4</v>
      </c>
      <c r="V130" s="34">
        <f t="shared" ca="1" si="19"/>
        <v>4.1443737395502334E-2</v>
      </c>
    </row>
    <row r="131" spans="1:22" x14ac:dyDescent="0.25">
      <c r="A131" s="4">
        <f t="shared" si="10"/>
        <v>8</v>
      </c>
      <c r="B131" s="4">
        <f t="shared" si="11"/>
        <v>2012</v>
      </c>
      <c r="C131" s="9">
        <v>41150</v>
      </c>
      <c r="D131" s="12">
        <f ca="1">(1+[1]Returns!E131)*D130</f>
        <v>104267178.57537515</v>
      </c>
      <c r="E131" s="12">
        <f t="shared" ca="1" si="12"/>
        <v>104230406.02962336</v>
      </c>
      <c r="F131" s="12">
        <f t="shared" ca="1" si="13"/>
        <v>104160959.83047399</v>
      </c>
      <c r="G131" s="14">
        <f ca="1">G130*(1+Returns!G131)</f>
        <v>8747261.0173485093</v>
      </c>
      <c r="H131" s="14">
        <f ca="1">H130*(1+Returns!H131)</f>
        <v>10447598.162586102</v>
      </c>
      <c r="I131" s="14">
        <f ca="1">I130*(1+Returns!I131)</f>
        <v>5234218.5124751311</v>
      </c>
      <c r="J131" s="14">
        <f ca="1">J130*(1+Returns!J131)</f>
        <v>0</v>
      </c>
      <c r="K131" s="14">
        <f ca="1">K130*(1+Returns!K131)</f>
        <v>0</v>
      </c>
      <c r="L131" s="14">
        <f ca="1">L130*(1+Returns!L131)</f>
        <v>20891024.002292309</v>
      </c>
      <c r="M131" s="14">
        <f ca="1">M130*(1+Returns!M131)</f>
        <v>20911877.333213434</v>
      </c>
      <c r="N131" s="14">
        <f ca="1">N130*(1+Returns!N131)-R131-T131</f>
        <v>37998427.001707859</v>
      </c>
      <c r="O131" s="17">
        <f ca="1">(Assumptions!$B$16 / 252)*F130</f>
        <v>3306.1705949063644</v>
      </c>
      <c r="P131" s="17">
        <f t="shared" ca="1" si="14"/>
        <v>69446.199149364387</v>
      </c>
      <c r="Q131" s="16">
        <f t="shared" si="15"/>
        <v>0</v>
      </c>
      <c r="R131" s="17">
        <f t="shared" si="16"/>
        <v>0</v>
      </c>
      <c r="S131" s="19">
        <f t="shared" si="17"/>
        <v>0</v>
      </c>
      <c r="T131" s="20">
        <f ca="1">IF(AND(S131=1,F130&gt;D130),Assumptions!$B$17*(F130-D130),0)</f>
        <v>0</v>
      </c>
      <c r="U131" s="27">
        <f t="shared" ca="1" si="18"/>
        <v>1.5926055655191007E-4</v>
      </c>
      <c r="V131" s="34">
        <f t="shared" ca="1" si="19"/>
        <v>4.1609598304737538E-2</v>
      </c>
    </row>
    <row r="132" spans="1:22" x14ac:dyDescent="0.25">
      <c r="A132" s="4">
        <f t="shared" ref="A132:A195" si="20">MONTH(C132)</f>
        <v>8</v>
      </c>
      <c r="B132" s="4">
        <f t="shared" ref="B132:B195" si="21">YEAR(C132)</f>
        <v>2012</v>
      </c>
      <c r="C132" s="9">
        <v>41151</v>
      </c>
      <c r="D132" s="12">
        <f ca="1">(1+[1]Returns!E132)*D131</f>
        <v>104298336.73634884</v>
      </c>
      <c r="E132" s="12">
        <f t="shared" ref="E132:E195" ca="1" si="22">SUM(G132:N132)</f>
        <v>104251627.44465509</v>
      </c>
      <c r="F132" s="12">
        <f t="shared" ref="F132:F195" ca="1" si="23">E132-P132</f>
        <v>104178874.54836825</v>
      </c>
      <c r="G132" s="14">
        <f ca="1">G131*(1+Returns!G132)</f>
        <v>8738969.280595744</v>
      </c>
      <c r="H132" s="14">
        <f ca="1">H131*(1+Returns!H132)</f>
        <v>10450870.340602659</v>
      </c>
      <c r="I132" s="14">
        <f ca="1">I131*(1+Returns!I132)</f>
        <v>5235932.8054865682</v>
      </c>
      <c r="J132" s="14">
        <f ca="1">J131*(1+Returns!J132)</f>
        <v>0</v>
      </c>
      <c r="K132" s="14">
        <f ca="1">K131*(1+Returns!K132)</f>
        <v>0</v>
      </c>
      <c r="L132" s="14">
        <f ca="1">L131*(1+Returns!L132)</f>
        <v>20897537.081759237</v>
      </c>
      <c r="M132" s="14">
        <f ca="1">M131*(1+Returns!M132)</f>
        <v>20918546.804707587</v>
      </c>
      <c r="N132" s="14">
        <f ca="1">N131*(1+Returns!N132)-R132-T132</f>
        <v>38009771.131503299</v>
      </c>
      <c r="O132" s="17">
        <f ca="1">(Assumptions!$B$16 / 252)*F131</f>
        <v>3306.6971374753648</v>
      </c>
      <c r="P132" s="17">
        <f t="shared" ca="1" si="14"/>
        <v>72752.89628683975</v>
      </c>
      <c r="Q132" s="16">
        <f t="shared" si="15"/>
        <v>0</v>
      </c>
      <c r="R132" s="17">
        <f t="shared" si="16"/>
        <v>0</v>
      </c>
      <c r="S132" s="19">
        <f t="shared" si="17"/>
        <v>0</v>
      </c>
      <c r="T132" s="20">
        <f ca="1">IF(AND(S132=1,F131&gt;D131),Assumptions!$B$17*(F131-D131),0)</f>
        <v>0</v>
      </c>
      <c r="U132" s="27">
        <f t="shared" ca="1" si="18"/>
        <v>1.7199071440399116E-4</v>
      </c>
      <c r="V132" s="34">
        <f t="shared" ca="1" si="19"/>
        <v>4.1788745483680056E-2</v>
      </c>
    </row>
    <row r="133" spans="1:22" x14ac:dyDescent="0.25">
      <c r="A133" s="4">
        <f t="shared" si="20"/>
        <v>8</v>
      </c>
      <c r="B133" s="4">
        <f t="shared" si="21"/>
        <v>2012</v>
      </c>
      <c r="C133" s="9">
        <v>41152</v>
      </c>
      <c r="D133" s="12">
        <f ca="1">(1+[1]Returns!E133)*D132</f>
        <v>104327810.40332717</v>
      </c>
      <c r="E133" s="12">
        <f t="shared" ca="1" si="22"/>
        <v>104297602.57315738</v>
      </c>
      <c r="F133" s="12">
        <f t="shared" ca="1" si="23"/>
        <v>104221542.41101186</v>
      </c>
      <c r="G133" s="14">
        <f ca="1">G132*(1+Returns!G133)</f>
        <v>8757024.541290896</v>
      </c>
      <c r="H133" s="14">
        <f ca="1">H132*(1+Returns!H133)</f>
        <v>10453965.95985792</v>
      </c>
      <c r="I133" s="14">
        <f ca="1">I132*(1+Returns!I133)</f>
        <v>5237554.7786541833</v>
      </c>
      <c r="J133" s="14">
        <f ca="1">J132*(1+Returns!J133)</f>
        <v>0</v>
      </c>
      <c r="K133" s="14">
        <f ca="1">K132*(1+Returns!K133)</f>
        <v>0</v>
      </c>
      <c r="L133" s="14">
        <f ca="1">L132*(1+Returns!L133)</f>
        <v>20903698.663010802</v>
      </c>
      <c r="M133" s="14">
        <f ca="1">M132*(1+Returns!M133)</f>
        <v>20924856.6871337</v>
      </c>
      <c r="N133" s="14">
        <f ca="1">N132*(1+Returns!N133)-R133-T133</f>
        <v>38020501.943209887</v>
      </c>
      <c r="O133" s="17">
        <f ca="1">(Assumptions!$B$16 / 252)*F132</f>
        <v>3307.2658586783568</v>
      </c>
      <c r="P133" s="17">
        <f t="shared" ref="P133:P196" ca="1" si="24">P132+O133-IF(Q133=1,P132,0)</f>
        <v>76060.162145518101</v>
      </c>
      <c r="Q133" s="16">
        <f t="shared" ref="Q133:Q196" si="25">IF(DAY(C133)&lt;DAY(C132),1,0)</f>
        <v>0</v>
      </c>
      <c r="R133" s="17">
        <f t="shared" ref="R133:R196" si="26">IF(Q133=1,P132,0)</f>
        <v>0</v>
      </c>
      <c r="S133" s="19">
        <f t="shared" ref="S133:S196" si="27">IF(AND(DAY(C133)&lt;DAY(C132),OR(MONTH(C133)=7,MONTH(C133)=1)),1,0)</f>
        <v>0</v>
      </c>
      <c r="T133" s="20">
        <f ca="1">IF(AND(S133=1,F132&gt;D132),Assumptions!$B$17*(F132-D132),0)</f>
        <v>0</v>
      </c>
      <c r="U133" s="27">
        <f t="shared" ref="U133:U196" ca="1" si="28">F133/F132-1</f>
        <v>4.0956348231424577E-4</v>
      </c>
      <c r="V133" s="34">
        <f t="shared" ca="1" si="19"/>
        <v>4.2215424110116251E-2</v>
      </c>
    </row>
    <row r="134" spans="1:22" x14ac:dyDescent="0.25">
      <c r="A134" s="4">
        <f t="shared" si="20"/>
        <v>9</v>
      </c>
      <c r="B134" s="4">
        <f t="shared" si="21"/>
        <v>2012</v>
      </c>
      <c r="C134" s="9">
        <v>41155</v>
      </c>
      <c r="D134" s="12">
        <f ca="1">(1+[1]Returns!E134)*D133</f>
        <v>104357292.39926906</v>
      </c>
      <c r="E134" s="12">
        <f t="shared" ca="1" si="22"/>
        <v>104243897.95045519</v>
      </c>
      <c r="F134" s="12">
        <f t="shared" ca="1" si="23"/>
        <v>104240589.33006118</v>
      </c>
      <c r="G134" s="14">
        <f ca="1">G133*(1+Returns!G134)</f>
        <v>8751452.0439986177</v>
      </c>
      <c r="H134" s="14">
        <f ca="1">H133*(1+Returns!H134)</f>
        <v>10457062.496056773</v>
      </c>
      <c r="I134" s="14">
        <f ca="1">I133*(1+Returns!I134)</f>
        <v>5239177.2542722793</v>
      </c>
      <c r="J134" s="14">
        <f ca="1">J133*(1+Returns!J134)</f>
        <v>0</v>
      </c>
      <c r="K134" s="14">
        <f ca="1">K133*(1+Returns!K134)</f>
        <v>0</v>
      </c>
      <c r="L134" s="14">
        <f ca="1">L133*(1+Returns!L134)</f>
        <v>20909862.060987629</v>
      </c>
      <c r="M134" s="14">
        <f ca="1">M133*(1+Returns!M134)</f>
        <v>20931168.472876355</v>
      </c>
      <c r="N134" s="14">
        <f ca="1">N133*(1+Returns!N134)-R134-T134</f>
        <v>37955175.622263543</v>
      </c>
      <c r="O134" s="17">
        <f ca="1">(Assumptions!$B$16 / 252)*F133</f>
        <v>3308.6203940003766</v>
      </c>
      <c r="P134" s="17">
        <f t="shared" ca="1" si="24"/>
        <v>3308.6203940003761</v>
      </c>
      <c r="Q134" s="16">
        <f t="shared" si="25"/>
        <v>1</v>
      </c>
      <c r="R134" s="17">
        <f t="shared" ca="1" si="26"/>
        <v>76060.162145518101</v>
      </c>
      <c r="S134" s="19">
        <f t="shared" si="27"/>
        <v>0</v>
      </c>
      <c r="T134" s="20">
        <f ca="1">IF(AND(S134=1,F133&gt;D133),Assumptions!$B$17*(F133-D133),0)</f>
        <v>0</v>
      </c>
      <c r="U134" s="27">
        <f t="shared" ca="1" si="28"/>
        <v>1.8275414668300627E-4</v>
      </c>
      <c r="V134" s="34">
        <f t="shared" ref="V134:V197" ca="1" si="29">(1+V133)*(1+U134)-1</f>
        <v>4.2405893300609288E-2</v>
      </c>
    </row>
    <row r="135" spans="1:22" x14ac:dyDescent="0.25">
      <c r="A135" s="4">
        <f t="shared" si="20"/>
        <v>9</v>
      </c>
      <c r="B135" s="4">
        <f t="shared" si="21"/>
        <v>2012</v>
      </c>
      <c r="C135" s="9">
        <v>41156</v>
      </c>
      <c r="D135" s="12">
        <f ca="1">(1+[1]Returns!E135)*D134</f>
        <v>104386898.56312273</v>
      </c>
      <c r="E135" s="12">
        <f t="shared" ca="1" si="22"/>
        <v>104295524.71799351</v>
      </c>
      <c r="F135" s="12">
        <f t="shared" ca="1" si="23"/>
        <v>104288906.87254141</v>
      </c>
      <c r="G135" s="14">
        <f ca="1">G134*(1+Returns!G135)</f>
        <v>8775054.5651125554</v>
      </c>
      <c r="H135" s="14">
        <f ca="1">H134*(1+Returns!H135)</f>
        <v>10460172.095526323</v>
      </c>
      <c r="I135" s="14">
        <f ca="1">I134*(1+Returns!I135)</f>
        <v>5240806.585958085</v>
      </c>
      <c r="J135" s="14">
        <f ca="1">J134*(1+Returns!J135)</f>
        <v>0</v>
      </c>
      <c r="K135" s="14">
        <f ca="1">K134*(1+Returns!K135)</f>
        <v>0</v>
      </c>
      <c r="L135" s="14">
        <f ca="1">L134*(1+Returns!L135)</f>
        <v>20916051.455995031</v>
      </c>
      <c r="M135" s="14">
        <f ca="1">M134*(1+Returns!M135)</f>
        <v>20937506.903680593</v>
      </c>
      <c r="N135" s="14">
        <f ca="1">N134*(1+Returns!N135)-R135-T135</f>
        <v>37965933.111720927</v>
      </c>
      <c r="O135" s="17">
        <f ca="1">(Assumptions!$B$16 / 252)*F134</f>
        <v>3309.2250580971804</v>
      </c>
      <c r="P135" s="17">
        <f t="shared" ca="1" si="24"/>
        <v>6617.8454520975565</v>
      </c>
      <c r="Q135" s="16">
        <f t="shared" si="25"/>
        <v>0</v>
      </c>
      <c r="R135" s="17">
        <f t="shared" si="26"/>
        <v>0</v>
      </c>
      <c r="S135" s="19">
        <f t="shared" si="27"/>
        <v>0</v>
      </c>
      <c r="T135" s="20">
        <f ca="1">IF(AND(S135=1,F134&gt;D134),Assumptions!$B$17*(F134-D134),0)</f>
        <v>0</v>
      </c>
      <c r="U135" s="27">
        <f t="shared" ca="1" si="28"/>
        <v>4.6351946771183705E-4</v>
      </c>
      <c r="V135" s="34">
        <f t="shared" ca="1" si="29"/>
        <v>4.2889068725411761E-2</v>
      </c>
    </row>
    <row r="136" spans="1:22" x14ac:dyDescent="0.25">
      <c r="A136" s="4">
        <f t="shared" si="20"/>
        <v>9</v>
      </c>
      <c r="B136" s="4">
        <f t="shared" si="21"/>
        <v>2012</v>
      </c>
      <c r="C136" s="9">
        <v>41157</v>
      </c>
      <c r="D136" s="12">
        <f ca="1">(1+[1]Returns!E136)*D135</f>
        <v>104416435.87994017</v>
      </c>
      <c r="E136" s="12">
        <f t="shared" ca="1" si="22"/>
        <v>104305423.95412722</v>
      </c>
      <c r="F136" s="12">
        <f t="shared" ca="1" si="23"/>
        <v>104295495.3497268</v>
      </c>
      <c r="G136" s="14">
        <f ca="1">G135*(1+Returns!G136)</f>
        <v>8756994.351930866</v>
      </c>
      <c r="H136" s="14">
        <f ca="1">H135*(1+Returns!H136)</f>
        <v>10463274.519931562</v>
      </c>
      <c r="I136" s="14">
        <f ca="1">I135*(1+Returns!I136)</f>
        <v>5242432.18740963</v>
      </c>
      <c r="J136" s="14">
        <f ca="1">J135*(1+Returns!J136)</f>
        <v>0</v>
      </c>
      <c r="K136" s="14">
        <f ca="1">K135*(1+Returns!K136)</f>
        <v>0</v>
      </c>
      <c r="L136" s="14">
        <f ca="1">L135*(1+Returns!L136)</f>
        <v>20922226.558499102</v>
      </c>
      <c r="M136" s="14">
        <f ca="1">M135*(1+Returns!M136)</f>
        <v>20943830.754845858</v>
      </c>
      <c r="N136" s="14">
        <f ca="1">N135*(1+Returns!N136)-R136-T136</f>
        <v>37976665.581510209</v>
      </c>
      <c r="O136" s="17">
        <f ca="1">(Assumptions!$B$16 / 252)*F135</f>
        <v>3310.7589483346478</v>
      </c>
      <c r="P136" s="17">
        <f t="shared" ca="1" si="24"/>
        <v>9928.6044004322048</v>
      </c>
      <c r="Q136" s="16">
        <f t="shared" si="25"/>
        <v>0</v>
      </c>
      <c r="R136" s="17">
        <f t="shared" si="26"/>
        <v>0</v>
      </c>
      <c r="S136" s="19">
        <f t="shared" si="27"/>
        <v>0</v>
      </c>
      <c r="T136" s="20">
        <f ca="1">IF(AND(S136=1,F135&gt;D135),Assumptions!$B$17*(F135-D135),0)</f>
        <v>0</v>
      </c>
      <c r="U136" s="27">
        <f t="shared" ca="1" si="28"/>
        <v>6.3175244452651214E-5</v>
      </c>
      <c r="V136" s="34">
        <f t="shared" ca="1" si="29"/>
        <v>4.2954953497265524E-2</v>
      </c>
    </row>
    <row r="137" spans="1:22" x14ac:dyDescent="0.25">
      <c r="A137" s="4">
        <f t="shared" si="20"/>
        <v>9</v>
      </c>
      <c r="B137" s="4">
        <f t="shared" si="21"/>
        <v>2012</v>
      </c>
      <c r="C137" s="9">
        <v>41158</v>
      </c>
      <c r="D137" s="12">
        <f ca="1">(1+[1]Returns!E137)*D136</f>
        <v>104445981.55463676</v>
      </c>
      <c r="E137" s="12">
        <f t="shared" ca="1" si="22"/>
        <v>104315334.00490183</v>
      </c>
      <c r="F137" s="12">
        <f t="shared" ca="1" si="23"/>
        <v>104302094.43239506</v>
      </c>
      <c r="G137" s="14">
        <f ca="1">G136*(1+Returns!G137)</f>
        <v>8738936.7619560137</v>
      </c>
      <c r="H137" s="14">
        <f ca="1">H136*(1+Returns!H137)</f>
        <v>10466377.864497302</v>
      </c>
      <c r="I137" s="14">
        <f ca="1">I136*(1+Returns!I137)</f>
        <v>5244058.2930927351</v>
      </c>
      <c r="J137" s="14">
        <f ca="1">J136*(1+Returns!J137)</f>
        <v>0</v>
      </c>
      <c r="K137" s="14">
        <f ca="1">K136*(1+Returns!K137)</f>
        <v>0</v>
      </c>
      <c r="L137" s="14">
        <f ca="1">L136*(1+Returns!L137)</f>
        <v>20928403.484095406</v>
      </c>
      <c r="M137" s="14">
        <f ca="1">M136*(1+Returns!M137)</f>
        <v>20950156.516032871</v>
      </c>
      <c r="N137" s="14">
        <f ca="1">N136*(1+Returns!N137)-R137-T137</f>
        <v>37987401.085227497</v>
      </c>
      <c r="O137" s="17">
        <f ca="1">(Assumptions!$B$16 / 252)*F136</f>
        <v>3310.9681063405333</v>
      </c>
      <c r="P137" s="17">
        <f t="shared" ca="1" si="24"/>
        <v>13239.572506772738</v>
      </c>
      <c r="Q137" s="16">
        <f t="shared" si="25"/>
        <v>0</v>
      </c>
      <c r="R137" s="17">
        <f t="shared" si="26"/>
        <v>0</v>
      </c>
      <c r="S137" s="19">
        <f t="shared" si="27"/>
        <v>0</v>
      </c>
      <c r="T137" s="20">
        <f ca="1">IF(AND(S137=1,F136&gt;D136),Assumptions!$B$17*(F136-D136),0)</f>
        <v>0</v>
      </c>
      <c r="U137" s="27">
        <f t="shared" ca="1" si="28"/>
        <v>6.3272940467262728E-5</v>
      </c>
      <c r="V137" s="34">
        <f t="shared" ca="1" si="29"/>
        <v>4.3020944323948207E-2</v>
      </c>
    </row>
    <row r="138" spans="1:22" x14ac:dyDescent="0.25">
      <c r="A138" s="4">
        <f t="shared" si="20"/>
        <v>9</v>
      </c>
      <c r="B138" s="4">
        <f t="shared" si="21"/>
        <v>2012</v>
      </c>
      <c r="C138" s="9">
        <v>41162</v>
      </c>
      <c r="D138" s="12">
        <f ca="1">(1+[1]Returns!E138)*D137</f>
        <v>104475535.58957747</v>
      </c>
      <c r="E138" s="12">
        <f t="shared" ca="1" si="22"/>
        <v>104312578.43304497</v>
      </c>
      <c r="F138" s="12">
        <f t="shared" ca="1" si="23"/>
        <v>104296027.68293718</v>
      </c>
      <c r="G138" s="14">
        <f ca="1">G137*(1+Returns!G138)</f>
        <v>8708205.3555135578</v>
      </c>
      <c r="H138" s="14">
        <f ca="1">H137*(1+Returns!H138)</f>
        <v>10469482.129496455</v>
      </c>
      <c r="I138" s="14">
        <f ca="1">I137*(1+Returns!I138)</f>
        <v>5245684.9031638028</v>
      </c>
      <c r="J138" s="14">
        <f ca="1">J137*(1+Returns!J138)</f>
        <v>0</v>
      </c>
      <c r="K138" s="14">
        <f ca="1">K137*(1+Returns!K138)</f>
        <v>0</v>
      </c>
      <c r="L138" s="14">
        <f ca="1">L137*(1+Returns!L138)</f>
        <v>20934582.233322181</v>
      </c>
      <c r="M138" s="14">
        <f ca="1">M137*(1+Returns!M138)</f>
        <v>20956484.187818523</v>
      </c>
      <c r="N138" s="14">
        <f ca="1">N137*(1+Returns!N138)-R138-T138</f>
        <v>37998139.623730443</v>
      </c>
      <c r="O138" s="17">
        <f ca="1">(Assumptions!$B$16 / 252)*F137</f>
        <v>3311.1776010284143</v>
      </c>
      <c r="P138" s="17">
        <f t="shared" ca="1" si="24"/>
        <v>16550.750107801152</v>
      </c>
      <c r="Q138" s="16">
        <f t="shared" si="25"/>
        <v>0</v>
      </c>
      <c r="R138" s="17">
        <f t="shared" si="26"/>
        <v>0</v>
      </c>
      <c r="S138" s="19">
        <f t="shared" si="27"/>
        <v>0</v>
      </c>
      <c r="T138" s="20">
        <f ca="1">IF(AND(S138=1,F137&gt;D137),Assumptions!$B$17*(F137-D137),0)</f>
        <v>0</v>
      </c>
      <c r="U138" s="27">
        <f t="shared" ca="1" si="28"/>
        <v>-5.8165173872026799E-5</v>
      </c>
      <c r="V138" s="34">
        <f t="shared" ca="1" si="29"/>
        <v>4.2960276829369537E-2</v>
      </c>
    </row>
    <row r="139" spans="1:22" x14ac:dyDescent="0.25">
      <c r="A139" s="4">
        <f t="shared" si="20"/>
        <v>9</v>
      </c>
      <c r="B139" s="4">
        <f t="shared" si="21"/>
        <v>2012</v>
      </c>
      <c r="C139" s="9">
        <v>41163</v>
      </c>
      <c r="D139" s="12">
        <f ca="1">(1+[1]Returns!E139)*D138</f>
        <v>104505059.33117974</v>
      </c>
      <c r="E139" s="12">
        <f t="shared" ca="1" si="22"/>
        <v>104277837.73624706</v>
      </c>
      <c r="F139" s="12">
        <f t="shared" ca="1" si="23"/>
        <v>104257976.00113346</v>
      </c>
      <c r="G139" s="14">
        <f ca="1">G138*(1+Returns!G139)</f>
        <v>8645517.1746505219</v>
      </c>
      <c r="H139" s="14">
        <f ca="1">H138*(1+Returns!H139)</f>
        <v>10472583.261690849</v>
      </c>
      <c r="I139" s="14">
        <f ca="1">I138*(1+Returns!I139)</f>
        <v>5247309.8973099804</v>
      </c>
      <c r="J139" s="14">
        <f ca="1">J138*(1+Returns!J139)</f>
        <v>0</v>
      </c>
      <c r="K139" s="14">
        <f ca="1">K138*(1+Returns!K139)</f>
        <v>0</v>
      </c>
      <c r="L139" s="14">
        <f ca="1">L138*(1+Returns!L139)</f>
        <v>20940754.737234656</v>
      </c>
      <c r="M139" s="14">
        <f ca="1">M138*(1+Returns!M139)</f>
        <v>20962805.513698582</v>
      </c>
      <c r="N139" s="14">
        <f ca="1">N138*(1+Returns!N139)-R139-T139</f>
        <v>38008867.151662461</v>
      </c>
      <c r="O139" s="17">
        <f ca="1">(Assumptions!$B$16 / 252)*F138</f>
        <v>3310.9850058075294</v>
      </c>
      <c r="P139" s="17">
        <f t="shared" ca="1" si="24"/>
        <v>19861.73511360868</v>
      </c>
      <c r="Q139" s="16">
        <f t="shared" si="25"/>
        <v>0</v>
      </c>
      <c r="R139" s="17">
        <f t="shared" si="26"/>
        <v>0</v>
      </c>
      <c r="S139" s="19">
        <f t="shared" si="27"/>
        <v>0</v>
      </c>
      <c r="T139" s="20">
        <f ca="1">IF(AND(S139=1,F138&gt;D138),Assumptions!$B$17*(F138-D138),0)</f>
        <v>0</v>
      </c>
      <c r="U139" s="27">
        <f t="shared" ca="1" si="28"/>
        <v>-3.6484305921402616E-4</v>
      </c>
      <c r="V139" s="34">
        <f t="shared" ca="1" si="29"/>
        <v>4.2579760011332457E-2</v>
      </c>
    </row>
    <row r="140" spans="1:22" x14ac:dyDescent="0.25">
      <c r="A140" s="4">
        <f t="shared" si="20"/>
        <v>9</v>
      </c>
      <c r="B140" s="4">
        <f t="shared" si="21"/>
        <v>2012</v>
      </c>
      <c r="C140" s="9">
        <v>41164</v>
      </c>
      <c r="D140" s="12">
        <f ca="1">(1+[1]Returns!E140)*D139</f>
        <v>104534552.7490242</v>
      </c>
      <c r="E140" s="12">
        <f t="shared" ca="1" si="22"/>
        <v>104314047.94450334</v>
      </c>
      <c r="F140" s="12">
        <f t="shared" ca="1" si="23"/>
        <v>104290876.43237382</v>
      </c>
      <c r="G140" s="14">
        <f ca="1">G139*(1+Returns!G140)</f>
        <v>8653808.2791670766</v>
      </c>
      <c r="H140" s="14">
        <f ca="1">H139*(1+Returns!H140)</f>
        <v>10475681.25773249</v>
      </c>
      <c r="I140" s="14">
        <f ca="1">I139*(1+Returns!I140)</f>
        <v>5248933.2736980757</v>
      </c>
      <c r="J140" s="14">
        <f ca="1">J139*(1+Returns!J140)</f>
        <v>0</v>
      </c>
      <c r="K140" s="14">
        <f ca="1">K139*(1+Returns!K140)</f>
        <v>0</v>
      </c>
      <c r="L140" s="14">
        <f ca="1">L139*(1+Returns!L140)</f>
        <v>20946920.989199173</v>
      </c>
      <c r="M140" s="14">
        <f ca="1">M139*(1+Returns!M140)</f>
        <v>20969120.486725267</v>
      </c>
      <c r="N140" s="14">
        <f ca="1">N139*(1+Returns!N140)-R140-T140</f>
        <v>38019583.657981247</v>
      </c>
      <c r="O140" s="17">
        <f ca="1">(Assumptions!$B$16 / 252)*F139</f>
        <v>3309.7770159089987</v>
      </c>
      <c r="P140" s="17">
        <f t="shared" ca="1" si="24"/>
        <v>23171.51212951768</v>
      </c>
      <c r="Q140" s="16">
        <f t="shared" si="25"/>
        <v>0</v>
      </c>
      <c r="R140" s="17">
        <f t="shared" si="26"/>
        <v>0</v>
      </c>
      <c r="S140" s="19">
        <f t="shared" si="27"/>
        <v>0</v>
      </c>
      <c r="T140" s="20">
        <f ca="1">IF(AND(S140=1,F139&gt;D139),Assumptions!$B$17*(F139-D139),0)</f>
        <v>0</v>
      </c>
      <c r="U140" s="27">
        <f t="shared" ca="1" si="28"/>
        <v>3.1556752300665458E-4</v>
      </c>
      <c r="V140" s="34">
        <f t="shared" ca="1" si="29"/>
        <v>4.2908764323736026E-2</v>
      </c>
    </row>
    <row r="141" spans="1:22" x14ac:dyDescent="0.25">
      <c r="A141" s="4">
        <f t="shared" si="20"/>
        <v>9</v>
      </c>
      <c r="B141" s="4">
        <f t="shared" si="21"/>
        <v>2012</v>
      </c>
      <c r="C141" s="9">
        <v>41165</v>
      </c>
      <c r="D141" s="12">
        <f ca="1">(1+[1]Returns!E141)*D140</f>
        <v>104564016.85806204</v>
      </c>
      <c r="E141" s="12">
        <f t="shared" ca="1" si="22"/>
        <v>104290973.27407308</v>
      </c>
      <c r="F141" s="12">
        <f t="shared" ca="1" si="23"/>
        <v>104264490.94046952</v>
      </c>
      <c r="G141" s="14">
        <f ca="1">G140*(1+Returns!G141)</f>
        <v>8602841.9267679919</v>
      </c>
      <c r="H141" s="14">
        <f ca="1">H140*(1+Returns!H141)</f>
        <v>10478776.223896412</v>
      </c>
      <c r="I141" s="14">
        <f ca="1">I140*(1+Returns!I141)</f>
        <v>5250555.0878429674</v>
      </c>
      <c r="J141" s="14">
        <f ca="1">J140*(1+Returns!J141)</f>
        <v>0</v>
      </c>
      <c r="K141" s="14">
        <f ca="1">K140*(1+Returns!K141)</f>
        <v>0</v>
      </c>
      <c r="L141" s="14">
        <f ca="1">L140*(1+Returns!L141)</f>
        <v>20953081.200812098</v>
      </c>
      <c r="M141" s="14">
        <f ca="1">M140*(1+Returns!M141)</f>
        <v>20975429.323258426</v>
      </c>
      <c r="N141" s="14">
        <f ca="1">N140*(1+Returns!N141)-R141-T141</f>
        <v>38030289.511495188</v>
      </c>
      <c r="O141" s="17">
        <f ca="1">(Assumptions!$B$16 / 252)*F140</f>
        <v>3310.8214740436133</v>
      </c>
      <c r="P141" s="17">
        <f t="shared" ca="1" si="24"/>
        <v>26482.333603561292</v>
      </c>
      <c r="Q141" s="16">
        <f t="shared" si="25"/>
        <v>0</v>
      </c>
      <c r="R141" s="17">
        <f t="shared" si="26"/>
        <v>0</v>
      </c>
      <c r="S141" s="19">
        <f t="shared" si="27"/>
        <v>0</v>
      </c>
      <c r="T141" s="20">
        <f ca="1">IF(AND(S141=1,F140&gt;D140),Assumptions!$B$17*(F140-D140),0)</f>
        <v>0</v>
      </c>
      <c r="U141" s="27">
        <f t="shared" ca="1" si="28"/>
        <v>-2.5299904274378449E-4</v>
      </c>
      <c r="V141" s="34">
        <f t="shared" ca="1" si="29"/>
        <v>4.264490940469301E-2</v>
      </c>
    </row>
    <row r="142" spans="1:22" x14ac:dyDescent="0.25">
      <c r="A142" s="4">
        <f t="shared" si="20"/>
        <v>9</v>
      </c>
      <c r="B142" s="4">
        <f t="shared" si="21"/>
        <v>2012</v>
      </c>
      <c r="C142" s="9">
        <v>41166</v>
      </c>
      <c r="D142" s="12">
        <f ca="1">(1+[1]Returns!E142)*D141</f>
        <v>104593489.27185367</v>
      </c>
      <c r="E142" s="12">
        <f t="shared" ca="1" si="22"/>
        <v>104299598.42482795</v>
      </c>
      <c r="F142" s="12">
        <f t="shared" ca="1" si="23"/>
        <v>104269806.10738501</v>
      </c>
      <c r="G142" s="14">
        <f ca="1">G141*(1+Returns!G142)</f>
        <v>8583567.2556886468</v>
      </c>
      <c r="H142" s="14">
        <f ca="1">H141*(1+Returns!H142)</f>
        <v>10481872.104446266</v>
      </c>
      <c r="I142" s="14">
        <f ca="1">I141*(1+Returns!I142)</f>
        <v>5252177.4030956049</v>
      </c>
      <c r="J142" s="14">
        <f ca="1">J141*(1+Returns!J142)</f>
        <v>0</v>
      </c>
      <c r="K142" s="14">
        <f ca="1">K141*(1+Returns!K142)</f>
        <v>0</v>
      </c>
      <c r="L142" s="14">
        <f ca="1">L141*(1+Returns!L142)</f>
        <v>20959243.224061545</v>
      </c>
      <c r="M142" s="14">
        <f ca="1">M141*(1+Returns!M142)</f>
        <v>20981740.057888284</v>
      </c>
      <c r="N142" s="14">
        <f ca="1">N141*(1+Returns!N142)-R142-T142</f>
        <v>38040998.379647598</v>
      </c>
      <c r="O142" s="17">
        <f ca="1">(Assumptions!$B$16 / 252)*F141</f>
        <v>3309.9838393799846</v>
      </c>
      <c r="P142" s="17">
        <f t="shared" ca="1" si="24"/>
        <v>29792.317442941276</v>
      </c>
      <c r="Q142" s="16">
        <f t="shared" si="25"/>
        <v>0</v>
      </c>
      <c r="R142" s="17">
        <f t="shared" si="26"/>
        <v>0</v>
      </c>
      <c r="S142" s="19">
        <f t="shared" si="27"/>
        <v>0</v>
      </c>
      <c r="T142" s="20">
        <f ca="1">IF(AND(S142=1,F141&gt;D141),Assumptions!$B$17*(F141-D141),0)</f>
        <v>0</v>
      </c>
      <c r="U142" s="27">
        <f t="shared" ca="1" si="28"/>
        <v>5.0977728539569611E-5</v>
      </c>
      <c r="V142" s="34">
        <f t="shared" ca="1" si="29"/>
        <v>4.2698061073847882E-2</v>
      </c>
    </row>
    <row r="143" spans="1:22" x14ac:dyDescent="0.25">
      <c r="A143" s="4">
        <f t="shared" si="20"/>
        <v>9</v>
      </c>
      <c r="B143" s="4">
        <f t="shared" si="21"/>
        <v>2012</v>
      </c>
      <c r="C143" s="9">
        <v>41169</v>
      </c>
      <c r="D143" s="12">
        <f ca="1">(1+[1]Returns!E143)*D142</f>
        <v>104622931.29314882</v>
      </c>
      <c r="E143" s="12">
        <f t="shared" ca="1" si="22"/>
        <v>104360449.83762872</v>
      </c>
      <c r="F143" s="12">
        <f t="shared" ca="1" si="23"/>
        <v>104327347.36761095</v>
      </c>
      <c r="G143" s="14">
        <f ca="1">G142*(1+Returns!G143)</f>
        <v>8616547.2942368463</v>
      </c>
      <c r="H143" s="14">
        <f ca="1">H142*(1+Returns!H143)</f>
        <v>10484964.841291968</v>
      </c>
      <c r="I143" s="14">
        <f ca="1">I142*(1+Returns!I143)</f>
        <v>5253798.0964628356</v>
      </c>
      <c r="J143" s="14">
        <f ca="1">J142*(1+Returns!J143)</f>
        <v>0</v>
      </c>
      <c r="K143" s="14">
        <f ca="1">K142*(1+Returns!K143)</f>
        <v>0</v>
      </c>
      <c r="L143" s="14">
        <f ca="1">L142*(1+Returns!L143)</f>
        <v>20965398.980398089</v>
      </c>
      <c r="M143" s="14">
        <f ca="1">M142*(1+Returns!M143)</f>
        <v>20988044.424005464</v>
      </c>
      <c r="N143" s="14">
        <f ca="1">N142*(1+Returns!N143)-R143-T143</f>
        <v>38051696.201233529</v>
      </c>
      <c r="O143" s="17">
        <f ca="1">(Assumptions!$B$16 / 252)*F142</f>
        <v>3310.1525748376193</v>
      </c>
      <c r="P143" s="17">
        <f t="shared" ca="1" si="24"/>
        <v>33102.470017778898</v>
      </c>
      <c r="Q143" s="16">
        <f t="shared" si="25"/>
        <v>0</v>
      </c>
      <c r="R143" s="17">
        <f t="shared" si="26"/>
        <v>0</v>
      </c>
      <c r="S143" s="19">
        <f t="shared" si="27"/>
        <v>0</v>
      </c>
      <c r="T143" s="20">
        <f ca="1">IF(AND(S143=1,F142&gt;D142),Assumptions!$B$17*(F142-D142),0)</f>
        <v>0</v>
      </c>
      <c r="U143" s="27">
        <f t="shared" ca="1" si="28"/>
        <v>5.5184969047195054E-4</v>
      </c>
      <c r="V143" s="34">
        <f t="shared" ca="1" si="29"/>
        <v>4.3273473676107121E-2</v>
      </c>
    </row>
    <row r="144" spans="1:22" x14ac:dyDescent="0.25">
      <c r="A144" s="4">
        <f t="shared" si="20"/>
        <v>9</v>
      </c>
      <c r="B144" s="4">
        <f t="shared" si="21"/>
        <v>2012</v>
      </c>
      <c r="C144" s="9">
        <v>41170</v>
      </c>
      <c r="D144" s="12">
        <f ca="1">(1+[1]Returns!E144)*D143</f>
        <v>104652342.89159393</v>
      </c>
      <c r="E144" s="12">
        <f t="shared" ca="1" si="22"/>
        <v>104385072.42756601</v>
      </c>
      <c r="F144" s="12">
        <f t="shared" ca="1" si="23"/>
        <v>104348657.97826672</v>
      </c>
      <c r="G144" s="14">
        <f ca="1">G143*(1+Returns!G144)</f>
        <v>8613326.9872463774</v>
      </c>
      <c r="H144" s="14">
        <f ca="1">H143*(1+Returns!H144)</f>
        <v>10488054.431092352</v>
      </c>
      <c r="I144" s="14">
        <f ca="1">I143*(1+Returns!I144)</f>
        <v>5255417.1661149831</v>
      </c>
      <c r="J144" s="14">
        <f ca="1">J143*(1+Returns!J144)</f>
        <v>0</v>
      </c>
      <c r="K144" s="14">
        <f ca="1">K143*(1+Returns!K144)</f>
        <v>0</v>
      </c>
      <c r="L144" s="14">
        <f ca="1">L143*(1+Returns!L144)</f>
        <v>20971548.463201676</v>
      </c>
      <c r="M144" s="14">
        <f ca="1">M143*(1+Returns!M144)</f>
        <v>20994342.414676011</v>
      </c>
      <c r="N144" s="14">
        <f ca="1">N143*(1+Returns!N144)-R144-T144</f>
        <v>38062382.965234607</v>
      </c>
      <c r="O144" s="17">
        <f ca="1">(Assumptions!$B$16 / 252)*F143</f>
        <v>3311.9792815114583</v>
      </c>
      <c r="P144" s="17">
        <f t="shared" ca="1" si="24"/>
        <v>36414.449299290354</v>
      </c>
      <c r="Q144" s="16">
        <f t="shared" si="25"/>
        <v>0</v>
      </c>
      <c r="R144" s="17">
        <f t="shared" si="26"/>
        <v>0</v>
      </c>
      <c r="S144" s="19">
        <f t="shared" si="27"/>
        <v>0</v>
      </c>
      <c r="T144" s="20">
        <f ca="1">IF(AND(S144=1,F143&gt;D143),Assumptions!$B$17*(F143-D143),0)</f>
        <v>0</v>
      </c>
      <c r="U144" s="27">
        <f t="shared" ca="1" si="28"/>
        <v>2.0426677370299906E-4</v>
      </c>
      <c r="V144" s="34">
        <f t="shared" ca="1" si="29"/>
        <v>4.3486579782664903E-2</v>
      </c>
    </row>
    <row r="145" spans="1:22" x14ac:dyDescent="0.25">
      <c r="A145" s="4">
        <f t="shared" si="20"/>
        <v>9</v>
      </c>
      <c r="B145" s="4">
        <f t="shared" si="21"/>
        <v>2012</v>
      </c>
      <c r="C145" s="9">
        <v>41171</v>
      </c>
      <c r="D145" s="12">
        <f ca="1">(1+[1]Returns!E145)*D144</f>
        <v>104681724.03686075</v>
      </c>
      <c r="E145" s="12">
        <f t="shared" ca="1" si="22"/>
        <v>104408244.52208081</v>
      </c>
      <c r="F145" s="12">
        <f t="shared" ca="1" si="23"/>
        <v>104368517.41697268</v>
      </c>
      <c r="G145" s="14">
        <f ca="1">G144*(1+Returns!G145)</f>
        <v>8608684.6918775979</v>
      </c>
      <c r="H145" s="14">
        <f ca="1">H144*(1+Returns!H145)</f>
        <v>10491140.870508906</v>
      </c>
      <c r="I145" s="14">
        <f ca="1">I144*(1+Returns!I145)</f>
        <v>5257034.6102237562</v>
      </c>
      <c r="J145" s="14">
        <f ca="1">J144*(1+Returns!J145)</f>
        <v>0</v>
      </c>
      <c r="K145" s="14">
        <f ca="1">K144*(1+Returns!K145)</f>
        <v>0</v>
      </c>
      <c r="L145" s="14">
        <f ca="1">L144*(1+Returns!L145)</f>
        <v>20977691.665857546</v>
      </c>
      <c r="M145" s="14">
        <f ca="1">M144*(1+Returns!M145)</f>
        <v>21000634.022971388</v>
      </c>
      <c r="N145" s="14">
        <f ca="1">N144*(1+Returns!N145)-R145-T145</f>
        <v>38073058.660641618</v>
      </c>
      <c r="O145" s="17">
        <f ca="1">(Assumptions!$B$16 / 252)*F144</f>
        <v>3312.6558088338638</v>
      </c>
      <c r="P145" s="17">
        <f t="shared" ca="1" si="24"/>
        <v>39727.105108124219</v>
      </c>
      <c r="Q145" s="16">
        <f t="shared" si="25"/>
        <v>0</v>
      </c>
      <c r="R145" s="17">
        <f t="shared" si="26"/>
        <v>0</v>
      </c>
      <c r="S145" s="19">
        <f t="shared" si="27"/>
        <v>0</v>
      </c>
      <c r="T145" s="20">
        <f ca="1">IF(AND(S145=1,F144&gt;D144),Assumptions!$B$17*(F144-D144),0)</f>
        <v>0</v>
      </c>
      <c r="U145" s="27">
        <f t="shared" ca="1" si="28"/>
        <v>1.9031810366065827E-4</v>
      </c>
      <c r="V145" s="34">
        <f t="shared" ca="1" si="29"/>
        <v>4.3685174169724394E-2</v>
      </c>
    </row>
    <row r="146" spans="1:22" x14ac:dyDescent="0.25">
      <c r="A146" s="4">
        <f t="shared" si="20"/>
        <v>9</v>
      </c>
      <c r="B146" s="4">
        <f t="shared" si="21"/>
        <v>2012</v>
      </c>
      <c r="C146" s="9">
        <v>41172</v>
      </c>
      <c r="D146" s="12">
        <f ca="1">(1+[1]Returns!E146)*D145</f>
        <v>104711113.43088409</v>
      </c>
      <c r="E146" s="12">
        <f t="shared" ca="1" si="22"/>
        <v>104445435.10922003</v>
      </c>
      <c r="F146" s="12">
        <f t="shared" ca="1" si="23"/>
        <v>104402394.71784469</v>
      </c>
      <c r="G146" s="14">
        <f ca="1">G145*(1+Returns!G146)</f>
        <v>8618052.8037415035</v>
      </c>
      <c r="H146" s="14">
        <f ca="1">H145*(1+Returns!H146)</f>
        <v>10494228.218207194</v>
      </c>
      <c r="I146" s="14">
        <f ca="1">I145*(1+Returns!I146)</f>
        <v>5258652.552128491</v>
      </c>
      <c r="J146" s="14">
        <f ca="1">J145*(1+Returns!J146)</f>
        <v>0</v>
      </c>
      <c r="K146" s="14">
        <f ca="1">K145*(1+Returns!K146)</f>
        <v>0</v>
      </c>
      <c r="L146" s="14">
        <f ca="1">L145*(1+Returns!L146)</f>
        <v>20983836.668043811</v>
      </c>
      <c r="M146" s="14">
        <f ca="1">M145*(1+Returns!M146)</f>
        <v>21006927.51674306</v>
      </c>
      <c r="N146" s="14">
        <f ca="1">N145*(1+Returns!N146)-R146-T146</f>
        <v>38083737.35035596</v>
      </c>
      <c r="O146" s="17">
        <f ca="1">(Assumptions!$B$16 / 252)*F145</f>
        <v>3313.2862672054816</v>
      </c>
      <c r="P146" s="17">
        <f t="shared" ca="1" si="24"/>
        <v>43040.391375329702</v>
      </c>
      <c r="Q146" s="16">
        <f t="shared" si="25"/>
        <v>0</v>
      </c>
      <c r="R146" s="17">
        <f t="shared" si="26"/>
        <v>0</v>
      </c>
      <c r="S146" s="19">
        <f t="shared" si="27"/>
        <v>0</v>
      </c>
      <c r="T146" s="20">
        <f ca="1">IF(AND(S146=1,F145&gt;D145),Assumptions!$B$17*(F145-D145),0)</f>
        <v>0</v>
      </c>
      <c r="U146" s="27">
        <f t="shared" ca="1" si="28"/>
        <v>3.2459310250310125E-4</v>
      </c>
      <c r="V146" s="34">
        <f t="shared" ca="1" si="29"/>
        <v>4.4023947178444711E-2</v>
      </c>
    </row>
    <row r="147" spans="1:22" x14ac:dyDescent="0.25">
      <c r="A147" s="4">
        <f t="shared" si="20"/>
        <v>9</v>
      </c>
      <c r="B147" s="4">
        <f t="shared" si="21"/>
        <v>2012</v>
      </c>
      <c r="C147" s="9">
        <v>41173</v>
      </c>
      <c r="D147" s="12">
        <f ca="1">(1+[1]Returns!E147)*D146</f>
        <v>104740588.56220376</v>
      </c>
      <c r="E147" s="12">
        <f t="shared" ca="1" si="22"/>
        <v>104463527.94245201</v>
      </c>
      <c r="F147" s="12">
        <f t="shared" ca="1" si="23"/>
        <v>104417173.18933961</v>
      </c>
      <c r="G147" s="14">
        <f ca="1">G146*(1+Returns!G147)</f>
        <v>8608241.8087481186</v>
      </c>
      <c r="H147" s="14">
        <f ca="1">H146*(1+Returns!H147)</f>
        <v>10497324.600795556</v>
      </c>
      <c r="I147" s="14">
        <f ca="1">I146*(1+Returns!I147)</f>
        <v>5260275.2435681941</v>
      </c>
      <c r="J147" s="14">
        <f ca="1">J146*(1+Returns!J147)</f>
        <v>0</v>
      </c>
      <c r="K147" s="14">
        <f ca="1">K146*(1+Returns!K147)</f>
        <v>0</v>
      </c>
      <c r="L147" s="14">
        <f ca="1">L146*(1+Returns!L147)</f>
        <v>20989999.647506066</v>
      </c>
      <c r="M147" s="14">
        <f ca="1">M146*(1+Returns!M147)</f>
        <v>21013239.45091521</v>
      </c>
      <c r="N147" s="14">
        <f ca="1">N146*(1+Returns!N147)-R147-T147</f>
        <v>38094447.190918863</v>
      </c>
      <c r="O147" s="17">
        <f ca="1">(Assumptions!$B$16 / 252)*F146</f>
        <v>3314.3617370744346</v>
      </c>
      <c r="P147" s="17">
        <f t="shared" ca="1" si="24"/>
        <v>46354.753112404134</v>
      </c>
      <c r="Q147" s="16">
        <f t="shared" si="25"/>
        <v>0</v>
      </c>
      <c r="R147" s="17">
        <f t="shared" si="26"/>
        <v>0</v>
      </c>
      <c r="S147" s="19">
        <f t="shared" si="27"/>
        <v>0</v>
      </c>
      <c r="T147" s="20">
        <f ca="1">IF(AND(S147=1,F146&gt;D146),Assumptions!$B$17*(F146-D146),0)</f>
        <v>0</v>
      </c>
      <c r="U147" s="27">
        <f t="shared" ca="1" si="28"/>
        <v>1.4155299344276173E-4</v>
      </c>
      <c r="V147" s="34">
        <f t="shared" ca="1" si="29"/>
        <v>4.4171731893393851E-2</v>
      </c>
    </row>
    <row r="148" spans="1:22" x14ac:dyDescent="0.25">
      <c r="A148" s="4">
        <f t="shared" si="20"/>
        <v>9</v>
      </c>
      <c r="B148" s="4">
        <f t="shared" si="21"/>
        <v>2012</v>
      </c>
      <c r="C148" s="9">
        <v>41176</v>
      </c>
      <c r="D148" s="12">
        <f ca="1">(1+[1]Returns!E148)*D147</f>
        <v>104770071.99047816</v>
      </c>
      <c r="E148" s="12">
        <f t="shared" ca="1" si="22"/>
        <v>104467724.08398305</v>
      </c>
      <c r="F148" s="12">
        <f t="shared" ca="1" si="23"/>
        <v>104418054.49997574</v>
      </c>
      <c r="G148" s="14">
        <f ca="1">G147*(1+Returns!G148)</f>
        <v>8584525.9893066138</v>
      </c>
      <c r="H148" s="14">
        <f ca="1">H147*(1+Returns!H148)</f>
        <v>10500421.896989468</v>
      </c>
      <c r="I148" s="14">
        <f ca="1">I147*(1+Returns!I148)</f>
        <v>5261898.4357307507</v>
      </c>
      <c r="J148" s="14">
        <f ca="1">J147*(1+Returns!J148)</f>
        <v>0</v>
      </c>
      <c r="K148" s="14">
        <f ca="1">K147*(1+Returns!K148)</f>
        <v>0</v>
      </c>
      <c r="L148" s="14">
        <f ca="1">L147*(1+Returns!L148)</f>
        <v>20996164.437043212</v>
      </c>
      <c r="M148" s="14">
        <f ca="1">M147*(1+Returns!M148)</f>
        <v>21019553.281629011</v>
      </c>
      <c r="N148" s="14">
        <f ca="1">N147*(1+Returns!N148)-R148-T148</f>
        <v>38105160.043283992</v>
      </c>
      <c r="O148" s="17">
        <f ca="1">(Assumptions!$B$16 / 252)*F147</f>
        <v>3314.8308948996701</v>
      </c>
      <c r="P148" s="17">
        <f t="shared" ca="1" si="24"/>
        <v>49669.584007303805</v>
      </c>
      <c r="Q148" s="16">
        <f t="shared" si="25"/>
        <v>0</v>
      </c>
      <c r="R148" s="17">
        <f t="shared" si="26"/>
        <v>0</v>
      </c>
      <c r="S148" s="19">
        <f t="shared" si="27"/>
        <v>0</v>
      </c>
      <c r="T148" s="20">
        <f ca="1">IF(AND(S148=1,F147&gt;D147),Assumptions!$B$17*(F147-D147),0)</f>
        <v>0</v>
      </c>
      <c r="U148" s="27">
        <f t="shared" ca="1" si="28"/>
        <v>8.4402843825159835E-6</v>
      </c>
      <c r="V148" s="34">
        <f t="shared" ca="1" si="29"/>
        <v>4.4180544999755211E-2</v>
      </c>
    </row>
    <row r="149" spans="1:22" x14ac:dyDescent="0.25">
      <c r="A149" s="4">
        <f t="shared" si="20"/>
        <v>9</v>
      </c>
      <c r="B149" s="4">
        <f t="shared" si="21"/>
        <v>2012</v>
      </c>
      <c r="C149" s="9">
        <v>41177</v>
      </c>
      <c r="D149" s="12">
        <f ca="1">(1+[1]Returns!E149)*D148</f>
        <v>104799563.71804278</v>
      </c>
      <c r="E149" s="12">
        <f t="shared" ca="1" si="22"/>
        <v>104492584.60734592</v>
      </c>
      <c r="F149" s="12">
        <f t="shared" ca="1" si="23"/>
        <v>104439600.16446561</v>
      </c>
      <c r="G149" s="14">
        <f ca="1">G148*(1+Returns!G149)</f>
        <v>8581466.4165772535</v>
      </c>
      <c r="H149" s="14">
        <f ca="1">H148*(1+Returns!H149)</f>
        <v>10503520.107058495</v>
      </c>
      <c r="I149" s="14">
        <f ca="1">I148*(1+Returns!I149)</f>
        <v>5263522.1287706709</v>
      </c>
      <c r="J149" s="14">
        <f ca="1">J148*(1+Returns!J149)</f>
        <v>0</v>
      </c>
      <c r="K149" s="14">
        <f ca="1">K148*(1+Returns!K149)</f>
        <v>0</v>
      </c>
      <c r="L149" s="14">
        <f ca="1">L148*(1+Returns!L149)</f>
        <v>21002331.037186868</v>
      </c>
      <c r="M149" s="14">
        <f ca="1">M148*(1+Returns!M149)</f>
        <v>21025869.009454317</v>
      </c>
      <c r="N149" s="14">
        <f ca="1">N148*(1+Returns!N149)-R149-T149</f>
        <v>38115875.908298321</v>
      </c>
      <c r="O149" s="17">
        <f ca="1">(Assumptions!$B$16 / 252)*F148</f>
        <v>3314.8588730151027</v>
      </c>
      <c r="P149" s="17">
        <f t="shared" ca="1" si="24"/>
        <v>52984.442880318908</v>
      </c>
      <c r="Q149" s="16">
        <f t="shared" si="25"/>
        <v>0</v>
      </c>
      <c r="R149" s="17">
        <f t="shared" si="26"/>
        <v>0</v>
      </c>
      <c r="S149" s="19">
        <f t="shared" si="27"/>
        <v>0</v>
      </c>
      <c r="T149" s="20">
        <f ca="1">IF(AND(S149=1,F148&gt;D148),Assumptions!$B$17*(F148-D148),0)</f>
        <v>0</v>
      </c>
      <c r="U149" s="27">
        <f t="shared" ca="1" si="28"/>
        <v>2.0634041299705252E-4</v>
      </c>
      <c r="V149" s="34">
        <f t="shared" ca="1" si="29"/>
        <v>4.4396001644653849E-2</v>
      </c>
    </row>
    <row r="150" spans="1:22" x14ac:dyDescent="0.25">
      <c r="A150" s="4">
        <f t="shared" si="20"/>
        <v>9</v>
      </c>
      <c r="B150" s="4">
        <f t="shared" si="21"/>
        <v>2012</v>
      </c>
      <c r="C150" s="9">
        <v>41178</v>
      </c>
      <c r="D150" s="12">
        <f ca="1">(1+[1]Returns!E150)*D149</f>
        <v>104829179.02675387</v>
      </c>
      <c r="E150" s="12">
        <f t="shared" ca="1" si="22"/>
        <v>104495122.19780548</v>
      </c>
      <c r="F150" s="12">
        <f t="shared" ca="1" si="23"/>
        <v>104438822.21206279</v>
      </c>
      <c r="G150" s="14">
        <f ca="1">G149*(1+Returns!G150)</f>
        <v>8555966.7713199463</v>
      </c>
      <c r="H150" s="14">
        <f ca="1">H149*(1+Returns!H150)</f>
        <v>10506631.321534587</v>
      </c>
      <c r="I150" s="14">
        <f ca="1">I149*(1+Returns!I150)</f>
        <v>5265152.6484845728</v>
      </c>
      <c r="J150" s="14">
        <f ca="1">J149*(1+Returns!J150)</f>
        <v>0</v>
      </c>
      <c r="K150" s="14">
        <f ca="1">K149*(1+Returns!K150)</f>
        <v>0</v>
      </c>
      <c r="L150" s="14">
        <f ca="1">L149*(1+Returns!L150)</f>
        <v>21008523.516647566</v>
      </c>
      <c r="M150" s="14">
        <f ca="1">M149*(1+Returns!M150)</f>
        <v>21032211.264611669</v>
      </c>
      <c r="N150" s="14">
        <f ca="1">N149*(1+Returns!N150)-R150-T150</f>
        <v>38126636.675207138</v>
      </c>
      <c r="O150" s="17">
        <f ca="1">(Assumptions!$B$16 / 252)*F149</f>
        <v>3315.5428623639873</v>
      </c>
      <c r="P150" s="17">
        <f t="shared" ca="1" si="24"/>
        <v>56299.985742682897</v>
      </c>
      <c r="Q150" s="16">
        <f t="shared" si="25"/>
        <v>0</v>
      </c>
      <c r="R150" s="17">
        <f t="shared" si="26"/>
        <v>0</v>
      </c>
      <c r="S150" s="19">
        <f t="shared" si="27"/>
        <v>0</v>
      </c>
      <c r="T150" s="20">
        <f ca="1">IF(AND(S150=1,F149&gt;D149),Assumptions!$B$17*(F149-D149),0)</f>
        <v>0</v>
      </c>
      <c r="U150" s="27">
        <f t="shared" ca="1" si="28"/>
        <v>-7.4488259395044665E-6</v>
      </c>
      <c r="V150" s="34">
        <f t="shared" ca="1" si="29"/>
        <v>4.4388222120625764E-2</v>
      </c>
    </row>
    <row r="151" spans="1:22" x14ac:dyDescent="0.25">
      <c r="A151" s="4">
        <f t="shared" si="20"/>
        <v>9</v>
      </c>
      <c r="B151" s="4">
        <f t="shared" si="21"/>
        <v>2012</v>
      </c>
      <c r="C151" s="9">
        <v>41179</v>
      </c>
      <c r="D151" s="12">
        <f ca="1">(1+[1]Returns!E151)*D150</f>
        <v>104858763.91765882</v>
      </c>
      <c r="E151" s="12">
        <f t="shared" ca="1" si="22"/>
        <v>104502094.12164594</v>
      </c>
      <c r="F151" s="12">
        <f t="shared" ca="1" si="23"/>
        <v>104442478.6177378</v>
      </c>
      <c r="G151" s="14">
        <f ca="1">G150*(1+Returns!G151)</f>
        <v>8534929.9308825564</v>
      </c>
      <c r="H151" s="14">
        <f ca="1">H150*(1+Returns!H151)</f>
        <v>10509739.389661785</v>
      </c>
      <c r="I151" s="14">
        <f ca="1">I150*(1+Returns!I151)</f>
        <v>5266781.5449394304</v>
      </c>
      <c r="J151" s="14">
        <f ca="1">J150*(1+Returns!J151)</f>
        <v>0</v>
      </c>
      <c r="K151" s="14">
        <f ca="1">K150*(1+Returns!K151)</f>
        <v>0</v>
      </c>
      <c r="L151" s="14">
        <f ca="1">L150*(1+Returns!L151)</f>
        <v>21014709.723927658</v>
      </c>
      <c r="M151" s="14">
        <f ca="1">M150*(1+Returns!M151)</f>
        <v>21038547.145881988</v>
      </c>
      <c r="N151" s="14">
        <f ca="1">N150*(1+Returns!N151)-R151-T151</f>
        <v>38137386.386352532</v>
      </c>
      <c r="O151" s="17">
        <f ca="1">(Assumptions!$B$16 / 252)*F150</f>
        <v>3315.5181654623107</v>
      </c>
      <c r="P151" s="17">
        <f t="shared" ca="1" si="24"/>
        <v>59615.503908145205</v>
      </c>
      <c r="Q151" s="16">
        <f t="shared" si="25"/>
        <v>0</v>
      </c>
      <c r="R151" s="17">
        <f t="shared" si="26"/>
        <v>0</v>
      </c>
      <c r="S151" s="19">
        <f t="shared" si="27"/>
        <v>0</v>
      </c>
      <c r="T151" s="20">
        <f ca="1">IF(AND(S151=1,F150&gt;D150),Assumptions!$B$17*(F150-D150),0)</f>
        <v>0</v>
      </c>
      <c r="U151" s="27">
        <f t="shared" ca="1" si="28"/>
        <v>3.5010024027171127E-5</v>
      </c>
      <c r="V151" s="34">
        <f t="shared" ca="1" si="29"/>
        <v>4.4424786177375886E-2</v>
      </c>
    </row>
    <row r="152" spans="1:22" x14ac:dyDescent="0.25">
      <c r="A152" s="4">
        <f t="shared" si="20"/>
        <v>9</v>
      </c>
      <c r="B152" s="4">
        <f t="shared" si="21"/>
        <v>2012</v>
      </c>
      <c r="C152" s="9">
        <v>41180</v>
      </c>
      <c r="D152" s="12">
        <f ca="1">(1+[1]Returns!E152)*D151</f>
        <v>104888319.40885666</v>
      </c>
      <c r="E152" s="12">
        <f t="shared" ca="1" si="22"/>
        <v>104526248.74103564</v>
      </c>
      <c r="F152" s="12">
        <f t="shared" ca="1" si="23"/>
        <v>104463317.60288566</v>
      </c>
      <c r="G152" s="14">
        <f ca="1">G151*(1+Returns!G152)</f>
        <v>8531103.2958007306</v>
      </c>
      <c r="H152" s="14">
        <f ca="1">H151*(1+Returns!H152)</f>
        <v>10512844.418060644</v>
      </c>
      <c r="I152" s="14">
        <f ca="1">I151*(1+Returns!I152)</f>
        <v>5268408.8738388922</v>
      </c>
      <c r="J152" s="14">
        <f ca="1">J151*(1+Returns!J152)</f>
        <v>0</v>
      </c>
      <c r="K152" s="14">
        <f ca="1">K151*(1+Returns!K152)</f>
        <v>0</v>
      </c>
      <c r="L152" s="14">
        <f ca="1">L151*(1+Returns!L152)</f>
        <v>21020889.871308286</v>
      </c>
      <c r="M152" s="14">
        <f ca="1">M151*(1+Returns!M152)</f>
        <v>21044876.870341465</v>
      </c>
      <c r="N152" s="14">
        <f ca="1">N151*(1+Returns!N152)-R152-T152</f>
        <v>38148125.411685623</v>
      </c>
      <c r="O152" s="17">
        <f ca="1">(Assumptions!$B$16 / 252)*F151</f>
        <v>3315.6342418329459</v>
      </c>
      <c r="P152" s="17">
        <f t="shared" ca="1" si="24"/>
        <v>62931.138149978149</v>
      </c>
      <c r="Q152" s="16">
        <f t="shared" si="25"/>
        <v>0</v>
      </c>
      <c r="R152" s="17">
        <f t="shared" si="26"/>
        <v>0</v>
      </c>
      <c r="S152" s="19">
        <f t="shared" si="27"/>
        <v>0</v>
      </c>
      <c r="T152" s="20">
        <f ca="1">IF(AND(S152=1,F151&gt;D151),Assumptions!$B$17*(F151-D151),0)</f>
        <v>0</v>
      </c>
      <c r="U152" s="27">
        <f t="shared" ca="1" si="28"/>
        <v>1.9952595365091419E-4</v>
      </c>
      <c r="V152" s="34">
        <f t="shared" ca="1" si="29"/>
        <v>4.4633176028854527E-2</v>
      </c>
    </row>
    <row r="153" spans="1:22" x14ac:dyDescent="0.25">
      <c r="A153" s="4">
        <f t="shared" si="20"/>
        <v>10</v>
      </c>
      <c r="B153" s="4">
        <f t="shared" si="21"/>
        <v>2012</v>
      </c>
      <c r="C153" s="9">
        <v>41183</v>
      </c>
      <c r="D153" s="12">
        <f ca="1">(1+[1]Returns!E153)*D152</f>
        <v>104917883.23056525</v>
      </c>
      <c r="E153" s="12">
        <f t="shared" ca="1" si="22"/>
        <v>104443738.44006786</v>
      </c>
      <c r="F153" s="12">
        <f t="shared" ca="1" si="23"/>
        <v>104440422.14427094</v>
      </c>
      <c r="G153" s="14">
        <f ca="1">G152*(1+Returns!G153)</f>
        <v>8483534.7124812398</v>
      </c>
      <c r="H153" s="14">
        <f ca="1">H152*(1+Returns!H153)</f>
        <v>10515950.363818249</v>
      </c>
      <c r="I153" s="14">
        <f ca="1">I152*(1+Returns!I153)</f>
        <v>5270036.7055500476</v>
      </c>
      <c r="J153" s="14">
        <f ca="1">J152*(1+Returns!J153)</f>
        <v>0</v>
      </c>
      <c r="K153" s="14">
        <f ca="1">K152*(1+Returns!K153)</f>
        <v>0</v>
      </c>
      <c r="L153" s="14">
        <f ca="1">L152*(1+Returns!L153)</f>
        <v>21027071.836188279</v>
      </c>
      <c r="M153" s="14">
        <f ca="1">M152*(1+Returns!M153)</f>
        <v>21051208.499182049</v>
      </c>
      <c r="N153" s="14">
        <f ca="1">N152*(1+Returns!N153)-R153-T153</f>
        <v>38095936.322847992</v>
      </c>
      <c r="O153" s="17">
        <f ca="1">(Assumptions!$B$16 / 252)*F152</f>
        <v>3316.2957969170052</v>
      </c>
      <c r="P153" s="17">
        <f t="shared" ca="1" si="24"/>
        <v>3316.295796917002</v>
      </c>
      <c r="Q153" s="16">
        <f t="shared" si="25"/>
        <v>1</v>
      </c>
      <c r="R153" s="17">
        <f t="shared" ca="1" si="26"/>
        <v>62931.138149978149</v>
      </c>
      <c r="S153" s="19">
        <f t="shared" si="27"/>
        <v>0</v>
      </c>
      <c r="T153" s="20">
        <f ca="1">IF(AND(S153=1,F152&gt;D152),Assumptions!$B$17*(F152-D152),0)</f>
        <v>0</v>
      </c>
      <c r="U153" s="27">
        <f t="shared" ca="1" si="28"/>
        <v>-2.1917223327860835E-4</v>
      </c>
      <c r="V153" s="34">
        <f t="shared" ca="1" si="29"/>
        <v>4.4404221442707392E-2</v>
      </c>
    </row>
    <row r="154" spans="1:22" x14ac:dyDescent="0.25">
      <c r="A154" s="4">
        <f t="shared" si="20"/>
        <v>10</v>
      </c>
      <c r="B154" s="4">
        <f t="shared" si="21"/>
        <v>2012</v>
      </c>
      <c r="C154" s="9">
        <v>41184</v>
      </c>
      <c r="D154" s="12">
        <f ca="1">(1+[1]Returns!E154)*D153</f>
        <v>104947455.38513263</v>
      </c>
      <c r="E154" s="12">
        <f t="shared" ca="1" si="22"/>
        <v>104475964.34543526</v>
      </c>
      <c r="F154" s="12">
        <f t="shared" ca="1" si="23"/>
        <v>104469332.48068139</v>
      </c>
      <c r="G154" s="14">
        <f ca="1">G153*(1+Returns!G154)</f>
        <v>8487780.7495764643</v>
      </c>
      <c r="H154" s="14">
        <f ca="1">H153*(1+Returns!H154)</f>
        <v>10519057.227205629</v>
      </c>
      <c r="I154" s="14">
        <f ca="1">I153*(1+Returns!I154)</f>
        <v>5271665.0402282551</v>
      </c>
      <c r="J154" s="14">
        <f ca="1">J153*(1+Returns!J154)</f>
        <v>0</v>
      </c>
      <c r="K154" s="14">
        <f ca="1">K153*(1+Returns!K154)</f>
        <v>0</v>
      </c>
      <c r="L154" s="14">
        <f ca="1">L153*(1+Returns!L154)</f>
        <v>21033255.619102146</v>
      </c>
      <c r="M154" s="14">
        <f ca="1">M153*(1+Returns!M154)</f>
        <v>21057542.032976702</v>
      </c>
      <c r="N154" s="14">
        <f ca="1">N153*(1+Returns!N154)-R154-T154</f>
        <v>38106663.676346064</v>
      </c>
      <c r="O154" s="17">
        <f ca="1">(Assumptions!$B$16 / 252)*F153</f>
        <v>3315.5689569609822</v>
      </c>
      <c r="P154" s="17">
        <f t="shared" ca="1" si="24"/>
        <v>6631.8647538779842</v>
      </c>
      <c r="Q154" s="16">
        <f t="shared" si="25"/>
        <v>0</v>
      </c>
      <c r="R154" s="17">
        <f t="shared" si="26"/>
        <v>0</v>
      </c>
      <c r="S154" s="19">
        <f t="shared" si="27"/>
        <v>0</v>
      </c>
      <c r="T154" s="20">
        <f ca="1">IF(AND(S154=1,F153&gt;D153),Assumptions!$B$17*(F153-D153),0)</f>
        <v>0</v>
      </c>
      <c r="U154" s="27">
        <f t="shared" ca="1" si="28"/>
        <v>2.7681175369553834E-4</v>
      </c>
      <c r="V154" s="34">
        <f t="shared" ca="1" si="29"/>
        <v>4.4693324806811985E-2</v>
      </c>
    </row>
    <row r="155" spans="1:22" x14ac:dyDescent="0.25">
      <c r="A155" s="4">
        <f t="shared" si="20"/>
        <v>10</v>
      </c>
      <c r="B155" s="4">
        <f t="shared" si="21"/>
        <v>2012</v>
      </c>
      <c r="C155" s="9">
        <v>41185</v>
      </c>
      <c r="D155" s="12">
        <f ca="1">(1+[1]Returns!E155)*D154</f>
        <v>104976997.044349</v>
      </c>
      <c r="E155" s="12">
        <f t="shared" ca="1" si="22"/>
        <v>104505531.70689176</v>
      </c>
      <c r="F155" s="12">
        <f t="shared" ca="1" si="23"/>
        <v>104495583.35539247</v>
      </c>
      <c r="G155" s="14">
        <f ca="1">G154*(1+Returns!G155)</f>
        <v>8489396.7717189509</v>
      </c>
      <c r="H155" s="14">
        <f ca="1">H154*(1+Returns!H155)</f>
        <v>10522160.935736362</v>
      </c>
      <c r="I155" s="14">
        <f ca="1">I154*(1+Returns!I155)</f>
        <v>5273291.7470032256</v>
      </c>
      <c r="J155" s="14">
        <f ca="1">J154*(1+Returns!J155)</f>
        <v>0</v>
      </c>
      <c r="K155" s="14">
        <f ca="1">K154*(1+Returns!K155)</f>
        <v>0</v>
      </c>
      <c r="L155" s="14">
        <f ca="1">L154*(1+Returns!L155)</f>
        <v>21039433.112973053</v>
      </c>
      <c r="M155" s="14">
        <f ca="1">M154*(1+Returns!M155)</f>
        <v>21063869.175250769</v>
      </c>
      <c r="N155" s="14">
        <f ca="1">N154*(1+Returns!N155)-R155-T155</f>
        <v>38117379.964209393</v>
      </c>
      <c r="O155" s="17">
        <f ca="1">(Assumptions!$B$16 / 252)*F154</f>
        <v>3316.4867454184568</v>
      </c>
      <c r="P155" s="17">
        <f t="shared" ca="1" si="24"/>
        <v>9948.351499296441</v>
      </c>
      <c r="Q155" s="16">
        <f t="shared" si="25"/>
        <v>0</v>
      </c>
      <c r="R155" s="17">
        <f t="shared" si="26"/>
        <v>0</v>
      </c>
      <c r="S155" s="19">
        <f t="shared" si="27"/>
        <v>0</v>
      </c>
      <c r="T155" s="20">
        <f ca="1">IF(AND(S155=1,F154&gt;D154),Assumptions!$B$17*(F154-D154),0)</f>
        <v>0</v>
      </c>
      <c r="U155" s="27">
        <f t="shared" ca="1" si="28"/>
        <v>2.512782850980777E-4</v>
      </c>
      <c r="V155" s="34">
        <f t="shared" ca="1" si="29"/>
        <v>4.4955833553922853E-2</v>
      </c>
    </row>
    <row r="156" spans="1:22" x14ac:dyDescent="0.25">
      <c r="A156" s="4">
        <f t="shared" si="20"/>
        <v>10</v>
      </c>
      <c r="B156" s="4">
        <f t="shared" si="21"/>
        <v>2012</v>
      </c>
      <c r="C156" s="9">
        <v>41186</v>
      </c>
      <c r="D156" s="12">
        <f ca="1">(1+[1]Returns!E156)*D155</f>
        <v>105006585.86073592</v>
      </c>
      <c r="E156" s="12">
        <f t="shared" ca="1" si="22"/>
        <v>104535696.92759672</v>
      </c>
      <c r="F156" s="12">
        <f t="shared" ca="1" si="23"/>
        <v>104522431.25599091</v>
      </c>
      <c r="G156" s="14">
        <f ca="1">G155*(1+Returns!G156)</f>
        <v>8491565.8008519206</v>
      </c>
      <c r="H156" s="14">
        <f ca="1">H155*(1+Returns!H156)</f>
        <v>10525269.633993424</v>
      </c>
      <c r="I156" s="14">
        <f ca="1">I155*(1+Returns!I156)</f>
        <v>5274921.0874233609</v>
      </c>
      <c r="J156" s="14">
        <f ca="1">J155*(1+Returns!J156)</f>
        <v>0</v>
      </c>
      <c r="K156" s="14">
        <f ca="1">K155*(1+Returns!K156)</f>
        <v>0</v>
      </c>
      <c r="L156" s="14">
        <f ca="1">L155*(1+Returns!L156)</f>
        <v>21045620.531174455</v>
      </c>
      <c r="M156" s="14">
        <f ca="1">M155*(1+Returns!M156)</f>
        <v>21070206.518176842</v>
      </c>
      <c r="N156" s="14">
        <f ca="1">N155*(1+Returns!N156)-R156-T156</f>
        <v>38128113.355976723</v>
      </c>
      <c r="O156" s="17">
        <f ca="1">(Assumptions!$B$16 / 252)*F155</f>
        <v>3317.3201065203957</v>
      </c>
      <c r="P156" s="17">
        <f t="shared" ca="1" si="24"/>
        <v>13265.671605816837</v>
      </c>
      <c r="Q156" s="16">
        <f t="shared" si="25"/>
        <v>0</v>
      </c>
      <c r="R156" s="17">
        <f t="shared" si="26"/>
        <v>0</v>
      </c>
      <c r="S156" s="19">
        <f t="shared" si="27"/>
        <v>0</v>
      </c>
      <c r="T156" s="20">
        <f ca="1">IF(AND(S156=1,F155&gt;D155),Assumptions!$B$17*(F155-D155),0)</f>
        <v>0</v>
      </c>
      <c r="U156" s="27">
        <f t="shared" ca="1" si="28"/>
        <v>2.5692856804404585E-4</v>
      </c>
      <c r="V156" s="34">
        <f t="shared" ca="1" si="29"/>
        <v>4.522431255990722E-2</v>
      </c>
    </row>
    <row r="157" spans="1:22" x14ac:dyDescent="0.25">
      <c r="A157" s="4">
        <f t="shared" si="20"/>
        <v>10</v>
      </c>
      <c r="B157" s="4">
        <f t="shared" si="21"/>
        <v>2012</v>
      </c>
      <c r="C157" s="9">
        <v>41187</v>
      </c>
      <c r="D157" s="12">
        <f ca="1">(1+[1]Returns!E157)*D156</f>
        <v>105036183.01702663</v>
      </c>
      <c r="E157" s="12">
        <f t="shared" ca="1" si="22"/>
        <v>104595545.9677068</v>
      </c>
      <c r="F157" s="12">
        <f t="shared" ca="1" si="23"/>
        <v>104578962.12368016</v>
      </c>
      <c r="G157" s="14">
        <f ca="1">G156*(1+Returns!G157)</f>
        <v>8523410.4788100459</v>
      </c>
      <c r="H157" s="14">
        <f ca="1">H156*(1+Returns!H157)</f>
        <v>10528379.250693468</v>
      </c>
      <c r="I157" s="14">
        <f ca="1">I156*(1+Returns!I157)</f>
        <v>5276550.9312767088</v>
      </c>
      <c r="J157" s="14">
        <f ca="1">J156*(1+Returns!J157)</f>
        <v>0</v>
      </c>
      <c r="K157" s="14">
        <f ca="1">K156*(1+Returns!K157)</f>
        <v>0</v>
      </c>
      <c r="L157" s="14">
        <f ca="1">L156*(1+Returns!L157)</f>
        <v>21051809.769013476</v>
      </c>
      <c r="M157" s="14">
        <f ca="1">M156*(1+Returns!M157)</f>
        <v>21076545.767776139</v>
      </c>
      <c r="N157" s="14">
        <f ca="1">N156*(1+Returns!N157)-R157-T157</f>
        <v>38138849.77013696</v>
      </c>
      <c r="O157" s="17">
        <f ca="1">(Assumptions!$B$16 / 252)*F156</f>
        <v>3318.172420825108</v>
      </c>
      <c r="P157" s="17">
        <f t="shared" ca="1" si="24"/>
        <v>16583.844026641946</v>
      </c>
      <c r="Q157" s="16">
        <f t="shared" si="25"/>
        <v>0</v>
      </c>
      <c r="R157" s="17">
        <f t="shared" si="26"/>
        <v>0</v>
      </c>
      <c r="S157" s="19">
        <f t="shared" si="27"/>
        <v>0</v>
      </c>
      <c r="T157" s="20">
        <f ca="1">IF(AND(S157=1,F156&gt;D156),Assumptions!$B$17*(F156-D156),0)</f>
        <v>0</v>
      </c>
      <c r="U157" s="27">
        <f t="shared" ca="1" si="28"/>
        <v>5.4084914606322698E-4</v>
      </c>
      <c r="V157" s="34">
        <f t="shared" ca="1" si="29"/>
        <v>4.578962123679986E-2</v>
      </c>
    </row>
    <row r="158" spans="1:22" x14ac:dyDescent="0.25">
      <c r="A158" s="4">
        <f t="shared" si="20"/>
        <v>10</v>
      </c>
      <c r="B158" s="4">
        <f t="shared" si="21"/>
        <v>2012</v>
      </c>
      <c r="C158" s="9">
        <v>41190</v>
      </c>
      <c r="D158" s="12">
        <f ca="1">(1+[1]Returns!E158)*D157</f>
        <v>105065788.51557182</v>
      </c>
      <c r="E158" s="12">
        <f t="shared" ca="1" si="22"/>
        <v>104784035.46513459</v>
      </c>
      <c r="F158" s="12">
        <f t="shared" ca="1" si="23"/>
        <v>104764131.6540564</v>
      </c>
      <c r="G158" s="14">
        <f ca="1">G157*(1+Returns!G158)</f>
        <v>8683887.4411191959</v>
      </c>
      <c r="H158" s="14">
        <f ca="1">H157*(1+Returns!H158)</f>
        <v>10531489.78610784</v>
      </c>
      <c r="I158" s="14">
        <f ca="1">I157*(1+Returns!I158)</f>
        <v>5278181.2787188198</v>
      </c>
      <c r="J158" s="14">
        <f ca="1">J157*(1+Returns!J158)</f>
        <v>0</v>
      </c>
      <c r="K158" s="14">
        <f ca="1">K157*(1+Returns!K158)</f>
        <v>0</v>
      </c>
      <c r="L158" s="14">
        <f ca="1">L157*(1+Returns!L158)</f>
        <v>21058000.82702525</v>
      </c>
      <c r="M158" s="14">
        <f ca="1">M157*(1+Returns!M158)</f>
        <v>21082886.924622308</v>
      </c>
      <c r="N158" s="14">
        <f ca="1">N157*(1+Returns!N158)-R158-T158</f>
        <v>38149589.207541175</v>
      </c>
      <c r="O158" s="17">
        <f ca="1">(Assumptions!$B$16 / 252)*F157</f>
        <v>3319.9670515454018</v>
      </c>
      <c r="P158" s="17">
        <f t="shared" ca="1" si="24"/>
        <v>19903.811078187347</v>
      </c>
      <c r="Q158" s="16">
        <f t="shared" si="25"/>
        <v>0</v>
      </c>
      <c r="R158" s="17">
        <f t="shared" si="26"/>
        <v>0</v>
      </c>
      <c r="S158" s="19">
        <f t="shared" si="27"/>
        <v>0</v>
      </c>
      <c r="T158" s="20">
        <f ca="1">IF(AND(S158=1,F157&gt;D157),Assumptions!$B$17*(F157-D157),0)</f>
        <v>0</v>
      </c>
      <c r="U158" s="27">
        <f t="shared" ca="1" si="28"/>
        <v>1.7706193159312544E-3</v>
      </c>
      <c r="V158" s="34">
        <f t="shared" ca="1" si="29"/>
        <v>4.7641316540562251E-2</v>
      </c>
    </row>
    <row r="159" spans="1:22" x14ac:dyDescent="0.25">
      <c r="A159" s="4">
        <f t="shared" si="20"/>
        <v>10</v>
      </c>
      <c r="B159" s="4">
        <f t="shared" si="21"/>
        <v>2012</v>
      </c>
      <c r="C159" s="9">
        <v>41191</v>
      </c>
      <c r="D159" s="12">
        <f ca="1">(1+[1]Returns!E159)*D158</f>
        <v>105095402.35872282</v>
      </c>
      <c r="E159" s="12">
        <f t="shared" ca="1" si="22"/>
        <v>104738610.1522665</v>
      </c>
      <c r="F159" s="12">
        <f t="shared" ca="1" si="23"/>
        <v>104715380.49573898</v>
      </c>
      <c r="G159" s="14">
        <f ca="1">G158*(1+Returns!G159)</f>
        <v>8610441.4177783243</v>
      </c>
      <c r="H159" s="14">
        <f ca="1">H158*(1+Returns!H159)</f>
        <v>10534601.240507968</v>
      </c>
      <c r="I159" s="14">
        <f ca="1">I158*(1+Returns!I159)</f>
        <v>5279812.1299052928</v>
      </c>
      <c r="J159" s="14">
        <f ca="1">J158*(1+Returns!J159)</f>
        <v>0</v>
      </c>
      <c r="K159" s="14">
        <f ca="1">K158*(1+Returns!K159)</f>
        <v>0</v>
      </c>
      <c r="L159" s="14">
        <f ca="1">L158*(1+Returns!L159)</f>
        <v>21064193.705745064</v>
      </c>
      <c r="M159" s="14">
        <f ca="1">M158*(1+Returns!M159)</f>
        <v>21089229.989289172</v>
      </c>
      <c r="N159" s="14">
        <f ca="1">N158*(1+Returns!N159)-R159-T159</f>
        <v>38160331.669040672</v>
      </c>
      <c r="O159" s="17">
        <f ca="1">(Assumptions!$B$16 / 252)*F158</f>
        <v>3325.8454493351237</v>
      </c>
      <c r="P159" s="17">
        <f t="shared" ca="1" si="24"/>
        <v>23229.656527522471</v>
      </c>
      <c r="Q159" s="16">
        <f t="shared" si="25"/>
        <v>0</v>
      </c>
      <c r="R159" s="17">
        <f t="shared" si="26"/>
        <v>0</v>
      </c>
      <c r="S159" s="19">
        <f t="shared" si="27"/>
        <v>0</v>
      </c>
      <c r="T159" s="20">
        <f ca="1">IF(AND(S159=1,F158&gt;D158),Assumptions!$B$17*(F158-D158),0)</f>
        <v>0</v>
      </c>
      <c r="U159" s="27">
        <f t="shared" ca="1" si="28"/>
        <v>-4.6534207412129991E-4</v>
      </c>
      <c r="V159" s="34">
        <f t="shared" ca="1" si="29"/>
        <v>4.7153804957388079E-2</v>
      </c>
    </row>
    <row r="160" spans="1:22" x14ac:dyDescent="0.25">
      <c r="A160" s="4">
        <f t="shared" si="20"/>
        <v>10</v>
      </c>
      <c r="B160" s="4">
        <f t="shared" si="21"/>
        <v>2012</v>
      </c>
      <c r="C160" s="9">
        <v>41192</v>
      </c>
      <c r="D160" s="12">
        <f ca="1">(1+[1]Returns!E160)*D159</f>
        <v>105124985.66353279</v>
      </c>
      <c r="E160" s="12">
        <f t="shared" ca="1" si="22"/>
        <v>104806884.25776875</v>
      </c>
      <c r="F160" s="12">
        <f t="shared" ca="1" si="23"/>
        <v>104780330.30344771</v>
      </c>
      <c r="G160" s="14">
        <f ca="1">G159*(1+Returns!G160)</f>
        <v>8650723.3833969366</v>
      </c>
      <c r="H160" s="14">
        <f ca="1">H159*(1+Returns!H160)</f>
        <v>10537709.535389517</v>
      </c>
      <c r="I160" s="14">
        <f ca="1">I159*(1+Returns!I160)</f>
        <v>5281441.3506726874</v>
      </c>
      <c r="J160" s="14">
        <f ca="1">J159*(1+Returns!J160)</f>
        <v>0</v>
      </c>
      <c r="K160" s="14">
        <f ca="1">K159*(1+Returns!K160)</f>
        <v>0</v>
      </c>
      <c r="L160" s="14">
        <f ca="1">L159*(1+Returns!L160)</f>
        <v>21070380.286171284</v>
      </c>
      <c r="M160" s="14">
        <f ca="1">M159*(1+Returns!M160)</f>
        <v>21095566.652817316</v>
      </c>
      <c r="N160" s="14">
        <f ca="1">N159*(1+Returns!N160)-R160-T160</f>
        <v>38171063.049321003</v>
      </c>
      <c r="O160" s="17">
        <f ca="1">(Assumptions!$B$16 / 252)*F159</f>
        <v>3324.2977935155232</v>
      </c>
      <c r="P160" s="17">
        <f t="shared" ca="1" si="24"/>
        <v>26553.954321037992</v>
      </c>
      <c r="Q160" s="16">
        <f t="shared" si="25"/>
        <v>0</v>
      </c>
      <c r="R160" s="17">
        <f t="shared" si="26"/>
        <v>0</v>
      </c>
      <c r="S160" s="19">
        <f t="shared" si="27"/>
        <v>0</v>
      </c>
      <c r="T160" s="20">
        <f ca="1">IF(AND(S160=1,F159&gt;D159),Assumptions!$B$17*(F159-D159),0)</f>
        <v>0</v>
      </c>
      <c r="U160" s="27">
        <f t="shared" ca="1" si="28"/>
        <v>6.2025088770378822E-4</v>
      </c>
      <c r="V160" s="34">
        <f t="shared" ca="1" si="29"/>
        <v>4.7803303034475331E-2</v>
      </c>
    </row>
    <row r="161" spans="1:22" x14ac:dyDescent="0.25">
      <c r="A161" s="4">
        <f t="shared" si="20"/>
        <v>10</v>
      </c>
      <c r="B161" s="4">
        <f t="shared" si="21"/>
        <v>2012</v>
      </c>
      <c r="C161" s="9">
        <v>41193</v>
      </c>
      <c r="D161" s="12">
        <f ca="1">(1+[1]Returns!E161)*D160</f>
        <v>105154499.50325783</v>
      </c>
      <c r="E161" s="12">
        <f t="shared" ca="1" si="22"/>
        <v>104775299.12500389</v>
      </c>
      <c r="F161" s="12">
        <f t="shared" ca="1" si="23"/>
        <v>104745418.81099068</v>
      </c>
      <c r="G161" s="14">
        <f ca="1">G160*(1+Returns!G161)</f>
        <v>8591211.4704849664</v>
      </c>
      <c r="H161" s="14">
        <f ca="1">H160*(1+Returns!H161)</f>
        <v>10540810.587380037</v>
      </c>
      <c r="I161" s="14">
        <f ca="1">I160*(1+Returns!I161)</f>
        <v>5283066.8041673321</v>
      </c>
      <c r="J161" s="14">
        <f ca="1">J160*(1+Returns!J161)</f>
        <v>0</v>
      </c>
      <c r="K161" s="14">
        <f ca="1">K160*(1+Returns!K161)</f>
        <v>0</v>
      </c>
      <c r="L161" s="14">
        <f ca="1">L160*(1+Returns!L161)</f>
        <v>21076552.439665876</v>
      </c>
      <c r="M161" s="14">
        <f ca="1">M160*(1+Returns!M161)</f>
        <v>21101888.596106939</v>
      </c>
      <c r="N161" s="14">
        <f ca="1">N160*(1+Returns!N161)-R161-T161</f>
        <v>38181769.227198742</v>
      </c>
      <c r="O161" s="17">
        <f ca="1">(Assumptions!$B$16 / 252)*F160</f>
        <v>3326.3596921729431</v>
      </c>
      <c r="P161" s="17">
        <f t="shared" ca="1" si="24"/>
        <v>29880.314013210937</v>
      </c>
      <c r="Q161" s="16">
        <f t="shared" si="25"/>
        <v>0</v>
      </c>
      <c r="R161" s="17">
        <f t="shared" si="26"/>
        <v>0</v>
      </c>
      <c r="S161" s="19">
        <f t="shared" si="27"/>
        <v>0</v>
      </c>
      <c r="T161" s="20">
        <f ca="1">IF(AND(S161=1,F160&gt;D160),Assumptions!$B$17*(F160-D160),0)</f>
        <v>0</v>
      </c>
      <c r="U161" s="27">
        <f t="shared" ca="1" si="28"/>
        <v>-3.3318746329513704E-4</v>
      </c>
      <c r="V161" s="34">
        <f t="shared" ca="1" si="29"/>
        <v>4.7454188109905093E-2</v>
      </c>
    </row>
    <row r="162" spans="1:22" x14ac:dyDescent="0.25">
      <c r="A162" s="4">
        <f t="shared" si="20"/>
        <v>10</v>
      </c>
      <c r="B162" s="4">
        <f t="shared" si="21"/>
        <v>2012</v>
      </c>
      <c r="C162" s="9">
        <v>41197</v>
      </c>
      <c r="D162" s="12">
        <f ca="1">(1+[1]Returns!E162)*D161</f>
        <v>105182892.2696687</v>
      </c>
      <c r="E162" s="12">
        <f t="shared" ca="1" si="22"/>
        <v>104812351.56173736</v>
      </c>
      <c r="F162" s="12">
        <f t="shared" ca="1" si="23"/>
        <v>104779145.99633332</v>
      </c>
      <c r="G162" s="14">
        <f ca="1">G161*(1+Returns!G162)</f>
        <v>8601396.3821731564</v>
      </c>
      <c r="H162" s="14">
        <f ca="1">H161*(1+Returns!H162)</f>
        <v>10543794.078736247</v>
      </c>
      <c r="I162" s="14">
        <f ca="1">I161*(1+Returns!I162)</f>
        <v>5284630.7577252192</v>
      </c>
      <c r="J162" s="14">
        <f ca="1">J161*(1+Returns!J162)</f>
        <v>0</v>
      </c>
      <c r="K162" s="14">
        <f ca="1">K161*(1+Returns!K162)</f>
        <v>0</v>
      </c>
      <c r="L162" s="14">
        <f ca="1">L161*(1+Returns!L162)</f>
        <v>21082490.561284851</v>
      </c>
      <c r="M162" s="14">
        <f ca="1">M161*(1+Returns!M162)</f>
        <v>21107971.063367575</v>
      </c>
      <c r="N162" s="14">
        <f ca="1">N161*(1+Returns!N162)-R162-T162</f>
        <v>38192068.7184503</v>
      </c>
      <c r="O162" s="17">
        <f ca="1">(Assumptions!$B$16 / 252)*F161</f>
        <v>3325.2513908251008</v>
      </c>
      <c r="P162" s="17">
        <f t="shared" ca="1" si="24"/>
        <v>33205.565404036039</v>
      </c>
      <c r="Q162" s="16">
        <f t="shared" si="25"/>
        <v>0</v>
      </c>
      <c r="R162" s="17">
        <f t="shared" si="26"/>
        <v>0</v>
      </c>
      <c r="S162" s="19">
        <f t="shared" si="27"/>
        <v>0</v>
      </c>
      <c r="T162" s="20">
        <f ca="1">IF(AND(S162=1,F161&gt;D161),Assumptions!$B$17*(F161-D161),0)</f>
        <v>0</v>
      </c>
      <c r="U162" s="27">
        <f t="shared" ca="1" si="28"/>
        <v>3.2199198519133887E-4</v>
      </c>
      <c r="V162" s="34">
        <f t="shared" ca="1" si="29"/>
        <v>4.7791459963331562E-2</v>
      </c>
    </row>
    <row r="163" spans="1:22" x14ac:dyDescent="0.25">
      <c r="A163" s="4">
        <f t="shared" si="20"/>
        <v>10</v>
      </c>
      <c r="B163" s="4">
        <f t="shared" si="21"/>
        <v>2012</v>
      </c>
      <c r="C163" s="9">
        <v>41198</v>
      </c>
      <c r="D163" s="12">
        <f ca="1">(1+[1]Returns!E163)*D162</f>
        <v>105211292.70241043</v>
      </c>
      <c r="E163" s="12">
        <f t="shared" ca="1" si="22"/>
        <v>104848988.46512364</v>
      </c>
      <c r="F163" s="12">
        <f t="shared" ca="1" si="23"/>
        <v>104812456.57762448</v>
      </c>
      <c r="G163" s="14">
        <f ca="1">G162*(1+Returns!G163)</f>
        <v>8611158.2485674005</v>
      </c>
      <c r="H163" s="14">
        <f ca="1">H162*(1+Returns!H163)</f>
        <v>10546778.414545605</v>
      </c>
      <c r="I163" s="14">
        <f ca="1">I162*(1+Returns!I163)</f>
        <v>5286195.174262437</v>
      </c>
      <c r="J163" s="14">
        <f ca="1">J162*(1+Returns!J163)</f>
        <v>0</v>
      </c>
      <c r="K163" s="14">
        <f ca="1">K162*(1+Returns!K163)</f>
        <v>0</v>
      </c>
      <c r="L163" s="14">
        <f ca="1">L162*(1+Returns!L163)</f>
        <v>21088430.355914082</v>
      </c>
      <c r="M163" s="14">
        <f ca="1">M162*(1+Returns!M163)</f>
        <v>21114055.28385555</v>
      </c>
      <c r="N163" s="14">
        <f ca="1">N162*(1+Returns!N163)-R163-T163</f>
        <v>38202370.987978563</v>
      </c>
      <c r="O163" s="17">
        <f ca="1">(Assumptions!$B$16 / 252)*F162</f>
        <v>3326.3220951216922</v>
      </c>
      <c r="P163" s="17">
        <f t="shared" ca="1" si="24"/>
        <v>36531.887499157732</v>
      </c>
      <c r="Q163" s="16">
        <f t="shared" si="25"/>
        <v>0</v>
      </c>
      <c r="R163" s="17">
        <f t="shared" si="26"/>
        <v>0</v>
      </c>
      <c r="S163" s="19">
        <f t="shared" si="27"/>
        <v>0</v>
      </c>
      <c r="T163" s="20">
        <f ca="1">IF(AND(S163=1,F162&gt;D162),Assumptions!$B$17*(F162-D162),0)</f>
        <v>0</v>
      </c>
      <c r="U163" s="27">
        <f t="shared" ca="1" si="28"/>
        <v>3.1791231904421124E-4</v>
      </c>
      <c r="V163" s="34">
        <f t="shared" ca="1" si="29"/>
        <v>4.8124565776243244E-2</v>
      </c>
    </row>
    <row r="164" spans="1:22" x14ac:dyDescent="0.25">
      <c r="A164" s="4">
        <f t="shared" si="20"/>
        <v>10</v>
      </c>
      <c r="B164" s="4">
        <f t="shared" si="21"/>
        <v>2012</v>
      </c>
      <c r="C164" s="9">
        <v>41199</v>
      </c>
      <c r="D164" s="12">
        <f ca="1">(1+[1]Returns!E164)*D163</f>
        <v>105239739.7317313</v>
      </c>
      <c r="E164" s="12">
        <f t="shared" ca="1" si="22"/>
        <v>104881701.51049948</v>
      </c>
      <c r="F164" s="12">
        <f t="shared" ca="1" si="23"/>
        <v>104841842.24342643</v>
      </c>
      <c r="G164" s="14">
        <f ca="1">G163*(1+Returns!G164)</f>
        <v>8616951.948994495</v>
      </c>
      <c r="H164" s="14">
        <f ca="1">H163*(1+Returns!H164)</f>
        <v>10549767.679084573</v>
      </c>
      <c r="I164" s="14">
        <f ca="1">I163*(1+Returns!I164)</f>
        <v>5287762.1913858941</v>
      </c>
      <c r="J164" s="14">
        <f ca="1">J163*(1+Returns!J164)</f>
        <v>0</v>
      </c>
      <c r="K164" s="14">
        <f ca="1">K163*(1+Returns!K164)</f>
        <v>0</v>
      </c>
      <c r="L164" s="14">
        <f ca="1">L163*(1+Returns!L164)</f>
        <v>21094379.953884494</v>
      </c>
      <c r="M164" s="14">
        <f ca="1">M163*(1+Returns!M164)</f>
        <v>21120149.578948956</v>
      </c>
      <c r="N164" s="14">
        <f ca="1">N163*(1+Returns!N164)-R164-T164</f>
        <v>38212690.158201076</v>
      </c>
      <c r="O164" s="17">
        <f ca="1">(Assumptions!$B$16 / 252)*F163</f>
        <v>3327.3795738928407</v>
      </c>
      <c r="P164" s="17">
        <f t="shared" ca="1" si="24"/>
        <v>39859.267073050571</v>
      </c>
      <c r="Q164" s="16">
        <f t="shared" si="25"/>
        <v>0</v>
      </c>
      <c r="R164" s="17">
        <f t="shared" si="26"/>
        <v>0</v>
      </c>
      <c r="S164" s="19">
        <f t="shared" si="27"/>
        <v>0</v>
      </c>
      <c r="T164" s="20">
        <f ca="1">IF(AND(S164=1,F163&gt;D163),Assumptions!$B$17*(F163-D163),0)</f>
        <v>0</v>
      </c>
      <c r="U164" s="27">
        <f t="shared" ca="1" si="28"/>
        <v>2.8036425021848999E-4</v>
      </c>
      <c r="V164" s="34">
        <f t="shared" ca="1" si="29"/>
        <v>4.8418422434262753E-2</v>
      </c>
    </row>
    <row r="165" spans="1:22" x14ac:dyDescent="0.25">
      <c r="A165" s="4">
        <f t="shared" si="20"/>
        <v>10</v>
      </c>
      <c r="B165" s="4">
        <f t="shared" si="21"/>
        <v>2012</v>
      </c>
      <c r="C165" s="9">
        <v>41200</v>
      </c>
      <c r="D165" s="12">
        <f ca="1">(1+[1]Returns!E165)*D164</f>
        <v>105268233.39126368</v>
      </c>
      <c r="E165" s="12">
        <f t="shared" ca="1" si="22"/>
        <v>104899451.76733053</v>
      </c>
      <c r="F165" s="12">
        <f t="shared" ca="1" si="23"/>
        <v>104856264.18780531</v>
      </c>
      <c r="G165" s="14">
        <f ca="1">G164*(1+Returns!G165)</f>
        <v>8607738.5200449992</v>
      </c>
      <c r="H165" s="14">
        <f ca="1">H164*(1+Returns!H165)</f>
        <v>10552761.876045601</v>
      </c>
      <c r="I165" s="14">
        <f ca="1">I164*(1+Returns!I165)</f>
        <v>5289331.8111142702</v>
      </c>
      <c r="J165" s="14">
        <f ca="1">J164*(1+Returns!J165)</f>
        <v>0</v>
      </c>
      <c r="K165" s="14">
        <f ca="1">K164*(1+Returns!K165)</f>
        <v>0</v>
      </c>
      <c r="L165" s="14">
        <f ca="1">L164*(1+Returns!L165)</f>
        <v>21100339.362513736</v>
      </c>
      <c r="M165" s="14">
        <f ca="1">M164*(1+Returns!M165)</f>
        <v>21126253.956304852</v>
      </c>
      <c r="N165" s="14">
        <f ca="1">N164*(1+Returns!N165)-R165-T165</f>
        <v>38223026.241307057</v>
      </c>
      <c r="O165" s="17">
        <f ca="1">(Assumptions!$B$16 / 252)*F164</f>
        <v>3328.3124521722675</v>
      </c>
      <c r="P165" s="17">
        <f t="shared" ca="1" si="24"/>
        <v>43187.579525222842</v>
      </c>
      <c r="Q165" s="16">
        <f t="shared" si="25"/>
        <v>0</v>
      </c>
      <c r="R165" s="17">
        <f t="shared" si="26"/>
        <v>0</v>
      </c>
      <c r="S165" s="19">
        <f t="shared" si="27"/>
        <v>0</v>
      </c>
      <c r="T165" s="20">
        <f ca="1">IF(AND(S165=1,F164&gt;D164),Assumptions!$B$17*(F164-D164),0)</f>
        <v>0</v>
      </c>
      <c r="U165" s="27">
        <f t="shared" ca="1" si="28"/>
        <v>1.3755905152246228E-4</v>
      </c>
      <c r="V165" s="34">
        <f t="shared" ca="1" si="29"/>
        <v>4.8562641878051593E-2</v>
      </c>
    </row>
    <row r="166" spans="1:22" x14ac:dyDescent="0.25">
      <c r="A166" s="4">
        <f t="shared" si="20"/>
        <v>10</v>
      </c>
      <c r="B166" s="4">
        <f t="shared" si="21"/>
        <v>2012</v>
      </c>
      <c r="C166" s="9">
        <v>41201</v>
      </c>
      <c r="D166" s="12">
        <f ca="1">(1+[1]Returns!E166)*D165</f>
        <v>105296812.66394708</v>
      </c>
      <c r="E166" s="12">
        <f t="shared" ca="1" si="22"/>
        <v>104899953.31194597</v>
      </c>
      <c r="F166" s="12">
        <f t="shared" ca="1" si="23"/>
        <v>104853436.96212907</v>
      </c>
      <c r="G166" s="14">
        <f ca="1">G165*(1+Returns!G166)</f>
        <v>8581195.1909367889</v>
      </c>
      <c r="H166" s="14">
        <f ca="1">H165*(1+Returns!H166)</f>
        <v>10555765.09542935</v>
      </c>
      <c r="I166" s="14">
        <f ca="1">I165*(1+Returns!I166)</f>
        <v>5290906.1741528548</v>
      </c>
      <c r="J166" s="14">
        <f ca="1">J165*(1+Returns!J166)</f>
        <v>0</v>
      </c>
      <c r="K166" s="14">
        <f ca="1">K165*(1+Returns!K166)</f>
        <v>0</v>
      </c>
      <c r="L166" s="14">
        <f ca="1">L165*(1+Returns!L166)</f>
        <v>21106316.723488532</v>
      </c>
      <c r="M166" s="14">
        <f ca="1">M165*(1+Returns!M166)</f>
        <v>21132376.749123584</v>
      </c>
      <c r="N166" s="14">
        <f ca="1">N165*(1+Returns!N166)-R166-T166</f>
        <v>38233393.378814861</v>
      </c>
      <c r="O166" s="17">
        <f ca="1">(Assumptions!$B$16 / 252)*F165</f>
        <v>3328.7702916763587</v>
      </c>
      <c r="P166" s="17">
        <f t="shared" ca="1" si="24"/>
        <v>46516.349816899201</v>
      </c>
      <c r="Q166" s="16">
        <f t="shared" si="25"/>
        <v>0</v>
      </c>
      <c r="R166" s="17">
        <f t="shared" si="26"/>
        <v>0</v>
      </c>
      <c r="S166" s="19">
        <f t="shared" si="27"/>
        <v>0</v>
      </c>
      <c r="T166" s="20">
        <f ca="1">IF(AND(S166=1,F165&gt;D165),Assumptions!$B$17*(F165-D165),0)</f>
        <v>0</v>
      </c>
      <c r="U166" s="27">
        <f t="shared" ca="1" si="28"/>
        <v>-2.6962868629132331E-5</v>
      </c>
      <c r="V166" s="34">
        <f t="shared" ca="1" si="29"/>
        <v>4.8534369621289208E-2</v>
      </c>
    </row>
    <row r="167" spans="1:22" x14ac:dyDescent="0.25">
      <c r="A167" s="4">
        <f t="shared" si="20"/>
        <v>10</v>
      </c>
      <c r="B167" s="4">
        <f t="shared" si="21"/>
        <v>2012</v>
      </c>
      <c r="C167" s="9">
        <v>41204</v>
      </c>
      <c r="D167" s="12">
        <f ca="1">(1+[1]Returns!E167)*D166</f>
        <v>105325399.69561721</v>
      </c>
      <c r="E167" s="12">
        <f t="shared" ca="1" si="22"/>
        <v>104881649.4884773</v>
      </c>
      <c r="F167" s="12">
        <f t="shared" ca="1" si="23"/>
        <v>104831804.45812193</v>
      </c>
      <c r="G167" s="14">
        <f ca="1">G166*(1+Returns!G167)</f>
        <v>8535838.8908097949</v>
      </c>
      <c r="H167" s="14">
        <f ca="1">H166*(1+Returns!H167)</f>
        <v>10558769.16950183</v>
      </c>
      <c r="I167" s="14">
        <f ca="1">I166*(1+Returns!I167)</f>
        <v>5292481.0057986407</v>
      </c>
      <c r="J167" s="14">
        <f ca="1">J166*(1+Returns!J167)</f>
        <v>0</v>
      </c>
      <c r="K167" s="14">
        <f ca="1">K166*(1+Returns!K167)</f>
        <v>0</v>
      </c>
      <c r="L167" s="14">
        <f ca="1">L166*(1+Returns!L167)</f>
        <v>21112295.777746245</v>
      </c>
      <c r="M167" s="14">
        <f ca="1">M166*(1+Returns!M167)</f>
        <v>21138501.316444885</v>
      </c>
      <c r="N167" s="14">
        <f ca="1">N166*(1+Returns!N167)-R167-T167</f>
        <v>38243763.328175902</v>
      </c>
      <c r="O167" s="17">
        <f ca="1">(Assumptions!$B$16 / 252)*F166</f>
        <v>3328.6805384802879</v>
      </c>
      <c r="P167" s="17">
        <f t="shared" ca="1" si="24"/>
        <v>49845.030355379487</v>
      </c>
      <c r="Q167" s="16">
        <f t="shared" si="25"/>
        <v>0</v>
      </c>
      <c r="R167" s="17">
        <f t="shared" si="26"/>
        <v>0</v>
      </c>
      <c r="S167" s="19">
        <f t="shared" si="27"/>
        <v>0</v>
      </c>
      <c r="T167" s="20">
        <f ca="1">IF(AND(S167=1,F166&gt;D166),Assumptions!$B$17*(F166-D166),0)</f>
        <v>0</v>
      </c>
      <c r="U167" s="27">
        <f t="shared" ca="1" si="28"/>
        <v>-2.0631182566732686E-4</v>
      </c>
      <c r="V167" s="34">
        <f t="shared" ca="1" si="29"/>
        <v>4.831804458121769E-2</v>
      </c>
    </row>
    <row r="168" spans="1:22" x14ac:dyDescent="0.25">
      <c r="A168" s="4">
        <f t="shared" si="20"/>
        <v>10</v>
      </c>
      <c r="B168" s="4">
        <f t="shared" si="21"/>
        <v>2012</v>
      </c>
      <c r="C168" s="9">
        <v>41205</v>
      </c>
      <c r="D168" s="12">
        <f ca="1">(1+[1]Returns!E168)*D167</f>
        <v>105354150.36997212</v>
      </c>
      <c r="E168" s="12">
        <f t="shared" ca="1" si="22"/>
        <v>104896426.66488376</v>
      </c>
      <c r="F168" s="12">
        <f t="shared" ca="1" si="23"/>
        <v>104843253.64073606</v>
      </c>
      <c r="G168" s="14">
        <f ca="1">G167*(1+Returns!G168)</f>
        <v>8523408.6471437961</v>
      </c>
      <c r="H168" s="14">
        <f ca="1">H167*(1+Returns!H168)</f>
        <v>10561790.452840127</v>
      </c>
      <c r="I168" s="14">
        <f ca="1">I167*(1+Returns!I168)</f>
        <v>5294064.8658316601</v>
      </c>
      <c r="J168" s="14">
        <f ca="1">J167*(1+Returns!J168)</f>
        <v>0</v>
      </c>
      <c r="K168" s="14">
        <f ca="1">K167*(1+Returns!K168)</f>
        <v>0</v>
      </c>
      <c r="L168" s="14">
        <f ca="1">L167*(1+Returns!L168)</f>
        <v>21118309.081309929</v>
      </c>
      <c r="M168" s="14">
        <f ca="1">M167*(1+Returns!M168)</f>
        <v>21144660.979702618</v>
      </c>
      <c r="N168" s="14">
        <f ca="1">N167*(1+Returns!N168)-R168-T168</f>
        <v>38254192.638055645</v>
      </c>
      <c r="O168" s="17">
        <f ca="1">(Assumptions!$B$16 / 252)*F167</f>
        <v>3327.9937923213306</v>
      </c>
      <c r="P168" s="17">
        <f t="shared" ca="1" si="24"/>
        <v>53173.024147700817</v>
      </c>
      <c r="Q168" s="16">
        <f t="shared" si="25"/>
        <v>0</v>
      </c>
      <c r="R168" s="17">
        <f t="shared" si="26"/>
        <v>0</v>
      </c>
      <c r="S168" s="19">
        <f t="shared" si="27"/>
        <v>0</v>
      </c>
      <c r="T168" s="20">
        <f ca="1">IF(AND(S168=1,F167&gt;D167),Assumptions!$B$17*(F167-D167),0)</f>
        <v>0</v>
      </c>
      <c r="U168" s="27">
        <f t="shared" ca="1" si="28"/>
        <v>1.0921478146164176E-4</v>
      </c>
      <c r="V168" s="34">
        <f t="shared" ca="1" si="29"/>
        <v>4.8432536407359006E-2</v>
      </c>
    </row>
    <row r="169" spans="1:22" x14ac:dyDescent="0.25">
      <c r="A169" s="4">
        <f t="shared" si="20"/>
        <v>10</v>
      </c>
      <c r="B169" s="4">
        <f t="shared" si="21"/>
        <v>2012</v>
      </c>
      <c r="C169" s="9">
        <v>41206</v>
      </c>
      <c r="D169" s="12">
        <f ca="1">(1+[1]Returns!E169)*D168</f>
        <v>105382908.89239861</v>
      </c>
      <c r="E169" s="12">
        <f t="shared" ca="1" si="22"/>
        <v>104885087.94076578</v>
      </c>
      <c r="F169" s="12">
        <f t="shared" ca="1" si="23"/>
        <v>104828586.55935964</v>
      </c>
      <c r="G169" s="14">
        <f ca="1">G168*(1+Returns!G169)</f>
        <v>8484854.8126761541</v>
      </c>
      <c r="H169" s="14">
        <f ca="1">H168*(1+Returns!H169)</f>
        <v>10564812.600687616</v>
      </c>
      <c r="I169" s="14">
        <f ca="1">I168*(1+Returns!I169)</f>
        <v>5295649.1998602599</v>
      </c>
      <c r="J169" s="14">
        <f ca="1">J168*(1+Returns!J169)</f>
        <v>0</v>
      </c>
      <c r="K169" s="14">
        <f ca="1">K168*(1+Returns!K169)</f>
        <v>0</v>
      </c>
      <c r="L169" s="14">
        <f ca="1">L168*(1+Returns!L169)</f>
        <v>21124324.09761107</v>
      </c>
      <c r="M169" s="14">
        <f ca="1">M168*(1+Returns!M169)</f>
        <v>21150822.437858243</v>
      </c>
      <c r="N169" s="14">
        <f ca="1">N168*(1+Returns!N169)-R169-T169</f>
        <v>38264624.792072445</v>
      </c>
      <c r="O169" s="17">
        <f ca="1">(Assumptions!$B$16 / 252)*F168</f>
        <v>3328.3572584360654</v>
      </c>
      <c r="P169" s="17">
        <f t="shared" ca="1" si="24"/>
        <v>56501.381406136883</v>
      </c>
      <c r="Q169" s="16">
        <f t="shared" si="25"/>
        <v>0</v>
      </c>
      <c r="R169" s="17">
        <f t="shared" si="26"/>
        <v>0</v>
      </c>
      <c r="S169" s="19">
        <f t="shared" si="27"/>
        <v>0</v>
      </c>
      <c r="T169" s="20">
        <f ca="1">IF(AND(S169=1,F168&gt;D168),Assumptions!$B$17*(F168-D168),0)</f>
        <v>0</v>
      </c>
      <c r="U169" s="27">
        <f t="shared" ca="1" si="28"/>
        <v>-1.3989532818847739E-4</v>
      </c>
      <c r="V169" s="34">
        <f t="shared" ca="1" si="29"/>
        <v>4.8285865593594712E-2</v>
      </c>
    </row>
    <row r="170" spans="1:22" x14ac:dyDescent="0.25">
      <c r="A170" s="4">
        <f t="shared" si="20"/>
        <v>10</v>
      </c>
      <c r="B170" s="4">
        <f t="shared" si="21"/>
        <v>2012</v>
      </c>
      <c r="C170" s="9">
        <v>41207</v>
      </c>
      <c r="D170" s="12">
        <f ca="1">(1+[1]Returns!E170)*D169</f>
        <v>105411714.25671525</v>
      </c>
      <c r="E170" s="12">
        <f t="shared" ca="1" si="22"/>
        <v>104879575.0988591</v>
      </c>
      <c r="F170" s="12">
        <f t="shared" ca="1" si="23"/>
        <v>104819745.82581615</v>
      </c>
      <c r="G170" s="14">
        <f ca="1">G169*(1+Returns!G170)</f>
        <v>8452082.3128490336</v>
      </c>
      <c r="H170" s="14">
        <f ca="1">H169*(1+Returns!H170)</f>
        <v>10567839.704171095</v>
      </c>
      <c r="I170" s="14">
        <f ca="1">I169*(1+Returns!I170)</f>
        <v>5297236.14917133</v>
      </c>
      <c r="J170" s="14">
        <f ca="1">J169*(1+Returns!J170)</f>
        <v>0</v>
      </c>
      <c r="K170" s="14">
        <f ca="1">K169*(1+Returns!K170)</f>
        <v>0</v>
      </c>
      <c r="L170" s="14">
        <f ca="1">L169*(1+Returns!L170)</f>
        <v>21130348.970581129</v>
      </c>
      <c r="M170" s="14">
        <f ca="1">M169*(1+Returns!M170)</f>
        <v>21156994.026394315</v>
      </c>
      <c r="N170" s="14">
        <f ca="1">N169*(1+Returns!N170)-R170-T170</f>
        <v>38275073.935692206</v>
      </c>
      <c r="O170" s="17">
        <f ca="1">(Assumptions!$B$16 / 252)*F169</f>
        <v>3327.8916368050677</v>
      </c>
      <c r="P170" s="17">
        <f t="shared" ca="1" si="24"/>
        <v>59829.273042941953</v>
      </c>
      <c r="Q170" s="16">
        <f t="shared" si="25"/>
        <v>0</v>
      </c>
      <c r="R170" s="17">
        <f t="shared" si="26"/>
        <v>0</v>
      </c>
      <c r="S170" s="19">
        <f t="shared" si="27"/>
        <v>0</v>
      </c>
      <c r="T170" s="20">
        <f ca="1">IF(AND(S170=1,F169&gt;D169),Assumptions!$B$17*(F169-D169),0)</f>
        <v>0</v>
      </c>
      <c r="U170" s="27">
        <f t="shared" ca="1" si="28"/>
        <v>-8.4335140190794355E-5</v>
      </c>
      <c r="V170" s="34">
        <f t="shared" ca="1" si="29"/>
        <v>4.8197458258159909E-2</v>
      </c>
    </row>
    <row r="171" spans="1:22" x14ac:dyDescent="0.25">
      <c r="A171" s="4">
        <f t="shared" si="20"/>
        <v>10</v>
      </c>
      <c r="B171" s="4">
        <f t="shared" si="21"/>
        <v>2012</v>
      </c>
      <c r="C171" s="9">
        <v>41208</v>
      </c>
      <c r="D171" s="12">
        <f ca="1">(1+[1]Returns!E171)*D170</f>
        <v>105440449.49002163</v>
      </c>
      <c r="E171" s="12">
        <f t="shared" ca="1" si="22"/>
        <v>104834711.01494454</v>
      </c>
      <c r="F171" s="12">
        <f t="shared" ca="1" si="23"/>
        <v>104771554.130923</v>
      </c>
      <c r="G171" s="14">
        <f ca="1">G170*(1+Returns!G171)</f>
        <v>8380024.5867517339</v>
      </c>
      <c r="H171" s="14">
        <f ca="1">H170*(1+Returns!H171)</f>
        <v>10570859.490880461</v>
      </c>
      <c r="I171" s="14">
        <f ca="1">I170*(1+Returns!I171)</f>
        <v>5298819.2904523369</v>
      </c>
      <c r="J171" s="14">
        <f ca="1">J170*(1+Returns!J171)</f>
        <v>0</v>
      </c>
      <c r="K171" s="14">
        <f ca="1">K170*(1+Returns!K171)</f>
        <v>0</v>
      </c>
      <c r="L171" s="14">
        <f ca="1">L170*(1+Returns!L171)</f>
        <v>21136359.270342354</v>
      </c>
      <c r="M171" s="14">
        <f ca="1">M170*(1+Returns!M171)</f>
        <v>21163150.740901787</v>
      </c>
      <c r="N171" s="14">
        <f ca="1">N170*(1+Returns!N171)-R171-T171</f>
        <v>38285497.63561587</v>
      </c>
      <c r="O171" s="17">
        <f ca="1">(Assumptions!$B$16 / 252)*F170</f>
        <v>3327.6109785973381</v>
      </c>
      <c r="P171" s="17">
        <f t="shared" ca="1" si="24"/>
        <v>63156.884021539292</v>
      </c>
      <c r="Q171" s="16">
        <f t="shared" si="25"/>
        <v>0</v>
      </c>
      <c r="R171" s="17">
        <f t="shared" si="26"/>
        <v>0</v>
      </c>
      <c r="S171" s="19">
        <f t="shared" si="27"/>
        <v>0</v>
      </c>
      <c r="T171" s="20">
        <f ca="1">IF(AND(S171=1,F170&gt;D170),Assumptions!$B$17*(F170-D170),0)</f>
        <v>0</v>
      </c>
      <c r="U171" s="27">
        <f t="shared" ca="1" si="28"/>
        <v>-4.5975779194540323E-4</v>
      </c>
      <c r="V171" s="34">
        <f t="shared" ca="1" si="29"/>
        <v>4.7715541309228282E-2</v>
      </c>
    </row>
    <row r="172" spans="1:22" x14ac:dyDescent="0.25">
      <c r="A172" s="4">
        <f t="shared" si="20"/>
        <v>10</v>
      </c>
      <c r="B172" s="4">
        <f t="shared" si="21"/>
        <v>2012</v>
      </c>
      <c r="C172" s="9">
        <v>41211</v>
      </c>
      <c r="D172" s="12">
        <f ca="1">(1+[1]Returns!E172)*D171</f>
        <v>105469114.53061999</v>
      </c>
      <c r="E172" s="12">
        <f t="shared" ca="1" si="22"/>
        <v>104864516.278091</v>
      </c>
      <c r="F172" s="12">
        <f t="shared" ca="1" si="23"/>
        <v>104798033.31298594</v>
      </c>
      <c r="G172" s="14">
        <f ca="1">G171*(1+Returns!G172)</f>
        <v>8382702.2842262825</v>
      </c>
      <c r="H172" s="14">
        <f ca="1">H171*(1+Returns!H172)</f>
        <v>10573871.953971269</v>
      </c>
      <c r="I172" s="14">
        <f ca="1">I171*(1+Returns!I172)</f>
        <v>5300398.6199279269</v>
      </c>
      <c r="J172" s="14">
        <f ca="1">J171*(1+Returns!J172)</f>
        <v>0</v>
      </c>
      <c r="K172" s="14">
        <f ca="1">K171*(1+Returns!K172)</f>
        <v>0</v>
      </c>
      <c r="L172" s="14">
        <f ca="1">L171*(1+Returns!L172)</f>
        <v>21142354.983343635</v>
      </c>
      <c r="M172" s="14">
        <f ca="1">M171*(1+Returns!M172)</f>
        <v>21169292.567134283</v>
      </c>
      <c r="N172" s="14">
        <f ca="1">N171*(1+Returns!N172)-R172-T172</f>
        <v>38295895.869487606</v>
      </c>
      <c r="O172" s="17">
        <f ca="1">(Assumptions!$B$16 / 252)*F171</f>
        <v>3326.0810835213651</v>
      </c>
      <c r="P172" s="17">
        <f t="shared" ca="1" si="24"/>
        <v>66482.965105060663</v>
      </c>
      <c r="Q172" s="16">
        <f t="shared" si="25"/>
        <v>0</v>
      </c>
      <c r="R172" s="17">
        <f t="shared" si="26"/>
        <v>0</v>
      </c>
      <c r="S172" s="19">
        <f t="shared" si="27"/>
        <v>0</v>
      </c>
      <c r="T172" s="20">
        <f ca="1">IF(AND(S172=1,F171&gt;D171),Assumptions!$B$17*(F171-D171),0)</f>
        <v>0</v>
      </c>
      <c r="U172" s="27">
        <f t="shared" ca="1" si="28"/>
        <v>2.5273255019064855E-4</v>
      </c>
      <c r="V172" s="34">
        <f t="shared" ca="1" si="29"/>
        <v>4.7980333129857833E-2</v>
      </c>
    </row>
    <row r="173" spans="1:22" x14ac:dyDescent="0.25">
      <c r="A173" s="4">
        <f t="shared" si="20"/>
        <v>10</v>
      </c>
      <c r="B173" s="4">
        <f t="shared" si="21"/>
        <v>2012</v>
      </c>
      <c r="C173" s="9">
        <v>41212</v>
      </c>
      <c r="D173" s="12">
        <f ca="1">(1+[1]Returns!E173)*D172</f>
        <v>105497748.34052391</v>
      </c>
      <c r="E173" s="12">
        <f t="shared" ca="1" si="22"/>
        <v>104850139.86067629</v>
      </c>
      <c r="F173" s="12">
        <f t="shared" ca="1" si="23"/>
        <v>104780329.97387876</v>
      </c>
      <c r="G173" s="14">
        <f ca="1">G172*(1+Returns!G173)</f>
        <v>8341227.551369369</v>
      </c>
      <c r="H173" s="14">
        <f ca="1">H172*(1+Returns!H173)</f>
        <v>10576881.181089859</v>
      </c>
      <c r="I173" s="14">
        <f ca="1">I172*(1+Returns!I173)</f>
        <v>5301976.2769883983</v>
      </c>
      <c r="J173" s="14">
        <f ca="1">J172*(1+Returns!J173)</f>
        <v>0</v>
      </c>
      <c r="K173" s="14">
        <f ca="1">K172*(1+Returns!K173)</f>
        <v>0</v>
      </c>
      <c r="L173" s="14">
        <f ca="1">L172*(1+Returns!L173)</f>
        <v>21148344.24661668</v>
      </c>
      <c r="M173" s="14">
        <f ca="1">M172*(1+Returns!M173)</f>
        <v>21175427.833366327</v>
      </c>
      <c r="N173" s="14">
        <f ca="1">N172*(1+Returns!N173)-R173-T173</f>
        <v>38306282.771245643</v>
      </c>
      <c r="O173" s="17">
        <f ca="1">(Assumptions!$B$16 / 252)*F172</f>
        <v>3326.9216924757438</v>
      </c>
      <c r="P173" s="17">
        <f t="shared" ca="1" si="24"/>
        <v>69809.886797536412</v>
      </c>
      <c r="Q173" s="16">
        <f t="shared" si="25"/>
        <v>0</v>
      </c>
      <c r="R173" s="17">
        <f t="shared" si="26"/>
        <v>0</v>
      </c>
      <c r="S173" s="19">
        <f t="shared" si="27"/>
        <v>0</v>
      </c>
      <c r="T173" s="20">
        <f ca="1">IF(AND(S173=1,F172&gt;D172),Assumptions!$B$17*(F172-D172),0)</f>
        <v>0</v>
      </c>
      <c r="U173" s="27">
        <f t="shared" ca="1" si="28"/>
        <v>-1.6892816160307689E-4</v>
      </c>
      <c r="V173" s="34">
        <f t="shared" ca="1" si="29"/>
        <v>4.7803299738786054E-2</v>
      </c>
    </row>
    <row r="174" spans="1:22" x14ac:dyDescent="0.25">
      <c r="A174" s="4">
        <f t="shared" si="20"/>
        <v>10</v>
      </c>
      <c r="B174" s="4">
        <f t="shared" si="21"/>
        <v>2012</v>
      </c>
      <c r="C174" s="9">
        <v>41213</v>
      </c>
      <c r="D174" s="12">
        <f ca="1">(1+[1]Returns!E174)*D173</f>
        <v>105526350.890054</v>
      </c>
      <c r="E174" s="12">
        <f t="shared" ca="1" si="22"/>
        <v>104875879.47183681</v>
      </c>
      <c r="F174" s="12">
        <f t="shared" ca="1" si="23"/>
        <v>104802743.22535756</v>
      </c>
      <c r="G174" s="14">
        <f ca="1">G173*(1+Returns!G174)</f>
        <v>8339898.1264051581</v>
      </c>
      <c r="H174" s="14">
        <f ca="1">H173*(1+Returns!H174)</f>
        <v>10579887.168965865</v>
      </c>
      <c r="I174" s="14">
        <f ca="1">I173*(1+Returns!I174)</f>
        <v>5303552.259841009</v>
      </c>
      <c r="J174" s="14">
        <f ca="1">J173*(1+Returns!J174)</f>
        <v>0</v>
      </c>
      <c r="K174" s="14">
        <f ca="1">K173*(1+Returns!K174)</f>
        <v>0</v>
      </c>
      <c r="L174" s="14">
        <f ca="1">L173*(1+Returns!L174)</f>
        <v>21154327.053682379</v>
      </c>
      <c r="M174" s="14">
        <f ca="1">M173*(1+Returns!M174)</f>
        <v>21181556.532808103</v>
      </c>
      <c r="N174" s="14">
        <f ca="1">N173*(1+Returns!N174)-R174-T174</f>
        <v>38316658.330134302</v>
      </c>
      <c r="O174" s="17">
        <f ca="1">(Assumptions!$B$16 / 252)*F173</f>
        <v>3326.3596817104367</v>
      </c>
      <c r="P174" s="17">
        <f t="shared" ca="1" si="24"/>
        <v>73136.246479246853</v>
      </c>
      <c r="Q174" s="16">
        <f t="shared" si="25"/>
        <v>0</v>
      </c>
      <c r="R174" s="17">
        <f t="shared" si="26"/>
        <v>0</v>
      </c>
      <c r="S174" s="19">
        <f t="shared" si="27"/>
        <v>0</v>
      </c>
      <c r="T174" s="20">
        <f ca="1">IF(AND(S174=1,F173&gt;D173),Assumptions!$B$17*(F173-D173),0)</f>
        <v>0</v>
      </c>
      <c r="U174" s="27">
        <f t="shared" ca="1" si="28"/>
        <v>2.1390705187118719E-4</v>
      </c>
      <c r="V174" s="34">
        <f t="shared" ca="1" si="29"/>
        <v>4.8027432253574087E-2</v>
      </c>
    </row>
    <row r="175" spans="1:22" x14ac:dyDescent="0.25">
      <c r="A175" s="4">
        <f t="shared" si="20"/>
        <v>11</v>
      </c>
      <c r="B175" s="4">
        <f t="shared" si="21"/>
        <v>2012</v>
      </c>
      <c r="C175" s="9">
        <v>41214</v>
      </c>
      <c r="D175" s="12">
        <f ca="1">(1+[1]Returns!E175)*D174</f>
        <v>105555039.28380698</v>
      </c>
      <c r="E175" s="12">
        <f t="shared" ca="1" si="22"/>
        <v>104802036.82276958</v>
      </c>
      <c r="F175" s="12">
        <f t="shared" ca="1" si="23"/>
        <v>104798709.75155608</v>
      </c>
      <c r="G175" s="14">
        <f ca="1">G174*(1+Returns!G175)</f>
        <v>8312041.2731285663</v>
      </c>
      <c r="H175" s="14">
        <f ca="1">H174*(1+Returns!H175)</f>
        <v>10582902.204746911</v>
      </c>
      <c r="I175" s="14">
        <f ca="1">I174*(1+Returns!I175)</f>
        <v>5305132.9999927618</v>
      </c>
      <c r="J175" s="14">
        <f ca="1">J174*(1+Returns!J175)</f>
        <v>0</v>
      </c>
      <c r="K175" s="14">
        <f ca="1">K174*(1+Returns!K175)</f>
        <v>0</v>
      </c>
      <c r="L175" s="14">
        <f ca="1">L174*(1+Returns!L175)</f>
        <v>21160327.863572426</v>
      </c>
      <c r="M175" s="14">
        <f ca="1">M174*(1+Returns!M175)</f>
        <v>21187703.700644828</v>
      </c>
      <c r="N175" s="14">
        <f ca="1">N174*(1+Returns!N175)-R175-T175</f>
        <v>38253928.780684099</v>
      </c>
      <c r="O175" s="17">
        <f ca="1">(Assumptions!$B$16 / 252)*F174</f>
        <v>3327.0712135034146</v>
      </c>
      <c r="P175" s="17">
        <f t="shared" ca="1" si="24"/>
        <v>3327.0712135034119</v>
      </c>
      <c r="Q175" s="16">
        <f t="shared" si="25"/>
        <v>1</v>
      </c>
      <c r="R175" s="17">
        <f t="shared" ca="1" si="26"/>
        <v>73136.246479246853</v>
      </c>
      <c r="S175" s="19">
        <f t="shared" si="27"/>
        <v>0</v>
      </c>
      <c r="T175" s="20">
        <f ca="1">IF(AND(S175=1,F174&gt;D174),Assumptions!$B$17*(F174-D174),0)</f>
        <v>0</v>
      </c>
      <c r="U175" s="27">
        <f t="shared" ca="1" si="28"/>
        <v>-3.8486338022725164E-5</v>
      </c>
      <c r="V175" s="34">
        <f t="shared" ca="1" si="29"/>
        <v>4.7987097515559185E-2</v>
      </c>
    </row>
    <row r="176" spans="1:22" x14ac:dyDescent="0.25">
      <c r="A176" s="4">
        <f t="shared" si="20"/>
        <v>11</v>
      </c>
      <c r="B176" s="4">
        <f t="shared" si="21"/>
        <v>2012</v>
      </c>
      <c r="C176" s="9">
        <v>41218</v>
      </c>
      <c r="D176" s="12">
        <f ca="1">(1+[1]Returns!E176)*D175</f>
        <v>105583813.58751574</v>
      </c>
      <c r="E176" s="12">
        <f t="shared" ca="1" si="22"/>
        <v>104822663.39267471</v>
      </c>
      <c r="F176" s="12">
        <f t="shared" ca="1" si="23"/>
        <v>104816009.3782945</v>
      </c>
      <c r="G176" s="14">
        <f ca="1">G175*(1+Returns!G176)</f>
        <v>8305455.8315042956</v>
      </c>
      <c r="H176" s="14">
        <f ca="1">H175*(1+Returns!H176)</f>
        <v>10585926.295603607</v>
      </c>
      <c r="I176" s="14">
        <f ca="1">I175*(1+Returns!I176)</f>
        <v>5306718.5013404479</v>
      </c>
      <c r="J176" s="14">
        <f ca="1">J175*(1+Returns!J176)</f>
        <v>0</v>
      </c>
      <c r="K176" s="14">
        <f ca="1">K175*(1+Returns!K176)</f>
        <v>0</v>
      </c>
      <c r="L176" s="14">
        <f ca="1">L175*(1+Returns!L176)</f>
        <v>21166346.690506279</v>
      </c>
      <c r="M176" s="14">
        <f ca="1">M175*(1+Returns!M176)</f>
        <v>21193869.351709954</v>
      </c>
      <c r="N176" s="14">
        <f ca="1">N175*(1+Returns!N176)-R176-T176</f>
        <v>38264346.722010121</v>
      </c>
      <c r="O176" s="17">
        <f ca="1">(Assumptions!$B$16 / 252)*F175</f>
        <v>3326.9431667160661</v>
      </c>
      <c r="P176" s="17">
        <f t="shared" ca="1" si="24"/>
        <v>6654.014380219478</v>
      </c>
      <c r="Q176" s="16">
        <f t="shared" si="25"/>
        <v>0</v>
      </c>
      <c r="R176" s="17">
        <f t="shared" si="26"/>
        <v>0</v>
      </c>
      <c r="S176" s="19">
        <f t="shared" si="27"/>
        <v>0</v>
      </c>
      <c r="T176" s="20">
        <f ca="1">IF(AND(S176=1,F175&gt;D175),Assumptions!$B$17*(F175-D175),0)</f>
        <v>0</v>
      </c>
      <c r="U176" s="27">
        <f t="shared" ca="1" si="28"/>
        <v>1.6507480654515128E-4</v>
      </c>
      <c r="V176" s="34">
        <f t="shared" ca="1" si="29"/>
        <v>4.8160093782943392E-2</v>
      </c>
    </row>
    <row r="177" spans="1:22" x14ac:dyDescent="0.25">
      <c r="A177" s="4">
        <f t="shared" si="20"/>
        <v>11</v>
      </c>
      <c r="B177" s="4">
        <f t="shared" si="21"/>
        <v>2012</v>
      </c>
      <c r="C177" s="9">
        <v>41219</v>
      </c>
      <c r="D177" s="12">
        <f ca="1">(1+[1]Returns!E177)*D176</f>
        <v>105612634.80111071</v>
      </c>
      <c r="E177" s="12">
        <f t="shared" ca="1" si="22"/>
        <v>104845961.06591967</v>
      </c>
      <c r="F177" s="12">
        <f t="shared" ca="1" si="23"/>
        <v>104835979.55917823</v>
      </c>
      <c r="G177" s="14">
        <f ca="1">G176*(1+Returns!G177)</f>
        <v>8301496.9108967241</v>
      </c>
      <c r="H177" s="14">
        <f ca="1">H176*(1+Returns!H177)</f>
        <v>10588955.349674579</v>
      </c>
      <c r="I177" s="14">
        <f ca="1">I176*(1+Returns!I177)</f>
        <v>5308306.6221729172</v>
      </c>
      <c r="J177" s="14">
        <f ca="1">J176*(1+Returns!J177)</f>
        <v>0</v>
      </c>
      <c r="K177" s="14">
        <f ca="1">K176*(1+Returns!K177)</f>
        <v>0</v>
      </c>
      <c r="L177" s="14">
        <f ca="1">L176*(1+Returns!L177)</f>
        <v>21172375.389105622</v>
      </c>
      <c r="M177" s="14">
        <f ca="1">M176*(1+Returns!M177)</f>
        <v>21200045.148961645</v>
      </c>
      <c r="N177" s="14">
        <f ca="1">N176*(1+Returns!N177)-R177-T177</f>
        <v>38274781.645108171</v>
      </c>
      <c r="O177" s="17">
        <f ca="1">(Assumptions!$B$16 / 252)*F176</f>
        <v>3327.4923612156981</v>
      </c>
      <c r="P177" s="17">
        <f t="shared" ca="1" si="24"/>
        <v>9981.5067414351761</v>
      </c>
      <c r="Q177" s="16">
        <f t="shared" si="25"/>
        <v>0</v>
      </c>
      <c r="R177" s="17">
        <f t="shared" si="26"/>
        <v>0</v>
      </c>
      <c r="S177" s="19">
        <f t="shared" si="27"/>
        <v>0</v>
      </c>
      <c r="T177" s="20">
        <f ca="1">IF(AND(S177=1,F176&gt;D176),Assumptions!$B$17*(F176-D176),0)</f>
        <v>0</v>
      </c>
      <c r="U177" s="27">
        <f t="shared" ca="1" si="28"/>
        <v>1.905260561070321E-4</v>
      </c>
      <c r="V177" s="34">
        <f t="shared" ca="1" si="29"/>
        <v>4.8359795591780719E-2</v>
      </c>
    </row>
    <row r="178" spans="1:22" x14ac:dyDescent="0.25">
      <c r="A178" s="4">
        <f t="shared" si="20"/>
        <v>11</v>
      </c>
      <c r="B178" s="4">
        <f t="shared" si="21"/>
        <v>2012</v>
      </c>
      <c r="C178" s="9">
        <v>41220</v>
      </c>
      <c r="D178" s="12">
        <f ca="1">(1+[1]Returns!E178)*D177</f>
        <v>105641463.88203236</v>
      </c>
      <c r="E178" s="12">
        <f t="shared" ca="1" si="22"/>
        <v>104870583.84750164</v>
      </c>
      <c r="F178" s="12">
        <f t="shared" ca="1" si="23"/>
        <v>104857274.21442498</v>
      </c>
      <c r="G178" s="14">
        <f ca="1">G177*(1+Returns!G178)</f>
        <v>8298855.3942333413</v>
      </c>
      <c r="H178" s="14">
        <f ca="1">H177*(1+Returns!H178)</f>
        <v>10591985.27047826</v>
      </c>
      <c r="I178" s="14">
        <f ca="1">I177*(1+Returns!I178)</f>
        <v>5309895.2182760797</v>
      </c>
      <c r="J178" s="14">
        <f ca="1">J177*(1+Returns!J178)</f>
        <v>0</v>
      </c>
      <c r="K178" s="14">
        <f ca="1">K177*(1+Returns!K178)</f>
        <v>0</v>
      </c>
      <c r="L178" s="14">
        <f ca="1">L177*(1+Returns!L178)</f>
        <v>21178405.804827306</v>
      </c>
      <c r="M178" s="14">
        <f ca="1">M177*(1+Returns!M178)</f>
        <v>21206222.745812599</v>
      </c>
      <c r="N178" s="14">
        <f ca="1">N177*(1+Returns!N178)-R178-T178</f>
        <v>38285219.413874045</v>
      </c>
      <c r="O178" s="17">
        <f ca="1">(Assumptions!$B$16 / 252)*F177</f>
        <v>3328.1263352120072</v>
      </c>
      <c r="P178" s="17">
        <f t="shared" ca="1" si="24"/>
        <v>13309.633076647184</v>
      </c>
      <c r="Q178" s="16">
        <f t="shared" si="25"/>
        <v>0</v>
      </c>
      <c r="R178" s="17">
        <f t="shared" si="26"/>
        <v>0</v>
      </c>
      <c r="S178" s="19">
        <f t="shared" si="27"/>
        <v>0</v>
      </c>
      <c r="T178" s="20">
        <f ca="1">IF(AND(S178=1,F177&gt;D177),Assumptions!$B$17*(F177-D177),0)</f>
        <v>0</v>
      </c>
      <c r="U178" s="27">
        <f t="shared" ca="1" si="28"/>
        <v>2.0312353961204899E-4</v>
      </c>
      <c r="V178" s="34">
        <f t="shared" ca="1" si="29"/>
        <v>4.8572742144248338E-2</v>
      </c>
    </row>
    <row r="179" spans="1:22" x14ac:dyDescent="0.25">
      <c r="A179" s="4">
        <f t="shared" si="20"/>
        <v>11</v>
      </c>
      <c r="B179" s="4">
        <f t="shared" si="21"/>
        <v>2012</v>
      </c>
      <c r="C179" s="9">
        <v>41221</v>
      </c>
      <c r="D179" s="12">
        <f ca="1">(1+[1]Returns!E179)*D178</f>
        <v>105670339.91976987</v>
      </c>
      <c r="E179" s="12">
        <f t="shared" ca="1" si="22"/>
        <v>104900514.82173613</v>
      </c>
      <c r="F179" s="12">
        <f t="shared" ca="1" si="23"/>
        <v>104883876.38630347</v>
      </c>
      <c r="G179" s="14">
        <f ca="1">G178*(1+Returns!G179)</f>
        <v>8301477.4419571077</v>
      </c>
      <c r="H179" s="14">
        <f ca="1">H178*(1+Returns!H179)</f>
        <v>10595020.159663813</v>
      </c>
      <c r="I179" s="14">
        <f ca="1">I178*(1+Returns!I179)</f>
        <v>5311486.4366971795</v>
      </c>
      <c r="J179" s="14">
        <f ca="1">J178*(1+Returns!J179)</f>
        <v>0</v>
      </c>
      <c r="K179" s="14">
        <f ca="1">K178*(1+Returns!K179)</f>
        <v>0</v>
      </c>
      <c r="L179" s="14">
        <f ca="1">L178*(1+Returns!L179)</f>
        <v>21184446.102452587</v>
      </c>
      <c r="M179" s="14">
        <f ca="1">M178*(1+Returns!M179)</f>
        <v>21212410.499578487</v>
      </c>
      <c r="N179" s="14">
        <f ca="1">N178*(1+Returns!N179)-R179-T179</f>
        <v>38295674.181386955</v>
      </c>
      <c r="O179" s="17">
        <f ca="1">(Assumptions!$B$16 / 252)*F178</f>
        <v>3328.8023560134916</v>
      </c>
      <c r="P179" s="17">
        <f t="shared" ca="1" si="24"/>
        <v>16638.435432660677</v>
      </c>
      <c r="Q179" s="16">
        <f t="shared" si="25"/>
        <v>0</v>
      </c>
      <c r="R179" s="17">
        <f t="shared" si="26"/>
        <v>0</v>
      </c>
      <c r="S179" s="19">
        <f t="shared" si="27"/>
        <v>0</v>
      </c>
      <c r="T179" s="20">
        <f ca="1">IF(AND(S179=1,F178&gt;D178),Assumptions!$B$17*(F178-D178),0)</f>
        <v>0</v>
      </c>
      <c r="U179" s="27">
        <f t="shared" ca="1" si="28"/>
        <v>2.536988690369224E-4</v>
      </c>
      <c r="V179" s="34">
        <f t="shared" ca="1" si="29"/>
        <v>4.8838763863033208E-2</v>
      </c>
    </row>
    <row r="180" spans="1:22" x14ac:dyDescent="0.25">
      <c r="A180" s="4">
        <f t="shared" si="20"/>
        <v>11</v>
      </c>
      <c r="B180" s="4">
        <f t="shared" si="21"/>
        <v>2012</v>
      </c>
      <c r="C180" s="9">
        <v>41222</v>
      </c>
      <c r="D180" s="12">
        <f ca="1">(1+[1]Returns!E180)*D179</f>
        <v>105699067.45838046</v>
      </c>
      <c r="E180" s="12">
        <f t="shared" ca="1" si="22"/>
        <v>104957328.91701367</v>
      </c>
      <c r="F180" s="12">
        <f t="shared" ca="1" si="23"/>
        <v>104937360.83471161</v>
      </c>
      <c r="G180" s="14">
        <f ca="1">G179*(1+Returns!G180)</f>
        <v>8331122.6103600729</v>
      </c>
      <c r="H180" s="14">
        <f ca="1">H179*(1+Returns!H180)</f>
        <v>10598039.508015277</v>
      </c>
      <c r="I180" s="14">
        <f ca="1">I179*(1+Returns!I180)</f>
        <v>5313069.5416548802</v>
      </c>
      <c r="J180" s="14">
        <f ca="1">J179*(1+Returns!J180)</f>
        <v>0</v>
      </c>
      <c r="K180" s="14">
        <f ca="1">K179*(1+Returns!K180)</f>
        <v>0</v>
      </c>
      <c r="L180" s="14">
        <f ca="1">L179*(1+Returns!L180)</f>
        <v>21190455.456159003</v>
      </c>
      <c r="M180" s="14">
        <f ca="1">M179*(1+Returns!M180)</f>
        <v>21218566.621644422</v>
      </c>
      <c r="N180" s="14">
        <f ca="1">N179*(1+Returns!N180)-R180-T180</f>
        <v>38306075.179180011</v>
      </c>
      <c r="O180" s="17">
        <f ca="1">(Assumptions!$B$16 / 252)*F179</f>
        <v>3329.6468694064592</v>
      </c>
      <c r="P180" s="17">
        <f t="shared" ca="1" si="24"/>
        <v>19968.082302067138</v>
      </c>
      <c r="Q180" s="16">
        <f t="shared" si="25"/>
        <v>0</v>
      </c>
      <c r="R180" s="17">
        <f t="shared" si="26"/>
        <v>0</v>
      </c>
      <c r="S180" s="19">
        <f t="shared" si="27"/>
        <v>0</v>
      </c>
      <c r="T180" s="20">
        <f ca="1">IF(AND(S180=1,F179&gt;D179),Assumptions!$B$17*(F179-D179),0)</f>
        <v>0</v>
      </c>
      <c r="U180" s="27">
        <f t="shared" ca="1" si="28"/>
        <v>5.0993966137502511E-4</v>
      </c>
      <c r="V180" s="34">
        <f t="shared" ca="1" si="29"/>
        <v>4.9373608347114573E-2</v>
      </c>
    </row>
    <row r="181" spans="1:22" x14ac:dyDescent="0.25">
      <c r="A181" s="4">
        <f t="shared" si="20"/>
        <v>11</v>
      </c>
      <c r="B181" s="4">
        <f t="shared" si="21"/>
        <v>2012</v>
      </c>
      <c r="C181" s="9">
        <v>41225</v>
      </c>
      <c r="D181" s="12">
        <f ca="1">(1+[1]Returns!E181)*D180</f>
        <v>105727802.8068597</v>
      </c>
      <c r="E181" s="12">
        <f t="shared" ca="1" si="22"/>
        <v>104989361.84569257</v>
      </c>
      <c r="F181" s="12">
        <f t="shared" ca="1" si="23"/>
        <v>104966062.41860211</v>
      </c>
      <c r="G181" s="14">
        <f ca="1">G180*(1+Returns!G181)</f>
        <v>8335978.9637345783</v>
      </c>
      <c r="H181" s="14">
        <f ca="1">H180*(1+Returns!H181)</f>
        <v>10601059.716814794</v>
      </c>
      <c r="I181" s="14">
        <f ca="1">I180*(1+Returns!I181)</f>
        <v>5314653.1184619088</v>
      </c>
      <c r="J181" s="14">
        <f ca="1">J180*(1+Returns!J181)</f>
        <v>0</v>
      </c>
      <c r="K181" s="14">
        <f ca="1">K180*(1+Returns!K181)</f>
        <v>0</v>
      </c>
      <c r="L181" s="14">
        <f ca="1">L180*(1+Returns!L181)</f>
        <v>21196466.514527973</v>
      </c>
      <c r="M181" s="14">
        <f ca="1">M180*(1+Returns!M181)</f>
        <v>21224724.530298397</v>
      </c>
      <c r="N181" s="14">
        <f ca="1">N180*(1+Returns!N181)-R181-T181</f>
        <v>38316479.001854919</v>
      </c>
      <c r="O181" s="17">
        <f ca="1">(Assumptions!$B$16 / 252)*F180</f>
        <v>3331.3447884035431</v>
      </c>
      <c r="P181" s="17">
        <f t="shared" ca="1" si="24"/>
        <v>23299.427090470679</v>
      </c>
      <c r="Q181" s="16">
        <f t="shared" si="25"/>
        <v>0</v>
      </c>
      <c r="R181" s="17">
        <f t="shared" si="26"/>
        <v>0</v>
      </c>
      <c r="S181" s="19">
        <f t="shared" si="27"/>
        <v>0</v>
      </c>
      <c r="T181" s="20">
        <f ca="1">IF(AND(S181=1,F180&gt;D180),Assumptions!$B$17*(F180-D180),0)</f>
        <v>0</v>
      </c>
      <c r="U181" s="27">
        <f t="shared" ca="1" si="28"/>
        <v>2.7351158502741946E-4</v>
      </c>
      <c r="V181" s="34">
        <f t="shared" ca="1" si="29"/>
        <v>4.9660624186019575E-2</v>
      </c>
    </row>
    <row r="182" spans="1:22" x14ac:dyDescent="0.25">
      <c r="A182" s="4">
        <f t="shared" si="20"/>
        <v>11</v>
      </c>
      <c r="B182" s="4">
        <f t="shared" si="21"/>
        <v>2012</v>
      </c>
      <c r="C182" s="9">
        <v>41226</v>
      </c>
      <c r="D182" s="12">
        <f ca="1">(1+[1]Returns!E182)*D181</f>
        <v>105756467.72875671</v>
      </c>
      <c r="E182" s="12">
        <f t="shared" ca="1" si="22"/>
        <v>105066410.19299956</v>
      </c>
      <c r="F182" s="12">
        <f t="shared" ca="1" si="23"/>
        <v>105039778.5099593</v>
      </c>
      <c r="G182" s="14">
        <f ca="1">G181*(1+Returns!G182)</f>
        <v>8385916.9920861162</v>
      </c>
      <c r="H182" s="14">
        <f ca="1">H181*(1+Returns!H182)</f>
        <v>10604072.576318078</v>
      </c>
      <c r="I182" s="14">
        <f ca="1">I181*(1+Returns!I182)</f>
        <v>5316232.8694348847</v>
      </c>
      <c r="J182" s="14">
        <f ca="1">J181*(1+Returns!J182)</f>
        <v>0</v>
      </c>
      <c r="K182" s="14">
        <f ca="1">K181*(1+Returns!K182)</f>
        <v>0</v>
      </c>
      <c r="L182" s="14">
        <f ca="1">L181*(1+Returns!L182)</f>
        <v>21202462.935247827</v>
      </c>
      <c r="M182" s="14">
        <f ca="1">M181*(1+Returns!M182)</f>
        <v>21230867.497439571</v>
      </c>
      <c r="N182" s="14">
        <f ca="1">N181*(1+Returns!N182)-R182-T182</f>
        <v>38326857.322473079</v>
      </c>
      <c r="O182" s="17">
        <f ca="1">(Assumptions!$B$16 / 252)*F181</f>
        <v>3332.2559497968923</v>
      </c>
      <c r="P182" s="17">
        <f t="shared" ca="1" si="24"/>
        <v>26631.68304026757</v>
      </c>
      <c r="Q182" s="16">
        <f t="shared" si="25"/>
        <v>0</v>
      </c>
      <c r="R182" s="17">
        <f t="shared" si="26"/>
        <v>0</v>
      </c>
      <c r="S182" s="19">
        <f t="shared" si="27"/>
        <v>0</v>
      </c>
      <c r="T182" s="20">
        <f ca="1">IF(AND(S182=1,F181&gt;D181),Assumptions!$B$17*(F181-D181),0)</f>
        <v>0</v>
      </c>
      <c r="U182" s="27">
        <f t="shared" ca="1" si="28"/>
        <v>7.0228500201530153E-4</v>
      </c>
      <c r="V182" s="34">
        <f t="shared" ca="1" si="29"/>
        <v>5.0397785099591363E-2</v>
      </c>
    </row>
    <row r="183" spans="1:22" x14ac:dyDescent="0.25">
      <c r="A183" s="4">
        <f t="shared" si="20"/>
        <v>11</v>
      </c>
      <c r="B183" s="4">
        <f t="shared" si="21"/>
        <v>2012</v>
      </c>
      <c r="C183" s="9">
        <v>41227</v>
      </c>
      <c r="D183" s="12">
        <f ca="1">(1+[1]Returns!E183)*D182</f>
        <v>105785101.29239428</v>
      </c>
      <c r="E183" s="12">
        <f t="shared" ca="1" si="22"/>
        <v>105108076.36946797</v>
      </c>
      <c r="F183" s="12">
        <f t="shared" ca="1" si="23"/>
        <v>105078110.09028453</v>
      </c>
      <c r="G183" s="14">
        <f ca="1">G182*(1+Returns!G183)</f>
        <v>8400502.2024294995</v>
      </c>
      <c r="H183" s="14">
        <f ca="1">H182*(1+Returns!H183)</f>
        <v>10607082.185898911</v>
      </c>
      <c r="I183" s="14">
        <f ca="1">I182*(1+Returns!I183)</f>
        <v>5317810.9404014833</v>
      </c>
      <c r="J183" s="14">
        <f ca="1">J182*(1+Returns!J183)</f>
        <v>0</v>
      </c>
      <c r="K183" s="14">
        <f ca="1">K182*(1+Returns!K183)</f>
        <v>0</v>
      </c>
      <c r="L183" s="14">
        <f ca="1">L182*(1+Returns!L183)</f>
        <v>21208452.878581252</v>
      </c>
      <c r="M183" s="14">
        <f ca="1">M182*(1+Returns!M183)</f>
        <v>21237003.875703037</v>
      </c>
      <c r="N183" s="14">
        <f ca="1">N182*(1+Returns!N183)-R183-T183</f>
        <v>38337224.286453791</v>
      </c>
      <c r="O183" s="17">
        <f ca="1">(Assumptions!$B$16 / 252)*F182</f>
        <v>3334.5961431733108</v>
      </c>
      <c r="P183" s="17">
        <f t="shared" ca="1" si="24"/>
        <v>29966.279183440882</v>
      </c>
      <c r="Q183" s="16">
        <f t="shared" si="25"/>
        <v>0</v>
      </c>
      <c r="R183" s="17">
        <f t="shared" si="26"/>
        <v>0</v>
      </c>
      <c r="S183" s="19">
        <f t="shared" si="27"/>
        <v>0</v>
      </c>
      <c r="T183" s="20">
        <f ca="1">IF(AND(S183=1,F182&gt;D182),Assumptions!$B$17*(F182-D182),0)</f>
        <v>0</v>
      </c>
      <c r="U183" s="27">
        <f t="shared" ca="1" si="28"/>
        <v>3.6492442071933695E-4</v>
      </c>
      <c r="V183" s="34">
        <f t="shared" ca="1" si="29"/>
        <v>5.0781100902843601E-2</v>
      </c>
    </row>
    <row r="184" spans="1:22" x14ac:dyDescent="0.25">
      <c r="A184" s="4">
        <f t="shared" si="20"/>
        <v>11</v>
      </c>
      <c r="B184" s="4">
        <f t="shared" si="21"/>
        <v>2012</v>
      </c>
      <c r="C184" s="9">
        <v>41229</v>
      </c>
      <c r="D184" s="12">
        <f ca="1">(1+[1]Returns!E184)*D183</f>
        <v>105813742.6085692</v>
      </c>
      <c r="E184" s="12">
        <f t="shared" ca="1" si="22"/>
        <v>105133184.57497934</v>
      </c>
      <c r="F184" s="12">
        <f t="shared" ca="1" si="23"/>
        <v>105099882.48277715</v>
      </c>
      <c r="G184" s="14">
        <f ca="1">G183*(1+Returns!G184)</f>
        <v>8398521.849230513</v>
      </c>
      <c r="H184" s="14">
        <f ca="1">H183*(1+Returns!H184)</f>
        <v>10610092.649656268</v>
      </c>
      <c r="I184" s="14">
        <f ca="1">I183*(1+Returns!I184)</f>
        <v>5319389.4798027873</v>
      </c>
      <c r="J184" s="14">
        <f ca="1">J183*(1+Returns!J184)</f>
        <v>0</v>
      </c>
      <c r="K184" s="14">
        <f ca="1">K183*(1+Returns!K184)</f>
        <v>0</v>
      </c>
      <c r="L184" s="14">
        <f ca="1">L183*(1+Returns!L184)</f>
        <v>21214444.514143605</v>
      </c>
      <c r="M184" s="14">
        <f ca="1">M183*(1+Returns!M184)</f>
        <v>21243142.027569875</v>
      </c>
      <c r="N184" s="14">
        <f ca="1">N183*(1+Returns!N184)-R184-T184</f>
        <v>38347594.054576293</v>
      </c>
      <c r="O184" s="17">
        <f ca="1">(Assumptions!$B$16 / 252)*F183</f>
        <v>3335.8130187391912</v>
      </c>
      <c r="P184" s="17">
        <f t="shared" ca="1" si="24"/>
        <v>33302.092202180072</v>
      </c>
      <c r="Q184" s="16">
        <f t="shared" si="25"/>
        <v>0</v>
      </c>
      <c r="R184" s="17">
        <f t="shared" si="26"/>
        <v>0</v>
      </c>
      <c r="S184" s="19">
        <f t="shared" si="27"/>
        <v>0</v>
      </c>
      <c r="T184" s="20">
        <f ca="1">IF(AND(S184=1,F183&gt;D183),Assumptions!$B$17*(F183-D183),0)</f>
        <v>0</v>
      </c>
      <c r="U184" s="27">
        <f t="shared" ca="1" si="28"/>
        <v>2.0720198025947489E-4</v>
      </c>
      <c r="V184" s="34">
        <f t="shared" ca="1" si="29"/>
        <v>5.0998824827769962E-2</v>
      </c>
    </row>
    <row r="185" spans="1:22" x14ac:dyDescent="0.25">
      <c r="A185" s="4">
        <f t="shared" si="20"/>
        <v>11</v>
      </c>
      <c r="B185" s="4">
        <f t="shared" si="21"/>
        <v>2012</v>
      </c>
      <c r="C185" s="9">
        <v>41232</v>
      </c>
      <c r="D185" s="12">
        <f ca="1">(1+[1]Returns!E185)*D184</f>
        <v>105842352.5282957</v>
      </c>
      <c r="E185" s="12">
        <f t="shared" ca="1" si="22"/>
        <v>105189687.40582836</v>
      </c>
      <c r="F185" s="12">
        <f t="shared" ca="1" si="23"/>
        <v>105153048.80942038</v>
      </c>
      <c r="G185" s="14">
        <f ca="1">G184*(1+Returns!G185)</f>
        <v>8427965.5115171503</v>
      </c>
      <c r="H185" s="14">
        <f ca="1">H184*(1+Returns!H185)</f>
        <v>10613099.859295662</v>
      </c>
      <c r="I185" s="14">
        <f ca="1">I184*(1+Returns!I185)</f>
        <v>5320966.336904427</v>
      </c>
      <c r="J185" s="14">
        <f ca="1">J184*(1+Returns!J185)</f>
        <v>0</v>
      </c>
      <c r="K185" s="14">
        <f ca="1">K184*(1+Returns!K185)</f>
        <v>0</v>
      </c>
      <c r="L185" s="14">
        <f ca="1">L184*(1+Returns!L185)</f>
        <v>21220429.664005142</v>
      </c>
      <c r="M185" s="14">
        <f ca="1">M184*(1+Returns!M185)</f>
        <v>21249273.581858557</v>
      </c>
      <c r="N185" s="14">
        <f ca="1">N184*(1+Returns!N185)-R185-T185</f>
        <v>38357952.452247404</v>
      </c>
      <c r="O185" s="17">
        <f ca="1">(Assumptions!$B$16 / 252)*F184</f>
        <v>3336.5042058024492</v>
      </c>
      <c r="P185" s="17">
        <f t="shared" ca="1" si="24"/>
        <v>36638.596407982521</v>
      </c>
      <c r="Q185" s="16">
        <f t="shared" si="25"/>
        <v>0</v>
      </c>
      <c r="R185" s="17">
        <f t="shared" si="26"/>
        <v>0</v>
      </c>
      <c r="S185" s="19">
        <f t="shared" si="27"/>
        <v>0</v>
      </c>
      <c r="T185" s="20">
        <f ca="1">IF(AND(S185=1,F184&gt;D184),Assumptions!$B$17*(F184-D184),0)</f>
        <v>0</v>
      </c>
      <c r="U185" s="27">
        <f t="shared" ca="1" si="28"/>
        <v>5.058647582403264E-4</v>
      </c>
      <c r="V185" s="34">
        <f t="shared" ca="1" si="29"/>
        <v>5.1530488094202243E-2</v>
      </c>
    </row>
    <row r="186" spans="1:22" x14ac:dyDescent="0.25">
      <c r="A186" s="4">
        <f t="shared" si="20"/>
        <v>11</v>
      </c>
      <c r="B186" s="4">
        <f t="shared" si="21"/>
        <v>2012</v>
      </c>
      <c r="C186" s="9">
        <v>41233</v>
      </c>
      <c r="D186" s="12">
        <f ca="1">(1+[1]Returns!E186)*D185</f>
        <v>105870891.86023141</v>
      </c>
      <c r="E186" s="12">
        <f t="shared" ca="1" si="22"/>
        <v>105215342.17584109</v>
      </c>
      <c r="F186" s="12">
        <f t="shared" ca="1" si="23"/>
        <v>105175365.38740742</v>
      </c>
      <c r="G186" s="14">
        <f ca="1">G185*(1+Returns!G186)</f>
        <v>8426627.5276341829</v>
      </c>
      <c r="H186" s="14">
        <f ca="1">H185*(1+Returns!H186)</f>
        <v>10616099.701809887</v>
      </c>
      <c r="I186" s="14">
        <f ca="1">I185*(1+Returns!I186)</f>
        <v>5322539.3583652098</v>
      </c>
      <c r="J186" s="14">
        <f ca="1">J185*(1+Returns!J186)</f>
        <v>0</v>
      </c>
      <c r="K186" s="14">
        <f ca="1">K185*(1+Returns!K186)</f>
        <v>0</v>
      </c>
      <c r="L186" s="14">
        <f ca="1">L185*(1+Returns!L186)</f>
        <v>21226400.14090823</v>
      </c>
      <c r="M186" s="14">
        <f ca="1">M185*(1+Returns!M186)</f>
        <v>21255390.157567061</v>
      </c>
      <c r="N186" s="14">
        <f ca="1">N185*(1+Returns!N186)-R186-T186</f>
        <v>38368285.289556518</v>
      </c>
      <c r="O186" s="17">
        <f ca="1">(Assumptions!$B$16 / 252)*F185</f>
        <v>3338.1920256958847</v>
      </c>
      <c r="P186" s="17">
        <f t="shared" ca="1" si="24"/>
        <v>39976.788433678405</v>
      </c>
      <c r="Q186" s="16">
        <f t="shared" si="25"/>
        <v>0</v>
      </c>
      <c r="R186" s="17">
        <f t="shared" si="26"/>
        <v>0</v>
      </c>
      <c r="S186" s="19">
        <f t="shared" si="27"/>
        <v>0</v>
      </c>
      <c r="T186" s="20">
        <f ca="1">IF(AND(S186=1,F185&gt;D185),Assumptions!$B$17*(F185-D185),0)</f>
        <v>0</v>
      </c>
      <c r="U186" s="27">
        <f t="shared" ca="1" si="28"/>
        <v>2.1222949063037788E-4</v>
      </c>
      <c r="V186" s="34">
        <f t="shared" ca="1" si="29"/>
        <v>5.1753653874072825E-2</v>
      </c>
    </row>
    <row r="187" spans="1:22" x14ac:dyDescent="0.25">
      <c r="A187" s="4">
        <f t="shared" si="20"/>
        <v>11</v>
      </c>
      <c r="B187" s="4">
        <f t="shared" si="21"/>
        <v>2012</v>
      </c>
      <c r="C187" s="9">
        <v>41234</v>
      </c>
      <c r="D187" s="12">
        <f ca="1">(1+[1]Returns!E187)*D186</f>
        <v>105899359.48434372</v>
      </c>
      <c r="E187" s="12">
        <f t="shared" ca="1" si="22"/>
        <v>105276185.30381317</v>
      </c>
      <c r="F187" s="12">
        <f t="shared" ca="1" si="23"/>
        <v>105232869.61489101</v>
      </c>
      <c r="G187" s="14">
        <f ca="1">G186*(1+Returns!G187)</f>
        <v>8460545.3769220393</v>
      </c>
      <c r="H187" s="14">
        <f ca="1">H186*(1+Returns!H187)</f>
        <v>10619092.059286684</v>
      </c>
      <c r="I187" s="14">
        <f ca="1">I186*(1+Returns!I187)</f>
        <v>5324108.4822613103</v>
      </c>
      <c r="J187" s="14">
        <f ca="1">J186*(1+Returns!J187)</f>
        <v>0</v>
      </c>
      <c r="K187" s="14">
        <f ca="1">K186*(1+Returns!K187)</f>
        <v>0</v>
      </c>
      <c r="L187" s="14">
        <f ca="1">L186*(1+Returns!L187)</f>
        <v>21232355.710212547</v>
      </c>
      <c r="M187" s="14">
        <f ca="1">M186*(1+Returns!M187)</f>
        <v>21261491.51412886</v>
      </c>
      <c r="N187" s="14">
        <f ca="1">N186*(1+Returns!N187)-R187-T187</f>
        <v>38378592.161001727</v>
      </c>
      <c r="O187" s="17">
        <f ca="1">(Assumptions!$B$16 / 252)*F186</f>
        <v>3338.9004884891242</v>
      </c>
      <c r="P187" s="17">
        <f t="shared" ca="1" si="24"/>
        <v>43315.68892216753</v>
      </c>
      <c r="Q187" s="16">
        <f t="shared" si="25"/>
        <v>0</v>
      </c>
      <c r="R187" s="17">
        <f t="shared" si="26"/>
        <v>0</v>
      </c>
      <c r="S187" s="19">
        <f t="shared" si="27"/>
        <v>0</v>
      </c>
      <c r="T187" s="20">
        <f ca="1">IF(AND(S187=1,F186&gt;D186),Assumptions!$B$17*(F186-D186),0)</f>
        <v>0</v>
      </c>
      <c r="U187" s="27">
        <f t="shared" ca="1" si="28"/>
        <v>5.4674616315120161E-4</v>
      </c>
      <c r="V187" s="34">
        <f t="shared" ca="1" si="29"/>
        <v>5.2328696148908671E-2</v>
      </c>
    </row>
    <row r="188" spans="1:22" x14ac:dyDescent="0.25">
      <c r="A188" s="4">
        <f t="shared" si="20"/>
        <v>11</v>
      </c>
      <c r="B188" s="4">
        <f t="shared" si="21"/>
        <v>2012</v>
      </c>
      <c r="C188" s="9">
        <v>41235</v>
      </c>
      <c r="D188" s="12">
        <f ca="1">(1+[1]Returns!E188)*D187</f>
        <v>105927756.39758945</v>
      </c>
      <c r="E188" s="12">
        <f t="shared" ca="1" si="22"/>
        <v>105438853.14937544</v>
      </c>
      <c r="F188" s="12">
        <f t="shared" ca="1" si="23"/>
        <v>105392196.73443376</v>
      </c>
      <c r="G188" s="14">
        <f ca="1">G187*(1+Returns!G188)</f>
        <v>8596354.4796552155</v>
      </c>
      <c r="H188" s="14">
        <f ca="1">H187*(1+Returns!H188)</f>
        <v>10622077.035978559</v>
      </c>
      <c r="I188" s="14">
        <f ca="1">I187*(1+Returns!I188)</f>
        <v>5325673.7629785687</v>
      </c>
      <c r="J188" s="14">
        <f ca="1">J187*(1+Returns!J188)</f>
        <v>0</v>
      </c>
      <c r="K188" s="14">
        <f ca="1">K187*(1+Returns!K188)</f>
        <v>0</v>
      </c>
      <c r="L188" s="14">
        <f ca="1">L187*(1+Returns!L188)</f>
        <v>21238296.579515144</v>
      </c>
      <c r="M188" s="14">
        <f ca="1">M187*(1+Returns!M188)</f>
        <v>21267577.863673292</v>
      </c>
      <c r="N188" s="14">
        <f ca="1">N187*(1+Returns!N188)-R188-T188</f>
        <v>38388873.427574664</v>
      </c>
      <c r="O188" s="17">
        <f ca="1">(Assumptions!$B$16 / 252)*F187</f>
        <v>3340.7260195203494</v>
      </c>
      <c r="P188" s="17">
        <f t="shared" ca="1" si="24"/>
        <v>46656.414941687879</v>
      </c>
      <c r="Q188" s="16">
        <f t="shared" si="25"/>
        <v>0</v>
      </c>
      <c r="R188" s="17">
        <f t="shared" si="26"/>
        <v>0</v>
      </c>
      <c r="S188" s="19">
        <f t="shared" si="27"/>
        <v>0</v>
      </c>
      <c r="T188" s="20">
        <f ca="1">IF(AND(S188=1,F187&gt;D187),Assumptions!$B$17*(F187-D187),0)</f>
        <v>0</v>
      </c>
      <c r="U188" s="27">
        <f t="shared" ca="1" si="28"/>
        <v>1.5140432844398255E-3</v>
      </c>
      <c r="V188" s="34">
        <f t="shared" ca="1" si="29"/>
        <v>5.3921967344336297E-2</v>
      </c>
    </row>
    <row r="189" spans="1:22" x14ac:dyDescent="0.25">
      <c r="A189" s="4">
        <f t="shared" si="20"/>
        <v>11</v>
      </c>
      <c r="B189" s="4">
        <f t="shared" si="21"/>
        <v>2012</v>
      </c>
      <c r="C189" s="9">
        <v>41236</v>
      </c>
      <c r="D189" s="12">
        <f ca="1">(1+[1]Returns!E189)*D188</f>
        <v>105956553.91744369</v>
      </c>
      <c r="E189" s="12">
        <f t="shared" ca="1" si="22"/>
        <v>105447724.81006998</v>
      </c>
      <c r="F189" s="12">
        <f t="shared" ca="1" si="23"/>
        <v>105397722.61110498</v>
      </c>
      <c r="G189" s="14">
        <f ca="1">G188*(1+Returns!G189)</f>
        <v>8577988.6756617483</v>
      </c>
      <c r="H189" s="14">
        <f ca="1">H188*(1+Returns!H189)</f>
        <v>10625104.094946299</v>
      </c>
      <c r="I189" s="14">
        <f ca="1">I188*(1+Returns!I189)</f>
        <v>5327261.0965127405</v>
      </c>
      <c r="J189" s="14">
        <f ca="1">J188*(1+Returns!J189)</f>
        <v>0</v>
      </c>
      <c r="K189" s="14">
        <f ca="1">K188*(1+Returns!K189)</f>
        <v>0</v>
      </c>
      <c r="L189" s="14">
        <f ca="1">L188*(1+Returns!L189)</f>
        <v>21244321.208889488</v>
      </c>
      <c r="M189" s="14">
        <f ca="1">M188*(1+Returns!M189)</f>
        <v>21273749.996037889</v>
      </c>
      <c r="N189" s="14">
        <f ca="1">N188*(1+Returns!N189)-R189-T189</f>
        <v>38399299.738021813</v>
      </c>
      <c r="O189" s="17">
        <f ca="1">(Assumptions!$B$16 / 252)*F188</f>
        <v>3345.784023315357</v>
      </c>
      <c r="P189" s="17">
        <f t="shared" ca="1" si="24"/>
        <v>50002.198965003234</v>
      </c>
      <c r="Q189" s="16">
        <f t="shared" si="25"/>
        <v>0</v>
      </c>
      <c r="R189" s="17">
        <f t="shared" si="26"/>
        <v>0</v>
      </c>
      <c r="S189" s="19">
        <f t="shared" si="27"/>
        <v>0</v>
      </c>
      <c r="T189" s="20">
        <f ca="1">IF(AND(S189=1,F188&gt;D188),Assumptions!$B$17*(F188-D188),0)</f>
        <v>0</v>
      </c>
      <c r="U189" s="27">
        <f t="shared" ca="1" si="28"/>
        <v>5.2431554161014304E-5</v>
      </c>
      <c r="V189" s="34">
        <f t="shared" ca="1" si="29"/>
        <v>5.3977226111048493E-2</v>
      </c>
    </row>
    <row r="190" spans="1:22" x14ac:dyDescent="0.25">
      <c r="A190" s="4">
        <f t="shared" si="20"/>
        <v>11</v>
      </c>
      <c r="B190" s="4">
        <f t="shared" si="21"/>
        <v>2012</v>
      </c>
      <c r="C190" s="9">
        <v>41239</v>
      </c>
      <c r="D190" s="12">
        <f ca="1">(1+[1]Returns!E190)*D189</f>
        <v>105985476.87796652</v>
      </c>
      <c r="E190" s="12">
        <f t="shared" ca="1" si="22"/>
        <v>105331607.40956753</v>
      </c>
      <c r="F190" s="12">
        <f t="shared" ca="1" si="23"/>
        <v>105278259.25115456</v>
      </c>
      <c r="G190" s="14">
        <f ca="1">G189*(1+Returns!G190)</f>
        <v>8434515.0348344967</v>
      </c>
      <c r="H190" s="14">
        <f ca="1">H189*(1+Returns!H190)</f>
        <v>10628144.359342119</v>
      </c>
      <c r="I190" s="14">
        <f ca="1">I189*(1+Returns!I190)</f>
        <v>5328855.3650470972</v>
      </c>
      <c r="J190" s="14">
        <f ca="1">J189*(1+Returns!J190)</f>
        <v>0</v>
      </c>
      <c r="K190" s="14">
        <f ca="1">K189*(1+Returns!K190)</f>
        <v>0</v>
      </c>
      <c r="L190" s="14">
        <f ca="1">L189*(1+Returns!L190)</f>
        <v>21250372.116558567</v>
      </c>
      <c r="M190" s="14">
        <f ca="1">M189*(1+Returns!M190)</f>
        <v>21279949.070146464</v>
      </c>
      <c r="N190" s="14">
        <f ca="1">N189*(1+Returns!N190)-R190-T190</f>
        <v>38409771.463638783</v>
      </c>
      <c r="O190" s="17">
        <f ca="1">(Assumptions!$B$16 / 252)*F189</f>
        <v>3345.9594479715865</v>
      </c>
      <c r="P190" s="17">
        <f t="shared" ca="1" si="24"/>
        <v>53348.158412974823</v>
      </c>
      <c r="Q190" s="16">
        <f t="shared" si="25"/>
        <v>0</v>
      </c>
      <c r="R190" s="17">
        <f t="shared" si="26"/>
        <v>0</v>
      </c>
      <c r="S190" s="19">
        <f t="shared" si="27"/>
        <v>0</v>
      </c>
      <c r="T190" s="20">
        <f ca="1">IF(AND(S190=1,F189&gt;D189),Assumptions!$B$17*(F189-D189),0)</f>
        <v>0</v>
      </c>
      <c r="U190" s="27">
        <f t="shared" ca="1" si="28"/>
        <v>-1.1334529531650261E-3</v>
      </c>
      <c r="V190" s="34">
        <f t="shared" ca="1" si="29"/>
        <v>5.2782592511544157E-2</v>
      </c>
    </row>
    <row r="191" spans="1:22" x14ac:dyDescent="0.25">
      <c r="A191" s="4">
        <f t="shared" si="20"/>
        <v>11</v>
      </c>
      <c r="B191" s="4">
        <f t="shared" si="21"/>
        <v>2012</v>
      </c>
      <c r="C191" s="9">
        <v>41240</v>
      </c>
      <c r="D191" s="12">
        <f ca="1">(1+[1]Returns!E191)*D190</f>
        <v>106014446.94821633</v>
      </c>
      <c r="E191" s="12">
        <f t="shared" ca="1" si="22"/>
        <v>105322013.01006468</v>
      </c>
      <c r="F191" s="12">
        <f t="shared" ca="1" si="23"/>
        <v>105265322.68469135</v>
      </c>
      <c r="G191" s="14">
        <f ca="1">G190*(1+Returns!G191)</f>
        <v>8397519.6162237246</v>
      </c>
      <c r="H191" s="14">
        <f ca="1">H190*(1+Returns!H191)</f>
        <v>10631189.609080954</v>
      </c>
      <c r="I191" s="14">
        <f ca="1">I190*(1+Returns!I191)</f>
        <v>5330452.265262953</v>
      </c>
      <c r="J191" s="14">
        <f ca="1">J190*(1+Returns!J191)</f>
        <v>0</v>
      </c>
      <c r="K191" s="14">
        <f ca="1">K190*(1+Returns!K191)</f>
        <v>0</v>
      </c>
      <c r="L191" s="14">
        <f ca="1">L190*(1+Returns!L191)</f>
        <v>21256432.939710926</v>
      </c>
      <c r="M191" s="14">
        <f ca="1">M190*(1+Returns!M191)</f>
        <v>21286158.336481869</v>
      </c>
      <c r="N191" s="14">
        <f ca="1">N190*(1+Returns!N191)-R191-T191</f>
        <v>38420260.243304253</v>
      </c>
      <c r="O191" s="17">
        <f ca="1">(Assumptions!$B$16 / 252)*F190</f>
        <v>3342.1669603541127</v>
      </c>
      <c r="P191" s="17">
        <f t="shared" ca="1" si="24"/>
        <v>56690.325373328938</v>
      </c>
      <c r="Q191" s="16">
        <f t="shared" si="25"/>
        <v>0</v>
      </c>
      <c r="R191" s="17">
        <f t="shared" si="26"/>
        <v>0</v>
      </c>
      <c r="S191" s="19">
        <f t="shared" si="27"/>
        <v>0</v>
      </c>
      <c r="T191" s="20">
        <f ca="1">IF(AND(S191=1,F190&gt;D190),Assumptions!$B$17*(F190-D190),0)</f>
        <v>0</v>
      </c>
      <c r="U191" s="27">
        <f t="shared" ca="1" si="28"/>
        <v>-1.2287975271652041E-4</v>
      </c>
      <c r="V191" s="34">
        <f t="shared" ca="1" si="29"/>
        <v>5.2653226846911982E-2</v>
      </c>
    </row>
    <row r="192" spans="1:22" x14ac:dyDescent="0.25">
      <c r="A192" s="4">
        <f t="shared" si="20"/>
        <v>11</v>
      </c>
      <c r="B192" s="4">
        <f t="shared" si="21"/>
        <v>2012</v>
      </c>
      <c r="C192" s="9">
        <v>41241</v>
      </c>
      <c r="D192" s="12">
        <f ca="1">(1+[1]Returns!E192)*D191</f>
        <v>106043385.71179979</v>
      </c>
      <c r="E192" s="12">
        <f t="shared" ca="1" si="22"/>
        <v>105317495.01488268</v>
      </c>
      <c r="F192" s="12">
        <f t="shared" ca="1" si="23"/>
        <v>105257462.93323365</v>
      </c>
      <c r="G192" s="14">
        <f ca="1">G191*(1+Returns!G192)</f>
        <v>8365629.902887811</v>
      </c>
      <c r="H192" s="14">
        <f ca="1">H191*(1+Returns!H192)</f>
        <v>10634231.614784133</v>
      </c>
      <c r="I192" s="14">
        <f ca="1">I191*(1+Returns!I192)</f>
        <v>5332047.4888058659</v>
      </c>
      <c r="J192" s="14">
        <f ca="1">J191*(1+Returns!J192)</f>
        <v>0</v>
      </c>
      <c r="K192" s="14">
        <f ca="1">K191*(1+Returns!K192)</f>
        <v>0</v>
      </c>
      <c r="L192" s="14">
        <f ca="1">L191*(1+Returns!L192)</f>
        <v>21262487.29710025</v>
      </c>
      <c r="M192" s="14">
        <f ca="1">M191*(1+Returns!M192)</f>
        <v>21292361.026324481</v>
      </c>
      <c r="N192" s="14">
        <f ca="1">N191*(1+Returns!N192)-R192-T192</f>
        <v>38430737.684980147</v>
      </c>
      <c r="O192" s="17">
        <f ca="1">(Assumptions!$B$16 / 252)*F191</f>
        <v>3341.7562757044875</v>
      </c>
      <c r="P192" s="17">
        <f t="shared" ca="1" si="24"/>
        <v>60032.081649033425</v>
      </c>
      <c r="Q192" s="16">
        <f t="shared" si="25"/>
        <v>0</v>
      </c>
      <c r="R192" s="17">
        <f t="shared" si="26"/>
        <v>0</v>
      </c>
      <c r="S192" s="19">
        <f t="shared" si="27"/>
        <v>0</v>
      </c>
      <c r="T192" s="20">
        <f ca="1">IF(AND(S192=1,F191&gt;D191),Assumptions!$B$17*(F191-D191),0)</f>
        <v>0</v>
      </c>
      <c r="U192" s="27">
        <f t="shared" ca="1" si="28"/>
        <v>-7.4666103302090114E-5</v>
      </c>
      <c r="V192" s="34">
        <f t="shared" ca="1" si="29"/>
        <v>5.2574629332335032E-2</v>
      </c>
    </row>
    <row r="193" spans="1:22" x14ac:dyDescent="0.25">
      <c r="A193" s="4">
        <f t="shared" si="20"/>
        <v>11</v>
      </c>
      <c r="B193" s="4">
        <f t="shared" si="21"/>
        <v>2012</v>
      </c>
      <c r="C193" s="9">
        <v>41242</v>
      </c>
      <c r="D193" s="12">
        <f ca="1">(1+[1]Returns!E193)*D192</f>
        <v>106072293.13874482</v>
      </c>
      <c r="E193" s="12">
        <f t="shared" ca="1" si="22"/>
        <v>105428354.26490276</v>
      </c>
      <c r="F193" s="12">
        <f t="shared" ca="1" si="23"/>
        <v>105364980.67649394</v>
      </c>
      <c r="G193" s="14">
        <f ca="1">G192*(1+Returns!G193)</f>
        <v>8449146.7650651913</v>
      </c>
      <c r="H193" s="14">
        <f ca="1">H192*(1+Returns!H193)</f>
        <v>10637270.373148529</v>
      </c>
      <c r="I193" s="14">
        <f ca="1">I192*(1+Returns!I193)</f>
        <v>5333641.0338648567</v>
      </c>
      <c r="J193" s="14">
        <f ca="1">J192*(1+Returns!J193)</f>
        <v>0</v>
      </c>
      <c r="K193" s="14">
        <f ca="1">K192*(1+Returns!K193)</f>
        <v>0</v>
      </c>
      <c r="L193" s="14">
        <f ca="1">L192*(1+Returns!L193)</f>
        <v>21268535.182182636</v>
      </c>
      <c r="M193" s="14">
        <f ca="1">M192*(1+Returns!M193)</f>
        <v>21298557.13281605</v>
      </c>
      <c r="N193" s="14">
        <f ca="1">N192*(1+Returns!N193)-R193-T193</f>
        <v>38441203.77782549</v>
      </c>
      <c r="O193" s="17">
        <f ca="1">(Assumptions!$B$16 / 252)*F192</f>
        <v>3341.5067597851948</v>
      </c>
      <c r="P193" s="17">
        <f t="shared" ca="1" si="24"/>
        <v>63373.588408818621</v>
      </c>
      <c r="Q193" s="16">
        <f t="shared" si="25"/>
        <v>0</v>
      </c>
      <c r="R193" s="17">
        <f t="shared" si="26"/>
        <v>0</v>
      </c>
      <c r="S193" s="19">
        <f t="shared" si="27"/>
        <v>0</v>
      </c>
      <c r="T193" s="20">
        <f ca="1">IF(AND(S193=1,F192&gt;D192),Assumptions!$B$17*(F192-D192),0)</f>
        <v>0</v>
      </c>
      <c r="U193" s="27">
        <f t="shared" ca="1" si="28"/>
        <v>1.0214738248868205E-3</v>
      </c>
      <c r="V193" s="34">
        <f t="shared" ca="1" si="29"/>
        <v>5.3649806764938024E-2</v>
      </c>
    </row>
    <row r="194" spans="1:22" x14ac:dyDescent="0.25">
      <c r="A194" s="4">
        <f t="shared" si="20"/>
        <v>11</v>
      </c>
      <c r="B194" s="4">
        <f t="shared" si="21"/>
        <v>2012</v>
      </c>
      <c r="C194" s="9">
        <v>41243</v>
      </c>
      <c r="D194" s="12">
        <f ca="1">(1+[1]Returns!E194)*D193</f>
        <v>106101051.45886061</v>
      </c>
      <c r="E194" s="12">
        <f t="shared" ca="1" si="22"/>
        <v>105608564.01021464</v>
      </c>
      <c r="F194" s="12">
        <f t="shared" ca="1" si="23"/>
        <v>105541845.50178435</v>
      </c>
      <c r="G194" s="14">
        <f ca="1">G193*(1+Returns!G194)</f>
        <v>8602154.7164522279</v>
      </c>
      <c r="H194" s="14">
        <f ca="1">H193*(1+Returns!H194)</f>
        <v>10640293.523851275</v>
      </c>
      <c r="I194" s="14">
        <f ca="1">I193*(1+Returns!I194)</f>
        <v>5335226.4288896956</v>
      </c>
      <c r="J194" s="14">
        <f ca="1">J193*(1+Returns!J194)</f>
        <v>0</v>
      </c>
      <c r="K194" s="14">
        <f ca="1">K193*(1+Returns!K194)</f>
        <v>0</v>
      </c>
      <c r="L194" s="14">
        <f ca="1">L193*(1+Returns!L194)</f>
        <v>21274551.990925733</v>
      </c>
      <c r="M194" s="14">
        <f ca="1">M193*(1+Returns!M194)</f>
        <v>21304721.468962535</v>
      </c>
      <c r="N194" s="14">
        <f ca="1">N193*(1+Returns!N194)-R194-T194</f>
        <v>38451615.881133184</v>
      </c>
      <c r="O194" s="17">
        <f ca="1">(Assumptions!$B$16 / 252)*F193</f>
        <v>3344.9200214759981</v>
      </c>
      <c r="P194" s="17">
        <f t="shared" ca="1" si="24"/>
        <v>66718.50843029462</v>
      </c>
      <c r="Q194" s="16">
        <f t="shared" si="25"/>
        <v>0</v>
      </c>
      <c r="R194" s="17">
        <f t="shared" si="26"/>
        <v>0</v>
      </c>
      <c r="S194" s="19">
        <f t="shared" si="27"/>
        <v>0</v>
      </c>
      <c r="T194" s="20">
        <f ca="1">IF(AND(S194=1,F193&gt;D193),Assumptions!$B$17*(F193-D193),0)</f>
        <v>0</v>
      </c>
      <c r="U194" s="27">
        <f t="shared" ca="1" si="28"/>
        <v>1.6785921105366697E-3</v>
      </c>
      <c r="V194" s="34">
        <f t="shared" ca="1" si="29"/>
        <v>5.5418455017842039E-2</v>
      </c>
    </row>
    <row r="195" spans="1:22" x14ac:dyDescent="0.25">
      <c r="A195" s="4">
        <f t="shared" si="20"/>
        <v>12</v>
      </c>
      <c r="B195" s="4">
        <f t="shared" si="21"/>
        <v>2012</v>
      </c>
      <c r="C195" s="9">
        <v>41246</v>
      </c>
      <c r="D195" s="12">
        <f ca="1">(1+[1]Returns!E195)*D194</f>
        <v>106129778.31854311</v>
      </c>
      <c r="E195" s="12">
        <f t="shared" ca="1" si="22"/>
        <v>105788938.65586102</v>
      </c>
      <c r="F195" s="12">
        <f t="shared" ca="1" si="23"/>
        <v>105785588.12108319</v>
      </c>
      <c r="G195" s="14">
        <f ca="1">G194*(1+Returns!G195)</f>
        <v>8822075.5284483377</v>
      </c>
      <c r="H195" s="14">
        <f ca="1">H194*(1+Returns!H195)</f>
        <v>10643313.413530622</v>
      </c>
      <c r="I195" s="14">
        <f ca="1">I194*(1+Returns!I195)</f>
        <v>5336810.1379059181</v>
      </c>
      <c r="J195" s="14">
        <f ca="1">J194*(1+Returns!J195)</f>
        <v>0</v>
      </c>
      <c r="K195" s="14">
        <f ca="1">K194*(1+Returns!K195)</f>
        <v>0</v>
      </c>
      <c r="L195" s="14">
        <f ca="1">L194*(1+Returns!L195)</f>
        <v>21280562.30025908</v>
      </c>
      <c r="M195" s="14">
        <f ca="1">M194*(1+Returns!M195)</f>
        <v>21310879.193311159</v>
      </c>
      <c r="N195" s="14">
        <f ca="1">N194*(1+Returns!N195)-R195-T195</f>
        <v>38395298.082405902</v>
      </c>
      <c r="O195" s="17">
        <f ca="1">(Assumptions!$B$16 / 252)*F194</f>
        <v>3350.5347778344239</v>
      </c>
      <c r="P195" s="17">
        <f t="shared" ca="1" si="24"/>
        <v>3350.5347778344294</v>
      </c>
      <c r="Q195" s="16">
        <f t="shared" si="25"/>
        <v>1</v>
      </c>
      <c r="R195" s="17">
        <f t="shared" ca="1" si="26"/>
        <v>66718.50843029462</v>
      </c>
      <c r="S195" s="19">
        <f t="shared" si="27"/>
        <v>0</v>
      </c>
      <c r="T195" s="20">
        <f ca="1">IF(AND(S195=1,F194&gt;D194),Assumptions!$B$17*(F194-D194),0)</f>
        <v>0</v>
      </c>
      <c r="U195" s="27">
        <f t="shared" ca="1" si="28"/>
        <v>2.3094405649246585E-3</v>
      </c>
      <c r="V195" s="34">
        <f t="shared" ca="1" si="29"/>
        <v>5.7855881210830296E-2</v>
      </c>
    </row>
    <row r="196" spans="1:22" x14ac:dyDescent="0.25">
      <c r="A196" s="4">
        <f t="shared" ref="A196:A259" si="30">MONTH(C196)</f>
        <v>12</v>
      </c>
      <c r="B196" s="4">
        <f t="shared" ref="B196:B259" si="31">YEAR(C196)</f>
        <v>2012</v>
      </c>
      <c r="C196" s="9">
        <v>41247</v>
      </c>
      <c r="D196" s="12">
        <f ca="1">(1+[1]Returns!E196)*D195</f>
        <v>106158552.22404084</v>
      </c>
      <c r="E196" s="12">
        <f t="shared" ref="E196:E259" ca="1" si="32">SUM(G196:N196)</f>
        <v>105787183.63465589</v>
      </c>
      <c r="F196" s="12">
        <f t="shared" ref="F196:F259" ca="1" si="33">E196-P196</f>
        <v>105780474.82723929</v>
      </c>
      <c r="G196" s="14">
        <f ca="1">G195*(1+Returns!G196)</f>
        <v>8793121.5190347619</v>
      </c>
      <c r="H196" s="14">
        <f ca="1">H195*(1+Returns!H196)</f>
        <v>10646338.281687295</v>
      </c>
      <c r="I196" s="14">
        <f ca="1">I195*(1+Returns!I196)</f>
        <v>5338396.4749292433</v>
      </c>
      <c r="J196" s="14">
        <f ca="1">J195*(1+Returns!J196)</f>
        <v>0</v>
      </c>
      <c r="K196" s="14">
        <f ca="1">K195*(1+Returns!K196)</f>
        <v>0</v>
      </c>
      <c r="L196" s="14">
        <f ca="1">L195*(1+Returns!L196)</f>
        <v>21286582.511440031</v>
      </c>
      <c r="M196" s="14">
        <f ca="1">M195*(1+Returns!M196)</f>
        <v>21317047.095770724</v>
      </c>
      <c r="N196" s="14">
        <f ca="1">N195*(1+Returns!N196)-R196-T196</f>
        <v>38405697.751793839</v>
      </c>
      <c r="O196" s="17">
        <f ca="1">(Assumptions!$B$16 / 252)*F195</f>
        <v>3358.2726387645453</v>
      </c>
      <c r="P196" s="17">
        <f t="shared" ca="1" si="24"/>
        <v>6708.8074165989747</v>
      </c>
      <c r="Q196" s="16">
        <f t="shared" si="25"/>
        <v>0</v>
      </c>
      <c r="R196" s="17">
        <f t="shared" si="26"/>
        <v>0</v>
      </c>
      <c r="S196" s="19">
        <f t="shared" si="27"/>
        <v>0</v>
      </c>
      <c r="T196" s="20">
        <f ca="1">IF(AND(S196=1,F195&gt;D195),Assumptions!$B$17*(F195-D195),0)</f>
        <v>0</v>
      </c>
      <c r="U196" s="27">
        <f t="shared" ca="1" si="28"/>
        <v>-4.8336393782100195E-5</v>
      </c>
      <c r="V196" s="34">
        <f t="shared" ca="1" si="29"/>
        <v>5.7804748272391349E-2</v>
      </c>
    </row>
    <row r="197" spans="1:22" x14ac:dyDescent="0.25">
      <c r="A197" s="4">
        <f t="shared" si="30"/>
        <v>12</v>
      </c>
      <c r="B197" s="4">
        <f t="shared" si="31"/>
        <v>2012</v>
      </c>
      <c r="C197" s="9">
        <v>41248</v>
      </c>
      <c r="D197" s="12">
        <f ca="1">(1+[1]Returns!E197)*D196</f>
        <v>106187333.93071982</v>
      </c>
      <c r="E197" s="12">
        <f t="shared" ca="1" si="32"/>
        <v>105818553.79916662</v>
      </c>
      <c r="F197" s="12">
        <f t="shared" ca="1" si="33"/>
        <v>105808486.88143805</v>
      </c>
      <c r="G197" s="14">
        <f ca="1">G196*(1+Returns!G197)</f>
        <v>8797285.0590499192</v>
      </c>
      <c r="H197" s="14">
        <f ca="1">H196*(1+Returns!H197)</f>
        <v>10649364.009522436</v>
      </c>
      <c r="I197" s="14">
        <f ca="1">I196*(1+Returns!I197)</f>
        <v>5339983.2834823932</v>
      </c>
      <c r="J197" s="14">
        <f ca="1">J196*(1+Returns!J197)</f>
        <v>0</v>
      </c>
      <c r="K197" s="14">
        <f ca="1">K196*(1+Returns!K197)</f>
        <v>0</v>
      </c>
      <c r="L197" s="14">
        <f ca="1">L196*(1+Returns!L197)</f>
        <v>21292604.425721779</v>
      </c>
      <c r="M197" s="14">
        <f ca="1">M196*(1+Returns!M197)</f>
        <v>21323216.783375822</v>
      </c>
      <c r="N197" s="14">
        <f ca="1">N196*(1+Returns!N197)-R197-T197</f>
        <v>38416100.238014273</v>
      </c>
      <c r="O197" s="17">
        <f ca="1">(Assumptions!$B$16 / 252)*F196</f>
        <v>3358.1103119758504</v>
      </c>
      <c r="P197" s="17">
        <f t="shared" ref="P197:P260" ca="1" si="34">P196+O197-IF(Q197=1,P196,0)</f>
        <v>10066.917728574825</v>
      </c>
      <c r="Q197" s="16">
        <f t="shared" ref="Q197:Q260" si="35">IF(DAY(C197)&lt;DAY(C196),1,0)</f>
        <v>0</v>
      </c>
      <c r="R197" s="17">
        <f t="shared" ref="R197:R260" si="36">IF(Q197=1,P196,0)</f>
        <v>0</v>
      </c>
      <c r="S197" s="19">
        <f t="shared" ref="S197:S260" si="37">IF(AND(DAY(C197)&lt;DAY(C196),OR(MONTH(C197)=7,MONTH(C197)=1)),1,0)</f>
        <v>0</v>
      </c>
      <c r="T197" s="20">
        <f ca="1">IF(AND(S197=1,F196&gt;D196),Assumptions!$B$17*(F196-D196),0)</f>
        <v>0</v>
      </c>
      <c r="U197" s="27">
        <f t="shared" ref="U197:U260" ca="1" si="38">F197/F196-1</f>
        <v>2.6481308809112036E-4</v>
      </c>
      <c r="V197" s="34">
        <f t="shared" ca="1" si="29"/>
        <v>5.8084868814378909E-2</v>
      </c>
    </row>
    <row r="198" spans="1:22" x14ac:dyDescent="0.25">
      <c r="A198" s="4">
        <f t="shared" si="30"/>
        <v>12</v>
      </c>
      <c r="B198" s="4">
        <f t="shared" si="31"/>
        <v>2012</v>
      </c>
      <c r="C198" s="9">
        <v>41249</v>
      </c>
      <c r="D198" s="12">
        <f ca="1">(1+[1]Returns!E198)*D197</f>
        <v>106216084.15138158</v>
      </c>
      <c r="E198" s="12">
        <f t="shared" ca="1" si="32"/>
        <v>105738299.08533788</v>
      </c>
      <c r="F198" s="12">
        <f t="shared" ca="1" si="33"/>
        <v>105724873.16802576</v>
      </c>
      <c r="G198" s="14">
        <f ca="1">G197*(1+Returns!G198)</f>
        <v>8689853.1775843631</v>
      </c>
      <c r="H198" s="14">
        <f ca="1">H197*(1+Returns!H198)</f>
        <v>10652386.473554267</v>
      </c>
      <c r="I198" s="14">
        <f ca="1">I197*(1+Returns!I198)</f>
        <v>5341568.4045236921</v>
      </c>
      <c r="J198" s="14">
        <f ca="1">J197*(1+Returns!J198)</f>
        <v>0</v>
      </c>
      <c r="K198" s="14">
        <f ca="1">K197*(1+Returns!K198)</f>
        <v>0</v>
      </c>
      <c r="L198" s="14">
        <f ca="1">L197*(1+Returns!L198)</f>
        <v>21298619.835078731</v>
      </c>
      <c r="M198" s="14">
        <f ca="1">M197*(1+Returns!M198)</f>
        <v>21329379.853443142</v>
      </c>
      <c r="N198" s="14">
        <f ca="1">N197*(1+Returns!N198)-R198-T198</f>
        <v>38426491.341153674</v>
      </c>
      <c r="O198" s="17">
        <f ca="1">(Assumptions!$B$16 / 252)*F197</f>
        <v>3358.9995835377158</v>
      </c>
      <c r="P198" s="17">
        <f t="shared" ca="1" si="34"/>
        <v>13425.91731211254</v>
      </c>
      <c r="Q198" s="16">
        <f t="shared" si="35"/>
        <v>0</v>
      </c>
      <c r="R198" s="17">
        <f t="shared" si="36"/>
        <v>0</v>
      </c>
      <c r="S198" s="19">
        <f t="shared" si="37"/>
        <v>0</v>
      </c>
      <c r="T198" s="20">
        <f ca="1">IF(AND(S198=1,F197&gt;D197),Assumptions!$B$17*(F197-D197),0)</f>
        <v>0</v>
      </c>
      <c r="U198" s="27">
        <f t="shared" ca="1" si="38"/>
        <v>-7.9023635888464394E-4</v>
      </c>
      <c r="V198" s="34">
        <f t="shared" ref="V198:V261" ca="1" si="39">(1+V197)*(1+U198)-1</f>
        <v>5.7248731680256126E-2</v>
      </c>
    </row>
    <row r="199" spans="1:22" x14ac:dyDescent="0.25">
      <c r="A199" s="4">
        <f t="shared" si="30"/>
        <v>12</v>
      </c>
      <c r="B199" s="4">
        <f t="shared" si="31"/>
        <v>2012</v>
      </c>
      <c r="C199" s="9">
        <v>41250</v>
      </c>
      <c r="D199" s="12">
        <f ca="1">(1+[1]Returns!E199)*D198</f>
        <v>106244802.85621442</v>
      </c>
      <c r="E199" s="12">
        <f t="shared" ca="1" si="32"/>
        <v>106019517.66441587</v>
      </c>
      <c r="F199" s="12">
        <f t="shared" ca="1" si="33"/>
        <v>106002735.40192382</v>
      </c>
      <c r="G199" s="14">
        <f ca="1">G198*(1+Returns!G199)</f>
        <v>8943924.0750705991</v>
      </c>
      <c r="H199" s="14">
        <f ca="1">H198*(1+Returns!H199)</f>
        <v>10655405.670496611</v>
      </c>
      <c r="I199" s="14">
        <f ca="1">I198*(1+Returns!I199)</f>
        <v>5343151.8362510642</v>
      </c>
      <c r="J199" s="14">
        <f ca="1">J198*(1+Returns!J199)</f>
        <v>0</v>
      </c>
      <c r="K199" s="14">
        <f ca="1">K198*(1+Returns!K199)</f>
        <v>0</v>
      </c>
      <c r="L199" s="14">
        <f ca="1">L198*(1+Returns!L199)</f>
        <v>21304628.733000703</v>
      </c>
      <c r="M199" s="14">
        <f ca="1">M198*(1+Returns!M199)</f>
        <v>21335536.299149033</v>
      </c>
      <c r="N199" s="14">
        <f ca="1">N198*(1+Returns!N199)-R199-T199</f>
        <v>38436871.050447844</v>
      </c>
      <c r="O199" s="17">
        <f ca="1">(Assumptions!$B$16 / 252)*F198</f>
        <v>3356.3451799373256</v>
      </c>
      <c r="P199" s="17">
        <f t="shared" ca="1" si="34"/>
        <v>16782.262492049867</v>
      </c>
      <c r="Q199" s="16">
        <f t="shared" si="35"/>
        <v>0</v>
      </c>
      <c r="R199" s="17">
        <f t="shared" si="36"/>
        <v>0</v>
      </c>
      <c r="S199" s="19">
        <f t="shared" si="37"/>
        <v>0</v>
      </c>
      <c r="T199" s="20">
        <f ca="1">IF(AND(S199=1,F198&gt;D198),Assumptions!$B$17*(F198-D198),0)</f>
        <v>0</v>
      </c>
      <c r="U199" s="27">
        <f t="shared" ca="1" si="38"/>
        <v>2.6281633221394429E-3</v>
      </c>
      <c r="V199" s="34">
        <f t="shared" ca="1" si="39"/>
        <v>6.0027354019236645E-2</v>
      </c>
    </row>
    <row r="200" spans="1:22" x14ac:dyDescent="0.25">
      <c r="A200" s="4">
        <f t="shared" si="30"/>
        <v>12</v>
      </c>
      <c r="B200" s="4">
        <f t="shared" si="31"/>
        <v>2012</v>
      </c>
      <c r="C200" s="9">
        <v>41253</v>
      </c>
      <c r="D200" s="12">
        <f ca="1">(1+[1]Returns!E200)*D199</f>
        <v>106273490.01543362</v>
      </c>
      <c r="E200" s="12">
        <f t="shared" ca="1" si="32"/>
        <v>105793061.16724665</v>
      </c>
      <c r="F200" s="12">
        <f t="shared" ca="1" si="33"/>
        <v>105772913.73855136</v>
      </c>
      <c r="G200" s="14">
        <f ca="1">G199*(1+Returns!G200)</f>
        <v>8690349.4115154315</v>
      </c>
      <c r="H200" s="14">
        <f ca="1">H199*(1+Returns!H200)</f>
        <v>10658421.597066138</v>
      </c>
      <c r="I200" s="14">
        <f ca="1">I199*(1+Returns!I200)</f>
        <v>5344733.5768639306</v>
      </c>
      <c r="J200" s="14">
        <f ca="1">J199*(1+Returns!J200)</f>
        <v>0</v>
      </c>
      <c r="K200" s="14">
        <f ca="1">K199*(1+Returns!K200)</f>
        <v>0</v>
      </c>
      <c r="L200" s="14">
        <f ca="1">L199*(1+Returns!L200)</f>
        <v>21310631.11298319</v>
      </c>
      <c r="M200" s="14">
        <f ca="1">M199*(1+Returns!M200)</f>
        <v>21341686.113675661</v>
      </c>
      <c r="N200" s="14">
        <f ca="1">N199*(1+Returns!N200)-R200-T200</f>
        <v>38447239.35514231</v>
      </c>
      <c r="O200" s="17">
        <f ca="1">(Assumptions!$B$16 / 252)*F199</f>
        <v>3365.1662032356767</v>
      </c>
      <c r="P200" s="17">
        <f t="shared" ca="1" si="34"/>
        <v>20147.428695285544</v>
      </c>
      <c r="Q200" s="16">
        <f t="shared" si="35"/>
        <v>0</v>
      </c>
      <c r="R200" s="17">
        <f t="shared" si="36"/>
        <v>0</v>
      </c>
      <c r="S200" s="19">
        <f t="shared" si="37"/>
        <v>0</v>
      </c>
      <c r="T200" s="20">
        <f ca="1">IF(AND(S200=1,F199&gt;D199),Assumptions!$B$17*(F199-D199),0)</f>
        <v>0</v>
      </c>
      <c r="U200" s="27">
        <f t="shared" ca="1" si="38"/>
        <v>-2.1680729511465158E-3</v>
      </c>
      <c r="V200" s="34">
        <f t="shared" ca="1" si="39"/>
        <v>5.7729137385512219E-2</v>
      </c>
    </row>
    <row r="201" spans="1:22" x14ac:dyDescent="0.25">
      <c r="A201" s="4">
        <f t="shared" si="30"/>
        <v>12</v>
      </c>
      <c r="B201" s="4">
        <f t="shared" si="31"/>
        <v>2012</v>
      </c>
      <c r="C201" s="9">
        <v>41254</v>
      </c>
      <c r="D201" s="12">
        <f ca="1">(1+[1]Returns!E201)*D200</f>
        <v>106302065.89416388</v>
      </c>
      <c r="E201" s="12">
        <f t="shared" ca="1" si="32"/>
        <v>105750577.37317216</v>
      </c>
      <c r="F201" s="12">
        <f t="shared" ca="1" si="33"/>
        <v>105727072.07419947</v>
      </c>
      <c r="G201" s="14">
        <f ca="1">G200*(1+Returns!G201)</f>
        <v>8620852.2528107744</v>
      </c>
      <c r="H201" s="14">
        <f ca="1">H200*(1+Returns!H201)</f>
        <v>10661425.8838054</v>
      </c>
      <c r="I201" s="14">
        <f ca="1">I200*(1+Returns!I201)</f>
        <v>5346309.2437794916</v>
      </c>
      <c r="J201" s="14">
        <f ca="1">J200*(1+Returns!J201)</f>
        <v>0</v>
      </c>
      <c r="K201" s="14">
        <f ca="1">K200*(1+Returns!K201)</f>
        <v>0</v>
      </c>
      <c r="L201" s="14">
        <f ca="1">L200*(1+Returns!L201)</f>
        <v>21316610.315281723</v>
      </c>
      <c r="M201" s="14">
        <f ca="1">M200*(1+Returns!M201)</f>
        <v>21347812.241478737</v>
      </c>
      <c r="N201" s="14">
        <f ca="1">N200*(1+Returns!N201)-R201-T201</f>
        <v>38457567.436016038</v>
      </c>
      <c r="O201" s="17">
        <f ca="1">(Assumptions!$B$16 / 252)*F200</f>
        <v>3357.8702774143289</v>
      </c>
      <c r="P201" s="17">
        <f t="shared" ca="1" si="34"/>
        <v>23505.298972699871</v>
      </c>
      <c r="Q201" s="16">
        <f t="shared" si="35"/>
        <v>0</v>
      </c>
      <c r="R201" s="17">
        <f t="shared" si="36"/>
        <v>0</v>
      </c>
      <c r="S201" s="19">
        <f t="shared" si="37"/>
        <v>0</v>
      </c>
      <c r="T201" s="20">
        <f ca="1">IF(AND(S201=1,F200&gt;D200),Assumptions!$B$17*(F200-D200),0)</f>
        <v>0</v>
      </c>
      <c r="U201" s="27">
        <f t="shared" ca="1" si="38"/>
        <v>-4.3339700809608139E-4</v>
      </c>
      <c r="V201" s="34">
        <f t="shared" ca="1" si="39"/>
        <v>5.7270720741993353E-2</v>
      </c>
    </row>
    <row r="202" spans="1:22" x14ac:dyDescent="0.25">
      <c r="A202" s="4">
        <f t="shared" si="30"/>
        <v>12</v>
      </c>
      <c r="B202" s="4">
        <f t="shared" si="31"/>
        <v>2012</v>
      </c>
      <c r="C202" s="9">
        <v>41255</v>
      </c>
      <c r="D202" s="12">
        <f ca="1">(1+[1]Returns!E202)*D201</f>
        <v>106330492.12960464</v>
      </c>
      <c r="E202" s="12">
        <f t="shared" ca="1" si="32"/>
        <v>105755031.21245044</v>
      </c>
      <c r="F202" s="12">
        <f t="shared" ca="1" si="33"/>
        <v>105728169.49849126</v>
      </c>
      <c r="G202" s="14">
        <f ca="1">G201*(1+Returns!G202)</f>
        <v>8598433.7563200258</v>
      </c>
      <c r="H202" s="14">
        <f ca="1">H201*(1+Returns!H202)</f>
        <v>10664414.503237689</v>
      </c>
      <c r="I202" s="14">
        <f ca="1">I201*(1+Returns!I202)</f>
        <v>5347876.7276935773</v>
      </c>
      <c r="J202" s="14">
        <f ca="1">J201*(1+Returns!J202)</f>
        <v>0</v>
      </c>
      <c r="K202" s="14">
        <f ca="1">K201*(1+Returns!K202)</f>
        <v>0</v>
      </c>
      <c r="L202" s="14">
        <f ca="1">L201*(1+Returns!L202)</f>
        <v>21322558.323176403</v>
      </c>
      <c r="M202" s="14">
        <f ca="1">M201*(1+Returns!M202)</f>
        <v>21353906.474683855</v>
      </c>
      <c r="N202" s="14">
        <f ca="1">N201*(1+Returns!N202)-R202-T202</f>
        <v>38467841.427338906</v>
      </c>
      <c r="O202" s="17">
        <f ca="1">(Assumptions!$B$16 / 252)*F201</f>
        <v>3356.4149864825226</v>
      </c>
      <c r="P202" s="17">
        <f t="shared" ca="1" si="34"/>
        <v>26861.713959182394</v>
      </c>
      <c r="Q202" s="16">
        <f t="shared" si="35"/>
        <v>0</v>
      </c>
      <c r="R202" s="17">
        <f t="shared" si="36"/>
        <v>0</v>
      </c>
      <c r="S202" s="19">
        <f t="shared" si="37"/>
        <v>0</v>
      </c>
      <c r="T202" s="20">
        <f ca="1">IF(AND(S202=1,F201&gt;D201),Assumptions!$B$17*(F201-D201),0)</f>
        <v>0</v>
      </c>
      <c r="U202" s="27">
        <f t="shared" ca="1" si="38"/>
        <v>1.0379785141623188E-5</v>
      </c>
      <c r="V202" s="34">
        <f t="shared" ca="1" si="39"/>
        <v>5.7281694984911091E-2</v>
      </c>
    </row>
    <row r="203" spans="1:22" x14ac:dyDescent="0.25">
      <c r="A203" s="4">
        <f t="shared" si="30"/>
        <v>12</v>
      </c>
      <c r="B203" s="4">
        <f t="shared" si="31"/>
        <v>2012</v>
      </c>
      <c r="C203" s="9">
        <v>41256</v>
      </c>
      <c r="D203" s="12">
        <f ca="1">(1+[1]Returns!E203)*D202</f>
        <v>106358925.96650501</v>
      </c>
      <c r="E203" s="12">
        <f t="shared" ca="1" si="32"/>
        <v>105831953.48376444</v>
      </c>
      <c r="F203" s="12">
        <f t="shared" ca="1" si="33"/>
        <v>105801735.31997991</v>
      </c>
      <c r="G203" s="14">
        <f ca="1">G202*(1+Returns!G203)</f>
        <v>8648476.2503877822</v>
      </c>
      <c r="H203" s="14">
        <f ca="1">H202*(1+Returns!H203)</f>
        <v>10667403.960442169</v>
      </c>
      <c r="I203" s="14">
        <f ca="1">I202*(1+Returns!I203)</f>
        <v>5349444.6711781267</v>
      </c>
      <c r="J203" s="14">
        <f ca="1">J202*(1+Returns!J203)</f>
        <v>0</v>
      </c>
      <c r="K203" s="14">
        <f ca="1">K202*(1+Returns!K203)</f>
        <v>0</v>
      </c>
      <c r="L203" s="14">
        <f ca="1">L202*(1+Returns!L203)</f>
        <v>21328507.990753245</v>
      </c>
      <c r="M203" s="14">
        <f ca="1">M202*(1+Returns!M203)</f>
        <v>21360002.447630636</v>
      </c>
      <c r="N203" s="14">
        <f ca="1">N202*(1+Returns!N203)-R203-T203</f>
        <v>38478118.163372494</v>
      </c>
      <c r="O203" s="17">
        <f ca="1">(Assumptions!$B$16 / 252)*F202</f>
        <v>3356.4498253489287</v>
      </c>
      <c r="P203" s="17">
        <f t="shared" ca="1" si="34"/>
        <v>30218.163784531323</v>
      </c>
      <c r="Q203" s="16">
        <f t="shared" si="35"/>
        <v>0</v>
      </c>
      <c r="R203" s="17">
        <f t="shared" si="36"/>
        <v>0</v>
      </c>
      <c r="S203" s="19">
        <f t="shared" si="37"/>
        <v>0</v>
      </c>
      <c r="T203" s="20">
        <f ca="1">IF(AND(S203=1,F202&gt;D202),Assumptions!$B$17*(F202-D202),0)</f>
        <v>0</v>
      </c>
      <c r="U203" s="27">
        <f t="shared" ca="1" si="38"/>
        <v>6.95801524206896E-4</v>
      </c>
      <c r="V203" s="34">
        <f t="shared" ca="1" si="39"/>
        <v>5.8017353199797617E-2</v>
      </c>
    </row>
    <row r="204" spans="1:22" x14ac:dyDescent="0.25">
      <c r="A204" s="4">
        <f t="shared" si="30"/>
        <v>12</v>
      </c>
      <c r="B204" s="4">
        <f t="shared" si="31"/>
        <v>2012</v>
      </c>
      <c r="C204" s="9">
        <v>41257</v>
      </c>
      <c r="D204" s="12">
        <f ca="1">(1+[1]Returns!E204)*D203</f>
        <v>106387288.7012925</v>
      </c>
      <c r="E204" s="12">
        <f t="shared" ca="1" si="32"/>
        <v>105831457.16139796</v>
      </c>
      <c r="F204" s="12">
        <f t="shared" ca="1" si="33"/>
        <v>105797880.21236518</v>
      </c>
      <c r="G204" s="14">
        <f ca="1">G203*(1+Returns!G204)</f>
        <v>8621167.0244555138</v>
      </c>
      <c r="H204" s="14">
        <f ca="1">H203*(1+Returns!H204)</f>
        <v>10670385.993854303</v>
      </c>
      <c r="I204" s="14">
        <f ca="1">I203*(1+Returns!I204)</f>
        <v>5351008.7479603738</v>
      </c>
      <c r="J204" s="14">
        <f ca="1">J203*(1+Returns!J204)</f>
        <v>0</v>
      </c>
      <c r="K204" s="14">
        <f ca="1">K203*(1+Returns!K204)</f>
        <v>0</v>
      </c>
      <c r="L204" s="14">
        <f ca="1">L203*(1+Returns!L204)</f>
        <v>21334442.873104289</v>
      </c>
      <c r="M204" s="14">
        <f ca="1">M203*(1+Returns!M204)</f>
        <v>21366083.324350819</v>
      </c>
      <c r="N204" s="14">
        <f ca="1">N203*(1+Returns!N204)-R204-T204</f>
        <v>38488369.197672673</v>
      </c>
      <c r="O204" s="17">
        <f ca="1">(Assumptions!$B$16 / 252)*F203</f>
        <v>3358.7852482533303</v>
      </c>
      <c r="P204" s="17">
        <f t="shared" ca="1" si="34"/>
        <v>33576.949032784651</v>
      </c>
      <c r="Q204" s="16">
        <f t="shared" si="35"/>
        <v>0</v>
      </c>
      <c r="R204" s="17">
        <f t="shared" si="36"/>
        <v>0</v>
      </c>
      <c r="S204" s="19">
        <f t="shared" si="37"/>
        <v>0</v>
      </c>
      <c r="T204" s="20">
        <f ca="1">IF(AND(S204=1,F203&gt;D203),Assumptions!$B$17*(F203-D203),0)</f>
        <v>0</v>
      </c>
      <c r="U204" s="27">
        <f t="shared" ca="1" si="38"/>
        <v>-3.6437092483132538E-5</v>
      </c>
      <c r="V204" s="34">
        <f t="shared" ca="1" si="39"/>
        <v>5.7978802123650253E-2</v>
      </c>
    </row>
    <row r="205" spans="1:22" x14ac:dyDescent="0.25">
      <c r="A205" s="4">
        <f t="shared" si="30"/>
        <v>12</v>
      </c>
      <c r="B205" s="4">
        <f t="shared" si="31"/>
        <v>2012</v>
      </c>
      <c r="C205" s="9">
        <v>41260</v>
      </c>
      <c r="D205" s="12">
        <f ca="1">(1+[1]Returns!E205)*D204</f>
        <v>106415461.11921349</v>
      </c>
      <c r="E205" s="12">
        <f t="shared" ca="1" si="32"/>
        <v>105867322.91605484</v>
      </c>
      <c r="F205" s="12">
        <f t="shared" ca="1" si="33"/>
        <v>105830387.30415818</v>
      </c>
      <c r="G205" s="14">
        <f ca="1">G204*(1+Returns!G205)</f>
        <v>8630399.322055338</v>
      </c>
      <c r="H205" s="14">
        <f ca="1">H204*(1+Returns!H205)</f>
        <v>10673348.088617582</v>
      </c>
      <c r="I205" s="14">
        <f ca="1">I204*(1+Returns!I205)</f>
        <v>5352562.4040562725</v>
      </c>
      <c r="J205" s="14">
        <f ca="1">J204*(1+Returns!J205)</f>
        <v>0</v>
      </c>
      <c r="K205" s="14">
        <f ca="1">K204*(1+Returns!K205)</f>
        <v>0</v>
      </c>
      <c r="L205" s="14">
        <f ca="1">L204*(1+Returns!L205)</f>
        <v>21340338.05916854</v>
      </c>
      <c r="M205" s="14">
        <f ca="1">M204*(1+Returns!M205)</f>
        <v>21372123.600577254</v>
      </c>
      <c r="N205" s="14">
        <f ca="1">N204*(1+Returns!N205)-R205-T205</f>
        <v>38498551.441579856</v>
      </c>
      <c r="O205" s="17">
        <f ca="1">(Assumptions!$B$16 / 252)*F204</f>
        <v>3358.6628638846087</v>
      </c>
      <c r="P205" s="17">
        <f t="shared" ca="1" si="34"/>
        <v>36935.611896669259</v>
      </c>
      <c r="Q205" s="16">
        <f t="shared" si="35"/>
        <v>0</v>
      </c>
      <c r="R205" s="17">
        <f t="shared" si="36"/>
        <v>0</v>
      </c>
      <c r="S205" s="19">
        <f t="shared" si="37"/>
        <v>0</v>
      </c>
      <c r="T205" s="20">
        <f ca="1">IF(AND(S205=1,F204&gt;D204),Assumptions!$B$17*(F204-D204),0)</f>
        <v>0</v>
      </c>
      <c r="U205" s="27">
        <f t="shared" ca="1" si="38"/>
        <v>3.0725655114971495E-4</v>
      </c>
      <c r="V205" s="34">
        <f t="shared" ca="1" si="39"/>
        <v>5.8303873041580356E-2</v>
      </c>
    </row>
    <row r="206" spans="1:22" x14ac:dyDescent="0.25">
      <c r="A206" s="4">
        <f t="shared" si="30"/>
        <v>12</v>
      </c>
      <c r="B206" s="4">
        <f t="shared" si="31"/>
        <v>2012</v>
      </c>
      <c r="C206" s="9">
        <v>41261</v>
      </c>
      <c r="D206" s="12">
        <f ca="1">(1+[1]Returns!E206)*D205</f>
        <v>106443601.62375186</v>
      </c>
      <c r="E206" s="12">
        <f t="shared" ca="1" si="32"/>
        <v>105895925.8495145</v>
      </c>
      <c r="F206" s="12">
        <f t="shared" ca="1" si="33"/>
        <v>105855630.54278278</v>
      </c>
      <c r="G206" s="14">
        <f ca="1">G205*(1+Returns!G206)</f>
        <v>8632398.6745829787</v>
      </c>
      <c r="H206" s="14">
        <f ca="1">H205*(1+Returns!H206)</f>
        <v>10676306.872338878</v>
      </c>
      <c r="I206" s="14">
        <f ca="1">I205*(1+Returns!I206)</f>
        <v>5354114.346667137</v>
      </c>
      <c r="J206" s="14">
        <f ca="1">J205*(1+Returns!J206)</f>
        <v>0</v>
      </c>
      <c r="K206" s="14">
        <f ca="1">K205*(1+Returns!K206)</f>
        <v>0</v>
      </c>
      <c r="L206" s="14">
        <f ca="1">L205*(1+Returns!L206)</f>
        <v>21346226.646749657</v>
      </c>
      <c r="M206" s="14">
        <f ca="1">M205*(1+Returns!M206)</f>
        <v>21378157.161071461</v>
      </c>
      <c r="N206" s="14">
        <f ca="1">N205*(1+Returns!N206)-R206-T206</f>
        <v>38508722.148104385</v>
      </c>
      <c r="O206" s="17">
        <f ca="1">(Assumptions!$B$16 / 252)*F205</f>
        <v>3359.6948350526404</v>
      </c>
      <c r="P206" s="17">
        <f t="shared" ca="1" si="34"/>
        <v>40295.306731721903</v>
      </c>
      <c r="Q206" s="16">
        <f t="shared" si="35"/>
        <v>0</v>
      </c>
      <c r="R206" s="17">
        <f t="shared" si="36"/>
        <v>0</v>
      </c>
      <c r="S206" s="19">
        <f t="shared" si="37"/>
        <v>0</v>
      </c>
      <c r="T206" s="20">
        <f ca="1">IF(AND(S206=1,F205&gt;D205),Assumptions!$B$17*(F205-D205),0)</f>
        <v>0</v>
      </c>
      <c r="U206" s="27">
        <f t="shared" ca="1" si="38"/>
        <v>2.385254298660211E-4</v>
      </c>
      <c r="V206" s="34">
        <f t="shared" ca="1" si="39"/>
        <v>5.8556305427826416E-2</v>
      </c>
    </row>
    <row r="207" spans="1:22" x14ac:dyDescent="0.25">
      <c r="A207" s="4">
        <f t="shared" si="30"/>
        <v>12</v>
      </c>
      <c r="B207" s="4">
        <f t="shared" si="31"/>
        <v>2012</v>
      </c>
      <c r="C207" s="9">
        <v>41262</v>
      </c>
      <c r="D207" s="12">
        <f ca="1">(1+[1]Returns!E207)*D206</f>
        <v>106471670.80150005</v>
      </c>
      <c r="E207" s="12">
        <f t="shared" ca="1" si="32"/>
        <v>105967357.87088728</v>
      </c>
      <c r="F207" s="12">
        <f t="shared" ca="1" si="33"/>
        <v>105923702.06794785</v>
      </c>
      <c r="G207" s="14">
        <f ca="1">G206*(1+Returns!G207)</f>
        <v>8677294.2100750562</v>
      </c>
      <c r="H207" s="14">
        <f ca="1">H206*(1+Returns!H207)</f>
        <v>10679258.207289655</v>
      </c>
      <c r="I207" s="14">
        <f ca="1">I206*(1+Returns!I207)</f>
        <v>5355662.4087701878</v>
      </c>
      <c r="J207" s="14">
        <f ca="1">J206*(1+Returns!J207)</f>
        <v>0</v>
      </c>
      <c r="K207" s="14">
        <f ca="1">K206*(1+Returns!K207)</f>
        <v>0</v>
      </c>
      <c r="L207" s="14">
        <f ca="1">L206*(1+Returns!L207)</f>
        <v>21352100.399661779</v>
      </c>
      <c r="M207" s="14">
        <f ca="1">M206*(1+Returns!M207)</f>
        <v>21384175.573305685</v>
      </c>
      <c r="N207" s="14">
        <f ca="1">N206*(1+Returns!N207)-R207-T207</f>
        <v>38518867.071784914</v>
      </c>
      <c r="O207" s="17">
        <f ca="1">(Assumptions!$B$16 / 252)*F206</f>
        <v>3360.4962077073897</v>
      </c>
      <c r="P207" s="17">
        <f t="shared" ca="1" si="34"/>
        <v>43655.80293942929</v>
      </c>
      <c r="Q207" s="16">
        <f t="shared" si="35"/>
        <v>0</v>
      </c>
      <c r="R207" s="17">
        <f t="shared" si="36"/>
        <v>0</v>
      </c>
      <c r="S207" s="19">
        <f t="shared" si="37"/>
        <v>0</v>
      </c>
      <c r="T207" s="20">
        <f ca="1">IF(AND(S207=1,F206&gt;D206),Assumptions!$B$17*(F206-D206),0)</f>
        <v>0</v>
      </c>
      <c r="U207" s="27">
        <f t="shared" ca="1" si="38"/>
        <v>6.4306003200798045E-4</v>
      </c>
      <c r="V207" s="34">
        <f t="shared" ca="1" si="39"/>
        <v>5.9237020679477004E-2</v>
      </c>
    </row>
    <row r="208" spans="1:22" x14ac:dyDescent="0.25">
      <c r="A208" s="4">
        <f t="shared" si="30"/>
        <v>12</v>
      </c>
      <c r="B208" s="4">
        <f t="shared" si="31"/>
        <v>2012</v>
      </c>
      <c r="C208" s="9">
        <v>41263</v>
      </c>
      <c r="D208" s="12">
        <f ca="1">(1+[1]Returns!E208)*D207</f>
        <v>106499628.13281912</v>
      </c>
      <c r="E208" s="12">
        <f t="shared" ca="1" si="32"/>
        <v>105988527.04164082</v>
      </c>
      <c r="F208" s="12">
        <f t="shared" ca="1" si="33"/>
        <v>105941508.58149289</v>
      </c>
      <c r="G208" s="14">
        <f ca="1">G207*(1+Returns!G208)</f>
        <v>8672032.255660601</v>
      </c>
      <c r="H208" s="14">
        <f ca="1">H207*(1+Returns!H208)</f>
        <v>10682197.839289308</v>
      </c>
      <c r="I208" s="14">
        <f ca="1">I207*(1+Returns!I208)</f>
        <v>5357204.3621888021</v>
      </c>
      <c r="J208" s="14">
        <f ca="1">J207*(1+Returns!J208)</f>
        <v>0</v>
      </c>
      <c r="K208" s="14">
        <f ca="1">K207*(1+Returns!K208)</f>
        <v>0</v>
      </c>
      <c r="L208" s="14">
        <f ca="1">L207*(1+Returns!L208)</f>
        <v>21357950.8499831</v>
      </c>
      <c r="M208" s="14">
        <f ca="1">M207*(1+Returns!M208)</f>
        <v>21390170.167169917</v>
      </c>
      <c r="N208" s="14">
        <f ca="1">N207*(1+Returns!N208)-R208-T208</f>
        <v>38528971.567349084</v>
      </c>
      <c r="O208" s="17">
        <f ca="1">(Assumptions!$B$16 / 252)*F207</f>
        <v>3362.6572085062808</v>
      </c>
      <c r="P208" s="17">
        <f t="shared" ca="1" si="34"/>
        <v>47018.46014793557</v>
      </c>
      <c r="Q208" s="16">
        <f t="shared" si="35"/>
        <v>0</v>
      </c>
      <c r="R208" s="17">
        <f t="shared" si="36"/>
        <v>0</v>
      </c>
      <c r="S208" s="19">
        <f t="shared" si="37"/>
        <v>0</v>
      </c>
      <c r="T208" s="20">
        <f ca="1">IF(AND(S208=1,F207&gt;D207),Assumptions!$B$17*(F207-D207),0)</f>
        <v>0</v>
      </c>
      <c r="U208" s="27">
        <f t="shared" ca="1" si="38"/>
        <v>1.6810697886682213E-4</v>
      </c>
      <c r="V208" s="34">
        <f t="shared" ca="1" si="39"/>
        <v>5.9415085814927382E-2</v>
      </c>
    </row>
    <row r="209" spans="1:22" x14ac:dyDescent="0.25">
      <c r="A209" s="4">
        <f t="shared" si="30"/>
        <v>12</v>
      </c>
      <c r="B209" s="4">
        <f t="shared" si="31"/>
        <v>2012</v>
      </c>
      <c r="C209" s="9">
        <v>41264</v>
      </c>
      <c r="D209" s="12">
        <f ca="1">(1+[1]Returns!E209)*D208</f>
        <v>106527632.21003664</v>
      </c>
      <c r="E209" s="12">
        <f t="shared" ca="1" si="32"/>
        <v>105829781.52180764</v>
      </c>
      <c r="F209" s="12">
        <f t="shared" ca="1" si="33"/>
        <v>105779399.83916506</v>
      </c>
      <c r="G209" s="14">
        <f ca="1">G208*(1+Returns!G209)</f>
        <v>8486811.2125079054</v>
      </c>
      <c r="H209" s="14">
        <f ca="1">H208*(1+Returns!H209)</f>
        <v>10685142.417303845</v>
      </c>
      <c r="I209" s="14">
        <f ca="1">I208*(1+Returns!I209)</f>
        <v>5358748.9261101792</v>
      </c>
      <c r="J209" s="14">
        <f ca="1">J208*(1+Returns!J209)</f>
        <v>0</v>
      </c>
      <c r="K209" s="14">
        <f ca="1">K208*(1+Returns!K209)</f>
        <v>0</v>
      </c>
      <c r="L209" s="14">
        <f ca="1">L208*(1+Returns!L209)</f>
        <v>21363811.137728166</v>
      </c>
      <c r="M209" s="14">
        <f ca="1">M208*(1+Returns!M209)</f>
        <v>21396174.872201085</v>
      </c>
      <c r="N209" s="14">
        <f ca="1">N208*(1+Returns!N209)-R209-T209</f>
        <v>38539092.955956459</v>
      </c>
      <c r="O209" s="17">
        <f ca="1">(Assumptions!$B$16 / 252)*F208</f>
        <v>3363.2224946505676</v>
      </c>
      <c r="P209" s="17">
        <f t="shared" ca="1" si="34"/>
        <v>50381.682642586136</v>
      </c>
      <c r="Q209" s="16">
        <f t="shared" si="35"/>
        <v>0</v>
      </c>
      <c r="R209" s="17">
        <f t="shared" si="36"/>
        <v>0</v>
      </c>
      <c r="S209" s="19">
        <f t="shared" si="37"/>
        <v>0</v>
      </c>
      <c r="T209" s="20">
        <f ca="1">IF(AND(S209=1,F208&gt;D208),Assumptions!$B$17*(F208-D208),0)</f>
        <v>0</v>
      </c>
      <c r="U209" s="27">
        <f t="shared" ca="1" si="38"/>
        <v>-1.5301721157116033E-3</v>
      </c>
      <c r="V209" s="34">
        <f t="shared" ca="1" si="39"/>
        <v>5.7793998391649115E-2</v>
      </c>
    </row>
    <row r="210" spans="1:22" x14ac:dyDescent="0.25">
      <c r="A210" s="4">
        <f t="shared" si="30"/>
        <v>12</v>
      </c>
      <c r="B210" s="4">
        <f t="shared" si="31"/>
        <v>2012</v>
      </c>
      <c r="C210" s="9">
        <v>41267</v>
      </c>
      <c r="D210" s="12">
        <f ca="1">(1+[1]Returns!E210)*D209</f>
        <v>106555723.54665042</v>
      </c>
      <c r="E210" s="12">
        <f t="shared" ca="1" si="32"/>
        <v>105854992.37088355</v>
      </c>
      <c r="F210" s="12">
        <f t="shared" ca="1" si="33"/>
        <v>105801252.6120556</v>
      </c>
      <c r="G210" s="14">
        <f ca="1">G209*(1+Returns!G210)</f>
        <v>8485463.8811468948</v>
      </c>
      <c r="H210" s="14">
        <f ca="1">H209*(1+Returns!H210)</f>
        <v>10688096.194733372</v>
      </c>
      <c r="I210" s="14">
        <f ca="1">I209*(1+Returns!I210)</f>
        <v>5360298.3282325743</v>
      </c>
      <c r="J210" s="14">
        <f ca="1">J209*(1+Returns!J210)</f>
        <v>0</v>
      </c>
      <c r="K210" s="14">
        <f ca="1">K209*(1+Returns!K210)</f>
        <v>0</v>
      </c>
      <c r="L210" s="14">
        <f ca="1">L209*(1+Returns!L210)</f>
        <v>21369689.729291953</v>
      </c>
      <c r="M210" s="14">
        <f ca="1">M209*(1+Returns!M210)</f>
        <v>21402198.356809523</v>
      </c>
      <c r="N210" s="14">
        <f ca="1">N209*(1+Returns!N210)-R210-T210</f>
        <v>38549245.880669236</v>
      </c>
      <c r="O210" s="17">
        <f ca="1">(Assumptions!$B$16 / 252)*F209</f>
        <v>3358.0761853703193</v>
      </c>
      <c r="P210" s="17">
        <f t="shared" ca="1" si="34"/>
        <v>53739.758827956459</v>
      </c>
      <c r="Q210" s="16">
        <f t="shared" si="35"/>
        <v>0</v>
      </c>
      <c r="R210" s="17">
        <f t="shared" si="36"/>
        <v>0</v>
      </c>
      <c r="S210" s="19">
        <f t="shared" si="37"/>
        <v>0</v>
      </c>
      <c r="T210" s="20">
        <f ca="1">IF(AND(S210=1,F209&gt;D209),Assumptions!$B$17*(F209-D209),0)</f>
        <v>0</v>
      </c>
      <c r="U210" s="27">
        <f t="shared" ca="1" si="38"/>
        <v>2.0658817240182259E-4</v>
      </c>
      <c r="V210" s="34">
        <f t="shared" ca="1" si="39"/>
        <v>5.8012526120554408E-2</v>
      </c>
    </row>
    <row r="211" spans="1:22" x14ac:dyDescent="0.25">
      <c r="A211" s="4">
        <f t="shared" si="30"/>
        <v>12</v>
      </c>
      <c r="B211" s="4">
        <f t="shared" si="31"/>
        <v>2012</v>
      </c>
      <c r="C211" s="9">
        <v>41269</v>
      </c>
      <c r="D211" s="12">
        <f ca="1">(1+[1]Returns!E211)*D210</f>
        <v>106583822.29094969</v>
      </c>
      <c r="E211" s="12">
        <f t="shared" ca="1" si="32"/>
        <v>105850972.05892901</v>
      </c>
      <c r="F211" s="12">
        <f t="shared" ca="1" si="33"/>
        <v>105793873.53017686</v>
      </c>
      <c r="G211" s="14">
        <f ca="1">G210*(1+Returns!G211)</f>
        <v>8454878.1361691691</v>
      </c>
      <c r="H211" s="14">
        <f ca="1">H210*(1+Returns!H211)</f>
        <v>10691050.788698679</v>
      </c>
      <c r="I211" s="14">
        <f ca="1">I210*(1+Returns!I211)</f>
        <v>5361848.178341425</v>
      </c>
      <c r="J211" s="14">
        <f ca="1">J210*(1+Returns!J211)</f>
        <v>0</v>
      </c>
      <c r="K211" s="14">
        <f ca="1">K210*(1+Returns!K211)</f>
        <v>0</v>
      </c>
      <c r="L211" s="14">
        <f ca="1">L210*(1+Returns!L211)</f>
        <v>21375569.938443471</v>
      </c>
      <c r="M211" s="14">
        <f ca="1">M210*(1+Returns!M211)</f>
        <v>21408223.537158765</v>
      </c>
      <c r="N211" s="14">
        <f ca="1">N210*(1+Returns!N211)-R211-T211</f>
        <v>38559401.480117515</v>
      </c>
      <c r="O211" s="17">
        <f ca="1">(Assumptions!$B$16 / 252)*F210</f>
        <v>3358.769924192241</v>
      </c>
      <c r="P211" s="17">
        <f t="shared" ca="1" si="34"/>
        <v>57098.528752148697</v>
      </c>
      <c r="Q211" s="16">
        <f t="shared" si="35"/>
        <v>0</v>
      </c>
      <c r="R211" s="17">
        <f t="shared" si="36"/>
        <v>0</v>
      </c>
      <c r="S211" s="19">
        <f t="shared" si="37"/>
        <v>0</v>
      </c>
      <c r="T211" s="20">
        <f ca="1">IF(AND(S211=1,F210&gt;D210),Assumptions!$B$17*(F210-D210),0)</f>
        <v>0</v>
      </c>
      <c r="U211" s="27">
        <f t="shared" ca="1" si="38"/>
        <v>-6.9744749675026974E-5</v>
      </c>
      <c r="V211" s="34">
        <f t="shared" ca="1" si="39"/>
        <v>5.7938735301767075E-2</v>
      </c>
    </row>
    <row r="212" spans="1:22" x14ac:dyDescent="0.25">
      <c r="A212" s="4">
        <f t="shared" si="30"/>
        <v>12</v>
      </c>
      <c r="B212" s="4">
        <f t="shared" si="31"/>
        <v>2012</v>
      </c>
      <c r="C212" s="9">
        <v>41270</v>
      </c>
      <c r="D212" s="12">
        <f ca="1">(1+[1]Returns!E212)*D211</f>
        <v>106612046.75293055</v>
      </c>
      <c r="E212" s="12">
        <f t="shared" ca="1" si="32"/>
        <v>105949580.7598888</v>
      </c>
      <c r="F212" s="12">
        <f t="shared" ca="1" si="33"/>
        <v>105889123.69546902</v>
      </c>
      <c r="G212" s="14">
        <f ca="1">G211*(1+Returns!G212)</f>
        <v>8526802.4269268326</v>
      </c>
      <c r="H212" s="14">
        <f ca="1">H211*(1+Returns!H212)</f>
        <v>10694018.620000508</v>
      </c>
      <c r="I212" s="14">
        <f ca="1">I211*(1+Returns!I212)</f>
        <v>5363404.9816471078</v>
      </c>
      <c r="J212" s="14">
        <f ca="1">J211*(1+Returns!J212)</f>
        <v>0</v>
      </c>
      <c r="K212" s="14">
        <f ca="1">K211*(1+Returns!K212)</f>
        <v>0</v>
      </c>
      <c r="L212" s="14">
        <f ca="1">L211*(1+Returns!L212)</f>
        <v>21381476.488840219</v>
      </c>
      <c r="M212" s="14">
        <f ca="1">M211*(1+Returns!M212)</f>
        <v>21414275.726589963</v>
      </c>
      <c r="N212" s="14">
        <f ca="1">N211*(1+Returns!N212)-R212-T212</f>
        <v>38569602.515884161</v>
      </c>
      <c r="O212" s="17">
        <f ca="1">(Assumptions!$B$16 / 252)*F211</f>
        <v>3358.535667624662</v>
      </c>
      <c r="P212" s="17">
        <f t="shared" ca="1" si="34"/>
        <v>60457.064419773356</v>
      </c>
      <c r="Q212" s="16">
        <f t="shared" si="35"/>
        <v>0</v>
      </c>
      <c r="R212" s="17">
        <f t="shared" si="36"/>
        <v>0</v>
      </c>
      <c r="S212" s="19">
        <f t="shared" si="37"/>
        <v>0</v>
      </c>
      <c r="T212" s="20">
        <f ca="1">IF(AND(S212=1,F211&gt;D211),Assumptions!$B$17*(F211-D211),0)</f>
        <v>0</v>
      </c>
      <c r="U212" s="27">
        <f t="shared" ca="1" si="38"/>
        <v>9.0033725123972452E-4</v>
      </c>
      <c r="V212" s="34">
        <f t="shared" ca="1" si="39"/>
        <v>5.8891236954688786E-2</v>
      </c>
    </row>
    <row r="213" spans="1:22" x14ac:dyDescent="0.25">
      <c r="A213" s="4">
        <f t="shared" si="30"/>
        <v>12</v>
      </c>
      <c r="B213" s="4">
        <f t="shared" si="31"/>
        <v>2012</v>
      </c>
      <c r="C213" s="9">
        <v>41271</v>
      </c>
      <c r="D213" s="12">
        <f ca="1">(1+[1]Returns!E213)*D212</f>
        <v>106640278.6890312</v>
      </c>
      <c r="E213" s="12">
        <f t="shared" ca="1" si="32"/>
        <v>105995237.39709055</v>
      </c>
      <c r="F213" s="12">
        <f t="shared" ca="1" si="33"/>
        <v>105931418.77318838</v>
      </c>
      <c r="G213" s="14">
        <f ca="1">G212*(1+Returns!G213)</f>
        <v>8545767.3362294342</v>
      </c>
      <c r="H213" s="14">
        <f ca="1">H212*(1+Returns!H213)</f>
        <v>10696987.275171084</v>
      </c>
      <c r="I213" s="14">
        <f ca="1">I212*(1+Returns!I213)</f>
        <v>5364962.2369679259</v>
      </c>
      <c r="J213" s="14">
        <f ca="1">J212*(1+Returns!J213)</f>
        <v>0</v>
      </c>
      <c r="K213" s="14">
        <f ca="1">K212*(1+Returns!K213)</f>
        <v>0</v>
      </c>
      <c r="L213" s="14">
        <f ca="1">L212*(1+Returns!L213)</f>
        <v>21387384.671349593</v>
      </c>
      <c r="M213" s="14">
        <f ca="1">M212*(1+Returns!M213)</f>
        <v>21420329.626999039</v>
      </c>
      <c r="N213" s="14">
        <f ca="1">N212*(1+Returns!N213)-R213-T213</f>
        <v>38579806.250373475</v>
      </c>
      <c r="O213" s="17">
        <f ca="1">(Assumptions!$B$16 / 252)*F212</f>
        <v>3361.5594823958418</v>
      </c>
      <c r="P213" s="17">
        <f t="shared" ca="1" si="34"/>
        <v>63818.623902169202</v>
      </c>
      <c r="Q213" s="16">
        <f t="shared" si="35"/>
        <v>0</v>
      </c>
      <c r="R213" s="17">
        <f t="shared" si="36"/>
        <v>0</v>
      </c>
      <c r="S213" s="19">
        <f t="shared" si="37"/>
        <v>0</v>
      </c>
      <c r="T213" s="20">
        <f ca="1">IF(AND(S213=1,F212&gt;D212),Assumptions!$B$17*(F212-D212),0)</f>
        <v>0</v>
      </c>
      <c r="U213" s="27">
        <f t="shared" ca="1" si="38"/>
        <v>3.9942796996794705E-4</v>
      </c>
      <c r="V213" s="34">
        <f t="shared" ca="1" si="39"/>
        <v>5.9314187731882351E-2</v>
      </c>
    </row>
    <row r="214" spans="1:22" x14ac:dyDescent="0.25">
      <c r="A214" s="4">
        <f t="shared" si="30"/>
        <v>12</v>
      </c>
      <c r="B214" s="4">
        <f t="shared" si="31"/>
        <v>2012</v>
      </c>
      <c r="C214" s="9">
        <v>41274</v>
      </c>
      <c r="D214" s="12">
        <f ca="1">(1+[1]Returns!E214)*D213</f>
        <v>106668518.10123084</v>
      </c>
      <c r="E214" s="12">
        <f t="shared" ca="1" si="32"/>
        <v>106020579.75887752</v>
      </c>
      <c r="F214" s="12">
        <f t="shared" ca="1" si="33"/>
        <v>105953398.23279206</v>
      </c>
      <c r="G214" s="14">
        <f ca="1">G213*(1+Returns!G214)</f>
        <v>8544410.6504116002</v>
      </c>
      <c r="H214" s="14">
        <f ca="1">H213*(1+Returns!H214)</f>
        <v>10699956.754439116</v>
      </c>
      <c r="I214" s="14">
        <f ca="1">I213*(1+Returns!I214)</f>
        <v>5366519.9444351224</v>
      </c>
      <c r="J214" s="14">
        <f ca="1">J213*(1+Returns!J214)</f>
        <v>0</v>
      </c>
      <c r="K214" s="14">
        <f ca="1">K213*(1+Returns!K214)</f>
        <v>0</v>
      </c>
      <c r="L214" s="14">
        <f ca="1">L213*(1+Returns!L214)</f>
        <v>21393294.48642258</v>
      </c>
      <c r="M214" s="14">
        <f ca="1">M213*(1+Returns!M214)</f>
        <v>21426385.238869693</v>
      </c>
      <c r="N214" s="14">
        <f ca="1">N213*(1+Returns!N214)-R214-T214</f>
        <v>38590012.684299409</v>
      </c>
      <c r="O214" s="17">
        <f ca="1">(Assumptions!$B$16 / 252)*F213</f>
        <v>3362.9021832758217</v>
      </c>
      <c r="P214" s="17">
        <f t="shared" ca="1" si="34"/>
        <v>67181.526085445017</v>
      </c>
      <c r="Q214" s="16">
        <f t="shared" si="35"/>
        <v>0</v>
      </c>
      <c r="R214" s="17">
        <f t="shared" si="36"/>
        <v>0</v>
      </c>
      <c r="S214" s="19">
        <f t="shared" si="37"/>
        <v>0</v>
      </c>
      <c r="T214" s="20">
        <f ca="1">IF(AND(S214=1,F213&gt;D213),Assumptions!$B$17*(F213-D213),0)</f>
        <v>0</v>
      </c>
      <c r="U214" s="27">
        <f t="shared" ca="1" si="38"/>
        <v>2.074876354742905E-4</v>
      </c>
      <c r="V214" s="34">
        <f t="shared" ca="1" si="39"/>
        <v>5.9533982327919288E-2</v>
      </c>
    </row>
    <row r="215" spans="1:22" x14ac:dyDescent="0.25">
      <c r="A215" s="4">
        <f t="shared" si="30"/>
        <v>1</v>
      </c>
      <c r="B215" s="4">
        <f t="shared" si="31"/>
        <v>2013</v>
      </c>
      <c r="C215" s="9">
        <v>41276</v>
      </c>
      <c r="D215" s="12">
        <f ca="1">(1+[1]Returns!E215)*D214</f>
        <v>106696764.99150923</v>
      </c>
      <c r="E215" s="12">
        <f t="shared" ca="1" si="32"/>
        <v>106037273.30314267</v>
      </c>
      <c r="F215" s="12">
        <f t="shared" ca="1" si="33"/>
        <v>106033909.70319878</v>
      </c>
      <c r="G215" s="14">
        <f ca="1">G214*(1+Returns!G215)</f>
        <v>8601579.3514425792</v>
      </c>
      <c r="H215" s="14">
        <f ca="1">H214*(1+Returns!H215)</f>
        <v>10702927.058033371</v>
      </c>
      <c r="I215" s="14">
        <f ca="1">I214*(1+Returns!I215)</f>
        <v>5368078.1041799765</v>
      </c>
      <c r="J215" s="14">
        <f ca="1">J214*(1+Returns!J215)</f>
        <v>0</v>
      </c>
      <c r="K215" s="14">
        <f ca="1">K214*(1+Returns!K215)</f>
        <v>0</v>
      </c>
      <c r="L215" s="14">
        <f ca="1">L214*(1+Returns!L215)</f>
        <v>21399205.934510298</v>
      </c>
      <c r="M215" s="14">
        <f ca="1">M214*(1+Returns!M215)</f>
        <v>21432442.562685765</v>
      </c>
      <c r="N215" s="14">
        <f ca="1">N214*(1+Returns!N215)-R215-T215</f>
        <v>38533040.292290673</v>
      </c>
      <c r="O215" s="17">
        <f ca="1">(Assumptions!$B$16 / 252)*F214</f>
        <v>3363.5999438981607</v>
      </c>
      <c r="P215" s="17">
        <f t="shared" ca="1" si="34"/>
        <v>3363.5999438981671</v>
      </c>
      <c r="Q215" s="16">
        <f t="shared" si="35"/>
        <v>1</v>
      </c>
      <c r="R215" s="17">
        <f t="shared" ca="1" si="36"/>
        <v>67181.526085445017</v>
      </c>
      <c r="S215" s="19">
        <f t="shared" si="37"/>
        <v>1</v>
      </c>
      <c r="T215" s="20">
        <f ca="1">IF(AND(S215=1,F214&gt;D214),Assumptions!$B$17*(F214-D214),0)</f>
        <v>0</v>
      </c>
      <c r="U215" s="27">
        <f t="shared" ca="1" si="38"/>
        <v>7.5987624511886231E-4</v>
      </c>
      <c r="V215" s="34">
        <f t="shared" ca="1" si="39"/>
        <v>6.0339097031986366E-2</v>
      </c>
    </row>
    <row r="216" spans="1:22" x14ac:dyDescent="0.25">
      <c r="A216" s="4">
        <f t="shared" si="30"/>
        <v>1</v>
      </c>
      <c r="B216" s="4">
        <f t="shared" si="31"/>
        <v>2013</v>
      </c>
      <c r="C216" s="9">
        <v>41277</v>
      </c>
      <c r="D216" s="12">
        <f ca="1">(1+[1]Returns!E216)*D215</f>
        <v>106725098.31745271</v>
      </c>
      <c r="E216" s="12">
        <f t="shared" ca="1" si="32"/>
        <v>106055222.91989821</v>
      </c>
      <c r="F216" s="12">
        <f t="shared" ca="1" si="33"/>
        <v>106048493.16409072</v>
      </c>
      <c r="G216" s="14">
        <f ca="1">G215*(1+Returns!G216)</f>
        <v>8592758.5350705832</v>
      </c>
      <c r="H216" s="14">
        <f ca="1">H215*(1+Returns!H216)</f>
        <v>10705906.475674672</v>
      </c>
      <c r="I216" s="14">
        <f ca="1">I215*(1+Returns!I216)</f>
        <v>5369641.0579995317</v>
      </c>
      <c r="J216" s="14">
        <f ca="1">J215*(1+Returns!J216)</f>
        <v>0</v>
      </c>
      <c r="K216" s="14">
        <f ca="1">K215*(1+Returns!K216)</f>
        <v>0</v>
      </c>
      <c r="L216" s="14">
        <f ca="1">L215*(1+Returns!L216)</f>
        <v>21405135.516269919</v>
      </c>
      <c r="M216" s="14">
        <f ca="1">M215*(1+Returns!M216)</f>
        <v>21438518.49300899</v>
      </c>
      <c r="N216" s="14">
        <f ca="1">N215*(1+Returns!N216)-R216-T216</f>
        <v>38543262.84187451</v>
      </c>
      <c r="O216" s="17">
        <f ca="1">(Assumptions!$B$16 / 252)*F215</f>
        <v>3366.1558635936117</v>
      </c>
      <c r="P216" s="17">
        <f t="shared" ca="1" si="34"/>
        <v>6729.7558074917788</v>
      </c>
      <c r="Q216" s="16">
        <f t="shared" si="35"/>
        <v>0</v>
      </c>
      <c r="R216" s="17">
        <f t="shared" si="36"/>
        <v>0</v>
      </c>
      <c r="S216" s="19">
        <f t="shared" si="37"/>
        <v>0</v>
      </c>
      <c r="T216" s="20">
        <f ca="1">IF(AND(S216=1,F215&gt;D215),Assumptions!$B$17*(F215-D215),0)</f>
        <v>0</v>
      </c>
      <c r="U216" s="27">
        <f t="shared" ca="1" si="38"/>
        <v>1.3753582163267275E-4</v>
      </c>
      <c r="V216" s="34">
        <f t="shared" ca="1" si="39"/>
        <v>6.0484931640905959E-2</v>
      </c>
    </row>
    <row r="217" spans="1:22" x14ac:dyDescent="0.25">
      <c r="A217" s="4">
        <f t="shared" si="30"/>
        <v>1</v>
      </c>
      <c r="B217" s="4">
        <f t="shared" si="31"/>
        <v>2013</v>
      </c>
      <c r="C217" s="9">
        <v>41278</v>
      </c>
      <c r="D217" s="12">
        <f ca="1">(1+[1]Returns!E217)*D216</f>
        <v>106753439.16731091</v>
      </c>
      <c r="E217" s="12">
        <f t="shared" ca="1" si="32"/>
        <v>106160867.87200192</v>
      </c>
      <c r="F217" s="12">
        <f t="shared" ca="1" si="33"/>
        <v>106150771.49736382</v>
      </c>
      <c r="G217" s="14">
        <f ca="1">G216*(1+Returns!G217)</f>
        <v>8671625.6920895278</v>
      </c>
      <c r="H217" s="14">
        <f ca="1">H216*(1+Returns!H217)</f>
        <v>10708886.722708665</v>
      </c>
      <c r="I217" s="14">
        <f ca="1">I216*(1+Returns!I217)</f>
        <v>5371204.4668841204</v>
      </c>
      <c r="J217" s="14">
        <f ca="1">J216*(1+Returns!J217)</f>
        <v>0</v>
      </c>
      <c r="K217" s="14">
        <f ca="1">K216*(1+Returns!K217)</f>
        <v>0</v>
      </c>
      <c r="L217" s="14">
        <f ca="1">L216*(1+Returns!L217)</f>
        <v>21411066.741078347</v>
      </c>
      <c r="M217" s="14">
        <f ca="1">M216*(1+Returns!M217)</f>
        <v>21444596.145811077</v>
      </c>
      <c r="N217" s="14">
        <f ca="1">N216*(1+Returns!N217)-R217-T217</f>
        <v>38553488.103430182</v>
      </c>
      <c r="O217" s="17">
        <f ca="1">(Assumptions!$B$16 / 252)*F216</f>
        <v>3366.6188306060544</v>
      </c>
      <c r="P217" s="17">
        <f t="shared" ca="1" si="34"/>
        <v>10096.374638097834</v>
      </c>
      <c r="Q217" s="16">
        <f t="shared" si="35"/>
        <v>0</v>
      </c>
      <c r="R217" s="17">
        <f t="shared" si="36"/>
        <v>0</v>
      </c>
      <c r="S217" s="19">
        <f t="shared" si="37"/>
        <v>0</v>
      </c>
      <c r="T217" s="20">
        <f ca="1">IF(AND(S217=1,F216&gt;D216),Assumptions!$B$17*(F216-D216),0)</f>
        <v>0</v>
      </c>
      <c r="U217" s="27">
        <f t="shared" ca="1" si="38"/>
        <v>9.6444871795431375E-4</v>
      </c>
      <c r="V217" s="34">
        <f t="shared" ca="1" si="39"/>
        <v>6.150771497363694E-2</v>
      </c>
    </row>
    <row r="218" spans="1:22" x14ac:dyDescent="0.25">
      <c r="A218" s="4">
        <f t="shared" si="30"/>
        <v>1</v>
      </c>
      <c r="B218" s="4">
        <f t="shared" si="31"/>
        <v>2013</v>
      </c>
      <c r="C218" s="9">
        <v>41281</v>
      </c>
      <c r="D218" s="12">
        <f ca="1">(1+[1]Returns!E218)*D217</f>
        <v>106781828.10938868</v>
      </c>
      <c r="E218" s="12">
        <f t="shared" ca="1" si="32"/>
        <v>106198009.67592685</v>
      </c>
      <c r="F218" s="12">
        <f t="shared" ca="1" si="33"/>
        <v>106184543.43552694</v>
      </c>
      <c r="G218" s="14">
        <f ca="1">G217*(1+Returns!G218)</f>
        <v>8681944.0525425132</v>
      </c>
      <c r="H218" s="14">
        <f ca="1">H217*(1+Returns!H218)</f>
        <v>10711872.058474766</v>
      </c>
      <c r="I218" s="14">
        <f ca="1">I217*(1+Returns!I218)</f>
        <v>5372770.56173959</v>
      </c>
      <c r="J218" s="14">
        <f ca="1">J217*(1+Returns!J218)</f>
        <v>0</v>
      </c>
      <c r="K218" s="14">
        <f ca="1">K217*(1+Returns!K218)</f>
        <v>0</v>
      </c>
      <c r="L218" s="14">
        <f ca="1">L217*(1+Returns!L218)</f>
        <v>21417008.087115917</v>
      </c>
      <c r="M218" s="14">
        <f ca="1">M217*(1+Returns!M218)</f>
        <v>21450684.20175755</v>
      </c>
      <c r="N218" s="14">
        <f ca="1">N217*(1+Returns!N218)-R218-T218</f>
        <v>38563730.714296505</v>
      </c>
      <c r="O218" s="17">
        <f ca="1">(Assumptions!$B$16 / 252)*F217</f>
        <v>3369.8657618210736</v>
      </c>
      <c r="P218" s="17">
        <f t="shared" ca="1" si="34"/>
        <v>13466.240399918908</v>
      </c>
      <c r="Q218" s="16">
        <f t="shared" si="35"/>
        <v>0</v>
      </c>
      <c r="R218" s="17">
        <f t="shared" si="36"/>
        <v>0</v>
      </c>
      <c r="S218" s="19">
        <f t="shared" si="37"/>
        <v>0</v>
      </c>
      <c r="T218" s="20">
        <f ca="1">IF(AND(S218=1,F217&gt;D217),Assumptions!$B$17*(F217-D217),0)</f>
        <v>0</v>
      </c>
      <c r="U218" s="27">
        <f t="shared" ca="1" si="38"/>
        <v>3.1815066142937276E-4</v>
      </c>
      <c r="V218" s="34">
        <f t="shared" ca="1" si="39"/>
        <v>6.1845434355268125E-2</v>
      </c>
    </row>
    <row r="219" spans="1:22" x14ac:dyDescent="0.25">
      <c r="A219" s="4">
        <f t="shared" si="30"/>
        <v>1</v>
      </c>
      <c r="B219" s="4">
        <f t="shared" si="31"/>
        <v>2013</v>
      </c>
      <c r="C219" s="9">
        <v>41282</v>
      </c>
      <c r="D219" s="12">
        <f ca="1">(1+[1]Returns!E219)*D218</f>
        <v>106810184.02384312</v>
      </c>
      <c r="E219" s="12">
        <f t="shared" ca="1" si="32"/>
        <v>106279823.63731468</v>
      </c>
      <c r="F219" s="12">
        <f t="shared" ca="1" si="33"/>
        <v>106262986.45902792</v>
      </c>
      <c r="G219" s="14">
        <f ca="1">G218*(1+Returns!G219)</f>
        <v>8736965.4783232585</v>
      </c>
      <c r="H219" s="14">
        <f ca="1">H218*(1+Returns!H219)</f>
        <v>10714853.966172475</v>
      </c>
      <c r="I219" s="14">
        <f ca="1">I218*(1+Returns!I219)</f>
        <v>5374334.8818012755</v>
      </c>
      <c r="J219" s="14">
        <f ca="1">J218*(1+Returns!J219)</f>
        <v>0</v>
      </c>
      <c r="K219" s="14">
        <f ca="1">K218*(1+Returns!K219)</f>
        <v>0</v>
      </c>
      <c r="L219" s="14">
        <f ca="1">L218*(1+Returns!L219)</f>
        <v>21422942.601737048</v>
      </c>
      <c r="M219" s="14">
        <f ca="1">M218*(1+Returns!M219)</f>
        <v>21456765.303443193</v>
      </c>
      <c r="N219" s="14">
        <f ca="1">N218*(1+Returns!N219)-R219-T219</f>
        <v>38573961.405837432</v>
      </c>
      <c r="O219" s="17">
        <f ca="1">(Assumptions!$B$16 / 252)*F218</f>
        <v>3370.937886842125</v>
      </c>
      <c r="P219" s="17">
        <f t="shared" ca="1" si="34"/>
        <v>16837.178286761035</v>
      </c>
      <c r="Q219" s="16">
        <f t="shared" si="35"/>
        <v>0</v>
      </c>
      <c r="R219" s="17">
        <f t="shared" si="36"/>
        <v>0</v>
      </c>
      <c r="S219" s="19">
        <f t="shared" si="37"/>
        <v>0</v>
      </c>
      <c r="T219" s="20">
        <f ca="1">IF(AND(S219=1,F218&gt;D218),Assumptions!$B$17*(F218-D218),0)</f>
        <v>0</v>
      </c>
      <c r="U219" s="27">
        <f t="shared" ca="1" si="38"/>
        <v>7.3874239096394234E-4</v>
      </c>
      <c r="V219" s="34">
        <f t="shared" ca="1" si="39"/>
        <v>6.2629864590277862E-2</v>
      </c>
    </row>
    <row r="220" spans="1:22" x14ac:dyDescent="0.25">
      <c r="A220" s="4">
        <f t="shared" si="30"/>
        <v>1</v>
      </c>
      <c r="B220" s="4">
        <f t="shared" si="31"/>
        <v>2013</v>
      </c>
      <c r="C220" s="9">
        <v>41283</v>
      </c>
      <c r="D220" s="12">
        <f ca="1">(1+[1]Returns!E220)*D219</f>
        <v>106838507.94844256</v>
      </c>
      <c r="E220" s="12">
        <f t="shared" ca="1" si="32"/>
        <v>106218896.71955171</v>
      </c>
      <c r="F220" s="12">
        <f t="shared" ca="1" si="33"/>
        <v>106198686.1131234</v>
      </c>
      <c r="G220" s="14">
        <f ca="1">G219*(1+Returns!G220)</f>
        <v>8649275.9544710815</v>
      </c>
      <c r="H220" s="14">
        <f ca="1">H219*(1+Returns!H220)</f>
        <v>10717832.554600293</v>
      </c>
      <c r="I220" s="14">
        <f ca="1">I219*(1+Returns!I220)</f>
        <v>5375897.4839720801</v>
      </c>
      <c r="J220" s="14">
        <f ca="1">J219*(1+Returns!J220)</f>
        <v>0</v>
      </c>
      <c r="K220" s="14">
        <f ca="1">K219*(1+Returns!K220)</f>
        <v>0</v>
      </c>
      <c r="L220" s="14">
        <f ca="1">L219*(1+Returns!L220)</f>
        <v>21428870.501535706</v>
      </c>
      <c r="M220" s="14">
        <f ca="1">M219*(1+Returns!M220)</f>
        <v>21462839.672474273</v>
      </c>
      <c r="N220" s="14">
        <f ca="1">N219*(1+Returns!N220)-R220-T220</f>
        <v>38584180.552498288</v>
      </c>
      <c r="O220" s="17">
        <f ca="1">(Assumptions!$B$16 / 252)*F219</f>
        <v>3373.4281415564415</v>
      </c>
      <c r="P220" s="17">
        <f t="shared" ca="1" si="34"/>
        <v>20210.606428317475</v>
      </c>
      <c r="Q220" s="16">
        <f t="shared" si="35"/>
        <v>0</v>
      </c>
      <c r="R220" s="17">
        <f t="shared" si="36"/>
        <v>0</v>
      </c>
      <c r="S220" s="19">
        <f t="shared" si="37"/>
        <v>0</v>
      </c>
      <c r="T220" s="20">
        <f ca="1">IF(AND(S220=1,F219&gt;D219),Assumptions!$B$17*(F219-D219),0)</f>
        <v>0</v>
      </c>
      <c r="U220" s="27">
        <f t="shared" ca="1" si="38"/>
        <v>-6.0510576680716799E-4</v>
      </c>
      <c r="V220" s="34">
        <f t="shared" ca="1" si="39"/>
        <v>6.1986861131232862E-2</v>
      </c>
    </row>
    <row r="221" spans="1:22" x14ac:dyDescent="0.25">
      <c r="A221" s="4">
        <f t="shared" si="30"/>
        <v>1</v>
      </c>
      <c r="B221" s="4">
        <f t="shared" si="31"/>
        <v>2013</v>
      </c>
      <c r="C221" s="9">
        <v>41284</v>
      </c>
      <c r="D221" s="12">
        <f ca="1">(1+[1]Returns!E221)*D220</f>
        <v>106866799.85373239</v>
      </c>
      <c r="E221" s="12">
        <f t="shared" ca="1" si="32"/>
        <v>106253766.39267012</v>
      </c>
      <c r="F221" s="12">
        <f t="shared" ca="1" si="33"/>
        <v>106230184.39938107</v>
      </c>
      <c r="G221" s="14">
        <f ca="1">G220*(1+Returns!G221)</f>
        <v>8657412.9798502959</v>
      </c>
      <c r="H221" s="14">
        <f ca="1">H220*(1+Returns!H221)</f>
        <v>10720807.82050932</v>
      </c>
      <c r="I221" s="14">
        <f ca="1">I220*(1+Returns!I221)</f>
        <v>5377458.366469251</v>
      </c>
      <c r="J221" s="14">
        <f ca="1">J220*(1+Returns!J221)</f>
        <v>0</v>
      </c>
      <c r="K221" s="14">
        <f ca="1">K220*(1+Returns!K221)</f>
        <v>0</v>
      </c>
      <c r="L221" s="14">
        <f ca="1">L220*(1+Returns!L221)</f>
        <v>21434791.780075982</v>
      </c>
      <c r="M221" s="14">
        <f ca="1">M220*(1+Returns!M221)</f>
        <v>21468907.302102849</v>
      </c>
      <c r="N221" s="14">
        <f ca="1">N220*(1+Returns!N221)-R221-T221</f>
        <v>38594388.143662423</v>
      </c>
      <c r="O221" s="17">
        <f ca="1">(Assumptions!$B$16 / 252)*F220</f>
        <v>3371.386860734076</v>
      </c>
      <c r="P221" s="17">
        <f t="shared" ca="1" si="34"/>
        <v>23581.993289051552</v>
      </c>
      <c r="Q221" s="16">
        <f t="shared" si="35"/>
        <v>0</v>
      </c>
      <c r="R221" s="17">
        <f t="shared" si="36"/>
        <v>0</v>
      </c>
      <c r="S221" s="19">
        <f t="shared" si="37"/>
        <v>0</v>
      </c>
      <c r="T221" s="20">
        <f ca="1">IF(AND(S221=1,F220&gt;D220),Assumptions!$B$17*(F220-D220),0)</f>
        <v>0</v>
      </c>
      <c r="U221" s="27">
        <f t="shared" ca="1" si="38"/>
        <v>2.9659770201040381E-4</v>
      </c>
      <c r="V221" s="34">
        <f t="shared" ca="1" si="39"/>
        <v>6.2301843993809669E-2</v>
      </c>
    </row>
    <row r="222" spans="1:22" x14ac:dyDescent="0.25">
      <c r="A222" s="4">
        <f t="shared" si="30"/>
        <v>1</v>
      </c>
      <c r="B222" s="4">
        <f t="shared" si="31"/>
        <v>2013</v>
      </c>
      <c r="C222" s="9">
        <v>41285</v>
      </c>
      <c r="D222" s="12">
        <f ca="1">(1+[1]Returns!E222)*D221</f>
        <v>106895138.7917176</v>
      </c>
      <c r="E222" s="12">
        <f t="shared" ca="1" si="32"/>
        <v>106321772.45524797</v>
      </c>
      <c r="F222" s="12">
        <f t="shared" ca="1" si="33"/>
        <v>106294818.07515259</v>
      </c>
      <c r="G222" s="14">
        <f ca="1">G221*(1+Returns!G222)</f>
        <v>8698641.7454235237</v>
      </c>
      <c r="H222" s="14">
        <f ca="1">H221*(1+Returns!H222)</f>
        <v>10723788.064030308</v>
      </c>
      <c r="I222" s="14">
        <f ca="1">I221*(1+Returns!I222)</f>
        <v>5379021.8768015355</v>
      </c>
      <c r="J222" s="14">
        <f ca="1">J221*(1+Returns!J222)</f>
        <v>0</v>
      </c>
      <c r="K222" s="14">
        <f ca="1">K221*(1+Returns!K222)</f>
        <v>0</v>
      </c>
      <c r="L222" s="14">
        <f ca="1">L221*(1+Returns!L222)</f>
        <v>21440722.958637189</v>
      </c>
      <c r="M222" s="14">
        <f ca="1">M221*(1+Returns!M222)</f>
        <v>21474985.10851042</v>
      </c>
      <c r="N222" s="14">
        <f ca="1">N221*(1+Returns!N222)-R222-T222</f>
        <v>38604612.70184499</v>
      </c>
      <c r="O222" s="17">
        <f ca="1">(Assumptions!$B$16 / 252)*F221</f>
        <v>3372.3868063295577</v>
      </c>
      <c r="P222" s="17">
        <f t="shared" ca="1" si="34"/>
        <v>26954.380095381108</v>
      </c>
      <c r="Q222" s="16">
        <f t="shared" si="35"/>
        <v>0</v>
      </c>
      <c r="R222" s="17">
        <f t="shared" si="36"/>
        <v>0</v>
      </c>
      <c r="S222" s="19">
        <f t="shared" si="37"/>
        <v>0</v>
      </c>
      <c r="T222" s="20">
        <f ca="1">IF(AND(S222=1,F221&gt;D221),Assumptions!$B$17*(F221-D221),0)</f>
        <v>0</v>
      </c>
      <c r="U222" s="27">
        <f t="shared" ca="1" si="38"/>
        <v>6.0843042057157071E-4</v>
      </c>
      <c r="V222" s="34">
        <f t="shared" ca="1" si="39"/>
        <v>6.2948180751524863E-2</v>
      </c>
    </row>
    <row r="223" spans="1:22" x14ac:dyDescent="0.25">
      <c r="A223" s="4">
        <f t="shared" si="30"/>
        <v>1</v>
      </c>
      <c r="B223" s="4">
        <f t="shared" si="31"/>
        <v>2013</v>
      </c>
      <c r="C223" s="9">
        <v>41288</v>
      </c>
      <c r="D223" s="12">
        <f ca="1">(1+[1]Returns!E223)*D222</f>
        <v>106923524.79582374</v>
      </c>
      <c r="E223" s="12">
        <f t="shared" ca="1" si="32"/>
        <v>106272135.11643779</v>
      </c>
      <c r="F223" s="12">
        <f t="shared" ca="1" si="33"/>
        <v>106241806.29767336</v>
      </c>
      <c r="G223" s="14">
        <f ca="1">G222*(1+Returns!G223)</f>
        <v>8622182.4277201276</v>
      </c>
      <c r="H223" s="14">
        <f ca="1">H222*(1+Returns!H223)</f>
        <v>10726773.288835289</v>
      </c>
      <c r="I223" s="14">
        <f ca="1">I222*(1+Returns!I223)</f>
        <v>5380588.0169777134</v>
      </c>
      <c r="J223" s="14">
        <f ca="1">J222*(1+Returns!J223)</f>
        <v>0</v>
      </c>
      <c r="K223" s="14">
        <f ca="1">K222*(1+Returns!K223)</f>
        <v>0</v>
      </c>
      <c r="L223" s="14">
        <f ca="1">L222*(1+Returns!L223)</f>
        <v>21446664.044496059</v>
      </c>
      <c r="M223" s="14">
        <f ca="1">M222*(1+Returns!M223)</f>
        <v>21481073.099313613</v>
      </c>
      <c r="N223" s="14">
        <f ca="1">N222*(1+Returns!N223)-R223-T223</f>
        <v>38614854.239094995</v>
      </c>
      <c r="O223" s="17">
        <f ca="1">(Assumptions!$B$16 / 252)*F222</f>
        <v>3374.438669052463</v>
      </c>
      <c r="P223" s="17">
        <f t="shared" ca="1" si="34"/>
        <v>30328.81876443357</v>
      </c>
      <c r="Q223" s="16">
        <f t="shared" si="35"/>
        <v>0</v>
      </c>
      <c r="R223" s="17">
        <f t="shared" si="36"/>
        <v>0</v>
      </c>
      <c r="S223" s="19">
        <f t="shared" si="37"/>
        <v>0</v>
      </c>
      <c r="T223" s="20">
        <f ca="1">IF(AND(S223=1,F222&gt;D222),Assumptions!$B$17*(F222-D222),0)</f>
        <v>0</v>
      </c>
      <c r="U223" s="27">
        <f t="shared" ca="1" si="38"/>
        <v>-4.9872400592243515E-4</v>
      </c>
      <c r="V223" s="34">
        <f t="shared" ca="1" si="39"/>
        <v>6.241806297673258E-2</v>
      </c>
    </row>
    <row r="224" spans="1:22" x14ac:dyDescent="0.25">
      <c r="A224" s="4">
        <f t="shared" si="30"/>
        <v>1</v>
      </c>
      <c r="B224" s="4">
        <f t="shared" si="31"/>
        <v>2013</v>
      </c>
      <c r="C224" s="9">
        <v>41289</v>
      </c>
      <c r="D224" s="12">
        <f ca="1">(1+[1]Returns!E224)*D223</f>
        <v>106951958.96877269</v>
      </c>
      <c r="E224" s="12">
        <f t="shared" ca="1" si="32"/>
        <v>106331946.68455479</v>
      </c>
      <c r="F224" s="12">
        <f t="shared" ca="1" si="33"/>
        <v>106298245.11003487</v>
      </c>
      <c r="G224" s="14">
        <f ca="1">G223*(1+Returns!G224)</f>
        <v>8655126.2932268828</v>
      </c>
      <c r="H224" s="14">
        <f ca="1">H223*(1+Returns!H224)</f>
        <v>10729763.610871857</v>
      </c>
      <c r="I224" s="14">
        <f ca="1">I223*(1+Returns!I224)</f>
        <v>5382156.8478171909</v>
      </c>
      <c r="J224" s="14">
        <f ca="1">J223*(1+Returns!J224)</f>
        <v>0</v>
      </c>
      <c r="K224" s="14">
        <f ca="1">K223*(1+Returns!K224)</f>
        <v>0</v>
      </c>
      <c r="L224" s="14">
        <f ca="1">L223*(1+Returns!L224)</f>
        <v>21452615.268411279</v>
      </c>
      <c r="M224" s="14">
        <f ca="1">M223*(1+Returns!M224)</f>
        <v>21487171.51095679</v>
      </c>
      <c r="N224" s="14">
        <f ca="1">N223*(1+Returns!N224)-R224-T224</f>
        <v>38625113.153270788</v>
      </c>
      <c r="O224" s="17">
        <f ca="1">(Assumptions!$B$16 / 252)*F223</f>
        <v>3372.755755481694</v>
      </c>
      <c r="P224" s="17">
        <f t="shared" ca="1" si="34"/>
        <v>33701.574519915266</v>
      </c>
      <c r="Q224" s="16">
        <f t="shared" si="35"/>
        <v>0</v>
      </c>
      <c r="R224" s="17">
        <f t="shared" si="36"/>
        <v>0</v>
      </c>
      <c r="S224" s="19">
        <f t="shared" si="37"/>
        <v>0</v>
      </c>
      <c r="T224" s="20">
        <f ca="1">IF(AND(S224=1,F223&gt;D223),Assumptions!$B$17*(F223-D223),0)</f>
        <v>0</v>
      </c>
      <c r="U224" s="27">
        <f t="shared" ca="1" si="38"/>
        <v>5.3122978917907737E-4</v>
      </c>
      <c r="V224" s="34">
        <f t="shared" ca="1" si="39"/>
        <v>6.2982451100347836E-2</v>
      </c>
    </row>
    <row r="225" spans="1:22" x14ac:dyDescent="0.25">
      <c r="A225" s="4">
        <f t="shared" si="30"/>
        <v>1</v>
      </c>
      <c r="B225" s="4">
        <f t="shared" si="31"/>
        <v>2013</v>
      </c>
      <c r="C225" s="9">
        <v>41290</v>
      </c>
      <c r="D225" s="12">
        <f ca="1">(1+[1]Returns!E225)*D224</f>
        <v>106980440.27544609</v>
      </c>
      <c r="E225" s="12">
        <f t="shared" ca="1" si="32"/>
        <v>106355459.96947929</v>
      </c>
      <c r="F225" s="12">
        <f t="shared" ca="1" si="33"/>
        <v>106318383.84749557</v>
      </c>
      <c r="G225" s="14">
        <f ca="1">G224*(1+Returns!G225)</f>
        <v>8651727.1276726015</v>
      </c>
      <c r="H225" s="14">
        <f ca="1">H224*(1+Returns!H225)</f>
        <v>10732758.921619024</v>
      </c>
      <c r="I225" s="14">
        <f ca="1">I224*(1+Returns!I225)</f>
        <v>5383728.3125632145</v>
      </c>
      <c r="J225" s="14">
        <f ca="1">J224*(1+Returns!J225)</f>
        <v>0</v>
      </c>
      <c r="K225" s="14">
        <f ca="1">K224*(1+Returns!K225)</f>
        <v>0</v>
      </c>
      <c r="L225" s="14">
        <f ca="1">L224*(1+Returns!L225)</f>
        <v>21458576.4143412</v>
      </c>
      <c r="M225" s="14">
        <f ca="1">M224*(1+Returns!M225)</f>
        <v>21493280.122399956</v>
      </c>
      <c r="N225" s="14">
        <f ca="1">N224*(1+Returns!N225)-R225-T225</f>
        <v>38635389.070883311</v>
      </c>
      <c r="O225" s="17">
        <f ca="1">(Assumptions!$B$16 / 252)*F224</f>
        <v>3374.5474638106307</v>
      </c>
      <c r="P225" s="17">
        <f t="shared" ca="1" si="34"/>
        <v>37076.121983725898</v>
      </c>
      <c r="Q225" s="16">
        <f t="shared" si="35"/>
        <v>0</v>
      </c>
      <c r="R225" s="17">
        <f t="shared" si="36"/>
        <v>0</v>
      </c>
      <c r="S225" s="19">
        <f t="shared" si="37"/>
        <v>0</v>
      </c>
      <c r="T225" s="20">
        <f ca="1">IF(AND(S225=1,F224&gt;D224),Assumptions!$B$17*(F224-D224),0)</f>
        <v>0</v>
      </c>
      <c r="U225" s="27">
        <f t="shared" ca="1" si="38"/>
        <v>1.8945503229961247E-4</v>
      </c>
      <c r="V225" s="34">
        <f t="shared" ca="1" si="39"/>
        <v>6.3183838474955012E-2</v>
      </c>
    </row>
    <row r="226" spans="1:22" x14ac:dyDescent="0.25">
      <c r="A226" s="4">
        <f t="shared" si="30"/>
        <v>1</v>
      </c>
      <c r="B226" s="4">
        <f t="shared" si="31"/>
        <v>2013</v>
      </c>
      <c r="C226" s="9">
        <v>41291</v>
      </c>
      <c r="D226" s="12">
        <f ca="1">(1+[1]Returns!E226)*D225</f>
        <v>107008929.16669144</v>
      </c>
      <c r="E226" s="12">
        <f t="shared" ca="1" si="32"/>
        <v>106289067.54606371</v>
      </c>
      <c r="F226" s="12">
        <f t="shared" ca="1" si="33"/>
        <v>106248616.23729117</v>
      </c>
      <c r="G226" s="14">
        <f ca="1">G225*(1+Returns!G226)</f>
        <v>8558414.8318717703</v>
      </c>
      <c r="H226" s="14">
        <f ca="1">H225*(1+Returns!H226)</f>
        <v>10735755.06853433</v>
      </c>
      <c r="I226" s="14">
        <f ca="1">I225*(1+Returns!I226)</f>
        <v>5385300.2361404309</v>
      </c>
      <c r="J226" s="14">
        <f ca="1">J225*(1+Returns!J226)</f>
        <v>0</v>
      </c>
      <c r="K226" s="14">
        <f ca="1">K225*(1+Returns!K226)</f>
        <v>0</v>
      </c>
      <c r="L226" s="14">
        <f ca="1">L225*(1+Returns!L226)</f>
        <v>21464539.216724675</v>
      </c>
      <c r="M226" s="14">
        <f ca="1">M225*(1+Returns!M226)</f>
        <v>21499390.470466938</v>
      </c>
      <c r="N226" s="14">
        <f ca="1">N225*(1+Returns!N226)-R226-T226</f>
        <v>38645667.722325563</v>
      </c>
      <c r="O226" s="17">
        <f ca="1">(Assumptions!$B$16 / 252)*F225</f>
        <v>3375.186788809383</v>
      </c>
      <c r="P226" s="17">
        <f t="shared" ca="1" si="34"/>
        <v>40451.308772535282</v>
      </c>
      <c r="Q226" s="16">
        <f t="shared" si="35"/>
        <v>0</v>
      </c>
      <c r="R226" s="17">
        <f t="shared" si="36"/>
        <v>0</v>
      </c>
      <c r="S226" s="19">
        <f t="shared" si="37"/>
        <v>0</v>
      </c>
      <c r="T226" s="20">
        <f ca="1">IF(AND(S226=1,F225&gt;D225),Assumptions!$B$17*(F225-D225),0)</f>
        <v>0</v>
      </c>
      <c r="U226" s="27">
        <f t="shared" ca="1" si="38"/>
        <v>-6.5621398369331008E-4</v>
      </c>
      <c r="V226" s="34">
        <f t="shared" ca="1" si="39"/>
        <v>6.2486162372910936E-2</v>
      </c>
    </row>
    <row r="227" spans="1:22" x14ac:dyDescent="0.25">
      <c r="A227" s="4">
        <f t="shared" si="30"/>
        <v>1</v>
      </c>
      <c r="B227" s="4">
        <f t="shared" si="31"/>
        <v>2013</v>
      </c>
      <c r="C227" s="9">
        <v>41292</v>
      </c>
      <c r="D227" s="12">
        <f ca="1">(1+[1]Returns!E227)*D226</f>
        <v>107037425.64452854</v>
      </c>
      <c r="E227" s="12">
        <f t="shared" ca="1" si="32"/>
        <v>106343392.14701703</v>
      </c>
      <c r="F227" s="12">
        <f t="shared" ca="1" si="33"/>
        <v>106299567.86630045</v>
      </c>
      <c r="G227" s="14">
        <f ca="1">G226*(1+Returns!G227)</f>
        <v>8585812.1364847291</v>
      </c>
      <c r="H227" s="14">
        <f ca="1">H226*(1+Returns!H227)</f>
        <v>10738752.051851198</v>
      </c>
      <c r="I227" s="14">
        <f ca="1">I226*(1+Returns!I227)</f>
        <v>5386872.6186828082</v>
      </c>
      <c r="J227" s="14">
        <f ca="1">J226*(1+Returns!J227)</f>
        <v>0</v>
      </c>
      <c r="K227" s="14">
        <f ca="1">K226*(1+Returns!K227)</f>
        <v>0</v>
      </c>
      <c r="L227" s="14">
        <f ca="1">L226*(1+Returns!L227)</f>
        <v>21470503.676021993</v>
      </c>
      <c r="M227" s="14">
        <f ca="1">M226*(1+Returns!M227)</f>
        <v>21505502.555651441</v>
      </c>
      <c r="N227" s="14">
        <f ca="1">N226*(1+Returns!N227)-R227-T227</f>
        <v>38655949.108324863</v>
      </c>
      <c r="O227" s="17">
        <f ca="1">(Assumptions!$B$16 / 252)*F226</f>
        <v>3372.9719440409895</v>
      </c>
      <c r="P227" s="17">
        <f t="shared" ca="1" si="34"/>
        <v>43824.280716576272</v>
      </c>
      <c r="Q227" s="16">
        <f t="shared" si="35"/>
        <v>0</v>
      </c>
      <c r="R227" s="17">
        <f t="shared" si="36"/>
        <v>0</v>
      </c>
      <c r="S227" s="19">
        <f t="shared" si="37"/>
        <v>0</v>
      </c>
      <c r="T227" s="20">
        <f ca="1">IF(AND(S227=1,F226&gt;D226),Assumptions!$B$17*(F226-D226),0)</f>
        <v>0</v>
      </c>
      <c r="U227" s="27">
        <f t="shared" ca="1" si="38"/>
        <v>4.7955098912044747E-4</v>
      </c>
      <c r="V227" s="34">
        <f t="shared" ca="1" si="39"/>
        <v>6.2995678663003707E-2</v>
      </c>
    </row>
    <row r="228" spans="1:22" x14ac:dyDescent="0.25">
      <c r="A228" s="4">
        <f t="shared" si="30"/>
        <v>1</v>
      </c>
      <c r="B228" s="4">
        <f t="shared" si="31"/>
        <v>2013</v>
      </c>
      <c r="C228" s="9">
        <v>41295</v>
      </c>
      <c r="D228" s="12">
        <f ca="1">(1+[1]Returns!E228)*D227</f>
        <v>107065849.43290843</v>
      </c>
      <c r="E228" s="12">
        <f t="shared" ca="1" si="32"/>
        <v>106327596.66949379</v>
      </c>
      <c r="F228" s="12">
        <f t="shared" ca="1" si="33"/>
        <v>106280397.79932114</v>
      </c>
      <c r="G228" s="14">
        <f ca="1">G227*(1+Returns!G228)</f>
        <v>8543157.7059858143</v>
      </c>
      <c r="H228" s="14">
        <f ca="1">H227*(1+Returns!H228)</f>
        <v>10741741.442242756</v>
      </c>
      <c r="I228" s="14">
        <f ca="1">I227*(1+Returns!I228)</f>
        <v>5388441.0446578832</v>
      </c>
      <c r="J228" s="14">
        <f ca="1">J227*(1+Returns!J228)</f>
        <v>0</v>
      </c>
      <c r="K228" s="14">
        <f ca="1">K227*(1+Returns!K228)</f>
        <v>0</v>
      </c>
      <c r="L228" s="14">
        <f ca="1">L227*(1+Returns!L228)</f>
        <v>21476453.013925314</v>
      </c>
      <c r="M228" s="14">
        <f ca="1">M227*(1+Returns!M228)</f>
        <v>21511599.197912905</v>
      </c>
      <c r="N228" s="14">
        <f ca="1">N227*(1+Returns!N228)-R228-T228</f>
        <v>38666204.264769115</v>
      </c>
      <c r="O228" s="17">
        <f ca="1">(Assumptions!$B$16 / 252)*F227</f>
        <v>3374.5894560730299</v>
      </c>
      <c r="P228" s="17">
        <f t="shared" ca="1" si="34"/>
        <v>47198.870172649302</v>
      </c>
      <c r="Q228" s="16">
        <f t="shared" si="35"/>
        <v>0</v>
      </c>
      <c r="R228" s="17">
        <f t="shared" si="36"/>
        <v>0</v>
      </c>
      <c r="S228" s="19">
        <f t="shared" si="37"/>
        <v>0</v>
      </c>
      <c r="T228" s="20">
        <f ca="1">IF(AND(S228=1,F227&gt;D227),Assumptions!$B$17*(F227-D227),0)</f>
        <v>0</v>
      </c>
      <c r="U228" s="27">
        <f t="shared" ca="1" si="38"/>
        <v>-1.8034002737821186E-4</v>
      </c>
      <c r="V228" s="34">
        <f t="shared" ca="1" si="39"/>
        <v>6.2803977993210802E-2</v>
      </c>
    </row>
    <row r="229" spans="1:22" x14ac:dyDescent="0.25">
      <c r="A229" s="4">
        <f t="shared" si="30"/>
        <v>1</v>
      </c>
      <c r="B229" s="4">
        <f t="shared" si="31"/>
        <v>2013</v>
      </c>
      <c r="C229" s="9">
        <v>41296</v>
      </c>
      <c r="D229" s="12">
        <f ca="1">(1+[1]Returns!E229)*D228</f>
        <v>107094321.45424813</v>
      </c>
      <c r="E229" s="12">
        <f t="shared" ca="1" si="32"/>
        <v>106377550.79756624</v>
      </c>
      <c r="F229" s="12">
        <f t="shared" ca="1" si="33"/>
        <v>106326977.94651107</v>
      </c>
      <c r="G229" s="14">
        <f ca="1">G228*(1+Returns!G229)</f>
        <v>8566207.0943277236</v>
      </c>
      <c r="H229" s="14">
        <f ca="1">H228*(1+Returns!H229)</f>
        <v>10744735.936978586</v>
      </c>
      <c r="I229" s="14">
        <f ca="1">I228*(1+Returns!I229)</f>
        <v>5390012.1652233107</v>
      </c>
      <c r="J229" s="14">
        <f ca="1">J228*(1+Returns!J229)</f>
        <v>0</v>
      </c>
      <c r="K229" s="14">
        <f ca="1">K228*(1+Returns!K229)</f>
        <v>0</v>
      </c>
      <c r="L229" s="14">
        <f ca="1">L228*(1+Returns!L229)</f>
        <v>21482412.503966533</v>
      </c>
      <c r="M229" s="14">
        <f ca="1">M228*(1+Returns!M229)</f>
        <v>21517706.275823094</v>
      </c>
      <c r="N229" s="14">
        <f ca="1">N228*(1+Returns!N229)-R229-T229</f>
        <v>38676476.821246989</v>
      </c>
      <c r="O229" s="17">
        <f ca="1">(Assumptions!$B$16 / 252)*F228</f>
        <v>3373.9808825181312</v>
      </c>
      <c r="P229" s="17">
        <f t="shared" ca="1" si="34"/>
        <v>50572.851055167434</v>
      </c>
      <c r="Q229" s="16">
        <f t="shared" si="35"/>
        <v>0</v>
      </c>
      <c r="R229" s="17">
        <f t="shared" si="36"/>
        <v>0</v>
      </c>
      <c r="S229" s="19">
        <f t="shared" si="37"/>
        <v>0</v>
      </c>
      <c r="T229" s="20">
        <f ca="1">IF(AND(S229=1,F228&gt;D228),Assumptions!$B$17*(F228-D228),0)</f>
        <v>0</v>
      </c>
      <c r="U229" s="27">
        <f t="shared" ca="1" si="38"/>
        <v>4.382759958980742E-4</v>
      </c>
      <c r="V229" s="34">
        <f t="shared" ca="1" si="39"/>
        <v>6.3269779465110254E-2</v>
      </c>
    </row>
    <row r="230" spans="1:22" x14ac:dyDescent="0.25">
      <c r="A230" s="4">
        <f t="shared" si="30"/>
        <v>1</v>
      </c>
      <c r="B230" s="4">
        <f t="shared" si="31"/>
        <v>2013</v>
      </c>
      <c r="C230" s="9">
        <v>41297</v>
      </c>
      <c r="D230" s="12">
        <f ca="1">(1+[1]Returns!E230)*D229</f>
        <v>107122801.04715247</v>
      </c>
      <c r="E230" s="12">
        <f t="shared" ca="1" si="32"/>
        <v>106389105.26830468</v>
      </c>
      <c r="F230" s="12">
        <f t="shared" ca="1" si="33"/>
        <v>106335156.95763215</v>
      </c>
      <c r="G230" s="14">
        <f ca="1">G229*(1+Returns!G230)</f>
        <v>8550849.415844487</v>
      </c>
      <c r="H230" s="14">
        <f ca="1">H229*(1+Returns!H230)</f>
        <v>10747731.266495142</v>
      </c>
      <c r="I230" s="14">
        <f ca="1">I229*(1+Returns!I230)</f>
        <v>5391583.7438840969</v>
      </c>
      <c r="J230" s="14">
        <f ca="1">J229*(1+Returns!J230)</f>
        <v>0</v>
      </c>
      <c r="K230" s="14">
        <f ca="1">K229*(1+Returns!K230)</f>
        <v>0</v>
      </c>
      <c r="L230" s="14">
        <f ca="1">L229*(1+Returns!L230)</f>
        <v>21488373.647703618</v>
      </c>
      <c r="M230" s="14">
        <f ca="1">M229*(1+Returns!M230)</f>
        <v>21523815.087514218</v>
      </c>
      <c r="N230" s="14">
        <f ca="1">N229*(1+Returns!N230)-R230-T230</f>
        <v>38686752.106863104</v>
      </c>
      <c r="O230" s="17">
        <f ca="1">(Assumptions!$B$16 / 252)*F229</f>
        <v>3375.4596173495579</v>
      </c>
      <c r="P230" s="17">
        <f t="shared" ca="1" si="34"/>
        <v>53948.310672516993</v>
      </c>
      <c r="Q230" s="16">
        <f t="shared" si="35"/>
        <v>0</v>
      </c>
      <c r="R230" s="17">
        <f t="shared" si="36"/>
        <v>0</v>
      </c>
      <c r="S230" s="19">
        <f t="shared" si="37"/>
        <v>0</v>
      </c>
      <c r="T230" s="20">
        <f ca="1">IF(AND(S230=1,F229&gt;D229),Assumptions!$B$17*(F229-D229),0)</f>
        <v>0</v>
      </c>
      <c r="U230" s="27">
        <f t="shared" ca="1" si="38"/>
        <v>7.6923197471101545E-5</v>
      </c>
      <c r="V230" s="34">
        <f t="shared" ca="1" si="39"/>
        <v>6.3351569576321154E-2</v>
      </c>
    </row>
    <row r="231" spans="1:22" x14ac:dyDescent="0.25">
      <c r="A231" s="4">
        <f t="shared" si="30"/>
        <v>1</v>
      </c>
      <c r="B231" s="4">
        <f t="shared" si="31"/>
        <v>2013</v>
      </c>
      <c r="C231" s="9">
        <v>41298</v>
      </c>
      <c r="D231" s="12">
        <f ca="1">(1+[1]Returns!E231)*D230</f>
        <v>107151288.21363495</v>
      </c>
      <c r="E231" s="12">
        <f t="shared" ca="1" si="32"/>
        <v>106439888.55827533</v>
      </c>
      <c r="F231" s="12">
        <f t="shared" ca="1" si="33"/>
        <v>106382564.52833432</v>
      </c>
      <c r="G231" s="14">
        <f ca="1">G230*(1+Returns!G231)</f>
        <v>8574713.1450599208</v>
      </c>
      <c r="H231" s="14">
        <f ca="1">H230*(1+Returns!H231)</f>
        <v>10750727.431025138</v>
      </c>
      <c r="I231" s="14">
        <f ca="1">I230*(1+Returns!I231)</f>
        <v>5393155.7807738092</v>
      </c>
      <c r="J231" s="14">
        <f ca="1">J230*(1+Returns!J231)</f>
        <v>0</v>
      </c>
      <c r="K231" s="14">
        <f ca="1">K230*(1+Returns!K231)</f>
        <v>0</v>
      </c>
      <c r="L231" s="14">
        <f ca="1">L230*(1+Returns!L231)</f>
        <v>21494336.445595451</v>
      </c>
      <c r="M231" s="14">
        <f ca="1">M230*(1+Returns!M231)</f>
        <v>21529925.633478492</v>
      </c>
      <c r="N231" s="14">
        <f ca="1">N230*(1+Returns!N231)-R231-T231</f>
        <v>38697030.122342512</v>
      </c>
      <c r="O231" s="17">
        <f ca="1">(Assumptions!$B$16 / 252)*F230</f>
        <v>3375.7192684962588</v>
      </c>
      <c r="P231" s="17">
        <f t="shared" ca="1" si="34"/>
        <v>57324.02994101325</v>
      </c>
      <c r="Q231" s="16">
        <f t="shared" si="35"/>
        <v>0</v>
      </c>
      <c r="R231" s="17">
        <f t="shared" si="36"/>
        <v>0</v>
      </c>
      <c r="S231" s="19">
        <f t="shared" si="37"/>
        <v>0</v>
      </c>
      <c r="T231" s="20">
        <f ca="1">IF(AND(S231=1,F230&gt;D230),Assumptions!$B$17*(F230-D230),0)</f>
        <v>0</v>
      </c>
      <c r="U231" s="27">
        <f t="shared" ca="1" si="38"/>
        <v>4.4583157686073349E-4</v>
      </c>
      <c r="V231" s="34">
        <f t="shared" ca="1" si="39"/>
        <v>6.382564528334278E-2</v>
      </c>
    </row>
    <row r="232" spans="1:22" x14ac:dyDescent="0.25">
      <c r="A232" s="4">
        <f t="shared" si="30"/>
        <v>1</v>
      </c>
      <c r="B232" s="4">
        <f t="shared" si="31"/>
        <v>2013</v>
      </c>
      <c r="C232" s="9">
        <v>41299</v>
      </c>
      <c r="D232" s="12">
        <f ca="1">(1+[1]Returns!E232)*D231</f>
        <v>107179782.95570961</v>
      </c>
      <c r="E232" s="12">
        <f t="shared" ca="1" si="32"/>
        <v>106465454.2516105</v>
      </c>
      <c r="F232" s="12">
        <f t="shared" ca="1" si="33"/>
        <v>106404752.99739875</v>
      </c>
      <c r="G232" s="14">
        <f ca="1">G231*(1+Returns!G232)</f>
        <v>8573351.8640633095</v>
      </c>
      <c r="H232" s="14">
        <f ca="1">H231*(1+Returns!H232)</f>
        <v>10753724.430801351</v>
      </c>
      <c r="I232" s="14">
        <f ca="1">I231*(1+Returns!I232)</f>
        <v>5394728.2760260543</v>
      </c>
      <c r="J232" s="14">
        <f ca="1">J231*(1+Returns!J232)</f>
        <v>0</v>
      </c>
      <c r="K232" s="14">
        <f ca="1">K231*(1+Returns!K232)</f>
        <v>0</v>
      </c>
      <c r="L232" s="14">
        <f ca="1">L231*(1+Returns!L232)</f>
        <v>21500300.898101043</v>
      </c>
      <c r="M232" s="14">
        <f ca="1">M231*(1+Returns!M232)</f>
        <v>21536037.914208274</v>
      </c>
      <c r="N232" s="14">
        <f ca="1">N231*(1+Returns!N232)-R232-T232</f>
        <v>38707310.868410468</v>
      </c>
      <c r="O232" s="17">
        <f ca="1">(Assumptions!$B$16 / 252)*F231</f>
        <v>3377.2242707407718</v>
      </c>
      <c r="P232" s="17">
        <f t="shared" ca="1" si="34"/>
        <v>60701.254211754022</v>
      </c>
      <c r="Q232" s="16">
        <f t="shared" si="35"/>
        <v>0</v>
      </c>
      <c r="R232" s="17">
        <f t="shared" si="36"/>
        <v>0</v>
      </c>
      <c r="S232" s="19">
        <f t="shared" si="37"/>
        <v>0</v>
      </c>
      <c r="T232" s="20">
        <f ca="1">IF(AND(S232=1,F231&gt;D231),Assumptions!$B$17*(F231-D231),0)</f>
        <v>0</v>
      </c>
      <c r="U232" s="27">
        <f t="shared" ca="1" si="38"/>
        <v>2.0857242126859354E-4</v>
      </c>
      <c r="V232" s="34">
        <f t="shared" ca="1" si="39"/>
        <v>6.4047529973987105E-2</v>
      </c>
    </row>
    <row r="233" spans="1:22" x14ac:dyDescent="0.25">
      <c r="A233" s="4">
        <f t="shared" si="30"/>
        <v>1</v>
      </c>
      <c r="B233" s="4">
        <f t="shared" si="31"/>
        <v>2013</v>
      </c>
      <c r="C233" s="9">
        <v>41302</v>
      </c>
      <c r="D233" s="12">
        <f ca="1">(1+[1]Returns!E233)*D232</f>
        <v>107208324.93191072</v>
      </c>
      <c r="E233" s="12">
        <f t="shared" ca="1" si="32"/>
        <v>106539632.03776553</v>
      </c>
      <c r="F233" s="12">
        <f t="shared" ca="1" si="33"/>
        <v>106475552.85488719</v>
      </c>
      <c r="G233" s="14">
        <f ca="1">G232*(1+Returns!G233)</f>
        <v>8620557.8292890806</v>
      </c>
      <c r="H233" s="14">
        <f ca="1">H232*(1+Returns!H233)</f>
        <v>10756726.430428538</v>
      </c>
      <c r="I233" s="14">
        <f ca="1">I232*(1+Returns!I233)</f>
        <v>5396303.4113370199</v>
      </c>
      <c r="J233" s="14">
        <f ca="1">J232*(1+Returns!J233)</f>
        <v>0</v>
      </c>
      <c r="K233" s="14">
        <f ca="1">K232*(1+Returns!K233)</f>
        <v>0</v>
      </c>
      <c r="L233" s="14">
        <f ca="1">L232*(1+Returns!L233)</f>
        <v>21506275.294676341</v>
      </c>
      <c r="M233" s="14">
        <f ca="1">M232*(1+Returns!M233)</f>
        <v>21542160.417934559</v>
      </c>
      <c r="N233" s="14">
        <f ca="1">N232*(1+Returns!N233)-R233-T233</f>
        <v>38717608.654099993</v>
      </c>
      <c r="O233" s="17">
        <f ca="1">(Assumptions!$B$16 / 252)*F232</f>
        <v>3377.9286665840873</v>
      </c>
      <c r="P233" s="17">
        <f t="shared" ca="1" si="34"/>
        <v>64079.182878338106</v>
      </c>
      <c r="Q233" s="16">
        <f t="shared" si="35"/>
        <v>0</v>
      </c>
      <c r="R233" s="17">
        <f t="shared" si="36"/>
        <v>0</v>
      </c>
      <c r="S233" s="19">
        <f t="shared" si="37"/>
        <v>0</v>
      </c>
      <c r="T233" s="20">
        <f ca="1">IF(AND(S233=1,F232&gt;D232),Assumptions!$B$17*(F232-D232),0)</f>
        <v>0</v>
      </c>
      <c r="U233" s="27">
        <f t="shared" ca="1" si="38"/>
        <v>6.6538247112113424E-4</v>
      </c>
      <c r="V233" s="34">
        <f t="shared" ca="1" si="39"/>
        <v>6.4755528548871455E-2</v>
      </c>
    </row>
    <row r="234" spans="1:22" x14ac:dyDescent="0.25">
      <c r="A234" s="4">
        <f t="shared" si="30"/>
        <v>1</v>
      </c>
      <c r="B234" s="4">
        <f t="shared" si="31"/>
        <v>2013</v>
      </c>
      <c r="C234" s="9">
        <v>41303</v>
      </c>
      <c r="D234" s="12">
        <f ca="1">(1+[1]Returns!E234)*D233</f>
        <v>107236874.5088401</v>
      </c>
      <c r="E234" s="12">
        <f t="shared" ca="1" si="32"/>
        <v>106746869.66941173</v>
      </c>
      <c r="F234" s="12">
        <f t="shared" ca="1" si="33"/>
        <v>106679410.31025229</v>
      </c>
      <c r="G234" s="14">
        <f ca="1">G233*(1+Returns!G234)</f>
        <v>8800816.2017112859</v>
      </c>
      <c r="H234" s="14">
        <f ca="1">H233*(1+Returns!H234)</f>
        <v>10759729.268091127</v>
      </c>
      <c r="I234" s="14">
        <f ca="1">I233*(1+Returns!I234)</f>
        <v>5397879.0065508978</v>
      </c>
      <c r="J234" s="14">
        <f ca="1">J233*(1+Returns!J234)</f>
        <v>0</v>
      </c>
      <c r="K234" s="14">
        <f ca="1">K233*(1+Returns!K234)</f>
        <v>0</v>
      </c>
      <c r="L234" s="14">
        <f ca="1">L233*(1+Returns!L234)</f>
        <v>21512251.351387218</v>
      </c>
      <c r="M234" s="14">
        <f ca="1">M233*(1+Returns!M234)</f>
        <v>21548284.662234113</v>
      </c>
      <c r="N234" s="14">
        <f ca="1">N233*(1+Returns!N234)-R234-T234</f>
        <v>38727909.179437086</v>
      </c>
      <c r="O234" s="17">
        <f ca="1">(Assumptions!$B$16 / 252)*F233</f>
        <v>3380.1762811075296</v>
      </c>
      <c r="P234" s="17">
        <f t="shared" ca="1" si="34"/>
        <v>67459.359159445637</v>
      </c>
      <c r="Q234" s="16">
        <f t="shared" si="35"/>
        <v>0</v>
      </c>
      <c r="R234" s="17">
        <f t="shared" si="36"/>
        <v>0</v>
      </c>
      <c r="S234" s="19">
        <f t="shared" si="37"/>
        <v>0</v>
      </c>
      <c r="T234" s="20">
        <f ca="1">IF(AND(S234=1,F233&gt;D233),Assumptions!$B$17*(F233-D233),0)</f>
        <v>0</v>
      </c>
      <c r="U234" s="27">
        <f t="shared" ca="1" si="38"/>
        <v>1.9145940067852862E-3</v>
      </c>
      <c r="V234" s="34">
        <f t="shared" ca="1" si="39"/>
        <v>6.679410310252254E-2</v>
      </c>
    </row>
    <row r="235" spans="1:22" x14ac:dyDescent="0.25">
      <c r="A235" s="4">
        <f t="shared" si="30"/>
        <v>1</v>
      </c>
      <c r="B235" s="4">
        <f t="shared" si="31"/>
        <v>2013</v>
      </c>
      <c r="C235" s="9">
        <v>41304</v>
      </c>
      <c r="D235" s="12">
        <f ca="1">(1+[1]Returns!E235)*D234</f>
        <v>107265471.36616537</v>
      </c>
      <c r="E235" s="12">
        <f t="shared" ca="1" si="32"/>
        <v>106871644.76899382</v>
      </c>
      <c r="F235" s="12">
        <f t="shared" ca="1" si="33"/>
        <v>106800798.76188803</v>
      </c>
      <c r="G235" s="14">
        <f ca="1">G234*(1+Returns!G235)</f>
        <v>8898567.1502157394</v>
      </c>
      <c r="H235" s="14">
        <f ca="1">H234*(1+Returns!H235)</f>
        <v>10762737.110702313</v>
      </c>
      <c r="I235" s="14">
        <f ca="1">I234*(1+Returns!I235)</f>
        <v>5399457.2446197979</v>
      </c>
      <c r="J235" s="14">
        <f ca="1">J234*(1+Returns!J235)</f>
        <v>0</v>
      </c>
      <c r="K235" s="14">
        <f ca="1">K234*(1+Returns!K235)</f>
        <v>0</v>
      </c>
      <c r="L235" s="14">
        <f ca="1">L234*(1+Returns!L235)</f>
        <v>21518237.362266738</v>
      </c>
      <c r="M235" s="14">
        <f ca="1">M234*(1+Returns!M235)</f>
        <v>21554419.140115552</v>
      </c>
      <c r="N235" s="14">
        <f ca="1">N234*(1+Returns!N235)-R235-T235</f>
        <v>38738226.761073671</v>
      </c>
      <c r="O235" s="17">
        <f ca="1">(Assumptions!$B$16 / 252)*F234</f>
        <v>3386.6479463572155</v>
      </c>
      <c r="P235" s="17">
        <f t="shared" ca="1" si="34"/>
        <v>70846.007105802855</v>
      </c>
      <c r="Q235" s="16">
        <f t="shared" si="35"/>
        <v>0</v>
      </c>
      <c r="R235" s="17">
        <f t="shared" si="36"/>
        <v>0</v>
      </c>
      <c r="S235" s="19">
        <f t="shared" si="37"/>
        <v>0</v>
      </c>
      <c r="T235" s="20">
        <f ca="1">IF(AND(S235=1,F234&gt;D234),Assumptions!$B$17*(F234-D234),0)</f>
        <v>0</v>
      </c>
      <c r="U235" s="27">
        <f t="shared" ca="1" si="38"/>
        <v>1.1378807895796594E-3</v>
      </c>
      <c r="V235" s="34">
        <f t="shared" ca="1" si="39"/>
        <v>6.8007987618879717E-2</v>
      </c>
    </row>
    <row r="236" spans="1:22" x14ac:dyDescent="0.25">
      <c r="A236" s="4">
        <f t="shared" si="30"/>
        <v>1</v>
      </c>
      <c r="B236" s="4">
        <f t="shared" si="31"/>
        <v>2013</v>
      </c>
      <c r="C236" s="9">
        <v>41305</v>
      </c>
      <c r="D236" s="12">
        <f ca="1">(1+[1]Returns!E236)*D235</f>
        <v>107294075.84941459</v>
      </c>
      <c r="E236" s="12">
        <f t="shared" ca="1" si="32"/>
        <v>106878536.66163272</v>
      </c>
      <c r="F236" s="12">
        <f t="shared" ca="1" si="33"/>
        <v>106804300.15297891</v>
      </c>
      <c r="G236" s="14">
        <f ca="1">G235*(1+Returns!G236)</f>
        <v>8878427.4287048168</v>
      </c>
      <c r="H236" s="14">
        <f ca="1">H235*(1+Returns!H236)</f>
        <v>10765745.794144802</v>
      </c>
      <c r="I236" s="14">
        <f ca="1">I235*(1+Returns!I236)</f>
        <v>5401035.944135759</v>
      </c>
      <c r="J236" s="14">
        <f ca="1">J235*(1+Returns!J236)</f>
        <v>0</v>
      </c>
      <c r="K236" s="14">
        <f ca="1">K235*(1+Returns!K236)</f>
        <v>0</v>
      </c>
      <c r="L236" s="14">
        <f ca="1">L235*(1+Returns!L236)</f>
        <v>21524225.038816933</v>
      </c>
      <c r="M236" s="14">
        <f ca="1">M235*(1+Returns!M236)</f>
        <v>21560555.364392094</v>
      </c>
      <c r="N236" s="14">
        <f ca="1">N235*(1+Returns!N236)-R236-T236</f>
        <v>38748547.091438316</v>
      </c>
      <c r="O236" s="17">
        <f ca="1">(Assumptions!$B$16 / 252)*F235</f>
        <v>3390.501547996445</v>
      </c>
      <c r="P236" s="17">
        <f t="shared" ca="1" si="34"/>
        <v>74236.508653799305</v>
      </c>
      <c r="Q236" s="16">
        <f t="shared" si="35"/>
        <v>0</v>
      </c>
      <c r="R236" s="17">
        <f t="shared" si="36"/>
        <v>0</v>
      </c>
      <c r="S236" s="19">
        <f t="shared" si="37"/>
        <v>0</v>
      </c>
      <c r="T236" s="20">
        <f ca="1">IF(AND(S236=1,F235&gt;D235),Assumptions!$B$17*(F235-D235),0)</f>
        <v>0</v>
      </c>
      <c r="U236" s="27">
        <f t="shared" ca="1" si="38"/>
        <v>3.2784315580736134E-5</v>
      </c>
      <c r="V236" s="34">
        <f t="shared" ca="1" si="39"/>
        <v>6.8043001529788594E-2</v>
      </c>
    </row>
    <row r="237" spans="1:22" x14ac:dyDescent="0.25">
      <c r="A237" s="4">
        <f t="shared" si="30"/>
        <v>2</v>
      </c>
      <c r="B237" s="4">
        <f t="shared" si="31"/>
        <v>2013</v>
      </c>
      <c r="C237" s="9">
        <v>41306</v>
      </c>
      <c r="D237" s="12">
        <f ca="1">(1+[1]Returns!E237)*D236</f>
        <v>107322687.96062136</v>
      </c>
      <c r="E237" s="12">
        <f t="shared" ca="1" si="32"/>
        <v>106817499.98748133</v>
      </c>
      <c r="F237" s="12">
        <f t="shared" ca="1" si="33"/>
        <v>106814109.37477806</v>
      </c>
      <c r="G237" s="14">
        <f ca="1">G236*(1+Returns!G237)</f>
        <v>8864588.1839222498</v>
      </c>
      <c r="H237" s="14">
        <f ca="1">H236*(1+Returns!H237)</f>
        <v>10768755.318653645</v>
      </c>
      <c r="I237" s="14">
        <f ca="1">I236*(1+Returns!I237)</f>
        <v>5402615.1052336991</v>
      </c>
      <c r="J237" s="14">
        <f ca="1">J236*(1+Returns!J237)</f>
        <v>0</v>
      </c>
      <c r="K237" s="14">
        <f ca="1">K236*(1+Returns!K237)</f>
        <v>0</v>
      </c>
      <c r="L237" s="14">
        <f ca="1">L236*(1+Returns!L237)</f>
        <v>21530214.381501295</v>
      </c>
      <c r="M237" s="14">
        <f ca="1">M236*(1+Returns!M237)</f>
        <v>21566693.335560918</v>
      </c>
      <c r="N237" s="14">
        <f ca="1">N236*(1+Returns!N237)-R237-T237</f>
        <v>38684633.662609525</v>
      </c>
      <c r="O237" s="17">
        <f ca="1">(Assumptions!$B$16 / 252)*F236</f>
        <v>3390.6127032691716</v>
      </c>
      <c r="P237" s="17">
        <f t="shared" ca="1" si="34"/>
        <v>3390.6127032691729</v>
      </c>
      <c r="Q237" s="16">
        <f t="shared" si="35"/>
        <v>1</v>
      </c>
      <c r="R237" s="17">
        <f t="shared" ca="1" si="36"/>
        <v>74236.508653799305</v>
      </c>
      <c r="S237" s="19">
        <f t="shared" si="37"/>
        <v>0</v>
      </c>
      <c r="T237" s="20">
        <f ca="1">IF(AND(S237=1,F236&gt;D236),Assumptions!$B$17*(F236-D236),0)</f>
        <v>0</v>
      </c>
      <c r="U237" s="27">
        <f t="shared" ca="1" si="38"/>
        <v>9.1842948131359847E-5</v>
      </c>
      <c r="V237" s="34">
        <f t="shared" ca="1" si="39"/>
        <v>6.8141093747780213E-2</v>
      </c>
    </row>
    <row r="238" spans="1:22" x14ac:dyDescent="0.25">
      <c r="A238" s="4">
        <f t="shared" si="30"/>
        <v>2</v>
      </c>
      <c r="B238" s="4">
        <f t="shared" si="31"/>
        <v>2013</v>
      </c>
      <c r="C238" s="9">
        <v>41309</v>
      </c>
      <c r="D238" s="12">
        <f ca="1">(1+[1]Returns!E238)*D237</f>
        <v>107351307.70181982</v>
      </c>
      <c r="E238" s="12">
        <f t="shared" ca="1" si="32"/>
        <v>106811551.41999459</v>
      </c>
      <c r="F238" s="12">
        <f t="shared" ca="1" si="33"/>
        <v>106804769.88318419</v>
      </c>
      <c r="G238" s="14">
        <f ca="1">G237*(1+Returns!G238)</f>
        <v>8831612.8474522997</v>
      </c>
      <c r="H238" s="14">
        <f ca="1">H237*(1+Returns!H238)</f>
        <v>10771765.684463957</v>
      </c>
      <c r="I238" s="14">
        <f ca="1">I237*(1+Returns!I238)</f>
        <v>5404194.728048576</v>
      </c>
      <c r="J238" s="14">
        <f ca="1">J237*(1+Returns!J238)</f>
        <v>0</v>
      </c>
      <c r="K238" s="14">
        <f ca="1">K237*(1+Returns!K238)</f>
        <v>0</v>
      </c>
      <c r="L238" s="14">
        <f ca="1">L237*(1+Returns!L238)</f>
        <v>21536205.390783444</v>
      </c>
      <c r="M238" s="14">
        <f ca="1">M237*(1+Returns!M238)</f>
        <v>21572833.054119334</v>
      </c>
      <c r="N238" s="14">
        <f ca="1">N237*(1+Returns!N238)-R238-T238</f>
        <v>38694939.715126999</v>
      </c>
      <c r="O238" s="17">
        <f ca="1">(Assumptions!$B$16 / 252)*F237</f>
        <v>3390.9241071358115</v>
      </c>
      <c r="P238" s="17">
        <f t="shared" ca="1" si="34"/>
        <v>6781.5368104049849</v>
      </c>
      <c r="Q238" s="16">
        <f t="shared" si="35"/>
        <v>0</v>
      </c>
      <c r="R238" s="17">
        <f t="shared" si="36"/>
        <v>0</v>
      </c>
      <c r="S238" s="19">
        <f t="shared" si="37"/>
        <v>0</v>
      </c>
      <c r="T238" s="20">
        <f ca="1">IF(AND(S238=1,F237&gt;D237),Assumptions!$B$17*(F237-D237),0)</f>
        <v>0</v>
      </c>
      <c r="U238" s="27">
        <f t="shared" ca="1" si="38"/>
        <v>-8.7436871856527709E-5</v>
      </c>
      <c r="V238" s="34">
        <f t="shared" ca="1" si="39"/>
        <v>6.8047698831841474E-2</v>
      </c>
    </row>
    <row r="239" spans="1:22" x14ac:dyDescent="0.25">
      <c r="A239" s="4">
        <f t="shared" si="30"/>
        <v>2</v>
      </c>
      <c r="B239" s="4">
        <f t="shared" si="31"/>
        <v>2013</v>
      </c>
      <c r="C239" s="9">
        <v>41310</v>
      </c>
      <c r="D239" s="12">
        <f ca="1">(1+[1]Returns!E239)*D238</f>
        <v>107379974.79502852</v>
      </c>
      <c r="E239" s="12">
        <f t="shared" ca="1" si="32"/>
        <v>106832673.45099851</v>
      </c>
      <c r="F239" s="12">
        <f t="shared" ca="1" si="33"/>
        <v>106822501.28657277</v>
      </c>
      <c r="G239" s="14">
        <f ca="1">G238*(1+Returns!G239)</f>
        <v>8825663.1801553592</v>
      </c>
      <c r="H239" s="14">
        <f ca="1">H238*(1+Returns!H239)</f>
        <v>10774781.063133202</v>
      </c>
      <c r="I239" s="14">
        <f ca="1">I238*(1+Returns!I239)</f>
        <v>5405776.9980683457</v>
      </c>
      <c r="J239" s="14">
        <f ca="1">J238*(1+Returns!J239)</f>
        <v>0</v>
      </c>
      <c r="K239" s="14">
        <f ca="1">K238*(1+Returns!K239)</f>
        <v>0</v>
      </c>
      <c r="L239" s="14">
        <f ca="1">L238*(1+Returns!L239)</f>
        <v>21542206.369901486</v>
      </c>
      <c r="M239" s="14">
        <f ca="1">M238*(1+Returns!M239)</f>
        <v>21578983.022702053</v>
      </c>
      <c r="N239" s="14">
        <f ca="1">N238*(1+Returns!N239)-R239-T239</f>
        <v>38705262.817038067</v>
      </c>
      <c r="O239" s="17">
        <f ca="1">(Assumptions!$B$16 / 252)*F238</f>
        <v>3390.6276153391805</v>
      </c>
      <c r="P239" s="17">
        <f t="shared" ca="1" si="34"/>
        <v>10172.164425744166</v>
      </c>
      <c r="Q239" s="16">
        <f t="shared" si="35"/>
        <v>0</v>
      </c>
      <c r="R239" s="17">
        <f t="shared" si="36"/>
        <v>0</v>
      </c>
      <c r="S239" s="19">
        <f t="shared" si="37"/>
        <v>0</v>
      </c>
      <c r="T239" s="20">
        <f ca="1">IF(AND(S239=1,F238&gt;D238),Assumptions!$B$17*(F238-D238),0)</f>
        <v>0</v>
      </c>
      <c r="U239" s="27">
        <f t="shared" ca="1" si="38"/>
        <v>1.6601696167661828E-4</v>
      </c>
      <c r="V239" s="34">
        <f t="shared" ca="1" si="39"/>
        <v>6.822501286572713E-2</v>
      </c>
    </row>
    <row r="240" spans="1:22" x14ac:dyDescent="0.25">
      <c r="A240" s="4">
        <f t="shared" si="30"/>
        <v>2</v>
      </c>
      <c r="B240" s="4">
        <f t="shared" si="31"/>
        <v>2013</v>
      </c>
      <c r="C240" s="9">
        <v>41311</v>
      </c>
      <c r="D240" s="12">
        <f ca="1">(1+[1]Returns!E240)*D239</f>
        <v>107408649.54349779</v>
      </c>
      <c r="E240" s="12">
        <f t="shared" ca="1" si="32"/>
        <v>106892395.41616787</v>
      </c>
      <c r="F240" s="12">
        <f t="shared" ca="1" si="33"/>
        <v>106878832.06122509</v>
      </c>
      <c r="G240" s="14">
        <f ca="1">G239*(1+Returns!G240)</f>
        <v>8858305.9602595828</v>
      </c>
      <c r="H240" s="14">
        <f ca="1">H239*(1+Returns!H240)</f>
        <v>10777797.28590812</v>
      </c>
      <c r="I240" s="14">
        <f ca="1">I239*(1+Returns!I240)</f>
        <v>5407359.7313538818</v>
      </c>
      <c r="J240" s="14">
        <f ca="1">J239*(1+Returns!J240)</f>
        <v>0</v>
      </c>
      <c r="K240" s="14">
        <f ca="1">K239*(1+Returns!K240)</f>
        <v>0</v>
      </c>
      <c r="L240" s="14">
        <f ca="1">L239*(1+Returns!L240)</f>
        <v>21548209.021168809</v>
      </c>
      <c r="M240" s="14">
        <f ca="1">M239*(1+Returns!M240)</f>
        <v>21585134.744513635</v>
      </c>
      <c r="N240" s="14">
        <f ca="1">N239*(1+Returns!N240)-R240-T240</f>
        <v>38715588.672963843</v>
      </c>
      <c r="O240" s="17">
        <f ca="1">(Assumptions!$B$16 / 252)*F239</f>
        <v>3391.190517034056</v>
      </c>
      <c r="P240" s="17">
        <f t="shared" ca="1" si="34"/>
        <v>13563.354942778222</v>
      </c>
      <c r="Q240" s="16">
        <f t="shared" si="35"/>
        <v>0</v>
      </c>
      <c r="R240" s="17">
        <f t="shared" si="36"/>
        <v>0</v>
      </c>
      <c r="S240" s="19">
        <f t="shared" si="37"/>
        <v>0</v>
      </c>
      <c r="T240" s="20">
        <f ca="1">IF(AND(S240=1,F239&gt;D239),Assumptions!$B$17*(F239-D239),0)</f>
        <v>0</v>
      </c>
      <c r="U240" s="27">
        <f t="shared" ca="1" si="38"/>
        <v>5.2733060894349926E-4</v>
      </c>
      <c r="V240" s="34">
        <f t="shared" ca="1" si="39"/>
        <v>6.8788320612250375E-2</v>
      </c>
    </row>
    <row r="241" spans="1:22" x14ac:dyDescent="0.25">
      <c r="A241" s="4">
        <f t="shared" si="30"/>
        <v>2</v>
      </c>
      <c r="B241" s="4">
        <f t="shared" si="31"/>
        <v>2013</v>
      </c>
      <c r="C241" s="9">
        <v>41312</v>
      </c>
      <c r="D241" s="12">
        <f ca="1">(1+[1]Returns!E241)*D240</f>
        <v>107437331.94927189</v>
      </c>
      <c r="E241" s="12">
        <f t="shared" ca="1" si="32"/>
        <v>106956680.97919226</v>
      </c>
      <c r="F241" s="12">
        <f t="shared" ca="1" si="33"/>
        <v>106939724.64545389</v>
      </c>
      <c r="G241" s="14">
        <f ca="1">G240*(1+Returns!G241)</f>
        <v>8895504.8493821379</v>
      </c>
      <c r="H241" s="14">
        <f ca="1">H240*(1+Returns!H241)</f>
        <v>10780814.353025004</v>
      </c>
      <c r="I241" s="14">
        <f ca="1">I240*(1+Returns!I241)</f>
        <v>5408942.928040823</v>
      </c>
      <c r="J241" s="14">
        <f ca="1">J240*(1+Returns!J241)</f>
        <v>0</v>
      </c>
      <c r="K241" s="14">
        <f ca="1">K240*(1+Returns!K241)</f>
        <v>0</v>
      </c>
      <c r="L241" s="14">
        <f ca="1">L240*(1+Returns!L241)</f>
        <v>21554213.345051352</v>
      </c>
      <c r="M241" s="14">
        <f ca="1">M240*(1+Returns!M241)</f>
        <v>21591288.220053889</v>
      </c>
      <c r="N241" s="14">
        <f ca="1">N240*(1+Returns!N241)-R241-T241</f>
        <v>38725917.283639044</v>
      </c>
      <c r="O241" s="17">
        <f ca="1">(Assumptions!$B$16 / 252)*F240</f>
        <v>3392.9787955944471</v>
      </c>
      <c r="P241" s="17">
        <f t="shared" ca="1" si="34"/>
        <v>16956.333738372668</v>
      </c>
      <c r="Q241" s="16">
        <f t="shared" si="35"/>
        <v>0</v>
      </c>
      <c r="R241" s="17">
        <f t="shared" si="36"/>
        <v>0</v>
      </c>
      <c r="S241" s="19">
        <f t="shared" si="37"/>
        <v>0</v>
      </c>
      <c r="T241" s="20">
        <f ca="1">IF(AND(S241=1,F240&gt;D240),Assumptions!$B$17*(F240-D240),0)</f>
        <v>0</v>
      </c>
      <c r="U241" s="27">
        <f t="shared" ca="1" si="38"/>
        <v>5.697347459217017E-4</v>
      </c>
      <c r="V241" s="34">
        <f t="shared" ca="1" si="39"/>
        <v>6.9397246454538486E-2</v>
      </c>
    </row>
    <row r="242" spans="1:22" x14ac:dyDescent="0.25">
      <c r="A242" s="4">
        <f t="shared" si="30"/>
        <v>2</v>
      </c>
      <c r="B242" s="4">
        <f t="shared" si="31"/>
        <v>2013</v>
      </c>
      <c r="C242" s="9">
        <v>41313</v>
      </c>
      <c r="D242" s="12">
        <f ca="1">(1+[1]Returns!E242)*D241</f>
        <v>107465982.26258281</v>
      </c>
      <c r="E242" s="12">
        <f t="shared" ca="1" si="32"/>
        <v>107108047.24885446</v>
      </c>
      <c r="F242" s="12">
        <f t="shared" ca="1" si="33"/>
        <v>107087696.00322258</v>
      </c>
      <c r="G242" s="14">
        <f ca="1">G241*(1+Returns!G242)</f>
        <v>9019814.4506478105</v>
      </c>
      <c r="H242" s="14">
        <f ca="1">H241*(1+Returns!H242)</f>
        <v>10783828.089893876</v>
      </c>
      <c r="I242" s="14">
        <f ca="1">I241*(1+Returns!I242)</f>
        <v>5410524.4009918068</v>
      </c>
      <c r="J242" s="14">
        <f ca="1">J241*(1+Returns!J242)</f>
        <v>0</v>
      </c>
      <c r="K242" s="14">
        <f ca="1">K241*(1+Returns!K242)</f>
        <v>0</v>
      </c>
      <c r="L242" s="14">
        <f ca="1">L241*(1+Returns!L242)</f>
        <v>21560211.032298282</v>
      </c>
      <c r="M242" s="14">
        <f ca="1">M241*(1+Returns!M242)</f>
        <v>21597434.940412089</v>
      </c>
      <c r="N242" s="14">
        <f ca="1">N241*(1+Returns!N242)-R242-T242</f>
        <v>38736234.334610589</v>
      </c>
      <c r="O242" s="17">
        <f ca="1">(Assumptions!$B$16 / 252)*F241</f>
        <v>3394.9118935064726</v>
      </c>
      <c r="P242" s="17">
        <f t="shared" ca="1" si="34"/>
        <v>20351.245631879141</v>
      </c>
      <c r="Q242" s="16">
        <f t="shared" si="35"/>
        <v>0</v>
      </c>
      <c r="R242" s="17">
        <f t="shared" si="36"/>
        <v>0</v>
      </c>
      <c r="S242" s="19">
        <f t="shared" si="37"/>
        <v>0</v>
      </c>
      <c r="T242" s="20">
        <f ca="1">IF(AND(S242=1,F241&gt;D241),Assumptions!$B$17*(F241-D241),0)</f>
        <v>0</v>
      </c>
      <c r="U242" s="27">
        <f t="shared" ca="1" si="38"/>
        <v>1.3836893470531297E-3</v>
      </c>
      <c r="V242" s="34">
        <f t="shared" ca="1" si="39"/>
        <v>7.0876960032225655E-2</v>
      </c>
    </row>
    <row r="243" spans="1:22" x14ac:dyDescent="0.25">
      <c r="A243" s="4">
        <f t="shared" si="30"/>
        <v>2</v>
      </c>
      <c r="B243" s="4">
        <f t="shared" si="31"/>
        <v>2013</v>
      </c>
      <c r="C243" s="9">
        <v>41318</v>
      </c>
      <c r="D243" s="12">
        <f ca="1">(1+[1]Returns!E243)*D242</f>
        <v>107494640.21607277</v>
      </c>
      <c r="E243" s="12">
        <f t="shared" ca="1" si="32"/>
        <v>107053066.29963093</v>
      </c>
      <c r="F243" s="12">
        <f t="shared" ca="1" si="33"/>
        <v>107029315.44460212</v>
      </c>
      <c r="G243" s="14">
        <f ca="1">G242*(1+Returns!G243)</f>
        <v>8937769.3607690483</v>
      </c>
      <c r="H243" s="14">
        <f ca="1">H242*(1+Returns!H243)</f>
        <v>10786842.669241767</v>
      </c>
      <c r="I243" s="14">
        <f ca="1">I242*(1+Returns!I243)</f>
        <v>5412106.3363356693</v>
      </c>
      <c r="J243" s="14">
        <f ca="1">J242*(1+Returns!J243)</f>
        <v>0</v>
      </c>
      <c r="K243" s="14">
        <f ca="1">K242*(1+Returns!K243)</f>
        <v>0</v>
      </c>
      <c r="L243" s="14">
        <f ca="1">L242*(1+Returns!L243)</f>
        <v>21566210.388464961</v>
      </c>
      <c r="M243" s="14">
        <f ca="1">M242*(1+Returns!M243)</f>
        <v>21603583.410650648</v>
      </c>
      <c r="N243" s="14">
        <f ca="1">N242*(1+Returns!N243)-R243-T243</f>
        <v>38746554.134168819</v>
      </c>
      <c r="O243" s="17">
        <f ca="1">(Assumptions!$B$16 / 252)*F242</f>
        <v>3399.6093969277008</v>
      </c>
      <c r="P243" s="17">
        <f t="shared" ca="1" si="34"/>
        <v>23750.855028806844</v>
      </c>
      <c r="Q243" s="16">
        <f t="shared" si="35"/>
        <v>0</v>
      </c>
      <c r="R243" s="17">
        <f t="shared" si="36"/>
        <v>0</v>
      </c>
      <c r="S243" s="19">
        <f t="shared" si="37"/>
        <v>0</v>
      </c>
      <c r="T243" s="20">
        <f ca="1">IF(AND(S243=1,F242&gt;D242),Assumptions!$B$17*(F242-D242),0)</f>
        <v>0</v>
      </c>
      <c r="U243" s="27">
        <f t="shared" ca="1" si="38"/>
        <v>-5.4516588552533385E-4</v>
      </c>
      <c r="V243" s="34">
        <f t="shared" ca="1" si="39"/>
        <v>7.0293154446021022E-2</v>
      </c>
    </row>
    <row r="244" spans="1:22" x14ac:dyDescent="0.25">
      <c r="A244" s="4">
        <f t="shared" si="30"/>
        <v>2</v>
      </c>
      <c r="B244" s="4">
        <f t="shared" si="31"/>
        <v>2013</v>
      </c>
      <c r="C244" s="9">
        <v>41319</v>
      </c>
      <c r="D244" s="12">
        <f ca="1">(1+[1]Returns!E244)*D243</f>
        <v>107523305.81177919</v>
      </c>
      <c r="E244" s="12">
        <f t="shared" ca="1" si="32"/>
        <v>107073599.59694037</v>
      </c>
      <c r="F244" s="12">
        <f t="shared" ca="1" si="33"/>
        <v>107046450.9858657</v>
      </c>
      <c r="G244" s="14">
        <f ca="1">G243*(1+Returns!G244)</f>
        <v>8931231.0430990513</v>
      </c>
      <c r="H244" s="14">
        <f ca="1">H243*(1+Returns!H244)</f>
        <v>10789858.09130419</v>
      </c>
      <c r="I244" s="14">
        <f ca="1">I243*(1+Returns!I244)</f>
        <v>5413688.7342076059</v>
      </c>
      <c r="J244" s="14">
        <f ca="1">J243*(1+Returns!J244)</f>
        <v>0</v>
      </c>
      <c r="K244" s="14">
        <f ca="1">K243*(1+Returns!K244)</f>
        <v>0</v>
      </c>
      <c r="L244" s="14">
        <f ca="1">L243*(1+Returns!L244)</f>
        <v>21572211.414015785</v>
      </c>
      <c r="M244" s="14">
        <f ca="1">M243*(1+Returns!M244)</f>
        <v>21609733.63126773</v>
      </c>
      <c r="N244" s="14">
        <f ca="1">N243*(1+Returns!N244)-R244-T244</f>
        <v>38756876.683045998</v>
      </c>
      <c r="O244" s="17">
        <f ca="1">(Assumptions!$B$16 / 252)*F243</f>
        <v>3397.7560458603843</v>
      </c>
      <c r="P244" s="17">
        <f t="shared" ca="1" si="34"/>
        <v>27148.611074667228</v>
      </c>
      <c r="Q244" s="16">
        <f t="shared" si="35"/>
        <v>0</v>
      </c>
      <c r="R244" s="17">
        <f t="shared" si="36"/>
        <v>0</v>
      </c>
      <c r="S244" s="19">
        <f t="shared" si="37"/>
        <v>0</v>
      </c>
      <c r="T244" s="20">
        <f ca="1">IF(AND(S244=1,F243&gt;D243),Assumptions!$B$17*(F243-D243),0)</f>
        <v>0</v>
      </c>
      <c r="U244" s="27">
        <f t="shared" ca="1" si="38"/>
        <v>1.6010138149913367E-4</v>
      </c>
      <c r="V244" s="34">
        <f t="shared" ca="1" si="39"/>
        <v>7.0464509858656932E-2</v>
      </c>
    </row>
    <row r="245" spans="1:22" x14ac:dyDescent="0.25">
      <c r="A245" s="4">
        <f t="shared" si="30"/>
        <v>2</v>
      </c>
      <c r="B245" s="4">
        <f t="shared" si="31"/>
        <v>2013</v>
      </c>
      <c r="C245" s="9">
        <v>41320</v>
      </c>
      <c r="D245" s="12">
        <f ca="1">(1+[1]Returns!E245)*D244</f>
        <v>107551939.26811686</v>
      </c>
      <c r="E245" s="12">
        <f t="shared" ca="1" si="32"/>
        <v>107108552.36794634</v>
      </c>
      <c r="F245" s="12">
        <f t="shared" ca="1" si="33"/>
        <v>107078005.45684038</v>
      </c>
      <c r="G245" s="14">
        <f ca="1">G244*(1+Returns!G245)</f>
        <v>8939142.2503437027</v>
      </c>
      <c r="H245" s="14">
        <f ca="1">H244*(1+Returns!H245)</f>
        <v>10792870.177970158</v>
      </c>
      <c r="I245" s="14">
        <f ca="1">I244*(1+Returns!I245)</f>
        <v>5415269.4055318171</v>
      </c>
      <c r="J245" s="14">
        <f ca="1">J244*(1+Returns!J245)</f>
        <v>0</v>
      </c>
      <c r="K245" s="14">
        <f ca="1">K244*(1+Returns!K245)</f>
        <v>0</v>
      </c>
      <c r="L245" s="14">
        <f ca="1">L244*(1+Returns!L245)</f>
        <v>21578205.792727243</v>
      </c>
      <c r="M245" s="14">
        <f ca="1">M244*(1+Returns!M245)</f>
        <v>21615877.086029861</v>
      </c>
      <c r="N245" s="14">
        <f ca="1">N244*(1+Returns!N245)-R245-T245</f>
        <v>38767187.655343562</v>
      </c>
      <c r="O245" s="17">
        <f ca="1">(Assumptions!$B$16 / 252)*F244</f>
        <v>3398.3000312973236</v>
      </c>
      <c r="P245" s="17">
        <f t="shared" ca="1" si="34"/>
        <v>30546.911105964551</v>
      </c>
      <c r="Q245" s="16">
        <f t="shared" si="35"/>
        <v>0</v>
      </c>
      <c r="R245" s="17">
        <f t="shared" si="36"/>
        <v>0</v>
      </c>
      <c r="S245" s="19">
        <f t="shared" si="37"/>
        <v>0</v>
      </c>
      <c r="T245" s="20">
        <f ca="1">IF(AND(S245=1,F244&gt;D244),Assumptions!$B$17*(F244-D244),0)</f>
        <v>0</v>
      </c>
      <c r="U245" s="27">
        <f t="shared" ca="1" si="38"/>
        <v>2.9477363036400916E-4</v>
      </c>
      <c r="V245" s="34">
        <f t="shared" ca="1" si="39"/>
        <v>7.0780054568403861E-2</v>
      </c>
    </row>
    <row r="246" spans="1:22" x14ac:dyDescent="0.25">
      <c r="A246" s="4">
        <f t="shared" si="30"/>
        <v>2</v>
      </c>
      <c r="B246" s="4">
        <f t="shared" si="31"/>
        <v>2013</v>
      </c>
      <c r="C246" s="9">
        <v>41323</v>
      </c>
      <c r="D246" s="12">
        <f ca="1">(1+[1]Returns!E246)*D245</f>
        <v>107580580.34954397</v>
      </c>
      <c r="E246" s="12">
        <f t="shared" ca="1" si="32"/>
        <v>107098753.0981304</v>
      </c>
      <c r="F246" s="12">
        <f t="shared" ca="1" si="33"/>
        <v>107064806.8852639</v>
      </c>
      <c r="G246" s="14">
        <f ca="1">G245*(1+Returns!G246)</f>
        <v>8902293.9590225052</v>
      </c>
      <c r="H246" s="14">
        <f ca="1">H245*(1+Returns!H246)</f>
        <v>10795883.105487414</v>
      </c>
      <c r="I246" s="14">
        <f ca="1">I245*(1+Returns!I246)</f>
        <v>5416850.5383753283</v>
      </c>
      <c r="J246" s="14">
        <f ca="1">J245*(1+Returns!J246)</f>
        <v>0</v>
      </c>
      <c r="K246" s="14">
        <f ca="1">K245*(1+Returns!K246)</f>
        <v>0</v>
      </c>
      <c r="L246" s="14">
        <f ca="1">L245*(1+Returns!L246)</f>
        <v>21584201.837126818</v>
      </c>
      <c r="M246" s="14">
        <f ca="1">M245*(1+Returns!M246)</f>
        <v>21622022.287321452</v>
      </c>
      <c r="N246" s="14">
        <f ca="1">N245*(1+Returns!N246)-R246-T246</f>
        <v>38777501.370796889</v>
      </c>
      <c r="O246" s="17">
        <f ca="1">(Assumptions!$B$16 / 252)*F245</f>
        <v>3399.3017605346149</v>
      </c>
      <c r="P246" s="17">
        <f t="shared" ca="1" si="34"/>
        <v>33946.212866499169</v>
      </c>
      <c r="Q246" s="16">
        <f t="shared" si="35"/>
        <v>0</v>
      </c>
      <c r="R246" s="17">
        <f t="shared" si="36"/>
        <v>0</v>
      </c>
      <c r="S246" s="19">
        <f t="shared" si="37"/>
        <v>0</v>
      </c>
      <c r="T246" s="20">
        <f ca="1">IF(AND(S246=1,F245&gt;D245),Assumptions!$B$17*(F245-D245),0)</f>
        <v>0</v>
      </c>
      <c r="U246" s="27">
        <f t="shared" ca="1" si="38"/>
        <v>-1.2326127592843239E-4</v>
      </c>
      <c r="V246" s="34">
        <f t="shared" ca="1" si="39"/>
        <v>7.0648068852638968E-2</v>
      </c>
    </row>
    <row r="247" spans="1:22" x14ac:dyDescent="0.25">
      <c r="A247" s="4">
        <f t="shared" si="30"/>
        <v>2</v>
      </c>
      <c r="B247" s="4">
        <f t="shared" si="31"/>
        <v>2013</v>
      </c>
      <c r="C247" s="9">
        <v>41324</v>
      </c>
      <c r="D247" s="12">
        <f ca="1">(1+[1]Returns!E247)*D246</f>
        <v>107609229.05809106</v>
      </c>
      <c r="E247" s="12">
        <f t="shared" ca="1" si="32"/>
        <v>107171585.61161141</v>
      </c>
      <c r="F247" s="12">
        <f t="shared" ca="1" si="33"/>
        <v>107134240.51598665</v>
      </c>
      <c r="G247" s="14">
        <f ca="1">G246*(1+Returns!G247)</f>
        <v>8948069.9911956564</v>
      </c>
      <c r="H247" s="14">
        <f ca="1">H246*(1+Returns!H247)</f>
        <v>10798896.87409069</v>
      </c>
      <c r="I247" s="14">
        <f ca="1">I246*(1+Returns!I247)</f>
        <v>5418432.1328728925</v>
      </c>
      <c r="J247" s="14">
        <f ca="1">J246*(1+Returns!J247)</f>
        <v>0</v>
      </c>
      <c r="K247" s="14">
        <f ca="1">K246*(1+Returns!K247)</f>
        <v>0</v>
      </c>
      <c r="L247" s="14">
        <f ca="1">L246*(1+Returns!L247)</f>
        <v>21590199.547677357</v>
      </c>
      <c r="M247" s="14">
        <f ca="1">M246*(1+Returns!M247)</f>
        <v>21628169.235639028</v>
      </c>
      <c r="N247" s="14">
        <f ca="1">N246*(1+Returns!N247)-R247-T247</f>
        <v>38787817.830135778</v>
      </c>
      <c r="O247" s="17">
        <f ca="1">(Assumptions!$B$16 / 252)*F246</f>
        <v>3398.8827582623462</v>
      </c>
      <c r="P247" s="17">
        <f t="shared" ca="1" si="34"/>
        <v>37345.095624761518</v>
      </c>
      <c r="Q247" s="16">
        <f t="shared" si="35"/>
        <v>0</v>
      </c>
      <c r="R247" s="17">
        <f t="shared" si="36"/>
        <v>0</v>
      </c>
      <c r="S247" s="19">
        <f t="shared" si="37"/>
        <v>0</v>
      </c>
      <c r="T247" s="20">
        <f ca="1">IF(AND(S247=1,F246&gt;D246),Assumptions!$B$17*(F246-D246),0)</f>
        <v>0</v>
      </c>
      <c r="U247" s="27">
        <f t="shared" ca="1" si="38"/>
        <v>6.4851964658330097E-4</v>
      </c>
      <c r="V247" s="34">
        <f t="shared" ca="1" si="39"/>
        <v>7.134240515986634E-2</v>
      </c>
    </row>
    <row r="248" spans="1:22" x14ac:dyDescent="0.25">
      <c r="A248" s="4">
        <f t="shared" si="30"/>
        <v>2</v>
      </c>
      <c r="B248" s="4">
        <f t="shared" si="31"/>
        <v>2013</v>
      </c>
      <c r="C248" s="9">
        <v>41325</v>
      </c>
      <c r="D248" s="12">
        <f ca="1">(1+[1]Returns!E248)*D247</f>
        <v>107637845.58037448</v>
      </c>
      <c r="E248" s="12">
        <f t="shared" ca="1" si="32"/>
        <v>107192287.94804704</v>
      </c>
      <c r="F248" s="12">
        <f t="shared" ca="1" si="33"/>
        <v>107151541.76542178</v>
      </c>
      <c r="G248" s="14">
        <f ca="1">G247*(1+Returns!G248)</f>
        <v>8941745.9432464242</v>
      </c>
      <c r="H248" s="14">
        <f ca="1">H247*(1+Returns!H248)</f>
        <v>10801907.302149875</v>
      </c>
      <c r="I248" s="14">
        <f ca="1">I247*(1+Returns!I248)</f>
        <v>5420011.9980112091</v>
      </c>
      <c r="J248" s="14">
        <f ca="1">J247*(1+Returns!J248)</f>
        <v>0</v>
      </c>
      <c r="K248" s="14">
        <f ca="1">K247*(1+Returns!K248)</f>
        <v>0</v>
      </c>
      <c r="L248" s="14">
        <f ca="1">L247*(1+Returns!L248)</f>
        <v>21596190.601186465</v>
      </c>
      <c r="M248" s="14">
        <f ca="1">M247*(1+Returns!M248)</f>
        <v>21634309.407430142</v>
      </c>
      <c r="N248" s="14">
        <f ca="1">N247*(1+Returns!N248)-R248-T248</f>
        <v>38798122.696022928</v>
      </c>
      <c r="O248" s="17">
        <f ca="1">(Assumptions!$B$16 / 252)*F247</f>
        <v>3401.0870005075126</v>
      </c>
      <c r="P248" s="17">
        <f t="shared" ca="1" si="34"/>
        <v>40746.18262526903</v>
      </c>
      <c r="Q248" s="16">
        <f t="shared" si="35"/>
        <v>0</v>
      </c>
      <c r="R248" s="17">
        <f t="shared" si="36"/>
        <v>0</v>
      </c>
      <c r="S248" s="19">
        <f t="shared" si="37"/>
        <v>0</v>
      </c>
      <c r="T248" s="20">
        <f ca="1">IF(AND(S248=1,F247&gt;D247),Assumptions!$B$17*(F247-D247),0)</f>
        <v>0</v>
      </c>
      <c r="U248" s="27">
        <f t="shared" ca="1" si="38"/>
        <v>1.6149131549170193E-4</v>
      </c>
      <c r="V248" s="34">
        <f t="shared" ca="1" si="39"/>
        <v>7.151541765421765E-2</v>
      </c>
    </row>
    <row r="249" spans="1:22" x14ac:dyDescent="0.25">
      <c r="A249" s="4">
        <f t="shared" si="30"/>
        <v>2</v>
      </c>
      <c r="B249" s="4">
        <f t="shared" si="31"/>
        <v>2013</v>
      </c>
      <c r="C249" s="9">
        <v>41326</v>
      </c>
      <c r="D249" s="12">
        <f ca="1">(1+[1]Returns!E249)*D248</f>
        <v>107666549.36465541</v>
      </c>
      <c r="E249" s="12">
        <f t="shared" ca="1" si="32"/>
        <v>107190720.77945706</v>
      </c>
      <c r="F249" s="12">
        <f t="shared" ca="1" si="33"/>
        <v>107146572.96058527</v>
      </c>
      <c r="G249" s="14">
        <f ca="1">G248*(1+Returns!G249)</f>
        <v>8913069.8089145701</v>
      </c>
      <c r="H249" s="14">
        <f ca="1">H248*(1+Returns!H249)</f>
        <v>10804926.935474837</v>
      </c>
      <c r="I249" s="14">
        <f ca="1">I248*(1+Returns!I249)</f>
        <v>5421596.7073495947</v>
      </c>
      <c r="J249" s="14">
        <f ca="1">J248*(1+Returns!J249)</f>
        <v>0</v>
      </c>
      <c r="K249" s="14">
        <f ca="1">K248*(1+Returns!K249)</f>
        <v>0</v>
      </c>
      <c r="L249" s="14">
        <f ca="1">L248*(1+Returns!L249)</f>
        <v>21602199.969047751</v>
      </c>
      <c r="M249" s="14">
        <f ca="1">M248*(1+Returns!M249)</f>
        <v>21640468.375283983</v>
      </c>
      <c r="N249" s="14">
        <f ca="1">N248*(1+Returns!N249)-R249-T249</f>
        <v>38808458.98338633</v>
      </c>
      <c r="O249" s="17">
        <f ca="1">(Assumptions!$B$16 / 252)*F248</f>
        <v>3401.636246521326</v>
      </c>
      <c r="P249" s="17">
        <f t="shared" ca="1" si="34"/>
        <v>44147.818871790354</v>
      </c>
      <c r="Q249" s="16">
        <f t="shared" si="35"/>
        <v>0</v>
      </c>
      <c r="R249" s="17">
        <f t="shared" si="36"/>
        <v>0</v>
      </c>
      <c r="S249" s="19">
        <f t="shared" si="37"/>
        <v>0</v>
      </c>
      <c r="T249" s="20">
        <f ca="1">IF(AND(S249=1,F248&gt;D248),Assumptions!$B$17*(F248-D248),0)</f>
        <v>0</v>
      </c>
      <c r="U249" s="27">
        <f t="shared" ca="1" si="38"/>
        <v>-4.6371753076535072E-5</v>
      </c>
      <c r="V249" s="34">
        <f t="shared" ca="1" si="39"/>
        <v>7.1465729605852513E-2</v>
      </c>
    </row>
    <row r="250" spans="1:22" x14ac:dyDescent="0.25">
      <c r="A250" s="4">
        <f t="shared" si="30"/>
        <v>2</v>
      </c>
      <c r="B250" s="4">
        <f t="shared" si="31"/>
        <v>2013</v>
      </c>
      <c r="C250" s="9">
        <v>41327</v>
      </c>
      <c r="D250" s="12">
        <f ca="1">(1+[1]Returns!E250)*D249</f>
        <v>107695260.80337448</v>
      </c>
      <c r="E250" s="12">
        <f t="shared" ca="1" si="32"/>
        <v>107131214.23944373</v>
      </c>
      <c r="F250" s="12">
        <f t="shared" ca="1" si="33"/>
        <v>107083664.94206525</v>
      </c>
      <c r="G250" s="14">
        <f ca="1">G249*(1+Returns!G250)</f>
        <v>8826446.8164443355</v>
      </c>
      <c r="H250" s="14">
        <f ca="1">H249*(1+Returns!H250)</f>
        <v>10807947.412927153</v>
      </c>
      <c r="I250" s="14">
        <f ca="1">I249*(1+Returns!I250)</f>
        <v>5423181.8800271181</v>
      </c>
      <c r="J250" s="14">
        <f ca="1">J249*(1+Returns!J250)</f>
        <v>0</v>
      </c>
      <c r="K250" s="14">
        <f ca="1">K249*(1+Returns!K250)</f>
        <v>0</v>
      </c>
      <c r="L250" s="14">
        <f ca="1">L249*(1+Returns!L250)</f>
        <v>21608211.009079039</v>
      </c>
      <c r="M250" s="14">
        <f ca="1">M249*(1+Returns!M250)</f>
        <v>21646629.09650486</v>
      </c>
      <c r="N250" s="14">
        <f ca="1">N249*(1+Returns!N250)-R250-T250</f>
        <v>38818798.024461225</v>
      </c>
      <c r="O250" s="17">
        <f ca="1">(Assumptions!$B$16 / 252)*F249</f>
        <v>3401.4785066852464</v>
      </c>
      <c r="P250" s="17">
        <f t="shared" ca="1" si="34"/>
        <v>47549.297378475603</v>
      </c>
      <c r="Q250" s="16">
        <f t="shared" si="35"/>
        <v>0</v>
      </c>
      <c r="R250" s="17">
        <f t="shared" si="36"/>
        <v>0</v>
      </c>
      <c r="S250" s="19">
        <f t="shared" si="37"/>
        <v>0</v>
      </c>
      <c r="T250" s="20">
        <f ca="1">IF(AND(S250=1,F249&gt;D249),Assumptions!$B$17*(F249-D249),0)</f>
        <v>0</v>
      </c>
      <c r="U250" s="27">
        <f t="shared" ca="1" si="38"/>
        <v>-5.8712114425862882E-4</v>
      </c>
      <c r="V250" s="34">
        <f t="shared" ca="1" si="39"/>
        <v>7.0836649420652487E-2</v>
      </c>
    </row>
    <row r="251" spans="1:22" x14ac:dyDescent="0.25">
      <c r="A251" s="4">
        <f t="shared" si="30"/>
        <v>2</v>
      </c>
      <c r="B251" s="4">
        <f t="shared" si="31"/>
        <v>2013</v>
      </c>
      <c r="C251" s="9">
        <v>41330</v>
      </c>
      <c r="D251" s="12">
        <f ca="1">(1+[1]Returns!E251)*D250</f>
        <v>107724019.74581942</v>
      </c>
      <c r="E251" s="12">
        <f t="shared" ca="1" si="32"/>
        <v>107322267.25214067</v>
      </c>
      <c r="F251" s="12">
        <f t="shared" ca="1" si="33"/>
        <v>107271318.47333546</v>
      </c>
      <c r="G251" s="14">
        <f ca="1">G250*(1+Returns!G251)</f>
        <v>8990338.2982579209</v>
      </c>
      <c r="H251" s="14">
        <f ca="1">H250*(1+Returns!H251)</f>
        <v>10810972.920076298</v>
      </c>
      <c r="I251" s="14">
        <f ca="1">I250*(1+Returns!I251)</f>
        <v>5424769.7092102505</v>
      </c>
      <c r="J251" s="14">
        <f ca="1">J250*(1+Returns!J251)</f>
        <v>0</v>
      </c>
      <c r="K251" s="14">
        <f ca="1">K250*(1+Returns!K251)</f>
        <v>0</v>
      </c>
      <c r="L251" s="14">
        <f ca="1">L250*(1+Returns!L251)</f>
        <v>21614232.05228005</v>
      </c>
      <c r="M251" s="14">
        <f ca="1">M250*(1+Returns!M251)</f>
        <v>21652800.102813181</v>
      </c>
      <c r="N251" s="14">
        <f ca="1">N250*(1+Returns!N251)-R251-T251</f>
        <v>38829154.169502974</v>
      </c>
      <c r="O251" s="17">
        <f ca="1">(Assumptions!$B$16 / 252)*F250</f>
        <v>3399.4814267322299</v>
      </c>
      <c r="P251" s="17">
        <f t="shared" ca="1" si="34"/>
        <v>50948.778805207832</v>
      </c>
      <c r="Q251" s="16">
        <f t="shared" si="35"/>
        <v>0</v>
      </c>
      <c r="R251" s="17">
        <f t="shared" si="36"/>
        <v>0</v>
      </c>
      <c r="S251" s="19">
        <f t="shared" si="37"/>
        <v>0</v>
      </c>
      <c r="T251" s="20">
        <f ca="1">IF(AND(S251=1,F250&gt;D250),Assumptions!$B$17*(F250-D250),0)</f>
        <v>0</v>
      </c>
      <c r="U251" s="27">
        <f t="shared" ca="1" si="38"/>
        <v>1.7524010909761856E-3</v>
      </c>
      <c r="V251" s="34">
        <f t="shared" ca="1" si="39"/>
        <v>7.2713184733354419E-2</v>
      </c>
    </row>
    <row r="252" spans="1:22" x14ac:dyDescent="0.25">
      <c r="A252" s="4">
        <f t="shared" si="30"/>
        <v>2</v>
      </c>
      <c r="B252" s="4">
        <f t="shared" si="31"/>
        <v>2013</v>
      </c>
      <c r="C252" s="9">
        <v>41331</v>
      </c>
      <c r="D252" s="12">
        <f ca="1">(1+[1]Returns!E252)*D251</f>
        <v>107752945.79960158</v>
      </c>
      <c r="E252" s="12">
        <f t="shared" ca="1" si="32"/>
        <v>107222525.84504367</v>
      </c>
      <c r="F252" s="12">
        <f t="shared" ca="1" si="33"/>
        <v>107168171.62755677</v>
      </c>
      <c r="G252" s="14">
        <f ca="1">G251*(1+Returns!G252)</f>
        <v>8863277.4496966694</v>
      </c>
      <c r="H252" s="14">
        <f ca="1">H251*(1+Returns!H252)</f>
        <v>10814016.020005805</v>
      </c>
      <c r="I252" s="14">
        <f ca="1">I251*(1+Returns!I252)</f>
        <v>5426366.7777899746</v>
      </c>
      <c r="J252" s="14">
        <f ca="1">J251*(1+Returns!J252)</f>
        <v>0</v>
      </c>
      <c r="K252" s="14">
        <f ca="1">K251*(1+Returns!K252)</f>
        <v>0</v>
      </c>
      <c r="L252" s="14">
        <f ca="1">L251*(1+Returns!L252)</f>
        <v>21620288.104319397</v>
      </c>
      <c r="M252" s="14">
        <f ca="1">M251*(1+Returns!M252)</f>
        <v>21659007.00244496</v>
      </c>
      <c r="N252" s="14">
        <f ca="1">N251*(1+Returns!N252)-R252-T252</f>
        <v>38839570.490786865</v>
      </c>
      <c r="O252" s="17">
        <f ca="1">(Assumptions!$B$16 / 252)*F251</f>
        <v>3405.4386816931892</v>
      </c>
      <c r="P252" s="17">
        <f t="shared" ca="1" si="34"/>
        <v>54354.21748690102</v>
      </c>
      <c r="Q252" s="16">
        <f t="shared" si="35"/>
        <v>0</v>
      </c>
      <c r="R252" s="17">
        <f t="shared" si="36"/>
        <v>0</v>
      </c>
      <c r="S252" s="19">
        <f t="shared" si="37"/>
        <v>0</v>
      </c>
      <c r="T252" s="20">
        <f ca="1">IF(AND(S252=1,F251&gt;D251),Assumptions!$B$17*(F251-D251),0)</f>
        <v>0</v>
      </c>
      <c r="U252" s="27">
        <f t="shared" ca="1" si="38"/>
        <v>-9.6155102078221422E-4</v>
      </c>
      <c r="V252" s="34">
        <f t="shared" ca="1" si="39"/>
        <v>7.1681716275567631E-2</v>
      </c>
    </row>
    <row r="253" spans="1:22" x14ac:dyDescent="0.25">
      <c r="A253" s="4">
        <f t="shared" si="30"/>
        <v>2</v>
      </c>
      <c r="B253" s="4">
        <f t="shared" si="31"/>
        <v>2013</v>
      </c>
      <c r="C253" s="9">
        <v>41332</v>
      </c>
      <c r="D253" s="12">
        <f ca="1">(1+[1]Returns!E253)*D252</f>
        <v>107781799.8834278</v>
      </c>
      <c r="E253" s="12">
        <f t="shared" ca="1" si="32"/>
        <v>107235617.93412289</v>
      </c>
      <c r="F253" s="12">
        <f t="shared" ca="1" si="33"/>
        <v>107177861.55245733</v>
      </c>
      <c r="G253" s="14">
        <f ca="1">G252*(1+Returns!G253)</f>
        <v>8849117.72033366</v>
      </c>
      <c r="H253" s="14">
        <f ca="1">H252*(1+Returns!H253)</f>
        <v>10817051.601274459</v>
      </c>
      <c r="I253" s="14">
        <f ca="1">I252*(1+Returns!I253)</f>
        <v>5427959.928046138</v>
      </c>
      <c r="J253" s="14">
        <f ca="1">J252*(1+Returns!J253)</f>
        <v>0</v>
      </c>
      <c r="K253" s="14">
        <f ca="1">K252*(1+Returns!K253)</f>
        <v>0</v>
      </c>
      <c r="L253" s="14">
        <f ca="1">L252*(1+Returns!L253)</f>
        <v>21626329.183039147</v>
      </c>
      <c r="M253" s="14">
        <f ca="1">M252*(1+Returns!M253)</f>
        <v>21665198.609482486</v>
      </c>
      <c r="N253" s="14">
        <f ca="1">N252*(1+Returns!N253)-R253-T253</f>
        <v>38849960.891946994</v>
      </c>
      <c r="O253" s="17">
        <f ca="1">(Assumptions!$B$16 / 252)*F252</f>
        <v>3402.1641786525956</v>
      </c>
      <c r="P253" s="17">
        <f t="shared" ca="1" si="34"/>
        <v>57756.381665553614</v>
      </c>
      <c r="Q253" s="16">
        <f t="shared" si="35"/>
        <v>0</v>
      </c>
      <c r="R253" s="17">
        <f t="shared" si="36"/>
        <v>0</v>
      </c>
      <c r="S253" s="19">
        <f t="shared" si="37"/>
        <v>0</v>
      </c>
      <c r="T253" s="20">
        <f ca="1">IF(AND(S253=1,F252&gt;D252),Assumptions!$B$17*(F252-D252),0)</f>
        <v>0</v>
      </c>
      <c r="U253" s="27">
        <f t="shared" ca="1" si="38"/>
        <v>9.0417936159603585E-5</v>
      </c>
      <c r="V253" s="34">
        <f t="shared" ca="1" si="39"/>
        <v>7.1778615524573208E-2</v>
      </c>
    </row>
    <row r="254" spans="1:22" x14ac:dyDescent="0.25">
      <c r="A254" s="4">
        <f t="shared" si="30"/>
        <v>2</v>
      </c>
      <c r="B254" s="4">
        <f t="shared" si="31"/>
        <v>2013</v>
      </c>
      <c r="C254" s="9">
        <v>41333</v>
      </c>
      <c r="D254" s="12">
        <f ca="1">(1+[1]Returns!E254)*D253</f>
        <v>107810661.69380058</v>
      </c>
      <c r="E254" s="12">
        <f t="shared" ca="1" si="32"/>
        <v>107192021.54180786</v>
      </c>
      <c r="F254" s="12">
        <f t="shared" ca="1" si="33"/>
        <v>107130862.688347</v>
      </c>
      <c r="G254" s="14">
        <f ca="1">G253*(1+Returns!G254)</f>
        <v>8778261.9521135893</v>
      </c>
      <c r="H254" s="14">
        <f ca="1">H253*(1+Returns!H254)</f>
        <v>10820088.034655187</v>
      </c>
      <c r="I254" s="14">
        <f ca="1">I253*(1+Returns!I254)</f>
        <v>5429553.5460421061</v>
      </c>
      <c r="J254" s="14">
        <f ca="1">J253*(1+Returns!J254)</f>
        <v>0</v>
      </c>
      <c r="K254" s="14">
        <f ca="1">K253*(1+Returns!K254)</f>
        <v>0</v>
      </c>
      <c r="L254" s="14">
        <f ca="1">L253*(1+Returns!L254)</f>
        <v>21632371.949739736</v>
      </c>
      <c r="M254" s="14">
        <f ca="1">M253*(1+Returns!M254)</f>
        <v>21671391.986499481</v>
      </c>
      <c r="N254" s="14">
        <f ca="1">N253*(1+Returns!N254)-R254-T254</f>
        <v>38860354.072757743</v>
      </c>
      <c r="O254" s="17">
        <f ca="1">(Assumptions!$B$16 / 252)*F253</f>
        <v>3402.4717953161057</v>
      </c>
      <c r="P254" s="17">
        <f t="shared" ca="1" si="34"/>
        <v>61158.853460869723</v>
      </c>
      <c r="Q254" s="16">
        <f t="shared" si="35"/>
        <v>0</v>
      </c>
      <c r="R254" s="17">
        <f t="shared" si="36"/>
        <v>0</v>
      </c>
      <c r="S254" s="19">
        <f t="shared" si="37"/>
        <v>0</v>
      </c>
      <c r="T254" s="20">
        <f ca="1">IF(AND(S254=1,F253&gt;D253),Assumptions!$B$17*(F253-D253),0)</f>
        <v>0</v>
      </c>
      <c r="U254" s="27">
        <f t="shared" ca="1" si="38"/>
        <v>-4.3851279946771626E-4</v>
      </c>
      <c r="V254" s="34">
        <f t="shared" ca="1" si="39"/>
        <v>7.130862688346995E-2</v>
      </c>
    </row>
    <row r="255" spans="1:22" x14ac:dyDescent="0.25">
      <c r="A255" s="4">
        <f t="shared" si="30"/>
        <v>3</v>
      </c>
      <c r="B255" s="4">
        <f t="shared" si="31"/>
        <v>2013</v>
      </c>
      <c r="C255" s="9">
        <v>41334</v>
      </c>
      <c r="D255" s="12">
        <f ca="1">(1+[1]Returns!E255)*D254</f>
        <v>107839531.23278895</v>
      </c>
      <c r="E255" s="12">
        <f t="shared" ca="1" si="32"/>
        <v>107053264.59569556</v>
      </c>
      <c r="F255" s="12">
        <f t="shared" ca="1" si="33"/>
        <v>107049863.61592767</v>
      </c>
      <c r="G255" s="14">
        <f ca="1">G254*(1+Returns!G255)</f>
        <v>8673396.9239965659</v>
      </c>
      <c r="H255" s="14">
        <f ca="1">H254*(1+Returns!H255)</f>
        <v>10823125.320387186</v>
      </c>
      <c r="I255" s="14">
        <f ca="1">I254*(1+Returns!I255)</f>
        <v>5431147.6319152052</v>
      </c>
      <c r="J255" s="14">
        <f ca="1">J254*(1+Returns!J255)</f>
        <v>0</v>
      </c>
      <c r="K255" s="14">
        <f ca="1">K254*(1+Returns!K255)</f>
        <v>0</v>
      </c>
      <c r="L255" s="14">
        <f ca="1">L254*(1+Returns!L255)</f>
        <v>21638416.404892817</v>
      </c>
      <c r="M255" s="14">
        <f ca="1">M254*(1+Returns!M255)</f>
        <v>21677587.134001922</v>
      </c>
      <c r="N255" s="14">
        <f ca="1">N254*(1+Returns!N255)-R255-T255</f>
        <v>38809591.180501856</v>
      </c>
      <c r="O255" s="17">
        <f ca="1">(Assumptions!$B$16 / 252)*F254</f>
        <v>3400.9797678840314</v>
      </c>
      <c r="P255" s="17">
        <f t="shared" ca="1" si="34"/>
        <v>3400.9797678840332</v>
      </c>
      <c r="Q255" s="16">
        <f t="shared" si="35"/>
        <v>1</v>
      </c>
      <c r="R255" s="17">
        <f t="shared" ca="1" si="36"/>
        <v>61158.853460869723</v>
      </c>
      <c r="S255" s="19">
        <f t="shared" si="37"/>
        <v>0</v>
      </c>
      <c r="T255" s="20">
        <f ca="1">IF(AND(S255=1,F254&gt;D254),Assumptions!$B$17*(F254-D254),0)</f>
        <v>0</v>
      </c>
      <c r="U255" s="27">
        <f t="shared" ca="1" si="38"/>
        <v>-7.5607598395766029E-4</v>
      </c>
      <c r="V255" s="34">
        <f t="shared" ca="1" si="39"/>
        <v>7.0498636159276762E-2</v>
      </c>
    </row>
    <row r="256" spans="1:22" x14ac:dyDescent="0.25">
      <c r="A256" s="4">
        <f t="shared" si="30"/>
        <v>3</v>
      </c>
      <c r="B256" s="4">
        <f t="shared" si="31"/>
        <v>2013</v>
      </c>
      <c r="C256" s="9">
        <v>41337</v>
      </c>
      <c r="D256" s="12">
        <f ca="1">(1+[1]Returns!E256)*D255</f>
        <v>107868408.50246246</v>
      </c>
      <c r="E256" s="12">
        <f t="shared" ca="1" si="32"/>
        <v>107024769.56656216</v>
      </c>
      <c r="F256" s="12">
        <f t="shared" ca="1" si="33"/>
        <v>107017970.17842552</v>
      </c>
      <c r="G256" s="14">
        <f ca="1">G255*(1+Returns!G256)</f>
        <v>8617643.7590169366</v>
      </c>
      <c r="H256" s="14">
        <f ca="1">H255*(1+Returns!H256)</f>
        <v>10826163.458709719</v>
      </c>
      <c r="I256" s="14">
        <f ca="1">I255*(1+Returns!I256)</f>
        <v>5432742.1858028015</v>
      </c>
      <c r="J256" s="14">
        <f ca="1">J255*(1+Returns!J256)</f>
        <v>0</v>
      </c>
      <c r="K256" s="14">
        <f ca="1">K255*(1+Returns!K256)</f>
        <v>0</v>
      </c>
      <c r="L256" s="14">
        <f ca="1">L255*(1+Returns!L256)</f>
        <v>21644462.548970174</v>
      </c>
      <c r="M256" s="14">
        <f ca="1">M255*(1+Returns!M256)</f>
        <v>21683784.052495938</v>
      </c>
      <c r="N256" s="14">
        <f ca="1">N255*(1+Returns!N256)-R256-T256</f>
        <v>38819973.561566591</v>
      </c>
      <c r="O256" s="17">
        <f ca="1">(Assumptions!$B$16 / 252)*F255</f>
        <v>3398.4083687596085</v>
      </c>
      <c r="P256" s="17">
        <f t="shared" ca="1" si="34"/>
        <v>6799.3881366436417</v>
      </c>
      <c r="Q256" s="16">
        <f t="shared" si="35"/>
        <v>0</v>
      </c>
      <c r="R256" s="17">
        <f t="shared" si="36"/>
        <v>0</v>
      </c>
      <c r="S256" s="19">
        <f t="shared" si="37"/>
        <v>0</v>
      </c>
      <c r="T256" s="20">
        <f ca="1">IF(AND(S256=1,F255&gt;D255),Assumptions!$B$17*(F255-D255),0)</f>
        <v>0</v>
      </c>
      <c r="U256" s="27">
        <f t="shared" ca="1" si="38"/>
        <v>-2.9793066917460642E-4</v>
      </c>
      <c r="V256" s="34">
        <f t="shared" ca="1" si="39"/>
        <v>7.0179701784255366E-2</v>
      </c>
    </row>
    <row r="257" spans="1:22" x14ac:dyDescent="0.25">
      <c r="A257" s="4">
        <f t="shared" si="30"/>
        <v>3</v>
      </c>
      <c r="B257" s="4">
        <f t="shared" si="31"/>
        <v>2013</v>
      </c>
      <c r="C257" s="9">
        <v>41338</v>
      </c>
      <c r="D257" s="12">
        <f ca="1">(1+[1]Returns!E257)*D256</f>
        <v>107897333.41620238</v>
      </c>
      <c r="E257" s="12">
        <f t="shared" ca="1" si="32"/>
        <v>107057223.85253406</v>
      </c>
      <c r="F257" s="12">
        <f t="shared" ca="1" si="33"/>
        <v>107047027.06851873</v>
      </c>
      <c r="G257" s="14">
        <f ca="1">G256*(1+Returns!G257)</f>
        <v>8622794.7205060758</v>
      </c>
      <c r="H257" s="14">
        <f ca="1">H256*(1+Returns!H257)</f>
        <v>10829206.642195299</v>
      </c>
      <c r="I257" s="14">
        <f ca="1">I256*(1+Returns!I257)</f>
        <v>5434339.4046824705</v>
      </c>
      <c r="J257" s="14">
        <f ca="1">J256*(1+Returns!J257)</f>
        <v>0</v>
      </c>
      <c r="K257" s="14">
        <f ca="1">K256*(1+Returns!K257)</f>
        <v>0</v>
      </c>
      <c r="L257" s="14">
        <f ca="1">L256*(1+Returns!L257)</f>
        <v>21650518.726856574</v>
      </c>
      <c r="M257" s="14">
        <f ca="1">M256*(1+Returns!M257)</f>
        <v>21689991.288197242</v>
      </c>
      <c r="N257" s="14">
        <f ca="1">N256*(1+Returns!N257)-R257-T257</f>
        <v>38830373.070096411</v>
      </c>
      <c r="O257" s="17">
        <f ca="1">(Assumptions!$B$16 / 252)*F256</f>
        <v>3397.395878680175</v>
      </c>
      <c r="P257" s="17">
        <f t="shared" ca="1" si="34"/>
        <v>10196.784015323818</v>
      </c>
      <c r="Q257" s="16">
        <f t="shared" si="35"/>
        <v>0</v>
      </c>
      <c r="R257" s="17">
        <f t="shared" si="36"/>
        <v>0</v>
      </c>
      <c r="S257" s="19">
        <f t="shared" si="37"/>
        <v>0</v>
      </c>
      <c r="T257" s="20">
        <f ca="1">IF(AND(S257=1,F256&gt;D256),Assumptions!$B$17*(F256-D256),0)</f>
        <v>0</v>
      </c>
      <c r="U257" s="27">
        <f t="shared" ca="1" si="38"/>
        <v>2.7151412089732041E-4</v>
      </c>
      <c r="V257" s="34">
        <f t="shared" ca="1" si="39"/>
        <v>7.0470270685187408E-2</v>
      </c>
    </row>
    <row r="258" spans="1:22" x14ac:dyDescent="0.25">
      <c r="A258" s="4">
        <f t="shared" si="30"/>
        <v>3</v>
      </c>
      <c r="B258" s="4">
        <f t="shared" si="31"/>
        <v>2013</v>
      </c>
      <c r="C258" s="9">
        <v>41339</v>
      </c>
      <c r="D258" s="12">
        <f ca="1">(1+[1]Returns!E258)*D257</f>
        <v>107926266.08615793</v>
      </c>
      <c r="E258" s="12">
        <f t="shared" ca="1" si="32"/>
        <v>107097563.35368025</v>
      </c>
      <c r="F258" s="12">
        <f t="shared" ca="1" si="33"/>
        <v>107083968.25134529</v>
      </c>
      <c r="G258" s="14">
        <f ca="1">G257*(1+Returns!G258)</f>
        <v>8635823.3148054108</v>
      </c>
      <c r="H258" s="14">
        <f ca="1">H257*(1+Returns!H258)</f>
        <v>10832250.681105403</v>
      </c>
      <c r="I258" s="14">
        <f ca="1">I257*(1+Returns!I258)</f>
        <v>5435937.0931423372</v>
      </c>
      <c r="J258" s="14">
        <f ca="1">J257*(1+Returns!J258)</f>
        <v>0</v>
      </c>
      <c r="K258" s="14">
        <f ca="1">K257*(1+Returns!K258)</f>
        <v>0</v>
      </c>
      <c r="L258" s="14">
        <f ca="1">L257*(1+Returns!L258)</f>
        <v>21656576.599277571</v>
      </c>
      <c r="M258" s="14">
        <f ca="1">M257*(1+Returns!M258)</f>
        <v>21696200.30079205</v>
      </c>
      <c r="N258" s="14">
        <f ca="1">N257*(1+Returns!N258)-R258-T258</f>
        <v>38840775.364557482</v>
      </c>
      <c r="O258" s="17">
        <f ca="1">(Assumptions!$B$16 / 252)*F257</f>
        <v>3398.3183196355149</v>
      </c>
      <c r="P258" s="17">
        <f t="shared" ca="1" si="34"/>
        <v>13595.102334959332</v>
      </c>
      <c r="Q258" s="16">
        <f t="shared" si="35"/>
        <v>0</v>
      </c>
      <c r="R258" s="17">
        <f t="shared" si="36"/>
        <v>0</v>
      </c>
      <c r="S258" s="19">
        <f t="shared" si="37"/>
        <v>0</v>
      </c>
      <c r="T258" s="20">
        <f ca="1">IF(AND(S258=1,F257&gt;D257),Assumptions!$B$17*(F257-D257),0)</f>
        <v>0</v>
      </c>
      <c r="U258" s="27">
        <f t="shared" ca="1" si="38"/>
        <v>3.4509302909380146E-4</v>
      </c>
      <c r="V258" s="34">
        <f t="shared" ca="1" si="39"/>
        <v>7.0839682513452962E-2</v>
      </c>
    </row>
    <row r="259" spans="1:22" x14ac:dyDescent="0.25">
      <c r="A259" s="4">
        <f t="shared" si="30"/>
        <v>3</v>
      </c>
      <c r="B259" s="4">
        <f t="shared" si="31"/>
        <v>2013</v>
      </c>
      <c r="C259" s="9">
        <v>41340</v>
      </c>
      <c r="D259" s="12">
        <f ca="1">(1+[1]Returns!E259)*D258</f>
        <v>107955206.51440893</v>
      </c>
      <c r="E259" s="12">
        <f t="shared" ca="1" si="32"/>
        <v>107110259.63543868</v>
      </c>
      <c r="F259" s="12">
        <f t="shared" ca="1" si="33"/>
        <v>107093265.04204813</v>
      </c>
      <c r="G259" s="14">
        <f ca="1">G258*(1+Returns!G259)</f>
        <v>8621201.1052452698</v>
      </c>
      <c r="H259" s="14">
        <f ca="1">H258*(1+Returns!H259)</f>
        <v>10835295.575680489</v>
      </c>
      <c r="I259" s="14">
        <f ca="1">I258*(1+Returns!I259)</f>
        <v>5437535.2513204571</v>
      </c>
      <c r="J259" s="14">
        <f ca="1">J258*(1+Returns!J259)</f>
        <v>0</v>
      </c>
      <c r="K259" s="14">
        <f ca="1">K258*(1+Returns!K259)</f>
        <v>0</v>
      </c>
      <c r="L259" s="14">
        <f ca="1">L258*(1+Returns!L259)</f>
        <v>21662636.166707296</v>
      </c>
      <c r="M259" s="14">
        <f ca="1">M258*(1+Returns!M259)</f>
        <v>21702411.09078902</v>
      </c>
      <c r="N259" s="14">
        <f ca="1">N258*(1+Returns!N259)-R259-T259</f>
        <v>38851180.445696138</v>
      </c>
      <c r="O259" s="17">
        <f ca="1">(Assumptions!$B$16 / 252)*F258</f>
        <v>3399.4910555982633</v>
      </c>
      <c r="P259" s="17">
        <f t="shared" ca="1" si="34"/>
        <v>16994.593390557595</v>
      </c>
      <c r="Q259" s="16">
        <f t="shared" si="35"/>
        <v>0</v>
      </c>
      <c r="R259" s="17">
        <f t="shared" si="36"/>
        <v>0</v>
      </c>
      <c r="S259" s="19">
        <f t="shared" si="37"/>
        <v>0</v>
      </c>
      <c r="T259" s="20">
        <f ca="1">IF(AND(S259=1,F258&gt;D258),Assumptions!$B$17*(F258-D258),0)</f>
        <v>0</v>
      </c>
      <c r="U259" s="27">
        <f t="shared" ca="1" si="38"/>
        <v>8.6817764177515855E-5</v>
      </c>
      <c r="V259" s="34">
        <f t="shared" ca="1" si="39"/>
        <v>7.0932650420481247E-2</v>
      </c>
    </row>
    <row r="260" spans="1:22" x14ac:dyDescent="0.25">
      <c r="A260" s="4">
        <f t="shared" ref="A260:A323" si="40">MONTH(C260)</f>
        <v>3</v>
      </c>
      <c r="B260" s="4">
        <f t="shared" ref="B260:B323" si="41">YEAR(C260)</f>
        <v>2013</v>
      </c>
      <c r="C260" s="9">
        <v>41341</v>
      </c>
      <c r="D260" s="12">
        <f ca="1">(1+[1]Returns!E260)*D259</f>
        <v>107984154.70303576</v>
      </c>
      <c r="E260" s="12">
        <f t="shared" ref="E260:E323" ca="1" si="42">SUM(G260:N260)</f>
        <v>107223545.35039359</v>
      </c>
      <c r="F260" s="12">
        <f t="shared" ref="F260:F323" ca="1" si="43">E260-P260</f>
        <v>107203150.97081122</v>
      </c>
      <c r="G260" s="14">
        <f ca="1">G259*(1+Returns!G260)</f>
        <v>8707160.7423017211</v>
      </c>
      <c r="H260" s="14">
        <f ca="1">H259*(1+Returns!H260)</f>
        <v>10838341.326161077</v>
      </c>
      <c r="I260" s="14">
        <f ca="1">I259*(1+Returns!I260)</f>
        <v>5439133.8793549277</v>
      </c>
      <c r="J260" s="14">
        <f ca="1">J259*(1+Returns!J260)</f>
        <v>0</v>
      </c>
      <c r="K260" s="14">
        <f ca="1">K259*(1+Returns!K260)</f>
        <v>0</v>
      </c>
      <c r="L260" s="14">
        <f ca="1">L259*(1+Returns!L260)</f>
        <v>21668697.42962002</v>
      </c>
      <c r="M260" s="14">
        <f ca="1">M259*(1+Returns!M260)</f>
        <v>21708623.658696953</v>
      </c>
      <c r="N260" s="14">
        <f ca="1">N259*(1+Returns!N260)-R260-T260</f>
        <v>38861588.314258896</v>
      </c>
      <c r="O260" s="17">
        <f ca="1">(Assumptions!$B$16 / 252)*F259</f>
        <v>3399.7861918110516</v>
      </c>
      <c r="P260" s="17">
        <f t="shared" ca="1" si="34"/>
        <v>20394.379582368645</v>
      </c>
      <c r="Q260" s="16">
        <f t="shared" si="35"/>
        <v>0</v>
      </c>
      <c r="R260" s="17">
        <f t="shared" si="36"/>
        <v>0</v>
      </c>
      <c r="S260" s="19">
        <f t="shared" si="37"/>
        <v>0</v>
      </c>
      <c r="T260" s="20">
        <f ca="1">IF(AND(S260=1,F259&gt;D259),Assumptions!$B$17*(F259-D259),0)</f>
        <v>0</v>
      </c>
      <c r="U260" s="27">
        <f t="shared" ca="1" si="38"/>
        <v>1.0260769313545914E-3</v>
      </c>
      <c r="V260" s="34">
        <f t="shared" ca="1" si="39"/>
        <v>7.2031509708112118E-2</v>
      </c>
    </row>
    <row r="261" spans="1:22" x14ac:dyDescent="0.25">
      <c r="A261" s="4">
        <f t="shared" si="40"/>
        <v>3</v>
      </c>
      <c r="B261" s="4">
        <f t="shared" si="41"/>
        <v>2013</v>
      </c>
      <c r="C261" s="9">
        <v>41344</v>
      </c>
      <c r="D261" s="12">
        <f ca="1">(1+[1]Returns!E261)*D260</f>
        <v>108013110.65411937</v>
      </c>
      <c r="E261" s="12">
        <f t="shared" ca="1" si="42"/>
        <v>107386604.0966472</v>
      </c>
      <c r="F261" s="12">
        <f t="shared" ca="1" si="43"/>
        <v>107362806.44243084</v>
      </c>
      <c r="G261" s="14">
        <f ca="1">G260*(1+Returns!G261)</f>
        <v>8842885.8219681233</v>
      </c>
      <c r="H261" s="14">
        <f ca="1">H260*(1+Returns!H261)</f>
        <v>10841387.932787759</v>
      </c>
      <c r="I261" s="14">
        <f ca="1">I260*(1+Returns!I261)</f>
        <v>5440732.9773838855</v>
      </c>
      <c r="J261" s="14">
        <f ca="1">J260*(1+Returns!J261)</f>
        <v>0</v>
      </c>
      <c r="K261" s="14">
        <f ca="1">K260*(1+Returns!K261)</f>
        <v>0</v>
      </c>
      <c r="L261" s="14">
        <f ca="1">L260*(1+Returns!L261)</f>
        <v>21674760.388490144</v>
      </c>
      <c r="M261" s="14">
        <f ca="1">M260*(1+Returns!M261)</f>
        <v>21714838.005024798</v>
      </c>
      <c r="N261" s="14">
        <f ca="1">N260*(1+Returns!N261)-R261-T261</f>
        <v>38871998.970992483</v>
      </c>
      <c r="O261" s="17">
        <f ca="1">(Assumptions!$B$16 / 252)*F260</f>
        <v>3403.2746339940068</v>
      </c>
      <c r="P261" s="17">
        <f t="shared" ref="P261:P324" ca="1" si="44">P260+O261-IF(Q261=1,P260,0)</f>
        <v>23797.654216362651</v>
      </c>
      <c r="Q261" s="16">
        <f t="shared" ref="Q261:Q324" si="45">IF(DAY(C261)&lt;DAY(C260),1,0)</f>
        <v>0</v>
      </c>
      <c r="R261" s="17">
        <f t="shared" ref="R261:R324" si="46">IF(Q261=1,P260,0)</f>
        <v>0</v>
      </c>
      <c r="S261" s="19">
        <f t="shared" ref="S261:S324" si="47">IF(AND(DAY(C261)&lt;DAY(C260),OR(MONTH(C261)=7,MONTH(C261)=1)),1,0)</f>
        <v>0</v>
      </c>
      <c r="T261" s="20">
        <f ca="1">IF(AND(S261=1,F260&gt;D260),Assumptions!$B$17*(F260-D260),0)</f>
        <v>0</v>
      </c>
      <c r="U261" s="27">
        <f t="shared" ref="U261:U324" ca="1" si="48">F261/F260-1</f>
        <v>1.4892796543179987E-3</v>
      </c>
      <c r="V261" s="34">
        <f t="shared" ca="1" si="39"/>
        <v>7.3628064424308137E-2</v>
      </c>
    </row>
    <row r="262" spans="1:22" x14ac:dyDescent="0.25">
      <c r="A262" s="4">
        <f t="shared" si="40"/>
        <v>3</v>
      </c>
      <c r="B262" s="4">
        <f t="shared" si="41"/>
        <v>2013</v>
      </c>
      <c r="C262" s="9">
        <v>41345</v>
      </c>
      <c r="D262" s="12">
        <f ca="1">(1+[1]Returns!E262)*D261</f>
        <v>108042074.36974126</v>
      </c>
      <c r="E262" s="12">
        <f t="shared" ca="1" si="42"/>
        <v>107275746.97485326</v>
      </c>
      <c r="F262" s="12">
        <f t="shared" ca="1" si="43"/>
        <v>107248540.97757524</v>
      </c>
      <c r="G262" s="14">
        <f ca="1">G261*(1+Returns!G262)</f>
        <v>8704687.442788884</v>
      </c>
      <c r="H262" s="14">
        <f ca="1">H261*(1+Returns!H262)</f>
        <v>10844435.395801196</v>
      </c>
      <c r="I262" s="14">
        <f ca="1">I261*(1+Returns!I262)</f>
        <v>5442332.5455455082</v>
      </c>
      <c r="J262" s="14">
        <f ca="1">J261*(1+Returns!J262)</f>
        <v>0</v>
      </c>
      <c r="K262" s="14">
        <f ca="1">K261*(1+Returns!K262)</f>
        <v>0</v>
      </c>
      <c r="L262" s="14">
        <f ca="1">L261*(1+Returns!L262)</f>
        <v>21680825.043792199</v>
      </c>
      <c r="M262" s="14">
        <f ca="1">M261*(1+Returns!M262)</f>
        <v>21721054.13028165</v>
      </c>
      <c r="N262" s="14">
        <f ca="1">N261*(1+Returns!N262)-R262-T262</f>
        <v>38882412.416643828</v>
      </c>
      <c r="O262" s="17">
        <f ca="1">(Assumptions!$B$16 / 252)*F261</f>
        <v>3408.343061664471</v>
      </c>
      <c r="P262" s="17">
        <f t="shared" ca="1" si="44"/>
        <v>27205.99727802712</v>
      </c>
      <c r="Q262" s="16">
        <f t="shared" si="45"/>
        <v>0</v>
      </c>
      <c r="R262" s="17">
        <f t="shared" si="46"/>
        <v>0</v>
      </c>
      <c r="S262" s="19">
        <f t="shared" si="47"/>
        <v>0</v>
      </c>
      <c r="T262" s="20">
        <f ca="1">IF(AND(S262=1,F261&gt;D261),Assumptions!$B$17*(F261-D261),0)</f>
        <v>0</v>
      </c>
      <c r="U262" s="27">
        <f t="shared" ca="1" si="48"/>
        <v>-1.0642928276737296E-3</v>
      </c>
      <c r="V262" s="34">
        <f t="shared" ref="V262:V325" ca="1" si="49">(1+V261)*(1+U262)-1</f>
        <v>7.248540977575213E-2</v>
      </c>
    </row>
    <row r="263" spans="1:22" x14ac:dyDescent="0.25">
      <c r="A263" s="4">
        <f t="shared" si="40"/>
        <v>3</v>
      </c>
      <c r="B263" s="4">
        <f t="shared" si="41"/>
        <v>2013</v>
      </c>
      <c r="C263" s="9">
        <v>41346</v>
      </c>
      <c r="D263" s="12">
        <f ca="1">(1+[1]Returns!E263)*D262</f>
        <v>108071045.8519835</v>
      </c>
      <c r="E263" s="12">
        <f t="shared" ca="1" si="42"/>
        <v>107398145.83084169</v>
      </c>
      <c r="F263" s="12">
        <f t="shared" ca="1" si="43"/>
        <v>107367535.11797707</v>
      </c>
      <c r="G263" s="14">
        <f ca="1">G262*(1+Returns!G263)</f>
        <v>8799737.4484839104</v>
      </c>
      <c r="H263" s="14">
        <f ca="1">H262*(1+Returns!H263)</f>
        <v>10847483.715442112</v>
      </c>
      <c r="I263" s="14">
        <f ca="1">I262*(1+Returns!I263)</f>
        <v>5443932.5839780141</v>
      </c>
      <c r="J263" s="14">
        <f ca="1">J262*(1+Returns!J263)</f>
        <v>0</v>
      </c>
      <c r="K263" s="14">
        <f ca="1">K262*(1+Returns!K263)</f>
        <v>0</v>
      </c>
      <c r="L263" s="14">
        <f ca="1">L262*(1+Returns!L263)</f>
        <v>21686891.396000855</v>
      </c>
      <c r="M263" s="14">
        <f ca="1">M262*(1+Returns!M263)</f>
        <v>21727272.034976743</v>
      </c>
      <c r="N263" s="14">
        <f ca="1">N262*(1+Returns!N263)-R263-T263</f>
        <v>38892828.651960053</v>
      </c>
      <c r="O263" s="17">
        <f ca="1">(Assumptions!$B$16 / 252)*F262</f>
        <v>3404.7155865896902</v>
      </c>
      <c r="P263" s="17">
        <f t="shared" ca="1" si="44"/>
        <v>30610.712864616809</v>
      </c>
      <c r="Q263" s="16">
        <f t="shared" si="45"/>
        <v>0</v>
      </c>
      <c r="R263" s="17">
        <f t="shared" si="46"/>
        <v>0</v>
      </c>
      <c r="S263" s="19">
        <f t="shared" si="47"/>
        <v>0</v>
      </c>
      <c r="T263" s="20">
        <f ca="1">IF(AND(S263=1,F262&gt;D262),Assumptions!$B$17*(F262-D262),0)</f>
        <v>0</v>
      </c>
      <c r="U263" s="27">
        <f t="shared" ca="1" si="48"/>
        <v>1.1095175684181502E-3</v>
      </c>
      <c r="V263" s="34">
        <f t="shared" ca="1" si="49"/>
        <v>7.3675351179770532E-2</v>
      </c>
    </row>
    <row r="264" spans="1:22" x14ac:dyDescent="0.25">
      <c r="A264" s="4">
        <f t="shared" si="40"/>
        <v>3</v>
      </c>
      <c r="B264" s="4">
        <f t="shared" si="41"/>
        <v>2013</v>
      </c>
      <c r="C264" s="9">
        <v>41347</v>
      </c>
      <c r="D264" s="12">
        <f ca="1">(1+[1]Returns!E264)*D263</f>
        <v>108100025.1029287</v>
      </c>
      <c r="E264" s="12">
        <f t="shared" ca="1" si="42"/>
        <v>107416576.440697</v>
      </c>
      <c r="F264" s="12">
        <f t="shared" ca="1" si="43"/>
        <v>107382557.23465404</v>
      </c>
      <c r="G264" s="14">
        <f ca="1">G263*(1+Returns!G264)</f>
        <v>8790811.613027174</v>
      </c>
      <c r="H264" s="14">
        <f ca="1">H263*(1+Returns!H264)</f>
        <v>10850532.8919513</v>
      </c>
      <c r="I264" s="14">
        <f ca="1">I263*(1+Returns!I264)</f>
        <v>5445533.0928196628</v>
      </c>
      <c r="J264" s="14">
        <f ca="1">J263*(1+Returns!J264)</f>
        <v>0</v>
      </c>
      <c r="K264" s="14">
        <f ca="1">K263*(1+Returns!K264)</f>
        <v>0</v>
      </c>
      <c r="L264" s="14">
        <f ca="1">L263*(1+Returns!L264)</f>
        <v>21692959.44559091</v>
      </c>
      <c r="M264" s="14">
        <f ca="1">M263*(1+Returns!M264)</f>
        <v>21733491.719619468</v>
      </c>
      <c r="N264" s="14">
        <f ca="1">N263*(1+Returns!N264)-R264-T264</f>
        <v>38903247.677688479</v>
      </c>
      <c r="O264" s="17">
        <f ca="1">(Assumptions!$B$16 / 252)*F263</f>
        <v>3408.4931783484781</v>
      </c>
      <c r="P264" s="17">
        <f t="shared" ca="1" si="44"/>
        <v>34019.206042965285</v>
      </c>
      <c r="Q264" s="16">
        <f t="shared" si="45"/>
        <v>0</v>
      </c>
      <c r="R264" s="17">
        <f t="shared" si="46"/>
        <v>0</v>
      </c>
      <c r="S264" s="19">
        <f t="shared" si="47"/>
        <v>0</v>
      </c>
      <c r="T264" s="20">
        <f ca="1">IF(AND(S264=1,F263&gt;D263),Assumptions!$B$17*(F263-D263),0)</f>
        <v>0</v>
      </c>
      <c r="U264" s="27">
        <f t="shared" ca="1" si="48"/>
        <v>1.3991302548266304E-4</v>
      </c>
      <c r="V264" s="34">
        <f t="shared" ca="1" si="49"/>
        <v>7.3825572346540191E-2</v>
      </c>
    </row>
    <row r="265" spans="1:22" x14ac:dyDescent="0.25">
      <c r="A265" s="4">
        <f t="shared" si="40"/>
        <v>3</v>
      </c>
      <c r="B265" s="4">
        <f t="shared" si="41"/>
        <v>2013</v>
      </c>
      <c r="C265" s="9">
        <v>41348</v>
      </c>
      <c r="D265" s="12">
        <f ca="1">(1+[1]Returns!E265)*D264</f>
        <v>108129012.12466004</v>
      </c>
      <c r="E265" s="12">
        <f t="shared" ca="1" si="42"/>
        <v>107332583.93325731</v>
      </c>
      <c r="F265" s="12">
        <f t="shared" ca="1" si="43"/>
        <v>107295155.75714341</v>
      </c>
      <c r="G265" s="14">
        <f ca="1">G264*(1+Returns!G265)</f>
        <v>8679455.0631456394</v>
      </c>
      <c r="H265" s="14">
        <f ca="1">H264*(1+Returns!H265)</f>
        <v>10853582.925569624</v>
      </c>
      <c r="I265" s="14">
        <f ca="1">I264*(1+Returns!I265)</f>
        <v>5447134.0722087529</v>
      </c>
      <c r="J265" s="14">
        <f ca="1">J264*(1+Returns!J265)</f>
        <v>0</v>
      </c>
      <c r="K265" s="14">
        <f ca="1">K264*(1+Returns!K265)</f>
        <v>0</v>
      </c>
      <c r="L265" s="14">
        <f ca="1">L264*(1+Returns!L265)</f>
        <v>21699029.193037294</v>
      </c>
      <c r="M265" s="14">
        <f ca="1">M264*(1+Returns!M265)</f>
        <v>21739713.18471935</v>
      </c>
      <c r="N265" s="14">
        <f ca="1">N264*(1+Returns!N265)-R265-T265</f>
        <v>38913669.49457664</v>
      </c>
      <c r="O265" s="17">
        <f ca="1">(Assumptions!$B$16 / 252)*F264</f>
        <v>3408.9700709413978</v>
      </c>
      <c r="P265" s="17">
        <f t="shared" ca="1" si="44"/>
        <v>37428.17611390668</v>
      </c>
      <c r="Q265" s="16">
        <f t="shared" si="45"/>
        <v>0</v>
      </c>
      <c r="R265" s="17">
        <f t="shared" si="46"/>
        <v>0</v>
      </c>
      <c r="S265" s="19">
        <f t="shared" si="47"/>
        <v>0</v>
      </c>
      <c r="T265" s="20">
        <f ca="1">IF(AND(S265=1,F264&gt;D264),Assumptions!$B$17*(F264-D264),0)</f>
        <v>0</v>
      </c>
      <c r="U265" s="27">
        <f t="shared" ca="1" si="48"/>
        <v>-8.1392620702480656E-4</v>
      </c>
      <c r="V265" s="34">
        <f t="shared" ca="1" si="49"/>
        <v>7.29515575714339E-2</v>
      </c>
    </row>
    <row r="266" spans="1:22" x14ac:dyDescent="0.25">
      <c r="A266" s="4">
        <f t="shared" si="40"/>
        <v>3</v>
      </c>
      <c r="B266" s="4">
        <f t="shared" si="41"/>
        <v>2013</v>
      </c>
      <c r="C266" s="9">
        <v>41351</v>
      </c>
      <c r="D266" s="12">
        <f ca="1">(1+[1]Returns!E266)*D265</f>
        <v>108158006.91926126</v>
      </c>
      <c r="E266" s="12">
        <f t="shared" ca="1" si="42"/>
        <v>107324649.77549517</v>
      </c>
      <c r="F266" s="12">
        <f t="shared" ca="1" si="43"/>
        <v>107283815.40396041</v>
      </c>
      <c r="G266" s="14">
        <f ca="1">G265*(1+Returns!G266)</f>
        <v>8644149.2637001369</v>
      </c>
      <c r="H266" s="14">
        <f ca="1">H265*(1+Returns!H266)</f>
        <v>10856633.816538012</v>
      </c>
      <c r="I266" s="14">
        <f ca="1">I265*(1+Returns!I266)</f>
        <v>5448735.5222836258</v>
      </c>
      <c r="J266" s="14">
        <f ca="1">J265*(1+Returns!J266)</f>
        <v>0</v>
      </c>
      <c r="K266" s="14">
        <f ca="1">K265*(1+Returns!K266)</f>
        <v>0</v>
      </c>
      <c r="L266" s="14">
        <f ca="1">L265*(1+Returns!L266)</f>
        <v>21705100.638815071</v>
      </c>
      <c r="M266" s="14">
        <f ca="1">M265*(1+Returns!M266)</f>
        <v>21745936.430786069</v>
      </c>
      <c r="N266" s="14">
        <f ca="1">N265*(1+Returns!N266)-R266-T266</f>
        <v>38924094.103372253</v>
      </c>
      <c r="O266" s="17">
        <f ca="1">(Assumptions!$B$16 / 252)*F265</f>
        <v>3406.1954208616953</v>
      </c>
      <c r="P266" s="17">
        <f t="shared" ca="1" si="44"/>
        <v>40834.371534768376</v>
      </c>
      <c r="Q266" s="16">
        <f t="shared" si="45"/>
        <v>0</v>
      </c>
      <c r="R266" s="17">
        <f t="shared" si="46"/>
        <v>0</v>
      </c>
      <c r="S266" s="19">
        <f t="shared" si="47"/>
        <v>0</v>
      </c>
      <c r="T266" s="20">
        <f ca="1">IF(AND(S266=1,F265&gt;D265),Assumptions!$B$17*(F265-D265),0)</f>
        <v>0</v>
      </c>
      <c r="U266" s="27">
        <f t="shared" ca="1" si="48"/>
        <v>-1.0569305858199041E-4</v>
      </c>
      <c r="V266" s="34">
        <f t="shared" ca="1" si="49"/>
        <v>7.283815403960392E-2</v>
      </c>
    </row>
    <row r="267" spans="1:22" x14ac:dyDescent="0.25">
      <c r="A267" s="4">
        <f t="shared" si="40"/>
        <v>3</v>
      </c>
      <c r="B267" s="4">
        <f t="shared" si="41"/>
        <v>2013</v>
      </c>
      <c r="C267" s="9">
        <v>41352</v>
      </c>
      <c r="D267" s="12">
        <f ca="1">(1+[1]Returns!E267)*D266</f>
        <v>108187009.48881665</v>
      </c>
      <c r="E267" s="12">
        <f t="shared" ca="1" si="42"/>
        <v>107353801.66240811</v>
      </c>
      <c r="F267" s="12">
        <f t="shared" ca="1" si="43"/>
        <v>107309561.45546369</v>
      </c>
      <c r="G267" s="14">
        <f ca="1">G266*(1+Returns!G267)</f>
        <v>8645921.9075758494</v>
      </c>
      <c r="H267" s="14">
        <f ca="1">H266*(1+Returns!H267)</f>
        <v>10859685.565097461</v>
      </c>
      <c r="I267" s="14">
        <f ca="1">I266*(1+Returns!I267)</f>
        <v>5450337.4431826621</v>
      </c>
      <c r="J267" s="14">
        <f ca="1">J266*(1+Returns!J267)</f>
        <v>0</v>
      </c>
      <c r="K267" s="14">
        <f ca="1">K266*(1+Returns!K267)</f>
        <v>0</v>
      </c>
      <c r="L267" s="14">
        <f ca="1">L266*(1+Returns!L267)</f>
        <v>21711173.78339944</v>
      </c>
      <c r="M267" s="14">
        <f ca="1">M266*(1+Returns!M267)</f>
        <v>21752161.458329447</v>
      </c>
      <c r="N267" s="14">
        <f ca="1">N266*(1+Returns!N267)-R267-T267</f>
        <v>38934521.504823253</v>
      </c>
      <c r="O267" s="17">
        <f ca="1">(Assumptions!$B$16 / 252)*F266</f>
        <v>3405.8354096495364</v>
      </c>
      <c r="P267" s="17">
        <f t="shared" ca="1" si="44"/>
        <v>44240.206944417914</v>
      </c>
      <c r="Q267" s="16">
        <f t="shared" si="45"/>
        <v>0</v>
      </c>
      <c r="R267" s="17">
        <f t="shared" si="46"/>
        <v>0</v>
      </c>
      <c r="S267" s="19">
        <f t="shared" si="47"/>
        <v>0</v>
      </c>
      <c r="T267" s="20">
        <f ca="1">IF(AND(S267=1,F266&gt;D266),Assumptions!$B$17*(F266-D266),0)</f>
        <v>0</v>
      </c>
      <c r="U267" s="27">
        <f t="shared" ca="1" si="48"/>
        <v>2.3998075950548703E-4</v>
      </c>
      <c r="V267" s="34">
        <f t="shared" ca="1" si="49"/>
        <v>7.3095614554636867E-2</v>
      </c>
    </row>
    <row r="268" spans="1:22" x14ac:dyDescent="0.25">
      <c r="A268" s="4">
        <f t="shared" si="40"/>
        <v>3</v>
      </c>
      <c r="B268" s="4">
        <f t="shared" si="41"/>
        <v>2013</v>
      </c>
      <c r="C268" s="9">
        <v>41353</v>
      </c>
      <c r="D268" s="12">
        <f ca="1">(1+[1]Returns!E268)*D267</f>
        <v>108216019.83541107</v>
      </c>
      <c r="E268" s="12">
        <f t="shared" ca="1" si="42"/>
        <v>107327362.05644101</v>
      </c>
      <c r="F268" s="12">
        <f t="shared" ca="1" si="43"/>
        <v>107279715.19675197</v>
      </c>
      <c r="G268" s="14">
        <f ca="1">G267*(1+Returns!G268)</f>
        <v>8592095.4551047441</v>
      </c>
      <c r="H268" s="14">
        <f ca="1">H267*(1+Returns!H268)</f>
        <v>10862738.171489036</v>
      </c>
      <c r="I268" s="14">
        <f ca="1">I267*(1+Returns!I268)</f>
        <v>5451939.8350442834</v>
      </c>
      <c r="J268" s="14">
        <f ca="1">J267*(1+Returns!J268)</f>
        <v>0</v>
      </c>
      <c r="K268" s="14">
        <f ca="1">K267*(1+Returns!K268)</f>
        <v>0</v>
      </c>
      <c r="L268" s="14">
        <f ca="1">L267*(1+Returns!L268)</f>
        <v>21717248.627265733</v>
      </c>
      <c r="M268" s="14">
        <f ca="1">M267*(1+Returns!M268)</f>
        <v>21758388.267859451</v>
      </c>
      <c r="N268" s="14">
        <f ca="1">N267*(1+Returns!N268)-R268-T268</f>
        <v>38944951.699677758</v>
      </c>
      <c r="O268" s="17">
        <f ca="1">(Assumptions!$B$16 / 252)*F267</f>
        <v>3406.6527446178948</v>
      </c>
      <c r="P268" s="17">
        <f t="shared" ca="1" si="44"/>
        <v>47646.859689035809</v>
      </c>
      <c r="Q268" s="16">
        <f t="shared" si="45"/>
        <v>0</v>
      </c>
      <c r="R268" s="17">
        <f t="shared" si="46"/>
        <v>0</v>
      </c>
      <c r="S268" s="19">
        <f t="shared" si="47"/>
        <v>0</v>
      </c>
      <c r="T268" s="20">
        <f ca="1">IF(AND(S268=1,F267&gt;D267),Assumptions!$B$17*(F267-D267),0)</f>
        <v>0</v>
      </c>
      <c r="U268" s="27">
        <f t="shared" ca="1" si="48"/>
        <v>-2.781323332879948E-4</v>
      </c>
      <c r="V268" s="34">
        <f t="shared" ca="1" si="49"/>
        <v>7.279715196751968E-2</v>
      </c>
    </row>
    <row r="269" spans="1:22" x14ac:dyDescent="0.25">
      <c r="A269" s="4">
        <f t="shared" si="40"/>
        <v>3</v>
      </c>
      <c r="B269" s="4">
        <f t="shared" si="41"/>
        <v>2013</v>
      </c>
      <c r="C269" s="9">
        <v>41354</v>
      </c>
      <c r="D269" s="12">
        <f ca="1">(1+[1]Returns!E269)*D268</f>
        <v>108245037.96112993</v>
      </c>
      <c r="E269" s="12">
        <f t="shared" ca="1" si="42"/>
        <v>107410699.56851047</v>
      </c>
      <c r="F269" s="12">
        <f t="shared" ca="1" si="43"/>
        <v>107359647.0035771</v>
      </c>
      <c r="G269" s="14">
        <f ca="1">G268*(1+Returns!G269)</f>
        <v>8648038.5150899496</v>
      </c>
      <c r="H269" s="14">
        <f ca="1">H268*(1+Returns!H269)</f>
        <v>10865791.63595387</v>
      </c>
      <c r="I269" s="14">
        <f ca="1">I268*(1+Returns!I269)</f>
        <v>5453542.6980069522</v>
      </c>
      <c r="J269" s="14">
        <f ca="1">J268*(1+Returns!J269)</f>
        <v>0</v>
      </c>
      <c r="K269" s="14">
        <f ca="1">K268*(1+Returns!K269)</f>
        <v>0</v>
      </c>
      <c r="L269" s="14">
        <f ca="1">L268*(1+Returns!L269)</f>
        <v>21723325.170889411</v>
      </c>
      <c r="M269" s="14">
        <f ca="1">M268*(1+Returns!M269)</f>
        <v>21764616.859886199</v>
      </c>
      <c r="N269" s="14">
        <f ca="1">N268*(1+Returns!N269)-R269-T269</f>
        <v>38955384.688684098</v>
      </c>
      <c r="O269" s="17">
        <f ca="1">(Assumptions!$B$16 / 252)*F268</f>
        <v>3405.7052443413322</v>
      </c>
      <c r="P269" s="17">
        <f t="shared" ca="1" si="44"/>
        <v>51052.564933377143</v>
      </c>
      <c r="Q269" s="16">
        <f t="shared" si="45"/>
        <v>0</v>
      </c>
      <c r="R269" s="17">
        <f t="shared" si="46"/>
        <v>0</v>
      </c>
      <c r="S269" s="19">
        <f t="shared" si="47"/>
        <v>0</v>
      </c>
      <c r="T269" s="20">
        <f ca="1">IF(AND(S269=1,F268&gt;D268),Assumptions!$B$17*(F268-D268),0)</f>
        <v>0</v>
      </c>
      <c r="U269" s="27">
        <f t="shared" ca="1" si="48"/>
        <v>7.4507847712435016E-4</v>
      </c>
      <c r="V269" s="34">
        <f t="shared" ca="1" si="49"/>
        <v>7.3596470035770967E-2</v>
      </c>
    </row>
    <row r="270" spans="1:22" x14ac:dyDescent="0.25">
      <c r="A270" s="4">
        <f t="shared" si="40"/>
        <v>3</v>
      </c>
      <c r="B270" s="4">
        <f t="shared" si="41"/>
        <v>2013</v>
      </c>
      <c r="C270" s="9">
        <v>41355</v>
      </c>
      <c r="D270" s="12">
        <f ca="1">(1+[1]Returns!E270)*D269</f>
        <v>108274063.8680592</v>
      </c>
      <c r="E270" s="12">
        <f t="shared" ca="1" si="42"/>
        <v>107452257.77228156</v>
      </c>
      <c r="F270" s="12">
        <f t="shared" ca="1" si="43"/>
        <v>107397796.96458617</v>
      </c>
      <c r="G270" s="14">
        <f ca="1">G269*(1+Returns!G270)</f>
        <v>8662194.6590823904</v>
      </c>
      <c r="H270" s="14">
        <f ca="1">H269*(1+Returns!H270)</f>
        <v>10868845.958733164</v>
      </c>
      <c r="I270" s="14">
        <f ca="1">I269*(1+Returns!I270)</f>
        <v>5455146.032209171</v>
      </c>
      <c r="J270" s="14">
        <f ca="1">J269*(1+Returns!J270)</f>
        <v>0</v>
      </c>
      <c r="K270" s="14">
        <f ca="1">K269*(1+Returns!K270)</f>
        <v>0</v>
      </c>
      <c r="L270" s="14">
        <f ca="1">L269*(1+Returns!L270)</f>
        <v>21729403.414746072</v>
      </c>
      <c r="M270" s="14">
        <f ca="1">M269*(1+Returns!M270)</f>
        <v>21770847.234919947</v>
      </c>
      <c r="N270" s="14">
        <f ca="1">N269*(1+Returns!N270)-R270-T270</f>
        <v>38965820.472590797</v>
      </c>
      <c r="O270" s="17">
        <f ca="1">(Assumptions!$B$16 / 252)*F269</f>
        <v>3408.2427620183203</v>
      </c>
      <c r="P270" s="17">
        <f t="shared" ca="1" si="44"/>
        <v>54460.807695395466</v>
      </c>
      <c r="Q270" s="16">
        <f t="shared" si="45"/>
        <v>0</v>
      </c>
      <c r="R270" s="17">
        <f t="shared" si="46"/>
        <v>0</v>
      </c>
      <c r="S270" s="19">
        <f t="shared" si="47"/>
        <v>0</v>
      </c>
      <c r="T270" s="20">
        <f ca="1">IF(AND(S270=1,F269&gt;D269),Assumptions!$B$17*(F269-D269),0)</f>
        <v>0</v>
      </c>
      <c r="U270" s="27">
        <f t="shared" ca="1" si="48"/>
        <v>3.5534730295627703E-4</v>
      </c>
      <c r="V270" s="34">
        <f t="shared" ca="1" si="49"/>
        <v>7.3977969645861563E-2</v>
      </c>
    </row>
    <row r="271" spans="1:22" x14ac:dyDescent="0.25">
      <c r="A271" s="4">
        <f t="shared" si="40"/>
        <v>3</v>
      </c>
      <c r="B271" s="4">
        <f t="shared" si="41"/>
        <v>2013</v>
      </c>
      <c r="C271" s="9">
        <v>41358</v>
      </c>
      <c r="D271" s="12">
        <f ca="1">(1+[1]Returns!E271)*D270</f>
        <v>108303097.55828542</v>
      </c>
      <c r="E271" s="12">
        <f t="shared" ca="1" si="42"/>
        <v>107461599.05565947</v>
      </c>
      <c r="F271" s="12">
        <f t="shared" ca="1" si="43"/>
        <v>107403728.79409219</v>
      </c>
      <c r="G271" s="14">
        <f ca="1">G270*(1+Returns!G271)</f>
        <v>8644126.2728726622</v>
      </c>
      <c r="H271" s="14">
        <f ca="1">H270*(1+Returns!H271)</f>
        <v>10871901.140068185</v>
      </c>
      <c r="I271" s="14">
        <f ca="1">I270*(1+Returns!I271)</f>
        <v>5456749.8377894843</v>
      </c>
      <c r="J271" s="14">
        <f ca="1">J270*(1+Returns!J271)</f>
        <v>0</v>
      </c>
      <c r="K271" s="14">
        <f ca="1">K270*(1+Returns!K271)</f>
        <v>0</v>
      </c>
      <c r="L271" s="14">
        <f ca="1">L270*(1+Returns!L271)</f>
        <v>21735483.359311447</v>
      </c>
      <c r="M271" s="14">
        <f ca="1">M270*(1+Returns!M271)</f>
        <v>21777079.393471103</v>
      </c>
      <c r="N271" s="14">
        <f ca="1">N270*(1+Returns!N271)-R271-T271</f>
        <v>38976259.052146591</v>
      </c>
      <c r="O271" s="17">
        <f ca="1">(Assumptions!$B$16 / 252)*F270</f>
        <v>3409.4538718916242</v>
      </c>
      <c r="P271" s="17">
        <f t="shared" ca="1" si="44"/>
        <v>57870.261567287089</v>
      </c>
      <c r="Q271" s="16">
        <f t="shared" si="45"/>
        <v>0</v>
      </c>
      <c r="R271" s="17">
        <f t="shared" si="46"/>
        <v>0</v>
      </c>
      <c r="S271" s="19">
        <f t="shared" si="47"/>
        <v>0</v>
      </c>
      <c r="T271" s="20">
        <f ca="1">IF(AND(S271=1,F270&gt;D270),Assumptions!$B$17*(F270-D270),0)</f>
        <v>0</v>
      </c>
      <c r="U271" s="27">
        <f t="shared" ca="1" si="48"/>
        <v>5.5232320156362036E-5</v>
      </c>
      <c r="V271" s="34">
        <f t="shared" ca="1" si="49"/>
        <v>7.4037287940921903E-2</v>
      </c>
    </row>
    <row r="272" spans="1:22" x14ac:dyDescent="0.25">
      <c r="A272" s="4">
        <f t="shared" si="40"/>
        <v>3</v>
      </c>
      <c r="B272" s="4">
        <f t="shared" si="41"/>
        <v>2013</v>
      </c>
      <c r="C272" s="9">
        <v>41359</v>
      </c>
      <c r="D272" s="12">
        <f ca="1">(1+[1]Returns!E272)*D271</f>
        <v>108332139.03389566</v>
      </c>
      <c r="E272" s="12">
        <f t="shared" ca="1" si="42"/>
        <v>107468549.77261287</v>
      </c>
      <c r="F272" s="12">
        <f t="shared" ca="1" si="43"/>
        <v>107407269.86886165</v>
      </c>
      <c r="G272" s="14">
        <f ca="1">G271*(1+Returns!G272)</f>
        <v>8623659.7083140966</v>
      </c>
      <c r="H272" s="14">
        <f ca="1">H271*(1+Returns!H272)</f>
        <v>10874957.180200269</v>
      </c>
      <c r="I272" s="14">
        <f ca="1">I271*(1+Returns!I272)</f>
        <v>5458354.1148864767</v>
      </c>
      <c r="J272" s="14">
        <f ca="1">J271*(1+Returns!J272)</f>
        <v>0</v>
      </c>
      <c r="K272" s="14">
        <f ca="1">K271*(1+Returns!K272)</f>
        <v>0</v>
      </c>
      <c r="L272" s="14">
        <f ca="1">L271*(1+Returns!L272)</f>
        <v>21741565.005061395</v>
      </c>
      <c r="M272" s="14">
        <f ca="1">M271*(1+Returns!M272)</f>
        <v>21783313.336050224</v>
      </c>
      <c r="N272" s="14">
        <f ca="1">N271*(1+Returns!N272)-R272-T272</f>
        <v>38986700.4281004</v>
      </c>
      <c r="O272" s="17">
        <f ca="1">(Assumptions!$B$16 / 252)*F271</f>
        <v>3409.6421839394347</v>
      </c>
      <c r="P272" s="17">
        <f t="shared" ca="1" si="44"/>
        <v>61279.90375122652</v>
      </c>
      <c r="Q272" s="16">
        <f t="shared" si="45"/>
        <v>0</v>
      </c>
      <c r="R272" s="17">
        <f t="shared" si="46"/>
        <v>0</v>
      </c>
      <c r="S272" s="19">
        <f t="shared" si="47"/>
        <v>0</v>
      </c>
      <c r="T272" s="20">
        <f ca="1">IF(AND(S272=1,F271&gt;D271),Assumptions!$B$17*(F271-D271),0)</f>
        <v>0</v>
      </c>
      <c r="U272" s="27">
        <f t="shared" ca="1" si="48"/>
        <v>3.2969756350365031E-5</v>
      </c>
      <c r="V272" s="34">
        <f t="shared" ca="1" si="49"/>
        <v>7.4072698688616434E-2</v>
      </c>
    </row>
    <row r="273" spans="1:22" x14ac:dyDescent="0.25">
      <c r="A273" s="4">
        <f t="shared" si="40"/>
        <v>3</v>
      </c>
      <c r="B273" s="4">
        <f t="shared" si="41"/>
        <v>2013</v>
      </c>
      <c r="C273" s="9">
        <v>41360</v>
      </c>
      <c r="D273" s="12">
        <f ca="1">(1+[1]Returns!E273)*D272</f>
        <v>108361188.29697758</v>
      </c>
      <c r="E273" s="12">
        <f t="shared" ca="1" si="42"/>
        <v>107513848.54090899</v>
      </c>
      <c r="F273" s="12">
        <f t="shared" ca="1" si="43"/>
        <v>107449158.88255875</v>
      </c>
      <c r="G273" s="14">
        <f ca="1">G272*(1+Returns!G273)</f>
        <v>8641533.5810581297</v>
      </c>
      <c r="H273" s="14">
        <f ca="1">H272*(1+Returns!H273)</f>
        <v>10878014.079370821</v>
      </c>
      <c r="I273" s="14">
        <f ca="1">I272*(1+Returns!I273)</f>
        <v>5459958.8636387726</v>
      </c>
      <c r="J273" s="14">
        <f ca="1">J272*(1+Returns!J273)</f>
        <v>0</v>
      </c>
      <c r="K273" s="14">
        <f ca="1">K272*(1+Returns!K273)</f>
        <v>0</v>
      </c>
      <c r="L273" s="14">
        <f ca="1">L272*(1+Returns!L273)</f>
        <v>21747648.352471914</v>
      </c>
      <c r="M273" s="14">
        <f ca="1">M272*(1+Returns!M273)</f>
        <v>21789549.063168004</v>
      </c>
      <c r="N273" s="14">
        <f ca="1">N272*(1+Returns!N273)-R273-T273</f>
        <v>38997144.601201355</v>
      </c>
      <c r="O273" s="17">
        <f ca="1">(Assumptions!$B$16 / 252)*F272</f>
        <v>3409.7545990114809</v>
      </c>
      <c r="P273" s="17">
        <f t="shared" ca="1" si="44"/>
        <v>64689.658350238002</v>
      </c>
      <c r="Q273" s="16">
        <f t="shared" si="45"/>
        <v>0</v>
      </c>
      <c r="R273" s="17">
        <f t="shared" si="46"/>
        <v>0</v>
      </c>
      <c r="S273" s="19">
        <f t="shared" si="47"/>
        <v>0</v>
      </c>
      <c r="T273" s="20">
        <f ca="1">IF(AND(S273=1,F272&gt;D272),Assumptions!$B$17*(F272-D272),0)</f>
        <v>0</v>
      </c>
      <c r="U273" s="27">
        <f t="shared" ca="1" si="48"/>
        <v>3.9000166141689441E-4</v>
      </c>
      <c r="V273" s="34">
        <f t="shared" ca="1" si="49"/>
        <v>7.4491588825587485E-2</v>
      </c>
    </row>
    <row r="274" spans="1:22" x14ac:dyDescent="0.25">
      <c r="A274" s="4">
        <f t="shared" si="40"/>
        <v>3</v>
      </c>
      <c r="B274" s="4">
        <f t="shared" si="41"/>
        <v>2013</v>
      </c>
      <c r="C274" s="9">
        <v>41361</v>
      </c>
      <c r="D274" s="12">
        <f ca="1">(1+[1]Returns!E274)*D273</f>
        <v>108390245.3496194</v>
      </c>
      <c r="E274" s="12">
        <f t="shared" ca="1" si="42"/>
        <v>107418767.68105984</v>
      </c>
      <c r="F274" s="12">
        <f t="shared" ca="1" si="43"/>
        <v>107350666.93830062</v>
      </c>
      <c r="G274" s="14">
        <f ca="1">G273*(1+Returns!G274)</f>
        <v>8519020.2095002756</v>
      </c>
      <c r="H274" s="14">
        <f ca="1">H273*(1+Returns!H274)</f>
        <v>10881071.83782131</v>
      </c>
      <c r="I274" s="14">
        <f ca="1">I273*(1+Returns!I274)</f>
        <v>5461564.0841850387</v>
      </c>
      <c r="J274" s="14">
        <f ca="1">J273*(1+Returns!J274)</f>
        <v>0</v>
      </c>
      <c r="K274" s="14">
        <f ca="1">K273*(1+Returns!K274)</f>
        <v>0</v>
      </c>
      <c r="L274" s="14">
        <f ca="1">L273*(1+Returns!L274)</f>
        <v>21753733.402019136</v>
      </c>
      <c r="M274" s="14">
        <f ca="1">M273*(1+Returns!M274)</f>
        <v>21795786.575335287</v>
      </c>
      <c r="N274" s="14">
        <f ca="1">N273*(1+Returns!N274)-R274-T274</f>
        <v>39007591.572198786</v>
      </c>
      <c r="O274" s="17">
        <f ca="1">(Assumptions!$B$16 / 252)*F273</f>
        <v>3411.0844089701191</v>
      </c>
      <c r="P274" s="17">
        <f t="shared" ca="1" si="44"/>
        <v>68100.742759208122</v>
      </c>
      <c r="Q274" s="16">
        <f t="shared" si="45"/>
        <v>0</v>
      </c>
      <c r="R274" s="17">
        <f t="shared" si="46"/>
        <v>0</v>
      </c>
      <c r="S274" s="19">
        <f t="shared" si="47"/>
        <v>0</v>
      </c>
      <c r="T274" s="20">
        <f ca="1">IF(AND(S274=1,F273&gt;D273),Assumptions!$B$17*(F273-D273),0)</f>
        <v>0</v>
      </c>
      <c r="U274" s="27">
        <f t="shared" ca="1" si="48"/>
        <v>-9.1663764781790835E-4</v>
      </c>
      <c r="V274" s="34">
        <f t="shared" ca="1" si="49"/>
        <v>7.3506669383006207E-2</v>
      </c>
    </row>
    <row r="275" spans="1:22" x14ac:dyDescent="0.25">
      <c r="A275" s="4">
        <f t="shared" si="40"/>
        <v>4</v>
      </c>
      <c r="B275" s="4">
        <f t="shared" si="41"/>
        <v>2013</v>
      </c>
      <c r="C275" s="9">
        <v>41365</v>
      </c>
      <c r="D275" s="12">
        <f ca="1">(1+[1]Returns!E275)*D274</f>
        <v>108419390.40269147</v>
      </c>
      <c r="E275" s="12">
        <f t="shared" ca="1" si="42"/>
        <v>107405434.60990271</v>
      </c>
      <c r="F275" s="12">
        <f t="shared" ca="1" si="43"/>
        <v>107402026.65222213</v>
      </c>
      <c r="G275" s="14">
        <f ca="1">G274*(1+Returns!G275)</f>
        <v>8546272.1158936564</v>
      </c>
      <c r="H275" s="14">
        <f ca="1">H274*(1+Returns!H275)</f>
        <v>10884138.882930534</v>
      </c>
      <c r="I275" s="14">
        <f ca="1">I274*(1+Returns!I275)</f>
        <v>5463174.1935966508</v>
      </c>
      <c r="J275" s="14">
        <f ca="1">J274*(1+Returns!J275)</f>
        <v>0</v>
      </c>
      <c r="K275" s="14">
        <f ca="1">K274*(1+Returns!K275)</f>
        <v>0</v>
      </c>
      <c r="L275" s="14">
        <f ca="1">L274*(1+Returns!L275)</f>
        <v>21759836.927159682</v>
      </c>
      <c r="M275" s="14">
        <f ca="1">M274*(1+Returns!M275)</f>
        <v>21802043.052607883</v>
      </c>
      <c r="N275" s="14">
        <f ca="1">N274*(1+Returns!N275)-R275-T275</f>
        <v>38949969.437714301</v>
      </c>
      <c r="O275" s="17">
        <f ca="1">(Assumptions!$B$16 / 252)*F274</f>
        <v>3407.957680580972</v>
      </c>
      <c r="P275" s="17">
        <f t="shared" ca="1" si="44"/>
        <v>3407.9576805809775</v>
      </c>
      <c r="Q275" s="16">
        <f t="shared" si="45"/>
        <v>1</v>
      </c>
      <c r="R275" s="17">
        <f t="shared" ca="1" si="46"/>
        <v>68100.742759208122</v>
      </c>
      <c r="S275" s="19">
        <f t="shared" si="47"/>
        <v>0</v>
      </c>
      <c r="T275" s="20">
        <f ca="1">IF(AND(S275=1,F274&gt;D274),Assumptions!$B$17*(F274-D274),0)</f>
        <v>0</v>
      </c>
      <c r="U275" s="27">
        <f t="shared" ca="1" si="48"/>
        <v>4.7842938834308235E-4</v>
      </c>
      <c r="V275" s="34">
        <f t="shared" ca="1" si="49"/>
        <v>7.4020266522221378E-2</v>
      </c>
    </row>
    <row r="276" spans="1:22" x14ac:dyDescent="0.25">
      <c r="A276" s="4">
        <f t="shared" si="40"/>
        <v>4</v>
      </c>
      <c r="B276" s="4">
        <f t="shared" si="41"/>
        <v>2013</v>
      </c>
      <c r="C276" s="9">
        <v>41366</v>
      </c>
      <c r="D276" s="12">
        <f ca="1">(1+[1]Returns!E276)*D275</f>
        <v>108448583.40775131</v>
      </c>
      <c r="E276" s="12">
        <f t="shared" ca="1" si="42"/>
        <v>107439561.84195752</v>
      </c>
      <c r="F276" s="12">
        <f t="shared" ca="1" si="43"/>
        <v>107432744.29612926</v>
      </c>
      <c r="G276" s="14">
        <f ca="1">G275*(1+Returns!G276)</f>
        <v>8552856.4113939144</v>
      </c>
      <c r="H276" s="14">
        <f ca="1">H275*(1+Returns!H276)</f>
        <v>10887211.007275993</v>
      </c>
      <c r="I276" s="14">
        <f ca="1">I275*(1+Returns!I276)</f>
        <v>5464786.9867692459</v>
      </c>
      <c r="J276" s="14">
        <f ca="1">J275*(1+Returns!J276)</f>
        <v>0</v>
      </c>
      <c r="K276" s="14">
        <f ca="1">K275*(1+Returns!K276)</f>
        <v>0</v>
      </c>
      <c r="L276" s="14">
        <f ca="1">L275*(1+Returns!L276)</f>
        <v>21765950.553582992</v>
      </c>
      <c r="M276" s="14">
        <f ca="1">M275*(1+Returns!M276)</f>
        <v>21808309.917961519</v>
      </c>
      <c r="N276" s="14">
        <f ca="1">N275*(1+Returns!N276)-R276-T276</f>
        <v>38960446.964973852</v>
      </c>
      <c r="O276" s="17">
        <f ca="1">(Assumptions!$B$16 / 252)*F275</f>
        <v>3409.5881476895911</v>
      </c>
      <c r="P276" s="17">
        <f t="shared" ca="1" si="44"/>
        <v>6817.5458282705686</v>
      </c>
      <c r="Q276" s="16">
        <f t="shared" si="45"/>
        <v>0</v>
      </c>
      <c r="R276" s="17">
        <f t="shared" si="46"/>
        <v>0</v>
      </c>
      <c r="S276" s="19">
        <f t="shared" si="47"/>
        <v>0</v>
      </c>
      <c r="T276" s="20">
        <f ca="1">IF(AND(S276=1,F275&gt;D275),Assumptions!$B$17*(F275-D275),0)</f>
        <v>0</v>
      </c>
      <c r="U276" s="27">
        <f t="shared" ca="1" si="48"/>
        <v>2.8600618502849784E-4</v>
      </c>
      <c r="V276" s="34">
        <f t="shared" ca="1" si="49"/>
        <v>7.4327442961292789E-2</v>
      </c>
    </row>
    <row r="277" spans="1:22" x14ac:dyDescent="0.25">
      <c r="A277" s="4">
        <f t="shared" si="40"/>
        <v>4</v>
      </c>
      <c r="B277" s="4">
        <f t="shared" si="41"/>
        <v>2013</v>
      </c>
      <c r="C277" s="9">
        <v>41367</v>
      </c>
      <c r="D277" s="12">
        <f ca="1">(1+[1]Returns!E277)*D276</f>
        <v>108477784.27331968</v>
      </c>
      <c r="E277" s="12">
        <f t="shared" ca="1" si="42"/>
        <v>107484109.7675046</v>
      </c>
      <c r="F277" s="12">
        <f t="shared" ca="1" si="43"/>
        <v>107473881.65836534</v>
      </c>
      <c r="G277" s="14">
        <f ca="1">G276*(1+Returns!G277)</f>
        <v>8569853.7196393143</v>
      </c>
      <c r="H277" s="14">
        <f ca="1">H276*(1+Returns!H277)</f>
        <v>10890283.99875004</v>
      </c>
      <c r="I277" s="14">
        <f ca="1">I276*(1+Returns!I277)</f>
        <v>5466400.2560573239</v>
      </c>
      <c r="J277" s="14">
        <f ca="1">J276*(1+Returns!J277)</f>
        <v>0</v>
      </c>
      <c r="K277" s="14">
        <f ca="1">K276*(1+Returns!K277)</f>
        <v>0</v>
      </c>
      <c r="L277" s="14">
        <f ca="1">L276*(1+Returns!L277)</f>
        <v>21772065.897685908</v>
      </c>
      <c r="M277" s="14">
        <f ca="1">M276*(1+Returns!M277)</f>
        <v>21814578.58468768</v>
      </c>
      <c r="N277" s="14">
        <f ca="1">N276*(1+Returns!N277)-R277-T277</f>
        <v>38970927.310684331</v>
      </c>
      <c r="O277" s="17">
        <f ca="1">(Assumptions!$B$16 / 252)*F276</f>
        <v>3410.5633109882301</v>
      </c>
      <c r="P277" s="17">
        <f t="shared" ca="1" si="44"/>
        <v>10228.109139258799</v>
      </c>
      <c r="Q277" s="16">
        <f t="shared" si="45"/>
        <v>0</v>
      </c>
      <c r="R277" s="17">
        <f t="shared" si="46"/>
        <v>0</v>
      </c>
      <c r="S277" s="19">
        <f t="shared" si="47"/>
        <v>0</v>
      </c>
      <c r="T277" s="20">
        <f ca="1">IF(AND(S277=1,F276&gt;D276),Assumptions!$B$17*(F276-D276),0)</f>
        <v>0</v>
      </c>
      <c r="U277" s="27">
        <f t="shared" ca="1" si="48"/>
        <v>3.8291270045842651E-4</v>
      </c>
      <c r="V277" s="34">
        <f t="shared" ca="1" si="49"/>
        <v>7.4738816583653778E-2</v>
      </c>
    </row>
    <row r="278" spans="1:22" x14ac:dyDescent="0.25">
      <c r="A278" s="4">
        <f t="shared" si="40"/>
        <v>4</v>
      </c>
      <c r="B278" s="4">
        <f t="shared" si="41"/>
        <v>2013</v>
      </c>
      <c r="C278" s="9">
        <v>41368</v>
      </c>
      <c r="D278" s="12">
        <f ca="1">(1+[1]Returns!E278)*D277</f>
        <v>108506952.86473294</v>
      </c>
      <c r="E278" s="12">
        <f t="shared" ca="1" si="42"/>
        <v>107538527.7265881</v>
      </c>
      <c r="F278" s="12">
        <f t="shared" ca="1" si="43"/>
        <v>107524887.74818985</v>
      </c>
      <c r="G278" s="14">
        <f ca="1">G277*(1+Returns!G278)</f>
        <v>8596751.2024056129</v>
      </c>
      <c r="H278" s="14">
        <f ca="1">H277*(1+Returns!H278)</f>
        <v>10893353.640488856</v>
      </c>
      <c r="I278" s="14">
        <f ca="1">I277*(1+Returns!I278)</f>
        <v>5468011.7912081061</v>
      </c>
      <c r="J278" s="14">
        <f ca="1">J277*(1+Returns!J278)</f>
        <v>0</v>
      </c>
      <c r="K278" s="14">
        <f ca="1">K277*(1+Returns!K278)</f>
        <v>0</v>
      </c>
      <c r="L278" s="14">
        <f ca="1">L277*(1+Returns!L278)</f>
        <v>21778174.566442318</v>
      </c>
      <c r="M278" s="14">
        <f ca="1">M277*(1+Returns!M278)</f>
        <v>21820840.456203748</v>
      </c>
      <c r="N278" s="14">
        <f ca="1">N277*(1+Returns!N278)-R278-T278</f>
        <v>38981396.06983947</v>
      </c>
      <c r="O278" s="17">
        <f ca="1">(Assumptions!$B$16 / 252)*F277</f>
        <v>3411.869258995725</v>
      </c>
      <c r="P278" s="17">
        <f t="shared" ca="1" si="44"/>
        <v>13639.978398254523</v>
      </c>
      <c r="Q278" s="16">
        <f t="shared" si="45"/>
        <v>0</v>
      </c>
      <c r="R278" s="17">
        <f t="shared" si="46"/>
        <v>0</v>
      </c>
      <c r="S278" s="19">
        <f t="shared" si="47"/>
        <v>0</v>
      </c>
      <c r="T278" s="20">
        <f ca="1">IF(AND(S278=1,F277&gt;D277),Assumptions!$B$17*(F277-D277),0)</f>
        <v>0</v>
      </c>
      <c r="U278" s="27">
        <f t="shared" ca="1" si="48"/>
        <v>4.7459056132947985E-4</v>
      </c>
      <c r="V278" s="34">
        <f t="shared" ca="1" si="49"/>
        <v>7.5248877481898901E-2</v>
      </c>
    </row>
    <row r="279" spans="1:22" x14ac:dyDescent="0.25">
      <c r="A279" s="4">
        <f t="shared" si="40"/>
        <v>4</v>
      </c>
      <c r="B279" s="4">
        <f t="shared" si="41"/>
        <v>2013</v>
      </c>
      <c r="C279" s="9">
        <v>41369</v>
      </c>
      <c r="D279" s="12">
        <f ca="1">(1+[1]Returns!E279)*D278</f>
        <v>108536129.29928875</v>
      </c>
      <c r="E279" s="12">
        <f t="shared" ca="1" si="42"/>
        <v>107520892.97813126</v>
      </c>
      <c r="F279" s="12">
        <f t="shared" ca="1" si="43"/>
        <v>107503839.51123306</v>
      </c>
      <c r="G279" s="14">
        <f ca="1">G278*(1+Returns!G279)</f>
        <v>8551588.3136764411</v>
      </c>
      <c r="H279" s="14">
        <f ca="1">H278*(1+Returns!H279)</f>
        <v>10896424.147466851</v>
      </c>
      <c r="I279" s="14">
        <f ca="1">I278*(1+Returns!I279)</f>
        <v>5469623.8014513478</v>
      </c>
      <c r="J279" s="14">
        <f ca="1">J278*(1+Returns!J279)</f>
        <v>0</v>
      </c>
      <c r="K279" s="14">
        <f ca="1">K278*(1+Returns!K279)</f>
        <v>0</v>
      </c>
      <c r="L279" s="14">
        <f ca="1">L278*(1+Returns!L279)</f>
        <v>21784284.949130431</v>
      </c>
      <c r="M279" s="14">
        <f ca="1">M278*(1+Returns!M279)</f>
        <v>21827104.125189096</v>
      </c>
      <c r="N279" s="14">
        <f ca="1">N278*(1+Returns!N279)-R279-T279</f>
        <v>38991867.641217098</v>
      </c>
      <c r="O279" s="17">
        <f ca="1">(Assumptions!$B$16 / 252)*F278</f>
        <v>3413.4884999425349</v>
      </c>
      <c r="P279" s="17">
        <f t="shared" ca="1" si="44"/>
        <v>17053.466898197057</v>
      </c>
      <c r="Q279" s="16">
        <f t="shared" si="45"/>
        <v>0</v>
      </c>
      <c r="R279" s="17">
        <f t="shared" si="46"/>
        <v>0</v>
      </c>
      <c r="S279" s="19">
        <f t="shared" si="47"/>
        <v>0</v>
      </c>
      <c r="T279" s="20">
        <f ca="1">IF(AND(S279=1,F278&gt;D278),Assumptions!$B$17*(F278-D278),0)</f>
        <v>0</v>
      </c>
      <c r="U279" s="27">
        <f t="shared" ca="1" si="48"/>
        <v>-1.9575223371615103E-4</v>
      </c>
      <c r="V279" s="34">
        <f t="shared" ca="1" si="49"/>
        <v>7.5038395112331013E-2</v>
      </c>
    </row>
    <row r="280" spans="1:22" x14ac:dyDescent="0.25">
      <c r="A280" s="4">
        <f t="shared" si="40"/>
        <v>4</v>
      </c>
      <c r="B280" s="4">
        <f t="shared" si="41"/>
        <v>2013</v>
      </c>
      <c r="C280" s="9">
        <v>41372</v>
      </c>
      <c r="D280" s="12">
        <f ca="1">(1+[1]Returns!E280)*D279</f>
        <v>108565313.57909605</v>
      </c>
      <c r="E280" s="12">
        <f t="shared" ca="1" si="42"/>
        <v>107431602.13623407</v>
      </c>
      <c r="F280" s="12">
        <f t="shared" ca="1" si="43"/>
        <v>107411135.84903394</v>
      </c>
      <c r="G280" s="14">
        <f ca="1">G279*(1+Returns!G280)</f>
        <v>8434761.6654155813</v>
      </c>
      <c r="H280" s="14">
        <f ca="1">H279*(1+Returns!H280)</f>
        <v>10899495.519927913</v>
      </c>
      <c r="I280" s="14">
        <f ca="1">I279*(1+Returns!I280)</f>
        <v>5471236.2869271096</v>
      </c>
      <c r="J280" s="14">
        <f ca="1">J279*(1+Returns!J280)</f>
        <v>0</v>
      </c>
      <c r="K280" s="14">
        <f ca="1">K279*(1+Returns!K280)</f>
        <v>0</v>
      </c>
      <c r="L280" s="14">
        <f ca="1">L279*(1+Returns!L280)</f>
        <v>21790397.046231128</v>
      </c>
      <c r="M280" s="14">
        <f ca="1">M279*(1+Returns!M280)</f>
        <v>21833369.592159688</v>
      </c>
      <c r="N280" s="14">
        <f ca="1">N279*(1+Returns!N280)-R280-T280</f>
        <v>39002342.025572665</v>
      </c>
      <c r="O280" s="17">
        <f ca="1">(Assumptions!$B$16 / 252)*F279</f>
        <v>3412.8203019439065</v>
      </c>
      <c r="P280" s="17">
        <f t="shared" ca="1" si="44"/>
        <v>20466.287200140963</v>
      </c>
      <c r="Q280" s="16">
        <f t="shared" si="45"/>
        <v>0</v>
      </c>
      <c r="R280" s="17">
        <f t="shared" si="46"/>
        <v>0</v>
      </c>
      <c r="S280" s="19">
        <f t="shared" si="47"/>
        <v>0</v>
      </c>
      <c r="T280" s="20">
        <f ca="1">IF(AND(S280=1,F279&gt;D279),Assumptions!$B$17*(F279-D279),0)</f>
        <v>0</v>
      </c>
      <c r="U280" s="27">
        <f t="shared" ca="1" si="48"/>
        <v>-8.6232884909598351E-4</v>
      </c>
      <c r="V280" s="34">
        <f t="shared" ca="1" si="49"/>
        <v>7.4111358490339896E-2</v>
      </c>
    </row>
    <row r="281" spans="1:22" x14ac:dyDescent="0.25">
      <c r="A281" s="4">
        <f t="shared" si="40"/>
        <v>4</v>
      </c>
      <c r="B281" s="4">
        <f t="shared" si="41"/>
        <v>2013</v>
      </c>
      <c r="C281" s="9">
        <v>41373</v>
      </c>
      <c r="D281" s="12">
        <f ca="1">(1+[1]Returns!E281)*D280</f>
        <v>108594505.70626435</v>
      </c>
      <c r="E281" s="12">
        <f t="shared" ca="1" si="42"/>
        <v>107457105.11934036</v>
      </c>
      <c r="F281" s="12">
        <f t="shared" ca="1" si="43"/>
        <v>107433228.95481168</v>
      </c>
      <c r="G281" s="14">
        <f ca="1">G280*(1+Returns!G281)</f>
        <v>8432721.1739299763</v>
      </c>
      <c r="H281" s="14">
        <f ca="1">H280*(1+Returns!H281)</f>
        <v>10902567.758115994</v>
      </c>
      <c r="I281" s="14">
        <f ca="1">I280*(1+Returns!I281)</f>
        <v>5472849.2477754941</v>
      </c>
      <c r="J281" s="14">
        <f ca="1">J280*(1+Returns!J281)</f>
        <v>0</v>
      </c>
      <c r="K281" s="14">
        <f ca="1">K280*(1+Returns!K281)</f>
        <v>0</v>
      </c>
      <c r="L281" s="14">
        <f ca="1">L280*(1+Returns!L281)</f>
        <v>21796510.858225435</v>
      </c>
      <c r="M281" s="14">
        <f ca="1">M280*(1+Returns!M281)</f>
        <v>21839636.857631635</v>
      </c>
      <c r="N281" s="14">
        <f ca="1">N280*(1+Returns!N281)-R281-T281</f>
        <v>39012819.223661818</v>
      </c>
      <c r="O281" s="17">
        <f ca="1">(Assumptions!$B$16 / 252)*F280</f>
        <v>3409.8773285407597</v>
      </c>
      <c r="P281" s="17">
        <f t="shared" ca="1" si="44"/>
        <v>23876.164528681722</v>
      </c>
      <c r="Q281" s="16">
        <f t="shared" si="45"/>
        <v>0</v>
      </c>
      <c r="R281" s="17">
        <f t="shared" si="46"/>
        <v>0</v>
      </c>
      <c r="S281" s="19">
        <f t="shared" si="47"/>
        <v>0</v>
      </c>
      <c r="T281" s="20">
        <f ca="1">IF(AND(S281=1,F280&gt;D280),Assumptions!$B$17*(F280-D280),0)</f>
        <v>0</v>
      </c>
      <c r="U281" s="27">
        <f t="shared" ca="1" si="48"/>
        <v>2.0568729306424949E-4</v>
      </c>
      <c r="V281" s="34">
        <f t="shared" ca="1" si="49"/>
        <v>7.4332289548117325E-2</v>
      </c>
    </row>
    <row r="282" spans="1:22" x14ac:dyDescent="0.25">
      <c r="A282" s="4">
        <f t="shared" si="40"/>
        <v>4</v>
      </c>
      <c r="B282" s="4">
        <f t="shared" si="41"/>
        <v>2013</v>
      </c>
      <c r="C282" s="9">
        <v>41374</v>
      </c>
      <c r="D282" s="12">
        <f ca="1">(1+[1]Returns!E282)*D281</f>
        <v>108623705.68290371</v>
      </c>
      <c r="E282" s="12">
        <f t="shared" ca="1" si="42"/>
        <v>107456258.64660898</v>
      </c>
      <c r="F282" s="12">
        <f t="shared" ca="1" si="43"/>
        <v>107428971.90338331</v>
      </c>
      <c r="G282" s="14">
        <f ca="1">G281*(1+Returns!G282)</f>
        <v>8404323.5562411267</v>
      </c>
      <c r="H282" s="14">
        <f ca="1">H281*(1+Returns!H282)</f>
        <v>10905640.862275116</v>
      </c>
      <c r="I282" s="14">
        <f ca="1">I281*(1+Returns!I282)</f>
        <v>5474462.684136644</v>
      </c>
      <c r="J282" s="14">
        <f ca="1">J281*(1+Returns!J282)</f>
        <v>0</v>
      </c>
      <c r="K282" s="14">
        <f ca="1">K281*(1+Returns!K282)</f>
        <v>0</v>
      </c>
      <c r="L282" s="14">
        <f ca="1">L281*(1+Returns!L282)</f>
        <v>21802626.385594498</v>
      </c>
      <c r="M282" s="14">
        <f ca="1">M281*(1+Returns!M282)</f>
        <v>21845905.922121197</v>
      </c>
      <c r="N282" s="14">
        <f ca="1">N281*(1+Returns!N282)-R282-T282</f>
        <v>39023299.236240409</v>
      </c>
      <c r="O282" s="17">
        <f ca="1">(Assumptions!$B$16 / 252)*F281</f>
        <v>3410.5786969781484</v>
      </c>
      <c r="P282" s="17">
        <f t="shared" ca="1" si="44"/>
        <v>27286.743225659869</v>
      </c>
      <c r="Q282" s="16">
        <f t="shared" si="45"/>
        <v>0</v>
      </c>
      <c r="R282" s="17">
        <f t="shared" si="46"/>
        <v>0</v>
      </c>
      <c r="S282" s="19">
        <f t="shared" si="47"/>
        <v>0</v>
      </c>
      <c r="T282" s="20">
        <f ca="1">IF(AND(S282=1,F281&gt;D281),Assumptions!$B$17*(F281-D281),0)</f>
        <v>0</v>
      </c>
      <c r="U282" s="27">
        <f t="shared" ca="1" si="48"/>
        <v>-3.9625090577422029E-5</v>
      </c>
      <c r="V282" s="34">
        <f t="shared" ca="1" si="49"/>
        <v>7.4289719033833634E-2</v>
      </c>
    </row>
    <row r="283" spans="1:22" x14ac:dyDescent="0.25">
      <c r="A283" s="4">
        <f t="shared" si="40"/>
        <v>4</v>
      </c>
      <c r="B283" s="4">
        <f t="shared" si="41"/>
        <v>2013</v>
      </c>
      <c r="C283" s="9">
        <v>41375</v>
      </c>
      <c r="D283" s="12">
        <f ca="1">(1+[1]Returns!E283)*D282</f>
        <v>108652913.51112479</v>
      </c>
      <c r="E283" s="12">
        <f t="shared" ca="1" si="42"/>
        <v>107453766.27755764</v>
      </c>
      <c r="F283" s="12">
        <f t="shared" ca="1" si="43"/>
        <v>107423069.0907795</v>
      </c>
      <c r="G283" s="14">
        <f ca="1">G282*(1+Returns!G283)</f>
        <v>8374272.3697286267</v>
      </c>
      <c r="H283" s="14">
        <f ca="1">H282*(1+Returns!H283)</f>
        <v>10908714.832649371</v>
      </c>
      <c r="I283" s="14">
        <f ca="1">I282*(1+Returns!I283)</f>
        <v>5476076.5961507447</v>
      </c>
      <c r="J283" s="14">
        <f ca="1">J282*(1+Returns!J283)</f>
        <v>0</v>
      </c>
      <c r="K283" s="14">
        <f ca="1">K282*(1+Returns!K283)</f>
        <v>0</v>
      </c>
      <c r="L283" s="14">
        <f ca="1">L282*(1+Returns!L283)</f>
        <v>21808743.628819611</v>
      </c>
      <c r="M283" s="14">
        <f ca="1">M282*(1+Returns!M283)</f>
        <v>21852176.786144782</v>
      </c>
      <c r="N283" s="14">
        <f ca="1">N282*(1+Returns!N283)-R283-T283</f>
        <v>39033782.064064503</v>
      </c>
      <c r="O283" s="17">
        <f ca="1">(Assumptions!$B$16 / 252)*F282</f>
        <v>3410.4435524883588</v>
      </c>
      <c r="P283" s="17">
        <f t="shared" ca="1" si="44"/>
        <v>30697.186778148229</v>
      </c>
      <c r="Q283" s="16">
        <f t="shared" si="45"/>
        <v>0</v>
      </c>
      <c r="R283" s="17">
        <f t="shared" si="46"/>
        <v>0</v>
      </c>
      <c r="S283" s="19">
        <f t="shared" si="47"/>
        <v>0</v>
      </c>
      <c r="T283" s="20">
        <f ca="1">IF(AND(S283=1,F282&gt;D282),Assumptions!$B$17*(F282-D282),0)</f>
        <v>0</v>
      </c>
      <c r="U283" s="27">
        <f t="shared" ca="1" si="48"/>
        <v>-5.4946189088744823E-5</v>
      </c>
      <c r="V283" s="34">
        <f t="shared" ca="1" si="49"/>
        <v>7.4230690907795438E-2</v>
      </c>
    </row>
    <row r="284" spans="1:22" x14ac:dyDescent="0.25">
      <c r="A284" s="4">
        <f t="shared" si="40"/>
        <v>4</v>
      </c>
      <c r="B284" s="4">
        <f t="shared" si="41"/>
        <v>2013</v>
      </c>
      <c r="C284" s="9">
        <v>41376</v>
      </c>
      <c r="D284" s="12">
        <f ca="1">(1+[1]Returns!E284)*D283</f>
        <v>108682129.19303881</v>
      </c>
      <c r="E284" s="12">
        <f t="shared" ca="1" si="42"/>
        <v>107503875.63840167</v>
      </c>
      <c r="F284" s="12">
        <f t="shared" ca="1" si="43"/>
        <v>107469768.19546191</v>
      </c>
      <c r="G284" s="14">
        <f ca="1">G283*(1+Returns!G284)</f>
        <v>8396815.2384692356</v>
      </c>
      <c r="H284" s="14">
        <f ca="1">H283*(1+Returns!H284)</f>
        <v>10911789.669482917</v>
      </c>
      <c r="I284" s="14">
        <f ca="1">I283*(1+Returns!I284)</f>
        <v>5477690.9839580217</v>
      </c>
      <c r="J284" s="14">
        <f ca="1">J283*(1+Returns!J284)</f>
        <v>0</v>
      </c>
      <c r="K284" s="14">
        <f ca="1">K283*(1+Returns!K284)</f>
        <v>0</v>
      </c>
      <c r="L284" s="14">
        <f ca="1">L283*(1+Returns!L284)</f>
        <v>21814862.588382199</v>
      </c>
      <c r="M284" s="14">
        <f ca="1">M283*(1+Returns!M284)</f>
        <v>21858449.450218946</v>
      </c>
      <c r="N284" s="14">
        <f ca="1">N283*(1+Returns!N284)-R284-T284</f>
        <v>39044267.707890347</v>
      </c>
      <c r="O284" s="17">
        <f ca="1">(Assumptions!$B$16 / 252)*F283</f>
        <v>3410.2561616120474</v>
      </c>
      <c r="P284" s="17">
        <f t="shared" ca="1" si="44"/>
        <v>34107.44293976028</v>
      </c>
      <c r="Q284" s="16">
        <f t="shared" si="45"/>
        <v>0</v>
      </c>
      <c r="R284" s="17">
        <f t="shared" si="46"/>
        <v>0</v>
      </c>
      <c r="S284" s="19">
        <f t="shared" si="47"/>
        <v>0</v>
      </c>
      <c r="T284" s="20">
        <f ca="1">IF(AND(S284=1,F283&gt;D283),Assumptions!$B$17*(F283-D283),0)</f>
        <v>0</v>
      </c>
      <c r="U284" s="27">
        <f t="shared" ca="1" si="48"/>
        <v>4.3472137854250192E-4</v>
      </c>
      <c r="V284" s="34">
        <f t="shared" ca="1" si="49"/>
        <v>7.4697681954619455E-2</v>
      </c>
    </row>
    <row r="285" spans="1:22" x14ac:dyDescent="0.25">
      <c r="A285" s="4">
        <f t="shared" si="40"/>
        <v>4</v>
      </c>
      <c r="B285" s="4">
        <f t="shared" si="41"/>
        <v>2013</v>
      </c>
      <c r="C285" s="9">
        <v>41379</v>
      </c>
      <c r="D285" s="12">
        <f ca="1">(1+[1]Returns!E285)*D284</f>
        <v>108711352.73075753</v>
      </c>
      <c r="E285" s="12">
        <f t="shared" ca="1" si="42"/>
        <v>107765802.37888375</v>
      </c>
      <c r="F285" s="12">
        <f t="shared" ca="1" si="43"/>
        <v>107728283.19727112</v>
      </c>
      <c r="G285" s="14">
        <f ca="1">G284*(1+Returns!G285)</f>
        <v>8631167.8100664131</v>
      </c>
      <c r="H285" s="14">
        <f ca="1">H284*(1+Returns!H285)</f>
        <v>10914865.373019984</v>
      </c>
      <c r="I285" s="14">
        <f ca="1">I284*(1+Returns!I285)</f>
        <v>5479305.8476987425</v>
      </c>
      <c r="J285" s="14">
        <f ca="1">J284*(1+Returns!J285)</f>
        <v>0</v>
      </c>
      <c r="K285" s="14">
        <f ca="1">K284*(1+Returns!K285)</f>
        <v>0</v>
      </c>
      <c r="L285" s="14">
        <f ca="1">L284*(1+Returns!L285)</f>
        <v>21820983.264763817</v>
      </c>
      <c r="M285" s="14">
        <f ca="1">M284*(1+Returns!M285)</f>
        <v>21864723.914860394</v>
      </c>
      <c r="N285" s="14">
        <f ca="1">N284*(1+Returns!N285)-R285-T285</f>
        <v>39054756.168474413</v>
      </c>
      <c r="O285" s="17">
        <f ca="1">(Assumptions!$B$16 / 252)*F284</f>
        <v>3411.7386728718066</v>
      </c>
      <c r="P285" s="17">
        <f t="shared" ca="1" si="44"/>
        <v>37519.181612632085</v>
      </c>
      <c r="Q285" s="16">
        <f t="shared" si="45"/>
        <v>0</v>
      </c>
      <c r="R285" s="17">
        <f t="shared" si="46"/>
        <v>0</v>
      </c>
      <c r="S285" s="19">
        <f t="shared" si="47"/>
        <v>0</v>
      </c>
      <c r="T285" s="20">
        <f ca="1">IF(AND(S285=1,F284&gt;D284),Assumptions!$B$17*(F284-D284),0)</f>
        <v>0</v>
      </c>
      <c r="U285" s="27">
        <f t="shared" ca="1" si="48"/>
        <v>2.4054671946349693E-3</v>
      </c>
      <c r="V285" s="34">
        <f t="shared" ca="1" si="49"/>
        <v>7.7282831972711463E-2</v>
      </c>
    </row>
    <row r="286" spans="1:22" x14ac:dyDescent="0.25">
      <c r="A286" s="4">
        <f t="shared" si="40"/>
        <v>4</v>
      </c>
      <c r="B286" s="4">
        <f t="shared" si="41"/>
        <v>2013</v>
      </c>
      <c r="C286" s="9">
        <v>41380</v>
      </c>
      <c r="D286" s="12">
        <f ca="1">(1+[1]Returns!E286)*D285</f>
        <v>108740584.12639332</v>
      </c>
      <c r="E286" s="12">
        <f t="shared" ca="1" si="42"/>
        <v>107813228.9082358</v>
      </c>
      <c r="F286" s="12">
        <f t="shared" ca="1" si="43"/>
        <v>107772289.78112485</v>
      </c>
      <c r="G286" s="14">
        <f ca="1">G285*(1+Returns!G286)</f>
        <v>8651012.4916122146</v>
      </c>
      <c r="H286" s="14">
        <f ca="1">H285*(1+Returns!H286)</f>
        <v>10917941.943504868</v>
      </c>
      <c r="I286" s="14">
        <f ca="1">I285*(1+Returns!I286)</f>
        <v>5480921.1875132155</v>
      </c>
      <c r="J286" s="14">
        <f ca="1">J285*(1+Returns!J286)</f>
        <v>0</v>
      </c>
      <c r="K286" s="14">
        <f ca="1">K285*(1+Returns!K286)</f>
        <v>0</v>
      </c>
      <c r="L286" s="14">
        <f ca="1">L285*(1+Returns!L286)</f>
        <v>21827105.658446163</v>
      </c>
      <c r="M286" s="14">
        <f ca="1">M285*(1+Returns!M286)</f>
        <v>21871000.180585977</v>
      </c>
      <c r="N286" s="14">
        <f ca="1">N285*(1+Returns!N286)-R286-T286</f>
        <v>39065247.446573362</v>
      </c>
      <c r="O286" s="17">
        <f ca="1">(Assumptions!$B$16 / 252)*F285</f>
        <v>3419.9454983260671</v>
      </c>
      <c r="P286" s="17">
        <f t="shared" ca="1" si="44"/>
        <v>40939.12711095815</v>
      </c>
      <c r="Q286" s="16">
        <f t="shared" si="45"/>
        <v>0</v>
      </c>
      <c r="R286" s="17">
        <f t="shared" si="46"/>
        <v>0</v>
      </c>
      <c r="S286" s="19">
        <f t="shared" si="47"/>
        <v>0</v>
      </c>
      <c r="T286" s="20">
        <f ca="1">IF(AND(S286=1,F285&gt;D285),Assumptions!$B$17*(F285-D285),0)</f>
        <v>0</v>
      </c>
      <c r="U286" s="27">
        <f t="shared" ca="1" si="48"/>
        <v>4.0849610285853544E-4</v>
      </c>
      <c r="V286" s="34">
        <f t="shared" ca="1" si="49"/>
        <v>7.7722897811248748E-2</v>
      </c>
    </row>
    <row r="287" spans="1:22" x14ac:dyDescent="0.25">
      <c r="A287" s="4">
        <f t="shared" si="40"/>
        <v>4</v>
      </c>
      <c r="B287" s="4">
        <f t="shared" si="41"/>
        <v>2013</v>
      </c>
      <c r="C287" s="9">
        <v>41381</v>
      </c>
      <c r="D287" s="12">
        <f ca="1">(1+[1]Returns!E287)*D286</f>
        <v>108769783.14804295</v>
      </c>
      <c r="E287" s="12">
        <f t="shared" ca="1" si="42"/>
        <v>107861358.66520807</v>
      </c>
      <c r="F287" s="12">
        <f t="shared" ca="1" si="43"/>
        <v>107816998.19556437</v>
      </c>
      <c r="G287" s="14">
        <f ca="1">G286*(1+Returns!G287)</f>
        <v>8671590.6386150923</v>
      </c>
      <c r="H287" s="14">
        <f ca="1">H286*(1+Returns!H287)</f>
        <v>10921015.153344933</v>
      </c>
      <c r="I287" s="14">
        <f ca="1">I286*(1+Returns!I287)</f>
        <v>5482534.7872576732</v>
      </c>
      <c r="J287" s="14">
        <f ca="1">J286*(1+Returns!J287)</f>
        <v>0</v>
      </c>
      <c r="K287" s="14">
        <f ca="1">K286*(1+Returns!K287)</f>
        <v>0</v>
      </c>
      <c r="L287" s="14">
        <f ca="1">L286*(1+Returns!L287)</f>
        <v>21833221.355150823</v>
      </c>
      <c r="M287" s="14">
        <f ca="1">M286*(1+Returns!M287)</f>
        <v>21877269.628524486</v>
      </c>
      <c r="N287" s="14">
        <f ca="1">N286*(1+Returns!N287)-R287-T287</f>
        <v>39075727.102315076</v>
      </c>
      <c r="O287" s="17">
        <f ca="1">(Assumptions!$B$16 / 252)*F286</f>
        <v>3421.342532734122</v>
      </c>
      <c r="P287" s="17">
        <f t="shared" ca="1" si="44"/>
        <v>44360.469643692275</v>
      </c>
      <c r="Q287" s="16">
        <f t="shared" si="45"/>
        <v>0</v>
      </c>
      <c r="R287" s="17">
        <f t="shared" si="46"/>
        <v>0</v>
      </c>
      <c r="S287" s="19">
        <f t="shared" si="47"/>
        <v>0</v>
      </c>
      <c r="T287" s="20">
        <f ca="1">IF(AND(S287=1,F286&gt;D286),Assumptions!$B$17*(F286-D286),0)</f>
        <v>0</v>
      </c>
      <c r="U287" s="27">
        <f t="shared" ca="1" si="48"/>
        <v>4.1484146370396324E-4</v>
      </c>
      <c r="V287" s="34">
        <f t="shared" ca="1" si="49"/>
        <v>7.8169981955644063E-2</v>
      </c>
    </row>
    <row r="288" spans="1:22" x14ac:dyDescent="0.25">
      <c r="A288" s="4">
        <f t="shared" si="40"/>
        <v>4</v>
      </c>
      <c r="B288" s="4">
        <f t="shared" si="41"/>
        <v>2013</v>
      </c>
      <c r="C288" s="9">
        <v>41382</v>
      </c>
      <c r="D288" s="12">
        <f ca="1">(1+[1]Returns!E288)*D287</f>
        <v>108798990.01021387</v>
      </c>
      <c r="E288" s="12">
        <f t="shared" ca="1" si="42"/>
        <v>107861936.435868</v>
      </c>
      <c r="F288" s="12">
        <f t="shared" ca="1" si="43"/>
        <v>107814153.20437683</v>
      </c>
      <c r="G288" s="14">
        <f ca="1">G287*(1+Returns!G288)</f>
        <v>8644609.1372071765</v>
      </c>
      <c r="H288" s="14">
        <f ca="1">H287*(1+Returns!H288)</f>
        <v>10924089.228239857</v>
      </c>
      <c r="I288" s="14">
        <f ca="1">I287*(1+Returns!I288)</f>
        <v>5484148.8620507671</v>
      </c>
      <c r="J288" s="14">
        <f ca="1">J287*(1+Returns!J288)</f>
        <v>0</v>
      </c>
      <c r="K288" s="14">
        <f ca="1">K287*(1+Returns!K288)</f>
        <v>0</v>
      </c>
      <c r="L288" s="14">
        <f ca="1">L287*(1+Returns!L288)</f>
        <v>21839338.765401326</v>
      </c>
      <c r="M288" s="14">
        <f ca="1">M287*(1+Returns!M288)</f>
        <v>21883540.87363629</v>
      </c>
      <c r="N288" s="14">
        <f ca="1">N287*(1+Returns!N288)-R288-T288</f>
        <v>39086209.569332577</v>
      </c>
      <c r="O288" s="17">
        <f ca="1">(Assumptions!$B$16 / 252)*F287</f>
        <v>3422.7618474782339</v>
      </c>
      <c r="P288" s="17">
        <f t="shared" ca="1" si="44"/>
        <v>47783.231491170511</v>
      </c>
      <c r="Q288" s="16">
        <f t="shared" si="45"/>
        <v>0</v>
      </c>
      <c r="R288" s="17">
        <f t="shared" si="46"/>
        <v>0</v>
      </c>
      <c r="S288" s="19">
        <f t="shared" si="47"/>
        <v>0</v>
      </c>
      <c r="T288" s="20">
        <f ca="1">IF(AND(S288=1,F287&gt;D287),Assumptions!$B$17*(F287-D287),0)</f>
        <v>0</v>
      </c>
      <c r="U288" s="27">
        <f t="shared" ca="1" si="48"/>
        <v>-2.6387223120205583E-5</v>
      </c>
      <c r="V288" s="34">
        <f t="shared" ca="1" si="49"/>
        <v>7.8141532043768613E-2</v>
      </c>
    </row>
    <row r="289" spans="1:22" x14ac:dyDescent="0.25">
      <c r="A289" s="4">
        <f t="shared" si="40"/>
        <v>4</v>
      </c>
      <c r="B289" s="4">
        <f t="shared" si="41"/>
        <v>2013</v>
      </c>
      <c r="C289" s="9">
        <v>41383</v>
      </c>
      <c r="D289" s="12">
        <f ca="1">(1+[1]Returns!E289)*D288</f>
        <v>108829173.02602249</v>
      </c>
      <c r="E289" s="12">
        <f t="shared" ca="1" si="42"/>
        <v>107470149.44814038</v>
      </c>
      <c r="F289" s="12">
        <f t="shared" ca="1" si="43"/>
        <v>107418943.54511891</v>
      </c>
      <c r="G289" s="14">
        <f ca="1">G288*(1+Returns!G289)</f>
        <v>8224342.6361216158</v>
      </c>
      <c r="H289" s="14">
        <f ca="1">H288*(1+Returns!H289)</f>
        <v>10927265.917244805</v>
      </c>
      <c r="I289" s="14">
        <f ca="1">I288*(1+Returns!I289)</f>
        <v>5485816.7487488044</v>
      </c>
      <c r="J289" s="14">
        <f ca="1">J288*(1+Returns!J289)</f>
        <v>0</v>
      </c>
      <c r="K289" s="14">
        <f ca="1">K288*(1+Returns!K289)</f>
        <v>0</v>
      </c>
      <c r="L289" s="14">
        <f ca="1">L288*(1+Returns!L289)</f>
        <v>21845660.403135605</v>
      </c>
      <c r="M289" s="14">
        <f ca="1">M288*(1+Returns!M289)</f>
        <v>21890021.35210323</v>
      </c>
      <c r="N289" s="14">
        <f ca="1">N288*(1+Returns!N289)-R289-T289</f>
        <v>39097042.390786327</v>
      </c>
      <c r="O289" s="17">
        <f ca="1">(Assumptions!$B$16 / 252)*F288</f>
        <v>3422.6715302976772</v>
      </c>
      <c r="P289" s="17">
        <f t="shared" ca="1" si="44"/>
        <v>51205.903021468184</v>
      </c>
      <c r="Q289" s="16">
        <f t="shared" si="45"/>
        <v>0</v>
      </c>
      <c r="R289" s="17">
        <f t="shared" si="46"/>
        <v>0</v>
      </c>
      <c r="S289" s="19">
        <f t="shared" si="47"/>
        <v>0</v>
      </c>
      <c r="T289" s="20">
        <f ca="1">IF(AND(S289=1,F288&gt;D288),Assumptions!$B$17*(F288-D288),0)</f>
        <v>0</v>
      </c>
      <c r="U289" s="27">
        <f t="shared" ca="1" si="48"/>
        <v>-3.6656565720898371E-3</v>
      </c>
      <c r="V289" s="34">
        <f t="shared" ca="1" si="49"/>
        <v>7.4189435451189389E-2</v>
      </c>
    </row>
    <row r="290" spans="1:22" x14ac:dyDescent="0.25">
      <c r="A290" s="4">
        <f t="shared" si="40"/>
        <v>4</v>
      </c>
      <c r="B290" s="4">
        <f t="shared" si="41"/>
        <v>2013</v>
      </c>
      <c r="C290" s="9">
        <v>41386</v>
      </c>
      <c r="D290" s="12">
        <f ca="1">(1+[1]Returns!E290)*D289</f>
        <v>108859364.41520336</v>
      </c>
      <c r="E290" s="12">
        <f t="shared" ca="1" si="42"/>
        <v>107484541.94252002</v>
      </c>
      <c r="F290" s="12">
        <f t="shared" ca="1" si="43"/>
        <v>107429925.91430664</v>
      </c>
      <c r="G290" s="14">
        <f ca="1">G289*(1+Returns!G290)</f>
        <v>8210247.4348191628</v>
      </c>
      <c r="H290" s="14">
        <f ca="1">H289*(1+Returns!H290)</f>
        <v>10930443.530020406</v>
      </c>
      <c r="I290" s="14">
        <f ca="1">I289*(1+Returns!I290)</f>
        <v>5487485.1426989436</v>
      </c>
      <c r="J290" s="14">
        <f ca="1">J289*(1+Returns!J290)</f>
        <v>0</v>
      </c>
      <c r="K290" s="14">
        <f ca="1">K289*(1+Returns!K290)</f>
        <v>0</v>
      </c>
      <c r="L290" s="14">
        <f ca="1">L289*(1+Returns!L290)</f>
        <v>21851983.870737724</v>
      </c>
      <c r="M290" s="14">
        <f ca="1">M289*(1+Returns!M290)</f>
        <v>21896503.749665502</v>
      </c>
      <c r="N290" s="14">
        <f ca="1">N289*(1+Returns!N290)-R290-T290</f>
        <v>39107878.214578286</v>
      </c>
      <c r="O290" s="17">
        <f ca="1">(Assumptions!$B$16 / 252)*F289</f>
        <v>3410.1251919085366</v>
      </c>
      <c r="P290" s="17">
        <f t="shared" ca="1" si="44"/>
        <v>54616.028213376718</v>
      </c>
      <c r="Q290" s="16">
        <f t="shared" si="45"/>
        <v>0</v>
      </c>
      <c r="R290" s="17">
        <f t="shared" si="46"/>
        <v>0</v>
      </c>
      <c r="S290" s="19">
        <f t="shared" si="47"/>
        <v>0</v>
      </c>
      <c r="T290" s="20">
        <f ca="1">IF(AND(S290=1,F289&gt;D289),Assumptions!$B$17*(F289-D289),0)</f>
        <v>0</v>
      </c>
      <c r="U290" s="27">
        <f t="shared" ca="1" si="48"/>
        <v>1.0223866317504715E-4</v>
      </c>
      <c r="V290" s="34">
        <f t="shared" ca="1" si="49"/>
        <v>7.4299259143066676E-2</v>
      </c>
    </row>
    <row r="291" spans="1:22" x14ac:dyDescent="0.25">
      <c r="A291" s="4">
        <f t="shared" si="40"/>
        <v>4</v>
      </c>
      <c r="B291" s="4">
        <f t="shared" si="41"/>
        <v>2013</v>
      </c>
      <c r="C291" s="9">
        <v>41387</v>
      </c>
      <c r="D291" s="12">
        <f ca="1">(1+[1]Returns!E291)*D290</f>
        <v>108889564.18007943</v>
      </c>
      <c r="E291" s="12">
        <f t="shared" ca="1" si="42"/>
        <v>107472568.1058951</v>
      </c>
      <c r="F291" s="12">
        <f t="shared" ca="1" si="43"/>
        <v>107414541.60384318</v>
      </c>
      <c r="G291" s="14">
        <f ca="1">G290*(1+Returns!G291)</f>
        <v>8169777.7178350221</v>
      </c>
      <c r="H291" s="14">
        <f ca="1">H290*(1+Returns!H291)</f>
        <v>10933622.06683529</v>
      </c>
      <c r="I291" s="14">
        <f ca="1">I290*(1+Returns!I291)</f>
        <v>5489154.0440554544</v>
      </c>
      <c r="J291" s="14">
        <f ca="1">J290*(1+Returns!J291)</f>
        <v>0</v>
      </c>
      <c r="K291" s="14">
        <f ca="1">K290*(1+Returns!K291)</f>
        <v>0</v>
      </c>
      <c r="L291" s="14">
        <f ca="1">L290*(1+Returns!L291)</f>
        <v>21858309.168737359</v>
      </c>
      <c r="M291" s="14">
        <f ca="1">M290*(1+Returns!M291)</f>
        <v>21902988.066891417</v>
      </c>
      <c r="N291" s="14">
        <f ca="1">N290*(1+Returns!N291)-R291-T291</f>
        <v>39118717.041540563</v>
      </c>
      <c r="O291" s="17">
        <f ca="1">(Assumptions!$B$16 / 252)*F290</f>
        <v>3410.473838549417</v>
      </c>
      <c r="P291" s="17">
        <f t="shared" ca="1" si="44"/>
        <v>58026.502051926138</v>
      </c>
      <c r="Q291" s="16">
        <f t="shared" si="45"/>
        <v>0</v>
      </c>
      <c r="R291" s="17">
        <f t="shared" si="46"/>
        <v>0</v>
      </c>
      <c r="S291" s="19">
        <f t="shared" si="47"/>
        <v>0</v>
      </c>
      <c r="T291" s="20">
        <f ca="1">IF(AND(S291=1,F290&gt;D290),Assumptions!$B$17*(F290-D290),0)</f>
        <v>0</v>
      </c>
      <c r="U291" s="27">
        <f t="shared" ca="1" si="48"/>
        <v>-1.4320321207084152E-4</v>
      </c>
      <c r="V291" s="34">
        <f t="shared" ca="1" si="49"/>
        <v>7.4145416038432055E-2</v>
      </c>
    </row>
    <row r="292" spans="1:22" x14ac:dyDescent="0.25">
      <c r="A292" s="4">
        <f t="shared" si="40"/>
        <v>4</v>
      </c>
      <c r="B292" s="4">
        <f t="shared" si="41"/>
        <v>2013</v>
      </c>
      <c r="C292" s="9">
        <v>41388</v>
      </c>
      <c r="D292" s="12">
        <f ca="1">(1+[1]Returns!E292)*D291</f>
        <v>108919772.32297426</v>
      </c>
      <c r="E292" s="12">
        <f t="shared" ca="1" si="42"/>
        <v>107499147.6724548</v>
      </c>
      <c r="F292" s="12">
        <f t="shared" ca="1" si="43"/>
        <v>107437711.18495513</v>
      </c>
      <c r="G292" s="14">
        <f ca="1">G291*(1+Returns!G292)</f>
        <v>8167853.2170047117</v>
      </c>
      <c r="H292" s="14">
        <f ca="1">H291*(1+Returns!H292)</f>
        <v>10936801.527958162</v>
      </c>
      <c r="I292" s="14">
        <f ca="1">I291*(1+Returns!I292)</f>
        <v>5490823.4529726543</v>
      </c>
      <c r="J292" s="14">
        <f ca="1">J291*(1+Returns!J292)</f>
        <v>0</v>
      </c>
      <c r="K292" s="14">
        <f ca="1">K291*(1+Returns!K292)</f>
        <v>0</v>
      </c>
      <c r="L292" s="14">
        <f ca="1">L291*(1+Returns!L292)</f>
        <v>21864636.297664337</v>
      </c>
      <c r="M292" s="14">
        <f ca="1">M291*(1+Returns!M292)</f>
        <v>21909474.304349456</v>
      </c>
      <c r="N292" s="14">
        <f ca="1">N291*(1+Returns!N292)-R292-T292</f>
        <v>39129558.872505493</v>
      </c>
      <c r="O292" s="17">
        <f ca="1">(Assumptions!$B$16 / 252)*F291</f>
        <v>3409.9854477410531</v>
      </c>
      <c r="P292" s="17">
        <f t="shared" ca="1" si="44"/>
        <v>61436.487499667193</v>
      </c>
      <c r="Q292" s="16">
        <f t="shared" si="45"/>
        <v>0</v>
      </c>
      <c r="R292" s="17">
        <f t="shared" si="46"/>
        <v>0</v>
      </c>
      <c r="S292" s="19">
        <f t="shared" si="47"/>
        <v>0</v>
      </c>
      <c r="T292" s="20">
        <f ca="1">IF(AND(S292=1,F291&gt;D291),Assumptions!$B$17*(F291-D291),0)</f>
        <v>0</v>
      </c>
      <c r="U292" s="27">
        <f t="shared" ca="1" si="48"/>
        <v>2.157024623110626E-4</v>
      </c>
      <c r="V292" s="34">
        <f t="shared" ca="1" si="49"/>
        <v>7.4377111849551758E-2</v>
      </c>
    </row>
    <row r="293" spans="1:22" x14ac:dyDescent="0.25">
      <c r="A293" s="4">
        <f t="shared" si="40"/>
        <v>4</v>
      </c>
      <c r="B293" s="4">
        <f t="shared" si="41"/>
        <v>2013</v>
      </c>
      <c r="C293" s="9">
        <v>41389</v>
      </c>
      <c r="D293" s="12">
        <f ca="1">(1+[1]Returns!E293)*D292</f>
        <v>108949988.8462121</v>
      </c>
      <c r="E293" s="12">
        <f t="shared" ca="1" si="42"/>
        <v>107496037.08845031</v>
      </c>
      <c r="F293" s="12">
        <f t="shared" ca="1" si="43"/>
        <v>107431189.87996064</v>
      </c>
      <c r="G293" s="14">
        <f ca="1">G292*(1+Returns!G293)</f>
        <v>8136230.3762250524</v>
      </c>
      <c r="H293" s="14">
        <f ca="1">H292*(1+Returns!H293)</f>
        <v>10939981.913657811</v>
      </c>
      <c r="I293" s="14">
        <f ca="1">I292*(1+Returns!I293)</f>
        <v>5492493.3696049061</v>
      </c>
      <c r="J293" s="14">
        <f ca="1">J292*(1+Returns!J293)</f>
        <v>0</v>
      </c>
      <c r="K293" s="14">
        <f ca="1">K292*(1+Returns!K293)</f>
        <v>0</v>
      </c>
      <c r="L293" s="14">
        <f ca="1">L292*(1+Returns!L293)</f>
        <v>21870965.258048642</v>
      </c>
      <c r="M293" s="14">
        <f ca="1">M292*(1+Returns!M293)</f>
        <v>21915962.462608267</v>
      </c>
      <c r="N293" s="14">
        <f ca="1">N292*(1+Returns!N293)-R293-T293</f>
        <v>39140403.708305642</v>
      </c>
      <c r="O293" s="17">
        <f ca="1">(Assumptions!$B$16 / 252)*F292</f>
        <v>3410.7209899985755</v>
      </c>
      <c r="P293" s="17">
        <f t="shared" ca="1" si="44"/>
        <v>64847.208489665769</v>
      </c>
      <c r="Q293" s="16">
        <f t="shared" si="45"/>
        <v>0</v>
      </c>
      <c r="R293" s="17">
        <f t="shared" si="46"/>
        <v>0</v>
      </c>
      <c r="S293" s="19">
        <f t="shared" si="47"/>
        <v>0</v>
      </c>
      <c r="T293" s="20">
        <f ca="1">IF(AND(S293=1,F292&gt;D292),Assumptions!$B$17*(F292-D292),0)</f>
        <v>0</v>
      </c>
      <c r="U293" s="27">
        <f t="shared" ca="1" si="48"/>
        <v>-6.0698472841291817E-5</v>
      </c>
      <c r="V293" s="34">
        <f t="shared" ca="1" si="49"/>
        <v>7.4311898799606757E-2</v>
      </c>
    </row>
    <row r="294" spans="1:22" x14ac:dyDescent="0.25">
      <c r="A294" s="4">
        <f t="shared" si="40"/>
        <v>4</v>
      </c>
      <c r="B294" s="4">
        <f t="shared" si="41"/>
        <v>2013</v>
      </c>
      <c r="C294" s="9">
        <v>41390</v>
      </c>
      <c r="D294" s="12">
        <f ca="1">(1+[1]Returns!E294)*D293</f>
        <v>108980213.75211781</v>
      </c>
      <c r="E294" s="12">
        <f t="shared" ca="1" si="42"/>
        <v>107519319.46931899</v>
      </c>
      <c r="F294" s="12">
        <f t="shared" ca="1" si="43"/>
        <v>107451061.74686487</v>
      </c>
      <c r="G294" s="14">
        <f ca="1">G293*(1+Returns!G294)</f>
        <v>8130992.3085783971</v>
      </c>
      <c r="H294" s="14">
        <f ca="1">H293*(1+Returns!H294)</f>
        <v>10943163.224203099</v>
      </c>
      <c r="I294" s="14">
        <f ca="1">I293*(1+Returns!I294)</f>
        <v>5494163.7941066213</v>
      </c>
      <c r="J294" s="14">
        <f ca="1">J293*(1+Returns!J294)</f>
        <v>0</v>
      </c>
      <c r="K294" s="14">
        <f ca="1">K293*(1+Returns!K294)</f>
        <v>0</v>
      </c>
      <c r="L294" s="14">
        <f ca="1">L293*(1+Returns!L294)</f>
        <v>21877296.050420407</v>
      </c>
      <c r="M294" s="14">
        <f ca="1">M293*(1+Returns!M294)</f>
        <v>21922452.542236663</v>
      </c>
      <c r="N294" s="14">
        <f ca="1">N293*(1+Returns!N294)-R294-T294</f>
        <v>39151251.549773805</v>
      </c>
      <c r="O294" s="17">
        <f ca="1">(Assumptions!$B$16 / 252)*F293</f>
        <v>3410.5139644431947</v>
      </c>
      <c r="P294" s="17">
        <f t="shared" ca="1" si="44"/>
        <v>68257.722454108967</v>
      </c>
      <c r="Q294" s="16">
        <f t="shared" si="45"/>
        <v>0</v>
      </c>
      <c r="R294" s="17">
        <f t="shared" si="46"/>
        <v>0</v>
      </c>
      <c r="S294" s="19">
        <f t="shared" si="47"/>
        <v>0</v>
      </c>
      <c r="T294" s="20">
        <f ca="1">IF(AND(S294=1,F293&gt;D293),Assumptions!$B$17*(F293-D293),0)</f>
        <v>0</v>
      </c>
      <c r="U294" s="27">
        <f t="shared" ca="1" si="48"/>
        <v>1.8497297597130924E-4</v>
      </c>
      <c r="V294" s="34">
        <f t="shared" ca="1" si="49"/>
        <v>7.4510617468649176E-2</v>
      </c>
    </row>
    <row r="295" spans="1:22" x14ac:dyDescent="0.25">
      <c r="A295" s="4">
        <f t="shared" si="40"/>
        <v>4</v>
      </c>
      <c r="B295" s="4">
        <f t="shared" si="41"/>
        <v>2013</v>
      </c>
      <c r="C295" s="9">
        <v>41393</v>
      </c>
      <c r="D295" s="12">
        <f ca="1">(1+[1]Returns!E295)*D294</f>
        <v>109010406.72033784</v>
      </c>
      <c r="E295" s="12">
        <f t="shared" ca="1" si="42"/>
        <v>107564328.49281424</v>
      </c>
      <c r="F295" s="12">
        <f t="shared" ca="1" si="43"/>
        <v>107492659.62554277</v>
      </c>
      <c r="G295" s="14">
        <f ca="1">G294*(1+Returns!G295)</f>
        <v>8147510.6921082009</v>
      </c>
      <c r="H295" s="14">
        <f ca="1">H294*(1+Returns!H295)</f>
        <v>10946341.222681284</v>
      </c>
      <c r="I295" s="14">
        <f ca="1">I294*(1+Returns!I295)</f>
        <v>5495832.5054342598</v>
      </c>
      <c r="J295" s="14">
        <f ca="1">J294*(1+Returns!J295)</f>
        <v>0</v>
      </c>
      <c r="K295" s="14">
        <f ca="1">K294*(1+Returns!K295)</f>
        <v>0</v>
      </c>
      <c r="L295" s="14">
        <f ca="1">L294*(1+Returns!L295)</f>
        <v>21883620.241956424</v>
      </c>
      <c r="M295" s="14">
        <f ca="1">M294*(1+Returns!M295)</f>
        <v>21928935.905340753</v>
      </c>
      <c r="N295" s="14">
        <f ca="1">N294*(1+Returns!N295)-R295-T295</f>
        <v>39162087.925293334</v>
      </c>
      <c r="O295" s="17">
        <f ca="1">(Assumptions!$B$16 / 252)*F294</f>
        <v>3411.1448173607896</v>
      </c>
      <c r="P295" s="17">
        <f t="shared" ca="1" si="44"/>
        <v>71668.86727146976</v>
      </c>
      <c r="Q295" s="16">
        <f t="shared" si="45"/>
        <v>0</v>
      </c>
      <c r="R295" s="17">
        <f t="shared" si="46"/>
        <v>0</v>
      </c>
      <c r="S295" s="19">
        <f t="shared" si="47"/>
        <v>0</v>
      </c>
      <c r="T295" s="20">
        <f ca="1">IF(AND(S295=1,F294&gt;D294),Assumptions!$B$17*(F294-D294),0)</f>
        <v>0</v>
      </c>
      <c r="U295" s="27">
        <f t="shared" ca="1" si="48"/>
        <v>3.8713324932881932E-4</v>
      </c>
      <c r="V295" s="34">
        <f t="shared" ca="1" si="49"/>
        <v>7.4926596255428191E-2</v>
      </c>
    </row>
    <row r="296" spans="1:22" x14ac:dyDescent="0.25">
      <c r="A296" s="4">
        <f t="shared" si="40"/>
        <v>4</v>
      </c>
      <c r="B296" s="4">
        <f t="shared" si="41"/>
        <v>2013</v>
      </c>
      <c r="C296" s="9">
        <v>41394</v>
      </c>
      <c r="D296" s="12">
        <f ca="1">(1+[1]Returns!E296)*D295</f>
        <v>109040608.05351971</v>
      </c>
      <c r="E296" s="12">
        <f t="shared" ca="1" si="42"/>
        <v>107607439.04043698</v>
      </c>
      <c r="F296" s="12">
        <f t="shared" ca="1" si="43"/>
        <v>107532357.70778057</v>
      </c>
      <c r="G296" s="14">
        <f ca="1">G295*(1+Returns!G296)</f>
        <v>8162122.4251347436</v>
      </c>
      <c r="H296" s="14">
        <f ca="1">H295*(1+Returns!H296)</f>
        <v>10949520.144080395</v>
      </c>
      <c r="I296" s="14">
        <f ca="1">I295*(1+Returns!I296)</f>
        <v>5497501.7235901617</v>
      </c>
      <c r="J296" s="14">
        <f ca="1">J295*(1+Returns!J296)</f>
        <v>0</v>
      </c>
      <c r="K296" s="14">
        <f ca="1">K295*(1+Returns!K296)</f>
        <v>0</v>
      </c>
      <c r="L296" s="14">
        <f ca="1">L295*(1+Returns!L296)</f>
        <v>21889946.26166163</v>
      </c>
      <c r="M296" s="14">
        <f ca="1">M295*(1+Returns!M296)</f>
        <v>21935421.185839672</v>
      </c>
      <c r="N296" s="14">
        <f ca="1">N295*(1+Returns!N296)-R296-T296</f>
        <v>39172927.300130375</v>
      </c>
      <c r="O296" s="17">
        <f ca="1">(Assumptions!$B$16 / 252)*F295</f>
        <v>3412.4653849378656</v>
      </c>
      <c r="P296" s="17">
        <f t="shared" ca="1" si="44"/>
        <v>75081.332656407627</v>
      </c>
      <c r="Q296" s="16">
        <f t="shared" si="45"/>
        <v>0</v>
      </c>
      <c r="R296" s="17">
        <f t="shared" si="46"/>
        <v>0</v>
      </c>
      <c r="S296" s="19">
        <f t="shared" si="47"/>
        <v>0</v>
      </c>
      <c r="T296" s="20">
        <f ca="1">IF(AND(S296=1,F295&gt;D295),Assumptions!$B$17*(F295-D295),0)</f>
        <v>0</v>
      </c>
      <c r="U296" s="27">
        <f t="shared" ca="1" si="48"/>
        <v>3.6930970334236868E-4</v>
      </c>
      <c r="V296" s="34">
        <f t="shared" ca="1" si="49"/>
        <v>7.5323577077806014E-2</v>
      </c>
    </row>
    <row r="297" spans="1:22" x14ac:dyDescent="0.25">
      <c r="A297" s="4">
        <f t="shared" si="40"/>
        <v>5</v>
      </c>
      <c r="B297" s="4">
        <f t="shared" si="41"/>
        <v>2013</v>
      </c>
      <c r="C297" s="9">
        <v>41396</v>
      </c>
      <c r="D297" s="12">
        <f ca="1">(1+[1]Returns!E297)*D296</f>
        <v>109070817.75398093</v>
      </c>
      <c r="E297" s="12">
        <f t="shared" ca="1" si="42"/>
        <v>107559551.32604988</v>
      </c>
      <c r="F297" s="12">
        <f t="shared" ca="1" si="43"/>
        <v>107556137.60040836</v>
      </c>
      <c r="G297" s="14">
        <f ca="1">G296*(1+Returns!G297)</f>
        <v>8160809.0518294955</v>
      </c>
      <c r="H297" s="14">
        <f ca="1">H296*(1+Returns!H297)</f>
        <v>10952699.988668457</v>
      </c>
      <c r="I297" s="14">
        <f ca="1">I296*(1+Returns!I297)</f>
        <v>5499171.4487282634</v>
      </c>
      <c r="J297" s="14">
        <f ca="1">J296*(1+Returns!J297)</f>
        <v>0</v>
      </c>
      <c r="K297" s="14">
        <f ca="1">K296*(1+Returns!K297)</f>
        <v>0</v>
      </c>
      <c r="L297" s="14">
        <f ca="1">L296*(1+Returns!L297)</f>
        <v>21896274.110064507</v>
      </c>
      <c r="M297" s="14">
        <f ca="1">M296*(1+Returns!M297)</f>
        <v>21941908.38430047</v>
      </c>
      <c r="N297" s="14">
        <f ca="1">N296*(1+Returns!N297)-R297-T297</f>
        <v>39108688.34245868</v>
      </c>
      <c r="O297" s="17">
        <f ca="1">(Assumptions!$B$16 / 252)*F296</f>
        <v>3413.7256415168436</v>
      </c>
      <c r="P297" s="17">
        <f t="shared" ca="1" si="44"/>
        <v>3413.7256415168376</v>
      </c>
      <c r="Q297" s="16">
        <f t="shared" si="45"/>
        <v>1</v>
      </c>
      <c r="R297" s="17">
        <f t="shared" ca="1" si="46"/>
        <v>75081.332656407627</v>
      </c>
      <c r="S297" s="19">
        <f t="shared" si="47"/>
        <v>0</v>
      </c>
      <c r="T297" s="20">
        <f ca="1">IF(AND(S297=1,F296&gt;D296),Assumptions!$B$17*(F296-D296),0)</f>
        <v>0</v>
      </c>
      <c r="U297" s="27">
        <f t="shared" ca="1" si="48"/>
        <v>2.2114173942333615E-4</v>
      </c>
      <c r="V297" s="34">
        <f t="shared" ca="1" si="49"/>
        <v>7.5561376004083858E-2</v>
      </c>
    </row>
    <row r="298" spans="1:22" x14ac:dyDescent="0.25">
      <c r="A298" s="4">
        <f t="shared" si="40"/>
        <v>5</v>
      </c>
      <c r="B298" s="4">
        <f t="shared" si="41"/>
        <v>2013</v>
      </c>
      <c r="C298" s="9">
        <v>41397</v>
      </c>
      <c r="D298" s="12">
        <f ca="1">(1+[1]Returns!E298)*D297</f>
        <v>109101035.82403967</v>
      </c>
      <c r="E298" s="12">
        <f t="shared" ca="1" si="42"/>
        <v>107557458.76899749</v>
      </c>
      <c r="F298" s="12">
        <f t="shared" ca="1" si="43"/>
        <v>107550630.56279723</v>
      </c>
      <c r="G298" s="14">
        <f ca="1">G297*(1+Returns!G298)</f>
        <v>8130222.1050637914</v>
      </c>
      <c r="H298" s="14">
        <f ca="1">H297*(1+Returns!H298)</f>
        <v>10955880.756713571</v>
      </c>
      <c r="I298" s="14">
        <f ca="1">I297*(1+Returns!I298)</f>
        <v>5500841.681002548</v>
      </c>
      <c r="J298" s="14">
        <f ca="1">J297*(1+Returns!J298)</f>
        <v>0</v>
      </c>
      <c r="K298" s="14">
        <f ca="1">K297*(1+Returns!K298)</f>
        <v>0</v>
      </c>
      <c r="L298" s="14">
        <f ca="1">L297*(1+Returns!L298)</f>
        <v>21902603.787693683</v>
      </c>
      <c r="M298" s="14">
        <f ca="1">M297*(1+Returns!M298)</f>
        <v>21948397.50129037</v>
      </c>
      <c r="N298" s="14">
        <f ca="1">N297*(1+Returns!N298)-R298-T298</f>
        <v>39119512.937233545</v>
      </c>
      <c r="O298" s="17">
        <f ca="1">(Assumptions!$B$16 / 252)*F297</f>
        <v>3414.4805587431224</v>
      </c>
      <c r="P298" s="17">
        <f t="shared" ca="1" si="44"/>
        <v>6828.2062002599596</v>
      </c>
      <c r="Q298" s="16">
        <f t="shared" si="45"/>
        <v>0</v>
      </c>
      <c r="R298" s="17">
        <f t="shared" si="46"/>
        <v>0</v>
      </c>
      <c r="S298" s="19">
        <f t="shared" si="47"/>
        <v>0</v>
      </c>
      <c r="T298" s="20">
        <f ca="1">IF(AND(S298=1,F297&gt;D297),Assumptions!$B$17*(F297-D297),0)</f>
        <v>0</v>
      </c>
      <c r="U298" s="27">
        <f t="shared" ca="1" si="48"/>
        <v>-5.120151889037583E-5</v>
      </c>
      <c r="V298" s="34">
        <f t="shared" ca="1" si="49"/>
        <v>7.5506305627972559E-2</v>
      </c>
    </row>
    <row r="299" spans="1:22" x14ac:dyDescent="0.25">
      <c r="A299" s="4">
        <f t="shared" si="40"/>
        <v>5</v>
      </c>
      <c r="B299" s="4">
        <f t="shared" si="41"/>
        <v>2013</v>
      </c>
      <c r="C299" s="9">
        <v>41400</v>
      </c>
      <c r="D299" s="12">
        <f ca="1">(1+[1]Returns!E299)*D298</f>
        <v>109131262.26601472</v>
      </c>
      <c r="E299" s="12">
        <f t="shared" ca="1" si="42"/>
        <v>107556065.40268461</v>
      </c>
      <c r="F299" s="12">
        <f t="shared" ca="1" si="43"/>
        <v>107545822.8907522</v>
      </c>
      <c r="G299" s="14">
        <f ca="1">G298*(1+Returns!G299)</f>
        <v>8100326.1731137447</v>
      </c>
      <c r="H299" s="14">
        <f ca="1">H298*(1+Returns!H299)</f>
        <v>10959062.44848392</v>
      </c>
      <c r="I299" s="14">
        <f ca="1">I298*(1+Returns!I299)</f>
        <v>5502512.4205670441</v>
      </c>
      <c r="J299" s="14">
        <f ca="1">J298*(1+Returns!J299)</f>
        <v>0</v>
      </c>
      <c r="K299" s="14">
        <f ca="1">K298*(1+Returns!K299)</f>
        <v>0</v>
      </c>
      <c r="L299" s="14">
        <f ca="1">L298*(1+Returns!L299)</f>
        <v>21908935.295077942</v>
      </c>
      <c r="M299" s="14">
        <f ca="1">M298*(1+Returns!M299)</f>
        <v>21954888.537376754</v>
      </c>
      <c r="N299" s="14">
        <f ca="1">N298*(1+Returns!N299)-R299-T299</f>
        <v>39130340.52806522</v>
      </c>
      <c r="O299" s="17">
        <f ca="1">(Assumptions!$B$16 / 252)*F298</f>
        <v>3414.3057321522929</v>
      </c>
      <c r="P299" s="17">
        <f t="shared" ca="1" si="44"/>
        <v>10242.511932412253</v>
      </c>
      <c r="Q299" s="16">
        <f t="shared" si="45"/>
        <v>0</v>
      </c>
      <c r="R299" s="17">
        <f t="shared" si="46"/>
        <v>0</v>
      </c>
      <c r="S299" s="19">
        <f t="shared" si="47"/>
        <v>0</v>
      </c>
      <c r="T299" s="20">
        <f ca="1">IF(AND(S299=1,F298&gt;D298),Assumptions!$B$17*(F298-D298),0)</f>
        <v>0</v>
      </c>
      <c r="U299" s="27">
        <f t="shared" ca="1" si="48"/>
        <v>-4.4701477061370731E-5</v>
      </c>
      <c r="V299" s="34">
        <f t="shared" ca="1" si="49"/>
        <v>7.5458228907522074E-2</v>
      </c>
    </row>
    <row r="300" spans="1:22" x14ac:dyDescent="0.25">
      <c r="A300" s="4">
        <f t="shared" si="40"/>
        <v>5</v>
      </c>
      <c r="B300" s="4">
        <f t="shared" si="41"/>
        <v>2013</v>
      </c>
      <c r="C300" s="9">
        <v>41401</v>
      </c>
      <c r="D300" s="12">
        <f ca="1">(1+[1]Returns!E300)*D299</f>
        <v>109161537.46079256</v>
      </c>
      <c r="E300" s="12">
        <f t="shared" ca="1" si="42"/>
        <v>107598804.25719495</v>
      </c>
      <c r="F300" s="12">
        <f t="shared" ca="1" si="43"/>
        <v>107585147.59215489</v>
      </c>
      <c r="G300" s="14">
        <f ca="1">G299*(1+Returns!G300)</f>
        <v>8114516.2542900285</v>
      </c>
      <c r="H300" s="14">
        <f ca="1">H299*(1+Returns!H300)</f>
        <v>10962249.307585606</v>
      </c>
      <c r="I300" s="14">
        <f ca="1">I299*(1+Returns!I300)</f>
        <v>5504185.8921490349</v>
      </c>
      <c r="J300" s="14">
        <f ca="1">J299*(1+Returns!J300)</f>
        <v>0</v>
      </c>
      <c r="K300" s="14">
        <f ca="1">K299*(1+Returns!K300)</f>
        <v>0</v>
      </c>
      <c r="L300" s="14">
        <f ca="1">L299*(1+Returns!L300)</f>
        <v>21915277.078296155</v>
      </c>
      <c r="M300" s="14">
        <f ca="1">M299*(1+Returns!M300)</f>
        <v>21961390.144371346</v>
      </c>
      <c r="N300" s="14">
        <f ca="1">N299*(1+Returns!N300)-R300-T300</f>
        <v>39141185.580502778</v>
      </c>
      <c r="O300" s="17">
        <f ca="1">(Assumptions!$B$16 / 252)*F299</f>
        <v>3414.1531076429269</v>
      </c>
      <c r="P300" s="17">
        <f t="shared" ca="1" si="44"/>
        <v>13656.665040055181</v>
      </c>
      <c r="Q300" s="16">
        <f t="shared" si="45"/>
        <v>0</v>
      </c>
      <c r="R300" s="17">
        <f t="shared" si="46"/>
        <v>0</v>
      </c>
      <c r="S300" s="19">
        <f t="shared" si="47"/>
        <v>0</v>
      </c>
      <c r="T300" s="20">
        <f ca="1">IF(AND(S300=1,F299&gt;D299),Assumptions!$B$17*(F299-D299),0)</f>
        <v>0</v>
      </c>
      <c r="U300" s="27">
        <f t="shared" ca="1" si="48"/>
        <v>3.6565531180743349E-4</v>
      </c>
      <c r="V300" s="34">
        <f t="shared" ca="1" si="49"/>
        <v>7.5851475921549172E-2</v>
      </c>
    </row>
    <row r="301" spans="1:22" x14ac:dyDescent="0.25">
      <c r="A301" s="4">
        <f t="shared" si="40"/>
        <v>5</v>
      </c>
      <c r="B301" s="4">
        <f t="shared" si="41"/>
        <v>2013</v>
      </c>
      <c r="C301" s="9">
        <v>41402</v>
      </c>
      <c r="D301" s="12">
        <f ca="1">(1+[1]Returns!E301)*D300</f>
        <v>109191821.05451493</v>
      </c>
      <c r="E301" s="12">
        <f t="shared" ca="1" si="42"/>
        <v>107619537.46625295</v>
      </c>
      <c r="F301" s="12">
        <f t="shared" ca="1" si="43"/>
        <v>107602465.39970204</v>
      </c>
      <c r="G301" s="14">
        <f ca="1">G300*(1+Returns!G301)</f>
        <v>8106692.4875558363</v>
      </c>
      <c r="H301" s="14">
        <f ca="1">H300*(1+Returns!H301)</f>
        <v>10965437.093415376</v>
      </c>
      <c r="I301" s="14">
        <f ca="1">I300*(1+Returns!I301)</f>
        <v>5505859.8726816503</v>
      </c>
      <c r="J301" s="14">
        <f ca="1">J300*(1+Returns!J301)</f>
        <v>0</v>
      </c>
      <c r="K301" s="14">
        <f ca="1">K300*(1+Returns!K301)</f>
        <v>0</v>
      </c>
      <c r="L301" s="14">
        <f ca="1">L300*(1+Returns!L301)</f>
        <v>21921620.697213538</v>
      </c>
      <c r="M301" s="14">
        <f ca="1">M300*(1+Returns!M301)</f>
        <v>21967893.676718164</v>
      </c>
      <c r="N301" s="14">
        <f ca="1">N300*(1+Returns!N301)-R301-T301</f>
        <v>39152033.638668396</v>
      </c>
      <c r="O301" s="17">
        <f ca="1">(Assumptions!$B$16 / 252)*F300</f>
        <v>3415.4015108620597</v>
      </c>
      <c r="P301" s="17">
        <f t="shared" ca="1" si="44"/>
        <v>17072.06655091724</v>
      </c>
      <c r="Q301" s="16">
        <f t="shared" si="45"/>
        <v>0</v>
      </c>
      <c r="R301" s="17">
        <f t="shared" si="46"/>
        <v>0</v>
      </c>
      <c r="S301" s="19">
        <f t="shared" si="47"/>
        <v>0</v>
      </c>
      <c r="T301" s="20">
        <f ca="1">IF(AND(S301=1,F300&gt;D300),Assumptions!$B$17*(F300-D300),0)</f>
        <v>0</v>
      </c>
      <c r="U301" s="27">
        <f t="shared" ca="1" si="48"/>
        <v>1.6096838582968509E-4</v>
      </c>
      <c r="V301" s="34">
        <f t="shared" ca="1" si="49"/>
        <v>7.6024653997020852E-2</v>
      </c>
    </row>
    <row r="302" spans="1:22" x14ac:dyDescent="0.25">
      <c r="A302" s="4">
        <f t="shared" si="40"/>
        <v>5</v>
      </c>
      <c r="B302" s="4">
        <f t="shared" si="41"/>
        <v>2013</v>
      </c>
      <c r="C302" s="9">
        <v>41403</v>
      </c>
      <c r="D302" s="12">
        <f ca="1">(1+[1]Returns!E302)*D301</f>
        <v>109222072.64853808</v>
      </c>
      <c r="E302" s="12">
        <f t="shared" ca="1" si="42"/>
        <v>107621486.25020288</v>
      </c>
      <c r="F302" s="12">
        <f t="shared" ca="1" si="43"/>
        <v>107600998.23236944</v>
      </c>
      <c r="G302" s="14">
        <f ca="1">G301*(1+Returns!G302)</f>
        <v>8080114.142176698</v>
      </c>
      <c r="H302" s="14">
        <f ca="1">H301*(1+Returns!H302)</f>
        <v>10968621.560436616</v>
      </c>
      <c r="I302" s="14">
        <f ca="1">I301*(1+Returns!I302)</f>
        <v>5507532.1363931531</v>
      </c>
      <c r="J302" s="14">
        <f ca="1">J301*(1+Returns!J302)</f>
        <v>0</v>
      </c>
      <c r="K302" s="14">
        <f ca="1">K301*(1+Returns!K302)</f>
        <v>0</v>
      </c>
      <c r="L302" s="14">
        <f ca="1">L301*(1+Returns!L302)</f>
        <v>21927957.701921504</v>
      </c>
      <c r="M302" s="14">
        <f ca="1">M301*(1+Returns!M302)</f>
        <v>21974390.478618581</v>
      </c>
      <c r="N302" s="14">
        <f ca="1">N301*(1+Returns!N302)-R302-T302</f>
        <v>39162870.230656326</v>
      </c>
      <c r="O302" s="17">
        <f ca="1">(Assumptions!$B$16 / 252)*F301</f>
        <v>3415.9512825302236</v>
      </c>
      <c r="P302" s="17">
        <f t="shared" ca="1" si="44"/>
        <v>20488.017833447462</v>
      </c>
      <c r="Q302" s="16">
        <f t="shared" si="45"/>
        <v>0</v>
      </c>
      <c r="R302" s="17">
        <f t="shared" si="46"/>
        <v>0</v>
      </c>
      <c r="S302" s="19">
        <f t="shared" si="47"/>
        <v>0</v>
      </c>
      <c r="T302" s="20">
        <f ca="1">IF(AND(S302=1,F301&gt;D301),Assumptions!$B$17*(F301-D301),0)</f>
        <v>0</v>
      </c>
      <c r="U302" s="27">
        <f t="shared" ca="1" si="48"/>
        <v>-1.3635071716588953E-5</v>
      </c>
      <c r="V302" s="34">
        <f t="shared" ca="1" si="49"/>
        <v>7.6009982323694825E-2</v>
      </c>
    </row>
    <row r="303" spans="1:22" x14ac:dyDescent="0.25">
      <c r="A303" s="4">
        <f t="shared" si="40"/>
        <v>5</v>
      </c>
      <c r="B303" s="4">
        <f t="shared" si="41"/>
        <v>2013</v>
      </c>
      <c r="C303" s="9">
        <v>41404</v>
      </c>
      <c r="D303" s="12">
        <f ca="1">(1+[1]Returns!E303)*D302</f>
        <v>109252373.03593224</v>
      </c>
      <c r="E303" s="12">
        <f t="shared" ca="1" si="42"/>
        <v>107641019.26767582</v>
      </c>
      <c r="F303" s="12">
        <f t="shared" ca="1" si="43"/>
        <v>107617115.34513658</v>
      </c>
      <c r="G303" s="14">
        <f ca="1">G302*(1+Returns!G303)</f>
        <v>8071073.7827961994</v>
      </c>
      <c r="H303" s="14">
        <f ca="1">H302*(1+Returns!H303)</f>
        <v>10971811.199296432</v>
      </c>
      <c r="I303" s="14">
        <f ca="1">I302*(1+Returns!I303)</f>
        <v>5509207.1346144574</v>
      </c>
      <c r="J303" s="14">
        <f ca="1">J302*(1+Returns!J303)</f>
        <v>0</v>
      </c>
      <c r="K303" s="14">
        <f ca="1">K302*(1+Returns!K303)</f>
        <v>0</v>
      </c>
      <c r="L303" s="14">
        <f ca="1">L302*(1+Returns!L303)</f>
        <v>21934304.991385404</v>
      </c>
      <c r="M303" s="14">
        <f ca="1">M302*(1+Returns!M303)</f>
        <v>21980897.86081706</v>
      </c>
      <c r="N303" s="14">
        <f ca="1">N302*(1+Returns!N303)-R303-T303</f>
        <v>39173724.29876627</v>
      </c>
      <c r="O303" s="17">
        <f ca="1">(Assumptions!$B$16 / 252)*F302</f>
        <v>3415.9047057895059</v>
      </c>
      <c r="P303" s="17">
        <f t="shared" ca="1" si="44"/>
        <v>23903.92253923697</v>
      </c>
      <c r="Q303" s="16">
        <f t="shared" si="45"/>
        <v>0</v>
      </c>
      <c r="R303" s="17">
        <f t="shared" si="46"/>
        <v>0</v>
      </c>
      <c r="S303" s="19">
        <f t="shared" si="47"/>
        <v>0</v>
      </c>
      <c r="T303" s="20">
        <f ca="1">IF(AND(S303=1,F302&gt;D302),Assumptions!$B$17*(F302-D302),0)</f>
        <v>0</v>
      </c>
      <c r="U303" s="27">
        <f t="shared" ca="1" si="48"/>
        <v>1.4978590377334733E-4</v>
      </c>
      <c r="V303" s="34">
        <f t="shared" ca="1" si="49"/>
        <v>7.6171153451366269E-2</v>
      </c>
    </row>
    <row r="304" spans="1:22" x14ac:dyDescent="0.25">
      <c r="A304" s="4">
        <f t="shared" si="40"/>
        <v>5</v>
      </c>
      <c r="B304" s="4">
        <f t="shared" si="41"/>
        <v>2013</v>
      </c>
      <c r="C304" s="9">
        <v>41407</v>
      </c>
      <c r="D304" s="12">
        <f ca="1">(1+[1]Returns!E304)*D303</f>
        <v>109282641.40588185</v>
      </c>
      <c r="E304" s="12">
        <f t="shared" ca="1" si="42"/>
        <v>107663135.44650312</v>
      </c>
      <c r="F304" s="12">
        <f t="shared" ca="1" si="43"/>
        <v>107635815.10760371</v>
      </c>
      <c r="G304" s="14">
        <f ca="1">G303*(1+Returns!G304)</f>
        <v>8064646.4483698113</v>
      </c>
      <c r="H304" s="14">
        <f ca="1">H303*(1+Returns!H304)</f>
        <v>10974997.517418526</v>
      </c>
      <c r="I304" s="14">
        <f ca="1">I303*(1+Returns!I304)</f>
        <v>5510880.4149709148</v>
      </c>
      <c r="J304" s="14">
        <f ca="1">J303*(1+Returns!J304)</f>
        <v>0</v>
      </c>
      <c r="K304" s="14">
        <f ca="1">K303*(1+Returns!K304)</f>
        <v>0</v>
      </c>
      <c r="L304" s="14">
        <f ca="1">L303*(1+Returns!L304)</f>
        <v>21940645.662812769</v>
      </c>
      <c r="M304" s="14">
        <f ca="1">M303*(1+Returns!M304)</f>
        <v>21987398.508584958</v>
      </c>
      <c r="N304" s="14">
        <f ca="1">N303*(1+Returns!N304)-R304-T304</f>
        <v>39184566.894346133</v>
      </c>
      <c r="O304" s="17">
        <f ca="1">(Assumptions!$B$16 / 252)*F303</f>
        <v>3416.4163601630657</v>
      </c>
      <c r="P304" s="17">
        <f t="shared" ca="1" si="44"/>
        <v>27320.338899400034</v>
      </c>
      <c r="Q304" s="16">
        <f t="shared" si="45"/>
        <v>0</v>
      </c>
      <c r="R304" s="17">
        <f t="shared" si="46"/>
        <v>0</v>
      </c>
      <c r="S304" s="19">
        <f t="shared" si="47"/>
        <v>0</v>
      </c>
      <c r="T304" s="20">
        <f ca="1">IF(AND(S304=1,F303&gt;D303),Assumptions!$B$17*(F303-D303),0)</f>
        <v>0</v>
      </c>
      <c r="U304" s="27">
        <f t="shared" ca="1" si="48"/>
        <v>1.7376197463714327E-4</v>
      </c>
      <c r="V304" s="34">
        <f t="shared" ca="1" si="49"/>
        <v>7.6358151076037606E-2</v>
      </c>
    </row>
    <row r="305" spans="1:22" x14ac:dyDescent="0.25">
      <c r="A305" s="4">
        <f t="shared" si="40"/>
        <v>5</v>
      </c>
      <c r="B305" s="4">
        <f t="shared" si="41"/>
        <v>2013</v>
      </c>
      <c r="C305" s="9">
        <v>41408</v>
      </c>
      <c r="D305" s="12">
        <f ca="1">(1+[1]Returns!E305)*D304</f>
        <v>109312877.72710603</v>
      </c>
      <c r="E305" s="12">
        <f t="shared" ca="1" si="42"/>
        <v>107689045.17120379</v>
      </c>
      <c r="F305" s="12">
        <f t="shared" ca="1" si="43"/>
        <v>107658307.82230097</v>
      </c>
      <c r="G305" s="14">
        <f ca="1">G304*(1+Returns!G305)</f>
        <v>8062042.5539636947</v>
      </c>
      <c r="H305" s="14">
        <f ca="1">H304*(1+Returns!H305)</f>
        <v>10978180.511351427</v>
      </c>
      <c r="I305" s="14">
        <f ca="1">I304*(1+Returns!I305)</f>
        <v>5512551.9755679546</v>
      </c>
      <c r="J305" s="14">
        <f ca="1">J304*(1+Returns!J305)</f>
        <v>0</v>
      </c>
      <c r="K305" s="14">
        <f ca="1">K304*(1+Returns!K305)</f>
        <v>0</v>
      </c>
      <c r="L305" s="14">
        <f ca="1">L304*(1+Returns!L305)</f>
        <v>21946979.709366627</v>
      </c>
      <c r="M305" s="14">
        <f ca="1">M304*(1+Returns!M305)</f>
        <v>21993892.414752595</v>
      </c>
      <c r="N305" s="14">
        <f ca="1">N304*(1+Returns!N305)-R305-T305</f>
        <v>39195398.006201498</v>
      </c>
      <c r="O305" s="17">
        <f ca="1">(Assumptions!$B$16 / 252)*F304</f>
        <v>3417.0100034159909</v>
      </c>
      <c r="P305" s="17">
        <f t="shared" ca="1" si="44"/>
        <v>30737.348902816026</v>
      </c>
      <c r="Q305" s="16">
        <f t="shared" si="45"/>
        <v>0</v>
      </c>
      <c r="R305" s="17">
        <f t="shared" si="46"/>
        <v>0</v>
      </c>
      <c r="S305" s="19">
        <f t="shared" si="47"/>
        <v>0</v>
      </c>
      <c r="T305" s="20">
        <f ca="1">IF(AND(S305=1,F304&gt;D304),Assumptions!$B$17*(F304-D304),0)</f>
        <v>0</v>
      </c>
      <c r="U305" s="27">
        <f t="shared" ca="1" si="48"/>
        <v>2.0897054270241355E-4</v>
      </c>
      <c r="V305" s="34">
        <f t="shared" ca="1" si="49"/>
        <v>7.6583078223010137E-2</v>
      </c>
    </row>
    <row r="306" spans="1:22" x14ac:dyDescent="0.25">
      <c r="A306" s="4">
        <f t="shared" si="40"/>
        <v>5</v>
      </c>
      <c r="B306" s="4">
        <f t="shared" si="41"/>
        <v>2013</v>
      </c>
      <c r="C306" s="9">
        <v>41409</v>
      </c>
      <c r="D306" s="12">
        <f ca="1">(1+[1]Returns!E306)*D305</f>
        <v>109343122.41411558</v>
      </c>
      <c r="E306" s="12">
        <f t="shared" ca="1" si="42"/>
        <v>107712373.44705339</v>
      </c>
      <c r="F306" s="12">
        <f t="shared" ca="1" si="43"/>
        <v>107678218.37409273</v>
      </c>
      <c r="G306" s="14">
        <f ca="1">G305*(1+Returns!G306)</f>
        <v>8056849.0401622998</v>
      </c>
      <c r="H306" s="14">
        <f ca="1">H305*(1+Returns!H306)</f>
        <v>10981364.428423524</v>
      </c>
      <c r="I306" s="14">
        <f ca="1">I305*(1+Returns!I306)</f>
        <v>5514224.0431828601</v>
      </c>
      <c r="J306" s="14">
        <f ca="1">J305*(1+Returns!J306)</f>
        <v>0</v>
      </c>
      <c r="K306" s="14">
        <f ca="1">K305*(1+Returns!K306)</f>
        <v>0</v>
      </c>
      <c r="L306" s="14">
        <f ca="1">L305*(1+Returns!L306)</f>
        <v>21953315.584496833</v>
      </c>
      <c r="M306" s="14">
        <f ca="1">M305*(1+Returns!M306)</f>
        <v>22000388.23887416</v>
      </c>
      <c r="N306" s="14">
        <f ca="1">N305*(1+Returns!N306)-R306-T306</f>
        <v>39206232.111913711</v>
      </c>
      <c r="O306" s="17">
        <f ca="1">(Assumptions!$B$16 / 252)*F305</f>
        <v>3417.7240578508245</v>
      </c>
      <c r="P306" s="17">
        <f t="shared" ca="1" si="44"/>
        <v>34155.072960666846</v>
      </c>
      <c r="Q306" s="16">
        <f t="shared" si="45"/>
        <v>0</v>
      </c>
      <c r="R306" s="17">
        <f t="shared" si="46"/>
        <v>0</v>
      </c>
      <c r="S306" s="19">
        <f t="shared" si="47"/>
        <v>0</v>
      </c>
      <c r="T306" s="20">
        <f ca="1">IF(AND(S306=1,F305&gt;D305),Assumptions!$B$17*(F305-D305),0)</f>
        <v>0</v>
      </c>
      <c r="U306" s="27">
        <f t="shared" ca="1" si="48"/>
        <v>1.8494208384378652E-4</v>
      </c>
      <c r="V306" s="34">
        <f t="shared" ca="1" si="49"/>
        <v>7.6782183740927712E-2</v>
      </c>
    </row>
    <row r="307" spans="1:22" x14ac:dyDescent="0.25">
      <c r="A307" s="4">
        <f t="shared" si="40"/>
        <v>5</v>
      </c>
      <c r="B307" s="4">
        <f t="shared" si="41"/>
        <v>2013</v>
      </c>
      <c r="C307" s="9">
        <v>41410</v>
      </c>
      <c r="D307" s="12">
        <f ca="1">(1+[1]Returns!E307)*D306</f>
        <v>109373375.46922512</v>
      </c>
      <c r="E307" s="12">
        <f t="shared" ca="1" si="42"/>
        <v>107715314.26571378</v>
      </c>
      <c r="F307" s="12">
        <f t="shared" ca="1" si="43"/>
        <v>107677740.83661425</v>
      </c>
      <c r="G307" s="14">
        <f ca="1">G306*(1+Returns!G307)</f>
        <v>8031259.8962841081</v>
      </c>
      <c r="H307" s="14">
        <f ca="1">H306*(1+Returns!H307)</f>
        <v>10984549.268902548</v>
      </c>
      <c r="I307" s="14">
        <f ca="1">I306*(1+Returns!I307)</f>
        <v>5515896.6179694207</v>
      </c>
      <c r="J307" s="14">
        <f ca="1">J306*(1+Returns!J307)</f>
        <v>0</v>
      </c>
      <c r="K307" s="14">
        <f ca="1">K306*(1+Returns!K307)</f>
        <v>0</v>
      </c>
      <c r="L307" s="14">
        <f ca="1">L306*(1+Returns!L307)</f>
        <v>21959653.288731281</v>
      </c>
      <c r="M307" s="14">
        <f ca="1">M306*(1+Returns!M307)</f>
        <v>22006885.981516112</v>
      </c>
      <c r="N307" s="14">
        <f ca="1">N306*(1+Returns!N307)-R307-T307</f>
        <v>39217069.212310314</v>
      </c>
      <c r="O307" s="17">
        <f ca="1">(Assumptions!$B$16 / 252)*F306</f>
        <v>3418.3561388600865</v>
      </c>
      <c r="P307" s="17">
        <f t="shared" ca="1" si="44"/>
        <v>37573.429099526933</v>
      </c>
      <c r="Q307" s="16">
        <f t="shared" si="45"/>
        <v>0</v>
      </c>
      <c r="R307" s="17">
        <f t="shared" si="46"/>
        <v>0</v>
      </c>
      <c r="S307" s="19">
        <f t="shared" si="47"/>
        <v>0</v>
      </c>
      <c r="T307" s="20">
        <f ca="1">IF(AND(S307=1,F306&gt;D306),Assumptions!$B$17*(F306-D306),0)</f>
        <v>0</v>
      </c>
      <c r="U307" s="27">
        <f t="shared" ca="1" si="48"/>
        <v>-4.4348567954655138E-6</v>
      </c>
      <c r="V307" s="34">
        <f t="shared" ca="1" si="49"/>
        <v>7.6777408366142996E-2</v>
      </c>
    </row>
    <row r="308" spans="1:22" x14ac:dyDescent="0.25">
      <c r="A308" s="4">
        <f t="shared" si="40"/>
        <v>5</v>
      </c>
      <c r="B308" s="4">
        <f t="shared" si="41"/>
        <v>2013</v>
      </c>
      <c r="C308" s="9">
        <v>41411</v>
      </c>
      <c r="D308" s="12">
        <f ca="1">(1+[1]Returns!E308)*D307</f>
        <v>109403636.89474995</v>
      </c>
      <c r="E308" s="12">
        <f t="shared" ca="1" si="42"/>
        <v>107742259.49353354</v>
      </c>
      <c r="F308" s="12">
        <f t="shared" ca="1" si="43"/>
        <v>107701267.72345507</v>
      </c>
      <c r="G308" s="14">
        <f ca="1">G307*(1+Returns!G308)</f>
        <v>8029666.9863335816</v>
      </c>
      <c r="H308" s="14">
        <f ca="1">H307*(1+Returns!H308)</f>
        <v>10987735.033056306</v>
      </c>
      <c r="I308" s="14">
        <f ca="1">I307*(1+Returns!I308)</f>
        <v>5517569.7000814723</v>
      </c>
      <c r="J308" s="14">
        <f ca="1">J307*(1+Returns!J308)</f>
        <v>0</v>
      </c>
      <c r="K308" s="14">
        <f ca="1">K307*(1+Returns!K308)</f>
        <v>0</v>
      </c>
      <c r="L308" s="14">
        <f ca="1">L307*(1+Returns!L308)</f>
        <v>21965992.822598014</v>
      </c>
      <c r="M308" s="14">
        <f ca="1">M307*(1+Returns!M308)</f>
        <v>22013385.643245082</v>
      </c>
      <c r="N308" s="14">
        <f ca="1">N307*(1+Returns!N308)-R308-T308</f>
        <v>39227909.308219075</v>
      </c>
      <c r="O308" s="17">
        <f ca="1">(Assumptions!$B$16 / 252)*F307</f>
        <v>3418.3409789401348</v>
      </c>
      <c r="P308" s="17">
        <f t="shared" ca="1" si="44"/>
        <v>40991.770078467067</v>
      </c>
      <c r="Q308" s="16">
        <f t="shared" si="45"/>
        <v>0</v>
      </c>
      <c r="R308" s="17">
        <f t="shared" si="46"/>
        <v>0</v>
      </c>
      <c r="S308" s="19">
        <f t="shared" si="47"/>
        <v>0</v>
      </c>
      <c r="T308" s="20">
        <f ca="1">IF(AND(S308=1,F307&gt;D307),Assumptions!$B$17*(F307-D307),0)</f>
        <v>0</v>
      </c>
      <c r="U308" s="27">
        <f t="shared" ca="1" si="48"/>
        <v>2.1849350346725416E-4</v>
      </c>
      <c r="V308" s="34">
        <f t="shared" ca="1" si="49"/>
        <v>7.7012677234551408E-2</v>
      </c>
    </row>
    <row r="309" spans="1:22" x14ac:dyDescent="0.25">
      <c r="A309" s="4">
        <f t="shared" si="40"/>
        <v>5</v>
      </c>
      <c r="B309" s="4">
        <f t="shared" si="41"/>
        <v>2013</v>
      </c>
      <c r="C309" s="9">
        <v>41414</v>
      </c>
      <c r="D309" s="12">
        <f ca="1">(1+[1]Returns!E309)*D308</f>
        <v>109433906.69300599</v>
      </c>
      <c r="E309" s="12">
        <f t="shared" ca="1" si="42"/>
        <v>107795155.35441029</v>
      </c>
      <c r="F309" s="12">
        <f t="shared" ca="1" si="43"/>
        <v>107750744.49646759</v>
      </c>
      <c r="G309" s="14">
        <f ca="1">G308*(1+Returns!G309)</f>
        <v>8054016.5318636168</v>
      </c>
      <c r="H309" s="14">
        <f ca="1">H308*(1+Returns!H309)</f>
        <v>10990921.721152686</v>
      </c>
      <c r="I309" s="14">
        <f ca="1">I308*(1+Returns!I309)</f>
        <v>5519243.2896728963</v>
      </c>
      <c r="J309" s="14">
        <f ca="1">J308*(1+Returns!J309)</f>
        <v>0</v>
      </c>
      <c r="K309" s="14">
        <f ca="1">K308*(1+Returns!K309)</f>
        <v>0</v>
      </c>
      <c r="L309" s="14">
        <f ca="1">L308*(1+Returns!L309)</f>
        <v>21972334.186625227</v>
      </c>
      <c r="M309" s="14">
        <f ca="1">M308*(1+Returns!M309)</f>
        <v>22019887.224627864</v>
      </c>
      <c r="N309" s="14">
        <f ca="1">N308*(1+Returns!N309)-R309-T309</f>
        <v>39238752.400467999</v>
      </c>
      <c r="O309" s="17">
        <f ca="1">(Assumptions!$B$16 / 252)*F308</f>
        <v>3419.0878642366688</v>
      </c>
      <c r="P309" s="17">
        <f t="shared" ca="1" si="44"/>
        <v>44410.857942703733</v>
      </c>
      <c r="Q309" s="16">
        <f t="shared" si="45"/>
        <v>0</v>
      </c>
      <c r="R309" s="17">
        <f t="shared" si="46"/>
        <v>0</v>
      </c>
      <c r="S309" s="19">
        <f t="shared" si="47"/>
        <v>0</v>
      </c>
      <c r="T309" s="20">
        <f ca="1">IF(AND(S309=1,F308&gt;D308),Assumptions!$B$17*(F308-D308),0)</f>
        <v>0</v>
      </c>
      <c r="U309" s="27">
        <f t="shared" ca="1" si="48"/>
        <v>4.5938895667929636E-4</v>
      </c>
      <c r="V309" s="34">
        <f t="shared" ca="1" si="49"/>
        <v>7.7507444964676653E-2</v>
      </c>
    </row>
    <row r="310" spans="1:22" x14ac:dyDescent="0.25">
      <c r="A310" s="4">
        <f t="shared" si="40"/>
        <v>5</v>
      </c>
      <c r="B310" s="4">
        <f t="shared" si="41"/>
        <v>2013</v>
      </c>
      <c r="C310" s="9">
        <v>41415</v>
      </c>
      <c r="D310" s="12">
        <f ca="1">(1+[1]Returns!E310)*D309</f>
        <v>109464184.86630982</v>
      </c>
      <c r="E310" s="12">
        <f t="shared" ca="1" si="42"/>
        <v>107814440.39762329</v>
      </c>
      <c r="F310" s="12">
        <f t="shared" ca="1" si="43"/>
        <v>107766608.88112514</v>
      </c>
      <c r="G310" s="14">
        <f ca="1">G309*(1+Returns!G310)</f>
        <v>8044747.0798080191</v>
      </c>
      <c r="H310" s="14">
        <f ca="1">H309*(1+Returns!H310)</f>
        <v>10994109.333459649</v>
      </c>
      <c r="I310" s="14">
        <f ca="1">I309*(1+Returns!I310)</f>
        <v>5520917.3868976207</v>
      </c>
      <c r="J310" s="14">
        <f ca="1">J309*(1+Returns!J310)</f>
        <v>0</v>
      </c>
      <c r="K310" s="14">
        <f ca="1">K309*(1+Returns!K310)</f>
        <v>0</v>
      </c>
      <c r="L310" s="14">
        <f ca="1">L309*(1+Returns!L310)</f>
        <v>21978677.381341271</v>
      </c>
      <c r="M310" s="14">
        <f ca="1">M309*(1+Returns!M310)</f>
        <v>22026390.726231422</v>
      </c>
      <c r="N310" s="14">
        <f ca="1">N309*(1+Returns!N310)-R310-T310</f>
        <v>39249598.4898853</v>
      </c>
      <c r="O310" s="17">
        <f ca="1">(Assumptions!$B$16 / 252)*F309</f>
        <v>3420.6585554434155</v>
      </c>
      <c r="P310" s="17">
        <f t="shared" ca="1" si="44"/>
        <v>47831.516498147146</v>
      </c>
      <c r="Q310" s="16">
        <f t="shared" si="45"/>
        <v>0</v>
      </c>
      <c r="R310" s="17">
        <f t="shared" si="46"/>
        <v>0</v>
      </c>
      <c r="S310" s="19">
        <f t="shared" si="47"/>
        <v>0</v>
      </c>
      <c r="T310" s="20">
        <f ca="1">IF(AND(S310=1,F309&gt;D309),Assumptions!$B$17*(F309-D309),0)</f>
        <v>0</v>
      </c>
      <c r="U310" s="27">
        <f t="shared" ca="1" si="48"/>
        <v>1.4723225098522974E-4</v>
      </c>
      <c r="V310" s="34">
        <f t="shared" ca="1" si="49"/>
        <v>7.7666088811252143E-2</v>
      </c>
    </row>
    <row r="311" spans="1:22" x14ac:dyDescent="0.25">
      <c r="A311" s="4">
        <f t="shared" si="40"/>
        <v>5</v>
      </c>
      <c r="B311" s="4">
        <f t="shared" si="41"/>
        <v>2013</v>
      </c>
      <c r="C311" s="9">
        <v>41416</v>
      </c>
      <c r="D311" s="12">
        <f ca="1">(1+[1]Returns!E311)*D310</f>
        <v>109494471.41697864</v>
      </c>
      <c r="E311" s="12">
        <f t="shared" ca="1" si="42"/>
        <v>107831894.18646827</v>
      </c>
      <c r="F311" s="12">
        <f t="shared" ca="1" si="43"/>
        <v>107780641.50778343</v>
      </c>
      <c r="G311" s="14">
        <f ca="1">G310*(1+Returns!G311)</f>
        <v>8033638.191116428</v>
      </c>
      <c r="H311" s="14">
        <f ca="1">H310*(1+Returns!H311)</f>
        <v>10997297.870245241</v>
      </c>
      <c r="I311" s="14">
        <f ca="1">I310*(1+Returns!I311)</f>
        <v>5522591.9919096222</v>
      </c>
      <c r="J311" s="14">
        <f ca="1">J310*(1+Returns!J311)</f>
        <v>0</v>
      </c>
      <c r="K311" s="14">
        <f ca="1">K310*(1+Returns!K311)</f>
        <v>0</v>
      </c>
      <c r="L311" s="14">
        <f ca="1">L310*(1+Returns!L311)</f>
        <v>21985022.407274649</v>
      </c>
      <c r="M311" s="14">
        <f ca="1">M310*(1+Returns!M311)</f>
        <v>22032896.148622889</v>
      </c>
      <c r="N311" s="14">
        <f ca="1">N310*(1+Returns!N311)-R311-T311</f>
        <v>39260447.577299446</v>
      </c>
      <c r="O311" s="17">
        <f ca="1">(Assumptions!$B$16 / 252)*F310</f>
        <v>3421.162186702385</v>
      </c>
      <c r="P311" s="17">
        <f t="shared" ca="1" si="44"/>
        <v>51252.678684849532</v>
      </c>
      <c r="Q311" s="16">
        <f t="shared" si="45"/>
        <v>0</v>
      </c>
      <c r="R311" s="17">
        <f t="shared" si="46"/>
        <v>0</v>
      </c>
      <c r="S311" s="19">
        <f t="shared" si="47"/>
        <v>0</v>
      </c>
      <c r="T311" s="20">
        <f ca="1">IF(AND(S311=1,F310&gt;D310),Assumptions!$B$17*(F310-D310),0)</f>
        <v>0</v>
      </c>
      <c r="U311" s="27">
        <f t="shared" ca="1" si="48"/>
        <v>1.3021312263594709E-4</v>
      </c>
      <c r="V311" s="34">
        <f t="shared" ca="1" si="49"/>
        <v>7.7806415077835034E-2</v>
      </c>
    </row>
    <row r="312" spans="1:22" x14ac:dyDescent="0.25">
      <c r="A312" s="4">
        <f t="shared" si="40"/>
        <v>5</v>
      </c>
      <c r="B312" s="4">
        <f t="shared" si="41"/>
        <v>2013</v>
      </c>
      <c r="C312" s="9">
        <v>41417</v>
      </c>
      <c r="D312" s="12">
        <f ca="1">(1+[1]Returns!E312)*D311</f>
        <v>109524766.3473303</v>
      </c>
      <c r="E312" s="12">
        <f t="shared" ca="1" si="42"/>
        <v>107878070.49710466</v>
      </c>
      <c r="F312" s="12">
        <f t="shared" ca="1" si="43"/>
        <v>107823396.21075289</v>
      </c>
      <c r="G312" s="14">
        <f ca="1">G311*(1+Returns!G312)</f>
        <v>8051243.6396014784</v>
      </c>
      <c r="H312" s="14">
        <f ca="1">H311*(1+Returns!H312)</f>
        <v>11000487.331777578</v>
      </c>
      <c r="I312" s="14">
        <f ca="1">I311*(1+Returns!I312)</f>
        <v>5524267.1048629219</v>
      </c>
      <c r="J312" s="14">
        <f ca="1">J311*(1+Returns!J312)</f>
        <v>0</v>
      </c>
      <c r="K312" s="14">
        <f ca="1">K311*(1+Returns!K312)</f>
        <v>0</v>
      </c>
      <c r="L312" s="14">
        <f ca="1">L311*(1+Returns!L312)</f>
        <v>21991369.264954012</v>
      </c>
      <c r="M312" s="14">
        <f ca="1">M311*(1+Returns!M312)</f>
        <v>22039403.492369562</v>
      </c>
      <c r="N312" s="14">
        <f ca="1">N311*(1+Returns!N312)-R312-T312</f>
        <v>39271299.663539112</v>
      </c>
      <c r="O312" s="17">
        <f ca="1">(Assumptions!$B$16 / 252)*F311</f>
        <v>3421.6076669137597</v>
      </c>
      <c r="P312" s="17">
        <f t="shared" ca="1" si="44"/>
        <v>54674.286351763294</v>
      </c>
      <c r="Q312" s="16">
        <f t="shared" si="45"/>
        <v>0</v>
      </c>
      <c r="R312" s="17">
        <f t="shared" si="46"/>
        <v>0</v>
      </c>
      <c r="S312" s="19">
        <f t="shared" si="47"/>
        <v>0</v>
      </c>
      <c r="T312" s="20">
        <f ca="1">IF(AND(S312=1,F311&gt;D311),Assumptions!$B$17*(F311-D311),0)</f>
        <v>0</v>
      </c>
      <c r="U312" s="27">
        <f t="shared" ca="1" si="48"/>
        <v>3.9668258020508773E-4</v>
      </c>
      <c r="V312" s="34">
        <f t="shared" ca="1" si="49"/>
        <v>7.8233962107529642E-2</v>
      </c>
    </row>
    <row r="313" spans="1:22" x14ac:dyDescent="0.25">
      <c r="A313" s="4">
        <f t="shared" si="40"/>
        <v>5</v>
      </c>
      <c r="B313" s="4">
        <f t="shared" si="41"/>
        <v>2013</v>
      </c>
      <c r="C313" s="9">
        <v>41418</v>
      </c>
      <c r="D313" s="12">
        <f ca="1">(1+[1]Returns!E313)*D312</f>
        <v>109555069.65968329</v>
      </c>
      <c r="E313" s="12">
        <f t="shared" ca="1" si="42"/>
        <v>107855724.79103234</v>
      </c>
      <c r="F313" s="12">
        <f t="shared" ca="1" si="43"/>
        <v>107797627.5397215</v>
      </c>
      <c r="G313" s="14">
        <f ca="1">G312*(1+Returns!G313)</f>
        <v>8000318.8844156042</v>
      </c>
      <c r="H313" s="14">
        <f ca="1">H312*(1+Returns!H313)</f>
        <v>11003677.718324859</v>
      </c>
      <c r="I313" s="14">
        <f ca="1">I312*(1+Returns!I313)</f>
        <v>5525942.7259115884</v>
      </c>
      <c r="J313" s="14">
        <f ca="1">J312*(1+Returns!J313)</f>
        <v>0</v>
      </c>
      <c r="K313" s="14">
        <f ca="1">K312*(1+Returns!K313)</f>
        <v>0</v>
      </c>
      <c r="L313" s="14">
        <f ca="1">L312*(1+Returns!L313)</f>
        <v>21997717.95490817</v>
      </c>
      <c r="M313" s="14">
        <f ca="1">M312*(1+Returns!M313)</f>
        <v>22045912.758038908</v>
      </c>
      <c r="N313" s="14">
        <f ca="1">N312*(1+Returns!N313)-R313-T313</f>
        <v>39282154.749433212</v>
      </c>
      <c r="O313" s="17">
        <f ca="1">(Assumptions!$B$16 / 252)*F312</f>
        <v>3422.9649590715203</v>
      </c>
      <c r="P313" s="17">
        <f t="shared" ca="1" si="44"/>
        <v>58097.251310834814</v>
      </c>
      <c r="Q313" s="16">
        <f t="shared" si="45"/>
        <v>0</v>
      </c>
      <c r="R313" s="17">
        <f t="shared" si="46"/>
        <v>0</v>
      </c>
      <c r="S313" s="19">
        <f t="shared" si="47"/>
        <v>0</v>
      </c>
      <c r="T313" s="20">
        <f ca="1">IF(AND(S313=1,F312&gt;D312),Assumptions!$B$17*(F312-D312),0)</f>
        <v>0</v>
      </c>
      <c r="U313" s="27">
        <f t="shared" ca="1" si="48"/>
        <v>-2.3898960649526568E-4</v>
      </c>
      <c r="V313" s="34">
        <f t="shared" ca="1" si="49"/>
        <v>7.7976275397215744E-2</v>
      </c>
    </row>
    <row r="314" spans="1:22" x14ac:dyDescent="0.25">
      <c r="A314" s="4">
        <f t="shared" si="40"/>
        <v>5</v>
      </c>
      <c r="B314" s="4">
        <f t="shared" si="41"/>
        <v>2013</v>
      </c>
      <c r="C314" s="9">
        <v>41421</v>
      </c>
      <c r="D314" s="12">
        <f ca="1">(1+[1]Returns!E314)*D313</f>
        <v>109585381.35635673</v>
      </c>
      <c r="E314" s="12">
        <f t="shared" ca="1" si="42"/>
        <v>107908336.29577965</v>
      </c>
      <c r="F314" s="12">
        <f t="shared" ca="1" si="43"/>
        <v>107846816.89756279</v>
      </c>
      <c r="G314" s="14">
        <f ca="1">G313*(1+Returns!G314)</f>
        <v>8024343.1507390114</v>
      </c>
      <c r="H314" s="14">
        <f ca="1">H313*(1+Returns!H314)</f>
        <v>11006869.030155357</v>
      </c>
      <c r="I314" s="14">
        <f ca="1">I313*(1+Returns!I314)</f>
        <v>5527618.855209738</v>
      </c>
      <c r="J314" s="14">
        <f ca="1">J313*(1+Returns!J314)</f>
        <v>0</v>
      </c>
      <c r="K314" s="14">
        <f ca="1">K313*(1+Returns!K314)</f>
        <v>0</v>
      </c>
      <c r="L314" s="14">
        <f ca="1">L313*(1+Returns!L314)</f>
        <v>22004068.477666084</v>
      </c>
      <c r="M314" s="14">
        <f ca="1">M313*(1+Returns!M314)</f>
        <v>22052423.94619856</v>
      </c>
      <c r="N314" s="14">
        <f ca="1">N313*(1+Returns!N314)-R314-T314</f>
        <v>39293012.835810892</v>
      </c>
      <c r="O314" s="17">
        <f ca="1">(Assumptions!$B$16 / 252)*F313</f>
        <v>3422.1469060229047</v>
      </c>
      <c r="P314" s="17">
        <f t="shared" ca="1" si="44"/>
        <v>61519.39821685772</v>
      </c>
      <c r="Q314" s="16">
        <f t="shared" si="45"/>
        <v>0</v>
      </c>
      <c r="R314" s="17">
        <f t="shared" si="46"/>
        <v>0</v>
      </c>
      <c r="S314" s="19">
        <f t="shared" si="47"/>
        <v>0</v>
      </c>
      <c r="T314" s="20">
        <f ca="1">IF(AND(S314=1,F313&gt;D313),Assumptions!$B$17*(F313-D313),0)</f>
        <v>0</v>
      </c>
      <c r="U314" s="27">
        <f t="shared" ca="1" si="48"/>
        <v>4.5631206329810325E-4</v>
      </c>
      <c r="V314" s="34">
        <f t="shared" ca="1" si="49"/>
        <v>7.8468168975628583E-2</v>
      </c>
    </row>
    <row r="315" spans="1:22" x14ac:dyDescent="0.25">
      <c r="A315" s="4">
        <f t="shared" si="40"/>
        <v>5</v>
      </c>
      <c r="B315" s="4">
        <f t="shared" si="41"/>
        <v>2013</v>
      </c>
      <c r="C315" s="9">
        <v>41422</v>
      </c>
      <c r="D315" s="12">
        <f ca="1">(1+[1]Returns!E315)*D314</f>
        <v>109615701.4396704</v>
      </c>
      <c r="E315" s="12">
        <f t="shared" ca="1" si="42"/>
        <v>107998879.91817653</v>
      </c>
      <c r="F315" s="12">
        <f t="shared" ca="1" si="43"/>
        <v>107933936.81148674</v>
      </c>
      <c r="G315" s="14">
        <f ca="1">G314*(1+Returns!G315)</f>
        <v>8086291.3430528687</v>
      </c>
      <c r="H315" s="14">
        <f ca="1">H314*(1+Returns!H315)</f>
        <v>11010061.267537426</v>
      </c>
      <c r="I315" s="14">
        <f ca="1">I314*(1+Returns!I315)</f>
        <v>5529295.4929115325</v>
      </c>
      <c r="J315" s="14">
        <f ca="1">J314*(1+Returns!J315)</f>
        <v>0</v>
      </c>
      <c r="K315" s="14">
        <f ca="1">K314*(1+Returns!K315)</f>
        <v>0</v>
      </c>
      <c r="L315" s="14">
        <f ca="1">L314*(1+Returns!L315)</f>
        <v>22010420.83375686</v>
      </c>
      <c r="M315" s="14">
        <f ca="1">M314*(1+Returns!M315)</f>
        <v>22058937.057416316</v>
      </c>
      <c r="N315" s="14">
        <f ca="1">N314*(1+Returns!N315)-R315-T315</f>
        <v>39303873.923501521</v>
      </c>
      <c r="O315" s="17">
        <f ca="1">(Assumptions!$B$16 / 252)*F314</f>
        <v>3423.708472938501</v>
      </c>
      <c r="P315" s="17">
        <f t="shared" ca="1" si="44"/>
        <v>64943.106689796223</v>
      </c>
      <c r="Q315" s="16">
        <f t="shared" si="45"/>
        <v>0</v>
      </c>
      <c r="R315" s="17">
        <f t="shared" si="46"/>
        <v>0</v>
      </c>
      <c r="S315" s="19">
        <f t="shared" si="47"/>
        <v>0</v>
      </c>
      <c r="T315" s="20">
        <f ca="1">IF(AND(S315=1,F314&gt;D314),Assumptions!$B$17*(F314-D314),0)</f>
        <v>0</v>
      </c>
      <c r="U315" s="27">
        <f t="shared" ca="1" si="48"/>
        <v>8.0781163904641851E-4</v>
      </c>
      <c r="V315" s="34">
        <f t="shared" ca="1" si="49"/>
        <v>7.9339368114868192E-2</v>
      </c>
    </row>
    <row r="316" spans="1:22" x14ac:dyDescent="0.25">
      <c r="A316" s="4">
        <f t="shared" si="40"/>
        <v>5</v>
      </c>
      <c r="B316" s="4">
        <f t="shared" si="41"/>
        <v>2013</v>
      </c>
      <c r="C316" s="9">
        <v>41423</v>
      </c>
      <c r="D316" s="12">
        <f ca="1">(1+[1]Returns!E316)*D315</f>
        <v>109646029.91194473</v>
      </c>
      <c r="E316" s="12">
        <f t="shared" ca="1" si="42"/>
        <v>108093132.39429465</v>
      </c>
      <c r="F316" s="12">
        <f t="shared" ca="1" si="43"/>
        <v>108024762.81342036</v>
      </c>
      <c r="G316" s="14">
        <f ca="1">G315*(1+Returns!G316)</f>
        <v>8151940.1950793434</v>
      </c>
      <c r="H316" s="14">
        <f ca="1">H315*(1+Returns!H316)</f>
        <v>11013254.430739498</v>
      </c>
      <c r="I316" s="14">
        <f ca="1">I315*(1+Returns!I316)</f>
        <v>5530972.6391711812</v>
      </c>
      <c r="J316" s="14">
        <f ca="1">J315*(1+Returns!J316)</f>
        <v>0</v>
      </c>
      <c r="K316" s="14">
        <f ca="1">K315*(1+Returns!K316)</f>
        <v>0</v>
      </c>
      <c r="L316" s="14">
        <f ca="1">L315*(1+Returns!L316)</f>
        <v>22016775.02370977</v>
      </c>
      <c r="M316" s="14">
        <f ca="1">M315*(1+Returns!M316)</f>
        <v>22065452.092260148</v>
      </c>
      <c r="N316" s="14">
        <f ca="1">N315*(1+Returns!N316)-R316-T316</f>
        <v>39314738.013334706</v>
      </c>
      <c r="O316" s="17">
        <f ca="1">(Assumptions!$B$16 / 252)*F315</f>
        <v>3426.4741844916421</v>
      </c>
      <c r="P316" s="17">
        <f t="shared" ca="1" si="44"/>
        <v>68369.580874287858</v>
      </c>
      <c r="Q316" s="16">
        <f t="shared" si="45"/>
        <v>0</v>
      </c>
      <c r="R316" s="17">
        <f t="shared" si="46"/>
        <v>0</v>
      </c>
      <c r="S316" s="19">
        <f t="shared" si="47"/>
        <v>0</v>
      </c>
      <c r="T316" s="20">
        <f ca="1">IF(AND(S316=1,F315&gt;D315),Assumptions!$B$17*(F315-D315),0)</f>
        <v>0</v>
      </c>
      <c r="U316" s="27">
        <f t="shared" ca="1" si="48"/>
        <v>8.4149623942897378E-4</v>
      </c>
      <c r="V316" s="34">
        <f t="shared" ca="1" si="49"/>
        <v>8.0247628134204607E-2</v>
      </c>
    </row>
    <row r="317" spans="1:22" x14ac:dyDescent="0.25">
      <c r="A317" s="4">
        <f t="shared" si="40"/>
        <v>5</v>
      </c>
      <c r="B317" s="4">
        <f t="shared" si="41"/>
        <v>2013</v>
      </c>
      <c r="C317" s="9">
        <v>41425</v>
      </c>
      <c r="D317" s="12">
        <f ca="1">(1+[1]Returns!E317)*D316</f>
        <v>109676366.77550077</v>
      </c>
      <c r="E317" s="12">
        <f t="shared" ca="1" si="42"/>
        <v>108386941.37410817</v>
      </c>
      <c r="F317" s="12">
        <f t="shared" ca="1" si="43"/>
        <v>108315142.43568425</v>
      </c>
      <c r="G317" s="14">
        <f ca="1">G316*(1+Returns!G317)</f>
        <v>8417137.354442453</v>
      </c>
      <c r="H317" s="14">
        <f ca="1">H316*(1+Returns!H317)</f>
        <v>11016448.520030079</v>
      </c>
      <c r="I317" s="14">
        <f ca="1">I316*(1+Returns!I317)</f>
        <v>5532650.2941429401</v>
      </c>
      <c r="J317" s="14">
        <f ca="1">J316*(1+Returns!J317)</f>
        <v>0</v>
      </c>
      <c r="K317" s="14">
        <f ca="1">K316*(1+Returns!K317)</f>
        <v>0</v>
      </c>
      <c r="L317" s="14">
        <f ca="1">L316*(1+Returns!L317)</f>
        <v>22023131.048054229</v>
      </c>
      <c r="M317" s="14">
        <f ca="1">M316*(1+Returns!M317)</f>
        <v>22071969.051298194</v>
      </c>
      <c r="N317" s="14">
        <f ca="1">N316*(1+Returns!N317)-R317-T317</f>
        <v>39325605.106140271</v>
      </c>
      <c r="O317" s="17">
        <f ca="1">(Assumptions!$B$16 / 252)*F316</f>
        <v>3429.357549632392</v>
      </c>
      <c r="P317" s="17">
        <f t="shared" ca="1" si="44"/>
        <v>71798.938423920248</v>
      </c>
      <c r="Q317" s="16">
        <f t="shared" si="45"/>
        <v>0</v>
      </c>
      <c r="R317" s="17">
        <f t="shared" si="46"/>
        <v>0</v>
      </c>
      <c r="S317" s="19">
        <f t="shared" si="47"/>
        <v>0</v>
      </c>
      <c r="T317" s="20">
        <f ca="1">IF(AND(S317=1,F316&gt;D316),Assumptions!$B$17*(F316-D316),0)</f>
        <v>0</v>
      </c>
      <c r="U317" s="27">
        <f t="shared" ca="1" si="48"/>
        <v>2.6880838680056751E-3</v>
      </c>
      <c r="V317" s="34">
        <f t="shared" ca="1" si="49"/>
        <v>8.315142435684364E-2</v>
      </c>
    </row>
    <row r="318" spans="1:22" x14ac:dyDescent="0.25">
      <c r="A318" s="4">
        <f t="shared" si="40"/>
        <v>6</v>
      </c>
      <c r="B318" s="4">
        <f t="shared" si="41"/>
        <v>2013</v>
      </c>
      <c r="C318" s="9">
        <v>41428</v>
      </c>
      <c r="D318" s="12">
        <f ca="1">(1+[1]Returns!E318)*D317</f>
        <v>109708736.65839089</v>
      </c>
      <c r="E318" s="12">
        <f t="shared" ca="1" si="42"/>
        <v>108844301.61389475</v>
      </c>
      <c r="F318" s="12">
        <f t="shared" ca="1" si="43"/>
        <v>108840863.03794441</v>
      </c>
      <c r="G318" s="14">
        <f ca="1">G317*(1+Returns!G318)</f>
        <v>8915769.4800439831</v>
      </c>
      <c r="H318" s="14">
        <f ca="1">H317*(1+Returns!H318)</f>
        <v>11019856.330927737</v>
      </c>
      <c r="I318" s="14">
        <f ca="1">I317*(1+Returns!I318)</f>
        <v>5534440.031580125</v>
      </c>
      <c r="J318" s="14">
        <f ca="1">J317*(1+Returns!J318)</f>
        <v>0</v>
      </c>
      <c r="K318" s="14">
        <f ca="1">K317*(1+Returns!K318)</f>
        <v>0</v>
      </c>
      <c r="L318" s="14">
        <f ca="1">L317*(1+Returns!L318)</f>
        <v>22029912.429547057</v>
      </c>
      <c r="M318" s="14">
        <f ca="1">M317*(1+Returns!M318)</f>
        <v>22078921.802542005</v>
      </c>
      <c r="N318" s="14">
        <f ca="1">N317*(1+Returns!N318)-R318-T318</f>
        <v>39265401.539253846</v>
      </c>
      <c r="O318" s="17">
        <f ca="1">(Assumptions!$B$16 / 252)*F317</f>
        <v>3438.5759503391823</v>
      </c>
      <c r="P318" s="17">
        <f t="shared" ca="1" si="44"/>
        <v>3438.5759503391891</v>
      </c>
      <c r="Q318" s="16">
        <f t="shared" si="45"/>
        <v>1</v>
      </c>
      <c r="R318" s="17">
        <f t="shared" ca="1" si="46"/>
        <v>71798.938423920248</v>
      </c>
      <c r="S318" s="19">
        <f t="shared" si="47"/>
        <v>0</v>
      </c>
      <c r="T318" s="20">
        <f ca="1">IF(AND(S318=1,F317&gt;D317),Assumptions!$B$17*(F317-D317),0)</f>
        <v>0</v>
      </c>
      <c r="U318" s="27">
        <f t="shared" ca="1" si="48"/>
        <v>4.8536205597691229E-3</v>
      </c>
      <c r="V318" s="34">
        <f t="shared" ca="1" si="49"/>
        <v>8.840863037944513E-2</v>
      </c>
    </row>
    <row r="319" spans="1:22" x14ac:dyDescent="0.25">
      <c r="A319" s="4">
        <f t="shared" si="40"/>
        <v>6</v>
      </c>
      <c r="B319" s="4">
        <f t="shared" si="41"/>
        <v>2013</v>
      </c>
      <c r="C319" s="9">
        <v>41429</v>
      </c>
      <c r="D319" s="12">
        <f ca="1">(1+[1]Returns!E319)*D318</f>
        <v>109741116.09492825</v>
      </c>
      <c r="E319" s="12">
        <f t="shared" ca="1" si="42"/>
        <v>108752215.3579907</v>
      </c>
      <c r="F319" s="12">
        <f t="shared" ca="1" si="43"/>
        <v>108745321.51654708</v>
      </c>
      <c r="G319" s="14">
        <f ca="1">G318*(1+Returns!G319)</f>
        <v>8793168.011490982</v>
      </c>
      <c r="H319" s="14">
        <f ca="1">H318*(1+Returns!H319)</f>
        <v>11023265.19599227</v>
      </c>
      <c r="I319" s="14">
        <f ca="1">I318*(1+Returns!I319)</f>
        <v>5536230.3479731316</v>
      </c>
      <c r="J319" s="14">
        <f ca="1">J318*(1+Returns!J319)</f>
        <v>0</v>
      </c>
      <c r="K319" s="14">
        <f ca="1">K318*(1+Returns!K319)</f>
        <v>0</v>
      </c>
      <c r="L319" s="14">
        <f ca="1">L318*(1+Returns!L319)</f>
        <v>22036695.899168719</v>
      </c>
      <c r="M319" s="14">
        <f ca="1">M318*(1+Returns!M319)</f>
        <v>22085876.743927971</v>
      </c>
      <c r="N319" s="14">
        <f ca="1">N318*(1+Returns!N319)-R319-T319</f>
        <v>39276979.159437627</v>
      </c>
      <c r="O319" s="17">
        <f ca="1">(Assumptions!$B$16 / 252)*F318</f>
        <v>3455.2654932680762</v>
      </c>
      <c r="P319" s="17">
        <f t="shared" ca="1" si="44"/>
        <v>6893.8414436072653</v>
      </c>
      <c r="Q319" s="16">
        <f t="shared" si="45"/>
        <v>0</v>
      </c>
      <c r="R319" s="17">
        <f t="shared" si="46"/>
        <v>0</v>
      </c>
      <c r="S319" s="19">
        <f t="shared" si="47"/>
        <v>0</v>
      </c>
      <c r="T319" s="20">
        <f ca="1">IF(AND(S319=1,F318&gt;D318),Assumptions!$B$17*(F318-D318),0)</f>
        <v>0</v>
      </c>
      <c r="U319" s="27">
        <f t="shared" ca="1" si="48"/>
        <v>-8.7780929634873051E-4</v>
      </c>
      <c r="V319" s="34">
        <f t="shared" ca="1" si="49"/>
        <v>8.7453215165471887E-2</v>
      </c>
    </row>
    <row r="320" spans="1:22" x14ac:dyDescent="0.25">
      <c r="A320" s="4">
        <f t="shared" si="40"/>
        <v>6</v>
      </c>
      <c r="B320" s="4">
        <f t="shared" si="41"/>
        <v>2013</v>
      </c>
      <c r="C320" s="9">
        <v>41430</v>
      </c>
      <c r="D320" s="12">
        <f ca="1">(1+[1]Returns!E320)*D319</f>
        <v>109773505.0879325</v>
      </c>
      <c r="E320" s="12">
        <f t="shared" ca="1" si="42"/>
        <v>108782816.93463024</v>
      </c>
      <c r="F320" s="12">
        <f t="shared" ca="1" si="43"/>
        <v>108772470.86075754</v>
      </c>
      <c r="G320" s="14">
        <f ca="1">G319*(1+Returns!G320)</f>
        <v>8793245.0485164747</v>
      </c>
      <c r="H320" s="14">
        <f ca="1">H319*(1+Returns!H320)</f>
        <v>11026675.115549775</v>
      </c>
      <c r="I320" s="14">
        <f ca="1">I319*(1+Returns!I320)</f>
        <v>5538021.2435092432</v>
      </c>
      <c r="J320" s="14">
        <f ca="1">J319*(1+Returns!J320)</f>
        <v>0</v>
      </c>
      <c r="K320" s="14">
        <f ca="1">K319*(1+Returns!K320)</f>
        <v>0</v>
      </c>
      <c r="L320" s="14">
        <f ca="1">L319*(1+Returns!L320)</f>
        <v>22043481.457562193</v>
      </c>
      <c r="M320" s="14">
        <f ca="1">M319*(1+Returns!M320)</f>
        <v>22092833.876145992</v>
      </c>
      <c r="N320" s="14">
        <f ca="1">N319*(1+Returns!N320)-R320-T320</f>
        <v>39288560.193346567</v>
      </c>
      <c r="O320" s="17">
        <f ca="1">(Assumptions!$B$16 / 252)*F319</f>
        <v>3452.2324290967326</v>
      </c>
      <c r="P320" s="17">
        <f t="shared" ca="1" si="44"/>
        <v>10346.073872703997</v>
      </c>
      <c r="Q320" s="16">
        <f t="shared" si="45"/>
        <v>0</v>
      </c>
      <c r="R320" s="17">
        <f t="shared" si="46"/>
        <v>0</v>
      </c>
      <c r="S320" s="19">
        <f t="shared" si="47"/>
        <v>0</v>
      </c>
      <c r="T320" s="20">
        <f ca="1">IF(AND(S320=1,F319&gt;D319),Assumptions!$B$17*(F319-D319),0)</f>
        <v>0</v>
      </c>
      <c r="U320" s="27">
        <f t="shared" ca="1" si="48"/>
        <v>2.4965988266756334E-4</v>
      </c>
      <c r="V320" s="34">
        <f t="shared" ca="1" si="49"/>
        <v>8.7724708607576529E-2</v>
      </c>
    </row>
    <row r="321" spans="1:22" x14ac:dyDescent="0.25">
      <c r="A321" s="4">
        <f t="shared" si="40"/>
        <v>6</v>
      </c>
      <c r="B321" s="4">
        <f t="shared" si="41"/>
        <v>2013</v>
      </c>
      <c r="C321" s="9">
        <v>41431</v>
      </c>
      <c r="D321" s="12">
        <f ca="1">(1+[1]Returns!E321)*D320</f>
        <v>109805903.64022414</v>
      </c>
      <c r="E321" s="12">
        <f t="shared" ca="1" si="42"/>
        <v>108830027.43156078</v>
      </c>
      <c r="F321" s="12">
        <f t="shared" ca="1" si="43"/>
        <v>108816228.26337504</v>
      </c>
      <c r="G321" s="14">
        <f ca="1">G320*(1+Returns!G321)</f>
        <v>8809921.6760144774</v>
      </c>
      <c r="H321" s="14">
        <f ca="1">H320*(1+Returns!H321)</f>
        <v>11030086.089926444</v>
      </c>
      <c r="I321" s="14">
        <f ca="1">I320*(1+Returns!I321)</f>
        <v>5539812.7183758058</v>
      </c>
      <c r="J321" s="14">
        <f ca="1">J320*(1+Returns!J321)</f>
        <v>0</v>
      </c>
      <c r="K321" s="14">
        <f ca="1">K320*(1+Returns!K321)</f>
        <v>0</v>
      </c>
      <c r="L321" s="14">
        <f ca="1">L320*(1+Returns!L321)</f>
        <v>22050269.105370656</v>
      </c>
      <c r="M321" s="14">
        <f ca="1">M320*(1+Returns!M321)</f>
        <v>22099793.199886192</v>
      </c>
      <c r="N321" s="14">
        <f ca="1">N320*(1+Returns!N321)-R321-T321</f>
        <v>39300144.641987227</v>
      </c>
      <c r="O321" s="17">
        <f ca="1">(Assumptions!$B$16 / 252)*F320</f>
        <v>3453.0943130399219</v>
      </c>
      <c r="P321" s="17">
        <f t="shared" ca="1" si="44"/>
        <v>13799.168185743918</v>
      </c>
      <c r="Q321" s="16">
        <f t="shared" si="45"/>
        <v>0</v>
      </c>
      <c r="R321" s="17">
        <f t="shared" si="46"/>
        <v>0</v>
      </c>
      <c r="S321" s="19">
        <f t="shared" si="47"/>
        <v>0</v>
      </c>
      <c r="T321" s="20">
        <f ca="1">IF(AND(S321=1,F320&gt;D320),Assumptions!$B$17*(F320-D320),0)</f>
        <v>0</v>
      </c>
      <c r="U321" s="27">
        <f t="shared" ca="1" si="48"/>
        <v>4.0228379728102226E-4</v>
      </c>
      <c r="V321" s="34">
        <f t="shared" ca="1" si="49"/>
        <v>8.8162282633751587E-2</v>
      </c>
    </row>
    <row r="322" spans="1:22" x14ac:dyDescent="0.25">
      <c r="A322" s="4">
        <f t="shared" si="40"/>
        <v>6</v>
      </c>
      <c r="B322" s="4">
        <f t="shared" si="41"/>
        <v>2013</v>
      </c>
      <c r="C322" s="9">
        <v>41432</v>
      </c>
      <c r="D322" s="12">
        <f ca="1">(1+[1]Returns!E322)*D321</f>
        <v>109838311.75462452</v>
      </c>
      <c r="E322" s="12">
        <f t="shared" ca="1" si="42"/>
        <v>108885440.27746508</v>
      </c>
      <c r="F322" s="12">
        <f t="shared" ca="1" si="43"/>
        <v>108868186.62584239</v>
      </c>
      <c r="G322" s="14">
        <f ca="1">G321*(1+Returns!G322)</f>
        <v>8834791.3198134452</v>
      </c>
      <c r="H322" s="14">
        <f ca="1">H321*(1+Returns!H322)</f>
        <v>11033498.119448574</v>
      </c>
      <c r="I322" s="14">
        <f ca="1">I321*(1+Returns!I322)</f>
        <v>5541604.7727602245</v>
      </c>
      <c r="J322" s="14">
        <f ca="1">J321*(1+Returns!J322)</f>
        <v>0</v>
      </c>
      <c r="K322" s="14">
        <f ca="1">K321*(1+Returns!K322)</f>
        <v>0</v>
      </c>
      <c r="L322" s="14">
        <f ca="1">L321*(1+Returns!L322)</f>
        <v>22057058.843237482</v>
      </c>
      <c r="M322" s="14">
        <f ca="1">M321*(1+Returns!M322)</f>
        <v>22106754.715838909</v>
      </c>
      <c r="N322" s="14">
        <f ca="1">N321*(1+Returns!N322)-R322-T322</f>
        <v>39311732.506366454</v>
      </c>
      <c r="O322" s="17">
        <f ca="1">(Assumptions!$B$16 / 252)*F321</f>
        <v>3454.4834369325408</v>
      </c>
      <c r="P322" s="17">
        <f t="shared" ca="1" si="44"/>
        <v>17253.651622676458</v>
      </c>
      <c r="Q322" s="16">
        <f t="shared" si="45"/>
        <v>0</v>
      </c>
      <c r="R322" s="17">
        <f t="shared" si="46"/>
        <v>0</v>
      </c>
      <c r="S322" s="19">
        <f t="shared" si="47"/>
        <v>0</v>
      </c>
      <c r="T322" s="20">
        <f ca="1">IF(AND(S322=1,F321&gt;D321),Assumptions!$B$17*(F321-D321),0)</f>
        <v>0</v>
      </c>
      <c r="U322" s="27">
        <f t="shared" ca="1" si="48"/>
        <v>4.7748725807328363E-4</v>
      </c>
      <c r="V322" s="34">
        <f t="shared" ca="1" si="49"/>
        <v>8.8681866258425224E-2</v>
      </c>
    </row>
    <row r="323" spans="1:22" x14ac:dyDescent="0.25">
      <c r="A323" s="4">
        <f t="shared" si="40"/>
        <v>6</v>
      </c>
      <c r="B323" s="4">
        <f t="shared" si="41"/>
        <v>2013</v>
      </c>
      <c r="C323" s="9">
        <v>41435</v>
      </c>
      <c r="D323" s="12">
        <f ca="1">(1+[1]Returns!E323)*D322</f>
        <v>109870729.43395577</v>
      </c>
      <c r="E323" s="12">
        <f t="shared" ca="1" si="42"/>
        <v>108997037.30350421</v>
      </c>
      <c r="F323" s="12">
        <f t="shared" ca="1" si="43"/>
        <v>108976327.51897278</v>
      </c>
      <c r="G323" s="14">
        <f ca="1">G322*(1+Returns!G323)</f>
        <v>8915835.8082193509</v>
      </c>
      <c r="H323" s="14">
        <f ca="1">H322*(1+Returns!H323)</f>
        <v>11036911.204442563</v>
      </c>
      <c r="I323" s="14">
        <f ca="1">I322*(1+Returns!I323)</f>
        <v>5543397.4068499655</v>
      </c>
      <c r="J323" s="14">
        <f ca="1">J322*(1+Returns!J323)</f>
        <v>0</v>
      </c>
      <c r="K323" s="14">
        <f ca="1">K322*(1+Returns!K323)</f>
        <v>0</v>
      </c>
      <c r="L323" s="14">
        <f ca="1">L322*(1+Returns!L323)</f>
        <v>22063850.671806242</v>
      </c>
      <c r="M323" s="14">
        <f ca="1">M322*(1+Returns!M323)</f>
        <v>22113718.424694695</v>
      </c>
      <c r="N323" s="14">
        <f ca="1">N322*(1+Returns!N323)-R323-T323</f>
        <v>39323323.787491396</v>
      </c>
      <c r="O323" s="17">
        <f ca="1">(Assumptions!$B$16 / 252)*F322</f>
        <v>3456.1329087569011</v>
      </c>
      <c r="P323" s="17">
        <f t="shared" ca="1" si="44"/>
        <v>20709.784531433361</v>
      </c>
      <c r="Q323" s="16">
        <f t="shared" si="45"/>
        <v>0</v>
      </c>
      <c r="R323" s="17">
        <f t="shared" si="46"/>
        <v>0</v>
      </c>
      <c r="S323" s="19">
        <f t="shared" si="47"/>
        <v>0</v>
      </c>
      <c r="T323" s="20">
        <f ca="1">IF(AND(S323=1,F322&gt;D322),Assumptions!$B$17*(F322-D322),0)</f>
        <v>0</v>
      </c>
      <c r="U323" s="27">
        <f t="shared" ca="1" si="48"/>
        <v>9.9331950390668666E-4</v>
      </c>
      <c r="V323" s="34">
        <f t="shared" ca="1" si="49"/>
        <v>8.9763275189729264E-2</v>
      </c>
    </row>
    <row r="324" spans="1:22" x14ac:dyDescent="0.25">
      <c r="A324" s="4">
        <f t="shared" ref="A324:A387" si="50">MONTH(C324)</f>
        <v>6</v>
      </c>
      <c r="B324" s="4">
        <f t="shared" ref="B324:B387" si="51">YEAR(C324)</f>
        <v>2013</v>
      </c>
      <c r="C324" s="9">
        <v>41436</v>
      </c>
      <c r="D324" s="12">
        <f ca="1">(1+[1]Returns!E324)*D323</f>
        <v>109903156.68104091</v>
      </c>
      <c r="E324" s="12">
        <f t="shared" ref="E324:E387" ca="1" si="52">SUM(G324:N324)</f>
        <v>109062978.87944588</v>
      </c>
      <c r="F324" s="12">
        <f t="shared" ref="F324:F387" ca="1" si="53">E324-P324</f>
        <v>109038809.52896146</v>
      </c>
      <c r="G324" s="14">
        <f ca="1">G323*(1+Returns!G324)</f>
        <v>8951215.5081438776</v>
      </c>
      <c r="H324" s="14">
        <f ca="1">H323*(1+Returns!H324)</f>
        <v>11040325.345234906</v>
      </c>
      <c r="I324" s="14">
        <f ca="1">I323*(1+Returns!I324)</f>
        <v>5545190.620832555</v>
      </c>
      <c r="J324" s="14">
        <f ca="1">J323*(1+Returns!J324)</f>
        <v>0</v>
      </c>
      <c r="K324" s="14">
        <f ca="1">K323*(1+Returns!K324)</f>
        <v>0</v>
      </c>
      <c r="L324" s="14">
        <f ca="1">L323*(1+Returns!L324)</f>
        <v>22070644.591720711</v>
      </c>
      <c r="M324" s="14">
        <f ca="1">M323*(1+Returns!M324)</f>
        <v>22120684.327144325</v>
      </c>
      <c r="N324" s="14">
        <f ca="1">N323*(1+Returns!N324)-R324-T324</f>
        <v>39334918.486369498</v>
      </c>
      <c r="O324" s="17">
        <f ca="1">(Assumptions!$B$16 / 252)*F323</f>
        <v>3459.5659529832628</v>
      </c>
      <c r="P324" s="17">
        <f t="shared" ca="1" si="44"/>
        <v>24169.350484416624</v>
      </c>
      <c r="Q324" s="16">
        <f t="shared" si="45"/>
        <v>0</v>
      </c>
      <c r="R324" s="17">
        <f t="shared" si="46"/>
        <v>0</v>
      </c>
      <c r="S324" s="19">
        <f t="shared" si="47"/>
        <v>0</v>
      </c>
      <c r="T324" s="20">
        <f ca="1">IF(AND(S324=1,F323&gt;D323),Assumptions!$B$17*(F323-D323),0)</f>
        <v>0</v>
      </c>
      <c r="U324" s="27">
        <f t="shared" ca="1" si="48"/>
        <v>5.7335396972146846E-4</v>
      </c>
      <c r="V324" s="34">
        <f t="shared" ca="1" si="49"/>
        <v>9.0388095289615888E-2</v>
      </c>
    </row>
    <row r="325" spans="1:22" x14ac:dyDescent="0.25">
      <c r="A325" s="4">
        <f t="shared" si="50"/>
        <v>6</v>
      </c>
      <c r="B325" s="4">
        <f t="shared" si="51"/>
        <v>2013</v>
      </c>
      <c r="C325" s="9">
        <v>41437</v>
      </c>
      <c r="D325" s="12">
        <f ca="1">(1+[1]Returns!E325)*D324</f>
        <v>109935593.49870375</v>
      </c>
      <c r="E325" s="12">
        <f t="shared" ca="1" si="52"/>
        <v>109173133.49188294</v>
      </c>
      <c r="F325" s="12">
        <f t="shared" ca="1" si="53"/>
        <v>109145502.59188966</v>
      </c>
      <c r="G325" s="14">
        <f ca="1">G324*(1+Returns!G325)</f>
        <v>9030798.9033229891</v>
      </c>
      <c r="H325" s="14">
        <f ca="1">H324*(1+Returns!H325)</f>
        <v>11043740.542152205</v>
      </c>
      <c r="I325" s="14">
        <f ca="1">I324*(1+Returns!I325)</f>
        <v>5546984.4148955811</v>
      </c>
      <c r="J325" s="14">
        <f ca="1">J324*(1+Returns!J325)</f>
        <v>0</v>
      </c>
      <c r="K325" s="14">
        <f ca="1">K324*(1+Returns!K325)</f>
        <v>0</v>
      </c>
      <c r="L325" s="14">
        <f ca="1">L324*(1+Returns!L325)</f>
        <v>22077440.603624854</v>
      </c>
      <c r="M325" s="14">
        <f ca="1">M324*(1+Returns!M325)</f>
        <v>22127652.423878785</v>
      </c>
      <c r="N325" s="14">
        <f ca="1">N324*(1+Returns!N325)-R325-T325</f>
        <v>39346516.604008511</v>
      </c>
      <c r="O325" s="17">
        <f ca="1">(Assumptions!$B$16 / 252)*F324</f>
        <v>3461.5495088559192</v>
      </c>
      <c r="P325" s="17">
        <f t="shared" ref="P325:P388" ca="1" si="54">P324+O325-IF(Q325=1,P324,0)</f>
        <v>27630.899993272542</v>
      </c>
      <c r="Q325" s="16">
        <f t="shared" ref="Q325:Q388" si="55">IF(DAY(C325)&lt;DAY(C324),1,0)</f>
        <v>0</v>
      </c>
      <c r="R325" s="17">
        <f t="shared" ref="R325:R388" si="56">IF(Q325=1,P324,0)</f>
        <v>0</v>
      </c>
      <c r="S325" s="19">
        <f t="shared" ref="S325:S388" si="57">IF(AND(DAY(C325)&lt;DAY(C324),OR(MONTH(C325)=7,MONTH(C325)=1)),1,0)</f>
        <v>0</v>
      </c>
      <c r="T325" s="20">
        <f ca="1">IF(AND(S325=1,F324&gt;D324),Assumptions!$B$17*(F324-D324),0)</f>
        <v>0</v>
      </c>
      <c r="U325" s="27">
        <f t="shared" ref="U325:U388" ca="1" si="58">F325/F324-1</f>
        <v>9.7848704868574998E-4</v>
      </c>
      <c r="V325" s="34">
        <f t="shared" ca="1" si="49"/>
        <v>9.1455025918897981E-2</v>
      </c>
    </row>
    <row r="326" spans="1:22" x14ac:dyDescent="0.25">
      <c r="A326" s="4">
        <f t="shared" si="50"/>
        <v>6</v>
      </c>
      <c r="B326" s="4">
        <f t="shared" si="51"/>
        <v>2013</v>
      </c>
      <c r="C326" s="9">
        <v>41438</v>
      </c>
      <c r="D326" s="12">
        <f ca="1">(1+[1]Returns!E326)*D325</f>
        <v>109968039.88976896</v>
      </c>
      <c r="E326" s="12">
        <f t="shared" ca="1" si="52"/>
        <v>109267924.4008677</v>
      </c>
      <c r="F326" s="12">
        <f t="shared" ca="1" si="53"/>
        <v>109236828.56428421</v>
      </c>
      <c r="G326" s="14">
        <f ca="1">G325*(1+Returns!G326)</f>
        <v>9095009.2509512436</v>
      </c>
      <c r="H326" s="14">
        <f ca="1">H325*(1+Returns!H326)</f>
        <v>11047156.795521159</v>
      </c>
      <c r="I326" s="14">
        <f ca="1">I325*(1+Returns!I326)</f>
        <v>5548778.7892266922</v>
      </c>
      <c r="J326" s="14">
        <f ca="1">J325*(1+Returns!J326)</f>
        <v>0</v>
      </c>
      <c r="K326" s="14">
        <f ca="1">K325*(1+Returns!K326)</f>
        <v>0</v>
      </c>
      <c r="L326" s="14">
        <f ca="1">L325*(1+Returns!L326)</f>
        <v>22084238.70816284</v>
      </c>
      <c r="M326" s="14">
        <f ca="1">M325*(1+Returns!M326)</f>
        <v>22134622.715589289</v>
      </c>
      <c r="N326" s="14">
        <f ca="1">N325*(1+Returns!N326)-R326-T326</f>
        <v>39358118.141416468</v>
      </c>
      <c r="O326" s="17">
        <f ca="1">(Assumptions!$B$16 / 252)*F325</f>
        <v>3464.9365902187192</v>
      </c>
      <c r="P326" s="17">
        <f t="shared" ca="1" si="54"/>
        <v>31095.836583491262</v>
      </c>
      <c r="Q326" s="16">
        <f t="shared" si="55"/>
        <v>0</v>
      </c>
      <c r="R326" s="17">
        <f t="shared" si="56"/>
        <v>0</v>
      </c>
      <c r="S326" s="19">
        <f t="shared" si="57"/>
        <v>0</v>
      </c>
      <c r="T326" s="20">
        <f ca="1">IF(AND(S326=1,F325&gt;D325),Assumptions!$B$17*(F325-D325),0)</f>
        <v>0</v>
      </c>
      <c r="U326" s="27">
        <f t="shared" ca="1" si="58"/>
        <v>8.3673601042466572E-4</v>
      </c>
      <c r="V326" s="34">
        <f t="shared" ref="V326:V389" ca="1" si="59">(1+V325)*(1+U326)-1</f>
        <v>9.2368285642843384E-2</v>
      </c>
    </row>
    <row r="327" spans="1:22" x14ac:dyDescent="0.25">
      <c r="A327" s="4">
        <f t="shared" si="50"/>
        <v>6</v>
      </c>
      <c r="B327" s="4">
        <f t="shared" si="51"/>
        <v>2013</v>
      </c>
      <c r="C327" s="9">
        <v>41439</v>
      </c>
      <c r="D327" s="12">
        <f ca="1">(1+[1]Returns!E327)*D326</f>
        <v>110000495.85706203</v>
      </c>
      <c r="E327" s="12">
        <f t="shared" ca="1" si="52"/>
        <v>109246814.56216308</v>
      </c>
      <c r="F327" s="12">
        <f t="shared" ca="1" si="53"/>
        <v>109212250.88975215</v>
      </c>
      <c r="G327" s="14">
        <f ca="1">G326*(1+Returns!G327)</f>
        <v>9043309.5039329305</v>
      </c>
      <c r="H327" s="14">
        <f ca="1">H326*(1+Returns!H327)</f>
        <v>11050574.105668569</v>
      </c>
      <c r="I327" s="14">
        <f ca="1">I326*(1+Returns!I327)</f>
        <v>5550573.7440135963</v>
      </c>
      <c r="J327" s="14">
        <f ca="1">J326*(1+Returns!J327)</f>
        <v>0</v>
      </c>
      <c r="K327" s="14">
        <f ca="1">K326*(1+Returns!K327)</f>
        <v>0</v>
      </c>
      <c r="L327" s="14">
        <f ca="1">L326*(1+Returns!L327)</f>
        <v>22091038.905979034</v>
      </c>
      <c r="M327" s="14">
        <f ca="1">M326*(1+Returns!M327)</f>
        <v>22141595.202967256</v>
      </c>
      <c r="N327" s="14">
        <f ca="1">N326*(1+Returns!N327)-R327-T327</f>
        <v>39369723.099601708</v>
      </c>
      <c r="O327" s="17">
        <f ca="1">(Assumptions!$B$16 / 252)*F326</f>
        <v>3467.8358274375937</v>
      </c>
      <c r="P327" s="17">
        <f t="shared" ca="1" si="54"/>
        <v>34563.672410928855</v>
      </c>
      <c r="Q327" s="16">
        <f t="shared" si="55"/>
        <v>0</v>
      </c>
      <c r="R327" s="17">
        <f t="shared" si="56"/>
        <v>0</v>
      </c>
      <c r="S327" s="19">
        <f t="shared" si="57"/>
        <v>0</v>
      </c>
      <c r="T327" s="20">
        <f ca="1">IF(AND(S327=1,F326&gt;D326),Assumptions!$B$17*(F326-D326),0)</f>
        <v>0</v>
      </c>
      <c r="U327" s="27">
        <f t="shared" ca="1" si="58"/>
        <v>-2.2499439845591329E-4</v>
      </c>
      <c r="V327" s="34">
        <f t="shared" ca="1" si="59"/>
        <v>9.2122508897522826E-2</v>
      </c>
    </row>
    <row r="328" spans="1:22" x14ac:dyDescent="0.25">
      <c r="A328" s="4">
        <f t="shared" si="50"/>
        <v>6</v>
      </c>
      <c r="B328" s="4">
        <f t="shared" si="51"/>
        <v>2013</v>
      </c>
      <c r="C328" s="9">
        <v>41442</v>
      </c>
      <c r="D328" s="12">
        <f ca="1">(1+[1]Returns!E328)*D327</f>
        <v>110032961.40340927</v>
      </c>
      <c r="E328" s="12">
        <f t="shared" ca="1" si="52"/>
        <v>109359966.71857217</v>
      </c>
      <c r="F328" s="12">
        <f t="shared" ca="1" si="53"/>
        <v>109321935.99057744</v>
      </c>
      <c r="G328" s="14">
        <f ca="1">G327*(1+Returns!G328)</f>
        <v>9125862.4022115674</v>
      </c>
      <c r="H328" s="14">
        <f ca="1">H327*(1+Returns!H328)</f>
        <v>11053992.472921338</v>
      </c>
      <c r="I328" s="14">
        <f ca="1">I327*(1+Returns!I328)</f>
        <v>5552369.279444064</v>
      </c>
      <c r="J328" s="14">
        <f ca="1">J327*(1+Returns!J328)</f>
        <v>0</v>
      </c>
      <c r="K328" s="14">
        <f ca="1">K327*(1+Returns!K328)</f>
        <v>0</v>
      </c>
      <c r="L328" s="14">
        <f ca="1">L327*(1+Returns!L328)</f>
        <v>22097841.197718002</v>
      </c>
      <c r="M328" s="14">
        <f ca="1">M327*(1+Returns!M328)</f>
        <v>22148569.886704333</v>
      </c>
      <c r="N328" s="14">
        <f ca="1">N327*(1+Returns!N328)-R328-T328</f>
        <v>39381331.47957287</v>
      </c>
      <c r="O328" s="17">
        <f ca="1">(Assumptions!$B$16 / 252)*F327</f>
        <v>3467.0555838016553</v>
      </c>
      <c r="P328" s="17">
        <f t="shared" ca="1" si="54"/>
        <v>38030.727994730507</v>
      </c>
      <c r="Q328" s="16">
        <f t="shared" si="55"/>
        <v>0</v>
      </c>
      <c r="R328" s="17">
        <f t="shared" si="56"/>
        <v>0</v>
      </c>
      <c r="S328" s="19">
        <f t="shared" si="57"/>
        <v>0</v>
      </c>
      <c r="T328" s="20">
        <f ca="1">IF(AND(S328=1,F327&gt;D327),Assumptions!$B$17*(F327-D327),0)</f>
        <v>0</v>
      </c>
      <c r="U328" s="27">
        <f t="shared" ca="1" si="58"/>
        <v>1.0043296418826841E-3</v>
      </c>
      <c r="V328" s="34">
        <f t="shared" ca="1" si="59"/>
        <v>9.3219359905775789E-2</v>
      </c>
    </row>
    <row r="329" spans="1:22" x14ac:dyDescent="0.25">
      <c r="A329" s="4">
        <f t="shared" si="50"/>
        <v>6</v>
      </c>
      <c r="B329" s="4">
        <f t="shared" si="51"/>
        <v>2013</v>
      </c>
      <c r="C329" s="9">
        <v>41443</v>
      </c>
      <c r="D329" s="12">
        <f ca="1">(1+[1]Returns!E329)*D328</f>
        <v>110065436.53163788</v>
      </c>
      <c r="E329" s="12">
        <f t="shared" ca="1" si="52"/>
        <v>109595628.20041521</v>
      </c>
      <c r="F329" s="12">
        <f t="shared" ca="1" si="53"/>
        <v>109554126.93476999</v>
      </c>
      <c r="G329" s="14">
        <f ca="1">G328*(1+Returns!G329)</f>
        <v>9330915.2732470408</v>
      </c>
      <c r="H329" s="14">
        <f ca="1">H328*(1+Returns!H329)</f>
        <v>11057411.897606468</v>
      </c>
      <c r="I329" s="14">
        <f ca="1">I328*(1+Returns!I329)</f>
        <v>5554165.3957059244</v>
      </c>
      <c r="J329" s="14">
        <f ca="1">J328*(1+Returns!J329)</f>
        <v>0</v>
      </c>
      <c r="K329" s="14">
        <f ca="1">K328*(1+Returns!K329)</f>
        <v>0</v>
      </c>
      <c r="L329" s="14">
        <f ca="1">L328*(1+Returns!L329)</f>
        <v>22104645.584024504</v>
      </c>
      <c r="M329" s="14">
        <f ca="1">M328*(1+Returns!M329)</f>
        <v>22155546.76749238</v>
      </c>
      <c r="N329" s="14">
        <f ca="1">N328*(1+Returns!N329)-R329-T329</f>
        <v>39392943.282338887</v>
      </c>
      <c r="O329" s="17">
        <f ca="1">(Assumptions!$B$16 / 252)*F328</f>
        <v>3470.537650494522</v>
      </c>
      <c r="P329" s="17">
        <f t="shared" ca="1" si="54"/>
        <v>41501.26564522503</v>
      </c>
      <c r="Q329" s="16">
        <f t="shared" si="55"/>
        <v>0</v>
      </c>
      <c r="R329" s="17">
        <f t="shared" si="56"/>
        <v>0</v>
      </c>
      <c r="S329" s="19">
        <f t="shared" si="57"/>
        <v>0</v>
      </c>
      <c r="T329" s="20">
        <f ca="1">IF(AND(S329=1,F328&gt;D328),Assumptions!$B$17*(F328-D328),0)</f>
        <v>0</v>
      </c>
      <c r="U329" s="27">
        <f t="shared" ca="1" si="58"/>
        <v>2.123919066092661E-3</v>
      </c>
      <c r="V329" s="34">
        <f t="shared" ca="1" si="59"/>
        <v>9.5541269347701352E-2</v>
      </c>
    </row>
    <row r="330" spans="1:22" x14ac:dyDescent="0.25">
      <c r="A330" s="4">
        <f t="shared" si="50"/>
        <v>6</v>
      </c>
      <c r="B330" s="4">
        <f t="shared" si="51"/>
        <v>2013</v>
      </c>
      <c r="C330" s="9">
        <v>41444</v>
      </c>
      <c r="D330" s="12">
        <f ca="1">(1+[1]Returns!E330)*D329</f>
        <v>110097921.24457583</v>
      </c>
      <c r="E330" s="12">
        <f t="shared" ca="1" si="52"/>
        <v>109634819.3684278</v>
      </c>
      <c r="F330" s="12">
        <f t="shared" ca="1" si="53"/>
        <v>109589840.19399099</v>
      </c>
      <c r="G330" s="14">
        <f ca="1">G329*(1+Returns!G330)</f>
        <v>9339488.4749136958</v>
      </c>
      <c r="H330" s="14">
        <f ca="1">H329*(1+Returns!H330)</f>
        <v>11060832.380051063</v>
      </c>
      <c r="I330" s="14">
        <f ca="1">I329*(1+Returns!I330)</f>
        <v>5555962.0929870699</v>
      </c>
      <c r="J330" s="14">
        <f ca="1">J329*(1+Returns!J330)</f>
        <v>0</v>
      </c>
      <c r="K330" s="14">
        <f ca="1">K329*(1+Returns!K330)</f>
        <v>0</v>
      </c>
      <c r="L330" s="14">
        <f ca="1">L329*(1+Returns!L330)</f>
        <v>22111452.065543503</v>
      </c>
      <c r="M330" s="14">
        <f ca="1">M329*(1+Returns!M330)</f>
        <v>22162525.846023478</v>
      </c>
      <c r="N330" s="14">
        <f ca="1">N329*(1+Returns!N330)-R330-T330</f>
        <v>39404558.508908987</v>
      </c>
      <c r="O330" s="17">
        <f ca="1">(Assumptions!$B$16 / 252)*F329</f>
        <v>3477.9087915799996</v>
      </c>
      <c r="P330" s="17">
        <f t="shared" ca="1" si="54"/>
        <v>44979.174436805028</v>
      </c>
      <c r="Q330" s="16">
        <f t="shared" si="55"/>
        <v>0</v>
      </c>
      <c r="R330" s="17">
        <f t="shared" si="56"/>
        <v>0</v>
      </c>
      <c r="S330" s="19">
        <f t="shared" si="57"/>
        <v>0</v>
      </c>
      <c r="T330" s="20">
        <f ca="1">IF(AND(S330=1,F329&gt;D329),Assumptions!$B$17*(F329-D329),0)</f>
        <v>0</v>
      </c>
      <c r="U330" s="27">
        <f t="shared" ca="1" si="58"/>
        <v>3.2598734726141387E-4</v>
      </c>
      <c r="V330" s="34">
        <f t="shared" ca="1" si="59"/>
        <v>9.5898401939911393E-2</v>
      </c>
    </row>
    <row r="331" spans="1:22" x14ac:dyDescent="0.25">
      <c r="A331" s="4">
        <f t="shared" si="50"/>
        <v>6</v>
      </c>
      <c r="B331" s="4">
        <f t="shared" si="51"/>
        <v>2013</v>
      </c>
      <c r="C331" s="9">
        <v>41445</v>
      </c>
      <c r="D331" s="12">
        <f ca="1">(1+[1]Returns!E331)*D330</f>
        <v>110130415.54505195</v>
      </c>
      <c r="E331" s="12">
        <f t="shared" ca="1" si="52"/>
        <v>109749670.50831503</v>
      </c>
      <c r="F331" s="12">
        <f t="shared" ca="1" si="53"/>
        <v>109701212.29133238</v>
      </c>
      <c r="G331" s="14">
        <f ca="1">G330*(1+Returns!G331)</f>
        <v>9423712.2900544796</v>
      </c>
      <c r="H331" s="14">
        <f ca="1">H330*(1+Returns!H331)</f>
        <v>11064253.920582332</v>
      </c>
      <c r="I331" s="14">
        <f ca="1">I330*(1+Returns!I331)</f>
        <v>5557759.3714754516</v>
      </c>
      <c r="J331" s="14">
        <f ca="1">J330*(1+Returns!J331)</f>
        <v>0</v>
      </c>
      <c r="K331" s="14">
        <f ca="1">K330*(1+Returns!K331)</f>
        <v>0</v>
      </c>
      <c r="L331" s="14">
        <f ca="1">L330*(1+Returns!L331)</f>
        <v>22118260.642920155</v>
      </c>
      <c r="M331" s="14">
        <f ca="1">M330*(1+Returns!M331)</f>
        <v>22169507.122989923</v>
      </c>
      <c r="N331" s="14">
        <f ca="1">N330*(1+Returns!N331)-R331-T331</f>
        <v>39416177.160292692</v>
      </c>
      <c r="O331" s="17">
        <f ca="1">(Assumptions!$B$16 / 252)*F330</f>
        <v>3479.0425458409836</v>
      </c>
      <c r="P331" s="17">
        <f t="shared" ca="1" si="54"/>
        <v>48458.216982646009</v>
      </c>
      <c r="Q331" s="16">
        <f t="shared" si="55"/>
        <v>0</v>
      </c>
      <c r="R331" s="17">
        <f t="shared" si="56"/>
        <v>0</v>
      </c>
      <c r="S331" s="19">
        <f t="shared" si="57"/>
        <v>0</v>
      </c>
      <c r="T331" s="20">
        <f ca="1">IF(AND(S331=1,F330&gt;D330),Assumptions!$B$17*(F330-D330),0)</f>
        <v>0</v>
      </c>
      <c r="U331" s="27">
        <f t="shared" ca="1" si="58"/>
        <v>1.0162629778840415E-3</v>
      </c>
      <c r="V331" s="34">
        <f t="shared" ca="1" si="59"/>
        <v>9.7012122913325172E-2</v>
      </c>
    </row>
    <row r="332" spans="1:22" x14ac:dyDescent="0.25">
      <c r="A332" s="4">
        <f t="shared" si="50"/>
        <v>6</v>
      </c>
      <c r="B332" s="4">
        <f t="shared" si="51"/>
        <v>2013</v>
      </c>
      <c r="C332" s="9">
        <v>41446</v>
      </c>
      <c r="D332" s="12">
        <f ca="1">(1+[1]Returns!E332)*D331</f>
        <v>110162919.4358959</v>
      </c>
      <c r="E332" s="12">
        <f t="shared" ca="1" si="52"/>
        <v>110053416.25306381</v>
      </c>
      <c r="F332" s="12">
        <f t="shared" ca="1" si="53"/>
        <v>110001475.45791319</v>
      </c>
      <c r="G332" s="14">
        <f ca="1">G331*(1+Returns!G332)</f>
        <v>9696821.3487932645</v>
      </c>
      <c r="H332" s="14">
        <f ca="1">H331*(1+Returns!H332)</f>
        <v>11067676.519527579</v>
      </c>
      <c r="I332" s="14">
        <f ca="1">I331*(1+Returns!I332)</f>
        <v>5559557.2313590823</v>
      </c>
      <c r="J332" s="14">
        <f ca="1">J331*(1+Returns!J332)</f>
        <v>0</v>
      </c>
      <c r="K332" s="14">
        <f ca="1">K331*(1+Returns!K332)</f>
        <v>0</v>
      </c>
      <c r="L332" s="14">
        <f ca="1">L331*(1+Returns!L332)</f>
        <v>22125071.316799823</v>
      </c>
      <c r="M332" s="14">
        <f ca="1">M331*(1+Returns!M332)</f>
        <v>22176490.599084232</v>
      </c>
      <c r="N332" s="14">
        <f ca="1">N331*(1+Returns!N332)-R332-T332</f>
        <v>39427799.237499833</v>
      </c>
      <c r="O332" s="17">
        <f ca="1">(Assumptions!$B$16 / 252)*F331</f>
        <v>3482.5781679788056</v>
      </c>
      <c r="P332" s="17">
        <f t="shared" ca="1" si="54"/>
        <v>51940.795150624814</v>
      </c>
      <c r="Q332" s="16">
        <f t="shared" si="55"/>
        <v>0</v>
      </c>
      <c r="R332" s="17">
        <f t="shared" si="56"/>
        <v>0</v>
      </c>
      <c r="S332" s="19">
        <f t="shared" si="57"/>
        <v>0</v>
      </c>
      <c r="T332" s="20">
        <f ca="1">IF(AND(S332=1,F331&gt;D331),Assumptions!$B$17*(F331-D331),0)</f>
        <v>0</v>
      </c>
      <c r="U332" s="27">
        <f t="shared" ca="1" si="58"/>
        <v>2.7370998032674176E-3</v>
      </c>
      <c r="V332" s="34">
        <f t="shared" ca="1" si="59"/>
        <v>0.10001475457913322</v>
      </c>
    </row>
    <row r="333" spans="1:22" x14ac:dyDescent="0.25">
      <c r="A333" s="4">
        <f t="shared" si="50"/>
        <v>6</v>
      </c>
      <c r="B333" s="4">
        <f t="shared" si="51"/>
        <v>2013</v>
      </c>
      <c r="C333" s="9">
        <v>41449</v>
      </c>
      <c r="D333" s="12">
        <f ca="1">(1+[1]Returns!E333)*D332</f>
        <v>110195432.91993821</v>
      </c>
      <c r="E333" s="12">
        <f t="shared" ca="1" si="52"/>
        <v>110215872.7192255</v>
      </c>
      <c r="F333" s="12">
        <f t="shared" ca="1" si="53"/>
        <v>110160439.81374288</v>
      </c>
      <c r="G333" s="14">
        <f ca="1">G332*(1+Returns!G333)</f>
        <v>9828631.7648175303</v>
      </c>
      <c r="H333" s="14">
        <f ca="1">H332*(1+Returns!H333)</f>
        <v>11071100.177214213</v>
      </c>
      <c r="I333" s="14">
        <f ca="1">I332*(1+Returns!I333)</f>
        <v>5561355.6728260359</v>
      </c>
      <c r="J333" s="14">
        <f ca="1">J332*(1+Returns!J333)</f>
        <v>0</v>
      </c>
      <c r="K333" s="14">
        <f ca="1">K332*(1+Returns!K333)</f>
        <v>0</v>
      </c>
      <c r="L333" s="14">
        <f ca="1">L332*(1+Returns!L333)</f>
        <v>22131884.087828062</v>
      </c>
      <c r="M333" s="14">
        <f ca="1">M332*(1+Returns!M333)</f>
        <v>22183476.274999134</v>
      </c>
      <c r="N333" s="14">
        <f ca="1">N332*(1+Returns!N333)-R333-T333</f>
        <v>39439424.741540529</v>
      </c>
      <c r="O333" s="17">
        <f ca="1">(Assumptions!$B$16 / 252)*F332</f>
        <v>3492.110331997244</v>
      </c>
      <c r="P333" s="17">
        <f t="shared" ca="1" si="54"/>
        <v>55432.90548262206</v>
      </c>
      <c r="Q333" s="16">
        <f t="shared" si="55"/>
        <v>0</v>
      </c>
      <c r="R333" s="17">
        <f t="shared" si="56"/>
        <v>0</v>
      </c>
      <c r="S333" s="19">
        <f t="shared" si="57"/>
        <v>0</v>
      </c>
      <c r="T333" s="20">
        <f ca="1">IF(AND(S333=1,F332&gt;D332),Assumptions!$B$17*(F332-D332),0)</f>
        <v>0</v>
      </c>
      <c r="U333" s="27">
        <f t="shared" ca="1" si="58"/>
        <v>1.4451111239004444E-3</v>
      </c>
      <c r="V333" s="34">
        <f t="shared" ca="1" si="59"/>
        <v>0.10160439813743016</v>
      </c>
    </row>
    <row r="334" spans="1:22" x14ac:dyDescent="0.25">
      <c r="A334" s="4">
        <f t="shared" si="50"/>
        <v>6</v>
      </c>
      <c r="B334" s="4">
        <f t="shared" si="51"/>
        <v>2013</v>
      </c>
      <c r="C334" s="9">
        <v>41450</v>
      </c>
      <c r="D334" s="12">
        <f ca="1">(1+[1]Returns!E334)*D333</f>
        <v>110227956.00001019</v>
      </c>
      <c r="E334" s="12">
        <f t="shared" ca="1" si="52"/>
        <v>110024130.78610316</v>
      </c>
      <c r="F334" s="12">
        <f t="shared" ca="1" si="53"/>
        <v>109965200.72380105</v>
      </c>
      <c r="G334" s="14">
        <f ca="1">G333*(1+Returns!G334)</f>
        <v>9606234.4145655576</v>
      </c>
      <c r="H334" s="14">
        <f ca="1">H333*(1+Returns!H334)</f>
        <v>11074524.893969743</v>
      </c>
      <c r="I334" s="14">
        <f ca="1">I333*(1+Returns!I334)</f>
        <v>5563154.6960644461</v>
      </c>
      <c r="J334" s="14">
        <f ca="1">J333*(1+Returns!J334)</f>
        <v>0</v>
      </c>
      <c r="K334" s="14">
        <f ca="1">K333*(1+Returns!K334)</f>
        <v>0</v>
      </c>
      <c r="L334" s="14">
        <f ca="1">L333*(1+Returns!L334)</f>
        <v>22138698.956650626</v>
      </c>
      <c r="M334" s="14">
        <f ca="1">M333*(1+Returns!M334)</f>
        <v>22190464.151427586</v>
      </c>
      <c r="N334" s="14">
        <f ca="1">N333*(1+Returns!N334)-R334-T334</f>
        <v>39451053.673425205</v>
      </c>
      <c r="O334" s="17">
        <f ca="1">(Assumptions!$B$16 / 252)*F333</f>
        <v>3497.1568194839006</v>
      </c>
      <c r="P334" s="17">
        <f t="shared" ca="1" si="54"/>
        <v>58930.062302105958</v>
      </c>
      <c r="Q334" s="16">
        <f t="shared" si="55"/>
        <v>0</v>
      </c>
      <c r="R334" s="17">
        <f t="shared" si="56"/>
        <v>0</v>
      </c>
      <c r="S334" s="19">
        <f t="shared" si="57"/>
        <v>0</v>
      </c>
      <c r="T334" s="20">
        <f ca="1">IF(AND(S334=1,F333&gt;D333),Assumptions!$B$17*(F333-D333),0)</f>
        <v>0</v>
      </c>
      <c r="U334" s="27">
        <f t="shared" ca="1" si="58"/>
        <v>-1.7723158174743903E-3</v>
      </c>
      <c r="V334" s="34">
        <f t="shared" ca="1" si="59"/>
        <v>9.9652007238011819E-2</v>
      </c>
    </row>
    <row r="335" spans="1:22" x14ac:dyDescent="0.25">
      <c r="A335" s="4">
        <f t="shared" si="50"/>
        <v>6</v>
      </c>
      <c r="B335" s="4">
        <f t="shared" si="51"/>
        <v>2013</v>
      </c>
      <c r="C335" s="9">
        <v>41451</v>
      </c>
      <c r="D335" s="12">
        <f ca="1">(1+[1]Returns!E335)*D334</f>
        <v>110260488.67894404</v>
      </c>
      <c r="E335" s="12">
        <f t="shared" ca="1" si="52"/>
        <v>109997357.91927642</v>
      </c>
      <c r="F335" s="12">
        <f t="shared" ca="1" si="53"/>
        <v>109934936.89822118</v>
      </c>
      <c r="G335" s="14">
        <f ca="1">G334*(1+Returns!G335)</f>
        <v>9548796.760751335</v>
      </c>
      <c r="H335" s="14">
        <f ca="1">H334*(1+Returns!H335)</f>
        <v>11077950.67012178</v>
      </c>
      <c r="I335" s="14">
        <f ca="1">I334*(1+Returns!I335)</f>
        <v>5564954.3012625081</v>
      </c>
      <c r="J335" s="14">
        <f ca="1">J334*(1+Returns!J335)</f>
        <v>0</v>
      </c>
      <c r="K335" s="14">
        <f ca="1">K334*(1+Returns!K335)</f>
        <v>0</v>
      </c>
      <c r="L335" s="14">
        <f ca="1">L334*(1+Returns!L335)</f>
        <v>22145515.923913471</v>
      </c>
      <c r="M335" s="14">
        <f ca="1">M334*(1+Returns!M335)</f>
        <v>22197454.229062751</v>
      </c>
      <c r="N335" s="14">
        <f ca="1">N334*(1+Returns!N335)-R335-T335</f>
        <v>39462686.034164578</v>
      </c>
      <c r="O335" s="17">
        <f ca="1">(Assumptions!$B$16 / 252)*F334</f>
        <v>3490.958753136541</v>
      </c>
      <c r="P335" s="17">
        <f t="shared" ca="1" si="54"/>
        <v>62421.021055242498</v>
      </c>
      <c r="Q335" s="16">
        <f t="shared" si="55"/>
        <v>0</v>
      </c>
      <c r="R335" s="17">
        <f t="shared" si="56"/>
        <v>0</v>
      </c>
      <c r="S335" s="19">
        <f t="shared" si="57"/>
        <v>0</v>
      </c>
      <c r="T335" s="20">
        <f ca="1">IF(AND(S335=1,F334&gt;D334),Assumptions!$B$17*(F334-D334),0)</f>
        <v>0</v>
      </c>
      <c r="U335" s="27">
        <f t="shared" ca="1" si="58"/>
        <v>-2.7521275258601818E-4</v>
      </c>
      <c r="V335" s="34">
        <f t="shared" ca="1" si="59"/>
        <v>9.9349368982213138E-2</v>
      </c>
    </row>
    <row r="336" spans="1:22" x14ac:dyDescent="0.25">
      <c r="A336" s="4">
        <f t="shared" si="50"/>
        <v>6</v>
      </c>
      <c r="B336" s="4">
        <f t="shared" si="51"/>
        <v>2013</v>
      </c>
      <c r="C336" s="9">
        <v>41452</v>
      </c>
      <c r="D336" s="12">
        <f ca="1">(1+[1]Returns!E336)*D335</f>
        <v>110293030.95957273</v>
      </c>
      <c r="E336" s="12">
        <f t="shared" ca="1" si="52"/>
        <v>109979430.70319828</v>
      </c>
      <c r="F336" s="12">
        <f t="shared" ca="1" si="53"/>
        <v>109913519.68414627</v>
      </c>
      <c r="G336" s="14">
        <f ca="1">G335*(1+Returns!G336)</f>
        <v>9500195.3849613126</v>
      </c>
      <c r="H336" s="14">
        <f ca="1">H335*(1+Returns!H336)</f>
        <v>11081377.505998036</v>
      </c>
      <c r="I336" s="14">
        <f ca="1">I335*(1+Returns!I336)</f>
        <v>5566754.4886084786</v>
      </c>
      <c r="J336" s="14">
        <f ca="1">J335*(1+Returns!J336)</f>
        <v>0</v>
      </c>
      <c r="K336" s="14">
        <f ca="1">K335*(1+Returns!K336)</f>
        <v>0</v>
      </c>
      <c r="L336" s="14">
        <f ca="1">L335*(1+Returns!L336)</f>
        <v>22152334.990262751</v>
      </c>
      <c r="M336" s="14">
        <f ca="1">M335*(1+Returns!M336)</f>
        <v>22204446.508598022</v>
      </c>
      <c r="N336" s="14">
        <f ca="1">N335*(1+Returns!N336)-R336-T336</f>
        <v>39474321.824769668</v>
      </c>
      <c r="O336" s="17">
        <f ca="1">(Assumptions!$B$16 / 252)*F335</f>
        <v>3489.997996768926</v>
      </c>
      <c r="P336" s="17">
        <f t="shared" ca="1" si="54"/>
        <v>65911.019052011427</v>
      </c>
      <c r="Q336" s="16">
        <f t="shared" si="55"/>
        <v>0</v>
      </c>
      <c r="R336" s="17">
        <f t="shared" si="56"/>
        <v>0</v>
      </c>
      <c r="S336" s="19">
        <f t="shared" si="57"/>
        <v>0</v>
      </c>
      <c r="T336" s="20">
        <f ca="1">IF(AND(S336=1,F335&gt;D335),Assumptions!$B$17*(F335-D335),0)</f>
        <v>0</v>
      </c>
      <c r="U336" s="27">
        <f t="shared" ca="1" si="58"/>
        <v>-1.9481717713398794E-4</v>
      </c>
      <c r="V336" s="34">
        <f t="shared" ca="1" si="59"/>
        <v>9.9135196841463991E-2</v>
      </c>
    </row>
    <row r="337" spans="1:22" x14ac:dyDescent="0.25">
      <c r="A337" s="4">
        <f t="shared" si="50"/>
        <v>6</v>
      </c>
      <c r="B337" s="4">
        <f t="shared" si="51"/>
        <v>2013</v>
      </c>
      <c r="C337" s="9">
        <v>41453</v>
      </c>
      <c r="D337" s="12">
        <f ca="1">(1+[1]Returns!E337)*D336</f>
        <v>110325582.84473014</v>
      </c>
      <c r="E337" s="12">
        <f t="shared" ca="1" si="52"/>
        <v>110011173.49622627</v>
      </c>
      <c r="F337" s="12">
        <f t="shared" ca="1" si="53"/>
        <v>109941773.15908904</v>
      </c>
      <c r="G337" s="14">
        <f ca="1">G336*(1+Returns!G337)</f>
        <v>9501254.6426856555</v>
      </c>
      <c r="H337" s="14">
        <f ca="1">H336*(1+Returns!H337)</f>
        <v>11084805.401926324</v>
      </c>
      <c r="I337" s="14">
        <f ca="1">I336*(1+Returns!I337)</f>
        <v>5568555.2582906736</v>
      </c>
      <c r="J337" s="14">
        <f ca="1">J336*(1+Returns!J337)</f>
        <v>0</v>
      </c>
      <c r="K337" s="14">
        <f ca="1">K336*(1+Returns!K337)</f>
        <v>0</v>
      </c>
      <c r="L337" s="14">
        <f ca="1">L336*(1+Returns!L337)</f>
        <v>22159156.156344816</v>
      </c>
      <c r="M337" s="14">
        <f ca="1">M336*(1+Returns!M337)</f>
        <v>22211440.990727007</v>
      </c>
      <c r="N337" s="14">
        <f ca="1">N336*(1+Returns!N337)-R337-T337</f>
        <v>39485961.046251789</v>
      </c>
      <c r="O337" s="17">
        <f ca="1">(Assumptions!$B$16 / 252)*F336</f>
        <v>3489.3180852109926</v>
      </c>
      <c r="P337" s="17">
        <f t="shared" ca="1" si="54"/>
        <v>69400.337137222421</v>
      </c>
      <c r="Q337" s="16">
        <f t="shared" si="55"/>
        <v>0</v>
      </c>
      <c r="R337" s="17">
        <f t="shared" si="56"/>
        <v>0</v>
      </c>
      <c r="S337" s="19">
        <f t="shared" si="57"/>
        <v>0</v>
      </c>
      <c r="T337" s="20">
        <f ca="1">IF(AND(S337=1,F336&gt;D336),Assumptions!$B$17*(F336-D336),0)</f>
        <v>0</v>
      </c>
      <c r="U337" s="27">
        <f t="shared" ca="1" si="58"/>
        <v>2.5705186244562306E-4</v>
      </c>
      <c r="V337" s="34">
        <f t="shared" ca="1" si="59"/>
        <v>9.9417731590891734E-2</v>
      </c>
    </row>
    <row r="338" spans="1:22" x14ac:dyDescent="0.25">
      <c r="A338" s="4">
        <f t="shared" si="50"/>
        <v>7</v>
      </c>
      <c r="B338" s="4">
        <f t="shared" si="51"/>
        <v>2013</v>
      </c>
      <c r="C338" s="9">
        <v>41456</v>
      </c>
      <c r="D338" s="12">
        <f ca="1">(1+[1]Returns!E338)*D337</f>
        <v>110358144.33725093</v>
      </c>
      <c r="E338" s="12">
        <f t="shared" ca="1" si="52"/>
        <v>110127481.27126959</v>
      </c>
      <c r="F338" s="12">
        <f t="shared" ca="1" si="53"/>
        <v>110123991.05624866</v>
      </c>
      <c r="G338" s="14">
        <f ca="1">G337*(1+Returns!G338)</f>
        <v>9656269.8411024902</v>
      </c>
      <c r="H338" s="14">
        <f ca="1">H337*(1+Returns!H338)</f>
        <v>11088234.358234558</v>
      </c>
      <c r="I338" s="14">
        <f ca="1">I337*(1+Returns!I338)</f>
        <v>5570356.6104974719</v>
      </c>
      <c r="J338" s="14">
        <f ca="1">J337*(1+Returns!J338)</f>
        <v>0</v>
      </c>
      <c r="K338" s="14">
        <f ca="1">K337*(1+Returns!K338)</f>
        <v>0</v>
      </c>
      <c r="L338" s="14">
        <f ca="1">L337*(1+Returns!L338)</f>
        <v>22165979.422806222</v>
      </c>
      <c r="M338" s="14">
        <f ca="1">M337*(1+Returns!M338)</f>
        <v>22218437.676143527</v>
      </c>
      <c r="N338" s="14">
        <f ca="1">N337*(1+Returns!N338)-R338-T338</f>
        <v>39428203.362485327</v>
      </c>
      <c r="O338" s="17">
        <f ca="1">(Assumptions!$B$16 / 252)*F337</f>
        <v>3490.2150209234615</v>
      </c>
      <c r="P338" s="17">
        <f t="shared" ca="1" si="54"/>
        <v>3490.2150209234678</v>
      </c>
      <c r="Q338" s="16">
        <f t="shared" si="55"/>
        <v>1</v>
      </c>
      <c r="R338" s="17">
        <f t="shared" ca="1" si="56"/>
        <v>69400.337137222421</v>
      </c>
      <c r="S338" s="19">
        <f t="shared" si="57"/>
        <v>1</v>
      </c>
      <c r="T338" s="20">
        <f ca="1">IF(AND(S338=1,F337&gt;D337),Assumptions!$B$17*(F337-D337),0)</f>
        <v>0</v>
      </c>
      <c r="U338" s="27">
        <f t="shared" ca="1" si="58"/>
        <v>1.6574036594438901E-3</v>
      </c>
      <c r="V338" s="34">
        <f t="shared" ca="1" si="59"/>
        <v>0.10123991056248793</v>
      </c>
    </row>
    <row r="339" spans="1:22" x14ac:dyDescent="0.25">
      <c r="A339" s="4">
        <f t="shared" si="50"/>
        <v>7</v>
      </c>
      <c r="B339" s="4">
        <f t="shared" si="51"/>
        <v>2013</v>
      </c>
      <c r="C339" s="9">
        <v>41457</v>
      </c>
      <c r="D339" s="12">
        <f ca="1">(1+[1]Returns!E339)*D338</f>
        <v>110390715.43997063</v>
      </c>
      <c r="E339" s="12">
        <f t="shared" ca="1" si="52"/>
        <v>110142385.15801272</v>
      </c>
      <c r="F339" s="12">
        <f t="shared" ca="1" si="53"/>
        <v>110135398.94327572</v>
      </c>
      <c r="G339" s="14">
        <f ca="1">G338*(1+Returns!G339)</f>
        <v>9640491.8958247975</v>
      </c>
      <c r="H339" s="14">
        <f ca="1">H338*(1+Returns!H339)</f>
        <v>11091664.375250757</v>
      </c>
      <c r="I339" s="14">
        <f ca="1">I338*(1+Returns!I339)</f>
        <v>5572158.5454173116</v>
      </c>
      <c r="J339" s="14">
        <f ca="1">J338*(1+Returns!J339)</f>
        <v>0</v>
      </c>
      <c r="K339" s="14">
        <f ca="1">K338*(1+Returns!K339)</f>
        <v>0</v>
      </c>
      <c r="L339" s="14">
        <f ca="1">L338*(1+Returns!L339)</f>
        <v>22172804.790293716</v>
      </c>
      <c r="M339" s="14">
        <f ca="1">M338*(1+Returns!M339)</f>
        <v>22225436.565541629</v>
      </c>
      <c r="N339" s="14">
        <f ca="1">N338*(1+Returns!N339)-R339-T339</f>
        <v>39439828.985684507</v>
      </c>
      <c r="O339" s="17">
        <f ca="1">(Assumptions!$B$16 / 252)*F338</f>
        <v>3495.999716071386</v>
      </c>
      <c r="P339" s="17">
        <f t="shared" ca="1" si="54"/>
        <v>6986.2147369948543</v>
      </c>
      <c r="Q339" s="16">
        <f t="shared" si="55"/>
        <v>0</v>
      </c>
      <c r="R339" s="17">
        <f t="shared" si="56"/>
        <v>0</v>
      </c>
      <c r="S339" s="19">
        <f t="shared" si="57"/>
        <v>0</v>
      </c>
      <c r="T339" s="20">
        <f ca="1">IF(AND(S339=1,F338&gt;D338),Assumptions!$B$17*(F338-D338),0)</f>
        <v>0</v>
      </c>
      <c r="U339" s="27">
        <f t="shared" ca="1" si="58"/>
        <v>1.0359129666159816E-4</v>
      </c>
      <c r="V339" s="34">
        <f t="shared" ca="1" si="59"/>
        <v>0.10135398943275864</v>
      </c>
    </row>
    <row r="340" spans="1:22" x14ac:dyDescent="0.25">
      <c r="A340" s="4">
        <f t="shared" si="50"/>
        <v>7</v>
      </c>
      <c r="B340" s="4">
        <f t="shared" si="51"/>
        <v>2013</v>
      </c>
      <c r="C340" s="9">
        <v>41458</v>
      </c>
      <c r="D340" s="12">
        <f ca="1">(1+[1]Returns!E340)*D339</f>
        <v>110423296.15572558</v>
      </c>
      <c r="E340" s="12">
        <f t="shared" ca="1" si="52"/>
        <v>110120763.84872916</v>
      </c>
      <c r="F340" s="12">
        <f t="shared" ca="1" si="53"/>
        <v>110110281.27212095</v>
      </c>
      <c r="G340" s="14">
        <f ca="1">G339*(1+Returns!G340)</f>
        <v>9588179.3763548154</v>
      </c>
      <c r="H340" s="14">
        <f ca="1">H339*(1+Returns!H340)</f>
        <v>11095095.453303037</v>
      </c>
      <c r="I340" s="14">
        <f ca="1">I339*(1+Returns!I340)</f>
        <v>5573961.0632386934</v>
      </c>
      <c r="J340" s="14">
        <f ca="1">J339*(1+Returns!J340)</f>
        <v>0</v>
      </c>
      <c r="K340" s="14">
        <f ca="1">K339*(1+Returns!K340)</f>
        <v>0</v>
      </c>
      <c r="L340" s="14">
        <f ca="1">L339*(1+Returns!L340)</f>
        <v>22179632.25945425</v>
      </c>
      <c r="M340" s="14">
        <f ca="1">M339*(1+Returns!M340)</f>
        <v>22232437.659615573</v>
      </c>
      <c r="N340" s="14">
        <f ca="1">N339*(1+Returns!N340)-R340-T340</f>
        <v>39451458.036762796</v>
      </c>
      <c r="O340" s="17">
        <f ca="1">(Assumptions!$B$16 / 252)*F339</f>
        <v>3496.3618712151019</v>
      </c>
      <c r="P340" s="17">
        <f t="shared" ca="1" si="54"/>
        <v>10482.576608209956</v>
      </c>
      <c r="Q340" s="16">
        <f t="shared" si="55"/>
        <v>0</v>
      </c>
      <c r="R340" s="17">
        <f t="shared" si="56"/>
        <v>0</v>
      </c>
      <c r="S340" s="19">
        <f t="shared" si="57"/>
        <v>0</v>
      </c>
      <c r="T340" s="20">
        <f ca="1">IF(AND(S340=1,F339&gt;D339),Assumptions!$B$17*(F339-D339),0)</f>
        <v>0</v>
      </c>
      <c r="U340" s="27">
        <f t="shared" ca="1" si="58"/>
        <v>-2.2806174396028389E-4</v>
      </c>
      <c r="V340" s="34">
        <f t="shared" ca="1" si="59"/>
        <v>0.10110281272121102</v>
      </c>
    </row>
    <row r="341" spans="1:22" x14ac:dyDescent="0.25">
      <c r="A341" s="4">
        <f t="shared" si="50"/>
        <v>7</v>
      </c>
      <c r="B341" s="4">
        <f t="shared" si="51"/>
        <v>2013</v>
      </c>
      <c r="C341" s="9">
        <v>41459</v>
      </c>
      <c r="D341" s="12">
        <f ca="1">(1+[1]Returns!E341)*D340</f>
        <v>110455886.48735298</v>
      </c>
      <c r="E341" s="12">
        <f t="shared" ca="1" si="52"/>
        <v>110212349.52234745</v>
      </c>
      <c r="F341" s="12">
        <f t="shared" ca="1" si="53"/>
        <v>110198371.3812544</v>
      </c>
      <c r="G341" s="14">
        <f ca="1">G340*(1+Returns!G341)</f>
        <v>9649064.4587519038</v>
      </c>
      <c r="H341" s="14">
        <f ca="1">H340*(1+Returns!H341)</f>
        <v>11098527.592719618</v>
      </c>
      <c r="I341" s="14">
        <f ca="1">I340*(1+Returns!I341)</f>
        <v>5575764.1641501775</v>
      </c>
      <c r="J341" s="14">
        <f ca="1">J340*(1+Returns!J341)</f>
        <v>0</v>
      </c>
      <c r="K341" s="14">
        <f ca="1">K340*(1+Returns!K341)</f>
        <v>0</v>
      </c>
      <c r="L341" s="14">
        <f ca="1">L340*(1+Returns!L341)</f>
        <v>22186461.830934972</v>
      </c>
      <c r="M341" s="14">
        <f ca="1">M340*(1+Returns!M341)</f>
        <v>22239440.959059838</v>
      </c>
      <c r="N341" s="14">
        <f ca="1">N340*(1+Returns!N341)-R341-T341</f>
        <v>39463090.516730934</v>
      </c>
      <c r="O341" s="17">
        <f ca="1">(Assumptions!$B$16 / 252)*F340</f>
        <v>3495.5644848292363</v>
      </c>
      <c r="P341" s="17">
        <f t="shared" ca="1" si="54"/>
        <v>13978.141093039192</v>
      </c>
      <c r="Q341" s="16">
        <f t="shared" si="55"/>
        <v>0</v>
      </c>
      <c r="R341" s="17">
        <f t="shared" si="56"/>
        <v>0</v>
      </c>
      <c r="S341" s="19">
        <f t="shared" si="57"/>
        <v>0</v>
      </c>
      <c r="T341" s="20">
        <f ca="1">IF(AND(S341=1,F340&gt;D340),Assumptions!$B$17*(F340-D340),0)</f>
        <v>0</v>
      </c>
      <c r="U341" s="27">
        <f t="shared" ca="1" si="58"/>
        <v>8.0001711117017038E-4</v>
      </c>
      <c r="V341" s="34">
        <f t="shared" ca="1" si="59"/>
        <v>0.10198371381254567</v>
      </c>
    </row>
    <row r="342" spans="1:22" x14ac:dyDescent="0.25">
      <c r="A342" s="4">
        <f t="shared" si="50"/>
        <v>7</v>
      </c>
      <c r="B342" s="4">
        <f t="shared" si="51"/>
        <v>2013</v>
      </c>
      <c r="C342" s="9">
        <v>41460</v>
      </c>
      <c r="D342" s="12">
        <f ca="1">(1+[1]Returns!E342)*D341</f>
        <v>110488486.43769085</v>
      </c>
      <c r="E342" s="12">
        <f t="shared" ca="1" si="52"/>
        <v>110185348.9885173</v>
      </c>
      <c r="F342" s="12">
        <f t="shared" ca="1" si="53"/>
        <v>110167872.48642802</v>
      </c>
      <c r="G342" s="14">
        <f ca="1">G341*(1+Returns!G342)</f>
        <v>9591353.9497957993</v>
      </c>
      <c r="H342" s="14">
        <f ca="1">H341*(1+Returns!H342)</f>
        <v>11101960.793828821</v>
      </c>
      <c r="I342" s="14">
        <f ca="1">I341*(1+Returns!I342)</f>
        <v>5577567.8483403856</v>
      </c>
      <c r="J342" s="14">
        <f ca="1">J341*(1+Returns!J342)</f>
        <v>0</v>
      </c>
      <c r="K342" s="14">
        <f ca="1">K341*(1+Returns!K342)</f>
        <v>0</v>
      </c>
      <c r="L342" s="14">
        <f ca="1">L341*(1+Returns!L342)</f>
        <v>22193293.505383231</v>
      </c>
      <c r="M342" s="14">
        <f ca="1">M341*(1+Returns!M342)</f>
        <v>22246446.464569129</v>
      </c>
      <c r="N342" s="14">
        <f ca="1">N341*(1+Returns!N342)-R342-T342</f>
        <v>39474726.426599935</v>
      </c>
      <c r="O342" s="17">
        <f ca="1">(Assumptions!$B$16 / 252)*F341</f>
        <v>3498.3609962302985</v>
      </c>
      <c r="P342" s="17">
        <f t="shared" ca="1" si="54"/>
        <v>17476.502089269492</v>
      </c>
      <c r="Q342" s="16">
        <f t="shared" si="55"/>
        <v>0</v>
      </c>
      <c r="R342" s="17">
        <f t="shared" si="56"/>
        <v>0</v>
      </c>
      <c r="S342" s="19">
        <f t="shared" si="57"/>
        <v>0</v>
      </c>
      <c r="T342" s="20">
        <f ca="1">IF(AND(S342=1,F341&gt;D341),Assumptions!$B$17*(F341-D341),0)</f>
        <v>0</v>
      </c>
      <c r="U342" s="27">
        <f t="shared" ca="1" si="58"/>
        <v>-2.7676357140404839E-4</v>
      </c>
      <c r="V342" s="34">
        <f t="shared" ca="1" si="59"/>
        <v>0.10167872486428187</v>
      </c>
    </row>
    <row r="343" spans="1:22" x14ac:dyDescent="0.25">
      <c r="A343" s="4">
        <f t="shared" si="50"/>
        <v>7</v>
      </c>
      <c r="B343" s="4">
        <f t="shared" si="51"/>
        <v>2013</v>
      </c>
      <c r="C343" s="9">
        <v>41463</v>
      </c>
      <c r="D343" s="12">
        <f ca="1">(1+[1]Returns!E343)*D342</f>
        <v>110521096.00957806</v>
      </c>
      <c r="E343" s="12">
        <f t="shared" ca="1" si="52"/>
        <v>110177916.16436425</v>
      </c>
      <c r="F343" s="12">
        <f t="shared" ca="1" si="53"/>
        <v>110156942.26949763</v>
      </c>
      <c r="G343" s="14">
        <f ca="1">G342*(1+Returns!G343)</f>
        <v>9553201.7637411095</v>
      </c>
      <c r="H343" s="14">
        <f ca="1">H342*(1+Returns!H343)</f>
        <v>11105395.056959067</v>
      </c>
      <c r="I343" s="14">
        <f ca="1">I342*(1+Returns!I343)</f>
        <v>5579372.1159980008</v>
      </c>
      <c r="J343" s="14">
        <f ca="1">J342*(1+Returns!J343)</f>
        <v>0</v>
      </c>
      <c r="K343" s="14">
        <f ca="1">K342*(1+Returns!K343)</f>
        <v>0</v>
      </c>
      <c r="L343" s="14">
        <f ca="1">L342*(1+Returns!L343)</f>
        <v>22200127.283446573</v>
      </c>
      <c r="M343" s="14">
        <f ca="1">M342*(1+Returns!M343)</f>
        <v>22253454.176838361</v>
      </c>
      <c r="N343" s="14">
        <f ca="1">N342*(1+Returns!N343)-R343-T343</f>
        <v>39486365.767381132</v>
      </c>
      <c r="O343" s="17">
        <f ca="1">(Assumptions!$B$16 / 252)*F342</f>
        <v>3497.3927773469213</v>
      </c>
      <c r="P343" s="17">
        <f t="shared" ca="1" si="54"/>
        <v>20973.894866616414</v>
      </c>
      <c r="Q343" s="16">
        <f t="shared" si="55"/>
        <v>0</v>
      </c>
      <c r="R343" s="17">
        <f t="shared" si="56"/>
        <v>0</v>
      </c>
      <c r="S343" s="19">
        <f t="shared" si="57"/>
        <v>0</v>
      </c>
      <c r="T343" s="20">
        <f ca="1">IF(AND(S343=1,F342&gt;D342),Assumptions!$B$17*(F342-D342),0)</f>
        <v>0</v>
      </c>
      <c r="U343" s="27">
        <f t="shared" ca="1" si="58"/>
        <v>-9.921419633240891E-5</v>
      </c>
      <c r="V343" s="34">
        <f t="shared" ca="1" si="59"/>
        <v>0.10156942269497793</v>
      </c>
    </row>
    <row r="344" spans="1:22" x14ac:dyDescent="0.25">
      <c r="A344" s="4">
        <f t="shared" si="50"/>
        <v>7</v>
      </c>
      <c r="B344" s="4">
        <f t="shared" si="51"/>
        <v>2013</v>
      </c>
      <c r="C344" s="9">
        <v>41464</v>
      </c>
      <c r="D344" s="12">
        <f ca="1">(1+[1]Returns!E344)*D343</f>
        <v>110553715.20585433</v>
      </c>
      <c r="E344" s="12">
        <f t="shared" ca="1" si="52"/>
        <v>110207128.29305731</v>
      </c>
      <c r="F344" s="12">
        <f t="shared" ca="1" si="53"/>
        <v>110182657.35240436</v>
      </c>
      <c r="G344" s="14">
        <f ca="1">G343*(1+Returns!G344)</f>
        <v>9551685.140885096</v>
      </c>
      <c r="H344" s="14">
        <f ca="1">H343*(1+Returns!H344)</f>
        <v>11108830.382438879</v>
      </c>
      <c r="I344" s="14">
        <f ca="1">I343*(1+Returns!I344)</f>
        <v>5581176.967311766</v>
      </c>
      <c r="J344" s="14">
        <f ca="1">J343*(1+Returns!J344)</f>
        <v>0</v>
      </c>
      <c r="K344" s="14">
        <f ca="1">K343*(1+Returns!K344)</f>
        <v>0</v>
      </c>
      <c r="L344" s="14">
        <f ca="1">L343*(1+Returns!L344)</f>
        <v>22206963.165772747</v>
      </c>
      <c r="M344" s="14">
        <f ca="1">M343*(1+Returns!M344)</f>
        <v>22260464.096562672</v>
      </c>
      <c r="N344" s="14">
        <f ca="1">N343*(1+Returns!N344)-R344-T344</f>
        <v>39498008.54008615</v>
      </c>
      <c r="O344" s="17">
        <f ca="1">(Assumptions!$B$16 / 252)*F343</f>
        <v>3497.0457863332581</v>
      </c>
      <c r="P344" s="17">
        <f t="shared" ca="1" si="54"/>
        <v>24470.940652949674</v>
      </c>
      <c r="Q344" s="16">
        <f t="shared" si="55"/>
        <v>0</v>
      </c>
      <c r="R344" s="17">
        <f t="shared" si="56"/>
        <v>0</v>
      </c>
      <c r="S344" s="19">
        <f t="shared" si="57"/>
        <v>0</v>
      </c>
      <c r="T344" s="20">
        <f ca="1">IF(AND(S344=1,F343&gt;D343),Assumptions!$B$17*(F343-D343),0)</f>
        <v>0</v>
      </c>
      <c r="U344" s="27">
        <f t="shared" ca="1" si="58"/>
        <v>2.3344042033968115E-4</v>
      </c>
      <c r="V344" s="34">
        <f t="shared" ca="1" si="59"/>
        <v>0.10182657352404512</v>
      </c>
    </row>
    <row r="345" spans="1:22" x14ac:dyDescent="0.25">
      <c r="A345" s="4">
        <f t="shared" si="50"/>
        <v>7</v>
      </c>
      <c r="B345" s="4">
        <f t="shared" si="51"/>
        <v>2013</v>
      </c>
      <c r="C345" s="9">
        <v>41465</v>
      </c>
      <c r="D345" s="12">
        <f ca="1">(1+[1]Returns!E345)*D344</f>
        <v>110586344.02936018</v>
      </c>
      <c r="E345" s="12">
        <f t="shared" ca="1" si="52"/>
        <v>110271027.04098618</v>
      </c>
      <c r="F345" s="12">
        <f t="shared" ca="1" si="53"/>
        <v>110243058.23819506</v>
      </c>
      <c r="G345" s="14">
        <f ca="1">G344*(1+Returns!G345)</f>
        <v>9584845.7447447795</v>
      </c>
      <c r="H345" s="14">
        <f ca="1">H344*(1+Returns!H345)</f>
        <v>11112266.770596886</v>
      </c>
      <c r="I345" s="14">
        <f ca="1">I344*(1+Returns!I345)</f>
        <v>5582982.4024704872</v>
      </c>
      <c r="J345" s="14">
        <f ca="1">J344*(1+Returns!J345)</f>
        <v>0</v>
      </c>
      <c r="K345" s="14">
        <f ca="1">K344*(1+Returns!K345)</f>
        <v>0</v>
      </c>
      <c r="L345" s="14">
        <f ca="1">L344*(1+Returns!L345)</f>
        <v>22213801.153009698</v>
      </c>
      <c r="M345" s="14">
        <f ca="1">M344*(1+Returns!M345)</f>
        <v>22267476.224437419</v>
      </c>
      <c r="N345" s="14">
        <f ca="1">N344*(1+Returns!N345)-R345-T345</f>
        <v>39509654.745726906</v>
      </c>
      <c r="O345" s="17">
        <f ca="1">(Assumptions!$B$16 / 252)*F344</f>
        <v>3497.8621381715666</v>
      </c>
      <c r="P345" s="17">
        <f t="shared" ca="1" si="54"/>
        <v>27968.802791121241</v>
      </c>
      <c r="Q345" s="16">
        <f t="shared" si="55"/>
        <v>0</v>
      </c>
      <c r="R345" s="17">
        <f t="shared" si="56"/>
        <v>0</v>
      </c>
      <c r="S345" s="19">
        <f t="shared" si="57"/>
        <v>0</v>
      </c>
      <c r="T345" s="20">
        <f ca="1">IF(AND(S345=1,F344&gt;D344),Assumptions!$B$17*(F344-D344),0)</f>
        <v>0</v>
      </c>
      <c r="U345" s="27">
        <f t="shared" ca="1" si="58"/>
        <v>5.481886827027882E-4</v>
      </c>
      <c r="V345" s="34">
        <f t="shared" ca="1" si="59"/>
        <v>0.10243058238195224</v>
      </c>
    </row>
    <row r="346" spans="1:22" x14ac:dyDescent="0.25">
      <c r="A346" s="4">
        <f t="shared" si="50"/>
        <v>7</v>
      </c>
      <c r="B346" s="4">
        <f t="shared" si="51"/>
        <v>2013</v>
      </c>
      <c r="C346" s="9">
        <v>41466</v>
      </c>
      <c r="D346" s="12">
        <f ca="1">(1+[1]Returns!E346)*D345</f>
        <v>110618982.48293699</v>
      </c>
      <c r="E346" s="12">
        <f t="shared" ca="1" si="52"/>
        <v>110353129.01164263</v>
      </c>
      <c r="F346" s="12">
        <f t="shared" ca="1" si="53"/>
        <v>110321660.42922491</v>
      </c>
      <c r="G346" s="14">
        <f ca="1">G345*(1+Returns!G346)</f>
        <v>9636200.1759384144</v>
      </c>
      <c r="H346" s="14">
        <f ca="1">H345*(1+Returns!H346)</f>
        <v>11115704.221761812</v>
      </c>
      <c r="I346" s="14">
        <f ca="1">I345*(1+Returns!I346)</f>
        <v>5584788.4216630301</v>
      </c>
      <c r="J346" s="14">
        <f ca="1">J345*(1+Returns!J346)</f>
        <v>0</v>
      </c>
      <c r="K346" s="14">
        <f ca="1">K345*(1+Returns!K346)</f>
        <v>0</v>
      </c>
      <c r="L346" s="14">
        <f ca="1">L345*(1+Returns!L346)</f>
        <v>22220641.245805573</v>
      </c>
      <c r="M346" s="14">
        <f ca="1">M345*(1+Returns!M346)</f>
        <v>22274490.56115818</v>
      </c>
      <c r="N346" s="14">
        <f ca="1">N345*(1+Returns!N346)-R346-T346</f>
        <v>39521304.385315619</v>
      </c>
      <c r="O346" s="17">
        <f ca="1">(Assumptions!$B$16 / 252)*F345</f>
        <v>3499.7796266093669</v>
      </c>
      <c r="P346" s="17">
        <f t="shared" ca="1" si="54"/>
        <v>31468.582417730609</v>
      </c>
      <c r="Q346" s="16">
        <f t="shared" si="55"/>
        <v>0</v>
      </c>
      <c r="R346" s="17">
        <f t="shared" si="56"/>
        <v>0</v>
      </c>
      <c r="S346" s="19">
        <f t="shared" si="57"/>
        <v>0</v>
      </c>
      <c r="T346" s="20">
        <f ca="1">IF(AND(S346=1,F345&gt;D345),Assumptions!$B$17*(F345-D345),0)</f>
        <v>0</v>
      </c>
      <c r="U346" s="27">
        <f t="shared" ca="1" si="58"/>
        <v>7.1298993592883164E-4</v>
      </c>
      <c r="V346" s="34">
        <f t="shared" ca="1" si="59"/>
        <v>0.10321660429225066</v>
      </c>
    </row>
    <row r="347" spans="1:22" x14ac:dyDescent="0.25">
      <c r="A347" s="4">
        <f t="shared" si="50"/>
        <v>7</v>
      </c>
      <c r="B347" s="4">
        <f t="shared" si="51"/>
        <v>2013</v>
      </c>
      <c r="C347" s="9">
        <v>41467</v>
      </c>
      <c r="D347" s="12">
        <f ca="1">(1+[1]Returns!E347)*D346</f>
        <v>110653664.85251486</v>
      </c>
      <c r="E347" s="12">
        <f t="shared" ca="1" si="52"/>
        <v>110258121.72935306</v>
      </c>
      <c r="F347" s="12">
        <f t="shared" ca="1" si="53"/>
        <v>110223150.87200107</v>
      </c>
      <c r="G347" s="14">
        <f ca="1">G346*(1+Returns!G347)</f>
        <v>9508522.1539394744</v>
      </c>
      <c r="H347" s="14">
        <f ca="1">H346*(1+Returns!H347)</f>
        <v>11119356.588829471</v>
      </c>
      <c r="I347" s="14">
        <f ca="1">I346*(1+Returns!I347)</f>
        <v>5586707.1752404412</v>
      </c>
      <c r="J347" s="14">
        <f ca="1">J346*(1+Returns!J347)</f>
        <v>0</v>
      </c>
      <c r="K347" s="14">
        <f ca="1">K346*(1+Returns!K347)</f>
        <v>0</v>
      </c>
      <c r="L347" s="14">
        <f ca="1">L346*(1+Returns!L347)</f>
        <v>22227909.062973622</v>
      </c>
      <c r="M347" s="14">
        <f ca="1">M346*(1+Returns!M347)</f>
        <v>22281943.165129237</v>
      </c>
      <c r="N347" s="14">
        <f ca="1">N346*(1+Returns!N347)-R347-T347</f>
        <v>39533683.583240822</v>
      </c>
      <c r="O347" s="17">
        <f ca="1">(Assumptions!$B$16 / 252)*F346</f>
        <v>3502.2749342611082</v>
      </c>
      <c r="P347" s="17">
        <f t="shared" ca="1" si="54"/>
        <v>34970.857351991719</v>
      </c>
      <c r="Q347" s="16">
        <f t="shared" si="55"/>
        <v>0</v>
      </c>
      <c r="R347" s="17">
        <f t="shared" si="56"/>
        <v>0</v>
      </c>
      <c r="S347" s="19">
        <f t="shared" si="57"/>
        <v>0</v>
      </c>
      <c r="T347" s="20">
        <f ca="1">IF(AND(S347=1,F346&gt;D346),Assumptions!$B$17*(F346-D346),0)</f>
        <v>0</v>
      </c>
      <c r="U347" s="27">
        <f t="shared" ca="1" si="58"/>
        <v>-8.9293033517234832E-4</v>
      </c>
      <c r="V347" s="34">
        <f t="shared" ca="1" si="59"/>
        <v>0.1022315087200123</v>
      </c>
    </row>
    <row r="348" spans="1:22" x14ac:dyDescent="0.25">
      <c r="A348" s="4">
        <f t="shared" si="50"/>
        <v>7</v>
      </c>
      <c r="B348" s="4">
        <f t="shared" si="51"/>
        <v>2013</v>
      </c>
      <c r="C348" s="9">
        <v>41470</v>
      </c>
      <c r="D348" s="12">
        <f ca="1">(1+[1]Returns!E348)*D347</f>
        <v>110688358.09605606</v>
      </c>
      <c r="E348" s="12">
        <f t="shared" ca="1" si="52"/>
        <v>110449886.67142069</v>
      </c>
      <c r="F348" s="12">
        <f t="shared" ca="1" si="53"/>
        <v>110411416.66642196</v>
      </c>
      <c r="G348" s="14">
        <f ca="1">G347*(1+Returns!G348)</f>
        <v>9667605.7488583811</v>
      </c>
      <c r="H348" s="14">
        <f ca="1">H347*(1+Returns!H348)</f>
        <v>11123010.155981706</v>
      </c>
      <c r="I348" s="14">
        <f ca="1">I347*(1+Returns!I348)</f>
        <v>5588626.5880398341</v>
      </c>
      <c r="J348" s="14">
        <f ca="1">J347*(1+Returns!J348)</f>
        <v>0</v>
      </c>
      <c r="K348" s="14">
        <f ca="1">K347*(1+Returns!K348)</f>
        <v>0</v>
      </c>
      <c r="L348" s="14">
        <f ca="1">L347*(1+Returns!L348)</f>
        <v>22235179.257263277</v>
      </c>
      <c r="M348" s="14">
        <f ca="1">M347*(1+Returns!M348)</f>
        <v>22289398.262594178</v>
      </c>
      <c r="N348" s="14">
        <f ca="1">N347*(1+Returns!N348)-R348-T348</f>
        <v>39546066.658683322</v>
      </c>
      <c r="O348" s="17">
        <f ca="1">(Assumptions!$B$16 / 252)*F347</f>
        <v>3499.1476467301923</v>
      </c>
      <c r="P348" s="17">
        <f t="shared" ca="1" si="54"/>
        <v>38470.00499872191</v>
      </c>
      <c r="Q348" s="16">
        <f t="shared" si="55"/>
        <v>0</v>
      </c>
      <c r="R348" s="17">
        <f t="shared" si="56"/>
        <v>0</v>
      </c>
      <c r="S348" s="19">
        <f t="shared" si="57"/>
        <v>0</v>
      </c>
      <c r="T348" s="20">
        <f ca="1">IF(AND(S348=1,F347&gt;D347),Assumptions!$B$17*(F347-D347),0)</f>
        <v>0</v>
      </c>
      <c r="U348" s="27">
        <f t="shared" ca="1" si="58"/>
        <v>1.7080422119262195E-3</v>
      </c>
      <c r="V348" s="34">
        <f t="shared" ca="1" si="59"/>
        <v>0.10411416666422113</v>
      </c>
    </row>
    <row r="349" spans="1:22" x14ac:dyDescent="0.25">
      <c r="A349" s="4">
        <f t="shared" si="50"/>
        <v>7</v>
      </c>
      <c r="B349" s="4">
        <f t="shared" si="51"/>
        <v>2013</v>
      </c>
      <c r="C349" s="9">
        <v>41471</v>
      </c>
      <c r="D349" s="12">
        <f ca="1">(1+[1]Returns!E349)*D348</f>
        <v>110723062.21696991</v>
      </c>
      <c r="E349" s="12">
        <f t="shared" ca="1" si="52"/>
        <v>110381673.94027889</v>
      </c>
      <c r="F349" s="12">
        <f t="shared" ca="1" si="53"/>
        <v>110339698.81094155</v>
      </c>
      <c r="G349" s="14">
        <f ca="1">G348*(1+Returns!G349)</f>
        <v>9566701.0596813839</v>
      </c>
      <c r="H349" s="14">
        <f ca="1">H348*(1+Returns!H349)</f>
        <v>11126664.92361284</v>
      </c>
      <c r="I349" s="14">
        <f ca="1">I348*(1+Returns!I349)</f>
        <v>5590546.6602876959</v>
      </c>
      <c r="J349" s="14">
        <f ca="1">J348*(1+Returns!J349)</f>
        <v>0</v>
      </c>
      <c r="K349" s="14">
        <f ca="1">K348*(1+Returns!K349)</f>
        <v>0</v>
      </c>
      <c r="L349" s="14">
        <f ca="1">L348*(1+Returns!L349)</f>
        <v>22242451.829452034</v>
      </c>
      <c r="M349" s="14">
        <f ca="1">M348*(1+Returns!M349)</f>
        <v>22296855.854387276</v>
      </c>
      <c r="N349" s="14">
        <f ca="1">N348*(1+Returns!N349)-R349-T349</f>
        <v>39558453.612857662</v>
      </c>
      <c r="O349" s="17">
        <f ca="1">(Assumptions!$B$16 / 252)*F348</f>
        <v>3505.1243386165702</v>
      </c>
      <c r="P349" s="17">
        <f t="shared" ca="1" si="54"/>
        <v>41975.129337338483</v>
      </c>
      <c r="Q349" s="16">
        <f t="shared" si="55"/>
        <v>0</v>
      </c>
      <c r="R349" s="17">
        <f t="shared" si="56"/>
        <v>0</v>
      </c>
      <c r="S349" s="19">
        <f t="shared" si="57"/>
        <v>0</v>
      </c>
      <c r="T349" s="20">
        <f ca="1">IF(AND(S349=1,F348&gt;D348),Assumptions!$B$17*(F348-D348),0)</f>
        <v>0</v>
      </c>
      <c r="U349" s="27">
        <f t="shared" ca="1" si="58"/>
        <v>-6.495510848945063E-4</v>
      </c>
      <c r="V349" s="34">
        <f t="shared" ca="1" si="59"/>
        <v>0.103396988109417</v>
      </c>
    </row>
    <row r="350" spans="1:22" x14ac:dyDescent="0.25">
      <c r="A350" s="4">
        <f t="shared" si="50"/>
        <v>7</v>
      </c>
      <c r="B350" s="4">
        <f t="shared" si="51"/>
        <v>2013</v>
      </c>
      <c r="C350" s="9">
        <v>41472</v>
      </c>
      <c r="D350" s="12">
        <f ca="1">(1+[1]Returns!E350)*D349</f>
        <v>110757777.21866678</v>
      </c>
      <c r="E350" s="12">
        <f t="shared" ca="1" si="52"/>
        <v>110590699.21639213</v>
      </c>
      <c r="F350" s="12">
        <f t="shared" ca="1" si="53"/>
        <v>110545221.23947349</v>
      </c>
      <c r="G350" s="14">
        <f ca="1">G349*(1+Returns!G350)</f>
        <v>9743023.7634247057</v>
      </c>
      <c r="H350" s="14">
        <f ca="1">H349*(1+Returns!H350)</f>
        <v>11130320.892117321</v>
      </c>
      <c r="I350" s="14">
        <f ca="1">I349*(1+Returns!I350)</f>
        <v>5592467.3922105925</v>
      </c>
      <c r="J350" s="14">
        <f ca="1">J349*(1+Returns!J350)</f>
        <v>0</v>
      </c>
      <c r="K350" s="14">
        <f ca="1">K349*(1+Returns!K350)</f>
        <v>0</v>
      </c>
      <c r="L350" s="14">
        <f ca="1">L349*(1+Returns!L350)</f>
        <v>22249726.780317646</v>
      </c>
      <c r="M350" s="14">
        <f ca="1">M349*(1+Returns!M350)</f>
        <v>22304315.94134308</v>
      </c>
      <c r="N350" s="14">
        <f ca="1">N349*(1+Returns!N350)-R350-T350</f>
        <v>39570844.446978778</v>
      </c>
      <c r="O350" s="17">
        <f ca="1">(Assumptions!$B$16 / 252)*F349</f>
        <v>3502.8475812997317</v>
      </c>
      <c r="P350" s="17">
        <f t="shared" ca="1" si="54"/>
        <v>45477.976918638218</v>
      </c>
      <c r="Q350" s="16">
        <f t="shared" si="55"/>
        <v>0</v>
      </c>
      <c r="R350" s="17">
        <f t="shared" si="56"/>
        <v>0</v>
      </c>
      <c r="S350" s="19">
        <f t="shared" si="57"/>
        <v>0</v>
      </c>
      <c r="T350" s="20">
        <f ca="1">IF(AND(S350=1,F349&gt;D349),Assumptions!$B$17*(F349-D349),0)</f>
        <v>0</v>
      </c>
      <c r="U350" s="27">
        <f t="shared" ca="1" si="58"/>
        <v>1.8626335828964002E-3</v>
      </c>
      <c r="V350" s="34">
        <f t="shared" ca="1" si="59"/>
        <v>0.10545221239473634</v>
      </c>
    </row>
    <row r="351" spans="1:22" x14ac:dyDescent="0.25">
      <c r="A351" s="4">
        <f t="shared" si="50"/>
        <v>7</v>
      </c>
      <c r="B351" s="4">
        <f t="shared" si="51"/>
        <v>2013</v>
      </c>
      <c r="C351" s="9">
        <v>41473</v>
      </c>
      <c r="D351" s="12">
        <f ca="1">(1+[1]Returns!E351)*D350</f>
        <v>110792503.10455814</v>
      </c>
      <c r="E351" s="12">
        <f t="shared" ca="1" si="52"/>
        <v>110654435.13809149</v>
      </c>
      <c r="F351" s="12">
        <f t="shared" ca="1" si="53"/>
        <v>110605447.78907001</v>
      </c>
      <c r="G351" s="14">
        <f ca="1">G350*(1+Returns!G351)</f>
        <v>9774046.4949700609</v>
      </c>
      <c r="H351" s="14">
        <f ca="1">H350*(1+Returns!H351)</f>
        <v>11133978.061889729</v>
      </c>
      <c r="I351" s="14">
        <f ca="1">I350*(1+Returns!I351)</f>
        <v>5594388.7840351667</v>
      </c>
      <c r="J351" s="14">
        <f ca="1">J350*(1+Returns!J351)</f>
        <v>0</v>
      </c>
      <c r="K351" s="14">
        <f ca="1">K350*(1+Returns!K351)</f>
        <v>0</v>
      </c>
      <c r="L351" s="14">
        <f ca="1">L350*(1+Returns!L351)</f>
        <v>22257004.110638119</v>
      </c>
      <c r="M351" s="14">
        <f ca="1">M350*(1+Returns!M351)</f>
        <v>22311778.524296425</v>
      </c>
      <c r="N351" s="14">
        <f ca="1">N350*(1+Returns!N351)-R351-T351</f>
        <v>39583239.162261978</v>
      </c>
      <c r="O351" s="17">
        <f ca="1">(Assumptions!$B$16 / 252)*F350</f>
        <v>3509.3721028404279</v>
      </c>
      <c r="P351" s="17">
        <f t="shared" ca="1" si="54"/>
        <v>48987.349021478643</v>
      </c>
      <c r="Q351" s="16">
        <f t="shared" si="55"/>
        <v>0</v>
      </c>
      <c r="R351" s="17">
        <f t="shared" si="56"/>
        <v>0</v>
      </c>
      <c r="S351" s="19">
        <f t="shared" si="57"/>
        <v>0</v>
      </c>
      <c r="T351" s="20">
        <f ca="1">IF(AND(S351=1,F350&gt;D350),Assumptions!$B$17*(F350-D350),0)</f>
        <v>0</v>
      </c>
      <c r="U351" s="27">
        <f t="shared" ca="1" si="58"/>
        <v>5.4481368729675239E-4</v>
      </c>
      <c r="V351" s="34">
        <f t="shared" ca="1" si="59"/>
        <v>0.10605447789070155</v>
      </c>
    </row>
    <row r="352" spans="1:22" x14ac:dyDescent="0.25">
      <c r="A352" s="4">
        <f t="shared" si="50"/>
        <v>7</v>
      </c>
      <c r="B352" s="4">
        <f t="shared" si="51"/>
        <v>2013</v>
      </c>
      <c r="C352" s="9">
        <v>41474</v>
      </c>
      <c r="D352" s="12">
        <f ca="1">(1+[1]Returns!E352)*D351</f>
        <v>110827239.8780565</v>
      </c>
      <c r="E352" s="12">
        <f t="shared" ca="1" si="52"/>
        <v>110761559.95527066</v>
      </c>
      <c r="F352" s="12">
        <f t="shared" ca="1" si="53"/>
        <v>110709061.32219239</v>
      </c>
      <c r="G352" s="14">
        <f ca="1">G351*(1+Returns!G352)</f>
        <v>9848447.5007606596</v>
      </c>
      <c r="H352" s="14">
        <f ca="1">H351*(1+Returns!H352)</f>
        <v>11137636.433324773</v>
      </c>
      <c r="I352" s="14">
        <f ca="1">I351*(1+Returns!I352)</f>
        <v>5596310.8359881397</v>
      </c>
      <c r="J352" s="14">
        <f ca="1">J351*(1+Returns!J352)</f>
        <v>0</v>
      </c>
      <c r="K352" s="14">
        <f ca="1">K351*(1+Returns!K352)</f>
        <v>0</v>
      </c>
      <c r="L352" s="14">
        <f ca="1">L351*(1+Returns!L352)</f>
        <v>22264283.821191713</v>
      </c>
      <c r="M352" s="14">
        <f ca="1">M351*(1+Returns!M352)</f>
        <v>22319243.604082424</v>
      </c>
      <c r="N352" s="14">
        <f ca="1">N351*(1+Returns!N352)-R352-T352</f>
        <v>39595637.759922951</v>
      </c>
      <c r="O352" s="17">
        <f ca="1">(Assumptions!$B$16 / 252)*F351</f>
        <v>3511.2840567958733</v>
      </c>
      <c r="P352" s="17">
        <f t="shared" ca="1" si="54"/>
        <v>52498.633078274514</v>
      </c>
      <c r="Q352" s="16">
        <f t="shared" si="55"/>
        <v>0</v>
      </c>
      <c r="R352" s="17">
        <f t="shared" si="56"/>
        <v>0</v>
      </c>
      <c r="S352" s="19">
        <f t="shared" si="57"/>
        <v>0</v>
      </c>
      <c r="T352" s="20">
        <f ca="1">IF(AND(S352=1,F351&gt;D351),Assumptions!$B$17*(F351-D351),0)</f>
        <v>0</v>
      </c>
      <c r="U352" s="27">
        <f t="shared" ca="1" si="58"/>
        <v>9.3678507879624284E-4</v>
      </c>
      <c r="V352" s="34">
        <f t="shared" ca="1" si="59"/>
        <v>0.10709061322192537</v>
      </c>
    </row>
    <row r="353" spans="1:22" x14ac:dyDescent="0.25">
      <c r="A353" s="4">
        <f t="shared" si="50"/>
        <v>7</v>
      </c>
      <c r="B353" s="4">
        <f t="shared" si="51"/>
        <v>2013</v>
      </c>
      <c r="C353" s="9">
        <v>41477</v>
      </c>
      <c r="D353" s="12">
        <f ca="1">(1+[1]Returns!E353)*D352</f>
        <v>110861987.54257545</v>
      </c>
      <c r="E353" s="12">
        <f t="shared" ca="1" si="52"/>
        <v>110834286.33215593</v>
      </c>
      <c r="F353" s="12">
        <f t="shared" ca="1" si="53"/>
        <v>110778273.12570235</v>
      </c>
      <c r="G353" s="14">
        <f ca="1">G352*(1+Returns!G353)</f>
        <v>9888439.4415711481</v>
      </c>
      <c r="H353" s="14">
        <f ca="1">H352*(1+Returns!H353)</f>
        <v>11141296.006817292</v>
      </c>
      <c r="I353" s="14">
        <f ca="1">I352*(1+Returns!I353)</f>
        <v>5598233.54829631</v>
      </c>
      <c r="J353" s="14">
        <f ca="1">J352*(1+Returns!J353)</f>
        <v>0</v>
      </c>
      <c r="K353" s="14">
        <f ca="1">K352*(1+Returns!K353)</f>
        <v>0</v>
      </c>
      <c r="L353" s="14">
        <f ca="1">L352*(1+Returns!L353)</f>
        <v>22271565.912756938</v>
      </c>
      <c r="M353" s="14">
        <f ca="1">M352*(1+Returns!M353)</f>
        <v>22326711.181536466</v>
      </c>
      <c r="N353" s="14">
        <f ca="1">N352*(1+Returns!N353)-R353-T353</f>
        <v>39608040.241177768</v>
      </c>
      <c r="O353" s="17">
        <f ca="1">(Assumptions!$B$16 / 252)*F352</f>
        <v>3514.5733753076947</v>
      </c>
      <c r="P353" s="17">
        <f t="shared" ca="1" si="54"/>
        <v>56013.206453582206</v>
      </c>
      <c r="Q353" s="16">
        <f t="shared" si="55"/>
        <v>0</v>
      </c>
      <c r="R353" s="17">
        <f t="shared" si="56"/>
        <v>0</v>
      </c>
      <c r="S353" s="19">
        <f t="shared" si="57"/>
        <v>0</v>
      </c>
      <c r="T353" s="20">
        <f ca="1">IF(AND(S353=1,F352&gt;D352),Assumptions!$B$17*(F352-D352),0)</f>
        <v>0</v>
      </c>
      <c r="U353" s="27">
        <f t="shared" ca="1" si="58"/>
        <v>6.2516837089376942E-4</v>
      </c>
      <c r="V353" s="34">
        <f t="shared" ca="1" si="59"/>
        <v>0.1077827312570252</v>
      </c>
    </row>
    <row r="354" spans="1:22" x14ac:dyDescent="0.25">
      <c r="A354" s="4">
        <f t="shared" si="50"/>
        <v>7</v>
      </c>
      <c r="B354" s="4">
        <f t="shared" si="51"/>
        <v>2013</v>
      </c>
      <c r="C354" s="9">
        <v>41478</v>
      </c>
      <c r="D354" s="12">
        <f ca="1">(1+[1]Returns!E354)*D353</f>
        <v>110896746.10152966</v>
      </c>
      <c r="E354" s="12">
        <f t="shared" ca="1" si="52"/>
        <v>110930186.83190873</v>
      </c>
      <c r="F354" s="12">
        <f t="shared" ca="1" si="53"/>
        <v>110870656.85487974</v>
      </c>
      <c r="G354" s="14">
        <f ca="1">G353*(1+Returns!G354)</f>
        <v>9951594.8771102428</v>
      </c>
      <c r="H354" s="14">
        <f ca="1">H353*(1+Returns!H354)</f>
        <v>11144956.782762256</v>
      </c>
      <c r="I354" s="14">
        <f ca="1">I353*(1+Returns!I354)</f>
        <v>5600156.9211865542</v>
      </c>
      <c r="J354" s="14">
        <f ca="1">J353*(1+Returns!J354)</f>
        <v>0</v>
      </c>
      <c r="K354" s="14">
        <f ca="1">K353*(1+Returns!K354)</f>
        <v>0</v>
      </c>
      <c r="L354" s="14">
        <f ca="1">L353*(1+Returns!L354)</f>
        <v>22278850.386112571</v>
      </c>
      <c r="M354" s="14">
        <f ca="1">M353*(1+Returns!M354)</f>
        <v>22334181.257494222</v>
      </c>
      <c r="N354" s="14">
        <f ca="1">N353*(1+Returns!N354)-R354-T354</f>
        <v>39620446.607242882</v>
      </c>
      <c r="O354" s="17">
        <f ca="1">(Assumptions!$B$16 / 252)*F353</f>
        <v>3516.770575419122</v>
      </c>
      <c r="P354" s="17">
        <f t="shared" ca="1" si="54"/>
        <v>59529.977029001326</v>
      </c>
      <c r="Q354" s="16">
        <f t="shared" si="55"/>
        <v>0</v>
      </c>
      <c r="R354" s="17">
        <f t="shared" si="56"/>
        <v>0</v>
      </c>
      <c r="S354" s="19">
        <f t="shared" si="57"/>
        <v>0</v>
      </c>
      <c r="T354" s="20">
        <f ca="1">IF(AND(S354=1,F353&gt;D353),Assumptions!$B$17*(F353-D353),0)</f>
        <v>0</v>
      </c>
      <c r="U354" s="27">
        <f t="shared" ca="1" si="58"/>
        <v>8.3395169982969364E-4</v>
      </c>
      <c r="V354" s="34">
        <f t="shared" ca="1" si="59"/>
        <v>0.1087065685487989</v>
      </c>
    </row>
    <row r="355" spans="1:22" x14ac:dyDescent="0.25">
      <c r="A355" s="4">
        <f t="shared" si="50"/>
        <v>7</v>
      </c>
      <c r="B355" s="4">
        <f t="shared" si="51"/>
        <v>2013</v>
      </c>
      <c r="C355" s="9">
        <v>41479</v>
      </c>
      <c r="D355" s="12">
        <f ca="1">(1+[1]Returns!E355)*D354</f>
        <v>110931515.55833486</v>
      </c>
      <c r="E355" s="12">
        <f t="shared" ca="1" si="52"/>
        <v>111031851.10358363</v>
      </c>
      <c r="F355" s="12">
        <f t="shared" ca="1" si="53"/>
        <v>110968801.42316242</v>
      </c>
      <c r="G355" s="14">
        <f ca="1">G354*(1+Returns!G355)</f>
        <v>10020503.452978646</v>
      </c>
      <c r="H355" s="14">
        <f ca="1">H354*(1+Returns!H355)</f>
        <v>11148618.761554761</v>
      </c>
      <c r="I355" s="14">
        <f ca="1">I354*(1+Returns!I355)</f>
        <v>5602080.9548858274</v>
      </c>
      <c r="J355" s="14">
        <f ca="1">J354*(1+Returns!J355)</f>
        <v>0</v>
      </c>
      <c r="K355" s="14">
        <f ca="1">K354*(1+Returns!K355)</f>
        <v>0</v>
      </c>
      <c r="L355" s="14">
        <f ca="1">L354*(1+Returns!L355)</f>
        <v>22286137.242037632</v>
      </c>
      <c r="M355" s="14">
        <f ca="1">M354*(1+Returns!M355)</f>
        <v>22341653.832791641</v>
      </c>
      <c r="N355" s="14">
        <f ca="1">N354*(1+Returns!N355)-R355-T355</f>
        <v>39632856.859335124</v>
      </c>
      <c r="O355" s="17">
        <f ca="1">(Assumptions!$B$16 / 252)*F354</f>
        <v>3519.7033922184041</v>
      </c>
      <c r="P355" s="17">
        <f t="shared" ca="1" si="54"/>
        <v>63049.680421219731</v>
      </c>
      <c r="Q355" s="16">
        <f t="shared" si="55"/>
        <v>0</v>
      </c>
      <c r="R355" s="17">
        <f t="shared" si="56"/>
        <v>0</v>
      </c>
      <c r="S355" s="19">
        <f t="shared" si="57"/>
        <v>0</v>
      </c>
      <c r="T355" s="20">
        <f ca="1">IF(AND(S355=1,F354&gt;D354),Assumptions!$B$17*(F354-D354),0)</f>
        <v>0</v>
      </c>
      <c r="U355" s="27">
        <f t="shared" ca="1" si="58"/>
        <v>8.8521680187336749E-4</v>
      </c>
      <c r="V355" s="34">
        <f t="shared" ca="1" si="59"/>
        <v>0.10968801423162566</v>
      </c>
    </row>
    <row r="356" spans="1:22" x14ac:dyDescent="0.25">
      <c r="A356" s="4">
        <f t="shared" si="50"/>
        <v>7</v>
      </c>
      <c r="B356" s="4">
        <f t="shared" si="51"/>
        <v>2013</v>
      </c>
      <c r="C356" s="9">
        <v>41480</v>
      </c>
      <c r="D356" s="12">
        <f ca="1">(1+[1]Returns!E356)*D355</f>
        <v>110966295.91640785</v>
      </c>
      <c r="E356" s="12">
        <f t="shared" ca="1" si="52"/>
        <v>111032492.77346599</v>
      </c>
      <c r="F356" s="12">
        <f t="shared" ca="1" si="53"/>
        <v>110965920.27395198</v>
      </c>
      <c r="G356" s="14">
        <f ca="1">G355*(1+Returns!G356)</f>
        <v>9988378.7920067273</v>
      </c>
      <c r="H356" s="14">
        <f ca="1">H355*(1+Returns!H356)</f>
        <v>11152281.943590036</v>
      </c>
      <c r="I356" s="14">
        <f ca="1">I355*(1+Returns!I356)</f>
        <v>5604005.6496211626</v>
      </c>
      <c r="J356" s="14">
        <f ca="1">J355*(1+Returns!J356)</f>
        <v>0</v>
      </c>
      <c r="K356" s="14">
        <f ca="1">K355*(1+Returns!K356)</f>
        <v>0</v>
      </c>
      <c r="L356" s="14">
        <f ca="1">L355*(1+Returns!L356)</f>
        <v>22293426.481311399</v>
      </c>
      <c r="M356" s="14">
        <f ca="1">M355*(1+Returns!M356)</f>
        <v>22349128.908264954</v>
      </c>
      <c r="N356" s="14">
        <f ca="1">N355*(1+Returns!N356)-R356-T356</f>
        <v>39645270.99867171</v>
      </c>
      <c r="O356" s="17">
        <f ca="1">(Assumptions!$B$16 / 252)*F355</f>
        <v>3522.8190927988067</v>
      </c>
      <c r="P356" s="17">
        <f t="shared" ca="1" si="54"/>
        <v>66572.499514018535</v>
      </c>
      <c r="Q356" s="16">
        <f t="shared" si="55"/>
        <v>0</v>
      </c>
      <c r="R356" s="17">
        <f t="shared" si="56"/>
        <v>0</v>
      </c>
      <c r="S356" s="19">
        <f t="shared" si="57"/>
        <v>0</v>
      </c>
      <c r="T356" s="20">
        <f ca="1">IF(AND(S356=1,F355&gt;D355),Assumptions!$B$17*(F355-D355),0)</f>
        <v>0</v>
      </c>
      <c r="U356" s="27">
        <f t="shared" ca="1" si="58"/>
        <v>-2.5963596736122696E-5</v>
      </c>
      <c r="V356" s="34">
        <f t="shared" ca="1" si="59"/>
        <v>0.10965920273952134</v>
      </c>
    </row>
    <row r="357" spans="1:22" x14ac:dyDescent="0.25">
      <c r="A357" s="4">
        <f t="shared" si="50"/>
        <v>7</v>
      </c>
      <c r="B357" s="4">
        <f t="shared" si="51"/>
        <v>2013</v>
      </c>
      <c r="C357" s="9">
        <v>41481</v>
      </c>
      <c r="D357" s="12">
        <f ca="1">(1+[1]Returns!E357)*D356</f>
        <v>111001087.17916651</v>
      </c>
      <c r="E357" s="12">
        <f t="shared" ca="1" si="52"/>
        <v>111049370.35097694</v>
      </c>
      <c r="F357" s="12">
        <f t="shared" ca="1" si="53"/>
        <v>110979275.12383518</v>
      </c>
      <c r="G357" s="14">
        <f ca="1">G356*(1+Returns!G357)</f>
        <v>9972479.4001595154</v>
      </c>
      <c r="H357" s="14">
        <f ca="1">H356*(1+Returns!H357)</f>
        <v>11155946.329263439</v>
      </c>
      <c r="I357" s="14">
        <f ca="1">I356*(1+Returns!I357)</f>
        <v>5605931.0056196703</v>
      </c>
      <c r="J357" s="14">
        <f ca="1">J356*(1+Returns!J357)</f>
        <v>0</v>
      </c>
      <c r="K357" s="14">
        <f ca="1">K356*(1+Returns!K357)</f>
        <v>0</v>
      </c>
      <c r="L357" s="14">
        <f ca="1">L356*(1+Returns!L357)</f>
        <v>22300718.10471341</v>
      </c>
      <c r="M357" s="14">
        <f ca="1">M356*(1+Returns!M357)</f>
        <v>22356606.484750669</v>
      </c>
      <c r="N357" s="14">
        <f ca="1">N356*(1+Returns!N357)-R357-T357</f>
        <v>39657689.026470236</v>
      </c>
      <c r="O357" s="17">
        <f ca="1">(Assumptions!$B$16 / 252)*F356</f>
        <v>3522.7276277445071</v>
      </c>
      <c r="P357" s="17">
        <f t="shared" ca="1" si="54"/>
        <v>70095.22714176304</v>
      </c>
      <c r="Q357" s="16">
        <f t="shared" si="55"/>
        <v>0</v>
      </c>
      <c r="R357" s="17">
        <f t="shared" si="56"/>
        <v>0</v>
      </c>
      <c r="S357" s="19">
        <f t="shared" si="57"/>
        <v>0</v>
      </c>
      <c r="T357" s="20">
        <f ca="1">IF(AND(S357=1,F356&gt;D356),Assumptions!$B$17*(F356-D356),0)</f>
        <v>0</v>
      </c>
      <c r="U357" s="27">
        <f t="shared" ca="1" si="58"/>
        <v>1.2035091359785532E-4</v>
      </c>
      <c r="V357" s="34">
        <f t="shared" ca="1" si="59"/>
        <v>0.10979275123835341</v>
      </c>
    </row>
    <row r="358" spans="1:22" x14ac:dyDescent="0.25">
      <c r="A358" s="4">
        <f t="shared" si="50"/>
        <v>7</v>
      </c>
      <c r="B358" s="4">
        <f t="shared" si="51"/>
        <v>2013</v>
      </c>
      <c r="C358" s="9">
        <v>41484</v>
      </c>
      <c r="D358" s="12">
        <f ca="1">(1+[1]Returns!E358)*D357</f>
        <v>111035889.35002978</v>
      </c>
      <c r="E358" s="12">
        <f t="shared" ca="1" si="52"/>
        <v>111074082.5033074</v>
      </c>
      <c r="F358" s="12">
        <f t="shared" ca="1" si="53"/>
        <v>111000464.12457441</v>
      </c>
      <c r="G358" s="14">
        <f ca="1">G357*(1+Returns!G358)</f>
        <v>9964403.9411706962</v>
      </c>
      <c r="H358" s="14">
        <f ca="1">H357*(1+Returns!H358)</f>
        <v>11159611.91897046</v>
      </c>
      <c r="I358" s="14">
        <f ca="1">I357*(1+Returns!I358)</f>
        <v>5607857.0231085392</v>
      </c>
      <c r="J358" s="14">
        <f ca="1">J357*(1+Returns!J358)</f>
        <v>0</v>
      </c>
      <c r="K358" s="14">
        <f ca="1">K357*(1+Returns!K358)</f>
        <v>0</v>
      </c>
      <c r="L358" s="14">
        <f ca="1">L357*(1+Returns!L358)</f>
        <v>22308012.113023449</v>
      </c>
      <c r="M358" s="14">
        <f ca="1">M357*(1+Returns!M358)</f>
        <v>22364086.563085578</v>
      </c>
      <c r="N358" s="14">
        <f ca="1">N357*(1+Returns!N358)-R358-T358</f>
        <v>39670110.943948679</v>
      </c>
      <c r="O358" s="17">
        <f ca="1">(Assumptions!$B$16 / 252)*F357</f>
        <v>3523.1515912328628</v>
      </c>
      <c r="P358" s="17">
        <f t="shared" ca="1" si="54"/>
        <v>73618.378732995901</v>
      </c>
      <c r="Q358" s="16">
        <f t="shared" si="55"/>
        <v>0</v>
      </c>
      <c r="R358" s="17">
        <f t="shared" si="56"/>
        <v>0</v>
      </c>
      <c r="S358" s="19">
        <f t="shared" si="57"/>
        <v>0</v>
      </c>
      <c r="T358" s="20">
        <f ca="1">IF(AND(S358=1,F357&gt;D357),Assumptions!$B$17*(F357-D357),0)</f>
        <v>0</v>
      </c>
      <c r="U358" s="27">
        <f t="shared" ca="1" si="58"/>
        <v>1.9092754674776558E-4</v>
      </c>
      <c r="V358" s="34">
        <f t="shared" ca="1" si="59"/>
        <v>0.11000464124574583</v>
      </c>
    </row>
    <row r="359" spans="1:22" x14ac:dyDescent="0.25">
      <c r="A359" s="4">
        <f t="shared" si="50"/>
        <v>7</v>
      </c>
      <c r="B359" s="4">
        <f t="shared" si="51"/>
        <v>2013</v>
      </c>
      <c r="C359" s="9">
        <v>41485</v>
      </c>
      <c r="D359" s="12">
        <f ca="1">(1+[1]Returns!E359)*D358</f>
        <v>111070702.43241769</v>
      </c>
      <c r="E359" s="12">
        <f t="shared" ca="1" si="52"/>
        <v>111089391.04583444</v>
      </c>
      <c r="F359" s="12">
        <f t="shared" ca="1" si="53"/>
        <v>111012248.84284352</v>
      </c>
      <c r="G359" s="14">
        <f ca="1">G358*(1+Returns!G359)</f>
        <v>9946914.2269589845</v>
      </c>
      <c r="H359" s="14">
        <f ca="1">H358*(1+Returns!H359)</f>
        <v>11163278.713106716</v>
      </c>
      <c r="I359" s="14">
        <f ca="1">I358*(1+Returns!I359)</f>
        <v>5609783.7023150362</v>
      </c>
      <c r="J359" s="14">
        <f ca="1">J358*(1+Returns!J359)</f>
        <v>0</v>
      </c>
      <c r="K359" s="14">
        <f ca="1">K358*(1+Returns!K359)</f>
        <v>0</v>
      </c>
      <c r="L359" s="14">
        <f ca="1">L358*(1+Returns!L359)</f>
        <v>22315308.507021561</v>
      </c>
      <c r="M359" s="14">
        <f ca="1">M358*(1+Returns!M359)</f>
        <v>22371569.144106746</v>
      </c>
      <c r="N359" s="14">
        <f ca="1">N358*(1+Returns!N359)-R359-T359</f>
        <v>39682536.752325401</v>
      </c>
      <c r="O359" s="17">
        <f ca="1">(Assumptions!$B$16 / 252)*F358</f>
        <v>3523.8242579229968</v>
      </c>
      <c r="P359" s="17">
        <f t="shared" ca="1" si="54"/>
        <v>77142.2029909189</v>
      </c>
      <c r="Q359" s="16">
        <f t="shared" si="55"/>
        <v>0</v>
      </c>
      <c r="R359" s="17">
        <f t="shared" si="56"/>
        <v>0</v>
      </c>
      <c r="S359" s="19">
        <f t="shared" si="57"/>
        <v>0</v>
      </c>
      <c r="T359" s="20">
        <f ca="1">IF(AND(S359=1,F358&gt;D358),Assumptions!$B$17*(F358-D358),0)</f>
        <v>0</v>
      </c>
      <c r="U359" s="27">
        <f t="shared" ca="1" si="58"/>
        <v>1.0616818913367077E-4</v>
      </c>
      <c r="V359" s="34">
        <f t="shared" ca="1" si="59"/>
        <v>0.11012248842843686</v>
      </c>
    </row>
    <row r="360" spans="1:22" x14ac:dyDescent="0.25">
      <c r="A360" s="4">
        <f t="shared" si="50"/>
        <v>7</v>
      </c>
      <c r="B360" s="4">
        <f t="shared" si="51"/>
        <v>2013</v>
      </c>
      <c r="C360" s="9">
        <v>41486</v>
      </c>
      <c r="D360" s="12">
        <f ca="1">(1+[1]Returns!E360)*D359</f>
        <v>111105526.42975132</v>
      </c>
      <c r="E360" s="12">
        <f t="shared" ca="1" si="52"/>
        <v>111084191.19128819</v>
      </c>
      <c r="F360" s="12">
        <f t="shared" ca="1" si="53"/>
        <v>111003524.7899213</v>
      </c>
      <c r="G360" s="14">
        <f ca="1">G359*(1+Returns!G360)</f>
        <v>9908905.4667950198</v>
      </c>
      <c r="H360" s="14">
        <f ca="1">H359*(1+Returns!H360)</f>
        <v>11166946.712067954</v>
      </c>
      <c r="I360" s="14">
        <f ca="1">I359*(1+Returns!I360)</f>
        <v>5611711.0434665056</v>
      </c>
      <c r="J360" s="14">
        <f ca="1">J359*(1+Returns!J360)</f>
        <v>0</v>
      </c>
      <c r="K360" s="14">
        <f ca="1">K359*(1+Returns!K360)</f>
        <v>0</v>
      </c>
      <c r="L360" s="14">
        <f ca="1">L359*(1+Returns!L360)</f>
        <v>22322607.287488047</v>
      </c>
      <c r="M360" s="14">
        <f ca="1">M359*(1+Returns!M360)</f>
        <v>22379054.228651524</v>
      </c>
      <c r="N360" s="14">
        <f ca="1">N359*(1+Returns!N360)-R360-T360</f>
        <v>39694966.452819139</v>
      </c>
      <c r="O360" s="17">
        <f ca="1">(Assumptions!$B$16 / 252)*F359</f>
        <v>3524.1983759632863</v>
      </c>
      <c r="P360" s="17">
        <f t="shared" ca="1" si="54"/>
        <v>80666.401366882186</v>
      </c>
      <c r="Q360" s="16">
        <f t="shared" si="55"/>
        <v>0</v>
      </c>
      <c r="R360" s="17">
        <f t="shared" si="56"/>
        <v>0</v>
      </c>
      <c r="S360" s="19">
        <f t="shared" si="57"/>
        <v>0</v>
      </c>
      <c r="T360" s="20">
        <f ca="1">IF(AND(S360=1,F359&gt;D359),Assumptions!$B$17*(F359-D359),0)</f>
        <v>0</v>
      </c>
      <c r="U360" s="27">
        <f t="shared" ca="1" si="58"/>
        <v>-7.8586399367197579E-5</v>
      </c>
      <c r="V360" s="34">
        <f t="shared" ca="1" si="59"/>
        <v>0.11003524789921482</v>
      </c>
    </row>
    <row r="361" spans="1:22" x14ac:dyDescent="0.25">
      <c r="A361" s="4">
        <f t="shared" si="50"/>
        <v>8</v>
      </c>
      <c r="B361" s="4">
        <f t="shared" si="51"/>
        <v>2013</v>
      </c>
      <c r="C361" s="9">
        <v>41487</v>
      </c>
      <c r="D361" s="12">
        <f ca="1">(1+[1]Returns!E361)*D360</f>
        <v>111140361.34545283</v>
      </c>
      <c r="E361" s="12">
        <f t="shared" ca="1" si="52"/>
        <v>111094370.39332426</v>
      </c>
      <c r="F361" s="12">
        <f t="shared" ca="1" si="53"/>
        <v>111090846.47190236</v>
      </c>
      <c r="G361" s="14">
        <f ca="1">G360*(1+Returns!G361)</f>
        <v>9966931.5122407097</v>
      </c>
      <c r="H361" s="14">
        <f ca="1">H360*(1+Returns!H361)</f>
        <v>11170615.916250054</v>
      </c>
      <c r="I361" s="14">
        <f ca="1">I360*(1+Returns!I361)</f>
        <v>5613639.0467903707</v>
      </c>
      <c r="J361" s="14">
        <f ca="1">J360*(1+Returns!J361)</f>
        <v>0</v>
      </c>
      <c r="K361" s="14">
        <f ca="1">K360*(1+Returns!K361)</f>
        <v>0</v>
      </c>
      <c r="L361" s="14">
        <f ca="1">L360*(1+Returns!L361)</f>
        <v>22329908.455203462</v>
      </c>
      <c r="M361" s="14">
        <f ca="1">M360*(1+Returns!M361)</f>
        <v>22386541.817557544</v>
      </c>
      <c r="N361" s="14">
        <f ca="1">N360*(1+Returns!N361)-R361-T361</f>
        <v>39626733.645282127</v>
      </c>
      <c r="O361" s="17">
        <f ca="1">(Assumptions!$B$16 / 252)*F360</f>
        <v>3523.9214219022633</v>
      </c>
      <c r="P361" s="17">
        <f t="shared" ca="1" si="54"/>
        <v>3523.9214219022688</v>
      </c>
      <c r="Q361" s="16">
        <f t="shared" si="55"/>
        <v>1</v>
      </c>
      <c r="R361" s="17">
        <f t="shared" ca="1" si="56"/>
        <v>80666.401366882186</v>
      </c>
      <c r="S361" s="19">
        <f t="shared" si="57"/>
        <v>0</v>
      </c>
      <c r="T361" s="20">
        <f ca="1">IF(AND(S361=1,F360&gt;D360),Assumptions!$B$17*(F360-D360),0)</f>
        <v>0</v>
      </c>
      <c r="U361" s="27">
        <f t="shared" ca="1" si="58"/>
        <v>7.8665683946810283E-4</v>
      </c>
      <c r="V361" s="34">
        <f t="shared" ca="1" si="59"/>
        <v>0.11090846471902549</v>
      </c>
    </row>
    <row r="362" spans="1:22" x14ac:dyDescent="0.25">
      <c r="A362" s="4">
        <f t="shared" si="50"/>
        <v>8</v>
      </c>
      <c r="B362" s="4">
        <f t="shared" si="51"/>
        <v>2013</v>
      </c>
      <c r="C362" s="9">
        <v>41488</v>
      </c>
      <c r="D362" s="12">
        <f ca="1">(1+[1]Returns!E362)*D361</f>
        <v>111175247.19347554</v>
      </c>
      <c r="E362" s="12">
        <f t="shared" ca="1" si="52"/>
        <v>111187299.83507714</v>
      </c>
      <c r="F362" s="12">
        <f t="shared" ca="1" si="53"/>
        <v>111180249.22011644</v>
      </c>
      <c r="G362" s="14">
        <f ca="1">G361*(1+Returns!G362)</f>
        <v>10027018.392102806</v>
      </c>
      <c r="H362" s="14">
        <f ca="1">H361*(1+Returns!H362)</f>
        <v>11174290.532620553</v>
      </c>
      <c r="I362" s="14">
        <f ca="1">I361*(1+Returns!I362)</f>
        <v>5615569.9188142447</v>
      </c>
      <c r="J362" s="14">
        <f ca="1">J361*(1+Returns!J362)</f>
        <v>0</v>
      </c>
      <c r="K362" s="14">
        <f ca="1">K361*(1+Returns!K362)</f>
        <v>0</v>
      </c>
      <c r="L362" s="14">
        <f ca="1">L361*(1+Returns!L362)</f>
        <v>22337220.38294201</v>
      </c>
      <c r="M362" s="14">
        <f ca="1">M361*(1+Returns!M362)</f>
        <v>22394040.489506446</v>
      </c>
      <c r="N362" s="14">
        <f ca="1">N361*(1+Returns!N362)-R362-T362</f>
        <v>39639160.119091086</v>
      </c>
      <c r="O362" s="17">
        <f ca="1">(Assumptions!$B$16 / 252)*F361</f>
        <v>3526.693538790551</v>
      </c>
      <c r="P362" s="17">
        <f t="shared" ca="1" si="54"/>
        <v>7050.6149606928193</v>
      </c>
      <c r="Q362" s="16">
        <f t="shared" si="55"/>
        <v>0</v>
      </c>
      <c r="R362" s="17">
        <f t="shared" si="56"/>
        <v>0</v>
      </c>
      <c r="S362" s="19">
        <f t="shared" si="57"/>
        <v>0</v>
      </c>
      <c r="T362" s="20">
        <f ca="1">IF(AND(S362=1,F361&gt;D361),Assumptions!$B$17*(F361-D361),0)</f>
        <v>0</v>
      </c>
      <c r="U362" s="27">
        <f t="shared" ca="1" si="58"/>
        <v>8.047715095653718E-4</v>
      </c>
      <c r="V362" s="34">
        <f t="shared" ca="1" si="59"/>
        <v>0.11180249220116645</v>
      </c>
    </row>
    <row r="363" spans="1:22" x14ac:dyDescent="0.25">
      <c r="A363" s="4">
        <f t="shared" si="50"/>
        <v>8</v>
      </c>
      <c r="B363" s="4">
        <f t="shared" si="51"/>
        <v>2013</v>
      </c>
      <c r="C363" s="9">
        <v>41491</v>
      </c>
      <c r="D363" s="12">
        <f ca="1">(1+[1]Returns!E363)*D362</f>
        <v>111210143.9918171</v>
      </c>
      <c r="E363" s="12">
        <f t="shared" ca="1" si="52"/>
        <v>111183889.73266631</v>
      </c>
      <c r="F363" s="12">
        <f t="shared" ca="1" si="53"/>
        <v>111173309.58598435</v>
      </c>
      <c r="G363" s="14">
        <f ca="1">G362*(1+Returns!G363)</f>
        <v>9990755.0520119537</v>
      </c>
      <c r="H363" s="14">
        <f ca="1">H362*(1+Returns!H363)</f>
        <v>11177966.357770011</v>
      </c>
      <c r="I363" s="14">
        <f ca="1">I362*(1+Returns!I363)</f>
        <v>5617501.4549824893</v>
      </c>
      <c r="J363" s="14">
        <f ca="1">J362*(1+Returns!J363)</f>
        <v>0</v>
      </c>
      <c r="K363" s="14">
        <f ca="1">K362*(1+Returns!K363)</f>
        <v>0</v>
      </c>
      <c r="L363" s="14">
        <f ca="1">L362*(1+Returns!L363)</f>
        <v>22344534.704971038</v>
      </c>
      <c r="M363" s="14">
        <f ca="1">M362*(1+Returns!M363)</f>
        <v>22401541.673235927</v>
      </c>
      <c r="N363" s="14">
        <f ca="1">N362*(1+Returns!N363)-R363-T363</f>
        <v>39651590.489694886</v>
      </c>
      <c r="O363" s="17">
        <f ca="1">(Assumptions!$B$16 / 252)*F362</f>
        <v>3529.5317212735376</v>
      </c>
      <c r="P363" s="17">
        <f t="shared" ca="1" si="54"/>
        <v>10580.146681966356</v>
      </c>
      <c r="Q363" s="16">
        <f t="shared" si="55"/>
        <v>0</v>
      </c>
      <c r="R363" s="17">
        <f t="shared" si="56"/>
        <v>0</v>
      </c>
      <c r="S363" s="19">
        <f t="shared" si="57"/>
        <v>0</v>
      </c>
      <c r="T363" s="20">
        <f ca="1">IF(AND(S363=1,F362&gt;D362),Assumptions!$B$17*(F362-D362),0)</f>
        <v>0</v>
      </c>
      <c r="U363" s="27">
        <f t="shared" ca="1" si="58"/>
        <v>-6.2417868108455288E-5</v>
      </c>
      <c r="V363" s="34">
        <f t="shared" ca="1" si="59"/>
        <v>0.11173309585984548</v>
      </c>
    </row>
    <row r="364" spans="1:22" x14ac:dyDescent="0.25">
      <c r="A364" s="4">
        <f t="shared" si="50"/>
        <v>8</v>
      </c>
      <c r="B364" s="4">
        <f t="shared" si="51"/>
        <v>2013</v>
      </c>
      <c r="C364" s="9">
        <v>41492</v>
      </c>
      <c r="D364" s="12">
        <f ca="1">(1+[1]Returns!E364)*D363</f>
        <v>111245011.70826285</v>
      </c>
      <c r="E364" s="12">
        <f t="shared" ca="1" si="52"/>
        <v>111230022.75011802</v>
      </c>
      <c r="F364" s="12">
        <f t="shared" ca="1" si="53"/>
        <v>111215913.29202062</v>
      </c>
      <c r="G364" s="14">
        <f ca="1">G363*(1+Returns!G364)</f>
        <v>10004061.792124545</v>
      </c>
      <c r="H364" s="14">
        <f ca="1">H363*(1+Returns!H364)</f>
        <v>11181639.182756538</v>
      </c>
      <c r="I364" s="14">
        <f ca="1">I363*(1+Returns!I364)</f>
        <v>5619431.4477054104</v>
      </c>
      <c r="J364" s="14">
        <f ca="1">J363*(1+Returns!J364)</f>
        <v>0</v>
      </c>
      <c r="K364" s="14">
        <f ca="1">K363*(1+Returns!K364)</f>
        <v>0</v>
      </c>
      <c r="L364" s="14">
        <f ca="1">L363*(1+Returns!L364)</f>
        <v>22351843.044597447</v>
      </c>
      <c r="M364" s="14">
        <f ca="1">M363*(1+Returns!M364)</f>
        <v>22409036.78599612</v>
      </c>
      <c r="N364" s="14">
        <f ca="1">N363*(1+Returns!N364)-R364-T364</f>
        <v>39664010.496937953</v>
      </c>
      <c r="O364" s="17">
        <f ca="1">(Assumptions!$B$16 / 252)*F363</f>
        <v>3529.3114154280743</v>
      </c>
      <c r="P364" s="17">
        <f t="shared" ca="1" si="54"/>
        <v>14109.45809739443</v>
      </c>
      <c r="Q364" s="16">
        <f t="shared" si="55"/>
        <v>0</v>
      </c>
      <c r="R364" s="17">
        <f t="shared" si="56"/>
        <v>0</v>
      </c>
      <c r="S364" s="19">
        <f t="shared" si="57"/>
        <v>0</v>
      </c>
      <c r="T364" s="20">
        <f ca="1">IF(AND(S364=1,F363&gt;D363),Assumptions!$B$17*(F363-D363),0)</f>
        <v>0</v>
      </c>
      <c r="U364" s="27">
        <f t="shared" ca="1" si="58"/>
        <v>3.8321883368341858E-4</v>
      </c>
      <c r="V364" s="34">
        <f t="shared" ca="1" si="59"/>
        <v>0.11215913292020807</v>
      </c>
    </row>
    <row r="365" spans="1:22" x14ac:dyDescent="0.25">
      <c r="A365" s="4">
        <f t="shared" si="50"/>
        <v>8</v>
      </c>
      <c r="B365" s="4">
        <f t="shared" si="51"/>
        <v>2013</v>
      </c>
      <c r="C365" s="9">
        <v>41493</v>
      </c>
      <c r="D365" s="12">
        <f ca="1">(1+[1]Returns!E365)*D364</f>
        <v>111279890.35678373</v>
      </c>
      <c r="E365" s="12">
        <f t="shared" ca="1" si="52"/>
        <v>111256202.11484632</v>
      </c>
      <c r="F365" s="12">
        <f t="shared" ca="1" si="53"/>
        <v>111238561.9928349</v>
      </c>
      <c r="G365" s="14">
        <f ca="1">G364*(1+Returns!G365)</f>
        <v>9997404.2212318443</v>
      </c>
      <c r="H365" s="14">
        <f ca="1">H364*(1+Returns!H365)</f>
        <v>11185313.214549648</v>
      </c>
      <c r="I365" s="14">
        <f ca="1">I364*(1+Returns!I365)</f>
        <v>5621362.1035117218</v>
      </c>
      <c r="J365" s="14">
        <f ca="1">J364*(1+Returns!J365)</f>
        <v>0</v>
      </c>
      <c r="K365" s="14">
        <f ca="1">K364*(1+Returns!K365)</f>
        <v>0</v>
      </c>
      <c r="L365" s="14">
        <f ca="1">L364*(1+Returns!L365)</f>
        <v>22359153.774599344</v>
      </c>
      <c r="M365" s="14">
        <f ca="1">M364*(1+Returns!M365)</f>
        <v>22416534.406472798</v>
      </c>
      <c r="N365" s="14">
        <f ca="1">N364*(1+Returns!N365)-R365-T365</f>
        <v>39676434.394480959</v>
      </c>
      <c r="O365" s="17">
        <f ca="1">(Assumptions!$B$16 / 252)*F364</f>
        <v>3530.6639140324005</v>
      </c>
      <c r="P365" s="17">
        <f t="shared" ca="1" si="54"/>
        <v>17640.122011426829</v>
      </c>
      <c r="Q365" s="16">
        <f t="shared" si="55"/>
        <v>0</v>
      </c>
      <c r="R365" s="17">
        <f t="shared" si="56"/>
        <v>0</v>
      </c>
      <c r="S365" s="19">
        <f t="shared" si="57"/>
        <v>0</v>
      </c>
      <c r="T365" s="20">
        <f ca="1">IF(AND(S365=1,F364&gt;D364),Assumptions!$B$17*(F364-D364),0)</f>
        <v>0</v>
      </c>
      <c r="U365" s="27">
        <f t="shared" ca="1" si="58"/>
        <v>2.036462242125392E-4</v>
      </c>
      <c r="V365" s="34">
        <f t="shared" ca="1" si="59"/>
        <v>0.11238561992835083</v>
      </c>
    </row>
    <row r="366" spans="1:22" x14ac:dyDescent="0.25">
      <c r="A366" s="4">
        <f t="shared" si="50"/>
        <v>8</v>
      </c>
      <c r="B366" s="4">
        <f t="shared" si="51"/>
        <v>2013</v>
      </c>
      <c r="C366" s="9">
        <v>41494</v>
      </c>
      <c r="D366" s="12">
        <f ca="1">(1+[1]Returns!E366)*D365</f>
        <v>111314779.94080728</v>
      </c>
      <c r="E366" s="12">
        <f t="shared" ca="1" si="52"/>
        <v>111265282.65678033</v>
      </c>
      <c r="F366" s="12">
        <f t="shared" ca="1" si="53"/>
        <v>111244111.1518485</v>
      </c>
      <c r="G366" s="14">
        <f ca="1">G365*(1+Returns!G366)</f>
        <v>9973637.1657992303</v>
      </c>
      <c r="H366" s="14">
        <f ca="1">H365*(1+Returns!H366)</f>
        <v>11188988.453545868</v>
      </c>
      <c r="I366" s="14">
        <f ca="1">I365*(1+Returns!I366)</f>
        <v>5623293.4226292372</v>
      </c>
      <c r="J366" s="14">
        <f ca="1">J365*(1+Returns!J366)</f>
        <v>0</v>
      </c>
      <c r="K366" s="14">
        <f ca="1">K365*(1+Returns!K366)</f>
        <v>0</v>
      </c>
      <c r="L366" s="14">
        <f ca="1">L365*(1+Returns!L366)</f>
        <v>22366466.895758562</v>
      </c>
      <c r="M366" s="14">
        <f ca="1">M365*(1+Returns!M366)</f>
        <v>22424034.535504989</v>
      </c>
      <c r="N366" s="14">
        <f ca="1">N365*(1+Returns!N366)-R366-T366</f>
        <v>39688862.183542445</v>
      </c>
      <c r="O366" s="17">
        <f ca="1">(Assumptions!$B$16 / 252)*F365</f>
        <v>3531.3829204074568</v>
      </c>
      <c r="P366" s="17">
        <f t="shared" ca="1" si="54"/>
        <v>21171.504931834286</v>
      </c>
      <c r="Q366" s="16">
        <f t="shared" si="55"/>
        <v>0</v>
      </c>
      <c r="R366" s="17">
        <f t="shared" si="56"/>
        <v>0</v>
      </c>
      <c r="S366" s="19">
        <f t="shared" si="57"/>
        <v>0</v>
      </c>
      <c r="T366" s="20">
        <f ca="1">IF(AND(S366=1,F365&gt;D365),Assumptions!$B$17*(F365-D365),0)</f>
        <v>0</v>
      </c>
      <c r="U366" s="27">
        <f t="shared" ca="1" si="58"/>
        <v>4.9885209896460836E-5</v>
      </c>
      <c r="V366" s="34">
        <f t="shared" ca="1" si="59"/>
        <v>0.11244111151848668</v>
      </c>
    </row>
    <row r="367" spans="1:22" x14ac:dyDescent="0.25">
      <c r="A367" s="4">
        <f t="shared" si="50"/>
        <v>8</v>
      </c>
      <c r="B367" s="4">
        <f t="shared" si="51"/>
        <v>2013</v>
      </c>
      <c r="C367" s="9">
        <v>41495</v>
      </c>
      <c r="D367" s="12">
        <f ca="1">(1+[1]Returns!E367)*D366</f>
        <v>111349680.46376212</v>
      </c>
      <c r="E367" s="12">
        <f t="shared" ca="1" si="52"/>
        <v>111175758.77712229</v>
      </c>
      <c r="F367" s="12">
        <f t="shared" ca="1" si="53"/>
        <v>111151055.71310627</v>
      </c>
      <c r="G367" s="14">
        <f ca="1">G366*(1+Returns!G367)</f>
        <v>9851255.0235639997</v>
      </c>
      <c r="H367" s="14">
        <f ca="1">H366*(1+Returns!H367)</f>
        <v>11192664.900141861</v>
      </c>
      <c r="I367" s="14">
        <f ca="1">I366*(1+Returns!I367)</f>
        <v>5625225.4052858502</v>
      </c>
      <c r="J367" s="14">
        <f ca="1">J366*(1+Returns!J367)</f>
        <v>0</v>
      </c>
      <c r="K367" s="14">
        <f ca="1">K366*(1+Returns!K367)</f>
        <v>0</v>
      </c>
      <c r="L367" s="14">
        <f ca="1">L366*(1+Returns!L367)</f>
        <v>22373782.408857193</v>
      </c>
      <c r="M367" s="14">
        <f ca="1">M366*(1+Returns!M367)</f>
        <v>22431537.173932008</v>
      </c>
      <c r="N367" s="14">
        <f ca="1">N366*(1+Returns!N367)-R367-T367</f>
        <v>39701293.865341358</v>
      </c>
      <c r="O367" s="17">
        <f ca="1">(Assumptions!$B$16 / 252)*F366</f>
        <v>3531.5590841856665</v>
      </c>
      <c r="P367" s="17">
        <f t="shared" ca="1" si="54"/>
        <v>24703.064016019955</v>
      </c>
      <c r="Q367" s="16">
        <f t="shared" si="55"/>
        <v>0</v>
      </c>
      <c r="R367" s="17">
        <f t="shared" si="56"/>
        <v>0</v>
      </c>
      <c r="S367" s="19">
        <f t="shared" si="57"/>
        <v>0</v>
      </c>
      <c r="T367" s="20">
        <f ca="1">IF(AND(S367=1,F366&gt;D366),Assumptions!$B$17*(F366-D366),0)</f>
        <v>0</v>
      </c>
      <c r="U367" s="27">
        <f t="shared" ca="1" si="58"/>
        <v>-8.364976606735075E-4</v>
      </c>
      <c r="V367" s="34">
        <f t="shared" ca="1" si="59"/>
        <v>0.11151055713106439</v>
      </c>
    </row>
    <row r="368" spans="1:22" x14ac:dyDescent="0.25">
      <c r="A368" s="4">
        <f t="shared" si="50"/>
        <v>8</v>
      </c>
      <c r="B368" s="4">
        <f t="shared" si="51"/>
        <v>2013</v>
      </c>
      <c r="C368" s="9">
        <v>41498</v>
      </c>
      <c r="D368" s="12">
        <f ca="1">(1+[1]Returns!E368)*D367</f>
        <v>111384591.92907791</v>
      </c>
      <c r="E368" s="12">
        <f t="shared" ca="1" si="52"/>
        <v>111139226.09599742</v>
      </c>
      <c r="F368" s="12">
        <f t="shared" ca="1" si="53"/>
        <v>111110994.42703813</v>
      </c>
      <c r="G368" s="14">
        <f ca="1">G367*(1+Returns!G368)</f>
        <v>9781853.4111854434</v>
      </c>
      <c r="H368" s="14">
        <f ca="1">H367*(1+Returns!H368)</f>
        <v>11196342.554734414</v>
      </c>
      <c r="I368" s="14">
        <f ca="1">I367*(1+Returns!I368)</f>
        <v>5627158.0517095299</v>
      </c>
      <c r="J368" s="14">
        <f ca="1">J367*(1+Returns!J368)</f>
        <v>0</v>
      </c>
      <c r="K368" s="14">
        <f ca="1">K367*(1+Returns!K368)</f>
        <v>0</v>
      </c>
      <c r="L368" s="14">
        <f ca="1">L367*(1+Returns!L368)</f>
        <v>22381100.314677577</v>
      </c>
      <c r="M368" s="14">
        <f ca="1">M367*(1+Returns!M368)</f>
        <v>22439042.322593451</v>
      </c>
      <c r="N368" s="14">
        <f ca="1">N367*(1+Returns!N368)-R368-T368</f>
        <v>39713729.441097006</v>
      </c>
      <c r="O368" s="17">
        <f ca="1">(Assumptions!$B$16 / 252)*F367</f>
        <v>3528.6049432732148</v>
      </c>
      <c r="P368" s="17">
        <f t="shared" ca="1" si="54"/>
        <v>28231.668959293169</v>
      </c>
      <c r="Q368" s="16">
        <f t="shared" si="55"/>
        <v>0</v>
      </c>
      <c r="R368" s="17">
        <f t="shared" si="56"/>
        <v>0</v>
      </c>
      <c r="S368" s="19">
        <f t="shared" si="57"/>
        <v>0</v>
      </c>
      <c r="T368" s="20">
        <f ca="1">IF(AND(S368=1,F367&gt;D367),Assumptions!$B$17*(F367-D367),0)</f>
        <v>0</v>
      </c>
      <c r="U368" s="27">
        <f t="shared" ca="1" si="58"/>
        <v>-3.6042200239239097E-4</v>
      </c>
      <c r="V368" s="34">
        <f t="shared" ca="1" si="59"/>
        <v>0.1111099442703829</v>
      </c>
    </row>
    <row r="369" spans="1:22" x14ac:dyDescent="0.25">
      <c r="A369" s="4">
        <f t="shared" si="50"/>
        <v>8</v>
      </c>
      <c r="B369" s="4">
        <f t="shared" si="51"/>
        <v>2013</v>
      </c>
      <c r="C369" s="9">
        <v>41499</v>
      </c>
      <c r="D369" s="12">
        <f ca="1">(1+[1]Returns!E369)*D368</f>
        <v>111419514.34018542</v>
      </c>
      <c r="E369" s="12">
        <f t="shared" ca="1" si="52"/>
        <v>111306718.97868374</v>
      </c>
      <c r="F369" s="12">
        <f t="shared" ca="1" si="53"/>
        <v>111274959.97656803</v>
      </c>
      <c r="G369" s="14">
        <f ca="1">G368*(1+Returns!G369)</f>
        <v>9916466.6904743798</v>
      </c>
      <c r="H369" s="14">
        <f ca="1">H368*(1+Returns!H369)</f>
        <v>11200021.417720448</v>
      </c>
      <c r="I369" s="14">
        <f ca="1">I368*(1+Returns!I369)</f>
        <v>5629091.3621283267</v>
      </c>
      <c r="J369" s="14">
        <f ca="1">J368*(1+Returns!J369)</f>
        <v>0</v>
      </c>
      <c r="K369" s="14">
        <f ca="1">K368*(1+Returns!K369)</f>
        <v>0</v>
      </c>
      <c r="L369" s="14">
        <f ca="1">L368*(1+Returns!L369)</f>
        <v>22388420.614002313</v>
      </c>
      <c r="M369" s="14">
        <f ca="1">M368*(1+Returns!M369)</f>
        <v>22446549.98232919</v>
      </c>
      <c r="N369" s="14">
        <f ca="1">N368*(1+Returns!N369)-R369-T369</f>
        <v>39726168.912029095</v>
      </c>
      <c r="O369" s="17">
        <f ca="1">(Assumptions!$B$16 / 252)*F368</f>
        <v>3527.3331564139089</v>
      </c>
      <c r="P369" s="17">
        <f t="shared" ca="1" si="54"/>
        <v>31759.002115707077</v>
      </c>
      <c r="Q369" s="16">
        <f t="shared" si="55"/>
        <v>0</v>
      </c>
      <c r="R369" s="17">
        <f t="shared" si="56"/>
        <v>0</v>
      </c>
      <c r="S369" s="19">
        <f t="shared" si="57"/>
        <v>0</v>
      </c>
      <c r="T369" s="20">
        <f ca="1">IF(AND(S369=1,F368&gt;D368),Assumptions!$B$17*(F368-D368),0)</f>
        <v>0</v>
      </c>
      <c r="U369" s="27">
        <f t="shared" ca="1" si="58"/>
        <v>1.4756914954763278E-3</v>
      </c>
      <c r="V369" s="34">
        <f t="shared" ca="1" si="59"/>
        <v>0.11274959976568177</v>
      </c>
    </row>
    <row r="370" spans="1:22" x14ac:dyDescent="0.25">
      <c r="A370" s="4">
        <f t="shared" si="50"/>
        <v>8</v>
      </c>
      <c r="B370" s="4">
        <f t="shared" si="51"/>
        <v>2013</v>
      </c>
      <c r="C370" s="9">
        <v>41500</v>
      </c>
      <c r="D370" s="12">
        <f ca="1">(1+[1]Returns!E370)*D369</f>
        <v>111454447.70051649</v>
      </c>
      <c r="E370" s="12">
        <f t="shared" ca="1" si="52"/>
        <v>111473708.89201136</v>
      </c>
      <c r="F370" s="12">
        <f t="shared" ca="1" si="53"/>
        <v>111438417.3514837</v>
      </c>
      <c r="G370" s="14">
        <f ca="1">G369*(1+Returns!G370)</f>
        <v>10050566.324792642</v>
      </c>
      <c r="H370" s="14">
        <f ca="1">H369*(1+Returns!H370)</f>
        <v>11203701.489497015</v>
      </c>
      <c r="I370" s="14">
        <f ca="1">I369*(1+Returns!I370)</f>
        <v>5631025.3367703678</v>
      </c>
      <c r="J370" s="14">
        <f ca="1">J369*(1+Returns!J370)</f>
        <v>0</v>
      </c>
      <c r="K370" s="14">
        <f ca="1">K369*(1+Returns!K370)</f>
        <v>0</v>
      </c>
      <c r="L370" s="14">
        <f ca="1">L369*(1+Returns!L370)</f>
        <v>22395743.307614259</v>
      </c>
      <c r="M370" s="14">
        <f ca="1">M369*(1+Returns!M370)</f>
        <v>22454060.15397938</v>
      </c>
      <c r="N370" s="14">
        <f ca="1">N369*(1+Returns!N370)-R370-T370</f>
        <v>39738612.279357702</v>
      </c>
      <c r="O370" s="17">
        <f ca="1">(Assumptions!$B$16 / 252)*F369</f>
        <v>3532.5384119545406</v>
      </c>
      <c r="P370" s="17">
        <f t="shared" ca="1" si="54"/>
        <v>35291.540527661615</v>
      </c>
      <c r="Q370" s="16">
        <f t="shared" si="55"/>
        <v>0</v>
      </c>
      <c r="R370" s="17">
        <f t="shared" si="56"/>
        <v>0</v>
      </c>
      <c r="S370" s="19">
        <f t="shared" si="57"/>
        <v>0</v>
      </c>
      <c r="T370" s="20">
        <f ca="1">IF(AND(S370=1,F369&gt;D369),Assumptions!$B$17*(F369-D369),0)</f>
        <v>0</v>
      </c>
      <c r="U370" s="27">
        <f t="shared" ca="1" si="58"/>
        <v>1.4689502018252476E-3</v>
      </c>
      <c r="V370" s="34">
        <f t="shared" ca="1" si="59"/>
        <v>0.11438417351483854</v>
      </c>
    </row>
    <row r="371" spans="1:22" x14ac:dyDescent="0.25">
      <c r="A371" s="4">
        <f t="shared" si="50"/>
        <v>8</v>
      </c>
      <c r="B371" s="4">
        <f t="shared" si="51"/>
        <v>2013</v>
      </c>
      <c r="C371" s="9">
        <v>41501</v>
      </c>
      <c r="D371" s="12">
        <f ca="1">(1+[1]Returns!E371)*D370</f>
        <v>111489392.01350403</v>
      </c>
      <c r="E371" s="12">
        <f t="shared" ca="1" si="52"/>
        <v>111469826.83915305</v>
      </c>
      <c r="F371" s="12">
        <f t="shared" ca="1" si="53"/>
        <v>111430997.57109042</v>
      </c>
      <c r="G371" s="14">
        <f ca="1">G370*(1+Returns!G371)</f>
        <v>10013783.313843627</v>
      </c>
      <c r="H371" s="14">
        <f ca="1">H370*(1+Returns!H371)</f>
        <v>11207382.770461295</v>
      </c>
      <c r="I371" s="14">
        <f ca="1">I370*(1+Returns!I371)</f>
        <v>5632959.9758638581</v>
      </c>
      <c r="J371" s="14">
        <f ca="1">J370*(1+Returns!J371)</f>
        <v>0</v>
      </c>
      <c r="K371" s="14">
        <f ca="1">K370*(1+Returns!K371)</f>
        <v>0</v>
      </c>
      <c r="L371" s="14">
        <f ca="1">L370*(1+Returns!L371)</f>
        <v>22403068.396296527</v>
      </c>
      <c r="M371" s="14">
        <f ca="1">M370*(1+Returns!M371)</f>
        <v>22461572.838384461</v>
      </c>
      <c r="N371" s="14">
        <f ca="1">N370*(1+Returns!N371)-R371-T371</f>
        <v>39751059.544303283</v>
      </c>
      <c r="O371" s="17">
        <f ca="1">(Assumptions!$B$16 / 252)*F370</f>
        <v>3537.7275349677366</v>
      </c>
      <c r="P371" s="17">
        <f t="shared" ca="1" si="54"/>
        <v>38829.268062629351</v>
      </c>
      <c r="Q371" s="16">
        <f t="shared" si="55"/>
        <v>0</v>
      </c>
      <c r="R371" s="17">
        <f t="shared" si="56"/>
        <v>0</v>
      </c>
      <c r="S371" s="19">
        <f t="shared" si="57"/>
        <v>0</v>
      </c>
      <c r="T371" s="20">
        <f ca="1">IF(AND(S371=1,F370&gt;D370),Assumptions!$B$17*(F370-D370),0)</f>
        <v>0</v>
      </c>
      <c r="U371" s="27">
        <f t="shared" ca="1" si="58"/>
        <v>-6.6581889528127824E-5</v>
      </c>
      <c r="V371" s="34">
        <f t="shared" ca="1" si="59"/>
        <v>0.11430997571090562</v>
      </c>
    </row>
    <row r="372" spans="1:22" x14ac:dyDescent="0.25">
      <c r="A372" s="4">
        <f t="shared" si="50"/>
        <v>8</v>
      </c>
      <c r="B372" s="4">
        <f t="shared" si="51"/>
        <v>2013</v>
      </c>
      <c r="C372" s="9">
        <v>41502</v>
      </c>
      <c r="D372" s="12">
        <f ca="1">(1+[1]Returns!E372)*D371</f>
        <v>111524347.28258201</v>
      </c>
      <c r="E372" s="12">
        <f t="shared" ca="1" si="52"/>
        <v>111712292.87564844</v>
      </c>
      <c r="F372" s="12">
        <f t="shared" ca="1" si="53"/>
        <v>111669926.11559942</v>
      </c>
      <c r="G372" s="14">
        <f ca="1">G371*(1+Returns!G372)</f>
        <v>10223337.709696438</v>
      </c>
      <c r="H372" s="14">
        <f ca="1">H371*(1+Returns!H372)</f>
        <v>11211065.261010598</v>
      </c>
      <c r="I372" s="14">
        <f ca="1">I371*(1+Returns!I372)</f>
        <v>5634895.2796370825</v>
      </c>
      <c r="J372" s="14">
        <f ca="1">J371*(1+Returns!J372)</f>
        <v>0</v>
      </c>
      <c r="K372" s="14">
        <f ca="1">K371*(1+Returns!K372)</f>
        <v>0</v>
      </c>
      <c r="L372" s="14">
        <f ca="1">L371*(1+Returns!L372)</f>
        <v>22410395.880832482</v>
      </c>
      <c r="M372" s="14">
        <f ca="1">M371*(1+Returns!M372)</f>
        <v>22469088.036385149</v>
      </c>
      <c r="N372" s="14">
        <f ca="1">N371*(1+Returns!N372)-R372-T372</f>
        <v>39763510.708086692</v>
      </c>
      <c r="O372" s="17">
        <f ca="1">(Assumptions!$B$16 / 252)*F371</f>
        <v>3537.4919863838227</v>
      </c>
      <c r="P372" s="17">
        <f t="shared" ca="1" si="54"/>
        <v>42366.760049013174</v>
      </c>
      <c r="Q372" s="16">
        <f t="shared" si="55"/>
        <v>0</v>
      </c>
      <c r="R372" s="17">
        <f t="shared" si="56"/>
        <v>0</v>
      </c>
      <c r="S372" s="19">
        <f t="shared" si="57"/>
        <v>0</v>
      </c>
      <c r="T372" s="20">
        <f ca="1">IF(AND(S372=1,F371&gt;D371),Assumptions!$B$17*(F371-D371),0)</f>
        <v>0</v>
      </c>
      <c r="U372" s="27">
        <f t="shared" ca="1" si="58"/>
        <v>2.1441838421716319E-3</v>
      </c>
      <c r="V372" s="34">
        <f t="shared" ca="1" si="59"/>
        <v>0.1166992611559956</v>
      </c>
    </row>
    <row r="373" spans="1:22" x14ac:dyDescent="0.25">
      <c r="A373" s="4">
        <f t="shared" si="50"/>
        <v>8</v>
      </c>
      <c r="B373" s="4">
        <f t="shared" si="51"/>
        <v>2013</v>
      </c>
      <c r="C373" s="9">
        <v>41505</v>
      </c>
      <c r="D373" s="12">
        <f ca="1">(1+[1]Returns!E373)*D372</f>
        <v>111559313.51118551</v>
      </c>
      <c r="E373" s="12">
        <f t="shared" ca="1" si="52"/>
        <v>112149664.32130268</v>
      </c>
      <c r="F373" s="12">
        <f t="shared" ca="1" si="53"/>
        <v>112103752.48423412</v>
      </c>
      <c r="G373" s="14">
        <f ca="1">G372*(1+Returns!G373)</f>
        <v>10627786.828684574</v>
      </c>
      <c r="H373" s="14">
        <f ca="1">H372*(1+Returns!H373)</f>
        <v>11214748.961542368</v>
      </c>
      <c r="I373" s="14">
        <f ca="1">I372*(1+Returns!I373)</f>
        <v>5636831.248318403</v>
      </c>
      <c r="J373" s="14">
        <f ca="1">J372*(1+Returns!J373)</f>
        <v>0</v>
      </c>
      <c r="K373" s="14">
        <f ca="1">K372*(1+Returns!K373)</f>
        <v>0</v>
      </c>
      <c r="L373" s="14">
        <f ca="1">L372*(1+Returns!L373)</f>
        <v>22417725.76200575</v>
      </c>
      <c r="M373" s="14">
        <f ca="1">M372*(1+Returns!M373)</f>
        <v>22476605.748822443</v>
      </c>
      <c r="N373" s="14">
        <f ca="1">N372*(1+Returns!N373)-R373-T373</f>
        <v>39775965.771929152</v>
      </c>
      <c r="O373" s="17">
        <f ca="1">(Assumptions!$B$16 / 252)*F372</f>
        <v>3545.0770195428386</v>
      </c>
      <c r="P373" s="17">
        <f t="shared" ca="1" si="54"/>
        <v>45911.837068556015</v>
      </c>
      <c r="Q373" s="16">
        <f t="shared" si="55"/>
        <v>0</v>
      </c>
      <c r="R373" s="17">
        <f t="shared" si="56"/>
        <v>0</v>
      </c>
      <c r="S373" s="19">
        <f t="shared" si="57"/>
        <v>0</v>
      </c>
      <c r="T373" s="20">
        <f ca="1">IF(AND(S373=1,F372&gt;D372),Assumptions!$B$17*(F372-D372),0)</f>
        <v>0</v>
      </c>
      <c r="U373" s="27">
        <f t="shared" ca="1" si="58"/>
        <v>3.8848988597486311E-3</v>
      </c>
      <c r="V373" s="34">
        <f t="shared" ca="1" si="59"/>
        <v>0.12103752484234276</v>
      </c>
    </row>
    <row r="374" spans="1:22" x14ac:dyDescent="0.25">
      <c r="A374" s="4">
        <f t="shared" si="50"/>
        <v>8</v>
      </c>
      <c r="B374" s="4">
        <f t="shared" si="51"/>
        <v>2013</v>
      </c>
      <c r="C374" s="9">
        <v>41506</v>
      </c>
      <c r="D374" s="12">
        <f ca="1">(1+[1]Returns!E374)*D373</f>
        <v>111594290.70275067</v>
      </c>
      <c r="E374" s="12">
        <f t="shared" ca="1" si="52"/>
        <v>112391671.10941097</v>
      </c>
      <c r="F374" s="12">
        <f t="shared" ca="1" si="53"/>
        <v>112342200.4230572</v>
      </c>
      <c r="G374" s="14">
        <f ca="1">G373*(1+Returns!G374)</f>
        <v>10836860.600630414</v>
      </c>
      <c r="H374" s="14">
        <f ca="1">H373*(1+Returns!H374)</f>
        <v>11218433.872454176</v>
      </c>
      <c r="I374" s="14">
        <f ca="1">I373*(1+Returns!I374)</f>
        <v>5638767.8821362611</v>
      </c>
      <c r="J374" s="14">
        <f ca="1">J373*(1+Returns!J374)</f>
        <v>0</v>
      </c>
      <c r="K374" s="14">
        <f ca="1">K373*(1+Returns!K374)</f>
        <v>0</v>
      </c>
      <c r="L374" s="14">
        <f ca="1">L373*(1+Returns!L374)</f>
        <v>22425058.04060021</v>
      </c>
      <c r="M374" s="14">
        <f ca="1">M373*(1+Returns!M374)</f>
        <v>22484125.976537626</v>
      </c>
      <c r="N374" s="14">
        <f ca="1">N373*(1+Returns!N374)-R374-T374</f>
        <v>39788424.737052269</v>
      </c>
      <c r="O374" s="17">
        <f ca="1">(Assumptions!$B$16 / 252)*F373</f>
        <v>3558.8492852137815</v>
      </c>
      <c r="P374" s="17">
        <f t="shared" ca="1" si="54"/>
        <v>49470.686353769794</v>
      </c>
      <c r="Q374" s="16">
        <f t="shared" si="55"/>
        <v>0</v>
      </c>
      <c r="R374" s="17">
        <f t="shared" si="56"/>
        <v>0</v>
      </c>
      <c r="S374" s="19">
        <f t="shared" si="57"/>
        <v>0</v>
      </c>
      <c r="T374" s="20">
        <f ca="1">IF(AND(S374=1,F373&gt;D373),Assumptions!$B$17*(F373-D373),0)</f>
        <v>0</v>
      </c>
      <c r="U374" s="27">
        <f t="shared" ca="1" si="58"/>
        <v>2.1270290560220229E-3</v>
      </c>
      <c r="V374" s="34">
        <f t="shared" ca="1" si="59"/>
        <v>0.12342200423057337</v>
      </c>
    </row>
    <row r="375" spans="1:22" x14ac:dyDescent="0.25">
      <c r="A375" s="4">
        <f t="shared" si="50"/>
        <v>8</v>
      </c>
      <c r="B375" s="4">
        <f t="shared" si="51"/>
        <v>2013</v>
      </c>
      <c r="C375" s="9">
        <v>41507</v>
      </c>
      <c r="D375" s="12">
        <f ca="1">(1+[1]Returns!E375)*D374</f>
        <v>111629278.86071469</v>
      </c>
      <c r="E375" s="12">
        <f t="shared" ca="1" si="52"/>
        <v>112253192.90731901</v>
      </c>
      <c r="F375" s="12">
        <f t="shared" ca="1" si="53"/>
        <v>112200155.80190419</v>
      </c>
      <c r="G375" s="14">
        <f ca="1">G374*(1+Returns!G375)</f>
        <v>10665438.689405818</v>
      </c>
      <c r="H375" s="14">
        <f ca="1">H374*(1+Returns!H375)</f>
        <v>11222119.994143726</v>
      </c>
      <c r="I375" s="14">
        <f ca="1">I374*(1+Returns!I375)</f>
        <v>5640705.1813191762</v>
      </c>
      <c r="J375" s="14">
        <f ca="1">J374*(1+Returns!J375)</f>
        <v>0</v>
      </c>
      <c r="K375" s="14">
        <f ca="1">K374*(1+Returns!K375)</f>
        <v>0</v>
      </c>
      <c r="L375" s="14">
        <f ca="1">L374*(1+Returns!L375)</f>
        <v>22432392.717399999</v>
      </c>
      <c r="M375" s="14">
        <f ca="1">M374*(1+Returns!M375)</f>
        <v>22491648.72037226</v>
      </c>
      <c r="N375" s="14">
        <f ca="1">N374*(1+Returns!N375)-R375-T375</f>
        <v>39800887.604678042</v>
      </c>
      <c r="O375" s="17">
        <f ca="1">(Assumptions!$B$16 / 252)*F374</f>
        <v>3566.4190610494347</v>
      </c>
      <c r="P375" s="17">
        <f t="shared" ca="1" si="54"/>
        <v>53037.105414819227</v>
      </c>
      <c r="Q375" s="16">
        <f t="shared" si="55"/>
        <v>0</v>
      </c>
      <c r="R375" s="17">
        <f t="shared" si="56"/>
        <v>0</v>
      </c>
      <c r="S375" s="19">
        <f t="shared" si="57"/>
        <v>0</v>
      </c>
      <c r="T375" s="20">
        <f ca="1">IF(AND(S375=1,F374&gt;D374),Assumptions!$B$17*(F374-D374),0)</f>
        <v>0</v>
      </c>
      <c r="U375" s="27">
        <f t="shared" ca="1" si="58"/>
        <v>-1.2643923709709792E-3</v>
      </c>
      <c r="V375" s="34">
        <f t="shared" ca="1" si="59"/>
        <v>0.12200155801904322</v>
      </c>
    </row>
    <row r="376" spans="1:22" x14ac:dyDescent="0.25">
      <c r="A376" s="4">
        <f t="shared" si="50"/>
        <v>8</v>
      </c>
      <c r="B376" s="4">
        <f t="shared" si="51"/>
        <v>2013</v>
      </c>
      <c r="C376" s="9">
        <v>41508</v>
      </c>
      <c r="D376" s="12">
        <f ca="1">(1+[1]Returns!E376)*D375</f>
        <v>111664277.98851588</v>
      </c>
      <c r="E376" s="12">
        <f t="shared" ca="1" si="52"/>
        <v>112443135.76721516</v>
      </c>
      <c r="F376" s="12">
        <f t="shared" ca="1" si="53"/>
        <v>112386536.75209235</v>
      </c>
      <c r="G376" s="14">
        <f ca="1">G375*(1+Returns!G376)</f>
        <v>10822427.143724013</v>
      </c>
      <c r="H376" s="14">
        <f ca="1">H375*(1+Returns!H376)</f>
        <v>11225807.327008853</v>
      </c>
      <c r="I376" s="14">
        <f ca="1">I375*(1+Returns!I376)</f>
        <v>5642643.1460957462</v>
      </c>
      <c r="J376" s="14">
        <f ca="1">J375*(1+Returns!J376)</f>
        <v>0</v>
      </c>
      <c r="K376" s="14">
        <f ca="1">K375*(1+Returns!K376)</f>
        <v>0</v>
      </c>
      <c r="L376" s="14">
        <f ca="1">L375*(1+Returns!L376)</f>
        <v>22439729.793189511</v>
      </c>
      <c r="M376" s="14">
        <f ca="1">M375*(1+Returns!M376)</f>
        <v>22499173.981168184</v>
      </c>
      <c r="N376" s="14">
        <f ca="1">N375*(1+Returns!N376)-R376-T376</f>
        <v>39813354.376028843</v>
      </c>
      <c r="O376" s="17">
        <f ca="1">(Assumptions!$B$16 / 252)*F375</f>
        <v>3561.9097079969583</v>
      </c>
      <c r="P376" s="17">
        <f t="shared" ca="1" si="54"/>
        <v>56599.015122816185</v>
      </c>
      <c r="Q376" s="16">
        <f t="shared" si="55"/>
        <v>0</v>
      </c>
      <c r="R376" s="17">
        <f t="shared" si="56"/>
        <v>0</v>
      </c>
      <c r="S376" s="19">
        <f t="shared" si="57"/>
        <v>0</v>
      </c>
      <c r="T376" s="20">
        <f ca="1">IF(AND(S376=1,F375&gt;D375),Assumptions!$B$17*(F375-D375),0)</f>
        <v>0</v>
      </c>
      <c r="U376" s="27">
        <f t="shared" ca="1" si="58"/>
        <v>1.6611469819811653E-3</v>
      </c>
      <c r="V376" s="34">
        <f t="shared" ca="1" si="59"/>
        <v>0.1238653675209247</v>
      </c>
    </row>
    <row r="377" spans="1:22" x14ac:dyDescent="0.25">
      <c r="A377" s="4">
        <f t="shared" si="50"/>
        <v>8</v>
      </c>
      <c r="B377" s="4">
        <f t="shared" si="51"/>
        <v>2013</v>
      </c>
      <c r="C377" s="9">
        <v>41509</v>
      </c>
      <c r="D377" s="12">
        <f ca="1">(1+[1]Returns!E377)*D376</f>
        <v>111699288.0895936</v>
      </c>
      <c r="E377" s="12">
        <f t="shared" ca="1" si="52"/>
        <v>112647015.50822979</v>
      </c>
      <c r="F377" s="12">
        <f t="shared" ca="1" si="53"/>
        <v>112586848.66654342</v>
      </c>
      <c r="G377" s="14">
        <f ca="1">G376*(1+Returns!G377)</f>
        <v>10993341.779239278</v>
      </c>
      <c r="H377" s="14">
        <f ca="1">H376*(1+Returns!H377)</f>
        <v>11229495.87144752</v>
      </c>
      <c r="I377" s="14">
        <f ca="1">I376*(1+Returns!I377)</f>
        <v>5644581.776694648</v>
      </c>
      <c r="J377" s="14">
        <f ca="1">J376*(1+Returns!J377)</f>
        <v>0</v>
      </c>
      <c r="K377" s="14">
        <f ca="1">K376*(1+Returns!K377)</f>
        <v>0</v>
      </c>
      <c r="L377" s="14">
        <f ca="1">L376*(1+Returns!L377)</f>
        <v>22447069.268753391</v>
      </c>
      <c r="M377" s="14">
        <f ca="1">M376*(1+Returns!M377)</f>
        <v>22506701.759767529</v>
      </c>
      <c r="N377" s="14">
        <f ca="1">N376*(1+Returns!N377)-R377-T377</f>
        <v>39825825.052327432</v>
      </c>
      <c r="O377" s="17">
        <f ca="1">(Assumptions!$B$16 / 252)*F376</f>
        <v>3567.8265635584871</v>
      </c>
      <c r="P377" s="17">
        <f t="shared" ca="1" si="54"/>
        <v>60166.841686374675</v>
      </c>
      <c r="Q377" s="16">
        <f t="shared" si="55"/>
        <v>0</v>
      </c>
      <c r="R377" s="17">
        <f t="shared" si="56"/>
        <v>0</v>
      </c>
      <c r="S377" s="19">
        <f t="shared" si="57"/>
        <v>0</v>
      </c>
      <c r="T377" s="20">
        <f ca="1">IF(AND(S377=1,F376&gt;D376),Assumptions!$B$17*(F376-D376),0)</f>
        <v>0</v>
      </c>
      <c r="U377" s="27">
        <f t="shared" ca="1" si="58"/>
        <v>1.7823479594618608E-3</v>
      </c>
      <c r="V377" s="34">
        <f t="shared" ca="1" si="59"/>
        <v>0.12586848666543538</v>
      </c>
    </row>
    <row r="378" spans="1:22" x14ac:dyDescent="0.25">
      <c r="A378" s="4">
        <f t="shared" si="50"/>
        <v>8</v>
      </c>
      <c r="B378" s="4">
        <f t="shared" si="51"/>
        <v>2013</v>
      </c>
      <c r="C378" s="9">
        <v>41512</v>
      </c>
      <c r="D378" s="12">
        <f ca="1">(1+[1]Returns!E378)*D377</f>
        <v>111734309.16738832</v>
      </c>
      <c r="E378" s="12">
        <f t="shared" ca="1" si="52"/>
        <v>112191177.02761845</v>
      </c>
      <c r="F378" s="12">
        <f t="shared" ca="1" si="53"/>
        <v>112127436.00026013</v>
      </c>
      <c r="G378" s="14">
        <f ca="1">G377*(1+Returns!G378)</f>
        <v>10504527.489729796</v>
      </c>
      <c r="H378" s="14">
        <f ca="1">H377*(1+Returns!H378)</f>
        <v>11233185.627857825</v>
      </c>
      <c r="I378" s="14">
        <f ca="1">I377*(1+Returns!I378)</f>
        <v>5646521.0733446358</v>
      </c>
      <c r="J378" s="14">
        <f ca="1">J377*(1+Returns!J378)</f>
        <v>0</v>
      </c>
      <c r="K378" s="14">
        <f ca="1">K377*(1+Returns!K378)</f>
        <v>0</v>
      </c>
      <c r="L378" s="14">
        <f ca="1">L377*(1+Returns!L378)</f>
        <v>22454411.144876551</v>
      </c>
      <c r="M378" s="14">
        <f ca="1">M377*(1+Returns!M378)</f>
        <v>22514232.0570127</v>
      </c>
      <c r="N378" s="14">
        <f ca="1">N377*(1+Returns!N378)-R378-T378</f>
        <v>39838299.634796947</v>
      </c>
      <c r="O378" s="17">
        <f ca="1">(Assumptions!$B$16 / 252)*F377</f>
        <v>3574.1856719537595</v>
      </c>
      <c r="P378" s="17">
        <f t="shared" ca="1" si="54"/>
        <v>63741.027358328436</v>
      </c>
      <c r="Q378" s="16">
        <f t="shared" si="55"/>
        <v>0</v>
      </c>
      <c r="R378" s="17">
        <f t="shared" si="56"/>
        <v>0</v>
      </c>
      <c r="S378" s="19">
        <f t="shared" si="57"/>
        <v>0</v>
      </c>
      <c r="T378" s="20">
        <f ca="1">IF(AND(S378=1,F377&gt;D377),Assumptions!$B$17*(F377-D377),0)</f>
        <v>0</v>
      </c>
      <c r="U378" s="27">
        <f t="shared" ca="1" si="58"/>
        <v>-4.0805180331849877E-3</v>
      </c>
      <c r="V378" s="34">
        <f t="shared" ca="1" si="59"/>
        <v>0.12127436000260228</v>
      </c>
    </row>
    <row r="379" spans="1:22" x14ac:dyDescent="0.25">
      <c r="A379" s="4">
        <f t="shared" si="50"/>
        <v>8</v>
      </c>
      <c r="B379" s="4">
        <f t="shared" si="51"/>
        <v>2013</v>
      </c>
      <c r="C379" s="9">
        <v>41513</v>
      </c>
      <c r="D379" s="12">
        <f ca="1">(1+[1]Returns!E379)*D378</f>
        <v>111769341.22534156</v>
      </c>
      <c r="E379" s="12">
        <f t="shared" ca="1" si="52"/>
        <v>112428240.62058467</v>
      </c>
      <c r="F379" s="12">
        <f t="shared" ca="1" si="53"/>
        <v>112360939.99208347</v>
      </c>
      <c r="G379" s="14">
        <f ca="1">G378*(1+Returns!G379)</f>
        <v>10708604.566920694</v>
      </c>
      <c r="H379" s="14">
        <f ca="1">H378*(1+Returns!H379)</f>
        <v>11236876.596637992</v>
      </c>
      <c r="I379" s="14">
        <f ca="1">I378*(1+Returns!I379)</f>
        <v>5648461.036274544</v>
      </c>
      <c r="J379" s="14">
        <f ca="1">J378*(1+Returns!J379)</f>
        <v>0</v>
      </c>
      <c r="K379" s="14">
        <f ca="1">K378*(1+Returns!K379)</f>
        <v>0</v>
      </c>
      <c r="L379" s="14">
        <f ca="1">L378*(1+Returns!L379)</f>
        <v>22461755.422344152</v>
      </c>
      <c r="M379" s="14">
        <f ca="1">M378*(1+Returns!M379)</f>
        <v>22521764.873746384</v>
      </c>
      <c r="N379" s="14">
        <f ca="1">N378*(1+Returns!N379)-R379-T379</f>
        <v>39850778.124660909</v>
      </c>
      <c r="O379" s="17">
        <f ca="1">(Assumptions!$B$16 / 252)*F378</f>
        <v>3559.6011428654006</v>
      </c>
      <c r="P379" s="17">
        <f t="shared" ca="1" si="54"/>
        <v>67300.628501193831</v>
      </c>
      <c r="Q379" s="16">
        <f t="shared" si="55"/>
        <v>0</v>
      </c>
      <c r="R379" s="17">
        <f t="shared" si="56"/>
        <v>0</v>
      </c>
      <c r="S379" s="19">
        <f t="shared" si="57"/>
        <v>0</v>
      </c>
      <c r="T379" s="20">
        <f ca="1">IF(AND(S379=1,F378&gt;D378),Assumptions!$B$17*(F378-D378),0)</f>
        <v>0</v>
      </c>
      <c r="U379" s="27">
        <f t="shared" ca="1" si="58"/>
        <v>2.0824875708636004E-3</v>
      </c>
      <c r="V379" s="34">
        <f t="shared" ca="1" si="59"/>
        <v>0.12360939992083564</v>
      </c>
    </row>
    <row r="380" spans="1:22" x14ac:dyDescent="0.25">
      <c r="A380" s="4">
        <f t="shared" si="50"/>
        <v>8</v>
      </c>
      <c r="B380" s="4">
        <f t="shared" si="51"/>
        <v>2013</v>
      </c>
      <c r="C380" s="9">
        <v>41514</v>
      </c>
      <c r="D380" s="12">
        <f ca="1">(1+[1]Returns!E380)*D379</f>
        <v>111804384.26689593</v>
      </c>
      <c r="E380" s="12">
        <f t="shared" ca="1" si="52"/>
        <v>112399554.66186389</v>
      </c>
      <c r="F380" s="12">
        <f t="shared" ca="1" si="53"/>
        <v>112328687.0193947</v>
      </c>
      <c r="G380" s="14">
        <f ca="1">G379*(1+Returns!G380)</f>
        <v>10646921.382067831</v>
      </c>
      <c r="H380" s="14">
        <f ca="1">H379*(1+Returns!H380)</f>
        <v>11240568.778186379</v>
      </c>
      <c r="I380" s="14">
        <f ca="1">I379*(1+Returns!I380)</f>
        <v>5650401.6657132851</v>
      </c>
      <c r="J380" s="14">
        <f ca="1">J379*(1+Returns!J380)</f>
        <v>0</v>
      </c>
      <c r="K380" s="14">
        <f ca="1">K379*(1+Returns!K380)</f>
        <v>0</v>
      </c>
      <c r="L380" s="14">
        <f ca="1">L379*(1+Returns!L380)</f>
        <v>22469102.101941615</v>
      </c>
      <c r="M380" s="14">
        <f ca="1">M379*(1+Returns!M380)</f>
        <v>22529300.210811555</v>
      </c>
      <c r="N380" s="14">
        <f ca="1">N379*(1+Returns!N380)-R380-T380</f>
        <v>39863260.523143232</v>
      </c>
      <c r="O380" s="17">
        <f ca="1">(Assumptions!$B$16 / 252)*F379</f>
        <v>3567.01396800265</v>
      </c>
      <c r="P380" s="17">
        <f t="shared" ca="1" si="54"/>
        <v>70867.642469196478</v>
      </c>
      <c r="Q380" s="16">
        <f t="shared" si="55"/>
        <v>0</v>
      </c>
      <c r="R380" s="17">
        <f t="shared" si="56"/>
        <v>0</v>
      </c>
      <c r="S380" s="19">
        <f t="shared" si="57"/>
        <v>0</v>
      </c>
      <c r="T380" s="20">
        <f ca="1">IF(AND(S380=1,F379&gt;D379),Assumptions!$B$17*(F379-D379),0)</f>
        <v>0</v>
      </c>
      <c r="U380" s="27">
        <f t="shared" ca="1" si="58"/>
        <v>-2.8704790731592933E-4</v>
      </c>
      <c r="V380" s="34">
        <f t="shared" ca="1" si="59"/>
        <v>0.1232868701939478</v>
      </c>
    </row>
    <row r="381" spans="1:22" x14ac:dyDescent="0.25">
      <c r="A381" s="4">
        <f t="shared" si="50"/>
        <v>8</v>
      </c>
      <c r="B381" s="4">
        <f t="shared" si="51"/>
        <v>2013</v>
      </c>
      <c r="C381" s="9">
        <v>41515</v>
      </c>
      <c r="D381" s="12">
        <f ca="1">(1+[1]Returns!E381)*D380</f>
        <v>111839438.29549512</v>
      </c>
      <c r="E381" s="12">
        <f t="shared" ca="1" si="52"/>
        <v>112287938.55251354</v>
      </c>
      <c r="F381" s="12">
        <f t="shared" ca="1" si="53"/>
        <v>112213504.91998024</v>
      </c>
      <c r="G381" s="14">
        <f ca="1">G380*(1+Returns!G381)</f>
        <v>10502297.332747934</v>
      </c>
      <c r="H381" s="14">
        <f ca="1">H380*(1+Returns!H381)</f>
        <v>11244262.172901474</v>
      </c>
      <c r="I381" s="14">
        <f ca="1">I380*(1+Returns!I381)</f>
        <v>5652342.96188985</v>
      </c>
      <c r="J381" s="14">
        <f ca="1">J380*(1+Returns!J381)</f>
        <v>0</v>
      </c>
      <c r="K381" s="14">
        <f ca="1">K380*(1+Returns!K381)</f>
        <v>0</v>
      </c>
      <c r="L381" s="14">
        <f ca="1">L380*(1+Returns!L381)</f>
        <v>22476451.184454616</v>
      </c>
      <c r="M381" s="14">
        <f ca="1">M380*(1+Returns!M381)</f>
        <v>22536838.069051467</v>
      </c>
      <c r="N381" s="14">
        <f ca="1">N380*(1+Returns!N381)-R381-T381</f>
        <v>39875746.831468202</v>
      </c>
      <c r="O381" s="17">
        <f ca="1">(Assumptions!$B$16 / 252)*F380</f>
        <v>3565.9900641077679</v>
      </c>
      <c r="P381" s="17">
        <f t="shared" ca="1" si="54"/>
        <v>74433.632533304248</v>
      </c>
      <c r="Q381" s="16">
        <f t="shared" si="55"/>
        <v>0</v>
      </c>
      <c r="R381" s="17">
        <f t="shared" si="56"/>
        <v>0</v>
      </c>
      <c r="S381" s="19">
        <f t="shared" si="57"/>
        <v>0</v>
      </c>
      <c r="T381" s="20">
        <f ca="1">IF(AND(S381=1,F380&gt;D380),Assumptions!$B$17*(F380-D380),0)</f>
        <v>0</v>
      </c>
      <c r="U381" s="27">
        <f t="shared" ca="1" si="58"/>
        <v>-1.0254023479733254E-3</v>
      </c>
      <c r="V381" s="34">
        <f t="shared" ca="1" si="59"/>
        <v>0.12213504919980323</v>
      </c>
    </row>
    <row r="382" spans="1:22" x14ac:dyDescent="0.25">
      <c r="A382" s="4">
        <f t="shared" si="50"/>
        <v>8</v>
      </c>
      <c r="B382" s="4">
        <f t="shared" si="51"/>
        <v>2013</v>
      </c>
      <c r="C382" s="9">
        <v>41516</v>
      </c>
      <c r="D382" s="12">
        <f ca="1">(1+[1]Returns!E382)*D381</f>
        <v>111876548.85791034</v>
      </c>
      <c r="E382" s="12">
        <f t="shared" ca="1" si="52"/>
        <v>112620292.29152727</v>
      </c>
      <c r="F382" s="12">
        <f t="shared" ca="1" si="53"/>
        <v>112542296.32550444</v>
      </c>
      <c r="G382" s="14">
        <f ca="1">G381*(1+Returns!G382)</f>
        <v>10799709.053979857</v>
      </c>
      <c r="H382" s="14">
        <f ca="1">H381*(1+Returns!H382)</f>
        <v>11248171.885156276</v>
      </c>
      <c r="I382" s="14">
        <f ca="1">I381*(1+Returns!I382)</f>
        <v>5654397.7669295073</v>
      </c>
      <c r="J382" s="14">
        <f ca="1">J381*(1+Returns!J382)</f>
        <v>0</v>
      </c>
      <c r="K382" s="14">
        <f ca="1">K381*(1+Returns!K382)</f>
        <v>0</v>
      </c>
      <c r="L382" s="14">
        <f ca="1">L381*(1+Returns!L382)</f>
        <v>22484230.765971519</v>
      </c>
      <c r="M382" s="14">
        <f ca="1">M381*(1+Returns!M382)</f>
        <v>22544817.113877688</v>
      </c>
      <c r="N382" s="14">
        <f ca="1">N381*(1+Returns!N382)-R382-T382</f>
        <v>39888965.705612428</v>
      </c>
      <c r="O382" s="17">
        <f ca="1">(Assumptions!$B$16 / 252)*F381</f>
        <v>3562.3334895231824</v>
      </c>
      <c r="P382" s="17">
        <f t="shared" ca="1" si="54"/>
        <v>77995.96602282743</v>
      </c>
      <c r="Q382" s="16">
        <f t="shared" si="55"/>
        <v>0</v>
      </c>
      <c r="R382" s="17">
        <f t="shared" si="56"/>
        <v>0</v>
      </c>
      <c r="S382" s="19">
        <f t="shared" si="57"/>
        <v>0</v>
      </c>
      <c r="T382" s="20">
        <f ca="1">IF(AND(S382=1,F381&gt;D381),Assumptions!$B$17*(F381-D381),0)</f>
        <v>0</v>
      </c>
      <c r="U382" s="27">
        <f t="shared" ca="1" si="58"/>
        <v>2.9300520089685644E-3</v>
      </c>
      <c r="V382" s="34">
        <f t="shared" ca="1" si="59"/>
        <v>0.12542296325504521</v>
      </c>
    </row>
    <row r="383" spans="1:22" x14ac:dyDescent="0.25">
      <c r="A383" s="4">
        <f t="shared" si="50"/>
        <v>9</v>
      </c>
      <c r="B383" s="4">
        <f t="shared" si="51"/>
        <v>2013</v>
      </c>
      <c r="C383" s="9">
        <v>41519</v>
      </c>
      <c r="D383" s="12">
        <f ca="1">(1+[1]Returns!E383)*D382</f>
        <v>111913671.73435237</v>
      </c>
      <c r="E383" s="12">
        <f t="shared" ca="1" si="52"/>
        <v>112598935.88599911</v>
      </c>
      <c r="F383" s="12">
        <f t="shared" ca="1" si="53"/>
        <v>112595363.11468719</v>
      </c>
      <c r="G383" s="14">
        <f ca="1">G382*(1+Returns!G383)</f>
        <v>10821394.590575356</v>
      </c>
      <c r="H383" s="14">
        <f ca="1">H382*(1+Returns!H383)</f>
        <v>11252082.956846643</v>
      </c>
      <c r="I383" s="14">
        <f ca="1">I382*(1+Returns!I383)</f>
        <v>5656453.3189556412</v>
      </c>
      <c r="J383" s="14">
        <f ca="1">J382*(1+Returns!J383)</f>
        <v>0</v>
      </c>
      <c r="K383" s="14">
        <f ca="1">K382*(1+Returns!K383)</f>
        <v>0</v>
      </c>
      <c r="L383" s="14">
        <f ca="1">L382*(1+Returns!L383)</f>
        <v>22492013.040168334</v>
      </c>
      <c r="M383" s="14">
        <f ca="1">M382*(1+Returns!M383)</f>
        <v>22552798.983641289</v>
      </c>
      <c r="N383" s="14">
        <f ca="1">N382*(1+Returns!N383)-R383-T383</f>
        <v>39824192.995811842</v>
      </c>
      <c r="O383" s="17">
        <f ca="1">(Assumptions!$B$16 / 252)*F382</f>
        <v>3572.7713119207756</v>
      </c>
      <c r="P383" s="17">
        <f t="shared" ca="1" si="54"/>
        <v>3572.7713119207765</v>
      </c>
      <c r="Q383" s="16">
        <f t="shared" si="55"/>
        <v>1</v>
      </c>
      <c r="R383" s="17">
        <f t="shared" ca="1" si="56"/>
        <v>77995.96602282743</v>
      </c>
      <c r="S383" s="19">
        <f t="shared" si="57"/>
        <v>0</v>
      </c>
      <c r="T383" s="20">
        <f ca="1">IF(AND(S383=1,F382&gt;D382),Assumptions!$B$17*(F382-D382),0)</f>
        <v>0</v>
      </c>
      <c r="U383" s="27">
        <f t="shared" ca="1" si="58"/>
        <v>4.7152751379142543E-4</v>
      </c>
      <c r="V383" s="34">
        <f t="shared" ca="1" si="59"/>
        <v>0.12595363114687275</v>
      </c>
    </row>
    <row r="384" spans="1:22" x14ac:dyDescent="0.25">
      <c r="A384" s="4">
        <f t="shared" si="50"/>
        <v>9</v>
      </c>
      <c r="B384" s="4">
        <f t="shared" si="51"/>
        <v>2013</v>
      </c>
      <c r="C384" s="9">
        <v>41520</v>
      </c>
      <c r="D384" s="12">
        <f ca="1">(1+[1]Returns!E384)*D383</f>
        <v>111950806.92890726</v>
      </c>
      <c r="E384" s="12">
        <f t="shared" ca="1" si="52"/>
        <v>112648812.23360729</v>
      </c>
      <c r="F384" s="12">
        <f t="shared" ca="1" si="53"/>
        <v>112641665.00632347</v>
      </c>
      <c r="G384" s="14">
        <f ca="1">G383*(1+Returns!G384)</f>
        <v>10836330.759826036</v>
      </c>
      <c r="H384" s="14">
        <f ca="1">H383*(1+Returns!H384)</f>
        <v>11255995.388445262</v>
      </c>
      <c r="I384" s="14">
        <f ca="1">I383*(1+Returns!I384)</f>
        <v>5658509.6182398042</v>
      </c>
      <c r="J384" s="14">
        <f ca="1">J383*(1+Returns!J384)</f>
        <v>0</v>
      </c>
      <c r="K384" s="14">
        <f ca="1">K383*(1+Returns!K384)</f>
        <v>0</v>
      </c>
      <c r="L384" s="14">
        <f ca="1">L383*(1+Returns!L384)</f>
        <v>22499798.007977054</v>
      </c>
      <c r="M384" s="14">
        <f ca="1">M383*(1+Returns!M384)</f>
        <v>22560783.679342426</v>
      </c>
      <c r="N384" s="14">
        <f ca="1">N383*(1+Returns!N384)-R384-T384</f>
        <v>39837394.779776715</v>
      </c>
      <c r="O384" s="17">
        <f ca="1">(Assumptions!$B$16 / 252)*F383</f>
        <v>3574.4559718948312</v>
      </c>
      <c r="P384" s="17">
        <f t="shared" ca="1" si="54"/>
        <v>7147.2272838156077</v>
      </c>
      <c r="Q384" s="16">
        <f t="shared" si="55"/>
        <v>0</v>
      </c>
      <c r="R384" s="17">
        <f t="shared" si="56"/>
        <v>0</v>
      </c>
      <c r="S384" s="19">
        <f t="shared" si="57"/>
        <v>0</v>
      </c>
      <c r="T384" s="20">
        <f ca="1">IF(AND(S384=1,F383&gt;D383),Assumptions!$B$17*(F383-D383),0)</f>
        <v>0</v>
      </c>
      <c r="U384" s="27">
        <f t="shared" ca="1" si="58"/>
        <v>4.1122378715652275E-4</v>
      </c>
      <c r="V384" s="34">
        <f t="shared" ca="1" si="59"/>
        <v>0.12641665006323555</v>
      </c>
    </row>
    <row r="385" spans="1:22" x14ac:dyDescent="0.25">
      <c r="A385" s="4">
        <f t="shared" si="50"/>
        <v>9</v>
      </c>
      <c r="B385" s="4">
        <f t="shared" si="51"/>
        <v>2013</v>
      </c>
      <c r="C385" s="9">
        <v>41521</v>
      </c>
      <c r="D385" s="12">
        <f ca="1">(1+[1]Returns!E385)*D384</f>
        <v>111987954.44566241</v>
      </c>
      <c r="E385" s="12">
        <f t="shared" ca="1" si="52"/>
        <v>112700945.76228586</v>
      </c>
      <c r="F385" s="12">
        <f t="shared" ca="1" si="53"/>
        <v>112690222.60912883</v>
      </c>
      <c r="G385" s="14">
        <f ca="1">G384*(1+Returns!G385)</f>
        <v>10853512.10434144</v>
      </c>
      <c r="H385" s="14">
        <f ca="1">H384*(1+Returns!H385)</f>
        <v>11259909.180424983</v>
      </c>
      <c r="I385" s="14">
        <f ca="1">I384*(1+Returns!I385)</f>
        <v>5660566.6650536479</v>
      </c>
      <c r="J385" s="14">
        <f ca="1">J384*(1+Returns!J385)</f>
        <v>0</v>
      </c>
      <c r="K385" s="14">
        <f ca="1">K384*(1+Returns!K385)</f>
        <v>0</v>
      </c>
      <c r="L385" s="14">
        <f ca="1">L384*(1+Returns!L385)</f>
        <v>22507585.670329995</v>
      </c>
      <c r="M385" s="14">
        <f ca="1">M384*(1+Returns!M385)</f>
        <v>22568771.201981608</v>
      </c>
      <c r="N385" s="14">
        <f ca="1">N384*(1+Returns!N385)-R385-T385</f>
        <v>39850600.940154187</v>
      </c>
      <c r="O385" s="17">
        <f ca="1">(Assumptions!$B$16 / 252)*F384</f>
        <v>3575.9258732166181</v>
      </c>
      <c r="P385" s="17">
        <f t="shared" ca="1" si="54"/>
        <v>10723.153157032226</v>
      </c>
      <c r="Q385" s="16">
        <f t="shared" si="55"/>
        <v>0</v>
      </c>
      <c r="R385" s="17">
        <f t="shared" si="56"/>
        <v>0</v>
      </c>
      <c r="S385" s="19">
        <f t="shared" si="57"/>
        <v>0</v>
      </c>
      <c r="T385" s="20">
        <f ca="1">IF(AND(S385=1,F384&gt;D384),Assumptions!$B$17*(F384-D384),0)</f>
        <v>0</v>
      </c>
      <c r="U385" s="27">
        <f t="shared" ca="1" si="58"/>
        <v>4.3108030054983537E-4</v>
      </c>
      <c r="V385" s="34">
        <f t="shared" ca="1" si="59"/>
        <v>0.12690222609128909</v>
      </c>
    </row>
    <row r="386" spans="1:22" x14ac:dyDescent="0.25">
      <c r="A386" s="4">
        <f t="shared" si="50"/>
        <v>9</v>
      </c>
      <c r="B386" s="4">
        <f t="shared" si="51"/>
        <v>2013</v>
      </c>
      <c r="C386" s="9">
        <v>41522</v>
      </c>
      <c r="D386" s="12">
        <f ca="1">(1+[1]Returns!E386)*D385</f>
        <v>112025114.28870657</v>
      </c>
      <c r="E386" s="12">
        <f t="shared" ca="1" si="52"/>
        <v>112761027.27373847</v>
      </c>
      <c r="F386" s="12">
        <f t="shared" ca="1" si="53"/>
        <v>112746726.65319702</v>
      </c>
      <c r="G386" s="14">
        <f ca="1">G385*(1+Returns!G386)</f>
        <v>10878629.42169618</v>
      </c>
      <c r="H386" s="14">
        <f ca="1">H385*(1+Returns!H386)</f>
        <v>11263824.333258821</v>
      </c>
      <c r="I386" s="14">
        <f ca="1">I385*(1+Returns!I386)</f>
        <v>5662624.4596689241</v>
      </c>
      <c r="J386" s="14">
        <f ca="1">J385*(1+Returns!J386)</f>
        <v>0</v>
      </c>
      <c r="K386" s="14">
        <f ca="1">K385*(1+Returns!K386)</f>
        <v>0</v>
      </c>
      <c r="L386" s="14">
        <f ca="1">L385*(1+Returns!L386)</f>
        <v>22515376.028159801</v>
      </c>
      <c r="M386" s="14">
        <f ca="1">M385*(1+Returns!M386)</f>
        <v>22576761.552559696</v>
      </c>
      <c r="N386" s="14">
        <f ca="1">N385*(1+Returns!N386)-R386-T386</f>
        <v>39863811.478395037</v>
      </c>
      <c r="O386" s="17">
        <f ca="1">(Assumptions!$B$16 / 252)*F385</f>
        <v>3577.4673844167883</v>
      </c>
      <c r="P386" s="17">
        <f t="shared" ca="1" si="54"/>
        <v>14300.620541449014</v>
      </c>
      <c r="Q386" s="16">
        <f t="shared" si="55"/>
        <v>0</v>
      </c>
      <c r="R386" s="17">
        <f t="shared" si="56"/>
        <v>0</v>
      </c>
      <c r="S386" s="19">
        <f t="shared" si="57"/>
        <v>0</v>
      </c>
      <c r="T386" s="20">
        <f ca="1">IF(AND(S386=1,F385&gt;D385),Assumptions!$B$17*(F385-D385),0)</f>
        <v>0</v>
      </c>
      <c r="U386" s="27">
        <f t="shared" ca="1" si="58"/>
        <v>5.0141035095996322E-4</v>
      </c>
      <c r="V386" s="34">
        <f t="shared" ca="1" si="59"/>
        <v>0.12746726653197116</v>
      </c>
    </row>
    <row r="387" spans="1:22" x14ac:dyDescent="0.25">
      <c r="A387" s="4">
        <f t="shared" si="50"/>
        <v>9</v>
      </c>
      <c r="B387" s="4">
        <f t="shared" si="51"/>
        <v>2013</v>
      </c>
      <c r="C387" s="9">
        <v>41523</v>
      </c>
      <c r="D387" s="12">
        <f ca="1">(1+[1]Returns!E387)*D386</f>
        <v>112062286.46212985</v>
      </c>
      <c r="E387" s="12">
        <f t="shared" ca="1" si="52"/>
        <v>112614798.78537844</v>
      </c>
      <c r="F387" s="12">
        <f t="shared" ca="1" si="53"/>
        <v>112596918.9036734</v>
      </c>
      <c r="G387" s="14">
        <f ca="1">G386*(1+Returns!G387)</f>
        <v>10697424.725173136</v>
      </c>
      <c r="H387" s="14">
        <f ca="1">H386*(1+Returns!H387)</f>
        <v>11267740.847419955</v>
      </c>
      <c r="I387" s="14">
        <f ca="1">I386*(1+Returns!I387)</f>
        <v>5664683.002357481</v>
      </c>
      <c r="J387" s="14">
        <f ca="1">J386*(1+Returns!J387)</f>
        <v>0</v>
      </c>
      <c r="K387" s="14">
        <f ca="1">K386*(1+Returns!K387)</f>
        <v>0</v>
      </c>
      <c r="L387" s="14">
        <f ca="1">L386*(1+Returns!L387)</f>
        <v>22523169.082399432</v>
      </c>
      <c r="M387" s="14">
        <f ca="1">M386*(1+Returns!M387)</f>
        <v>22584754.732077904</v>
      </c>
      <c r="N387" s="14">
        <f ca="1">N386*(1+Returns!N387)-R387-T387</f>
        <v>39877026.395950541</v>
      </c>
      <c r="O387" s="17">
        <f ca="1">(Assumptions!$B$16 / 252)*F386</f>
        <v>3579.2611635935559</v>
      </c>
      <c r="P387" s="17">
        <f t="shared" ca="1" si="54"/>
        <v>17879.881705042571</v>
      </c>
      <c r="Q387" s="16">
        <f t="shared" si="55"/>
        <v>0</v>
      </c>
      <c r="R387" s="17">
        <f t="shared" si="56"/>
        <v>0</v>
      </c>
      <c r="S387" s="19">
        <f t="shared" si="57"/>
        <v>0</v>
      </c>
      <c r="T387" s="20">
        <f ca="1">IF(AND(S387=1,F386&gt;D386),Assumptions!$B$17*(F386-D386),0)</f>
        <v>0</v>
      </c>
      <c r="U387" s="27">
        <f t="shared" ca="1" si="58"/>
        <v>-1.3287104111183723E-3</v>
      </c>
      <c r="V387" s="34">
        <f t="shared" ca="1" si="59"/>
        <v>0.12596918903673493</v>
      </c>
    </row>
    <row r="388" spans="1:22" x14ac:dyDescent="0.25">
      <c r="A388" s="4">
        <f t="shared" ref="A388:A451" si="60">MONTH(C388)</f>
        <v>9</v>
      </c>
      <c r="B388" s="4">
        <f t="shared" ref="B388:B451" si="61">YEAR(C388)</f>
        <v>2013</v>
      </c>
      <c r="C388" s="9">
        <v>41526</v>
      </c>
      <c r="D388" s="12">
        <f ca="1">(1+[1]Returns!E388)*D387</f>
        <v>112099470.97002371</v>
      </c>
      <c r="E388" s="12">
        <f t="shared" ref="E388:E451" ca="1" si="62">SUM(G388:N388)</f>
        <v>112602394.29700962</v>
      </c>
      <c r="F388" s="12">
        <f t="shared" ref="F388:F451" ca="1" si="63">E388-P388</f>
        <v>112580939.90994255</v>
      </c>
      <c r="G388" s="14">
        <f ca="1">G387*(1+Returns!G388)</f>
        <v>10650032.010444179</v>
      </c>
      <c r="H388" s="14">
        <f ca="1">H387*(1+Returns!H388)</f>
        <v>11271658.723381728</v>
      </c>
      <c r="I388" s="14">
        <f ca="1">I387*(1+Returns!I388)</f>
        <v>5666742.2933912678</v>
      </c>
      <c r="J388" s="14">
        <f ca="1">J387*(1+Returns!J388)</f>
        <v>0</v>
      </c>
      <c r="K388" s="14">
        <f ca="1">K387*(1+Returns!K388)</f>
        <v>0</v>
      </c>
      <c r="L388" s="14">
        <f ca="1">L387*(1+Returns!L388)</f>
        <v>22530964.83398217</v>
      </c>
      <c r="M388" s="14">
        <f ca="1">M387*(1+Returns!M388)</f>
        <v>22592750.741537806</v>
      </c>
      <c r="N388" s="14">
        <f ca="1">N387*(1+Returns!N388)-R388-T388</f>
        <v>39890245.694272451</v>
      </c>
      <c r="O388" s="17">
        <f ca="1">(Assumptions!$B$16 / 252)*F387</f>
        <v>3574.5053620213776</v>
      </c>
      <c r="P388" s="17">
        <f t="shared" ca="1" si="54"/>
        <v>21454.387067063948</v>
      </c>
      <c r="Q388" s="16">
        <f t="shared" si="55"/>
        <v>0</v>
      </c>
      <c r="R388" s="17">
        <f t="shared" si="56"/>
        <v>0</v>
      </c>
      <c r="S388" s="19">
        <f t="shared" si="57"/>
        <v>0</v>
      </c>
      <c r="T388" s="20">
        <f ca="1">IF(AND(S388=1,F387&gt;D387),Assumptions!$B$17*(F387-D387),0)</f>
        <v>0</v>
      </c>
      <c r="U388" s="27">
        <f t="shared" ca="1" si="58"/>
        <v>-1.4191324137846628E-4</v>
      </c>
      <c r="V388" s="34">
        <f t="shared" ca="1" si="59"/>
        <v>0.12580939909942646</v>
      </c>
    </row>
    <row r="389" spans="1:22" x14ac:dyDescent="0.25">
      <c r="A389" s="4">
        <f t="shared" si="60"/>
        <v>9</v>
      </c>
      <c r="B389" s="4">
        <f t="shared" si="61"/>
        <v>2013</v>
      </c>
      <c r="C389" s="9">
        <v>41527</v>
      </c>
      <c r="D389" s="12">
        <f ca="1">(1+[1]Returns!E389)*D388</f>
        <v>112136667.81648098</v>
      </c>
      <c r="E389" s="12">
        <f t="shared" ca="1" si="62"/>
        <v>112637503.17522147</v>
      </c>
      <c r="F389" s="12">
        <f t="shared" ca="1" si="63"/>
        <v>112612474.79006203</v>
      </c>
      <c r="G389" s="14">
        <f ca="1">G388*(1+Returns!G389)</f>
        <v>10650140.639965557</v>
      </c>
      <c r="H389" s="14">
        <f ca="1">H388*(1+Returns!H389)</f>
        <v>11275577.961617647</v>
      </c>
      <c r="I389" s="14">
        <f ca="1">I388*(1+Returns!I389)</f>
        <v>5668802.333042331</v>
      </c>
      <c r="J389" s="14">
        <f ca="1">J388*(1+Returns!J389)</f>
        <v>0</v>
      </c>
      <c r="K389" s="14">
        <f ca="1">K388*(1+Returns!K389)</f>
        <v>0</v>
      </c>
      <c r="L389" s="14">
        <f ca="1">L388*(1+Returns!L389)</f>
        <v>22538763.283841625</v>
      </c>
      <c r="M389" s="14">
        <f ca="1">M388*(1+Returns!M389)</f>
        <v>22600749.581941325</v>
      </c>
      <c r="N389" s="14">
        <f ca="1">N388*(1+Returns!N389)-R389-T389</f>
        <v>39903469.37481299</v>
      </c>
      <c r="O389" s="17">
        <f ca="1">(Assumptions!$B$16 / 252)*F388</f>
        <v>3573.9980923791286</v>
      </c>
      <c r="P389" s="17">
        <f t="shared" ref="P389:P452" ca="1" si="64">P388+O389-IF(Q389=1,P388,0)</f>
        <v>25028.385159443078</v>
      </c>
      <c r="Q389" s="16">
        <f t="shared" ref="Q389:Q452" si="65">IF(DAY(C389)&lt;DAY(C388),1,0)</f>
        <v>0</v>
      </c>
      <c r="R389" s="17">
        <f t="shared" ref="R389:R452" si="66">IF(Q389=1,P388,0)</f>
        <v>0</v>
      </c>
      <c r="S389" s="19">
        <f t="shared" ref="S389:S452" si="67">IF(AND(DAY(C389)&lt;DAY(C388),OR(MONTH(C389)=7,MONTH(C389)=1)),1,0)</f>
        <v>0</v>
      </c>
      <c r="T389" s="20">
        <f ca="1">IF(AND(S389=1,F388&gt;D388),Assumptions!$B$17*(F388-D388),0)</f>
        <v>0</v>
      </c>
      <c r="U389" s="27">
        <f t="shared" ref="U389:U452" ca="1" si="68">F389/F388-1</f>
        <v>2.8010851698967443E-4</v>
      </c>
      <c r="V389" s="34">
        <f t="shared" ca="1" si="59"/>
        <v>0.12612474790062134</v>
      </c>
    </row>
    <row r="390" spans="1:22" x14ac:dyDescent="0.25">
      <c r="A390" s="4">
        <f t="shared" si="60"/>
        <v>9</v>
      </c>
      <c r="B390" s="4">
        <f t="shared" si="61"/>
        <v>2013</v>
      </c>
      <c r="C390" s="9">
        <v>41528</v>
      </c>
      <c r="D390" s="12">
        <f ca="1">(1+[1]Returns!E390)*D389</f>
        <v>112173877.00559585</v>
      </c>
      <c r="E390" s="12">
        <f t="shared" ca="1" si="62"/>
        <v>112623767.70060475</v>
      </c>
      <c r="F390" s="12">
        <f t="shared" ca="1" si="63"/>
        <v>112595164.31624563</v>
      </c>
      <c r="G390" s="14">
        <f ca="1">G389*(1+Returns!G390)</f>
        <v>10601392.890193189</v>
      </c>
      <c r="H390" s="14">
        <f ca="1">H389*(1+Returns!H390)</f>
        <v>11279498.562601386</v>
      </c>
      <c r="I390" s="14">
        <f ca="1">I389*(1+Returns!I390)</f>
        <v>5670863.1215828164</v>
      </c>
      <c r="J390" s="14">
        <f ca="1">J389*(1+Returns!J390)</f>
        <v>0</v>
      </c>
      <c r="K390" s="14">
        <f ca="1">K389*(1+Returns!K390)</f>
        <v>0</v>
      </c>
      <c r="L390" s="14">
        <f ca="1">L389*(1+Returns!L390)</f>
        <v>22546564.432911731</v>
      </c>
      <c r="M390" s="14">
        <f ca="1">M389*(1+Returns!M390)</f>
        <v>22608751.254290745</v>
      </c>
      <c r="N390" s="14">
        <f ca="1">N389*(1+Returns!N390)-R390-T390</f>
        <v>39916697.439024881</v>
      </c>
      <c r="O390" s="17">
        <f ca="1">(Assumptions!$B$16 / 252)*F389</f>
        <v>3574.9991996845088</v>
      </c>
      <c r="P390" s="17">
        <f t="shared" ca="1" si="64"/>
        <v>28603.384359127587</v>
      </c>
      <c r="Q390" s="16">
        <f t="shared" si="65"/>
        <v>0</v>
      </c>
      <c r="R390" s="17">
        <f t="shared" si="66"/>
        <v>0</v>
      </c>
      <c r="S390" s="19">
        <f t="shared" si="67"/>
        <v>0</v>
      </c>
      <c r="T390" s="20">
        <f ca="1">IF(AND(S390=1,F389&gt;D389),Assumptions!$B$17*(F389-D389),0)</f>
        <v>0</v>
      </c>
      <c r="U390" s="27">
        <f t="shared" ca="1" si="68"/>
        <v>-1.5371719561851904E-4</v>
      </c>
      <c r="V390" s="34">
        <f t="shared" ref="V390:V453" ca="1" si="69">(1+V389)*(1+U390)-1</f>
        <v>0.12595164316245744</v>
      </c>
    </row>
    <row r="391" spans="1:22" x14ac:dyDescent="0.25">
      <c r="A391" s="4">
        <f t="shared" si="60"/>
        <v>9</v>
      </c>
      <c r="B391" s="4">
        <f t="shared" si="61"/>
        <v>2013</v>
      </c>
      <c r="C391" s="9">
        <v>41529</v>
      </c>
      <c r="D391" s="12">
        <f ca="1">(1+[1]Returns!E391)*D390</f>
        <v>112211098.54146384</v>
      </c>
      <c r="E391" s="12">
        <f t="shared" ca="1" si="62"/>
        <v>112629476.79187739</v>
      </c>
      <c r="F391" s="12">
        <f t="shared" ca="1" si="63"/>
        <v>112597298.95785743</v>
      </c>
      <c r="G391" s="14">
        <f ca="1">G390*(1+Returns!G391)</f>
        <v>10572077.675708899</v>
      </c>
      <c r="H391" s="14">
        <f ca="1">H390*(1+Returns!H391)</f>
        <v>11283420.526806783</v>
      </c>
      <c r="I391" s="14">
        <f ca="1">I390*(1+Returns!I391)</f>
        <v>5672924.6592849698</v>
      </c>
      <c r="J391" s="14">
        <f ca="1">J390*(1+Returns!J391)</f>
        <v>0</v>
      </c>
      <c r="K391" s="14">
        <f ca="1">K390*(1+Returns!K391)</f>
        <v>0</v>
      </c>
      <c r="L391" s="14">
        <f ca="1">L390*(1+Returns!L391)</f>
        <v>22554368.28212674</v>
      </c>
      <c r="M391" s="14">
        <f ca="1">M390*(1+Returns!M391)</f>
        <v>22616755.759588696</v>
      </c>
      <c r="N391" s="14">
        <f ca="1">N390*(1+Returns!N391)-R391-T391</f>
        <v>39929929.888361305</v>
      </c>
      <c r="O391" s="17">
        <f ca="1">(Assumptions!$B$16 / 252)*F390</f>
        <v>3574.4496608331947</v>
      </c>
      <c r="P391" s="17">
        <f t="shared" ca="1" si="64"/>
        <v>32177.834019960781</v>
      </c>
      <c r="Q391" s="16">
        <f t="shared" si="65"/>
        <v>0</v>
      </c>
      <c r="R391" s="17">
        <f t="shared" si="66"/>
        <v>0</v>
      </c>
      <c r="S391" s="19">
        <f t="shared" si="67"/>
        <v>0</v>
      </c>
      <c r="T391" s="20">
        <f ca="1">IF(AND(S391=1,F390&gt;D390),Assumptions!$B$17*(F390-D390),0)</f>
        <v>0</v>
      </c>
      <c r="U391" s="27">
        <f t="shared" ca="1" si="68"/>
        <v>1.8958554967918317E-5</v>
      </c>
      <c r="V391" s="34">
        <f t="shared" ca="1" si="69"/>
        <v>0.1259729895785755</v>
      </c>
    </row>
    <row r="392" spans="1:22" x14ac:dyDescent="0.25">
      <c r="A392" s="4">
        <f t="shared" si="60"/>
        <v>9</v>
      </c>
      <c r="B392" s="4">
        <f t="shared" si="61"/>
        <v>2013</v>
      </c>
      <c r="C392" s="9">
        <v>41530</v>
      </c>
      <c r="D392" s="12">
        <f ca="1">(1+[1]Returns!E392)*D391</f>
        <v>112248332.42818186</v>
      </c>
      <c r="E392" s="12">
        <f t="shared" ca="1" si="62"/>
        <v>112717156.35036796</v>
      </c>
      <c r="F392" s="12">
        <f t="shared" ca="1" si="63"/>
        <v>112681403.99892077</v>
      </c>
      <c r="G392" s="14">
        <f ca="1">G391*(1+Returns!G392)</f>
        <v>10624720.893703653</v>
      </c>
      <c r="H392" s="14">
        <f ca="1">H391*(1+Returns!H392)</f>
        <v>11287343.854707839</v>
      </c>
      <c r="I392" s="14">
        <f ca="1">I391*(1+Returns!I392)</f>
        <v>5674986.9464211343</v>
      </c>
      <c r="J392" s="14">
        <f ca="1">J391*(1+Returns!J392)</f>
        <v>0</v>
      </c>
      <c r="K392" s="14">
        <f ca="1">K391*(1+Returns!K392)</f>
        <v>0</v>
      </c>
      <c r="L392" s="14">
        <f ca="1">L391*(1+Returns!L392)</f>
        <v>22562174.832421228</v>
      </c>
      <c r="M392" s="14">
        <f ca="1">M391*(1+Returns!M392)</f>
        <v>22624763.098838173</v>
      </c>
      <c r="N392" s="14">
        <f ca="1">N391*(1+Returns!N392)-R392-T392</f>
        <v>39943166.724275947</v>
      </c>
      <c r="O392" s="17">
        <f ca="1">(Assumptions!$B$16 / 252)*F391</f>
        <v>3574.5174272335689</v>
      </c>
      <c r="P392" s="17">
        <f t="shared" ca="1" si="64"/>
        <v>35752.351447194349</v>
      </c>
      <c r="Q392" s="16">
        <f t="shared" si="65"/>
        <v>0</v>
      </c>
      <c r="R392" s="17">
        <f t="shared" si="66"/>
        <v>0</v>
      </c>
      <c r="S392" s="19">
        <f t="shared" si="67"/>
        <v>0</v>
      </c>
      <c r="T392" s="20">
        <f ca="1">IF(AND(S392=1,F391&gt;D391),Assumptions!$B$17*(F391-D391),0)</f>
        <v>0</v>
      </c>
      <c r="U392" s="27">
        <f t="shared" ca="1" si="68"/>
        <v>7.4695433941829315E-4</v>
      </c>
      <c r="V392" s="34">
        <f t="shared" ca="1" si="69"/>
        <v>0.12681403998920904</v>
      </c>
    </row>
    <row r="393" spans="1:22" x14ac:dyDescent="0.25">
      <c r="A393" s="4">
        <f t="shared" si="60"/>
        <v>9</v>
      </c>
      <c r="B393" s="4">
        <f t="shared" si="61"/>
        <v>2013</v>
      </c>
      <c r="C393" s="9">
        <v>41533</v>
      </c>
      <c r="D393" s="12">
        <f ca="1">(1+[1]Returns!E393)*D392</f>
        <v>112285578.66984817</v>
      </c>
      <c r="E393" s="12">
        <f t="shared" ca="1" si="62"/>
        <v>112801380.13324784</v>
      </c>
      <c r="F393" s="12">
        <f t="shared" ca="1" si="63"/>
        <v>112762050.59437211</v>
      </c>
      <c r="G393" s="14">
        <f ca="1">G392*(1+Returns!G393)</f>
        <v>10673896.297209779</v>
      </c>
      <c r="H393" s="14">
        <f ca="1">H392*(1+Returns!H393)</f>
        <v>11291268.546778722</v>
      </c>
      <c r="I393" s="14">
        <f ca="1">I392*(1+Returns!I393)</f>
        <v>5677049.9832637534</v>
      </c>
      <c r="J393" s="14">
        <f ca="1">J392*(1+Returns!J393)</f>
        <v>0</v>
      </c>
      <c r="K393" s="14">
        <f ca="1">K392*(1+Returns!K393)</f>
        <v>0</v>
      </c>
      <c r="L393" s="14">
        <f ca="1">L392*(1+Returns!L393)</f>
        <v>22569984.0847301</v>
      </c>
      <c r="M393" s="14">
        <f ca="1">M392*(1+Returns!M393)</f>
        <v>22632773.273042519</v>
      </c>
      <c r="N393" s="14">
        <f ca="1">N392*(1+Returns!N393)-R393-T393</f>
        <v>39956407.948222965</v>
      </c>
      <c r="O393" s="17">
        <f ca="1">(Assumptions!$B$16 / 252)*F392</f>
        <v>3577.1874285371673</v>
      </c>
      <c r="P393" s="17">
        <f t="shared" ca="1" si="64"/>
        <v>39329.538875731516</v>
      </c>
      <c r="Q393" s="16">
        <f t="shared" si="65"/>
        <v>0</v>
      </c>
      <c r="R393" s="17">
        <f t="shared" si="66"/>
        <v>0</v>
      </c>
      <c r="S393" s="19">
        <f t="shared" si="67"/>
        <v>0</v>
      </c>
      <c r="T393" s="20">
        <f ca="1">IF(AND(S393=1,F392&gt;D392),Assumptions!$B$17*(F392-D392),0)</f>
        <v>0</v>
      </c>
      <c r="U393" s="27">
        <f t="shared" ca="1" si="68"/>
        <v>7.157045669408113E-4</v>
      </c>
      <c r="V393" s="34">
        <f t="shared" ca="1" si="69"/>
        <v>0.12762050594372232</v>
      </c>
    </row>
    <row r="394" spans="1:22" x14ac:dyDescent="0.25">
      <c r="A394" s="4">
        <f t="shared" si="60"/>
        <v>9</v>
      </c>
      <c r="B394" s="4">
        <f t="shared" si="61"/>
        <v>2013</v>
      </c>
      <c r="C394" s="9">
        <v>41534</v>
      </c>
      <c r="D394" s="12">
        <f ca="1">(1+[1]Returns!E394)*D393</f>
        <v>112322837.2705624</v>
      </c>
      <c r="E394" s="12">
        <f t="shared" ca="1" si="62"/>
        <v>112894184.79265986</v>
      </c>
      <c r="F394" s="12">
        <f t="shared" ca="1" si="63"/>
        <v>112851275.50614622</v>
      </c>
      <c r="G394" s="14">
        <f ca="1">G393*(1+Returns!G394)</f>
        <v>10731640.534229731</v>
      </c>
      <c r="H394" s="14">
        <f ca="1">H393*(1+Returns!H394)</f>
        <v>11295194.603493761</v>
      </c>
      <c r="I394" s="14">
        <f ca="1">I393*(1+Returns!I394)</f>
        <v>5679113.7700853683</v>
      </c>
      <c r="J394" s="14">
        <f ca="1">J393*(1+Returns!J394)</f>
        <v>0</v>
      </c>
      <c r="K394" s="14">
        <f ca="1">K393*(1+Returns!K394)</f>
        <v>0</v>
      </c>
      <c r="L394" s="14">
        <f ca="1">L393*(1+Returns!L394)</f>
        <v>22577796.039988581</v>
      </c>
      <c r="M394" s="14">
        <f ca="1">M393*(1+Returns!M394)</f>
        <v>22640786.283205435</v>
      </c>
      <c r="N394" s="14">
        <f ca="1">N393*(1+Returns!N394)-R394-T394</f>
        <v>39969653.561656997</v>
      </c>
      <c r="O394" s="17">
        <f ca="1">(Assumptions!$B$16 / 252)*F393</f>
        <v>3579.7476379165746</v>
      </c>
      <c r="P394" s="17">
        <f t="shared" ca="1" si="64"/>
        <v>42909.28651364809</v>
      </c>
      <c r="Q394" s="16">
        <f t="shared" si="65"/>
        <v>0</v>
      </c>
      <c r="R394" s="17">
        <f t="shared" si="66"/>
        <v>0</v>
      </c>
      <c r="S394" s="19">
        <f t="shared" si="67"/>
        <v>0</v>
      </c>
      <c r="T394" s="20">
        <f ca="1">IF(AND(S394=1,F393&gt;D393),Assumptions!$B$17*(F393-D393),0)</f>
        <v>0</v>
      </c>
      <c r="U394" s="27">
        <f t="shared" ca="1" si="68"/>
        <v>7.9126719764155418E-4</v>
      </c>
      <c r="V394" s="34">
        <f t="shared" ca="1" si="69"/>
        <v>0.12851275506146354</v>
      </c>
    </row>
    <row r="395" spans="1:22" x14ac:dyDescent="0.25">
      <c r="A395" s="4">
        <f t="shared" si="60"/>
        <v>9</v>
      </c>
      <c r="B395" s="4">
        <f t="shared" si="61"/>
        <v>2013</v>
      </c>
      <c r="C395" s="9">
        <v>41535</v>
      </c>
      <c r="D395" s="12">
        <f ca="1">(1+[1]Returns!E395)*D394</f>
        <v>112360108.23442551</v>
      </c>
      <c r="E395" s="12">
        <f t="shared" ca="1" si="62"/>
        <v>112908434.88147008</v>
      </c>
      <c r="F395" s="12">
        <f t="shared" ca="1" si="63"/>
        <v>112861943.01478164</v>
      </c>
      <c r="G395" s="14">
        <f ca="1">G394*(1+Returns!G395)</f>
        <v>10710818.153487658</v>
      </c>
      <c r="H395" s="14">
        <f ca="1">H394*(1+Returns!H395)</f>
        <v>11299122.025327455</v>
      </c>
      <c r="I395" s="14">
        <f ca="1">I394*(1+Returns!I395)</f>
        <v>5681178.307158621</v>
      </c>
      <c r="J395" s="14">
        <f ca="1">J394*(1+Returns!J395)</f>
        <v>0</v>
      </c>
      <c r="K395" s="14">
        <f ca="1">K394*(1+Returns!K395)</f>
        <v>0</v>
      </c>
      <c r="L395" s="14">
        <f ca="1">L394*(1+Returns!L395)</f>
        <v>22585610.699132219</v>
      </c>
      <c r="M395" s="14">
        <f ca="1">M394*(1+Returns!M395)</f>
        <v>22648802.130330972</v>
      </c>
      <c r="N395" s="14">
        <f ca="1">N394*(1+Returns!N395)-R395-T395</f>
        <v>39982903.566033162</v>
      </c>
      <c r="O395" s="17">
        <f ca="1">(Assumptions!$B$16 / 252)*F394</f>
        <v>3582.5801747982928</v>
      </c>
      <c r="P395" s="17">
        <f t="shared" ca="1" si="64"/>
        <v>46491.866688446382</v>
      </c>
      <c r="Q395" s="16">
        <f t="shared" si="65"/>
        <v>0</v>
      </c>
      <c r="R395" s="17">
        <f t="shared" si="66"/>
        <v>0</v>
      </c>
      <c r="S395" s="19">
        <f t="shared" si="67"/>
        <v>0</v>
      </c>
      <c r="T395" s="20">
        <f ca="1">IF(AND(S395=1,F394&gt;D394),Assumptions!$B$17*(F394-D394),0)</f>
        <v>0</v>
      </c>
      <c r="U395" s="27">
        <f t="shared" ca="1" si="68"/>
        <v>9.4527142804334829E-5</v>
      </c>
      <c r="V395" s="34">
        <f t="shared" ca="1" si="69"/>
        <v>0.12861943014781785</v>
      </c>
    </row>
    <row r="396" spans="1:22" x14ac:dyDescent="0.25">
      <c r="A396" s="4">
        <f t="shared" si="60"/>
        <v>9</v>
      </c>
      <c r="B396" s="4">
        <f t="shared" si="61"/>
        <v>2013</v>
      </c>
      <c r="C396" s="9">
        <v>41536</v>
      </c>
      <c r="D396" s="12">
        <f ca="1">(1+[1]Returns!E396)*D395</f>
        <v>112397391.56553987</v>
      </c>
      <c r="E396" s="12">
        <f t="shared" ca="1" si="62"/>
        <v>112891642.0314638</v>
      </c>
      <c r="F396" s="12">
        <f t="shared" ca="1" si="63"/>
        <v>112841567.24594949</v>
      </c>
      <c r="G396" s="14">
        <f ca="1">G395*(1+Returns!G396)</f>
        <v>10658940.782625584</v>
      </c>
      <c r="H396" s="14">
        <f ca="1">H395*(1+Returns!H396)</f>
        <v>11303050.812754467</v>
      </c>
      <c r="I396" s="14">
        <f ca="1">I395*(1+Returns!I396)</f>
        <v>5683243.5947562512</v>
      </c>
      <c r="J396" s="14">
        <f ca="1">J395*(1+Returns!J396)</f>
        <v>0</v>
      </c>
      <c r="K396" s="14">
        <f ca="1">K395*(1+Returns!K396)</f>
        <v>0</v>
      </c>
      <c r="L396" s="14">
        <f ca="1">L395*(1+Returns!L396)</f>
        <v>22593428.063096888</v>
      </c>
      <c r="M396" s="14">
        <f ca="1">M395*(1+Returns!M396)</f>
        <v>22656820.815423548</v>
      </c>
      <c r="N396" s="14">
        <f ca="1">N395*(1+Returns!N396)-R396-T396</f>
        <v>39996157.962807067</v>
      </c>
      <c r="O396" s="17">
        <f ca="1">(Assumptions!$B$16 / 252)*F395</f>
        <v>3582.9188258660838</v>
      </c>
      <c r="P396" s="17">
        <f t="shared" ca="1" si="64"/>
        <v>50074.785514312469</v>
      </c>
      <c r="Q396" s="16">
        <f t="shared" si="65"/>
        <v>0</v>
      </c>
      <c r="R396" s="17">
        <f t="shared" si="66"/>
        <v>0</v>
      </c>
      <c r="S396" s="19">
        <f t="shared" si="67"/>
        <v>0</v>
      </c>
      <c r="T396" s="20">
        <f ca="1">IF(AND(S396=1,F395&gt;D395),Assumptions!$B$17*(F395-D395),0)</f>
        <v>0</v>
      </c>
      <c r="U396" s="27">
        <f t="shared" ca="1" si="68"/>
        <v>-1.8053710832777181E-4</v>
      </c>
      <c r="V396" s="34">
        <f t="shared" ca="1" si="69"/>
        <v>0.12841567245949648</v>
      </c>
    </row>
    <row r="397" spans="1:22" x14ac:dyDescent="0.25">
      <c r="A397" s="4">
        <f t="shared" si="60"/>
        <v>9</v>
      </c>
      <c r="B397" s="4">
        <f t="shared" si="61"/>
        <v>2013</v>
      </c>
      <c r="C397" s="9">
        <v>41537</v>
      </c>
      <c r="D397" s="12">
        <f ca="1">(1+[1]Returns!E397)*D396</f>
        <v>112434646.80494818</v>
      </c>
      <c r="E397" s="12">
        <f t="shared" ca="1" si="62"/>
        <v>112885398.81749064</v>
      </c>
      <c r="F397" s="12">
        <f t="shared" ca="1" si="63"/>
        <v>112831741.76000026</v>
      </c>
      <c r="G397" s="14">
        <f ca="1">G396*(1+Returns!G397)</f>
        <v>10617639.014134113</v>
      </c>
      <c r="H397" s="14">
        <f ca="1">H396*(1+Returns!H397)</f>
        <v>11306976.710685655</v>
      </c>
      <c r="I397" s="14">
        <f ca="1">I396*(1+Returns!I397)</f>
        <v>5685307.4004137469</v>
      </c>
      <c r="J397" s="14">
        <f ca="1">J396*(1+Returns!J397)</f>
        <v>0</v>
      </c>
      <c r="K397" s="14">
        <f ca="1">K396*(1+Returns!K397)</f>
        <v>0</v>
      </c>
      <c r="L397" s="14">
        <f ca="1">L396*(1+Returns!L397)</f>
        <v>22601239.663601216</v>
      </c>
      <c r="M397" s="14">
        <f ca="1">M396*(1+Returns!M397)</f>
        <v>22664833.660587963</v>
      </c>
      <c r="N397" s="14">
        <f ca="1">N396*(1+Returns!N397)-R397-T397</f>
        <v>40009402.368067943</v>
      </c>
      <c r="O397" s="17">
        <f ca="1">(Assumptions!$B$16 / 252)*F396</f>
        <v>3582.2719760618884</v>
      </c>
      <c r="P397" s="17">
        <f t="shared" ca="1" si="64"/>
        <v>53657.057490374355</v>
      </c>
      <c r="Q397" s="16">
        <f t="shared" si="65"/>
        <v>0</v>
      </c>
      <c r="R397" s="17">
        <f t="shared" si="66"/>
        <v>0</v>
      </c>
      <c r="S397" s="19">
        <f t="shared" si="67"/>
        <v>0</v>
      </c>
      <c r="T397" s="20">
        <f ca="1">IF(AND(S397=1,F396&gt;D396),Assumptions!$B$17*(F396-D396),0)</f>
        <v>0</v>
      </c>
      <c r="U397" s="27">
        <f t="shared" ca="1" si="68"/>
        <v>-8.7073285040539794E-5</v>
      </c>
      <c r="V397" s="34">
        <f t="shared" ca="1" si="69"/>
        <v>0.12831741760000415</v>
      </c>
    </row>
    <row r="398" spans="1:22" x14ac:dyDescent="0.25">
      <c r="A398" s="4">
        <f t="shared" si="60"/>
        <v>9</v>
      </c>
      <c r="B398" s="4">
        <f t="shared" si="61"/>
        <v>2013</v>
      </c>
      <c r="C398" s="9">
        <v>41540</v>
      </c>
      <c r="D398" s="12">
        <f ca="1">(1+[1]Returns!E398)*D397</f>
        <v>112471872.79215883</v>
      </c>
      <c r="E398" s="12">
        <f t="shared" ca="1" si="62"/>
        <v>112901542.4658328</v>
      </c>
      <c r="F398" s="12">
        <f t="shared" ca="1" si="63"/>
        <v>112844303.44828655</v>
      </c>
      <c r="G398" s="14">
        <f ca="1">G397*(1+Returns!G398)</f>
        <v>10598751.165958414</v>
      </c>
      <c r="H398" s="14">
        <f ca="1">H397*(1+Returns!H398)</f>
        <v>11310899.596890619</v>
      </c>
      <c r="I398" s="14">
        <f ca="1">I397*(1+Returns!I398)</f>
        <v>5687369.6599086011</v>
      </c>
      <c r="J398" s="14">
        <f ca="1">J397*(1+Returns!J398)</f>
        <v>0</v>
      </c>
      <c r="K398" s="14">
        <f ca="1">K397*(1+Returns!K398)</f>
        <v>0</v>
      </c>
      <c r="L398" s="14">
        <f ca="1">L397*(1+Returns!L398)</f>
        <v>22609045.257423665</v>
      </c>
      <c r="M398" s="14">
        <f ca="1">M397*(1+Returns!M398)</f>
        <v>22672840.416399699</v>
      </c>
      <c r="N398" s="14">
        <f ca="1">N397*(1+Returns!N398)-R398-T398</f>
        <v>40022636.369251795</v>
      </c>
      <c r="O398" s="17">
        <f ca="1">(Assumptions!$B$16 / 252)*F397</f>
        <v>3581.960055873024</v>
      </c>
      <c r="P398" s="17">
        <f t="shared" ca="1" si="64"/>
        <v>57239.017546247378</v>
      </c>
      <c r="Q398" s="16">
        <f t="shared" si="65"/>
        <v>0</v>
      </c>
      <c r="R398" s="17">
        <f t="shared" si="66"/>
        <v>0</v>
      </c>
      <c r="S398" s="19">
        <f t="shared" si="67"/>
        <v>0</v>
      </c>
      <c r="T398" s="20">
        <f ca="1">IF(AND(S398=1,F397&gt;D397),Assumptions!$B$17*(F397-D397),0)</f>
        <v>0</v>
      </c>
      <c r="U398" s="27">
        <f t="shared" ca="1" si="68"/>
        <v>1.1133115637806945E-4</v>
      </c>
      <c r="V398" s="34">
        <f t="shared" ca="1" si="69"/>
        <v>0.12844303448286709</v>
      </c>
    </row>
    <row r="399" spans="1:22" x14ac:dyDescent="0.25">
      <c r="A399" s="4">
        <f t="shared" si="60"/>
        <v>9</v>
      </c>
      <c r="B399" s="4">
        <f t="shared" si="61"/>
        <v>2013</v>
      </c>
      <c r="C399" s="9">
        <v>41541</v>
      </c>
      <c r="D399" s="12">
        <f ca="1">(1+[1]Returns!E399)*D398</f>
        <v>112509111.10452159</v>
      </c>
      <c r="E399" s="12">
        <f t="shared" ca="1" si="62"/>
        <v>112966061.03756118</v>
      </c>
      <c r="F399" s="12">
        <f t="shared" ca="1" si="63"/>
        <v>112905239.6611753</v>
      </c>
      <c r="G399" s="14">
        <f ca="1">G398*(1+Returns!G399)</f>
        <v>10628226.230374282</v>
      </c>
      <c r="H399" s="14">
        <f ca="1">H398*(1+Returns!H399)</f>
        <v>11314823.844116885</v>
      </c>
      <c r="I399" s="14">
        <f ca="1">I398*(1+Returns!I399)</f>
        <v>5689432.6674569771</v>
      </c>
      <c r="J399" s="14">
        <f ca="1">J398*(1+Returns!J399)</f>
        <v>0</v>
      </c>
      <c r="K399" s="14">
        <f ca="1">K398*(1+Returns!K399)</f>
        <v>0</v>
      </c>
      <c r="L399" s="14">
        <f ca="1">L398*(1+Returns!L399)</f>
        <v>22616853.546996254</v>
      </c>
      <c r="M399" s="14">
        <f ca="1">M398*(1+Returns!M399)</f>
        <v>22680850.000740405</v>
      </c>
      <c r="N399" s="14">
        <f ca="1">N398*(1+Returns!N399)-R399-T399</f>
        <v>40035874.747876376</v>
      </c>
      <c r="O399" s="17">
        <f ca="1">(Assumptions!$B$16 / 252)*F398</f>
        <v>3582.3588396281443</v>
      </c>
      <c r="P399" s="17">
        <f t="shared" ca="1" si="64"/>
        <v>60821.376385875519</v>
      </c>
      <c r="Q399" s="16">
        <f t="shared" si="65"/>
        <v>0</v>
      </c>
      <c r="R399" s="17">
        <f t="shared" si="66"/>
        <v>0</v>
      </c>
      <c r="S399" s="19">
        <f t="shared" si="67"/>
        <v>0</v>
      </c>
      <c r="T399" s="20">
        <f ca="1">IF(AND(S399=1,F398&gt;D398),Assumptions!$B$17*(F398-D398),0)</f>
        <v>0</v>
      </c>
      <c r="U399" s="27">
        <f t="shared" ca="1" si="68"/>
        <v>5.4000256128716728E-4</v>
      </c>
      <c r="V399" s="34">
        <f t="shared" ca="1" si="69"/>
        <v>0.12905239661175449</v>
      </c>
    </row>
    <row r="400" spans="1:22" x14ac:dyDescent="0.25">
      <c r="A400" s="4">
        <f t="shared" si="60"/>
        <v>9</v>
      </c>
      <c r="B400" s="4">
        <f t="shared" si="61"/>
        <v>2013</v>
      </c>
      <c r="C400" s="9">
        <v>41542</v>
      </c>
      <c r="D400" s="12">
        <f ca="1">(1+[1]Returns!E400)*D399</f>
        <v>112546361.74611717</v>
      </c>
      <c r="E400" s="12">
        <f t="shared" ca="1" si="62"/>
        <v>113052109.75000811</v>
      </c>
      <c r="F400" s="12">
        <f t="shared" ca="1" si="63"/>
        <v>112987704.08029966</v>
      </c>
      <c r="G400" s="14">
        <f ca="1">G399*(1+Returns!G400)</f>
        <v>10679219.420592327</v>
      </c>
      <c r="H400" s="14">
        <f ca="1">H399*(1+Returns!H400)</f>
        <v>11318749.452836653</v>
      </c>
      <c r="I400" s="14">
        <f ca="1">I399*(1+Returns!I400)</f>
        <v>5691496.4233302195</v>
      </c>
      <c r="J400" s="14">
        <f ca="1">J399*(1+Returns!J400)</f>
        <v>0</v>
      </c>
      <c r="K400" s="14">
        <f ca="1">K399*(1+Returns!K400)</f>
        <v>0</v>
      </c>
      <c r="L400" s="14">
        <f ca="1">L399*(1+Returns!L400)</f>
        <v>22624664.533249989</v>
      </c>
      <c r="M400" s="14">
        <f ca="1">M399*(1+Returns!M400)</f>
        <v>22688862.414609309</v>
      </c>
      <c r="N400" s="14">
        <f ca="1">N399*(1+Returns!N400)-R400-T400</f>
        <v>40049117.505389616</v>
      </c>
      <c r="O400" s="17">
        <f ca="1">(Assumptions!$B$16 / 252)*F399</f>
        <v>3584.2933225769934</v>
      </c>
      <c r="P400" s="17">
        <f t="shared" ca="1" si="64"/>
        <v>64405.669708452515</v>
      </c>
      <c r="Q400" s="16">
        <f t="shared" si="65"/>
        <v>0</v>
      </c>
      <c r="R400" s="17">
        <f t="shared" si="66"/>
        <v>0</v>
      </c>
      <c r="S400" s="19">
        <f t="shared" si="67"/>
        <v>0</v>
      </c>
      <c r="T400" s="20">
        <f ca="1">IF(AND(S400=1,F399&gt;D399),Assumptions!$B$17*(F399-D399),0)</f>
        <v>0</v>
      </c>
      <c r="U400" s="27">
        <f t="shared" ca="1" si="68"/>
        <v>7.3038611291953437E-4</v>
      </c>
      <c r="V400" s="34">
        <f t="shared" ca="1" si="69"/>
        <v>0.12987704080299833</v>
      </c>
    </row>
    <row r="401" spans="1:22" x14ac:dyDescent="0.25">
      <c r="A401" s="4">
        <f t="shared" si="60"/>
        <v>9</v>
      </c>
      <c r="B401" s="4">
        <f t="shared" si="61"/>
        <v>2013</v>
      </c>
      <c r="C401" s="9">
        <v>41543</v>
      </c>
      <c r="D401" s="12">
        <f ca="1">(1+[1]Returns!E401)*D400</f>
        <v>112584077.15740192</v>
      </c>
      <c r="E401" s="12">
        <f t="shared" ca="1" si="62"/>
        <v>113053419.64566508</v>
      </c>
      <c r="F401" s="12">
        <f t="shared" ca="1" si="63"/>
        <v>112985427.06471598</v>
      </c>
      <c r="G401" s="14">
        <f ca="1">G400*(1+Returns!G401)</f>
        <v>10645036.620942475</v>
      </c>
      <c r="H401" s="14">
        <f ca="1">H400*(1+Returns!H401)</f>
        <v>11322724.009188754</v>
      </c>
      <c r="I401" s="14">
        <f ca="1">I400*(1+Returns!I401)</f>
        <v>5693585.8954040771</v>
      </c>
      <c r="J401" s="14">
        <f ca="1">J400*(1+Returns!J401)</f>
        <v>0</v>
      </c>
      <c r="K401" s="14">
        <f ca="1">K400*(1+Returns!K401)</f>
        <v>0</v>
      </c>
      <c r="L401" s="14">
        <f ca="1">L400*(1+Returns!L401)</f>
        <v>22632572.919366751</v>
      </c>
      <c r="M401" s="14">
        <f ca="1">M400*(1+Returns!M401)</f>
        <v>22696974.708170883</v>
      </c>
      <c r="N401" s="14">
        <f ca="1">N400*(1+Returns!N401)-R401-T401</f>
        <v>40062525.492592119</v>
      </c>
      <c r="O401" s="17">
        <f ca="1">(Assumptions!$B$16 / 252)*F400</f>
        <v>3586.9112406444333</v>
      </c>
      <c r="P401" s="17">
        <f t="shared" ca="1" si="64"/>
        <v>67992.580949096955</v>
      </c>
      <c r="Q401" s="16">
        <f t="shared" si="65"/>
        <v>0</v>
      </c>
      <c r="R401" s="17">
        <f t="shared" si="66"/>
        <v>0</v>
      </c>
      <c r="S401" s="19">
        <f t="shared" si="67"/>
        <v>0</v>
      </c>
      <c r="T401" s="20">
        <f ca="1">IF(AND(S401=1,F400&gt;D400),Assumptions!$B$17*(F400-D400),0)</f>
        <v>0</v>
      </c>
      <c r="U401" s="27">
        <f t="shared" ca="1" si="68"/>
        <v>-2.0152773279269454E-5</v>
      </c>
      <c r="V401" s="34">
        <f t="shared" ca="1" si="69"/>
        <v>0.12985427064716148</v>
      </c>
    </row>
    <row r="402" spans="1:22" x14ac:dyDescent="0.25">
      <c r="A402" s="4">
        <f t="shared" si="60"/>
        <v>9</v>
      </c>
      <c r="B402" s="4">
        <f t="shared" si="61"/>
        <v>2013</v>
      </c>
      <c r="C402" s="9">
        <v>41544</v>
      </c>
      <c r="D402" s="12">
        <f ca="1">(1+[1]Returns!E402)*D401</f>
        <v>112621434.80588429</v>
      </c>
      <c r="E402" s="12">
        <f t="shared" ca="1" si="62"/>
        <v>113035110.5227602</v>
      </c>
      <c r="F402" s="12">
        <f t="shared" ca="1" si="63"/>
        <v>112963531.10285667</v>
      </c>
      <c r="G402" s="14">
        <f ca="1">G401*(1+Returns!G402)</f>
        <v>10591570.555382883</v>
      </c>
      <c r="H402" s="14">
        <f ca="1">H401*(1+Returns!H402)</f>
        <v>11326661.003198298</v>
      </c>
      <c r="I402" s="14">
        <f ca="1">I401*(1+Returns!I402)</f>
        <v>5695655.6935515851</v>
      </c>
      <c r="J402" s="14">
        <f ca="1">J401*(1+Returns!J402)</f>
        <v>0</v>
      </c>
      <c r="K402" s="14">
        <f ca="1">K401*(1+Returns!K402)</f>
        <v>0</v>
      </c>
      <c r="L402" s="14">
        <f ca="1">L401*(1+Returns!L402)</f>
        <v>22640406.537962433</v>
      </c>
      <c r="M402" s="14">
        <f ca="1">M401*(1+Returns!M402)</f>
        <v>22705010.448502388</v>
      </c>
      <c r="N402" s="14">
        <f ca="1">N401*(1+Returns!N402)-R402-T402</f>
        <v>40075806.284162611</v>
      </c>
      <c r="O402" s="17">
        <f ca="1">(Assumptions!$B$16 / 252)*F401</f>
        <v>3586.8389544354277</v>
      </c>
      <c r="P402" s="17">
        <f t="shared" ca="1" si="64"/>
        <v>71579.419903532384</v>
      </c>
      <c r="Q402" s="16">
        <f t="shared" si="65"/>
        <v>0</v>
      </c>
      <c r="R402" s="17">
        <f t="shared" si="66"/>
        <v>0</v>
      </c>
      <c r="S402" s="19">
        <f t="shared" si="67"/>
        <v>0</v>
      </c>
      <c r="T402" s="20">
        <f ca="1">IF(AND(S402=1,F401&gt;D401),Assumptions!$B$17*(F401-D401),0)</f>
        <v>0</v>
      </c>
      <c r="U402" s="27">
        <f t="shared" ca="1" si="68"/>
        <v>-1.9379456650436833E-4</v>
      </c>
      <c r="V402" s="34">
        <f t="shared" ca="1" si="69"/>
        <v>0.1296353110285684</v>
      </c>
    </row>
    <row r="403" spans="1:22" x14ac:dyDescent="0.25">
      <c r="A403" s="4">
        <f t="shared" si="60"/>
        <v>9</v>
      </c>
      <c r="B403" s="4">
        <f t="shared" si="61"/>
        <v>2013</v>
      </c>
      <c r="C403" s="9">
        <v>41547</v>
      </c>
      <c r="D403" s="12">
        <f ca="1">(1+[1]Returns!E403)*D402</f>
        <v>112658764.30666503</v>
      </c>
      <c r="E403" s="12">
        <f t="shared" ca="1" si="62"/>
        <v>113080867.17096522</v>
      </c>
      <c r="F403" s="12">
        <f t="shared" ca="1" si="63"/>
        <v>113005701.60721716</v>
      </c>
      <c r="G403" s="14">
        <f ca="1">G402*(1+Returns!G403)</f>
        <v>10602196.280845089</v>
      </c>
      <c r="H403" s="14">
        <f ca="1">H402*(1+Returns!H403)</f>
        <v>11330595.101676343</v>
      </c>
      <c r="I403" s="14">
        <f ca="1">I402*(1+Returns!I403)</f>
        <v>5697724.0065224292</v>
      </c>
      <c r="J403" s="14">
        <f ca="1">J402*(1+Returns!J403)</f>
        <v>0</v>
      </c>
      <c r="K403" s="14">
        <f ca="1">K402*(1+Returns!K403)</f>
        <v>0</v>
      </c>
      <c r="L403" s="14">
        <f ca="1">L402*(1+Returns!L403)</f>
        <v>22648234.381113824</v>
      </c>
      <c r="M403" s="14">
        <f ca="1">M402*(1+Returns!M403)</f>
        <v>22713040.336484574</v>
      </c>
      <c r="N403" s="14">
        <f ca="1">N402*(1+Returns!N403)-R403-T403</f>
        <v>40089077.064322978</v>
      </c>
      <c r="O403" s="17">
        <f ca="1">(Assumptions!$B$16 / 252)*F402</f>
        <v>3586.1438445351323</v>
      </c>
      <c r="P403" s="17">
        <f t="shared" ca="1" si="64"/>
        <v>75165.563748067521</v>
      </c>
      <c r="Q403" s="16">
        <f t="shared" si="65"/>
        <v>0</v>
      </c>
      <c r="R403" s="17">
        <f t="shared" si="66"/>
        <v>0</v>
      </c>
      <c r="S403" s="19">
        <f t="shared" si="67"/>
        <v>0</v>
      </c>
      <c r="T403" s="20">
        <f ca="1">IF(AND(S403=1,F402&gt;D402),Assumptions!$B$17*(F402-D402),0)</f>
        <v>0</v>
      </c>
      <c r="U403" s="27">
        <f t="shared" ca="1" si="68"/>
        <v>3.7331078400959505E-4</v>
      </c>
      <c r="V403" s="34">
        <f t="shared" ca="1" si="69"/>
        <v>0.13005701607217346</v>
      </c>
    </row>
    <row r="404" spans="1:22" x14ac:dyDescent="0.25">
      <c r="A404" s="4">
        <f t="shared" si="60"/>
        <v>10</v>
      </c>
      <c r="B404" s="4">
        <f t="shared" si="61"/>
        <v>2013</v>
      </c>
      <c r="C404" s="9">
        <v>41548</v>
      </c>
      <c r="D404" s="12">
        <f ca="1">(1+[1]Returns!E404)*D403</f>
        <v>112696106.18068211</v>
      </c>
      <c r="E404" s="12">
        <f t="shared" ca="1" si="62"/>
        <v>113122554.9855693</v>
      </c>
      <c r="F404" s="12">
        <f t="shared" ca="1" si="63"/>
        <v>113118967.50297859</v>
      </c>
      <c r="G404" s="14">
        <f ca="1">G403*(1+Returns!G404)</f>
        <v>10683906.678112188</v>
      </c>
      <c r="H404" s="14">
        <f ca="1">H403*(1+Returns!H404)</f>
        <v>11334530.566588046</v>
      </c>
      <c r="I404" s="14">
        <f ca="1">I403*(1+Returns!I404)</f>
        <v>5699793.0705777444</v>
      </c>
      <c r="J404" s="14">
        <f ca="1">J403*(1+Returns!J404)</f>
        <v>0</v>
      </c>
      <c r="K404" s="14">
        <f ca="1">K403*(1+Returns!K404)</f>
        <v>0</v>
      </c>
      <c r="L404" s="14">
        <f ca="1">L403*(1+Returns!L404)</f>
        <v>22656064.930715222</v>
      </c>
      <c r="M404" s="14">
        <f ca="1">M403*(1+Returns!M404)</f>
        <v>22721073.064328965</v>
      </c>
      <c r="N404" s="14">
        <f ca="1">N403*(1+Returns!N404)-R404-T404</f>
        <v>40027186.67524714</v>
      </c>
      <c r="O404" s="17">
        <f ca="1">(Assumptions!$B$16 / 252)*F403</f>
        <v>3587.4825907053064</v>
      </c>
      <c r="P404" s="17">
        <f t="shared" ca="1" si="64"/>
        <v>3587.4825907053018</v>
      </c>
      <c r="Q404" s="16">
        <f t="shared" si="65"/>
        <v>1</v>
      </c>
      <c r="R404" s="17">
        <f t="shared" ca="1" si="66"/>
        <v>75165.563748067521</v>
      </c>
      <c r="S404" s="19">
        <f t="shared" si="67"/>
        <v>0</v>
      </c>
      <c r="T404" s="20">
        <f ca="1">IF(AND(S404=1,F403&gt;D403),Assumptions!$B$17*(F403-D403),0)</f>
        <v>0</v>
      </c>
      <c r="U404" s="27">
        <f t="shared" ca="1" si="68"/>
        <v>1.0023024869587616E-3</v>
      </c>
      <c r="V404" s="34">
        <f t="shared" ca="1" si="69"/>
        <v>0.13118967502978784</v>
      </c>
    </row>
    <row r="405" spans="1:22" x14ac:dyDescent="0.25">
      <c r="A405" s="4">
        <f t="shared" si="60"/>
        <v>10</v>
      </c>
      <c r="B405" s="4">
        <f t="shared" si="61"/>
        <v>2013</v>
      </c>
      <c r="C405" s="9">
        <v>41549</v>
      </c>
      <c r="D405" s="12">
        <f ca="1">(1+[1]Returns!E405)*D404</f>
        <v>112733460.43203676</v>
      </c>
      <c r="E405" s="12">
        <f t="shared" ca="1" si="62"/>
        <v>113209722.43408248</v>
      </c>
      <c r="F405" s="12">
        <f t="shared" ca="1" si="63"/>
        <v>113202543.87315835</v>
      </c>
      <c r="G405" s="14">
        <f ca="1">G404*(1+Returns!G405)</f>
        <v>10735943.973525908</v>
      </c>
      <c r="H405" s="14">
        <f ca="1">H404*(1+Returns!H405)</f>
        <v>11338467.398408012</v>
      </c>
      <c r="I405" s="14">
        <f ca="1">I404*(1+Returns!I405)</f>
        <v>5701862.8859902788</v>
      </c>
      <c r="J405" s="14">
        <f ca="1">J404*(1+Returns!J405)</f>
        <v>0</v>
      </c>
      <c r="K405" s="14">
        <f ca="1">K404*(1+Returns!K405)</f>
        <v>0</v>
      </c>
      <c r="L405" s="14">
        <f ca="1">L404*(1+Returns!L405)</f>
        <v>22663898.187702369</v>
      </c>
      <c r="M405" s="14">
        <f ca="1">M404*(1+Returns!M405)</f>
        <v>22729108.633039907</v>
      </c>
      <c r="N405" s="14">
        <f ca="1">N404*(1+Returns!N405)-R405-T405</f>
        <v>40040441.355415992</v>
      </c>
      <c r="O405" s="17">
        <f ca="1">(Assumptions!$B$16 / 252)*F404</f>
        <v>3591.0783334278917</v>
      </c>
      <c r="P405" s="17">
        <f t="shared" ca="1" si="64"/>
        <v>7178.5609241331931</v>
      </c>
      <c r="Q405" s="16">
        <f t="shared" si="65"/>
        <v>0</v>
      </c>
      <c r="R405" s="17">
        <f t="shared" si="66"/>
        <v>0</v>
      </c>
      <c r="S405" s="19">
        <f t="shared" si="67"/>
        <v>0</v>
      </c>
      <c r="T405" s="20">
        <f ca="1">IF(AND(S405=1,F404&gt;D404),Assumptions!$B$17*(F404-D404),0)</f>
        <v>0</v>
      </c>
      <c r="U405" s="27">
        <f t="shared" ca="1" si="68"/>
        <v>7.3883604159985516E-4</v>
      </c>
      <c r="V405" s="34">
        <f t="shared" ca="1" si="69"/>
        <v>0.13202543873158556</v>
      </c>
    </row>
    <row r="406" spans="1:22" x14ac:dyDescent="0.25">
      <c r="A406" s="4">
        <f t="shared" si="60"/>
        <v>10</v>
      </c>
      <c r="B406" s="4">
        <f t="shared" si="61"/>
        <v>2013</v>
      </c>
      <c r="C406" s="9">
        <v>41550</v>
      </c>
      <c r="D406" s="12">
        <f ca="1">(1+[1]Returns!E406)*D405</f>
        <v>112770785.35345119</v>
      </c>
      <c r="E406" s="12">
        <f t="shared" ca="1" si="62"/>
        <v>113339043.1331417</v>
      </c>
      <c r="F406" s="12">
        <f t="shared" ca="1" si="63"/>
        <v>113328270.84066604</v>
      </c>
      <c r="G406" s="14">
        <f ca="1">G405*(1+Returns!G406)</f>
        <v>10830161.632369163</v>
      </c>
      <c r="H406" s="14">
        <f ca="1">H405*(1+Returns!H406)</f>
        <v>11342401.210113896</v>
      </c>
      <c r="I406" s="14">
        <f ca="1">I405*(1+Returns!I406)</f>
        <v>5703931.1507377811</v>
      </c>
      <c r="J406" s="14">
        <f ca="1">J405*(1+Returns!J406)</f>
        <v>0</v>
      </c>
      <c r="K406" s="14">
        <f ca="1">K405*(1+Returns!K406)</f>
        <v>0</v>
      </c>
      <c r="L406" s="14">
        <f ca="1">L405*(1+Returns!L406)</f>
        <v>22671725.42135502</v>
      </c>
      <c r="M406" s="14">
        <f ca="1">M405*(1+Returns!M406)</f>
        <v>22737138.095129434</v>
      </c>
      <c r="N406" s="14">
        <f ca="1">N405*(1+Returns!N406)-R406-T406</f>
        <v>40053685.623436414</v>
      </c>
      <c r="O406" s="17">
        <f ca="1">(Assumptions!$B$16 / 252)*F405</f>
        <v>3593.7315515288365</v>
      </c>
      <c r="P406" s="17">
        <f t="shared" ca="1" si="64"/>
        <v>10772.29247566203</v>
      </c>
      <c r="Q406" s="16">
        <f t="shared" si="65"/>
        <v>0</v>
      </c>
      <c r="R406" s="17">
        <f t="shared" si="66"/>
        <v>0</v>
      </c>
      <c r="S406" s="19">
        <f t="shared" si="67"/>
        <v>0</v>
      </c>
      <c r="T406" s="20">
        <f ca="1">IF(AND(S406=1,F405&gt;D405),Assumptions!$B$17*(F405-D405),0)</f>
        <v>0</v>
      </c>
      <c r="U406" s="27">
        <f t="shared" ca="1" si="68"/>
        <v>1.1106372984741597E-3</v>
      </c>
      <c r="V406" s="34">
        <f t="shared" ca="1" si="69"/>
        <v>0.13328270840666234</v>
      </c>
    </row>
    <row r="407" spans="1:22" x14ac:dyDescent="0.25">
      <c r="A407" s="4">
        <f t="shared" si="60"/>
        <v>10</v>
      </c>
      <c r="B407" s="4">
        <f t="shared" si="61"/>
        <v>2013</v>
      </c>
      <c r="C407" s="9">
        <v>41551</v>
      </c>
      <c r="D407" s="12">
        <f ca="1">(1+[1]Returns!E407)*D406</f>
        <v>112808122.63277386</v>
      </c>
      <c r="E407" s="12">
        <f t="shared" ca="1" si="62"/>
        <v>113351274.37097797</v>
      </c>
      <c r="F407" s="12">
        <f t="shared" ca="1" si="63"/>
        <v>113336904.35561848</v>
      </c>
      <c r="G407" s="14">
        <f ca="1">G406*(1+Returns!G407)</f>
        <v>10807277.794334995</v>
      </c>
      <c r="H407" s="14">
        <f ca="1">H406*(1+Returns!H407)</f>
        <v>11346336.386631617</v>
      </c>
      <c r="I407" s="14">
        <f ca="1">I406*(1+Returns!I407)</f>
        <v>5706000.1657171203</v>
      </c>
      <c r="J407" s="14">
        <f ca="1">J406*(1+Returns!J407)</f>
        <v>0</v>
      </c>
      <c r="K407" s="14">
        <f ca="1">K406*(1+Returns!K407)</f>
        <v>0</v>
      </c>
      <c r="L407" s="14">
        <f ca="1">L406*(1+Returns!L407)</f>
        <v>22679555.358231369</v>
      </c>
      <c r="M407" s="14">
        <f ca="1">M406*(1+Returns!M407)</f>
        <v>22745170.393769331</v>
      </c>
      <c r="N407" s="14">
        <f ca="1">N406*(1+Returns!N407)-R407-T407</f>
        <v>40066934.272293545</v>
      </c>
      <c r="O407" s="17">
        <f ca="1">(Assumptions!$B$16 / 252)*F406</f>
        <v>3597.7228838306678</v>
      </c>
      <c r="P407" s="17">
        <f t="shared" ca="1" si="64"/>
        <v>14370.015359492698</v>
      </c>
      <c r="Q407" s="16">
        <f t="shared" si="65"/>
        <v>0</v>
      </c>
      <c r="R407" s="17">
        <f t="shared" si="66"/>
        <v>0</v>
      </c>
      <c r="S407" s="19">
        <f t="shared" si="67"/>
        <v>0</v>
      </c>
      <c r="T407" s="20">
        <f ca="1">IF(AND(S407=1,F406&gt;D406),Assumptions!$B$17*(F406-D406),0)</f>
        <v>0</v>
      </c>
      <c r="U407" s="27">
        <f t="shared" ca="1" si="68"/>
        <v>7.6181476064141052E-5</v>
      </c>
      <c r="V407" s="34">
        <f t="shared" ca="1" si="69"/>
        <v>0.13336904355618673</v>
      </c>
    </row>
    <row r="408" spans="1:22" x14ac:dyDescent="0.25">
      <c r="A408" s="4">
        <f t="shared" si="60"/>
        <v>10</v>
      </c>
      <c r="B408" s="4">
        <f t="shared" si="61"/>
        <v>2013</v>
      </c>
      <c r="C408" s="9">
        <v>41554</v>
      </c>
      <c r="D408" s="12">
        <f ca="1">(1+[1]Returns!E408)*D407</f>
        <v>112846008.11267886</v>
      </c>
      <c r="E408" s="12">
        <f t="shared" ca="1" si="62"/>
        <v>113403145.07210846</v>
      </c>
      <c r="F408" s="12">
        <f t="shared" ca="1" si="63"/>
        <v>113385177.05978531</v>
      </c>
      <c r="G408" s="14">
        <f ca="1">G407*(1+Returns!G408)</f>
        <v>10823518.169902937</v>
      </c>
      <c r="H408" s="14">
        <f ca="1">H407*(1+Returns!H408)</f>
        <v>11350329.292083515</v>
      </c>
      <c r="I408" s="14">
        <f ca="1">I407*(1+Returns!I408)</f>
        <v>5708099.5076551754</v>
      </c>
      <c r="J408" s="14">
        <f ca="1">J407*(1+Returns!J408)</f>
        <v>0</v>
      </c>
      <c r="K408" s="14">
        <f ca="1">K407*(1+Returns!K408)</f>
        <v>0</v>
      </c>
      <c r="L408" s="14">
        <f ca="1">L407*(1+Returns!L408)</f>
        <v>22687500.169751741</v>
      </c>
      <c r="M408" s="14">
        <f ca="1">M407*(1+Returns!M408)</f>
        <v>22753320.486396674</v>
      </c>
      <c r="N408" s="14">
        <f ca="1">N407*(1+Returns!N408)-R408-T408</f>
        <v>40080377.446318418</v>
      </c>
      <c r="O408" s="17">
        <f ca="1">(Assumptions!$B$16 / 252)*F407</f>
        <v>3597.9969636704277</v>
      </c>
      <c r="P408" s="17">
        <f t="shared" ca="1" si="64"/>
        <v>17968.012323163126</v>
      </c>
      <c r="Q408" s="16">
        <f t="shared" si="65"/>
        <v>0</v>
      </c>
      <c r="R408" s="17">
        <f t="shared" si="66"/>
        <v>0</v>
      </c>
      <c r="S408" s="19">
        <f t="shared" si="67"/>
        <v>0</v>
      </c>
      <c r="T408" s="20">
        <f ca="1">IF(AND(S408=1,F407&gt;D407),Assumptions!$B$17*(F407-D407),0)</f>
        <v>0</v>
      </c>
      <c r="U408" s="27">
        <f t="shared" ca="1" si="68"/>
        <v>4.2592220461012964E-4</v>
      </c>
      <c r="V408" s="34">
        <f t="shared" ca="1" si="69"/>
        <v>0.13385177059785502</v>
      </c>
    </row>
    <row r="409" spans="1:22" x14ac:dyDescent="0.25">
      <c r="A409" s="4">
        <f t="shared" si="60"/>
        <v>10</v>
      </c>
      <c r="B409" s="4">
        <f t="shared" si="61"/>
        <v>2013</v>
      </c>
      <c r="C409" s="9">
        <v>41555</v>
      </c>
      <c r="D409" s="12">
        <f ca="1">(1+[1]Returns!E409)*D408</f>
        <v>112883823.93845749</v>
      </c>
      <c r="E409" s="12">
        <f t="shared" ca="1" si="62"/>
        <v>113483537.78795019</v>
      </c>
      <c r="F409" s="12">
        <f t="shared" ca="1" si="63"/>
        <v>113461970.24619655</v>
      </c>
      <c r="G409" s="14">
        <f ca="1">G408*(1+Returns!G409)</f>
        <v>10868345.529727131</v>
      </c>
      <c r="H409" s="14">
        <f ca="1">H408*(1+Returns!H409)</f>
        <v>11354314.937633341</v>
      </c>
      <c r="I409" s="14">
        <f ca="1">I408*(1+Returns!I409)</f>
        <v>5710195.0750822509</v>
      </c>
      <c r="J409" s="14">
        <f ca="1">J408*(1+Returns!J409)</f>
        <v>0</v>
      </c>
      <c r="K409" s="14">
        <f ca="1">K408*(1+Returns!K409)</f>
        <v>0</v>
      </c>
      <c r="L409" s="14">
        <f ca="1">L408*(1+Returns!L409)</f>
        <v>22695430.519883689</v>
      </c>
      <c r="M409" s="14">
        <f ca="1">M408*(1+Returns!M409)</f>
        <v>22761455.826631598</v>
      </c>
      <c r="N409" s="14">
        <f ca="1">N408*(1+Returns!N409)-R409-T409</f>
        <v>40093795.898992173</v>
      </c>
      <c r="O409" s="17">
        <f ca="1">(Assumptions!$B$16 / 252)*F408</f>
        <v>3599.5294304693748</v>
      </c>
      <c r="P409" s="17">
        <f t="shared" ca="1" si="64"/>
        <v>21567.5417536325</v>
      </c>
      <c r="Q409" s="16">
        <f t="shared" si="65"/>
        <v>0</v>
      </c>
      <c r="R409" s="17">
        <f t="shared" si="66"/>
        <v>0</v>
      </c>
      <c r="S409" s="19">
        <f t="shared" si="67"/>
        <v>0</v>
      </c>
      <c r="T409" s="20">
        <f ca="1">IF(AND(S409=1,F408&gt;D408),Assumptions!$B$17*(F408-D408),0)</f>
        <v>0</v>
      </c>
      <c r="U409" s="27">
        <f t="shared" ca="1" si="68"/>
        <v>6.7727712212994895E-4</v>
      </c>
      <c r="V409" s="34">
        <f t="shared" ca="1" si="69"/>
        <v>0.13461970246196753</v>
      </c>
    </row>
    <row r="410" spans="1:22" x14ac:dyDescent="0.25">
      <c r="A410" s="4">
        <f t="shared" si="60"/>
        <v>10</v>
      </c>
      <c r="B410" s="4">
        <f t="shared" si="61"/>
        <v>2013</v>
      </c>
      <c r="C410" s="9">
        <v>41556</v>
      </c>
      <c r="D410" s="12">
        <f ca="1">(1+[1]Returns!E410)*D409</f>
        <v>112921652.4366975</v>
      </c>
      <c r="E410" s="12">
        <f t="shared" ca="1" si="62"/>
        <v>113460003.88786525</v>
      </c>
      <c r="F410" s="12">
        <f t="shared" ca="1" si="63"/>
        <v>113434834.37880221</v>
      </c>
      <c r="G410" s="14">
        <f ca="1">G409*(1+Returns!G410)</f>
        <v>10809233.931617349</v>
      </c>
      <c r="H410" s="14">
        <f ca="1">H409*(1+Returns!H410)</f>
        <v>11358301.982734673</v>
      </c>
      <c r="I410" s="14">
        <f ca="1">I409*(1+Returns!I410)</f>
        <v>5712291.4118376877</v>
      </c>
      <c r="J410" s="14">
        <f ca="1">J409*(1+Returns!J410)</f>
        <v>0</v>
      </c>
      <c r="K410" s="14">
        <f ca="1">K409*(1+Returns!K410)</f>
        <v>0</v>
      </c>
      <c r="L410" s="14">
        <f ca="1">L409*(1+Returns!L410)</f>
        <v>22703363.642046612</v>
      </c>
      <c r="M410" s="14">
        <f ca="1">M409*(1+Returns!M410)</f>
        <v>22769594.075618271</v>
      </c>
      <c r="N410" s="14">
        <f ca="1">N409*(1+Returns!N410)-R410-T410</f>
        <v>40107218.844010659</v>
      </c>
      <c r="O410" s="17">
        <f ca="1">(Assumptions!$B$16 / 252)*F409</f>
        <v>3601.967309403065</v>
      </c>
      <c r="P410" s="17">
        <f t="shared" ca="1" si="64"/>
        <v>25169.509063035566</v>
      </c>
      <c r="Q410" s="16">
        <f t="shared" si="65"/>
        <v>0</v>
      </c>
      <c r="R410" s="17">
        <f t="shared" si="66"/>
        <v>0</v>
      </c>
      <c r="S410" s="19">
        <f t="shared" si="67"/>
        <v>0</v>
      </c>
      <c r="T410" s="20">
        <f ca="1">IF(AND(S410=1,F409&gt;D409),Assumptions!$B$17*(F409-D409),0)</f>
        <v>0</v>
      </c>
      <c r="U410" s="27">
        <f t="shared" ca="1" si="68"/>
        <v>-2.3916266688706056E-4</v>
      </c>
      <c r="V410" s="34">
        <f t="shared" ca="1" si="69"/>
        <v>0.13434834378802418</v>
      </c>
    </row>
    <row r="411" spans="1:22" x14ac:dyDescent="0.25">
      <c r="A411" s="4">
        <f t="shared" si="60"/>
        <v>10</v>
      </c>
      <c r="B411" s="4">
        <f t="shared" si="61"/>
        <v>2013</v>
      </c>
      <c r="C411" s="9">
        <v>41557</v>
      </c>
      <c r="D411" s="12">
        <f ca="1">(1+[1]Returns!E411)*D410</f>
        <v>112959658.47725812</v>
      </c>
      <c r="E411" s="12">
        <f t="shared" ca="1" si="62"/>
        <v>113547223.58685949</v>
      </c>
      <c r="F411" s="12">
        <f t="shared" ca="1" si="63"/>
        <v>113518452.97194317</v>
      </c>
      <c r="G411" s="14">
        <f ca="1">G410*(1+Returns!G411)</f>
        <v>10860708.757400209</v>
      </c>
      <c r="H411" s="14">
        <f ca="1">H410*(1+Returns!H411)</f>
        <v>11362307.770081552</v>
      </c>
      <c r="I411" s="14">
        <f ca="1">I410*(1+Returns!I411)</f>
        <v>5714397.6186008761</v>
      </c>
      <c r="J411" s="14">
        <f ca="1">J410*(1+Returns!J411)</f>
        <v>0</v>
      </c>
      <c r="K411" s="14">
        <f ca="1">K410*(1+Returns!K411)</f>
        <v>0</v>
      </c>
      <c r="L411" s="14">
        <f ca="1">L410*(1+Returns!L411)</f>
        <v>22711334.050220739</v>
      </c>
      <c r="M411" s="14">
        <f ca="1">M410*(1+Returns!M411)</f>
        <v>22777770.604967423</v>
      </c>
      <c r="N411" s="14">
        <f ca="1">N410*(1+Returns!N411)-R411-T411</f>
        <v>40120704.785588689</v>
      </c>
      <c r="O411" s="17">
        <f ca="1">(Assumptions!$B$16 / 252)*F410</f>
        <v>3601.105853295308</v>
      </c>
      <c r="P411" s="17">
        <f t="shared" ca="1" si="64"/>
        <v>28770.614916330873</v>
      </c>
      <c r="Q411" s="16">
        <f t="shared" si="65"/>
        <v>0</v>
      </c>
      <c r="R411" s="17">
        <f t="shared" si="66"/>
        <v>0</v>
      </c>
      <c r="S411" s="19">
        <f t="shared" si="67"/>
        <v>0</v>
      </c>
      <c r="T411" s="20">
        <f ca="1">IF(AND(S411=1,F410&gt;D410),Assumptions!$B$17*(F410-D410),0)</f>
        <v>0</v>
      </c>
      <c r="U411" s="27">
        <f t="shared" ca="1" si="68"/>
        <v>7.371509254532338E-4</v>
      </c>
      <c r="V411" s="34">
        <f t="shared" ca="1" si="69"/>
        <v>0.13518452971943384</v>
      </c>
    </row>
    <row r="412" spans="1:22" x14ac:dyDescent="0.25">
      <c r="A412" s="4">
        <f t="shared" si="60"/>
        <v>10</v>
      </c>
      <c r="B412" s="4">
        <f t="shared" si="61"/>
        <v>2013</v>
      </c>
      <c r="C412" s="9">
        <v>41558</v>
      </c>
      <c r="D412" s="12">
        <f ca="1">(1+[1]Returns!E412)*D411</f>
        <v>112999772.71117656</v>
      </c>
      <c r="E412" s="12">
        <f t="shared" ca="1" si="62"/>
        <v>113703140.34068953</v>
      </c>
      <c r="F412" s="12">
        <f t="shared" ca="1" si="63"/>
        <v>113670765.96536139</v>
      </c>
      <c r="G412" s="14">
        <f ca="1">G411*(1+Returns!G412)</f>
        <v>10978900.48615443</v>
      </c>
      <c r="H412" s="14">
        <f ca="1">H411*(1+Returns!H412)</f>
        <v>11366535.363601508</v>
      </c>
      <c r="I412" s="14">
        <f ca="1">I411*(1+Returns!I412)</f>
        <v>5716620.2430770537</v>
      </c>
      <c r="J412" s="14">
        <f ca="1">J411*(1+Returns!J412)</f>
        <v>0</v>
      </c>
      <c r="K412" s="14">
        <f ca="1">K411*(1+Returns!K412)</f>
        <v>0</v>
      </c>
      <c r="L412" s="14">
        <f ca="1">L411*(1+Returns!L412)</f>
        <v>22719745.869555894</v>
      </c>
      <c r="M412" s="14">
        <f ca="1">M411*(1+Returns!M412)</f>
        <v>22786399.55988618</v>
      </c>
      <c r="N412" s="14">
        <f ca="1">N411*(1+Returns!N412)-R412-T412</f>
        <v>40134938.818414465</v>
      </c>
      <c r="O412" s="17">
        <f ca="1">(Assumptions!$B$16 / 252)*F411</f>
        <v>3603.7604118077197</v>
      </c>
      <c r="P412" s="17">
        <f t="shared" ca="1" si="64"/>
        <v>32374.375328138594</v>
      </c>
      <c r="Q412" s="16">
        <f t="shared" si="65"/>
        <v>0</v>
      </c>
      <c r="R412" s="17">
        <f t="shared" si="66"/>
        <v>0</v>
      </c>
      <c r="S412" s="19">
        <f t="shared" si="67"/>
        <v>0</v>
      </c>
      <c r="T412" s="20">
        <f ca="1">IF(AND(S412=1,F411&gt;D411),Assumptions!$B$17*(F411-D411),0)</f>
        <v>0</v>
      </c>
      <c r="U412" s="27">
        <f t="shared" ca="1" si="68"/>
        <v>1.3417465568867915E-3</v>
      </c>
      <c r="V412" s="34">
        <f t="shared" ca="1" si="69"/>
        <v>0.13670765965361609</v>
      </c>
    </row>
    <row r="413" spans="1:22" x14ac:dyDescent="0.25">
      <c r="A413" s="4">
        <f t="shared" si="60"/>
        <v>10</v>
      </c>
      <c r="B413" s="4">
        <f t="shared" si="61"/>
        <v>2013</v>
      </c>
      <c r="C413" s="9">
        <v>41561</v>
      </c>
      <c r="D413" s="12">
        <f ca="1">(1+[1]Returns!E413)*D412</f>
        <v>113039737.34079131</v>
      </c>
      <c r="E413" s="12">
        <f t="shared" ca="1" si="62"/>
        <v>113735054.18429354</v>
      </c>
      <c r="F413" s="12">
        <f t="shared" ca="1" si="63"/>
        <v>113699071.21322046</v>
      </c>
      <c r="G413" s="14">
        <f ca="1">G412*(1+Returns!G413)</f>
        <v>10973229.287100008</v>
      </c>
      <c r="H413" s="14">
        <f ca="1">H412*(1+Returns!H413)</f>
        <v>11370747.29784672</v>
      </c>
      <c r="I413" s="14">
        <f ca="1">I412*(1+Returns!I413)</f>
        <v>5718834.6909597702</v>
      </c>
      <c r="J413" s="14">
        <f ca="1">J412*(1+Returns!J413)</f>
        <v>0</v>
      </c>
      <c r="K413" s="14">
        <f ca="1">K412*(1+Returns!K413)</f>
        <v>0</v>
      </c>
      <c r="L413" s="14">
        <f ca="1">L412*(1+Returns!L413)</f>
        <v>22728126.509667635</v>
      </c>
      <c r="M413" s="14">
        <f ca="1">M412*(1+Returns!M413)</f>
        <v>22794996.639938258</v>
      </c>
      <c r="N413" s="14">
        <f ca="1">N412*(1+Returns!N413)-R413-T413</f>
        <v>40149119.758781135</v>
      </c>
      <c r="O413" s="17">
        <f ca="1">(Assumptions!$B$16 / 252)*F412</f>
        <v>3608.5957449321072</v>
      </c>
      <c r="P413" s="17">
        <f t="shared" ca="1" si="64"/>
        <v>35982.971073070701</v>
      </c>
      <c r="Q413" s="16">
        <f t="shared" si="65"/>
        <v>0</v>
      </c>
      <c r="R413" s="17">
        <f t="shared" si="66"/>
        <v>0</v>
      </c>
      <c r="S413" s="19">
        <f t="shared" si="67"/>
        <v>0</v>
      </c>
      <c r="T413" s="20">
        <f ca="1">IF(AND(S413=1,F412&gt;D412),Assumptions!$B$17*(F412-D412),0)</f>
        <v>0</v>
      </c>
      <c r="U413" s="27">
        <f t="shared" ca="1" si="68"/>
        <v>2.4901079550843086E-4</v>
      </c>
      <c r="V413" s="34">
        <f t="shared" ca="1" si="69"/>
        <v>0.13699071213220693</v>
      </c>
    </row>
    <row r="414" spans="1:22" x14ac:dyDescent="0.25">
      <c r="A414" s="4">
        <f t="shared" si="60"/>
        <v>10</v>
      </c>
      <c r="B414" s="4">
        <f t="shared" si="61"/>
        <v>2013</v>
      </c>
      <c r="C414" s="9">
        <v>41562</v>
      </c>
      <c r="D414" s="12">
        <f ca="1">(1+[1]Returns!E414)*D413</f>
        <v>113079839.31801033</v>
      </c>
      <c r="E414" s="12">
        <f t="shared" ca="1" si="62"/>
        <v>113714891.92747885</v>
      </c>
      <c r="F414" s="12">
        <f t="shared" ca="1" si="63"/>
        <v>113675299.46208155</v>
      </c>
      <c r="G414" s="14">
        <f ca="1">G413*(1+Returns!G414)</f>
        <v>10915352.524983859</v>
      </c>
      <c r="H414" s="14">
        <f ca="1">H413*(1+Returns!H414)</f>
        <v>11374973.751567731</v>
      </c>
      <c r="I414" s="14">
        <f ca="1">I413*(1+Returns!I414)</f>
        <v>5721056.7957172999</v>
      </c>
      <c r="J414" s="14">
        <f ca="1">J413*(1+Returns!J414)</f>
        <v>0</v>
      </c>
      <c r="K414" s="14">
        <f ca="1">K413*(1+Returns!K414)</f>
        <v>0</v>
      </c>
      <c r="L414" s="14">
        <f ca="1">L413*(1+Returns!L414)</f>
        <v>22736536.03092863</v>
      </c>
      <c r="M414" s="14">
        <f ca="1">M413*(1+Returns!M414)</f>
        <v>22803623.392063595</v>
      </c>
      <c r="N414" s="14">
        <f ca="1">N413*(1+Returns!N414)-R414-T414</f>
        <v>40163349.43221774</v>
      </c>
      <c r="O414" s="17">
        <f ca="1">(Assumptions!$B$16 / 252)*F413</f>
        <v>3609.4943242292211</v>
      </c>
      <c r="P414" s="17">
        <f t="shared" ca="1" si="64"/>
        <v>39592.465397299922</v>
      </c>
      <c r="Q414" s="16">
        <f t="shared" si="65"/>
        <v>0</v>
      </c>
      <c r="R414" s="17">
        <f t="shared" si="66"/>
        <v>0</v>
      </c>
      <c r="S414" s="19">
        <f t="shared" si="67"/>
        <v>0</v>
      </c>
      <c r="T414" s="20">
        <f ca="1">IF(AND(S414=1,F413&gt;D413),Assumptions!$B$17*(F413-D413),0)</f>
        <v>0</v>
      </c>
      <c r="U414" s="27">
        <f t="shared" ca="1" si="68"/>
        <v>-2.090760362881694E-4</v>
      </c>
      <c r="V414" s="34">
        <f t="shared" ca="1" si="69"/>
        <v>0.13675299462081791</v>
      </c>
    </row>
    <row r="415" spans="1:22" x14ac:dyDescent="0.25">
      <c r="A415" s="4">
        <f t="shared" si="60"/>
        <v>10</v>
      </c>
      <c r="B415" s="4">
        <f t="shared" si="61"/>
        <v>2013</v>
      </c>
      <c r="C415" s="9">
        <v>41563</v>
      </c>
      <c r="D415" s="12">
        <f ca="1">(1+[1]Returns!E415)*D414</f>
        <v>113119955.52180679</v>
      </c>
      <c r="E415" s="12">
        <f t="shared" ca="1" si="62"/>
        <v>113738282.02698697</v>
      </c>
      <c r="F415" s="12">
        <f t="shared" ca="1" si="63"/>
        <v>113695080.82192421</v>
      </c>
      <c r="G415" s="14">
        <f ca="1">G414*(1+Returns!G415)</f>
        <v>10901014.265175609</v>
      </c>
      <c r="H415" s="14">
        <f ca="1">H414*(1+Returns!H415)</f>
        <v>11379201.776241871</v>
      </c>
      <c r="I415" s="14">
        <f ca="1">I414*(1+Returns!I415)</f>
        <v>5723279.7638936583</v>
      </c>
      <c r="J415" s="14">
        <f ca="1">J414*(1+Returns!J415)</f>
        <v>0</v>
      </c>
      <c r="K415" s="14">
        <f ca="1">K414*(1+Returns!K415)</f>
        <v>0</v>
      </c>
      <c r="L415" s="14">
        <f ca="1">L414*(1+Returns!L415)</f>
        <v>22744948.663754839</v>
      </c>
      <c r="M415" s="14">
        <f ca="1">M414*(1+Returns!M415)</f>
        <v>22812253.408977844</v>
      </c>
      <c r="N415" s="14">
        <f ca="1">N414*(1+Returns!N415)-R415-T415</f>
        <v>40177584.148943141</v>
      </c>
      <c r="O415" s="17">
        <f ca="1">(Assumptions!$B$16 / 252)*F414</f>
        <v>3608.739665462906</v>
      </c>
      <c r="P415" s="17">
        <f t="shared" ca="1" si="64"/>
        <v>43201.205062762827</v>
      </c>
      <c r="Q415" s="16">
        <f t="shared" si="65"/>
        <v>0</v>
      </c>
      <c r="R415" s="17">
        <f t="shared" si="66"/>
        <v>0</v>
      </c>
      <c r="S415" s="19">
        <f t="shared" si="67"/>
        <v>0</v>
      </c>
      <c r="T415" s="20">
        <f ca="1">IF(AND(S415=1,F414&gt;D414),Assumptions!$B$17*(F414-D414),0)</f>
        <v>0</v>
      </c>
      <c r="U415" s="27">
        <f t="shared" ca="1" si="68"/>
        <v>1.7401634247948827E-4</v>
      </c>
      <c r="V415" s="34">
        <f t="shared" ca="1" si="69"/>
        <v>0.13695080821924432</v>
      </c>
    </row>
    <row r="416" spans="1:22" x14ac:dyDescent="0.25">
      <c r="A416" s="4">
        <f t="shared" si="60"/>
        <v>10</v>
      </c>
      <c r="B416" s="4">
        <f t="shared" si="61"/>
        <v>2013</v>
      </c>
      <c r="C416" s="9">
        <v>41564</v>
      </c>
      <c r="D416" s="12">
        <f ca="1">(1+[1]Returns!E416)*D415</f>
        <v>113160085.95722771</v>
      </c>
      <c r="E416" s="12">
        <f t="shared" ca="1" si="62"/>
        <v>113845353.24277705</v>
      </c>
      <c r="F416" s="12">
        <f t="shared" ca="1" si="63"/>
        <v>113798542.67006914</v>
      </c>
      <c r="G416" s="14">
        <f ca="1">G415*(1+Returns!G416)</f>
        <v>10970343.26254076</v>
      </c>
      <c r="H416" s="14">
        <f ca="1">H415*(1+Returns!H416)</f>
        <v>11383431.372453056</v>
      </c>
      <c r="I416" s="14">
        <f ca="1">I415*(1+Returns!I416)</f>
        <v>5725503.5958243357</v>
      </c>
      <c r="J416" s="14">
        <f ca="1">J415*(1+Returns!J416)</f>
        <v>0</v>
      </c>
      <c r="K416" s="14">
        <f ca="1">K415*(1+Returns!K416)</f>
        <v>0</v>
      </c>
      <c r="L416" s="14">
        <f ca="1">L415*(1+Returns!L416)</f>
        <v>22753364.409297556</v>
      </c>
      <c r="M416" s="14">
        <f ca="1">M415*(1+Returns!M416)</f>
        <v>22820886.691916559</v>
      </c>
      <c r="N416" s="14">
        <f ca="1">N415*(1+Returns!N416)-R416-T416</f>
        <v>40191823.910744794</v>
      </c>
      <c r="O416" s="17">
        <f ca="1">(Assumptions!$B$16 / 252)*F415</f>
        <v>3609.3676451404508</v>
      </c>
      <c r="P416" s="17">
        <f t="shared" ca="1" si="64"/>
        <v>46810.57270790328</v>
      </c>
      <c r="Q416" s="16">
        <f t="shared" si="65"/>
        <v>0</v>
      </c>
      <c r="R416" s="17">
        <f t="shared" si="66"/>
        <v>0</v>
      </c>
      <c r="S416" s="19">
        <f t="shared" si="67"/>
        <v>0</v>
      </c>
      <c r="T416" s="20">
        <f ca="1">IF(AND(S416=1,F415&gt;D415),Assumptions!$B$17*(F415-D415),0)</f>
        <v>0</v>
      </c>
      <c r="U416" s="27">
        <f t="shared" ca="1" si="68"/>
        <v>9.0999405952296719E-4</v>
      </c>
      <c r="V416" s="34">
        <f t="shared" ca="1" si="69"/>
        <v>0.13798542670069369</v>
      </c>
    </row>
    <row r="417" spans="1:22" x14ac:dyDescent="0.25">
      <c r="A417" s="4">
        <f t="shared" si="60"/>
        <v>10</v>
      </c>
      <c r="B417" s="4">
        <f t="shared" si="61"/>
        <v>2013</v>
      </c>
      <c r="C417" s="9">
        <v>41565</v>
      </c>
      <c r="D417" s="12">
        <f ca="1">(1+[1]Returns!E417)*D416</f>
        <v>113200230.62932189</v>
      </c>
      <c r="E417" s="12">
        <f t="shared" ca="1" si="62"/>
        <v>114043434.92852658</v>
      </c>
      <c r="F417" s="12">
        <f t="shared" ca="1" si="63"/>
        <v>113993011.70367043</v>
      </c>
      <c r="G417" s="14">
        <f ca="1">G416*(1+Returns!G417)</f>
        <v>11130668.86566118</v>
      </c>
      <c r="H417" s="14">
        <f ca="1">H416*(1+Returns!H417)</f>
        <v>11387662.540785421</v>
      </c>
      <c r="I417" s="14">
        <f ca="1">I416*(1+Returns!I417)</f>
        <v>5727728.291844951</v>
      </c>
      <c r="J417" s="14">
        <f ca="1">J416*(1+Returns!J417)</f>
        <v>0</v>
      </c>
      <c r="K417" s="14">
        <f ca="1">K416*(1+Returns!K417)</f>
        <v>0</v>
      </c>
      <c r="L417" s="14">
        <f ca="1">L416*(1+Returns!L417)</f>
        <v>22761783.268708505</v>
      </c>
      <c r="M417" s="14">
        <f ca="1">M416*(1+Returns!M417)</f>
        <v>22829523.242115766</v>
      </c>
      <c r="N417" s="14">
        <f ca="1">N416*(1+Returns!N417)-R417-T417</f>
        <v>40206068.71941077</v>
      </c>
      <c r="O417" s="17">
        <f ca="1">(Assumptions!$B$16 / 252)*F416</f>
        <v>3612.6521482561629</v>
      </c>
      <c r="P417" s="17">
        <f t="shared" ca="1" si="64"/>
        <v>50423.224856159446</v>
      </c>
      <c r="Q417" s="16">
        <f t="shared" si="65"/>
        <v>0</v>
      </c>
      <c r="R417" s="17">
        <f t="shared" si="66"/>
        <v>0</v>
      </c>
      <c r="S417" s="19">
        <f t="shared" si="67"/>
        <v>0</v>
      </c>
      <c r="T417" s="20">
        <f ca="1">IF(AND(S417=1,F416&gt;D416),Assumptions!$B$17*(F416-D416),0)</f>
        <v>0</v>
      </c>
      <c r="U417" s="27">
        <f t="shared" ca="1" si="68"/>
        <v>1.7088886117382351E-3</v>
      </c>
      <c r="V417" s="34">
        <f t="shared" ca="1" si="69"/>
        <v>0.13993011703670666</v>
      </c>
    </row>
    <row r="418" spans="1:22" x14ac:dyDescent="0.25">
      <c r="A418" s="4">
        <f t="shared" si="60"/>
        <v>10</v>
      </c>
      <c r="B418" s="4">
        <f t="shared" si="61"/>
        <v>2013</v>
      </c>
      <c r="C418" s="9">
        <v>41568</v>
      </c>
      <c r="D418" s="12">
        <f ca="1">(1+[1]Returns!E418)*D417</f>
        <v>113240266.15488856</v>
      </c>
      <c r="E418" s="12">
        <f t="shared" ca="1" si="62"/>
        <v>114037961.06150731</v>
      </c>
      <c r="F418" s="12">
        <f t="shared" ca="1" si="63"/>
        <v>113983919.01088278</v>
      </c>
      <c r="G418" s="14">
        <f ca="1">G417*(1+Returns!G418)</f>
        <v>11087540.915341109</v>
      </c>
      <c r="H418" s="14">
        <f ca="1">H417*(1+Returns!H418)</f>
        <v>11391882.303826148</v>
      </c>
      <c r="I418" s="14">
        <f ca="1">I417*(1+Returns!I418)</f>
        <v>5729947.0426538773</v>
      </c>
      <c r="J418" s="14">
        <f ca="1">J417*(1+Returns!J418)</f>
        <v>0</v>
      </c>
      <c r="K418" s="14">
        <f ca="1">K417*(1+Returns!K418)</f>
        <v>0</v>
      </c>
      <c r="L418" s="14">
        <f ca="1">L417*(1+Returns!L418)</f>
        <v>22770179.415169463</v>
      </c>
      <c r="M418" s="14">
        <f ca="1">M417*(1+Returns!M418)</f>
        <v>22838136.592300706</v>
      </c>
      <c r="N418" s="14">
        <f ca="1">N417*(1+Returns!N418)-R418-T418</f>
        <v>40220274.79221601</v>
      </c>
      <c r="O418" s="17">
        <f ca="1">(Assumptions!$B$16 / 252)*F417</f>
        <v>3618.8257683704896</v>
      </c>
      <c r="P418" s="17">
        <f t="shared" ca="1" si="64"/>
        <v>54042.050624529933</v>
      </c>
      <c r="Q418" s="16">
        <f t="shared" si="65"/>
        <v>0</v>
      </c>
      <c r="R418" s="17">
        <f t="shared" si="66"/>
        <v>0</v>
      </c>
      <c r="S418" s="19">
        <f t="shared" si="67"/>
        <v>0</v>
      </c>
      <c r="T418" s="20">
        <f ca="1">IF(AND(S418=1,F417&gt;D417),Assumptions!$B$17*(F417-D417),0)</f>
        <v>0</v>
      </c>
      <c r="U418" s="27">
        <f t="shared" ca="1" si="68"/>
        <v>-7.9765352733018879E-5</v>
      </c>
      <c r="V418" s="34">
        <f t="shared" ca="1" si="69"/>
        <v>0.13983919010883028</v>
      </c>
    </row>
    <row r="419" spans="1:22" x14ac:dyDescent="0.25">
      <c r="A419" s="4">
        <f t="shared" si="60"/>
        <v>10</v>
      </c>
      <c r="B419" s="4">
        <f t="shared" si="61"/>
        <v>2013</v>
      </c>
      <c r="C419" s="9">
        <v>41569</v>
      </c>
      <c r="D419" s="12">
        <f ca="1">(1+[1]Returns!E419)*D418</f>
        <v>113280439.27170967</v>
      </c>
      <c r="E419" s="12">
        <f t="shared" ca="1" si="62"/>
        <v>114128087.72409831</v>
      </c>
      <c r="F419" s="12">
        <f t="shared" ca="1" si="63"/>
        <v>114070427.13636233</v>
      </c>
      <c r="G419" s="14">
        <f ca="1">G418*(1+Returns!G419)</f>
        <v>11139883.794161832</v>
      </c>
      <c r="H419" s="14">
        <f ca="1">H418*(1+Returns!H419)</f>
        <v>11396116.613330277</v>
      </c>
      <c r="I419" s="14">
        <f ca="1">I418*(1+Returns!I419)</f>
        <v>5732173.4652158022</v>
      </c>
      <c r="J419" s="14">
        <f ca="1">J418*(1+Returns!J419)</f>
        <v>0</v>
      </c>
      <c r="K419" s="14">
        <f ca="1">K418*(1+Returns!K419)</f>
        <v>0</v>
      </c>
      <c r="L419" s="14">
        <f ca="1">L418*(1+Returns!L419)</f>
        <v>22778604.496217258</v>
      </c>
      <c r="M419" s="14">
        <f ca="1">M418*(1+Returns!M419)</f>
        <v>22846779.670713853</v>
      </c>
      <c r="N419" s="14">
        <f ca="1">N418*(1+Returns!N419)-R419-T419</f>
        <v>40234529.684459284</v>
      </c>
      <c r="O419" s="17">
        <f ca="1">(Assumptions!$B$16 / 252)*F418</f>
        <v>3618.537111456596</v>
      </c>
      <c r="P419" s="17">
        <f t="shared" ca="1" si="64"/>
        <v>57660.587735986526</v>
      </c>
      <c r="Q419" s="16">
        <f t="shared" si="65"/>
        <v>0</v>
      </c>
      <c r="R419" s="17">
        <f t="shared" si="66"/>
        <v>0</v>
      </c>
      <c r="S419" s="19">
        <f t="shared" si="67"/>
        <v>0</v>
      </c>
      <c r="T419" s="20">
        <f ca="1">IF(AND(S419=1,F418&gt;D418),Assumptions!$B$17*(F418-D418),0)</f>
        <v>0</v>
      </c>
      <c r="U419" s="27">
        <f t="shared" ca="1" si="68"/>
        <v>7.5895026447803104E-4</v>
      </c>
      <c r="V419" s="34">
        <f t="shared" ca="1" si="69"/>
        <v>0.14070427136362573</v>
      </c>
    </row>
    <row r="420" spans="1:22" x14ac:dyDescent="0.25">
      <c r="A420" s="4">
        <f t="shared" si="60"/>
        <v>10</v>
      </c>
      <c r="B420" s="4">
        <f t="shared" si="61"/>
        <v>2013</v>
      </c>
      <c r="C420" s="9">
        <v>41570</v>
      </c>
      <c r="D420" s="12">
        <f ca="1">(1+[1]Returns!E420)*D419</f>
        <v>113320626.64034569</v>
      </c>
      <c r="E420" s="12">
        <f t="shared" ca="1" si="62"/>
        <v>114098684.6893692</v>
      </c>
      <c r="F420" s="12">
        <f t="shared" ca="1" si="63"/>
        <v>114037402.81823206</v>
      </c>
      <c r="G420" s="14">
        <f ca="1">G419*(1+Returns!G420)</f>
        <v>11072683.096175948</v>
      </c>
      <c r="H420" s="14">
        <f ca="1">H419*(1+Returns!H420)</f>
        <v>11400352.496707493</v>
      </c>
      <c r="I420" s="14">
        <f ca="1">I419*(1+Returns!I420)</f>
        <v>5734400.7528742785</v>
      </c>
      <c r="J420" s="14">
        <f ca="1">J419*(1+Returns!J420)</f>
        <v>0</v>
      </c>
      <c r="K420" s="14">
        <f ca="1">K419*(1+Returns!K420)</f>
        <v>0</v>
      </c>
      <c r="L420" s="14">
        <f ca="1">L419*(1+Returns!L420)</f>
        <v>22787032.694587469</v>
      </c>
      <c r="M420" s="14">
        <f ca="1">M419*(1+Returns!M420)</f>
        <v>22855426.020094585</v>
      </c>
      <c r="N420" s="14">
        <f ca="1">N419*(1+Returns!N420)-R420-T420</f>
        <v>40248789.628929421</v>
      </c>
      <c r="O420" s="17">
        <f ca="1">(Assumptions!$B$16 / 252)*F419</f>
        <v>3621.2834011543596</v>
      </c>
      <c r="P420" s="17">
        <f t="shared" ca="1" si="64"/>
        <v>61281.871137140886</v>
      </c>
      <c r="Q420" s="16">
        <f t="shared" si="65"/>
        <v>0</v>
      </c>
      <c r="R420" s="17">
        <f t="shared" si="66"/>
        <v>0</v>
      </c>
      <c r="S420" s="19">
        <f t="shared" si="67"/>
        <v>0</v>
      </c>
      <c r="T420" s="20">
        <f ca="1">IF(AND(S420=1,F419&gt;D419),Assumptions!$B$17*(F419-D419),0)</f>
        <v>0</v>
      </c>
      <c r="U420" s="27">
        <f t="shared" ca="1" si="68"/>
        <v>-2.8950814824946214E-4</v>
      </c>
      <c r="V420" s="34">
        <f t="shared" ca="1" si="69"/>
        <v>0.14037402818232292</v>
      </c>
    </row>
    <row r="421" spans="1:22" x14ac:dyDescent="0.25">
      <c r="A421" s="4">
        <f t="shared" si="60"/>
        <v>10</v>
      </c>
      <c r="B421" s="4">
        <f t="shared" si="61"/>
        <v>2013</v>
      </c>
      <c r="C421" s="9">
        <v>41571</v>
      </c>
      <c r="D421" s="12">
        <f ca="1">(1+[1]Returns!E421)*D420</f>
        <v>113360704.74636959</v>
      </c>
      <c r="E421" s="12">
        <f t="shared" ca="1" si="62"/>
        <v>114056971.19918093</v>
      </c>
      <c r="F421" s="12">
        <f t="shared" ca="1" si="63"/>
        <v>113992069.09303369</v>
      </c>
      <c r="G421" s="14">
        <f ca="1">G420*(1+Returns!G421)</f>
        <v>10993274.054371806</v>
      </c>
      <c r="H421" s="14">
        <f ca="1">H420*(1+Returns!H421)</f>
        <v>11404576.962083472</v>
      </c>
      <c r="I421" s="14">
        <f ca="1">I420*(1+Returns!I421)</f>
        <v>5736622.08839525</v>
      </c>
      <c r="J421" s="14">
        <f ca="1">J420*(1+Returns!J421)</f>
        <v>0</v>
      </c>
      <c r="K421" s="14">
        <f ca="1">K420*(1+Returns!K421)</f>
        <v>0</v>
      </c>
      <c r="L421" s="14">
        <f ca="1">L420*(1+Returns!L421)</f>
        <v>22795438.154812433</v>
      </c>
      <c r="M421" s="14">
        <f ca="1">M420*(1+Returns!M421)</f>
        <v>22864049.143137902</v>
      </c>
      <c r="N421" s="14">
        <f ca="1">N420*(1+Returns!N421)-R421-T421</f>
        <v>40263010.79638008</v>
      </c>
      <c r="O421" s="17">
        <f ca="1">(Assumptions!$B$16 / 252)*F420</f>
        <v>3620.235010102605</v>
      </c>
      <c r="P421" s="17">
        <f t="shared" ca="1" si="64"/>
        <v>64902.106147243489</v>
      </c>
      <c r="Q421" s="16">
        <f t="shared" si="65"/>
        <v>0</v>
      </c>
      <c r="R421" s="17">
        <f t="shared" si="66"/>
        <v>0</v>
      </c>
      <c r="S421" s="19">
        <f t="shared" si="67"/>
        <v>0</v>
      </c>
      <c r="T421" s="20">
        <f ca="1">IF(AND(S421=1,F420&gt;D420),Assumptions!$B$17*(F420-D420),0)</f>
        <v>0</v>
      </c>
      <c r="U421" s="27">
        <f t="shared" ca="1" si="68"/>
        <v>-3.9753382730600695E-4</v>
      </c>
      <c r="V421" s="34">
        <f t="shared" ca="1" si="69"/>
        <v>0.13992069093033921</v>
      </c>
    </row>
    <row r="422" spans="1:22" x14ac:dyDescent="0.25">
      <c r="A422" s="4">
        <f t="shared" si="60"/>
        <v>10</v>
      </c>
      <c r="B422" s="4">
        <f t="shared" si="61"/>
        <v>2013</v>
      </c>
      <c r="C422" s="9">
        <v>41572</v>
      </c>
      <c r="D422" s="12">
        <f ca="1">(1+[1]Returns!E422)*D421</f>
        <v>113400797.02681723</v>
      </c>
      <c r="E422" s="12">
        <f t="shared" ca="1" si="62"/>
        <v>114008209.14375216</v>
      </c>
      <c r="F422" s="12">
        <f t="shared" ca="1" si="63"/>
        <v>113939688.24176069</v>
      </c>
      <c r="G422" s="14">
        <f ca="1">G421*(1+Returns!G422)</f>
        <v>10906802.642718541</v>
      </c>
      <c r="H422" s="14">
        <f ca="1">H421*(1+Returns!H422)</f>
        <v>11408802.992859092</v>
      </c>
      <c r="I422" s="14">
        <f ca="1">I421*(1+Returns!I422)</f>
        <v>5738844.2843952337</v>
      </c>
      <c r="J422" s="14">
        <f ca="1">J421*(1+Returns!J422)</f>
        <v>0</v>
      </c>
      <c r="K422" s="14">
        <f ca="1">K421*(1+Returns!K422)</f>
        <v>0</v>
      </c>
      <c r="L422" s="14">
        <f ca="1">L421*(1+Returns!L422)</f>
        <v>22803846.715562269</v>
      </c>
      <c r="M422" s="14">
        <f ca="1">M421*(1+Returns!M422)</f>
        <v>22872675.519599073</v>
      </c>
      <c r="N422" s="14">
        <f ca="1">N421*(1+Returns!N422)-R422-T422</f>
        <v>40277236.988617957</v>
      </c>
      <c r="O422" s="17">
        <f ca="1">(Assumptions!$B$16 / 252)*F421</f>
        <v>3618.7958442232916</v>
      </c>
      <c r="P422" s="17">
        <f t="shared" ca="1" si="64"/>
        <v>68520.901991466773</v>
      </c>
      <c r="Q422" s="16">
        <f t="shared" si="65"/>
        <v>0</v>
      </c>
      <c r="R422" s="17">
        <f t="shared" si="66"/>
        <v>0</v>
      </c>
      <c r="S422" s="19">
        <f t="shared" si="67"/>
        <v>0</v>
      </c>
      <c r="T422" s="20">
        <f ca="1">IF(AND(S422=1,F421&gt;D421),Assumptions!$B$17*(F421-D421),0)</f>
        <v>0</v>
      </c>
      <c r="U422" s="27">
        <f t="shared" ca="1" si="68"/>
        <v>-4.5951311955083618E-4</v>
      </c>
      <c r="V422" s="34">
        <f t="shared" ca="1" si="69"/>
        <v>0.13939688241760928</v>
      </c>
    </row>
    <row r="423" spans="1:22" x14ac:dyDescent="0.25">
      <c r="A423" s="4">
        <f t="shared" si="60"/>
        <v>10</v>
      </c>
      <c r="B423" s="4">
        <f t="shared" si="61"/>
        <v>2013</v>
      </c>
      <c r="C423" s="9">
        <v>41575</v>
      </c>
      <c r="D423" s="12">
        <f ca="1">(1+[1]Returns!E423)*D422</f>
        <v>113440903.4867017</v>
      </c>
      <c r="E423" s="12">
        <f t="shared" ca="1" si="62"/>
        <v>114016141.73400074</v>
      </c>
      <c r="F423" s="12">
        <f t="shared" ca="1" si="63"/>
        <v>113944003.69904922</v>
      </c>
      <c r="G423" s="14">
        <f ca="1">G422*(1+Returns!G423)</f>
        <v>10877012.067074077</v>
      </c>
      <c r="H423" s="14">
        <f ca="1">H422*(1+Returns!H423)</f>
        <v>11413030.589614421</v>
      </c>
      <c r="I423" s="14">
        <f ca="1">I422*(1+Returns!I423)</f>
        <v>5741067.3412075536</v>
      </c>
      <c r="J423" s="14">
        <f ca="1">J422*(1+Returns!J423)</f>
        <v>0</v>
      </c>
      <c r="K423" s="14">
        <f ca="1">K422*(1+Returns!K423)</f>
        <v>0</v>
      </c>
      <c r="L423" s="14">
        <f ca="1">L422*(1+Returns!L423)</f>
        <v>22812258.377980664</v>
      </c>
      <c r="M423" s="14">
        <f ca="1">M422*(1+Returns!M423)</f>
        <v>22881305.150705576</v>
      </c>
      <c r="N423" s="14">
        <f ca="1">N422*(1+Returns!N423)-R423-T423</f>
        <v>40291468.207418464</v>
      </c>
      <c r="O423" s="17">
        <f ca="1">(Assumptions!$B$16 / 252)*F422</f>
        <v>3617.1329600558947</v>
      </c>
      <c r="P423" s="17">
        <f t="shared" ca="1" si="64"/>
        <v>72138.03495152267</v>
      </c>
      <c r="Q423" s="16">
        <f t="shared" si="65"/>
        <v>0</v>
      </c>
      <c r="R423" s="17">
        <f t="shared" si="66"/>
        <v>0</v>
      </c>
      <c r="S423" s="19">
        <f t="shared" si="67"/>
        <v>0</v>
      </c>
      <c r="T423" s="20">
        <f ca="1">IF(AND(S423=1,F422&gt;D422),Assumptions!$B$17*(F422-D422),0)</f>
        <v>0</v>
      </c>
      <c r="U423" s="27">
        <f t="shared" ca="1" si="68"/>
        <v>3.7874926245073937E-5</v>
      </c>
      <c r="V423" s="34">
        <f t="shared" ca="1" si="69"/>
        <v>0.13944003699049468</v>
      </c>
    </row>
    <row r="424" spans="1:22" x14ac:dyDescent="0.25">
      <c r="A424" s="4">
        <f t="shared" si="60"/>
        <v>10</v>
      </c>
      <c r="B424" s="4">
        <f t="shared" si="61"/>
        <v>2013</v>
      </c>
      <c r="C424" s="9">
        <v>41576</v>
      </c>
      <c r="D424" s="12">
        <f ca="1">(1+[1]Returns!E424)*D423</f>
        <v>113481024.13103783</v>
      </c>
      <c r="E424" s="12">
        <f t="shared" ca="1" si="62"/>
        <v>114046700.10365427</v>
      </c>
      <c r="F424" s="12">
        <f t="shared" ca="1" si="63"/>
        <v>113970944.79874404</v>
      </c>
      <c r="G424" s="14">
        <f ca="1">G423*(1+Returns!G424)</f>
        <v>10869833.456104103</v>
      </c>
      <c r="H424" s="14">
        <f ca="1">H423*(1+Returns!H424)</f>
        <v>11417259.752929742</v>
      </c>
      <c r="I424" s="14">
        <f ca="1">I423*(1+Returns!I424)</f>
        <v>5743291.2591656633</v>
      </c>
      <c r="J424" s="14">
        <f ca="1">J423*(1+Returns!J424)</f>
        <v>0</v>
      </c>
      <c r="K424" s="14">
        <f ca="1">K423*(1+Returns!K424)</f>
        <v>0</v>
      </c>
      <c r="L424" s="14">
        <f ca="1">L423*(1+Returns!L424)</f>
        <v>22820673.143211737</v>
      </c>
      <c r="M424" s="14">
        <f ca="1">M423*(1+Returns!M424)</f>
        <v>22889938.037685357</v>
      </c>
      <c r="N424" s="14">
        <f ca="1">N423*(1+Returns!N424)-R424-T424</f>
        <v>40305704.45455765</v>
      </c>
      <c r="O424" s="17">
        <f ca="1">(Assumptions!$B$16 / 252)*F423</f>
        <v>3617.2699586999752</v>
      </c>
      <c r="P424" s="17">
        <f t="shared" ca="1" si="64"/>
        <v>75755.304910222651</v>
      </c>
      <c r="Q424" s="16">
        <f t="shared" si="65"/>
        <v>0</v>
      </c>
      <c r="R424" s="17">
        <f t="shared" si="66"/>
        <v>0</v>
      </c>
      <c r="S424" s="19">
        <f t="shared" si="67"/>
        <v>0</v>
      </c>
      <c r="T424" s="20">
        <f ca="1">IF(AND(S424=1,F423&gt;D423),Assumptions!$B$17*(F423-D423),0)</f>
        <v>0</v>
      </c>
      <c r="U424" s="27">
        <f t="shared" ca="1" si="68"/>
        <v>2.3644157498603491E-4</v>
      </c>
      <c r="V424" s="34">
        <f t="shared" ca="1" si="69"/>
        <v>0.13970944798744278</v>
      </c>
    </row>
    <row r="425" spans="1:22" x14ac:dyDescent="0.25">
      <c r="A425" s="4">
        <f t="shared" si="60"/>
        <v>10</v>
      </c>
      <c r="B425" s="4">
        <f t="shared" si="61"/>
        <v>2013</v>
      </c>
      <c r="C425" s="9">
        <v>41577</v>
      </c>
      <c r="D425" s="12">
        <f ca="1">(1+[1]Returns!E425)*D424</f>
        <v>113521158.96484224</v>
      </c>
      <c r="E425" s="12">
        <f t="shared" ca="1" si="62"/>
        <v>114059519.40369248</v>
      </c>
      <c r="F425" s="12">
        <f t="shared" ca="1" si="63"/>
        <v>113980145.97355056</v>
      </c>
      <c r="G425" s="14">
        <f ca="1">G424*(1+Returns!G425)</f>
        <v>10844901.955724772</v>
      </c>
      <c r="H425" s="14">
        <f ca="1">H424*(1+Returns!H425)</f>
        <v>11421490.483385552</v>
      </c>
      <c r="I425" s="14">
        <f ca="1">I424*(1+Returns!I425)</f>
        <v>5745516.0386031438</v>
      </c>
      <c r="J425" s="14">
        <f ca="1">J424*(1+Returns!J425)</f>
        <v>0</v>
      </c>
      <c r="K425" s="14">
        <f ca="1">K424*(1+Returns!K425)</f>
        <v>0</v>
      </c>
      <c r="L425" s="14">
        <f ca="1">L424*(1+Returns!L425)</f>
        <v>22829091.01240002</v>
      </c>
      <c r="M425" s="14">
        <f ca="1">M424*(1+Returns!M425)</f>
        <v>22898574.181766827</v>
      </c>
      <c r="N425" s="14">
        <f ca="1">N424*(1+Returns!N425)-R425-T425</f>
        <v>40319945.731812179</v>
      </c>
      <c r="O425" s="17">
        <f ca="1">(Assumptions!$B$16 / 252)*F424</f>
        <v>3618.1252317061599</v>
      </c>
      <c r="P425" s="17">
        <f t="shared" ca="1" si="64"/>
        <v>79373.430141928809</v>
      </c>
      <c r="Q425" s="16">
        <f t="shared" si="65"/>
        <v>0</v>
      </c>
      <c r="R425" s="17">
        <f t="shared" si="66"/>
        <v>0</v>
      </c>
      <c r="S425" s="19">
        <f t="shared" si="67"/>
        <v>0</v>
      </c>
      <c r="T425" s="20">
        <f ca="1">IF(AND(S425=1,F424&gt;D424),Assumptions!$B$17*(F424-D424),0)</f>
        <v>0</v>
      </c>
      <c r="U425" s="27">
        <f t="shared" ca="1" si="68"/>
        <v>8.0732636048352902E-5</v>
      </c>
      <c r="V425" s="34">
        <f t="shared" ca="1" si="69"/>
        <v>0.13980145973550795</v>
      </c>
    </row>
    <row r="426" spans="1:22" x14ac:dyDescent="0.25">
      <c r="A426" s="4">
        <f t="shared" si="60"/>
        <v>10</v>
      </c>
      <c r="B426" s="4">
        <f t="shared" si="61"/>
        <v>2013</v>
      </c>
      <c r="C426" s="9">
        <v>41578</v>
      </c>
      <c r="D426" s="12">
        <f ca="1">(1+[1]Returns!E426)*D425</f>
        <v>113561307.99313334</v>
      </c>
      <c r="E426" s="12">
        <f t="shared" ca="1" si="62"/>
        <v>114241673.77802187</v>
      </c>
      <c r="F426" s="12">
        <f t="shared" ca="1" si="63"/>
        <v>114158681.93054745</v>
      </c>
      <c r="G426" s="14">
        <f ca="1">G425*(1+Returns!G426)</f>
        <v>10989291.704776919</v>
      </c>
      <c r="H426" s="14">
        <f ca="1">H425*(1+Returns!H426)</f>
        <v>11425722.781562565</v>
      </c>
      <c r="I426" s="14">
        <f ca="1">I425*(1+Returns!I426)</f>
        <v>5747741.6798537076</v>
      </c>
      <c r="J426" s="14">
        <f ca="1">J425*(1+Returns!J426)</f>
        <v>0</v>
      </c>
      <c r="K426" s="14">
        <f ca="1">K425*(1+Returns!K426)</f>
        <v>0</v>
      </c>
      <c r="L426" s="14">
        <f ca="1">L425*(1+Returns!L426)</f>
        <v>22837511.986690473</v>
      </c>
      <c r="M426" s="14">
        <f ca="1">M425*(1+Returns!M426)</f>
        <v>22907213.584178854</v>
      </c>
      <c r="N426" s="14">
        <f ca="1">N425*(1+Returns!N426)-R426-T426</f>
        <v>40334192.040959358</v>
      </c>
      <c r="O426" s="17">
        <f ca="1">(Assumptions!$B$16 / 252)*F425</f>
        <v>3618.4173324936683</v>
      </c>
      <c r="P426" s="17">
        <f t="shared" ca="1" si="64"/>
        <v>82991.84747442248</v>
      </c>
      <c r="Q426" s="16">
        <f t="shared" si="65"/>
        <v>0</v>
      </c>
      <c r="R426" s="17">
        <f t="shared" si="66"/>
        <v>0</v>
      </c>
      <c r="S426" s="19">
        <f t="shared" si="67"/>
        <v>0</v>
      </c>
      <c r="T426" s="20">
        <f ca="1">IF(AND(S426=1,F425&gt;D425),Assumptions!$B$17*(F425-D425),0)</f>
        <v>0</v>
      </c>
      <c r="U426" s="27">
        <f t="shared" ca="1" si="68"/>
        <v>1.5663776833407805E-3</v>
      </c>
      <c r="V426" s="34">
        <f t="shared" ca="1" si="69"/>
        <v>0.14158681930547679</v>
      </c>
    </row>
    <row r="427" spans="1:22" x14ac:dyDescent="0.25">
      <c r="A427" s="4">
        <f t="shared" si="60"/>
        <v>11</v>
      </c>
      <c r="B427" s="4">
        <f t="shared" si="61"/>
        <v>2013</v>
      </c>
      <c r="C427" s="9">
        <v>41579</v>
      </c>
      <c r="D427" s="12">
        <f ca="1">(1+[1]Returns!E427)*D426</f>
        <v>113601471.22093126</v>
      </c>
      <c r="E427" s="12">
        <f t="shared" ca="1" si="62"/>
        <v>114156986.04499435</v>
      </c>
      <c r="F427" s="12">
        <f t="shared" ca="1" si="63"/>
        <v>114153361.95985371</v>
      </c>
      <c r="G427" s="14">
        <f ca="1">G426*(1+Returns!G427)</f>
        <v>10949817.364019513</v>
      </c>
      <c r="H427" s="14">
        <f ca="1">H426*(1+Returns!H427)</f>
        <v>11429956.648041708</v>
      </c>
      <c r="I427" s="14">
        <f ca="1">I426*(1+Returns!I427)</f>
        <v>5749968.1832511947</v>
      </c>
      <c r="J427" s="14">
        <f ca="1">J426*(1+Returns!J427)</f>
        <v>0</v>
      </c>
      <c r="K427" s="14">
        <f ca="1">K426*(1+Returns!K427)</f>
        <v>0</v>
      </c>
      <c r="L427" s="14">
        <f ca="1">L426*(1+Returns!L427)</f>
        <v>22845936.067228474</v>
      </c>
      <c r="M427" s="14">
        <f ca="1">M426*(1+Returns!M427)</f>
        <v>22915856.246150777</v>
      </c>
      <c r="N427" s="14">
        <f ca="1">N426*(1+Returns!N427)-R427-T427</f>
        <v>40265451.536302686</v>
      </c>
      <c r="O427" s="17">
        <f ca="1">(Assumptions!$B$16 / 252)*F426</f>
        <v>3624.0851406522997</v>
      </c>
      <c r="P427" s="17">
        <f t="shared" ca="1" si="64"/>
        <v>3624.0851406522997</v>
      </c>
      <c r="Q427" s="16">
        <f t="shared" si="65"/>
        <v>1</v>
      </c>
      <c r="R427" s="17">
        <f t="shared" ca="1" si="66"/>
        <v>82991.84747442248</v>
      </c>
      <c r="S427" s="19">
        <f t="shared" si="67"/>
        <v>0</v>
      </c>
      <c r="T427" s="20">
        <f ca="1">IF(AND(S427=1,F426&gt;D426),Assumptions!$B$17*(F426-D426),0)</f>
        <v>0</v>
      </c>
      <c r="U427" s="27">
        <f t="shared" ca="1" si="68"/>
        <v>-4.6601542727842116E-5</v>
      </c>
      <c r="V427" s="34">
        <f t="shared" ca="1" si="69"/>
        <v>0.14153361959853927</v>
      </c>
    </row>
    <row r="428" spans="1:22" x14ac:dyDescent="0.25">
      <c r="A428" s="4">
        <f t="shared" si="60"/>
        <v>11</v>
      </c>
      <c r="B428" s="4">
        <f t="shared" si="61"/>
        <v>2013</v>
      </c>
      <c r="C428" s="9">
        <v>41582</v>
      </c>
      <c r="D428" s="12">
        <f ca="1">(1+[1]Returns!E428)*D427</f>
        <v>113641648.65325797</v>
      </c>
      <c r="E428" s="12">
        <f t="shared" ca="1" si="62"/>
        <v>114249726.92383331</v>
      </c>
      <c r="F428" s="12">
        <f t="shared" ca="1" si="63"/>
        <v>114242478.92243996</v>
      </c>
      <c r="G428" s="14">
        <f ca="1">G427*(1+Returns!G428)</f>
        <v>11004795.276296411</v>
      </c>
      <c r="H428" s="14">
        <f ca="1">H427*(1+Returns!H428)</f>
        <v>11434192.083404126</v>
      </c>
      <c r="I428" s="14">
        <f ca="1">I427*(1+Returns!I428)</f>
        <v>5752195.5491295746</v>
      </c>
      <c r="J428" s="14">
        <f ca="1">J427*(1+Returns!J428)</f>
        <v>0</v>
      </c>
      <c r="K428" s="14">
        <f ca="1">K427*(1+Returns!K428)</f>
        <v>0</v>
      </c>
      <c r="L428" s="14">
        <f ca="1">L427*(1+Returns!L428)</f>
        <v>22854363.255159825</v>
      </c>
      <c r="M428" s="14">
        <f ca="1">M427*(1+Returns!M428)</f>
        <v>22924502.168912392</v>
      </c>
      <c r="N428" s="14">
        <f ca="1">N427*(1+Returns!N428)-R428-T428</f>
        <v>40279678.590930991</v>
      </c>
      <c r="O428" s="17">
        <f ca="1">(Assumptions!$B$16 / 252)*F427</f>
        <v>3623.9162526937685</v>
      </c>
      <c r="P428" s="17">
        <f t="shared" ca="1" si="64"/>
        <v>7248.0013933460687</v>
      </c>
      <c r="Q428" s="16">
        <f t="shared" si="65"/>
        <v>0</v>
      </c>
      <c r="R428" s="17">
        <f t="shared" si="66"/>
        <v>0</v>
      </c>
      <c r="S428" s="19">
        <f t="shared" si="67"/>
        <v>0</v>
      </c>
      <c r="T428" s="20">
        <f ca="1">IF(AND(S428=1,F427&gt;D427),Assumptions!$B$17*(F427-D427),0)</f>
        <v>0</v>
      </c>
      <c r="U428" s="27">
        <f t="shared" ca="1" si="68"/>
        <v>7.8067751186861045E-4</v>
      </c>
      <c r="V428" s="34">
        <f t="shared" ca="1" si="69"/>
        <v>0.14242478922440194</v>
      </c>
    </row>
    <row r="429" spans="1:22" x14ac:dyDescent="0.25">
      <c r="A429" s="4">
        <f t="shared" si="60"/>
        <v>11</v>
      </c>
      <c r="B429" s="4">
        <f t="shared" si="61"/>
        <v>2013</v>
      </c>
      <c r="C429" s="9">
        <v>41583</v>
      </c>
      <c r="D429" s="12">
        <f ca="1">(1+[1]Returns!E429)*D428</f>
        <v>113681675.51474661</v>
      </c>
      <c r="E429" s="12">
        <f t="shared" ca="1" si="62"/>
        <v>114365129.51947324</v>
      </c>
      <c r="F429" s="12">
        <f t="shared" ca="1" si="63"/>
        <v>114354254.77271728</v>
      </c>
      <c r="G429" s="14">
        <f ca="1">G428*(1+Returns!G429)</f>
        <v>11082575.716610476</v>
      </c>
      <c r="H429" s="14">
        <f ca="1">H428*(1+Returns!H429)</f>
        <v>11438411.753130151</v>
      </c>
      <c r="I429" s="14">
        <f ca="1">I428*(1+Returns!I429)</f>
        <v>5754414.6801718706</v>
      </c>
      <c r="J429" s="14">
        <f ca="1">J428*(1+Returns!J429)</f>
        <v>0</v>
      </c>
      <c r="K429" s="14">
        <f ca="1">K428*(1+Returns!K429)</f>
        <v>0</v>
      </c>
      <c r="L429" s="14">
        <f ca="1">L428*(1+Returns!L429)</f>
        <v>22862759.053123713</v>
      </c>
      <c r="M429" s="14">
        <f ca="1">M428*(1+Returns!M429)</f>
        <v>22933115.996084116</v>
      </c>
      <c r="N429" s="14">
        <f ca="1">N428*(1+Returns!N429)-R429-T429</f>
        <v>40293852.320352912</v>
      </c>
      <c r="O429" s="17">
        <f ca="1">(Assumptions!$B$16 / 252)*F428</f>
        <v>3626.7453626171414</v>
      </c>
      <c r="P429" s="17">
        <f t="shared" ca="1" si="64"/>
        <v>10874.74675596321</v>
      </c>
      <c r="Q429" s="16">
        <f t="shared" si="65"/>
        <v>0</v>
      </c>
      <c r="R429" s="17">
        <f t="shared" si="66"/>
        <v>0</v>
      </c>
      <c r="S429" s="19">
        <f t="shared" si="67"/>
        <v>0</v>
      </c>
      <c r="T429" s="20">
        <f ca="1">IF(AND(S429=1,F428&gt;D428),Assumptions!$B$17*(F428-D428),0)</f>
        <v>0</v>
      </c>
      <c r="U429" s="27">
        <f t="shared" ca="1" si="68"/>
        <v>9.7840883121236288E-4</v>
      </c>
      <c r="V429" s="34">
        <f t="shared" ca="1" si="69"/>
        <v>0.14354254772717501</v>
      </c>
    </row>
    <row r="430" spans="1:22" x14ac:dyDescent="0.25">
      <c r="A430" s="4">
        <f t="shared" si="60"/>
        <v>11</v>
      </c>
      <c r="B430" s="4">
        <f t="shared" si="61"/>
        <v>2013</v>
      </c>
      <c r="C430" s="9">
        <v>41584</v>
      </c>
      <c r="D430" s="12">
        <f ca="1">(1+[1]Returns!E430)*D429</f>
        <v>113721716.47449639</v>
      </c>
      <c r="E430" s="12">
        <f t="shared" ca="1" si="62"/>
        <v>114433112.76871395</v>
      </c>
      <c r="F430" s="12">
        <f t="shared" ca="1" si="63"/>
        <v>114418607.72815567</v>
      </c>
      <c r="G430" s="14">
        <f ca="1">G429*(1+Returns!G430)</f>
        <v>11112923.088779612</v>
      </c>
      <c r="H430" s="14">
        <f ca="1">H429*(1+Returns!H430)</f>
        <v>11442632.980081424</v>
      </c>
      <c r="I430" s="14">
        <f ca="1">I429*(1+Returns!I430)</f>
        <v>5756634.6673294604</v>
      </c>
      <c r="J430" s="14">
        <f ca="1">J429*(1+Returns!J430)</f>
        <v>0</v>
      </c>
      <c r="K430" s="14">
        <f ca="1">K429*(1+Returns!K430)</f>
        <v>0</v>
      </c>
      <c r="L430" s="14">
        <f ca="1">L429*(1+Returns!L430)</f>
        <v>22871157.935374949</v>
      </c>
      <c r="M430" s="14">
        <f ca="1">M429*(1+Returns!M430)</f>
        <v>22941733.059880912</v>
      </c>
      <c r="N430" s="14">
        <f ca="1">N429*(1+Returns!N430)-R430-T430</f>
        <v>40308031.037267603</v>
      </c>
      <c r="O430" s="17">
        <f ca="1">(Assumptions!$B$16 / 252)*F429</f>
        <v>3630.2938023084848</v>
      </c>
      <c r="P430" s="17">
        <f t="shared" ca="1" si="64"/>
        <v>14505.040558271694</v>
      </c>
      <c r="Q430" s="16">
        <f t="shared" si="65"/>
        <v>0</v>
      </c>
      <c r="R430" s="17">
        <f t="shared" si="66"/>
        <v>0</v>
      </c>
      <c r="S430" s="19">
        <f t="shared" si="67"/>
        <v>0</v>
      </c>
      <c r="T430" s="20">
        <f ca="1">IF(AND(S430=1,F429&gt;D429),Assumptions!$B$17*(F429-D429),0)</f>
        <v>0</v>
      </c>
      <c r="U430" s="27">
        <f t="shared" ca="1" si="68"/>
        <v>5.6275086192725254E-4</v>
      </c>
      <c r="V430" s="34">
        <f t="shared" ca="1" si="69"/>
        <v>0.14418607728155886</v>
      </c>
    </row>
    <row r="431" spans="1:22" x14ac:dyDescent="0.25">
      <c r="A431" s="4">
        <f t="shared" si="60"/>
        <v>11</v>
      </c>
      <c r="B431" s="4">
        <f t="shared" si="61"/>
        <v>2013</v>
      </c>
      <c r="C431" s="9">
        <v>41585</v>
      </c>
      <c r="D431" s="12">
        <f ca="1">(1+[1]Returns!E431)*D430</f>
        <v>113761771.53747304</v>
      </c>
      <c r="E431" s="12">
        <f t="shared" ca="1" si="62"/>
        <v>114610194.09062658</v>
      </c>
      <c r="F431" s="12">
        <f t="shared" ca="1" si="63"/>
        <v>114592056.71331504</v>
      </c>
      <c r="G431" s="14">
        <f ca="1">G430*(1+Returns!G431)</f>
        <v>11252354.806865741</v>
      </c>
      <c r="H431" s="14">
        <f ca="1">H430*(1+Returns!H431)</f>
        <v>11446855.764832623</v>
      </c>
      <c r="I431" s="14">
        <f ca="1">I430*(1+Returns!I431)</f>
        <v>5758855.5109326234</v>
      </c>
      <c r="J431" s="14">
        <f ca="1">J430*(1+Returns!J431)</f>
        <v>0</v>
      </c>
      <c r="K431" s="14">
        <f ca="1">K430*(1+Returns!K431)</f>
        <v>0</v>
      </c>
      <c r="L431" s="14">
        <f ca="1">L430*(1+Returns!L431)</f>
        <v>22879559.903046582</v>
      </c>
      <c r="M431" s="14">
        <f ca="1">M430*(1+Returns!M431)</f>
        <v>22950353.361518938</v>
      </c>
      <c r="N431" s="14">
        <f ca="1">N430*(1+Returns!N431)-R431-T431</f>
        <v>40322214.743430078</v>
      </c>
      <c r="O431" s="17">
        <f ca="1">(Assumptions!$B$16 / 252)*F430</f>
        <v>3632.336753274783</v>
      </c>
      <c r="P431" s="17">
        <f t="shared" ca="1" si="64"/>
        <v>18137.377311546476</v>
      </c>
      <c r="Q431" s="16">
        <f t="shared" si="65"/>
        <v>0</v>
      </c>
      <c r="R431" s="17">
        <f t="shared" si="66"/>
        <v>0</v>
      </c>
      <c r="S431" s="19">
        <f t="shared" si="67"/>
        <v>0</v>
      </c>
      <c r="T431" s="20">
        <f ca="1">IF(AND(S431=1,F430&gt;D430),Assumptions!$B$17*(F430-D430),0)</f>
        <v>0</v>
      </c>
      <c r="U431" s="27">
        <f t="shared" ca="1" si="68"/>
        <v>1.5159158864392897E-3</v>
      </c>
      <c r="V431" s="34">
        <f t="shared" ca="1" si="69"/>
        <v>0.14592056713315271</v>
      </c>
    </row>
    <row r="432" spans="1:22" x14ac:dyDescent="0.25">
      <c r="A432" s="4">
        <f t="shared" si="60"/>
        <v>11</v>
      </c>
      <c r="B432" s="4">
        <f t="shared" si="61"/>
        <v>2013</v>
      </c>
      <c r="C432" s="9">
        <v>41586</v>
      </c>
      <c r="D432" s="12">
        <f ca="1">(1+[1]Returns!E432)*D431</f>
        <v>113801840.70864396</v>
      </c>
      <c r="E432" s="12">
        <f t="shared" ca="1" si="62"/>
        <v>114690447.30897205</v>
      </c>
      <c r="F432" s="12">
        <f t="shared" ca="1" si="63"/>
        <v>114668672.08859023</v>
      </c>
      <c r="G432" s="14">
        <f ca="1">G431*(1+Returns!G432)</f>
        <v>11294944.689618789</v>
      </c>
      <c r="H432" s="14">
        <f ca="1">H431*(1+Returns!H432)</f>
        <v>11451080.107958637</v>
      </c>
      <c r="I432" s="14">
        <f ca="1">I431*(1+Returns!I432)</f>
        <v>5761077.2113117669</v>
      </c>
      <c r="J432" s="14">
        <f ca="1">J431*(1+Returns!J432)</f>
        <v>0</v>
      </c>
      <c r="K432" s="14">
        <f ca="1">K431*(1+Returns!K432)</f>
        <v>0</v>
      </c>
      <c r="L432" s="14">
        <f ca="1">L431*(1+Returns!L432)</f>
        <v>22887964.957272071</v>
      </c>
      <c r="M432" s="14">
        <f ca="1">M431*(1+Returns!M432)</f>
        <v>22958976.902214803</v>
      </c>
      <c r="N432" s="14">
        <f ca="1">N431*(1+Returns!N432)-R432-T432</f>
        <v>40336403.44059597</v>
      </c>
      <c r="O432" s="17">
        <f ca="1">(Assumptions!$B$16 / 252)*F431</f>
        <v>3637.8430702639694</v>
      </c>
      <c r="P432" s="17">
        <f t="shared" ca="1" si="64"/>
        <v>21775.220381810446</v>
      </c>
      <c r="Q432" s="16">
        <f t="shared" si="65"/>
        <v>0</v>
      </c>
      <c r="R432" s="17">
        <f t="shared" si="66"/>
        <v>0</v>
      </c>
      <c r="S432" s="19">
        <f t="shared" si="67"/>
        <v>0</v>
      </c>
      <c r="T432" s="20">
        <f ca="1">IF(AND(S432=1,F431&gt;D431),Assumptions!$B$17*(F431-D431),0)</f>
        <v>0</v>
      </c>
      <c r="U432" s="27">
        <f t="shared" ca="1" si="68"/>
        <v>6.685923743114941E-4</v>
      </c>
      <c r="V432" s="34">
        <f t="shared" ca="1" si="69"/>
        <v>0.14668672088590462</v>
      </c>
    </row>
    <row r="433" spans="1:22" x14ac:dyDescent="0.25">
      <c r="A433" s="4">
        <f t="shared" si="60"/>
        <v>11</v>
      </c>
      <c r="B433" s="4">
        <f t="shared" si="61"/>
        <v>2013</v>
      </c>
      <c r="C433" s="9">
        <v>41589</v>
      </c>
      <c r="D433" s="12">
        <f ca="1">(1+[1]Returns!E433)*D432</f>
        <v>113841923.99297835</v>
      </c>
      <c r="E433" s="12">
        <f t="shared" ca="1" si="62"/>
        <v>114786304.15851489</v>
      </c>
      <c r="F433" s="12">
        <f t="shared" ca="1" si="63"/>
        <v>114760888.66282868</v>
      </c>
      <c r="G433" s="14">
        <f ca="1">G432*(1+Returns!G433)</f>
        <v>11353124.466790495</v>
      </c>
      <c r="H433" s="14">
        <f ca="1">H432*(1+Returns!H433)</f>
        <v>11455306.010034569</v>
      </c>
      <c r="I433" s="14">
        <f ca="1">I432*(1+Returns!I433)</f>
        <v>5763299.7687974246</v>
      </c>
      <c r="J433" s="14">
        <f ca="1">J432*(1+Returns!J433)</f>
        <v>0</v>
      </c>
      <c r="K433" s="14">
        <f ca="1">K432*(1+Returns!K433)</f>
        <v>0</v>
      </c>
      <c r="L433" s="14">
        <f ca="1">L432*(1+Returns!L433)</f>
        <v>22896373.099185299</v>
      </c>
      <c r="M433" s="14">
        <f ca="1">M432*(1+Returns!M433)</f>
        <v>22967603.683185577</v>
      </c>
      <c r="N433" s="14">
        <f ca="1">N432*(1+Returns!N433)-R433-T433</f>
        <v>40350597.130521521</v>
      </c>
      <c r="O433" s="17">
        <f ca="1">(Assumptions!$B$16 / 252)*F432</f>
        <v>3640.27530439969</v>
      </c>
      <c r="P433" s="17">
        <f t="shared" ca="1" si="64"/>
        <v>25415.495686210135</v>
      </c>
      <c r="Q433" s="16">
        <f t="shared" si="65"/>
        <v>0</v>
      </c>
      <c r="R433" s="17">
        <f t="shared" si="66"/>
        <v>0</v>
      </c>
      <c r="S433" s="19">
        <f t="shared" si="67"/>
        <v>0</v>
      </c>
      <c r="T433" s="20">
        <f ca="1">IF(AND(S433=1,F432&gt;D432),Assumptions!$B$17*(F432-D432),0)</f>
        <v>0</v>
      </c>
      <c r="U433" s="27">
        <f t="shared" ca="1" si="68"/>
        <v>8.0420024544469726E-4</v>
      </c>
      <c r="V433" s="34">
        <f t="shared" ca="1" si="69"/>
        <v>0.14760888662828919</v>
      </c>
    </row>
    <row r="434" spans="1:22" x14ac:dyDescent="0.25">
      <c r="A434" s="4">
        <f t="shared" si="60"/>
        <v>11</v>
      </c>
      <c r="B434" s="4">
        <f t="shared" si="61"/>
        <v>2013</v>
      </c>
      <c r="C434" s="9">
        <v>41590</v>
      </c>
      <c r="D434" s="12">
        <f ca="1">(1+[1]Returns!E434)*D433</f>
        <v>113882021.39544715</v>
      </c>
      <c r="E434" s="12">
        <f t="shared" ca="1" si="62"/>
        <v>114931247.89297828</v>
      </c>
      <c r="F434" s="12">
        <f t="shared" ca="1" si="63"/>
        <v>114902189.19447738</v>
      </c>
      <c r="G434" s="14">
        <f ca="1">G433*(1+Returns!G434)</f>
        <v>11460377.387089336</v>
      </c>
      <c r="H434" s="14">
        <f ca="1">H433*(1+Returns!H434)</f>
        <v>11459533.471635731</v>
      </c>
      <c r="I434" s="14">
        <f ca="1">I433*(1+Returns!I434)</f>
        <v>5765523.183720259</v>
      </c>
      <c r="J434" s="14">
        <f ca="1">J433*(1+Returns!J434)</f>
        <v>0</v>
      </c>
      <c r="K434" s="14">
        <f ca="1">K433*(1+Returns!K434)</f>
        <v>0</v>
      </c>
      <c r="L434" s="14">
        <f ca="1">L433*(1+Returns!L434)</f>
        <v>22904784.32992056</v>
      </c>
      <c r="M434" s="14">
        <f ca="1">M433*(1+Returns!M434)</f>
        <v>22976233.705648787</v>
      </c>
      <c r="N434" s="14">
        <f ca="1">N433*(1+Returns!N434)-R434-T434</f>
        <v>40364795.814963602</v>
      </c>
      <c r="O434" s="17">
        <f ca="1">(Assumptions!$B$16 / 252)*F433</f>
        <v>3643.2028146929738</v>
      </c>
      <c r="P434" s="17">
        <f t="shared" ca="1" si="64"/>
        <v>29058.698500903109</v>
      </c>
      <c r="Q434" s="16">
        <f t="shared" si="65"/>
        <v>0</v>
      </c>
      <c r="R434" s="17">
        <f t="shared" si="66"/>
        <v>0</v>
      </c>
      <c r="S434" s="19">
        <f t="shared" si="67"/>
        <v>0</v>
      </c>
      <c r="T434" s="20">
        <f ca="1">IF(AND(S434=1,F433&gt;D433),Assumptions!$B$17*(F433-D433),0)</f>
        <v>0</v>
      </c>
      <c r="U434" s="27">
        <f t="shared" ca="1" si="68"/>
        <v>1.231260347450247E-3</v>
      </c>
      <c r="V434" s="34">
        <f t="shared" ca="1" si="69"/>
        <v>0.14902189194477611</v>
      </c>
    </row>
    <row r="435" spans="1:22" x14ac:dyDescent="0.25">
      <c r="A435" s="4">
        <f t="shared" si="60"/>
        <v>11</v>
      </c>
      <c r="B435" s="4">
        <f t="shared" si="61"/>
        <v>2013</v>
      </c>
      <c r="C435" s="9">
        <v>41591</v>
      </c>
      <c r="D435" s="12">
        <f ca="1">(1+[1]Returns!E435)*D434</f>
        <v>113922132.92102304</v>
      </c>
      <c r="E435" s="12">
        <f t="shared" ca="1" si="62"/>
        <v>114842927.06934962</v>
      </c>
      <c r="F435" s="12">
        <f t="shared" ca="1" si="63"/>
        <v>114810220.68230286</v>
      </c>
      <c r="G435" s="14">
        <f ca="1">G434*(1+Returns!G435)</f>
        <v>11334352.002486246</v>
      </c>
      <c r="H435" s="14">
        <f ca="1">H434*(1+Returns!H435)</f>
        <v>11463762.493337652</v>
      </c>
      <c r="I435" s="14">
        <f ca="1">I434*(1+Returns!I435)</f>
        <v>5767747.456411059</v>
      </c>
      <c r="J435" s="14">
        <f ca="1">J434*(1+Returns!J435)</f>
        <v>0</v>
      </c>
      <c r="K435" s="14">
        <f ca="1">K434*(1+Returns!K435)</f>
        <v>0</v>
      </c>
      <c r="L435" s="14">
        <f ca="1">L434*(1+Returns!L435)</f>
        <v>22913198.650612563</v>
      </c>
      <c r="M435" s="14">
        <f ca="1">M434*(1+Returns!M435)</f>
        <v>22984866.970822413</v>
      </c>
      <c r="N435" s="14">
        <f ca="1">N434*(1+Returns!N435)-R435-T435</f>
        <v>40378999.495679699</v>
      </c>
      <c r="O435" s="17">
        <f ca="1">(Assumptions!$B$16 / 252)*F434</f>
        <v>3647.6885458564248</v>
      </c>
      <c r="P435" s="17">
        <f t="shared" ca="1" si="64"/>
        <v>32706.387046759533</v>
      </c>
      <c r="Q435" s="16">
        <f t="shared" si="65"/>
        <v>0</v>
      </c>
      <c r="R435" s="17">
        <f t="shared" si="66"/>
        <v>0</v>
      </c>
      <c r="S435" s="19">
        <f t="shared" si="67"/>
        <v>0</v>
      </c>
      <c r="T435" s="20">
        <f ca="1">IF(AND(S435=1,F434&gt;D434),Assumptions!$B$17*(F434-D434),0)</f>
        <v>0</v>
      </c>
      <c r="U435" s="27">
        <f t="shared" ca="1" si="68"/>
        <v>-8.0040696194960681E-4</v>
      </c>
      <c r="V435" s="34">
        <f t="shared" ca="1" si="69"/>
        <v>0.1481022068230311</v>
      </c>
    </row>
    <row r="436" spans="1:22" x14ac:dyDescent="0.25">
      <c r="A436" s="4">
        <f t="shared" si="60"/>
        <v>11</v>
      </c>
      <c r="B436" s="4">
        <f t="shared" si="61"/>
        <v>2013</v>
      </c>
      <c r="C436" s="9">
        <v>41592</v>
      </c>
      <c r="D436" s="12">
        <f ca="1">(1+[1]Returns!E436)*D435</f>
        <v>113962258.57468048</v>
      </c>
      <c r="E436" s="12">
        <f t="shared" ca="1" si="62"/>
        <v>114852279.15460695</v>
      </c>
      <c r="F436" s="12">
        <f t="shared" ca="1" si="63"/>
        <v>114815927.99864964</v>
      </c>
      <c r="G436" s="14">
        <f ca="1">G435*(1+Returns!G436)</f>
        <v>11305985.774940891</v>
      </c>
      <c r="H436" s="14">
        <f ca="1">H435*(1+Returns!H436)</f>
        <v>11467993.075716069</v>
      </c>
      <c r="I436" s="14">
        <f ca="1">I435*(1+Returns!I436)</f>
        <v>5769972.5872007422</v>
      </c>
      <c r="J436" s="14">
        <f ca="1">J435*(1+Returns!J436)</f>
        <v>0</v>
      </c>
      <c r="K436" s="14">
        <f ca="1">K435*(1+Returns!K436)</f>
        <v>0</v>
      </c>
      <c r="L436" s="14">
        <f ca="1">L435*(1+Returns!L436)</f>
        <v>22921616.062396441</v>
      </c>
      <c r="M436" s="14">
        <f ca="1">M435*(1+Returns!M436)</f>
        <v>22993503.479924895</v>
      </c>
      <c r="N436" s="14">
        <f ca="1">N435*(1+Returns!N436)-R436-T436</f>
        <v>40393208.174427912</v>
      </c>
      <c r="O436" s="17">
        <f ca="1">(Assumptions!$B$16 / 252)*F435</f>
        <v>3644.7689105492968</v>
      </c>
      <c r="P436" s="17">
        <f t="shared" ca="1" si="64"/>
        <v>36351.155957308831</v>
      </c>
      <c r="Q436" s="16">
        <f t="shared" si="65"/>
        <v>0</v>
      </c>
      <c r="R436" s="17">
        <f t="shared" si="66"/>
        <v>0</v>
      </c>
      <c r="S436" s="19">
        <f t="shared" si="67"/>
        <v>0</v>
      </c>
      <c r="T436" s="20">
        <f ca="1">IF(AND(S436=1,F435&gt;D435),Assumptions!$B$17*(F435-D435),0)</f>
        <v>0</v>
      </c>
      <c r="U436" s="27">
        <f t="shared" ca="1" si="68"/>
        <v>4.9710873412323053E-5</v>
      </c>
      <c r="V436" s="34">
        <f t="shared" ca="1" si="69"/>
        <v>0.1481592799864988</v>
      </c>
    </row>
    <row r="437" spans="1:22" x14ac:dyDescent="0.25">
      <c r="A437" s="4">
        <f t="shared" si="60"/>
        <v>11</v>
      </c>
      <c r="B437" s="4">
        <f t="shared" si="61"/>
        <v>2013</v>
      </c>
      <c r="C437" s="9">
        <v>41596</v>
      </c>
      <c r="D437" s="12">
        <f ca="1">(1+[1]Returns!E437)*D436</f>
        <v>114002398.36139564</v>
      </c>
      <c r="E437" s="12">
        <f t="shared" ca="1" si="62"/>
        <v>114805591.30184036</v>
      </c>
      <c r="F437" s="12">
        <f t="shared" ca="1" si="63"/>
        <v>114765595.19578786</v>
      </c>
      <c r="G437" s="14">
        <f ca="1">G436*(1+Returns!G437)</f>
        <v>11221565.852523243</v>
      </c>
      <c r="H437" s="14">
        <f ca="1">H436*(1+Returns!H437)</f>
        <v>11472225.219346935</v>
      </c>
      <c r="I437" s="14">
        <f ca="1">I436*(1+Returns!I437)</f>
        <v>5772198.5764203528</v>
      </c>
      <c r="J437" s="14">
        <f ca="1">J436*(1+Returns!J437)</f>
        <v>0</v>
      </c>
      <c r="K437" s="14">
        <f ca="1">K436*(1+Returns!K437)</f>
        <v>0</v>
      </c>
      <c r="L437" s="14">
        <f ca="1">L436*(1+Returns!L437)</f>
        <v>22930036.566407736</v>
      </c>
      <c r="M437" s="14">
        <f ca="1">M436*(1+Returns!M437)</f>
        <v>23002143.234175134</v>
      </c>
      <c r="N437" s="14">
        <f ca="1">N436*(1+Returns!N437)-R437-T437</f>
        <v>40407421.852966964</v>
      </c>
      <c r="O437" s="17">
        <f ca="1">(Assumptions!$B$16 / 252)*F436</f>
        <v>3644.9500951952264</v>
      </c>
      <c r="P437" s="17">
        <f t="shared" ca="1" si="64"/>
        <v>39996.106052504059</v>
      </c>
      <c r="Q437" s="16">
        <f t="shared" si="65"/>
        <v>0</v>
      </c>
      <c r="R437" s="17">
        <f t="shared" si="66"/>
        <v>0</v>
      </c>
      <c r="S437" s="19">
        <f t="shared" si="67"/>
        <v>0</v>
      </c>
      <c r="T437" s="20">
        <f ca="1">IF(AND(S437=1,F436&gt;D436),Assumptions!$B$17*(F436-D436),0)</f>
        <v>0</v>
      </c>
      <c r="U437" s="27">
        <f t="shared" ca="1" si="68"/>
        <v>-4.383782262542546E-4</v>
      </c>
      <c r="V437" s="34">
        <f t="shared" ca="1" si="69"/>
        <v>0.14765595195788106</v>
      </c>
    </row>
    <row r="438" spans="1:22" x14ac:dyDescent="0.25">
      <c r="A438" s="4">
        <f t="shared" si="60"/>
        <v>11</v>
      </c>
      <c r="B438" s="4">
        <f t="shared" si="61"/>
        <v>2013</v>
      </c>
      <c r="C438" s="9">
        <v>41597</v>
      </c>
      <c r="D438" s="12">
        <f ca="1">(1+[1]Returns!E438)*D437</f>
        <v>114042552.28614648</v>
      </c>
      <c r="E438" s="12">
        <f t="shared" ca="1" si="62"/>
        <v>114494870.30504724</v>
      </c>
      <c r="F438" s="12">
        <f t="shared" ca="1" si="63"/>
        <v>114451230.84676631</v>
      </c>
      <c r="G438" s="14">
        <f ca="1">G437*(1+Returns!G438)</f>
        <v>10873099.024208667</v>
      </c>
      <c r="H438" s="14">
        <f ca="1">H437*(1+Returns!H438)</f>
        <v>11476458.924806412</v>
      </c>
      <c r="I438" s="14">
        <f ca="1">I437*(1+Returns!I438)</f>
        <v>5774425.4244010635</v>
      </c>
      <c r="J438" s="14">
        <f ca="1">J437*(1+Returns!J438)</f>
        <v>0</v>
      </c>
      <c r="K438" s="14">
        <f ca="1">K437*(1+Returns!K438)</f>
        <v>0</v>
      </c>
      <c r="L438" s="14">
        <f ca="1">L437*(1+Returns!L438)</f>
        <v>22938460.163782418</v>
      </c>
      <c r="M438" s="14">
        <f ca="1">M437*(1+Returns!M438)</f>
        <v>23010786.234792486</v>
      </c>
      <c r="N438" s="14">
        <f ca="1">N437*(1+Returns!N438)-R438-T438</f>
        <v>40421640.533056192</v>
      </c>
      <c r="O438" s="17">
        <f ca="1">(Assumptions!$B$16 / 252)*F437</f>
        <v>3643.3522284377095</v>
      </c>
      <c r="P438" s="17">
        <f t="shared" ca="1" si="64"/>
        <v>43639.45828094177</v>
      </c>
      <c r="Q438" s="16">
        <f t="shared" si="65"/>
        <v>0</v>
      </c>
      <c r="R438" s="17">
        <f t="shared" si="66"/>
        <v>0</v>
      </c>
      <c r="S438" s="19">
        <f t="shared" si="67"/>
        <v>0</v>
      </c>
      <c r="T438" s="20">
        <f ca="1">IF(AND(S438=1,F437&gt;D437),Assumptions!$B$17*(F437-D437),0)</f>
        <v>0</v>
      </c>
      <c r="U438" s="27">
        <f t="shared" ca="1" si="68"/>
        <v>-2.7391863257038018E-3</v>
      </c>
      <c r="V438" s="34">
        <f t="shared" ca="1" si="69"/>
        <v>0.14451230846766538</v>
      </c>
    </row>
    <row r="439" spans="1:22" x14ac:dyDescent="0.25">
      <c r="A439" s="4">
        <f t="shared" si="60"/>
        <v>11</v>
      </c>
      <c r="B439" s="4">
        <f t="shared" si="61"/>
        <v>2013</v>
      </c>
      <c r="C439" s="9">
        <v>41598</v>
      </c>
      <c r="D439" s="12">
        <f ca="1">(1+[1]Returns!E439)*D438</f>
        <v>114082720.3539127</v>
      </c>
      <c r="E439" s="12">
        <f t="shared" ca="1" si="62"/>
        <v>114530903.73205616</v>
      </c>
      <c r="F439" s="12">
        <f t="shared" ca="1" si="63"/>
        <v>114483630.90136738</v>
      </c>
      <c r="G439" s="14">
        <f ca="1">G438*(1+Returns!G439)</f>
        <v>10871372.852801906</v>
      </c>
      <c r="H439" s="14">
        <f ca="1">H438*(1+Returns!H439)</f>
        <v>11480694.19267088</v>
      </c>
      <c r="I439" s="14">
        <f ca="1">I438*(1+Returns!I439)</f>
        <v>5776653.1314741746</v>
      </c>
      <c r="J439" s="14">
        <f ca="1">J438*(1+Returns!J439)</f>
        <v>0</v>
      </c>
      <c r="K439" s="14">
        <f ca="1">K438*(1+Returns!K439)</f>
        <v>0</v>
      </c>
      <c r="L439" s="14">
        <f ca="1">L438*(1+Returns!L439)</f>
        <v>22946886.855656862</v>
      </c>
      <c r="M439" s="14">
        <f ca="1">M438*(1+Returns!M439)</f>
        <v>23019432.482996766</v>
      </c>
      <c r="N439" s="14">
        <f ca="1">N438*(1+Returns!N439)-R439-T439</f>
        <v>40435864.216455564</v>
      </c>
      <c r="O439" s="17">
        <f ca="1">(Assumptions!$B$16 / 252)*F438</f>
        <v>3633.372407833851</v>
      </c>
      <c r="P439" s="17">
        <f t="shared" ca="1" si="64"/>
        <v>47272.830688775619</v>
      </c>
      <c r="Q439" s="16">
        <f t="shared" si="65"/>
        <v>0</v>
      </c>
      <c r="R439" s="17">
        <f t="shared" si="66"/>
        <v>0</v>
      </c>
      <c r="S439" s="19">
        <f t="shared" si="67"/>
        <v>0</v>
      </c>
      <c r="T439" s="20">
        <f ca="1">IF(AND(S439=1,F438&gt;D438),Assumptions!$B$17*(F438-D438),0)</f>
        <v>0</v>
      </c>
      <c r="U439" s="27">
        <f t="shared" ca="1" si="68"/>
        <v>2.8309048632646494E-4</v>
      </c>
      <c r="V439" s="34">
        <f t="shared" ca="1" si="69"/>
        <v>0.14483630901367617</v>
      </c>
    </row>
    <row r="440" spans="1:22" x14ac:dyDescent="0.25">
      <c r="A440" s="4">
        <f t="shared" si="60"/>
        <v>11</v>
      </c>
      <c r="B440" s="4">
        <f t="shared" si="61"/>
        <v>2013</v>
      </c>
      <c r="C440" s="9">
        <v>41599</v>
      </c>
      <c r="D440" s="12">
        <f ca="1">(1+[1]Returns!E440)*D439</f>
        <v>114122902.56967574</v>
      </c>
      <c r="E440" s="12">
        <f t="shared" ca="1" si="62"/>
        <v>114565309.00537658</v>
      </c>
      <c r="F440" s="12">
        <f t="shared" ca="1" si="63"/>
        <v>114514401.77370681</v>
      </c>
      <c r="G440" s="14">
        <f ca="1">G439*(1+Returns!G440)</f>
        <v>10868004.755786791</v>
      </c>
      <c r="H440" s="14">
        <f ca="1">H439*(1+Returns!H440)</f>
        <v>11484931.023516925</v>
      </c>
      <c r="I440" s="14">
        <f ca="1">I439*(1+Returns!I440)</f>
        <v>5778881.697971113</v>
      </c>
      <c r="J440" s="14">
        <f ca="1">J439*(1+Returns!J440)</f>
        <v>0</v>
      </c>
      <c r="K440" s="14">
        <f ca="1">K439*(1+Returns!K440)</f>
        <v>0</v>
      </c>
      <c r="L440" s="14">
        <f ca="1">L439*(1+Returns!L440)</f>
        <v>22955316.643167868</v>
      </c>
      <c r="M440" s="14">
        <f ca="1">M439*(1+Returns!M440)</f>
        <v>23028081.980008245</v>
      </c>
      <c r="N440" s="14">
        <f ca="1">N439*(1+Returns!N440)-R440-T440</f>
        <v>40450092.904925652</v>
      </c>
      <c r="O440" s="17">
        <f ca="1">(Assumptions!$B$16 / 252)*F439</f>
        <v>3634.4009809957897</v>
      </c>
      <c r="P440" s="17">
        <f t="shared" ca="1" si="64"/>
        <v>50907.231669771412</v>
      </c>
      <c r="Q440" s="16">
        <f t="shared" si="65"/>
        <v>0</v>
      </c>
      <c r="R440" s="17">
        <f t="shared" si="66"/>
        <v>0</v>
      </c>
      <c r="S440" s="19">
        <f t="shared" si="67"/>
        <v>0</v>
      </c>
      <c r="T440" s="20">
        <f ca="1">IF(AND(S440=1,F439&gt;D439),Assumptions!$B$17*(F439-D439),0)</f>
        <v>0</v>
      </c>
      <c r="U440" s="27">
        <f t="shared" ca="1" si="68"/>
        <v>2.6877966829985667E-4</v>
      </c>
      <c r="V440" s="34">
        <f t="shared" ca="1" si="69"/>
        <v>0.14514401773707042</v>
      </c>
    </row>
    <row r="441" spans="1:22" x14ac:dyDescent="0.25">
      <c r="A441" s="4">
        <f t="shared" si="60"/>
        <v>11</v>
      </c>
      <c r="B441" s="4">
        <f t="shared" si="61"/>
        <v>2013</v>
      </c>
      <c r="C441" s="9">
        <v>41600</v>
      </c>
      <c r="D441" s="12">
        <f ca="1">(1+[1]Returns!E441)*D440</f>
        <v>114163098.93841882</v>
      </c>
      <c r="E441" s="12">
        <f t="shared" ca="1" si="62"/>
        <v>114801657.07111895</v>
      </c>
      <c r="F441" s="12">
        <f t="shared" ca="1" si="63"/>
        <v>114747114.4616151</v>
      </c>
      <c r="G441" s="14">
        <f ca="1">G440*(1+Returns!G441)</f>
        <v>11066565.674246207</v>
      </c>
      <c r="H441" s="14">
        <f ca="1">H440*(1+Returns!H441)</f>
        <v>11489169.417921351</v>
      </c>
      <c r="I441" s="14">
        <f ca="1">I440*(1+Returns!I441)</f>
        <v>5781111.1242234362</v>
      </c>
      <c r="J441" s="14">
        <f ca="1">J440*(1+Returns!J441)</f>
        <v>0</v>
      </c>
      <c r="K441" s="14">
        <f ca="1">K440*(1+Returns!K441)</f>
        <v>0</v>
      </c>
      <c r="L441" s="14">
        <f ca="1">L440*(1+Returns!L441)</f>
        <v>22963749.527452651</v>
      </c>
      <c r="M441" s="14">
        <f ca="1">M440*(1+Returns!M441)</f>
        <v>23036734.727047656</v>
      </c>
      <c r="N441" s="14">
        <f ca="1">N440*(1+Returns!N441)-R441-T441</f>
        <v>40464326.600227661</v>
      </c>
      <c r="O441" s="17">
        <f ca="1">(Assumptions!$B$16 / 252)*F440</f>
        <v>3635.3778340859303</v>
      </c>
      <c r="P441" s="17">
        <f t="shared" ca="1" si="64"/>
        <v>54542.60950385734</v>
      </c>
      <c r="Q441" s="16">
        <f t="shared" si="65"/>
        <v>0</v>
      </c>
      <c r="R441" s="17">
        <f t="shared" si="66"/>
        <v>0</v>
      </c>
      <c r="S441" s="19">
        <f t="shared" si="67"/>
        <v>0</v>
      </c>
      <c r="T441" s="20">
        <f ca="1">IF(AND(S441=1,F440&gt;D440),Assumptions!$B$17*(F440-D440),0)</f>
        <v>0</v>
      </c>
      <c r="U441" s="27">
        <f t="shared" ca="1" si="68"/>
        <v>2.0321696162561853E-3</v>
      </c>
      <c r="V441" s="34">
        <f t="shared" ca="1" si="69"/>
        <v>0.14747114461615318</v>
      </c>
    </row>
    <row r="442" spans="1:22" x14ac:dyDescent="0.25">
      <c r="A442" s="4">
        <f t="shared" si="60"/>
        <v>11</v>
      </c>
      <c r="B442" s="4">
        <f t="shared" si="61"/>
        <v>2013</v>
      </c>
      <c r="C442" s="9">
        <v>41603</v>
      </c>
      <c r="D442" s="12">
        <f ca="1">(1+[1]Returns!E442)*D441</f>
        <v>114203309.4651269</v>
      </c>
      <c r="E442" s="12">
        <f t="shared" ca="1" si="62"/>
        <v>114776184.00795501</v>
      </c>
      <c r="F442" s="12">
        <f t="shared" ca="1" si="63"/>
        <v>114717998.6329127</v>
      </c>
      <c r="G442" s="14">
        <f ca="1">G441*(1+Returns!G442)</f>
        <v>11003291.681822576</v>
      </c>
      <c r="H442" s="14">
        <f ca="1">H441*(1+Returns!H442)</f>
        <v>11493409.376461172</v>
      </c>
      <c r="I442" s="14">
        <f ca="1">I441*(1+Returns!I442)</f>
        <v>5783341.4105628273</v>
      </c>
      <c r="J442" s="14">
        <f ca="1">J441*(1+Returns!J442)</f>
        <v>0</v>
      </c>
      <c r="K442" s="14">
        <f ca="1">K441*(1+Returns!K442)</f>
        <v>0</v>
      </c>
      <c r="L442" s="14">
        <f ca="1">L441*(1+Returns!L442)</f>
        <v>22972185.509648845</v>
      </c>
      <c r="M442" s="14">
        <f ca="1">M441*(1+Returns!M442)</f>
        <v>23045390.72533619</v>
      </c>
      <c r="N442" s="14">
        <f ca="1">N441*(1+Returns!N442)-R442-T442</f>
        <v>40478565.304123402</v>
      </c>
      <c r="O442" s="17">
        <f ca="1">(Assumptions!$B$16 / 252)*F441</f>
        <v>3642.7655384639711</v>
      </c>
      <c r="P442" s="17">
        <f t="shared" ca="1" si="64"/>
        <v>58185.375042321313</v>
      </c>
      <c r="Q442" s="16">
        <f t="shared" si="65"/>
        <v>0</v>
      </c>
      <c r="R442" s="17">
        <f t="shared" si="66"/>
        <v>0</v>
      </c>
      <c r="S442" s="19">
        <f t="shared" si="67"/>
        <v>0</v>
      </c>
      <c r="T442" s="20">
        <f ca="1">IF(AND(S442=1,F441&gt;D441),Assumptions!$B$17*(F441-D441),0)</f>
        <v>0</v>
      </c>
      <c r="U442" s="27">
        <f t="shared" ca="1" si="68"/>
        <v>-2.5373909260384409E-4</v>
      </c>
      <c r="V442" s="34">
        <f t="shared" ca="1" si="69"/>
        <v>0.14717998632912921</v>
      </c>
    </row>
    <row r="443" spans="1:22" x14ac:dyDescent="0.25">
      <c r="A443" s="4">
        <f t="shared" si="60"/>
        <v>11</v>
      </c>
      <c r="B443" s="4">
        <f t="shared" si="61"/>
        <v>2013</v>
      </c>
      <c r="C443" s="9">
        <v>41604</v>
      </c>
      <c r="D443" s="12">
        <f ca="1">(1+[1]Returns!E443)*D442</f>
        <v>114243534.15478669</v>
      </c>
      <c r="E443" s="12">
        <f t="shared" ca="1" si="62"/>
        <v>114797450.37474246</v>
      </c>
      <c r="F443" s="12">
        <f t="shared" ca="1" si="63"/>
        <v>114735623.1584737</v>
      </c>
      <c r="G443" s="14">
        <f ca="1">G442*(1+Returns!G443)</f>
        <v>10986743.332342429</v>
      </c>
      <c r="H443" s="14">
        <f ca="1">H442*(1+Returns!H443)</f>
        <v>11497650.899713617</v>
      </c>
      <c r="I443" s="14">
        <f ca="1">I442*(1+Returns!I443)</f>
        <v>5785572.5573210977</v>
      </c>
      <c r="J443" s="14">
        <f ca="1">J442*(1+Returns!J443)</f>
        <v>0</v>
      </c>
      <c r="K443" s="14">
        <f ca="1">K442*(1+Returns!K443)</f>
        <v>0</v>
      </c>
      <c r="L443" s="14">
        <f ca="1">L442*(1+Returns!L443)</f>
        <v>22980624.590894498</v>
      </c>
      <c r="M443" s="14">
        <f ca="1">M442*(1+Returns!M443)</f>
        <v>23054049.976095498</v>
      </c>
      <c r="N443" s="14">
        <f ca="1">N442*(1+Returns!N443)-R443-T443</f>
        <v>40492809.018375322</v>
      </c>
      <c r="O443" s="17">
        <f ca="1">(Assumptions!$B$16 / 252)*F442</f>
        <v>3641.8412264416729</v>
      </c>
      <c r="P443" s="17">
        <f t="shared" ca="1" si="64"/>
        <v>61827.21626876299</v>
      </c>
      <c r="Q443" s="16">
        <f t="shared" si="65"/>
        <v>0</v>
      </c>
      <c r="R443" s="17">
        <f t="shared" si="66"/>
        <v>0</v>
      </c>
      <c r="S443" s="19">
        <f t="shared" si="67"/>
        <v>0</v>
      </c>
      <c r="T443" s="20">
        <f ca="1">IF(AND(S443=1,F442&gt;D442),Assumptions!$B$17*(F442-D442),0)</f>
        <v>0</v>
      </c>
      <c r="U443" s="27">
        <f t="shared" ca="1" si="68"/>
        <v>1.5363348185148951E-4</v>
      </c>
      <c r="V443" s="34">
        <f t="shared" ca="1" si="69"/>
        <v>0.14735623158473921</v>
      </c>
    </row>
    <row r="444" spans="1:22" x14ac:dyDescent="0.25">
      <c r="A444" s="4">
        <f t="shared" si="60"/>
        <v>11</v>
      </c>
      <c r="B444" s="4">
        <f t="shared" si="61"/>
        <v>2013</v>
      </c>
      <c r="C444" s="9">
        <v>41605</v>
      </c>
      <c r="D444" s="12">
        <f ca="1">(1+[1]Returns!E444)*D443</f>
        <v>114283773.01238668</v>
      </c>
      <c r="E444" s="12">
        <f t="shared" ca="1" si="62"/>
        <v>114918425.64667419</v>
      </c>
      <c r="F444" s="12">
        <f t="shared" ca="1" si="63"/>
        <v>114852956.02967024</v>
      </c>
      <c r="G444" s="14">
        <f ca="1">G443*(1+Returns!G444)</f>
        <v>11069890.095965624</v>
      </c>
      <c r="H444" s="14">
        <f ca="1">H443*(1+Returns!H444)</f>
        <v>11501893.988256125</v>
      </c>
      <c r="I444" s="14">
        <f ca="1">I443*(1+Returns!I444)</f>
        <v>5787804.5648301868</v>
      </c>
      <c r="J444" s="14">
        <f ca="1">J443*(1+Returns!J444)</f>
        <v>0</v>
      </c>
      <c r="K444" s="14">
        <f ca="1">K443*(1+Returns!K444)</f>
        <v>0</v>
      </c>
      <c r="L444" s="14">
        <f ca="1">L443*(1+Returns!L444)</f>
        <v>22989066.772328082</v>
      </c>
      <c r="M444" s="14">
        <f ca="1">M443*(1+Returns!M444)</f>
        <v>23062712.480547685</v>
      </c>
      <c r="N444" s="14">
        <f ca="1">N443*(1+Returns!N444)-R444-T444</f>
        <v>40507057.744746476</v>
      </c>
      <c r="O444" s="17">
        <f ca="1">(Assumptions!$B$16 / 252)*F443</f>
        <v>3642.4007351896412</v>
      </c>
      <c r="P444" s="17">
        <f t="shared" ca="1" si="64"/>
        <v>65469.617003952633</v>
      </c>
      <c r="Q444" s="16">
        <f t="shared" si="65"/>
        <v>0</v>
      </c>
      <c r="R444" s="17">
        <f t="shared" si="66"/>
        <v>0</v>
      </c>
      <c r="S444" s="19">
        <f t="shared" si="67"/>
        <v>0</v>
      </c>
      <c r="T444" s="20">
        <f ca="1">IF(AND(S444=1,F443&gt;D443),Assumptions!$B$17*(F443-D443),0)</f>
        <v>0</v>
      </c>
      <c r="U444" s="27">
        <f t="shared" ca="1" si="68"/>
        <v>1.022636805959376E-3</v>
      </c>
      <c r="V444" s="34">
        <f t="shared" ca="1" si="69"/>
        <v>0.1485295602967045</v>
      </c>
    </row>
    <row r="445" spans="1:22" x14ac:dyDescent="0.25">
      <c r="A445" s="4">
        <f t="shared" si="60"/>
        <v>11</v>
      </c>
      <c r="B445" s="4">
        <f t="shared" si="61"/>
        <v>2013</v>
      </c>
      <c r="C445" s="9">
        <v>41606</v>
      </c>
      <c r="D445" s="12">
        <f ca="1">(1+[1]Returns!E445)*D444</f>
        <v>114324026.04291709</v>
      </c>
      <c r="E445" s="12">
        <f t="shared" ca="1" si="62"/>
        <v>115037631.3962394</v>
      </c>
      <c r="F445" s="12">
        <f t="shared" ca="1" si="63"/>
        <v>114968515.6536472</v>
      </c>
      <c r="G445" s="14">
        <f ca="1">G444*(1+Returns!G445)</f>
        <v>11151253.540146543</v>
      </c>
      <c r="H445" s="14">
        <f ca="1">H444*(1+Returns!H445)</f>
        <v>11506138.642666351</v>
      </c>
      <c r="I445" s="14">
        <f ca="1">I444*(1+Returns!I445)</f>
        <v>5790037.4334221631</v>
      </c>
      <c r="J445" s="14">
        <f ca="1">J444*(1+Returns!J445)</f>
        <v>0</v>
      </c>
      <c r="K445" s="14">
        <f ca="1">K444*(1+Returns!K445)</f>
        <v>0</v>
      </c>
      <c r="L445" s="14">
        <f ca="1">L444*(1+Returns!L445)</f>
        <v>22997512.055088487</v>
      </c>
      <c r="M445" s="14">
        <f ca="1">M444*(1+Returns!M445)</f>
        <v>23071378.239915319</v>
      </c>
      <c r="N445" s="14">
        <f ca="1">N444*(1+Returns!N445)-R445-T445</f>
        <v>40521311.485000543</v>
      </c>
      <c r="O445" s="17">
        <f ca="1">(Assumptions!$B$16 / 252)*F444</f>
        <v>3646.1255882434994</v>
      </c>
      <c r="P445" s="17">
        <f t="shared" ca="1" si="64"/>
        <v>69115.742592196126</v>
      </c>
      <c r="Q445" s="16">
        <f t="shared" si="65"/>
        <v>0</v>
      </c>
      <c r="R445" s="17">
        <f t="shared" si="66"/>
        <v>0</v>
      </c>
      <c r="S445" s="19">
        <f t="shared" si="67"/>
        <v>0</v>
      </c>
      <c r="T445" s="20">
        <f ca="1">IF(AND(S445=1,F444&gt;D444),Assumptions!$B$17*(F444-D444),0)</f>
        <v>0</v>
      </c>
      <c r="U445" s="27">
        <f t="shared" ca="1" si="68"/>
        <v>1.006152805915761E-3</v>
      </c>
      <c r="V445" s="34">
        <f t="shared" ca="1" si="69"/>
        <v>0.1496851565364743</v>
      </c>
    </row>
    <row r="446" spans="1:22" x14ac:dyDescent="0.25">
      <c r="A446" s="4">
        <f t="shared" si="60"/>
        <v>11</v>
      </c>
      <c r="B446" s="4">
        <f t="shared" si="61"/>
        <v>2013</v>
      </c>
      <c r="C446" s="9">
        <v>41607</v>
      </c>
      <c r="D446" s="12">
        <f ca="1">(1+[1]Returns!E446)*D445</f>
        <v>114366323.64607246</v>
      </c>
      <c r="E446" s="12">
        <f t="shared" ca="1" si="62"/>
        <v>115021725.30074784</v>
      </c>
      <c r="F446" s="12">
        <f t="shared" ca="1" si="63"/>
        <v>114948959.76400791</v>
      </c>
      <c r="G446" s="14">
        <f ca="1">G445*(1+Returns!G446)</f>
        <v>11095585.606044836</v>
      </c>
      <c r="H446" s="14">
        <f ca="1">H445*(1+Returns!H446)</f>
        <v>11510598.504736191</v>
      </c>
      <c r="I446" s="14">
        <f ca="1">I445*(1+Returns!I446)</f>
        <v>5792383.3062502602</v>
      </c>
      <c r="J446" s="14">
        <f ca="1">J445*(1+Returns!J446)</f>
        <v>0</v>
      </c>
      <c r="K446" s="14">
        <f ca="1">K445*(1+Returns!K446)</f>
        <v>0</v>
      </c>
      <c r="L446" s="14">
        <f ca="1">L445*(1+Returns!L446)</f>
        <v>23006385.598552</v>
      </c>
      <c r="M446" s="14">
        <f ca="1">M445*(1+Returns!M446)</f>
        <v>23080483.043150153</v>
      </c>
      <c r="N446" s="14">
        <f ca="1">N445*(1+Returns!N446)-R446-T446</f>
        <v>40536289.242014393</v>
      </c>
      <c r="O446" s="17">
        <f ca="1">(Assumptions!$B$16 / 252)*F445</f>
        <v>3649.7941477348318</v>
      </c>
      <c r="P446" s="17">
        <f t="shared" ca="1" si="64"/>
        <v>72765.536739930962</v>
      </c>
      <c r="Q446" s="16">
        <f t="shared" si="65"/>
        <v>0</v>
      </c>
      <c r="R446" s="17">
        <f t="shared" si="66"/>
        <v>0</v>
      </c>
      <c r="S446" s="19">
        <f t="shared" si="67"/>
        <v>0</v>
      </c>
      <c r="T446" s="20">
        <f ca="1">IF(AND(S446=1,F445&gt;D445),Assumptions!$B$17*(F445-D445),0)</f>
        <v>0</v>
      </c>
      <c r="U446" s="27">
        <f t="shared" ca="1" si="68"/>
        <v>-1.7009778310261847E-4</v>
      </c>
      <c r="V446" s="34">
        <f t="shared" ca="1" si="69"/>
        <v>0.14948959764008141</v>
      </c>
    </row>
    <row r="447" spans="1:22" x14ac:dyDescent="0.25">
      <c r="A447" s="4">
        <f t="shared" si="60"/>
        <v>12</v>
      </c>
      <c r="B447" s="4">
        <f t="shared" si="61"/>
        <v>2013</v>
      </c>
      <c r="C447" s="9">
        <v>41610</v>
      </c>
      <c r="D447" s="12">
        <f ca="1">(1+[1]Returns!E447)*D446</f>
        <v>114408636.89849505</v>
      </c>
      <c r="E447" s="12">
        <f t="shared" ca="1" si="62"/>
        <v>115011541.04757982</v>
      </c>
      <c r="F447" s="12">
        <f t="shared" ca="1" si="63"/>
        <v>115007891.87425399</v>
      </c>
      <c r="G447" s="14">
        <f ca="1">G446*(1+Returns!G447)</f>
        <v>11118389.818782875</v>
      </c>
      <c r="H447" s="14">
        <f ca="1">H446*(1+Returns!H447)</f>
        <v>11515060.095480636</v>
      </c>
      <c r="I447" s="14">
        <f ca="1">I446*(1+Returns!I447)</f>
        <v>5794730.1295246007</v>
      </c>
      <c r="J447" s="14">
        <f ca="1">J446*(1+Returns!J447)</f>
        <v>0</v>
      </c>
      <c r="K447" s="14">
        <f ca="1">K446*(1+Returns!K447)</f>
        <v>0</v>
      </c>
      <c r="L447" s="14">
        <f ca="1">L446*(1+Returns!L447)</f>
        <v>23015262.565854292</v>
      </c>
      <c r="M447" s="14">
        <f ca="1">M446*(1+Returns!M447)</f>
        <v>23089591.439470805</v>
      </c>
      <c r="N447" s="14">
        <f ca="1">N446*(1+Returns!N447)-R447-T447</f>
        <v>40478506.998466611</v>
      </c>
      <c r="O447" s="17">
        <f ca="1">(Assumptions!$B$16 / 252)*F446</f>
        <v>3649.1733258415206</v>
      </c>
      <c r="P447" s="17">
        <f t="shared" ca="1" si="64"/>
        <v>3649.1733258415188</v>
      </c>
      <c r="Q447" s="16">
        <f t="shared" si="65"/>
        <v>1</v>
      </c>
      <c r="R447" s="17">
        <f t="shared" ca="1" si="66"/>
        <v>72765.536739930962</v>
      </c>
      <c r="S447" s="19">
        <f t="shared" si="67"/>
        <v>0</v>
      </c>
      <c r="T447" s="20">
        <f ca="1">IF(AND(S447=1,F446&gt;D446),Assumptions!$B$17*(F446-D446),0)</f>
        <v>0</v>
      </c>
      <c r="U447" s="27">
        <f t="shared" ca="1" si="68"/>
        <v>5.1268067468446255E-4</v>
      </c>
      <c r="V447" s="34">
        <f t="shared" ca="1" si="69"/>
        <v>0.1500789187425422</v>
      </c>
    </row>
    <row r="448" spans="1:22" x14ac:dyDescent="0.25">
      <c r="A448" s="4">
        <f t="shared" si="60"/>
        <v>12</v>
      </c>
      <c r="B448" s="4">
        <f t="shared" si="61"/>
        <v>2013</v>
      </c>
      <c r="C448" s="9">
        <v>41611</v>
      </c>
      <c r="D448" s="12">
        <f ca="1">(1+[1]Returns!E448)*D447</f>
        <v>114450965.80597477</v>
      </c>
      <c r="E448" s="12">
        <f t="shared" ca="1" si="62"/>
        <v>115112232.82445702</v>
      </c>
      <c r="F448" s="12">
        <f t="shared" ca="1" si="63"/>
        <v>115104932.6069447</v>
      </c>
      <c r="G448" s="14">
        <f ca="1">G447*(1+Returns!G448)</f>
        <v>11179316.182844272</v>
      </c>
      <c r="H448" s="14">
        <f ca="1">H447*(1+Returns!H448)</f>
        <v>11519523.415569734</v>
      </c>
      <c r="I448" s="14">
        <f ca="1">I447*(1+Returns!I448)</f>
        <v>5797077.9036302641</v>
      </c>
      <c r="J448" s="14">
        <f ca="1">J447*(1+Returns!J448)</f>
        <v>0</v>
      </c>
      <c r="K448" s="14">
        <f ca="1">K447*(1+Returns!K448)</f>
        <v>0</v>
      </c>
      <c r="L448" s="14">
        <f ca="1">L447*(1+Returns!L448)</f>
        <v>23024142.958316445</v>
      </c>
      <c r="M448" s="14">
        <f ca="1">M447*(1+Returns!M448)</f>
        <v>23098703.43029524</v>
      </c>
      <c r="N448" s="14">
        <f ca="1">N447*(1+Returns!N448)-R448-T448</f>
        <v>40493468.933801077</v>
      </c>
      <c r="O448" s="17">
        <f ca="1">(Assumptions!$B$16 / 252)*F447</f>
        <v>3651.0441864842533</v>
      </c>
      <c r="P448" s="17">
        <f t="shared" ca="1" si="64"/>
        <v>7300.2175123257721</v>
      </c>
      <c r="Q448" s="16">
        <f t="shared" si="65"/>
        <v>0</v>
      </c>
      <c r="R448" s="17">
        <f t="shared" si="66"/>
        <v>0</v>
      </c>
      <c r="S448" s="19">
        <f t="shared" si="67"/>
        <v>0</v>
      </c>
      <c r="T448" s="20">
        <f ca="1">IF(AND(S448=1,F447&gt;D447),Assumptions!$B$17*(F447-D447),0)</f>
        <v>0</v>
      </c>
      <c r="U448" s="27">
        <f t="shared" ca="1" si="68"/>
        <v>8.4377455415673985E-4</v>
      </c>
      <c r="V448" s="34">
        <f t="shared" ca="1" si="69"/>
        <v>0.15104932606944921</v>
      </c>
    </row>
    <row r="449" spans="1:22" x14ac:dyDescent="0.25">
      <c r="A449" s="4">
        <f t="shared" si="60"/>
        <v>12</v>
      </c>
      <c r="B449" s="4">
        <f t="shared" si="61"/>
        <v>2013</v>
      </c>
      <c r="C449" s="9">
        <v>41612</v>
      </c>
      <c r="D449" s="12">
        <f ca="1">(1+[1]Returns!E449)*D448</f>
        <v>114493310.37430367</v>
      </c>
      <c r="E449" s="12">
        <f t="shared" ca="1" si="62"/>
        <v>115182037.88560559</v>
      </c>
      <c r="F449" s="12">
        <f t="shared" ca="1" si="63"/>
        <v>115171083.54324859</v>
      </c>
      <c r="G449" s="14">
        <f ca="1">G448*(1+Returns!G449)</f>
        <v>11209340.597211557</v>
      </c>
      <c r="H449" s="14">
        <f ca="1">H448*(1+Returns!H449)</f>
        <v>11523988.465673789</v>
      </c>
      <c r="I449" s="14">
        <f ca="1">I448*(1+Returns!I449)</f>
        <v>5799426.6289524855</v>
      </c>
      <c r="J449" s="14">
        <f ca="1">J448*(1+Returns!J449)</f>
        <v>0</v>
      </c>
      <c r="K449" s="14">
        <f ca="1">K448*(1+Returns!K449)</f>
        <v>0</v>
      </c>
      <c r="L449" s="14">
        <f ca="1">L448*(1+Returns!L449)</f>
        <v>23033026.77726005</v>
      </c>
      <c r="M449" s="14">
        <f ca="1">M448*(1+Returns!M449)</f>
        <v>23107819.017041974</v>
      </c>
      <c r="N449" s="14">
        <f ca="1">N448*(1+Returns!N449)-R449-T449</f>
        <v>40508436.399465725</v>
      </c>
      <c r="O449" s="17">
        <f ca="1">(Assumptions!$B$16 / 252)*F448</f>
        <v>3654.1248446649106</v>
      </c>
      <c r="P449" s="17">
        <f t="shared" ca="1" si="64"/>
        <v>10954.342356990683</v>
      </c>
      <c r="Q449" s="16">
        <f t="shared" si="65"/>
        <v>0</v>
      </c>
      <c r="R449" s="17">
        <f t="shared" si="66"/>
        <v>0</v>
      </c>
      <c r="S449" s="19">
        <f t="shared" si="67"/>
        <v>0</v>
      </c>
      <c r="T449" s="20">
        <f ca="1">IF(AND(S449=1,F448&gt;D448),Assumptions!$B$17*(F448-D448),0)</f>
        <v>0</v>
      </c>
      <c r="U449" s="27">
        <f t="shared" ca="1" si="68"/>
        <v>5.7470114273727724E-4</v>
      </c>
      <c r="V449" s="34">
        <f t="shared" ca="1" si="69"/>
        <v>0.15171083543248831</v>
      </c>
    </row>
    <row r="450" spans="1:22" x14ac:dyDescent="0.25">
      <c r="A450" s="4">
        <f t="shared" si="60"/>
        <v>12</v>
      </c>
      <c r="B450" s="4">
        <f t="shared" si="61"/>
        <v>2013</v>
      </c>
      <c r="C450" s="9">
        <v>41613</v>
      </c>
      <c r="D450" s="12">
        <f ca="1">(1+[1]Returns!E450)*D449</f>
        <v>114535670.60927597</v>
      </c>
      <c r="E450" s="12">
        <f t="shared" ca="1" si="62"/>
        <v>115329132.13906099</v>
      </c>
      <c r="F450" s="12">
        <f t="shared" ca="1" si="63"/>
        <v>115314521.5718296</v>
      </c>
      <c r="G450" s="14">
        <f ca="1">G449*(1+Returns!G450)</f>
        <v>11316638.96407894</v>
      </c>
      <c r="H450" s="14">
        <f ca="1">H449*(1+Returns!H450)</f>
        <v>11528455.246463371</v>
      </c>
      <c r="I450" s="14">
        <f ca="1">I449*(1+Returns!I450)</f>
        <v>5801776.3058766574</v>
      </c>
      <c r="J450" s="14">
        <f ca="1">J449*(1+Returns!J450)</f>
        <v>0</v>
      </c>
      <c r="K450" s="14">
        <f ca="1">K449*(1+Returns!K450)</f>
        <v>0</v>
      </c>
      <c r="L450" s="14">
        <f ca="1">L449*(1+Returns!L450)</f>
        <v>23041914.024007205</v>
      </c>
      <c r="M450" s="14">
        <f ca="1">M449*(1+Returns!M450)</f>
        <v>23116938.201130092</v>
      </c>
      <c r="N450" s="14">
        <f ca="1">N449*(1+Returns!N450)-R450-T450</f>
        <v>40523409.397504717</v>
      </c>
      <c r="O450" s="17">
        <f ca="1">(Assumptions!$B$16 / 252)*F449</f>
        <v>3656.224874388844</v>
      </c>
      <c r="P450" s="17">
        <f t="shared" ca="1" si="64"/>
        <v>14610.567231379526</v>
      </c>
      <c r="Q450" s="16">
        <f t="shared" si="65"/>
        <v>0</v>
      </c>
      <c r="R450" s="17">
        <f t="shared" si="66"/>
        <v>0</v>
      </c>
      <c r="S450" s="19">
        <f t="shared" si="67"/>
        <v>0</v>
      </c>
      <c r="T450" s="20">
        <f ca="1">IF(AND(S450=1,F449&gt;D449),Assumptions!$B$17*(F449-D449),0)</f>
        <v>0</v>
      </c>
      <c r="U450" s="27">
        <f t="shared" ca="1" si="68"/>
        <v>1.2454343934964474E-3</v>
      </c>
      <c r="V450" s="34">
        <f t="shared" ca="1" si="69"/>
        <v>0.15314521571829842</v>
      </c>
    </row>
    <row r="451" spans="1:22" x14ac:dyDescent="0.25">
      <c r="A451" s="4">
        <f t="shared" si="60"/>
        <v>12</v>
      </c>
      <c r="B451" s="4">
        <f t="shared" si="61"/>
        <v>2013</v>
      </c>
      <c r="C451" s="9">
        <v>41614</v>
      </c>
      <c r="D451" s="12">
        <f ca="1">(1+[1]Returns!E451)*D450</f>
        <v>114578046.516688</v>
      </c>
      <c r="E451" s="12">
        <f t="shared" ca="1" si="62"/>
        <v>115295926.11394718</v>
      </c>
      <c r="F451" s="12">
        <f t="shared" ca="1" si="63"/>
        <v>115277654.76825321</v>
      </c>
      <c r="G451" s="14">
        <f ca="1">G450*(1+Returns!G451)</f>
        <v>11243621.806726824</v>
      </c>
      <c r="H451" s="14">
        <f ca="1">H450*(1+Returns!H451)</f>
        <v>11532923.758609304</v>
      </c>
      <c r="I451" s="14">
        <f ca="1">I450*(1+Returns!I451)</f>
        <v>5804126.9347883277</v>
      </c>
      <c r="J451" s="14">
        <f ca="1">J450*(1+Returns!J451)</f>
        <v>0</v>
      </c>
      <c r="K451" s="14">
        <f ca="1">K450*(1+Returns!K451)</f>
        <v>0</v>
      </c>
      <c r="L451" s="14">
        <f ca="1">L450*(1+Returns!L451)</f>
        <v>23050804.699880525</v>
      </c>
      <c r="M451" s="14">
        <f ca="1">M450*(1+Returns!M451)</f>
        <v>23126060.983979233</v>
      </c>
      <c r="N451" s="14">
        <f ca="1">N450*(1+Returns!N451)-R451-T451</f>
        <v>40538387.929962955</v>
      </c>
      <c r="O451" s="17">
        <f ca="1">(Assumptions!$B$16 / 252)*F450</f>
        <v>3660.7784625977652</v>
      </c>
      <c r="P451" s="17">
        <f t="shared" ca="1" si="64"/>
        <v>18271.345693977291</v>
      </c>
      <c r="Q451" s="16">
        <f t="shared" si="65"/>
        <v>0</v>
      </c>
      <c r="R451" s="17">
        <f t="shared" si="66"/>
        <v>0</v>
      </c>
      <c r="S451" s="19">
        <f t="shared" si="67"/>
        <v>0</v>
      </c>
      <c r="T451" s="20">
        <f ca="1">IF(AND(S451=1,F450&gt;D450),Assumptions!$B$17*(F450-D450),0)</f>
        <v>0</v>
      </c>
      <c r="U451" s="27">
        <f t="shared" ca="1" si="68"/>
        <v>-3.1970651288204532E-4</v>
      </c>
      <c r="V451" s="34">
        <f t="shared" ca="1" si="69"/>
        <v>0.15277654768253446</v>
      </c>
    </row>
    <row r="452" spans="1:22" x14ac:dyDescent="0.25">
      <c r="A452" s="4">
        <f t="shared" ref="A452:A515" si="70">MONTH(C452)</f>
        <v>12</v>
      </c>
      <c r="B452" s="4">
        <f t="shared" ref="B452:B515" si="71">YEAR(C452)</f>
        <v>2013</v>
      </c>
      <c r="C452" s="9">
        <v>41617</v>
      </c>
      <c r="D452" s="12">
        <f ca="1">(1+[1]Returns!E452)*D451</f>
        <v>114620396.85424151</v>
      </c>
      <c r="E452" s="12">
        <f t="shared" ref="E452:E515" ca="1" si="72">SUM(G452:N452)</f>
        <v>115224259.53328693</v>
      </c>
      <c r="F452" s="12">
        <f t="shared" ref="F452:F515" ca="1" si="73">E452-P452</f>
        <v>115202328.57950507</v>
      </c>
      <c r="G452" s="14">
        <f ca="1">G451*(1+Returns!G452)</f>
        <v>11132167.53183005</v>
      </c>
      <c r="H452" s="14">
        <f ca="1">H451*(1+Returns!H452)</f>
        <v>11537389.662566761</v>
      </c>
      <c r="I452" s="14">
        <f ca="1">I451*(1+Returns!I452)</f>
        <v>5806476.237826243</v>
      </c>
      <c r="J452" s="14">
        <f ca="1">J451*(1+Returns!J452)</f>
        <v>0</v>
      </c>
      <c r="K452" s="14">
        <f ca="1">K451*(1+Returns!K452)</f>
        <v>0</v>
      </c>
      <c r="L452" s="14">
        <f ca="1">L451*(1+Returns!L452)</f>
        <v>23059690.168931022</v>
      </c>
      <c r="M452" s="14">
        <f ca="1">M451*(1+Returns!M452)</f>
        <v>23135178.513764579</v>
      </c>
      <c r="N452" s="14">
        <f ca="1">N451*(1+Returns!N452)-R452-T452</f>
        <v>40553357.418368287</v>
      </c>
      <c r="O452" s="17">
        <f ca="1">(Assumptions!$B$16 / 252)*F451</f>
        <v>3659.608087881054</v>
      </c>
      <c r="P452" s="17">
        <f t="shared" ca="1" si="64"/>
        <v>21930.953781858345</v>
      </c>
      <c r="Q452" s="16">
        <f t="shared" si="65"/>
        <v>0</v>
      </c>
      <c r="R452" s="17">
        <f t="shared" si="66"/>
        <v>0</v>
      </c>
      <c r="S452" s="19">
        <f t="shared" si="67"/>
        <v>0</v>
      </c>
      <c r="T452" s="20">
        <f ca="1">IF(AND(S452=1,F451&gt;D451),Assumptions!$B$17*(F451-D451),0)</f>
        <v>0</v>
      </c>
      <c r="U452" s="27">
        <f t="shared" ca="1" si="68"/>
        <v>-6.534326960377923E-4</v>
      </c>
      <c r="V452" s="34">
        <f t="shared" ca="1" si="69"/>
        <v>0.1520232857950532</v>
      </c>
    </row>
    <row r="453" spans="1:22" x14ac:dyDescent="0.25">
      <c r="A453" s="4">
        <f t="shared" si="70"/>
        <v>12</v>
      </c>
      <c r="B453" s="4">
        <f t="shared" si="71"/>
        <v>2013</v>
      </c>
      <c r="C453" s="9">
        <v>41618</v>
      </c>
      <c r="D453" s="12">
        <f ca="1">(1+[1]Returns!E453)*D452</f>
        <v>114663135.36161655</v>
      </c>
      <c r="E453" s="12">
        <f t="shared" ca="1" si="72"/>
        <v>115218956.59083162</v>
      </c>
      <c r="F453" s="12">
        <f t="shared" ca="1" si="73"/>
        <v>115193368.42026946</v>
      </c>
      <c r="G453" s="14">
        <f ca="1">G452*(1+Returns!G453)</f>
        <v>11086712.257826546</v>
      </c>
      <c r="H453" s="14">
        <f ca="1">H452*(1+Returns!H453)</f>
        <v>11541896.492893148</v>
      </c>
      <c r="I453" s="14">
        <f ca="1">I452*(1+Returns!I453)</f>
        <v>5808847.0669368254</v>
      </c>
      <c r="J453" s="14">
        <f ca="1">J452*(1+Returns!J453)</f>
        <v>0</v>
      </c>
      <c r="K453" s="14">
        <f ca="1">K452*(1+Returns!K453)</f>
        <v>0</v>
      </c>
      <c r="L453" s="14">
        <f ca="1">L452*(1+Returns!L453)</f>
        <v>23068657.067368433</v>
      </c>
      <c r="M453" s="14">
        <f ca="1">M452*(1+Returns!M453)</f>
        <v>23144379.592970379</v>
      </c>
      <c r="N453" s="14">
        <f ca="1">N452*(1+Returns!N453)-R453-T453</f>
        <v>40568464.112836286</v>
      </c>
      <c r="O453" s="17">
        <f ca="1">(Assumptions!$B$16 / 252)*F452</f>
        <v>3657.2167803017483</v>
      </c>
      <c r="P453" s="17">
        <f t="shared" ref="P453:P516" ca="1" si="74">P452+O453-IF(Q453=1,P452,0)</f>
        <v>25588.170562160092</v>
      </c>
      <c r="Q453" s="16">
        <f t="shared" ref="Q453:Q516" si="75">IF(DAY(C453)&lt;DAY(C452),1,0)</f>
        <v>0</v>
      </c>
      <c r="R453" s="17">
        <f t="shared" ref="R453:R516" si="76">IF(Q453=1,P452,0)</f>
        <v>0</v>
      </c>
      <c r="S453" s="19">
        <f t="shared" ref="S453:S516" si="77">IF(AND(DAY(C453)&lt;DAY(C452),OR(MONTH(C453)=7,MONTH(C453)=1)),1,0)</f>
        <v>0</v>
      </c>
      <c r="T453" s="20">
        <f ca="1">IF(AND(S453=1,F452&gt;D452),Assumptions!$B$17*(F452-D452),0)</f>
        <v>0</v>
      </c>
      <c r="U453" s="27">
        <f t="shared" ref="U453:U516" ca="1" si="78">F453/F452-1</f>
        <v>-7.7777587884630961E-5</v>
      </c>
      <c r="V453" s="34">
        <f t="shared" ca="1" si="69"/>
        <v>0.15193368420269704</v>
      </c>
    </row>
    <row r="454" spans="1:22" x14ac:dyDescent="0.25">
      <c r="A454" s="4">
        <f t="shared" si="70"/>
        <v>12</v>
      </c>
      <c r="B454" s="4">
        <f t="shared" si="71"/>
        <v>2013</v>
      </c>
      <c r="C454" s="9">
        <v>41619</v>
      </c>
      <c r="D454" s="12">
        <f ca="1">(1+[1]Returns!E454)*D453</f>
        <v>114705558.42843765</v>
      </c>
      <c r="E454" s="12">
        <f t="shared" ca="1" si="72"/>
        <v>115288030.83122045</v>
      </c>
      <c r="F454" s="12">
        <f t="shared" ca="1" si="73"/>
        <v>115258785.72832748</v>
      </c>
      <c r="G454" s="14">
        <f ca="1">G453*(1+Returns!G454)</f>
        <v>11115929.489744365</v>
      </c>
      <c r="H454" s="14">
        <f ca="1">H453*(1+Returns!H454)</f>
        <v>11546370.214962844</v>
      </c>
      <c r="I454" s="14">
        <f ca="1">I453*(1+Returns!I454)</f>
        <v>5811200.5606151633</v>
      </c>
      <c r="J454" s="14">
        <f ca="1">J453*(1+Returns!J454)</f>
        <v>0</v>
      </c>
      <c r="K454" s="14">
        <f ca="1">K453*(1+Returns!K454)</f>
        <v>0</v>
      </c>
      <c r="L454" s="14">
        <f ca="1">L453*(1+Returns!L454)</f>
        <v>23077558.061990887</v>
      </c>
      <c r="M454" s="14">
        <f ca="1">M453*(1+Returns!M454)</f>
        <v>23153513.205188733</v>
      </c>
      <c r="N454" s="14">
        <f ca="1">N453*(1+Returns!N454)-R454-T454</f>
        <v>40583459.29871846</v>
      </c>
      <c r="O454" s="17">
        <f ca="1">(Assumptions!$B$16 / 252)*F453</f>
        <v>3656.9323308022049</v>
      </c>
      <c r="P454" s="17">
        <f t="shared" ca="1" si="74"/>
        <v>29245.102892962299</v>
      </c>
      <c r="Q454" s="16">
        <f t="shared" si="75"/>
        <v>0</v>
      </c>
      <c r="R454" s="17">
        <f t="shared" si="76"/>
        <v>0</v>
      </c>
      <c r="S454" s="19">
        <f t="shared" si="77"/>
        <v>0</v>
      </c>
      <c r="T454" s="20">
        <f ca="1">IF(AND(S454=1,F453&gt;D453),Assumptions!$B$17*(F453-D453),0)</f>
        <v>0</v>
      </c>
      <c r="U454" s="27">
        <f t="shared" ca="1" si="78"/>
        <v>5.6789126800560474E-4</v>
      </c>
      <c r="V454" s="34">
        <f t="shared" ref="V454:V517" ca="1" si="79">(1+V453)*(1+U454)-1</f>
        <v>0.15258785728327728</v>
      </c>
    </row>
    <row r="455" spans="1:22" x14ac:dyDescent="0.25">
      <c r="A455" s="4">
        <f t="shared" si="70"/>
        <v>12</v>
      </c>
      <c r="B455" s="4">
        <f t="shared" si="71"/>
        <v>2013</v>
      </c>
      <c r="C455" s="9">
        <v>41620</v>
      </c>
      <c r="D455" s="12">
        <f ca="1">(1+[1]Returns!E455)*D454</f>
        <v>114747997.19094501</v>
      </c>
      <c r="E455" s="12">
        <f t="shared" ca="1" si="72"/>
        <v>115399110.28859225</v>
      </c>
      <c r="F455" s="12">
        <f t="shared" ca="1" si="73"/>
        <v>115366206.17662854</v>
      </c>
      <c r="G455" s="14">
        <f ca="1">G454*(1+Returns!G455)</f>
        <v>11187136.669558322</v>
      </c>
      <c r="H455" s="14">
        <f ca="1">H454*(1+Returns!H455)</f>
        <v>11550845.67107938</v>
      </c>
      <c r="I455" s="14">
        <f ca="1">I454*(1+Returns!I455)</f>
        <v>5813555.0078273835</v>
      </c>
      <c r="J455" s="14">
        <f ca="1">J454*(1+Returns!J455)</f>
        <v>0</v>
      </c>
      <c r="K455" s="14">
        <f ca="1">K454*(1+Returns!K455)</f>
        <v>0</v>
      </c>
      <c r="L455" s="14">
        <f ca="1">L454*(1+Returns!L455)</f>
        <v>23086462.491044093</v>
      </c>
      <c r="M455" s="14">
        <f ca="1">M454*(1+Returns!M455)</f>
        <v>23162650.421861973</v>
      </c>
      <c r="N455" s="14">
        <f ca="1">N454*(1+Returns!N455)-R455-T455</f>
        <v>40598460.027221106</v>
      </c>
      <c r="O455" s="17">
        <f ca="1">(Assumptions!$B$16 / 252)*F454</f>
        <v>3659.0090707405548</v>
      </c>
      <c r="P455" s="17">
        <f t="shared" ca="1" si="74"/>
        <v>32904.111963702853</v>
      </c>
      <c r="Q455" s="16">
        <f t="shared" si="75"/>
        <v>0</v>
      </c>
      <c r="R455" s="17">
        <f t="shared" si="76"/>
        <v>0</v>
      </c>
      <c r="S455" s="19">
        <f t="shared" si="77"/>
        <v>0</v>
      </c>
      <c r="T455" s="20">
        <f ca="1">IF(AND(S455=1,F454&gt;D454),Assumptions!$B$17*(F454-D454),0)</f>
        <v>0</v>
      </c>
      <c r="U455" s="27">
        <f t="shared" ca="1" si="78"/>
        <v>9.3199357968476448E-4</v>
      </c>
      <c r="V455" s="34">
        <f t="shared" ca="1" si="79"/>
        <v>0.15366206176628783</v>
      </c>
    </row>
    <row r="456" spans="1:22" x14ac:dyDescent="0.25">
      <c r="A456" s="4">
        <f t="shared" si="70"/>
        <v>12</v>
      </c>
      <c r="B456" s="4">
        <f t="shared" si="71"/>
        <v>2013</v>
      </c>
      <c r="C456" s="9">
        <v>41621</v>
      </c>
      <c r="D456" s="12">
        <f ca="1">(1+[1]Returns!E456)*D455</f>
        <v>114790451.65494573</v>
      </c>
      <c r="E456" s="12">
        <f t="shared" ca="1" si="72"/>
        <v>115426095.83611713</v>
      </c>
      <c r="F456" s="12">
        <f t="shared" ca="1" si="73"/>
        <v>115389529.30490972</v>
      </c>
      <c r="G456" s="14">
        <f ca="1">G455*(1+Returns!G456)</f>
        <v>11174234.664583728</v>
      </c>
      <c r="H456" s="14">
        <f ca="1">H455*(1+Returns!H456)</f>
        <v>11555322.861914886</v>
      </c>
      <c r="I456" s="14">
        <f ca="1">I455*(1+Returns!I456)</f>
        <v>5815910.4089598162</v>
      </c>
      <c r="J456" s="14">
        <f ca="1">J455*(1+Returns!J456)</f>
        <v>0</v>
      </c>
      <c r="K456" s="14">
        <f ca="1">K455*(1+Returns!K456)</f>
        <v>0</v>
      </c>
      <c r="L456" s="14">
        <f ca="1">L455*(1+Returns!L456)</f>
        <v>23095370.355853222</v>
      </c>
      <c r="M456" s="14">
        <f ca="1">M455*(1+Returns!M456)</f>
        <v>23171791.244412553</v>
      </c>
      <c r="N456" s="14">
        <f ca="1">N455*(1+Returns!N456)-R456-T456</f>
        <v>40613466.300392926</v>
      </c>
      <c r="O456" s="17">
        <f ca="1">(Assumptions!$B$16 / 252)*F455</f>
        <v>3662.4192437024935</v>
      </c>
      <c r="P456" s="17">
        <f t="shared" ca="1" si="74"/>
        <v>36566.531207405344</v>
      </c>
      <c r="Q456" s="16">
        <f t="shared" si="75"/>
        <v>0</v>
      </c>
      <c r="R456" s="17">
        <f t="shared" si="76"/>
        <v>0</v>
      </c>
      <c r="S456" s="19">
        <f t="shared" si="77"/>
        <v>0</v>
      </c>
      <c r="T456" s="20">
        <f ca="1">IF(AND(S456=1,F455&gt;D455),Assumptions!$B$17*(F455-D455),0)</f>
        <v>0</v>
      </c>
      <c r="U456" s="27">
        <f t="shared" ca="1" si="78"/>
        <v>2.0216603331357774E-4</v>
      </c>
      <c r="V456" s="34">
        <f t="shared" ca="1" si="79"/>
        <v>0.15389529304909955</v>
      </c>
    </row>
    <row r="457" spans="1:22" x14ac:dyDescent="0.25">
      <c r="A457" s="4">
        <f t="shared" si="70"/>
        <v>12</v>
      </c>
      <c r="B457" s="4">
        <f t="shared" si="71"/>
        <v>2013</v>
      </c>
      <c r="C457" s="9">
        <v>41624</v>
      </c>
      <c r="D457" s="12">
        <f ca="1">(1+[1]Returns!E457)*D456</f>
        <v>114832921.82624903</v>
      </c>
      <c r="E457" s="12">
        <f t="shared" ca="1" si="72"/>
        <v>115431509.98442847</v>
      </c>
      <c r="F457" s="12">
        <f t="shared" ca="1" si="73"/>
        <v>115391280.29356058</v>
      </c>
      <c r="G457" s="14">
        <f ca="1">G456*(1+Returns!G457)</f>
        <v>11139745.979596972</v>
      </c>
      <c r="H457" s="14">
        <f ca="1">H456*(1+Returns!H457)</f>
        <v>11559801.788141754</v>
      </c>
      <c r="I457" s="14">
        <f ca="1">I456*(1+Returns!I457)</f>
        <v>5818266.7643989492</v>
      </c>
      <c r="J457" s="14">
        <f ca="1">J456*(1+Returns!J457)</f>
        <v>0</v>
      </c>
      <c r="K457" s="14">
        <f ca="1">K456*(1+Returns!K457)</f>
        <v>0</v>
      </c>
      <c r="L457" s="14">
        <f ca="1">L456*(1+Returns!L457)</f>
        <v>23104281.657743949</v>
      </c>
      <c r="M457" s="14">
        <f ca="1">M456*(1+Returns!M457)</f>
        <v>23180935.674263477</v>
      </c>
      <c r="N457" s="14">
        <f ca="1">N456*(1+Returns!N457)-R457-T457</f>
        <v>40628478.120283373</v>
      </c>
      <c r="O457" s="17">
        <f ca="1">(Assumptions!$B$16 / 252)*F456</f>
        <v>3663.1596604733245</v>
      </c>
      <c r="P457" s="17">
        <f t="shared" ca="1" si="74"/>
        <v>40229.690867878671</v>
      </c>
      <c r="Q457" s="16">
        <f t="shared" si="75"/>
        <v>0</v>
      </c>
      <c r="R457" s="17">
        <f t="shared" si="76"/>
        <v>0</v>
      </c>
      <c r="S457" s="19">
        <f t="shared" si="77"/>
        <v>0</v>
      </c>
      <c r="T457" s="20">
        <f ca="1">IF(AND(S457=1,F456&gt;D456),Assumptions!$B$17*(F456-D456),0)</f>
        <v>0</v>
      </c>
      <c r="U457" s="27">
        <f t="shared" ca="1" si="78"/>
        <v>1.5174588729127692E-5</v>
      </c>
      <c r="V457" s="34">
        <f t="shared" ca="1" si="79"/>
        <v>0.15391280293560805</v>
      </c>
    </row>
    <row r="458" spans="1:22" x14ac:dyDescent="0.25">
      <c r="A458" s="4">
        <f t="shared" si="70"/>
        <v>12</v>
      </c>
      <c r="B458" s="4">
        <f t="shared" si="71"/>
        <v>2013</v>
      </c>
      <c r="C458" s="9">
        <v>41625</v>
      </c>
      <c r="D458" s="12">
        <f ca="1">(1+[1]Returns!E458)*D457</f>
        <v>114875739.57781039</v>
      </c>
      <c r="E458" s="12">
        <f t="shared" ca="1" si="72"/>
        <v>115477043.95796084</v>
      </c>
      <c r="F458" s="12">
        <f t="shared" ca="1" si="73"/>
        <v>115433151.05184555</v>
      </c>
      <c r="G458" s="14">
        <f ca="1">G457*(1+Returns!G458)</f>
        <v>11145050.531371107</v>
      </c>
      <c r="H458" s="14">
        <f ca="1">H457*(1+Returns!H458)</f>
        <v>11564317.373277519</v>
      </c>
      <c r="I458" s="14">
        <f ca="1">I457*(1+Returns!I458)</f>
        <v>5820642.4076726288</v>
      </c>
      <c r="J458" s="14">
        <f ca="1">J457*(1+Returns!J458)</f>
        <v>0</v>
      </c>
      <c r="K458" s="14">
        <f ca="1">K457*(1+Returns!K458)</f>
        <v>0</v>
      </c>
      <c r="L458" s="14">
        <f ca="1">L457*(1+Returns!L458)</f>
        <v>23113265.895848479</v>
      </c>
      <c r="M458" s="14">
        <f ca="1">M457*(1+Returns!M458)</f>
        <v>23190154.951524578</v>
      </c>
      <c r="N458" s="14">
        <f ca="1">N457*(1+Returns!N458)-R458-T458</f>
        <v>40643612.79826653</v>
      </c>
      <c r="O458" s="17">
        <f ca="1">(Assumptions!$B$16 / 252)*F457</f>
        <v>3663.2152474146214</v>
      </c>
      <c r="P458" s="17">
        <f t="shared" ca="1" si="74"/>
        <v>43892.906115293292</v>
      </c>
      <c r="Q458" s="16">
        <f t="shared" si="75"/>
        <v>0</v>
      </c>
      <c r="R458" s="17">
        <f t="shared" si="76"/>
        <v>0</v>
      </c>
      <c r="S458" s="19">
        <f t="shared" si="77"/>
        <v>0</v>
      </c>
      <c r="T458" s="20">
        <f ca="1">IF(AND(S458=1,F457&gt;D457),Assumptions!$B$17*(F457-D457),0)</f>
        <v>0</v>
      </c>
      <c r="U458" s="27">
        <f t="shared" ca="1" si="78"/>
        <v>3.6285894548049313E-4</v>
      </c>
      <c r="V458" s="34">
        <f t="shared" ca="1" si="79"/>
        <v>0.15433151051845773</v>
      </c>
    </row>
    <row r="459" spans="1:22" x14ac:dyDescent="0.25">
      <c r="A459" s="4">
        <f t="shared" si="70"/>
        <v>12</v>
      </c>
      <c r="B459" s="4">
        <f t="shared" si="71"/>
        <v>2013</v>
      </c>
      <c r="C459" s="9">
        <v>41626</v>
      </c>
      <c r="D459" s="12">
        <f ca="1">(1+[1]Returns!E459)*D458</f>
        <v>114918241.3039394</v>
      </c>
      <c r="E459" s="12">
        <f t="shared" ca="1" si="72"/>
        <v>115554859.37910303</v>
      </c>
      <c r="F459" s="12">
        <f t="shared" ca="1" si="73"/>
        <v>115507301.92850991</v>
      </c>
      <c r="G459" s="14">
        <f ca="1">G458*(1+Returns!G459)</f>
        <v>11182932.420784125</v>
      </c>
      <c r="H459" s="14">
        <f ca="1">H458*(1+Returns!H459)</f>
        <v>11568799.785841662</v>
      </c>
      <c r="I459" s="14">
        <f ca="1">I458*(1+Returns!I459)</f>
        <v>5823000.6803130461</v>
      </c>
      <c r="J459" s="14">
        <f ca="1">J458*(1+Returns!J459)</f>
        <v>0</v>
      </c>
      <c r="K459" s="14">
        <f ca="1">K458*(1+Returns!K459)</f>
        <v>0</v>
      </c>
      <c r="L459" s="14">
        <f ca="1">L458*(1+Returns!L459)</f>
        <v>23122184.102697082</v>
      </c>
      <c r="M459" s="14">
        <f ca="1">M458*(1+Returns!M459)</f>
        <v>23199306.628360845</v>
      </c>
      <c r="N459" s="14">
        <f ca="1">N458*(1+Returns!N459)-R459-T459</f>
        <v>40658635.76110629</v>
      </c>
      <c r="O459" s="17">
        <f ca="1">(Assumptions!$B$16 / 252)*F458</f>
        <v>3664.5444778363667</v>
      </c>
      <c r="P459" s="17">
        <f t="shared" ca="1" si="74"/>
        <v>47557.450593129659</v>
      </c>
      <c r="Q459" s="16">
        <f t="shared" si="75"/>
        <v>0</v>
      </c>
      <c r="R459" s="17">
        <f t="shared" si="76"/>
        <v>0</v>
      </c>
      <c r="S459" s="19">
        <f t="shared" si="77"/>
        <v>0</v>
      </c>
      <c r="T459" s="20">
        <f ca="1">IF(AND(S459=1,F458&gt;D458),Assumptions!$B$17*(F458-D458),0)</f>
        <v>0</v>
      </c>
      <c r="U459" s="27">
        <f t="shared" ca="1" si="78"/>
        <v>6.4237072269701656E-4</v>
      </c>
      <c r="V459" s="34">
        <f t="shared" ca="1" si="79"/>
        <v>0.15507301928510131</v>
      </c>
    </row>
    <row r="460" spans="1:22" x14ac:dyDescent="0.25">
      <c r="A460" s="4">
        <f t="shared" si="70"/>
        <v>12</v>
      </c>
      <c r="B460" s="4">
        <f t="shared" si="71"/>
        <v>2013</v>
      </c>
      <c r="C460" s="9">
        <v>41627</v>
      </c>
      <c r="D460" s="12">
        <f ca="1">(1+[1]Returns!E460)*D459</f>
        <v>114960758.75485705</v>
      </c>
      <c r="E460" s="12">
        <f t="shared" ca="1" si="72"/>
        <v>115641188.94901048</v>
      </c>
      <c r="F460" s="12">
        <f t="shared" ca="1" si="73"/>
        <v>115589964.59994343</v>
      </c>
      <c r="G460" s="14">
        <f ca="1">G459*(1+Returns!G460)</f>
        <v>11229313.160533434</v>
      </c>
      <c r="H460" s="14">
        <f ca="1">H459*(1+Returns!H460)</f>
        <v>11573283.935821146</v>
      </c>
      <c r="I460" s="14">
        <f ca="1">I459*(1+Returns!I460)</f>
        <v>5825359.9084235737</v>
      </c>
      <c r="J460" s="14">
        <f ca="1">J459*(1+Returns!J460)</f>
        <v>0</v>
      </c>
      <c r="K460" s="14">
        <f ca="1">K459*(1+Returns!K460)</f>
        <v>0</v>
      </c>
      <c r="L460" s="14">
        <f ca="1">L459*(1+Returns!L460)</f>
        <v>23131105.750617743</v>
      </c>
      <c r="M460" s="14">
        <f ca="1">M459*(1+Returns!M460)</f>
        <v>23208461.916780952</v>
      </c>
      <c r="N460" s="14">
        <f ca="1">N459*(1+Returns!N460)-R460-T460</f>
        <v>40673664.276833624</v>
      </c>
      <c r="O460" s="17">
        <f ca="1">(Assumptions!$B$16 / 252)*F459</f>
        <v>3666.8984739209491</v>
      </c>
      <c r="P460" s="17">
        <f t="shared" ca="1" si="74"/>
        <v>51224.349067050607</v>
      </c>
      <c r="Q460" s="16">
        <f t="shared" si="75"/>
        <v>0</v>
      </c>
      <c r="R460" s="17">
        <f t="shared" si="76"/>
        <v>0</v>
      </c>
      <c r="S460" s="19">
        <f t="shared" si="77"/>
        <v>0</v>
      </c>
      <c r="T460" s="20">
        <f ca="1">IF(AND(S460=1,F459&gt;D459),Assumptions!$B$17*(F459-D459),0)</f>
        <v>0</v>
      </c>
      <c r="U460" s="27">
        <f t="shared" ca="1" si="78"/>
        <v>7.1564888152853001E-4</v>
      </c>
      <c r="V460" s="34">
        <f t="shared" ca="1" si="79"/>
        <v>0.1558996459994364</v>
      </c>
    </row>
    <row r="461" spans="1:22" x14ac:dyDescent="0.25">
      <c r="A461" s="4">
        <f t="shared" si="70"/>
        <v>12</v>
      </c>
      <c r="B461" s="4">
        <f t="shared" si="71"/>
        <v>2013</v>
      </c>
      <c r="C461" s="9">
        <v>41628</v>
      </c>
      <c r="D461" s="12">
        <f ca="1">(1+[1]Returns!E461)*D460</f>
        <v>115003291.93638118</v>
      </c>
      <c r="E461" s="12">
        <f t="shared" ca="1" si="72"/>
        <v>115723541.36006963</v>
      </c>
      <c r="F461" s="12">
        <f t="shared" ca="1" si="73"/>
        <v>115668647.48831686</v>
      </c>
      <c r="G461" s="14">
        <f ca="1">G460*(1+Returns!G461)</f>
        <v>11271701.437139524</v>
      </c>
      <c r="H461" s="14">
        <f ca="1">H460*(1+Returns!H461)</f>
        <v>11577769.823889403</v>
      </c>
      <c r="I461" s="14">
        <f ca="1">I460*(1+Returns!I461)</f>
        <v>5827720.092391328</v>
      </c>
      <c r="J461" s="14">
        <f ca="1">J460*(1+Returns!J461)</f>
        <v>0</v>
      </c>
      <c r="K461" s="14">
        <f ca="1">K460*(1+Returns!K461)</f>
        <v>0</v>
      </c>
      <c r="L461" s="14">
        <f ca="1">L460*(1+Returns!L461)</f>
        <v>23140030.840938188</v>
      </c>
      <c r="M461" s="14">
        <f ca="1">M460*(1+Returns!M461)</f>
        <v>23217620.818210166</v>
      </c>
      <c r="N461" s="14">
        <f ca="1">N460*(1+Returns!N461)-R461-T461</f>
        <v>40688698.347501025</v>
      </c>
      <c r="O461" s="17">
        <f ca="1">(Assumptions!$B$16 / 252)*F460</f>
        <v>3669.5226857124899</v>
      </c>
      <c r="P461" s="17">
        <f t="shared" ca="1" si="74"/>
        <v>54893.871752763094</v>
      </c>
      <c r="Q461" s="16">
        <f t="shared" si="75"/>
        <v>0</v>
      </c>
      <c r="R461" s="17">
        <f t="shared" si="76"/>
        <v>0</v>
      </c>
      <c r="S461" s="19">
        <f t="shared" si="77"/>
        <v>0</v>
      </c>
      <c r="T461" s="20">
        <f ca="1">IF(AND(S461=1,F460&gt;D460),Assumptions!$B$17*(F460-D460),0)</f>
        <v>0</v>
      </c>
      <c r="U461" s="27">
        <f t="shared" ca="1" si="78"/>
        <v>6.8070691643296044E-4</v>
      </c>
      <c r="V461" s="34">
        <f t="shared" ca="1" si="79"/>
        <v>0.15668647488317067</v>
      </c>
    </row>
    <row r="462" spans="1:22" x14ac:dyDescent="0.25">
      <c r="A462" s="4">
        <f t="shared" si="70"/>
        <v>12</v>
      </c>
      <c r="B462" s="4">
        <f t="shared" si="71"/>
        <v>2013</v>
      </c>
      <c r="C462" s="9">
        <v>41631</v>
      </c>
      <c r="D462" s="12">
        <f ca="1">(1+[1]Returns!E462)*D461</f>
        <v>115045840.85433181</v>
      </c>
      <c r="E462" s="12">
        <f t="shared" ca="1" si="72"/>
        <v>115843570.21887434</v>
      </c>
      <c r="F462" s="12">
        <f t="shared" ca="1" si="73"/>
        <v>115785004.32656638</v>
      </c>
      <c r="G462" s="14">
        <f ca="1">G461*(1+Returns!G462)</f>
        <v>11351750.851327911</v>
      </c>
      <c r="H462" s="14">
        <f ca="1">H461*(1+Returns!H462)</f>
        <v>11582257.45072013</v>
      </c>
      <c r="I462" s="14">
        <f ca="1">I461*(1+Returns!I462)</f>
        <v>5830081.2326035798</v>
      </c>
      <c r="J462" s="14">
        <f ca="1">J461*(1+Returns!J462)</f>
        <v>0</v>
      </c>
      <c r="K462" s="14">
        <f ca="1">K461*(1+Returns!K462)</f>
        <v>0</v>
      </c>
      <c r="L462" s="14">
        <f ca="1">L461*(1+Returns!L462)</f>
        <v>23148959.374986663</v>
      </c>
      <c r="M462" s="14">
        <f ca="1">M461*(1+Returns!M462)</f>
        <v>23226783.334074307</v>
      </c>
      <c r="N462" s="14">
        <f ca="1">N461*(1+Returns!N462)-R462-T462</f>
        <v>40703737.975161754</v>
      </c>
      <c r="O462" s="17">
        <f ca="1">(Assumptions!$B$16 / 252)*F461</f>
        <v>3672.020555184662</v>
      </c>
      <c r="P462" s="17">
        <f t="shared" ca="1" si="74"/>
        <v>58565.892307947754</v>
      </c>
      <c r="Q462" s="16">
        <f t="shared" si="75"/>
        <v>0</v>
      </c>
      <c r="R462" s="17">
        <f t="shared" si="76"/>
        <v>0</v>
      </c>
      <c r="S462" s="19">
        <f t="shared" si="77"/>
        <v>0</v>
      </c>
      <c r="T462" s="20">
        <f ca="1">IF(AND(S462=1,F461&gt;D461),Assumptions!$B$17*(F461-D461),0)</f>
        <v>0</v>
      </c>
      <c r="U462" s="27">
        <f t="shared" ca="1" si="78"/>
        <v>1.0059496741436913E-3</v>
      </c>
      <c r="V462" s="34">
        <f t="shared" ca="1" si="79"/>
        <v>0.15785004326566576</v>
      </c>
    </row>
    <row r="463" spans="1:22" x14ac:dyDescent="0.25">
      <c r="A463" s="4">
        <f t="shared" si="70"/>
        <v>12</v>
      </c>
      <c r="B463" s="4">
        <f t="shared" si="71"/>
        <v>2013</v>
      </c>
      <c r="C463" s="9">
        <v>41632</v>
      </c>
      <c r="D463" s="12">
        <f ca="1">(1+[1]Returns!E463)*D462</f>
        <v>115088405.51453111</v>
      </c>
      <c r="E463" s="12">
        <f t="shared" ca="1" si="72"/>
        <v>115881762.83037588</v>
      </c>
      <c r="F463" s="12">
        <f t="shared" ca="1" si="73"/>
        <v>115819521.22364487</v>
      </c>
      <c r="G463" s="14">
        <f ca="1">G462*(1+Returns!G463)</f>
        <v>11349948.702179341</v>
      </c>
      <c r="H463" s="14">
        <f ca="1">H462*(1+Returns!H463)</f>
        <v>11586746.816987284</v>
      </c>
      <c r="I463" s="14">
        <f ca="1">I462*(1+Returns!I463)</f>
        <v>5832443.3294477584</v>
      </c>
      <c r="J463" s="14">
        <f ca="1">J462*(1+Returns!J463)</f>
        <v>0</v>
      </c>
      <c r="K463" s="14">
        <f ca="1">K462*(1+Returns!K463)</f>
        <v>0</v>
      </c>
      <c r="L463" s="14">
        <f ca="1">L462*(1+Returns!L463)</f>
        <v>23157891.354091924</v>
      </c>
      <c r="M463" s="14">
        <f ca="1">M462*(1+Returns!M463)</f>
        <v>23235949.465799764</v>
      </c>
      <c r="N463" s="14">
        <f ca="1">N462*(1+Returns!N463)-R463-T463</f>
        <v>40718783.161869816</v>
      </c>
      <c r="O463" s="17">
        <f ca="1">(Assumptions!$B$16 / 252)*F462</f>
        <v>3675.7144230655995</v>
      </c>
      <c r="P463" s="17">
        <f t="shared" ca="1" si="74"/>
        <v>62241.606731013351</v>
      </c>
      <c r="Q463" s="16">
        <f t="shared" si="75"/>
        <v>0</v>
      </c>
      <c r="R463" s="17">
        <f t="shared" si="76"/>
        <v>0</v>
      </c>
      <c r="S463" s="19">
        <f t="shared" si="77"/>
        <v>0</v>
      </c>
      <c r="T463" s="20">
        <f ca="1">IF(AND(S463=1,F462&gt;D462),Assumptions!$B$17*(F462-D462),0)</f>
        <v>0</v>
      </c>
      <c r="U463" s="27">
        <f t="shared" ca="1" si="78"/>
        <v>2.9811198159235275E-4</v>
      </c>
      <c r="V463" s="34">
        <f t="shared" ca="1" si="79"/>
        <v>0.1581952122364505</v>
      </c>
    </row>
    <row r="464" spans="1:22" x14ac:dyDescent="0.25">
      <c r="A464" s="4">
        <f t="shared" si="70"/>
        <v>12</v>
      </c>
      <c r="B464" s="4">
        <f t="shared" si="71"/>
        <v>2013</v>
      </c>
      <c r="C464" s="9">
        <v>41634</v>
      </c>
      <c r="D464" s="12">
        <f ca="1">(1+[1]Returns!E464)*D463</f>
        <v>115130985.92280339</v>
      </c>
      <c r="E464" s="12">
        <f t="shared" ca="1" si="72"/>
        <v>115895177.30097562</v>
      </c>
      <c r="F464" s="12">
        <f t="shared" ca="1" si="73"/>
        <v>115829258.88404703</v>
      </c>
      <c r="G464" s="14">
        <f ca="1">G463*(1+Returns!G464)</f>
        <v>11323353.090222383</v>
      </c>
      <c r="H464" s="14">
        <f ca="1">H463*(1+Returns!H464)</f>
        <v>11591237.923365083</v>
      </c>
      <c r="I464" s="14">
        <f ca="1">I463*(1+Returns!I464)</f>
        <v>5834806.3833114505</v>
      </c>
      <c r="J464" s="14">
        <f ca="1">J463*(1+Returns!J464)</f>
        <v>0</v>
      </c>
      <c r="K464" s="14">
        <f ca="1">K463*(1+Returns!K464)</f>
        <v>0</v>
      </c>
      <c r="L464" s="14">
        <f ca="1">L463*(1+Returns!L464)</f>
        <v>23166826.779583238</v>
      </c>
      <c r="M464" s="14">
        <f ca="1">M463*(1+Returns!M464)</f>
        <v>23245119.214813486</v>
      </c>
      <c r="N464" s="14">
        <f ca="1">N463*(1+Returns!N464)-R464-T464</f>
        <v>40733833.909679987</v>
      </c>
      <c r="O464" s="17">
        <f ca="1">(Assumptions!$B$16 / 252)*F463</f>
        <v>3676.8101975760273</v>
      </c>
      <c r="P464" s="17">
        <f t="shared" ca="1" si="74"/>
        <v>65918.416928589373</v>
      </c>
      <c r="Q464" s="16">
        <f t="shared" si="75"/>
        <v>0</v>
      </c>
      <c r="R464" s="17">
        <f t="shared" si="76"/>
        <v>0</v>
      </c>
      <c r="S464" s="19">
        <f t="shared" si="77"/>
        <v>0</v>
      </c>
      <c r="T464" s="20">
        <f ca="1">IF(AND(S464=1,F463&gt;D463),Assumptions!$B$17*(F463-D463),0)</f>
        <v>0</v>
      </c>
      <c r="U464" s="27">
        <f t="shared" ca="1" si="78"/>
        <v>8.4076158313184379E-5</v>
      </c>
      <c r="V464" s="34">
        <f t="shared" ca="1" si="79"/>
        <v>0.15829258884047204</v>
      </c>
    </row>
    <row r="465" spans="1:22" x14ac:dyDescent="0.25">
      <c r="A465" s="4">
        <f t="shared" si="70"/>
        <v>12</v>
      </c>
      <c r="B465" s="4">
        <f t="shared" si="71"/>
        <v>2013</v>
      </c>
      <c r="C465" s="9">
        <v>41635</v>
      </c>
      <c r="D465" s="12">
        <f ca="1">(1+[1]Returns!E465)*D464</f>
        <v>115173582.08497512</v>
      </c>
      <c r="E465" s="12">
        <f t="shared" ca="1" si="72"/>
        <v>115892074.18205076</v>
      </c>
      <c r="F465" s="12">
        <f t="shared" ca="1" si="73"/>
        <v>115822478.64579253</v>
      </c>
      <c r="G465" s="14">
        <f ca="1">G464*(1+Returns!G465)</f>
        <v>11280224.56095919</v>
      </c>
      <c r="H465" s="14">
        <f ca="1">H464*(1+Returns!H465)</f>
        <v>11595730.770528005</v>
      </c>
      <c r="I465" s="14">
        <f ca="1">I464*(1+Returns!I465)</f>
        <v>5837170.3945823982</v>
      </c>
      <c r="J465" s="14">
        <f ca="1">J464*(1+Returns!J465)</f>
        <v>0</v>
      </c>
      <c r="K465" s="14">
        <f ca="1">K464*(1+Returns!K465)</f>
        <v>0</v>
      </c>
      <c r="L465" s="14">
        <f ca="1">L464*(1+Returns!L465)</f>
        <v>23175765.652790386</v>
      </c>
      <c r="M465" s="14">
        <f ca="1">M464*(1+Returns!M465)</f>
        <v>23254292.582542989</v>
      </c>
      <c r="N465" s="14">
        <f ca="1">N464*(1+Returns!N465)-R465-T465</f>
        <v>40748890.220647797</v>
      </c>
      <c r="O465" s="17">
        <f ca="1">(Assumptions!$B$16 / 252)*F464</f>
        <v>3677.1193296522865</v>
      </c>
      <c r="P465" s="17">
        <f t="shared" ca="1" si="74"/>
        <v>69595.536258241656</v>
      </c>
      <c r="Q465" s="16">
        <f t="shared" si="75"/>
        <v>0</v>
      </c>
      <c r="R465" s="17">
        <f t="shared" si="76"/>
        <v>0</v>
      </c>
      <c r="S465" s="19">
        <f t="shared" si="77"/>
        <v>0</v>
      </c>
      <c r="T465" s="20">
        <f ca="1">IF(AND(S465=1,F464&gt;D464),Assumptions!$B$17*(F464-D464),0)</f>
        <v>0</v>
      </c>
      <c r="U465" s="27">
        <f t="shared" ca="1" si="78"/>
        <v>-5.8536490001093178E-5</v>
      </c>
      <c r="V465" s="34">
        <f t="shared" ca="1" si="79"/>
        <v>0.15822478645792715</v>
      </c>
    </row>
    <row r="466" spans="1:22" x14ac:dyDescent="0.25">
      <c r="A466" s="4">
        <f t="shared" si="70"/>
        <v>12</v>
      </c>
      <c r="B466" s="4">
        <f t="shared" si="71"/>
        <v>2013</v>
      </c>
      <c r="C466" s="9">
        <v>41638</v>
      </c>
      <c r="D466" s="12">
        <f ca="1">(1+[1]Returns!E466)*D465</f>
        <v>115216194.00687493</v>
      </c>
      <c r="E466" s="12">
        <f t="shared" ca="1" si="72"/>
        <v>116054219.17028415</v>
      </c>
      <c r="F466" s="12">
        <f t="shared" ca="1" si="73"/>
        <v>115980946.72994192</v>
      </c>
      <c r="G466" s="14">
        <f ca="1">G465*(1+Returns!G466)</f>
        <v>11402328.805195317</v>
      </c>
      <c r="H466" s="14">
        <f ca="1">H465*(1+Returns!H466)</f>
        <v>11600225.359150793</v>
      </c>
      <c r="I466" s="14">
        <f ca="1">I465*(1+Returns!I466)</f>
        <v>5839535.3636485022</v>
      </c>
      <c r="J466" s="14">
        <f ca="1">J465*(1+Returns!J466)</f>
        <v>0</v>
      </c>
      <c r="K466" s="14">
        <f ca="1">K465*(1+Returns!K466)</f>
        <v>0</v>
      </c>
      <c r="L466" s="14">
        <f ca="1">L465*(1+Returns!L466)</f>
        <v>23184707.975043662</v>
      </c>
      <c r="M466" s="14">
        <f ca="1">M465*(1+Returns!M466)</f>
        <v>23263469.570416346</v>
      </c>
      <c r="N466" s="14">
        <f ca="1">N465*(1+Returns!N466)-R466-T466</f>
        <v>40763952.096829541</v>
      </c>
      <c r="O466" s="17">
        <f ca="1">(Assumptions!$B$16 / 252)*F465</f>
        <v>3676.9040839934137</v>
      </c>
      <c r="P466" s="17">
        <f t="shared" ca="1" si="74"/>
        <v>73272.440342235073</v>
      </c>
      <c r="Q466" s="16">
        <f t="shared" si="75"/>
        <v>0</v>
      </c>
      <c r="R466" s="17">
        <f t="shared" si="76"/>
        <v>0</v>
      </c>
      <c r="S466" s="19">
        <f t="shared" si="77"/>
        <v>0</v>
      </c>
      <c r="T466" s="20">
        <f ca="1">IF(AND(S466=1,F465&gt;D465),Assumptions!$B$17*(F465-D465),0)</f>
        <v>0</v>
      </c>
      <c r="U466" s="27">
        <f t="shared" ca="1" si="78"/>
        <v>1.3681980044133457E-3</v>
      </c>
      <c r="V466" s="34">
        <f t="shared" ca="1" si="79"/>
        <v>0.15980946729942103</v>
      </c>
    </row>
    <row r="467" spans="1:22" x14ac:dyDescent="0.25">
      <c r="A467" s="4">
        <f t="shared" si="70"/>
        <v>12</v>
      </c>
      <c r="B467" s="4">
        <f t="shared" si="71"/>
        <v>2013</v>
      </c>
      <c r="C467" s="9">
        <v>41639</v>
      </c>
      <c r="D467" s="12">
        <f ca="1">(1+[1]Returns!E467)*D466</f>
        <v>115258821.69433361</v>
      </c>
      <c r="E467" s="12">
        <f t="shared" ca="1" si="72"/>
        <v>116092465.07620929</v>
      </c>
      <c r="F467" s="12">
        <f t="shared" ca="1" si="73"/>
        <v>116015510.70105024</v>
      </c>
      <c r="G467" s="14">
        <f ca="1">G466*(1+Returns!G467)</f>
        <v>11400518.627584675</v>
      </c>
      <c r="H467" s="14">
        <f ca="1">H466*(1+Returns!H467)</f>
        <v>11604721.689908449</v>
      </c>
      <c r="I467" s="14">
        <f ca="1">I466*(1+Returns!I467)</f>
        <v>5841901.2908978192</v>
      </c>
      <c r="J467" s="14">
        <f ca="1">J466*(1+Returns!J467)</f>
        <v>0</v>
      </c>
      <c r="K467" s="14">
        <f ca="1">K466*(1+Returns!K467)</f>
        <v>0</v>
      </c>
      <c r="L467" s="14">
        <f ca="1">L466*(1+Returns!L467)</f>
        <v>23193653.747673873</v>
      </c>
      <c r="M467" s="14">
        <f ca="1">M466*(1+Returns!M467)</f>
        <v>23272650.179862201</v>
      </c>
      <c r="N467" s="14">
        <f ca="1">N466*(1+Returns!N467)-R467-T467</f>
        <v>40779019.540282264</v>
      </c>
      <c r="O467" s="17">
        <f ca="1">(Assumptions!$B$16 / 252)*F466</f>
        <v>3681.9348168235529</v>
      </c>
      <c r="P467" s="17">
        <f t="shared" ca="1" si="74"/>
        <v>76954.375159058633</v>
      </c>
      <c r="Q467" s="16">
        <f t="shared" si="75"/>
        <v>0</v>
      </c>
      <c r="R467" s="17">
        <f t="shared" si="76"/>
        <v>0</v>
      </c>
      <c r="S467" s="19">
        <f t="shared" si="77"/>
        <v>0</v>
      </c>
      <c r="T467" s="20">
        <f ca="1">IF(AND(S467=1,F466&gt;D466),Assumptions!$B$17*(F466-D466),0)</f>
        <v>0</v>
      </c>
      <c r="U467" s="27">
        <f t="shared" ca="1" si="78"/>
        <v>2.9801421770425662E-4</v>
      </c>
      <c r="V467" s="34">
        <f t="shared" ca="1" si="79"/>
        <v>0.16015510701050428</v>
      </c>
    </row>
    <row r="468" spans="1:22" x14ac:dyDescent="0.25">
      <c r="A468" s="4">
        <f t="shared" si="70"/>
        <v>1</v>
      </c>
      <c r="B468" s="4">
        <f t="shared" si="71"/>
        <v>2014</v>
      </c>
      <c r="C468" s="9">
        <v>41641</v>
      </c>
      <c r="D468" s="12">
        <f ca="1">(1+[1]Returns!E468)*D467</f>
        <v>115301465.1531841</v>
      </c>
      <c r="E468" s="12">
        <f t="shared" ca="1" si="72"/>
        <v>115902165.5523293</v>
      </c>
      <c r="F468" s="12">
        <f t="shared" ca="1" si="73"/>
        <v>115898482.52024356</v>
      </c>
      <c r="G468" s="14">
        <f ca="1">G467*(1+Returns!G468)</f>
        <v>11360605.400915155</v>
      </c>
      <c r="H468" s="14">
        <f ca="1">H467*(1+Returns!H468)</f>
        <v>11609219.763476236</v>
      </c>
      <c r="I468" s="14">
        <f ca="1">I467*(1+Returns!I468)</f>
        <v>5844268.1767185628</v>
      </c>
      <c r="J468" s="14">
        <f ca="1">J467*(1+Returns!J468)</f>
        <v>0</v>
      </c>
      <c r="K468" s="14">
        <f ca="1">K467*(1+Returns!K468)</f>
        <v>0</v>
      </c>
      <c r="L468" s="14">
        <f ca="1">L467*(1+Returns!L468)</f>
        <v>23202602.972012341</v>
      </c>
      <c r="M468" s="14">
        <f ca="1">M467*(1+Returns!M468)</f>
        <v>23281834.412309755</v>
      </c>
      <c r="N468" s="14">
        <f ca="1">N467*(1+Returns!N468)-R468-T468</f>
        <v>40603634.826897241</v>
      </c>
      <c r="O468" s="17">
        <f ca="1">(Assumptions!$B$16 / 252)*F467</f>
        <v>3683.0320857476263</v>
      </c>
      <c r="P468" s="17">
        <f t="shared" ca="1" si="74"/>
        <v>3683.0320857476327</v>
      </c>
      <c r="Q468" s="16">
        <f t="shared" si="75"/>
        <v>1</v>
      </c>
      <c r="R468" s="17">
        <f t="shared" ca="1" si="76"/>
        <v>76954.375159058633</v>
      </c>
      <c r="S468" s="19">
        <f t="shared" si="77"/>
        <v>1</v>
      </c>
      <c r="T468" s="20">
        <f ca="1">IF(AND(S468=1,F467&gt;D467),Assumptions!$B$17*(F467-D467),0)</f>
        <v>113503.35100749358</v>
      </c>
      <c r="U468" s="27">
        <f t="shared" ca="1" si="78"/>
        <v>-1.0087287475571971E-3</v>
      </c>
      <c r="V468" s="34">
        <f t="shared" ca="1" si="79"/>
        <v>0.15898482520243751</v>
      </c>
    </row>
    <row r="469" spans="1:22" x14ac:dyDescent="0.25">
      <c r="A469" s="4">
        <f t="shared" si="70"/>
        <v>1</v>
      </c>
      <c r="B469" s="4">
        <f t="shared" si="71"/>
        <v>2014</v>
      </c>
      <c r="C469" s="9">
        <v>41642</v>
      </c>
      <c r="D469" s="12">
        <f ca="1">(1+[1]Returns!E469)*D468</f>
        <v>115344124.38926148</v>
      </c>
      <c r="E469" s="12">
        <f t="shared" ca="1" si="72"/>
        <v>116026622.96030688</v>
      </c>
      <c r="F469" s="12">
        <f t="shared" ca="1" si="73"/>
        <v>116019260.61131573</v>
      </c>
      <c r="G469" s="14">
        <f ca="1">G468*(1+Returns!G469)</f>
        <v>11445046.426885456</v>
      </c>
      <c r="H469" s="14">
        <f ca="1">H468*(1+Returns!H469)</f>
        <v>11613719.580529679</v>
      </c>
      <c r="I469" s="14">
        <f ca="1">I468*(1+Returns!I469)</f>
        <v>5846636.0214991057</v>
      </c>
      <c r="J469" s="14">
        <f ca="1">J468*(1+Returns!J469)</f>
        <v>0</v>
      </c>
      <c r="K469" s="14">
        <f ca="1">K468*(1+Returns!K469)</f>
        <v>0</v>
      </c>
      <c r="L469" s="14">
        <f ca="1">L468*(1+Returns!L469)</f>
        <v>23211555.649390902</v>
      </c>
      <c r="M469" s="14">
        <f ca="1">M468*(1+Returns!M469)</f>
        <v>23291022.269188777</v>
      </c>
      <c r="N469" s="14">
        <f ca="1">N468*(1+Returns!N469)-R469-T469</f>
        <v>40618643.01281298</v>
      </c>
      <c r="O469" s="17">
        <f ca="1">(Assumptions!$B$16 / 252)*F468</f>
        <v>3679.316905404557</v>
      </c>
      <c r="P469" s="17">
        <f t="shared" ca="1" si="74"/>
        <v>7362.3489911521901</v>
      </c>
      <c r="Q469" s="16">
        <f t="shared" si="75"/>
        <v>0</v>
      </c>
      <c r="R469" s="17">
        <f t="shared" si="76"/>
        <v>0</v>
      </c>
      <c r="S469" s="19">
        <f t="shared" si="77"/>
        <v>0</v>
      </c>
      <c r="T469" s="20">
        <f ca="1">IF(AND(S469=1,F468&gt;D468),Assumptions!$B$17*(F468-D468),0)</f>
        <v>0</v>
      </c>
      <c r="U469" s="27">
        <f t="shared" ca="1" si="78"/>
        <v>1.0421024369415832E-3</v>
      </c>
      <c r="V469" s="34">
        <f t="shared" ca="1" si="79"/>
        <v>0.16019260611315933</v>
      </c>
    </row>
    <row r="470" spans="1:22" x14ac:dyDescent="0.25">
      <c r="A470" s="4">
        <f t="shared" si="70"/>
        <v>1</v>
      </c>
      <c r="B470" s="4">
        <f t="shared" si="71"/>
        <v>2014</v>
      </c>
      <c r="C470" s="9">
        <v>41645</v>
      </c>
      <c r="D470" s="12">
        <f ca="1">(1+[1]Returns!E470)*D469</f>
        <v>115386799.40840304</v>
      </c>
      <c r="E470" s="12">
        <f t="shared" ca="1" si="72"/>
        <v>115980397.35051164</v>
      </c>
      <c r="F470" s="12">
        <f t="shared" ca="1" si="73"/>
        <v>115969351.85038997</v>
      </c>
      <c r="G470" s="14">
        <f ca="1">G469*(1+Returns!G470)</f>
        <v>11358789.103913246</v>
      </c>
      <c r="H470" s="14">
        <f ca="1">H469*(1+Returns!H470)</f>
        <v>11618221.141744567</v>
      </c>
      <c r="I470" s="14">
        <f ca="1">I469*(1+Returns!I470)</f>
        <v>5849004.825627977</v>
      </c>
      <c r="J470" s="14">
        <f ca="1">J469*(1+Returns!J470)</f>
        <v>0</v>
      </c>
      <c r="K470" s="14">
        <f ca="1">K469*(1+Returns!K470)</f>
        <v>0</v>
      </c>
      <c r="L470" s="14">
        <f ca="1">L469*(1+Returns!L470)</f>
        <v>23220511.781141903</v>
      </c>
      <c r="M470" s="14">
        <f ca="1">M469*(1+Returns!M470)</f>
        <v>23300213.7519296</v>
      </c>
      <c r="N470" s="14">
        <f ca="1">N469*(1+Returns!N470)-R470-T470</f>
        <v>40633656.746154346</v>
      </c>
      <c r="O470" s="17">
        <f ca="1">(Assumptions!$B$16 / 252)*F469</f>
        <v>3683.1511305179592</v>
      </c>
      <c r="P470" s="17">
        <f t="shared" ca="1" si="74"/>
        <v>11045.500121670149</v>
      </c>
      <c r="Q470" s="16">
        <f t="shared" si="75"/>
        <v>0</v>
      </c>
      <c r="R470" s="17">
        <f t="shared" si="76"/>
        <v>0</v>
      </c>
      <c r="S470" s="19">
        <f t="shared" si="77"/>
        <v>0</v>
      </c>
      <c r="T470" s="20">
        <f ca="1">IF(AND(S470=1,F469&gt;D469),Assumptions!$B$17*(F469-D469),0)</f>
        <v>0</v>
      </c>
      <c r="U470" s="27">
        <f t="shared" ca="1" si="78"/>
        <v>-4.30176512613345E-4</v>
      </c>
      <c r="V470" s="34">
        <f t="shared" ca="1" si="79"/>
        <v>0.15969351850390168</v>
      </c>
    </row>
    <row r="471" spans="1:22" x14ac:dyDescent="0.25">
      <c r="A471" s="4">
        <f t="shared" si="70"/>
        <v>1</v>
      </c>
      <c r="B471" s="4">
        <f t="shared" si="71"/>
        <v>2014</v>
      </c>
      <c r="C471" s="9">
        <v>41646</v>
      </c>
      <c r="D471" s="12">
        <f ca="1">(1+[1]Returns!E471)*D470</f>
        <v>115429490.21644817</v>
      </c>
      <c r="E471" s="12">
        <f t="shared" ca="1" si="72"/>
        <v>115953791.06005877</v>
      </c>
      <c r="F471" s="12">
        <f t="shared" ca="1" si="73"/>
        <v>115939063.99321169</v>
      </c>
      <c r="G471" s="14">
        <f ca="1">G470*(1+Returns!G471)</f>
        <v>11292135.763234807</v>
      </c>
      <c r="H471" s="14">
        <f ca="1">H470*(1+Returns!H471)</f>
        <v>11622724.44779695</v>
      </c>
      <c r="I471" s="14">
        <f ca="1">I470*(1+Returns!I471)</f>
        <v>5851374.5894938633</v>
      </c>
      <c r="J471" s="14">
        <f ca="1">J470*(1+Returns!J471)</f>
        <v>0</v>
      </c>
      <c r="K471" s="14">
        <f ca="1">K470*(1+Returns!K471)</f>
        <v>0</v>
      </c>
      <c r="L471" s="14">
        <f ca="1">L470*(1+Returns!L471)</f>
        <v>23229471.368598208</v>
      </c>
      <c r="M471" s="14">
        <f ca="1">M470*(1+Returns!M471)</f>
        <v>23309408.861963119</v>
      </c>
      <c r="N471" s="14">
        <f ca="1">N470*(1+Returns!N471)-R471-T471</f>
        <v>40648676.028971821</v>
      </c>
      <c r="O471" s="17">
        <f ca="1">(Assumptions!$B$16 / 252)*F470</f>
        <v>3681.5667254092054</v>
      </c>
      <c r="P471" s="17">
        <f t="shared" ca="1" si="74"/>
        <v>14727.066847079355</v>
      </c>
      <c r="Q471" s="16">
        <f t="shared" si="75"/>
        <v>0</v>
      </c>
      <c r="R471" s="17">
        <f t="shared" si="76"/>
        <v>0</v>
      </c>
      <c r="S471" s="19">
        <f t="shared" si="77"/>
        <v>0</v>
      </c>
      <c r="T471" s="20">
        <f ca="1">IF(AND(S471=1,F470&gt;D470),Assumptions!$B$17*(F470-D470),0)</f>
        <v>0</v>
      </c>
      <c r="U471" s="27">
        <f t="shared" ca="1" si="78"/>
        <v>-2.6117122062874198E-4</v>
      </c>
      <c r="V471" s="34">
        <f t="shared" ca="1" si="79"/>
        <v>0.15939063993211877</v>
      </c>
    </row>
    <row r="472" spans="1:22" x14ac:dyDescent="0.25">
      <c r="A472" s="4">
        <f t="shared" si="70"/>
        <v>1</v>
      </c>
      <c r="B472" s="4">
        <f t="shared" si="71"/>
        <v>2014</v>
      </c>
      <c r="C472" s="9">
        <v>41647</v>
      </c>
      <c r="D472" s="12">
        <f ca="1">(1+[1]Returns!E472)*D471</f>
        <v>115472196.81923847</v>
      </c>
      <c r="E472" s="12">
        <f t="shared" ca="1" si="72"/>
        <v>115988837.05639017</v>
      </c>
      <c r="F472" s="12">
        <f t="shared" ca="1" si="73"/>
        <v>115970429.38433695</v>
      </c>
      <c r="G472" s="14">
        <f ca="1">G471*(1+Returns!G472)</f>
        <v>11287119.366410803</v>
      </c>
      <c r="H472" s="14">
        <f ca="1">H471*(1+Returns!H472)</f>
        <v>11627229.499363139</v>
      </c>
      <c r="I472" s="14">
        <f ca="1">I471*(1+Returns!I472)</f>
        <v>5853745.3134856075</v>
      </c>
      <c r="J472" s="14">
        <f ca="1">J471*(1+Returns!J472)</f>
        <v>0</v>
      </c>
      <c r="K472" s="14">
        <f ca="1">K471*(1+Returns!K472)</f>
        <v>0</v>
      </c>
      <c r="L472" s="14">
        <f ca="1">L471*(1+Returns!L472)</f>
        <v>23238434.413093191</v>
      </c>
      <c r="M472" s="14">
        <f ca="1">M471*(1+Returns!M472)</f>
        <v>23318607.600720797</v>
      </c>
      <c r="N472" s="14">
        <f ca="1">N471*(1+Returns!N472)-R472-T472</f>
        <v>40663700.863316633</v>
      </c>
      <c r="O472" s="17">
        <f ca="1">(Assumptions!$B$16 / 252)*F471</f>
        <v>3680.6052061337041</v>
      </c>
      <c r="P472" s="17">
        <f t="shared" ca="1" si="74"/>
        <v>18407.67205321306</v>
      </c>
      <c r="Q472" s="16">
        <f t="shared" si="75"/>
        <v>0</v>
      </c>
      <c r="R472" s="17">
        <f t="shared" si="76"/>
        <v>0</v>
      </c>
      <c r="S472" s="19">
        <f t="shared" si="77"/>
        <v>0</v>
      </c>
      <c r="T472" s="20">
        <f ca="1">IF(AND(S472=1,F471&gt;D471),Assumptions!$B$17*(F471-D471),0)</f>
        <v>0</v>
      </c>
      <c r="U472" s="27">
        <f t="shared" ca="1" si="78"/>
        <v>2.7053341682226062E-4</v>
      </c>
      <c r="V472" s="34">
        <f t="shared" ca="1" si="79"/>
        <v>0.15970429384337126</v>
      </c>
    </row>
    <row r="473" spans="1:22" x14ac:dyDescent="0.25">
      <c r="A473" s="4">
        <f t="shared" si="70"/>
        <v>1</v>
      </c>
      <c r="B473" s="4">
        <f t="shared" si="71"/>
        <v>2014</v>
      </c>
      <c r="C473" s="9">
        <v>41648</v>
      </c>
      <c r="D473" s="12">
        <f ca="1">(1+[1]Returns!E473)*D472</f>
        <v>115514919.22261766</v>
      </c>
      <c r="E473" s="12">
        <f t="shared" ca="1" si="72"/>
        <v>116033350.77563602</v>
      </c>
      <c r="F473" s="12">
        <f t="shared" ca="1" si="73"/>
        <v>116011261.50264996</v>
      </c>
      <c r="G473" s="14">
        <f ca="1">G472*(1+Returns!G473)</f>
        <v>11291555.34368792</v>
      </c>
      <c r="H473" s="14">
        <f ca="1">H472*(1+Returns!H473)</f>
        <v>11631736.297119707</v>
      </c>
      <c r="I473" s="14">
        <f ca="1">I472*(1+Returns!I473)</f>
        <v>5856116.997992212</v>
      </c>
      <c r="J473" s="14">
        <f ca="1">J472*(1+Returns!J473)</f>
        <v>0</v>
      </c>
      <c r="K473" s="14">
        <f ca="1">K472*(1+Returns!K473)</f>
        <v>0</v>
      </c>
      <c r="L473" s="14">
        <f ca="1">L472*(1+Returns!L473)</f>
        <v>23247400.915960744</v>
      </c>
      <c r="M473" s="14">
        <f ca="1">M472*(1+Returns!M473)</f>
        <v>23327809.969634656</v>
      </c>
      <c r="N473" s="14">
        <f ca="1">N472*(1+Returns!N473)-R473-T473</f>
        <v>40678731.251240775</v>
      </c>
      <c r="O473" s="17">
        <f ca="1">(Assumptions!$B$16 / 252)*F472</f>
        <v>3681.6009328360933</v>
      </c>
      <c r="P473" s="17">
        <f t="shared" ca="1" si="74"/>
        <v>22089.272986049153</v>
      </c>
      <c r="Q473" s="16">
        <f t="shared" si="75"/>
        <v>0</v>
      </c>
      <c r="R473" s="17">
        <f t="shared" si="76"/>
        <v>0</v>
      </c>
      <c r="S473" s="19">
        <f t="shared" si="77"/>
        <v>0</v>
      </c>
      <c r="T473" s="20">
        <f ca="1">IF(AND(S473=1,F472&gt;D472),Assumptions!$B$17*(F472-D472),0)</f>
        <v>0</v>
      </c>
      <c r="U473" s="27">
        <f t="shared" ca="1" si="78"/>
        <v>3.5209077460329752E-4</v>
      </c>
      <c r="V473" s="34">
        <f t="shared" ca="1" si="79"/>
        <v>0.16011261502650131</v>
      </c>
    </row>
    <row r="474" spans="1:22" x14ac:dyDescent="0.25">
      <c r="A474" s="4">
        <f t="shared" si="70"/>
        <v>1</v>
      </c>
      <c r="B474" s="4">
        <f t="shared" si="71"/>
        <v>2014</v>
      </c>
      <c r="C474" s="9">
        <v>41649</v>
      </c>
      <c r="D474" s="12">
        <f ca="1">(1+[1]Returns!E474)*D473</f>
        <v>115557657.43243165</v>
      </c>
      <c r="E474" s="12">
        <f t="shared" ca="1" si="72"/>
        <v>116175879.39638129</v>
      </c>
      <c r="F474" s="12">
        <f t="shared" ca="1" si="73"/>
        <v>116150107.22620468</v>
      </c>
      <c r="G474" s="14">
        <f ca="1">G473*(1+Returns!G474)</f>
        <v>11393990.867765378</v>
      </c>
      <c r="H474" s="14">
        <f ca="1">H473*(1+Returns!H474)</f>
        <v>11636244.84174349</v>
      </c>
      <c r="I474" s="14">
        <f ca="1">I473*(1+Returns!I474)</f>
        <v>5858489.6434028354</v>
      </c>
      <c r="J474" s="14">
        <f ca="1">J473*(1+Returns!J474)</f>
        <v>0</v>
      </c>
      <c r="K474" s="14">
        <f ca="1">K473*(1+Returns!K474)</f>
        <v>0</v>
      </c>
      <c r="L474" s="14">
        <f ca="1">L473*(1+Returns!L474)</f>
        <v>23256370.878535274</v>
      </c>
      <c r="M474" s="14">
        <f ca="1">M473*(1+Returns!M474)</f>
        <v>23337015.970137291</v>
      </c>
      <c r="N474" s="14">
        <f ca="1">N473*(1+Returns!N474)-R474-T474</f>
        <v>40693767.194797002</v>
      </c>
      <c r="O474" s="17">
        <f ca="1">(Assumptions!$B$16 / 252)*F473</f>
        <v>3682.8971905603162</v>
      </c>
      <c r="P474" s="17">
        <f t="shared" ca="1" si="74"/>
        <v>25772.17017660947</v>
      </c>
      <c r="Q474" s="16">
        <f t="shared" si="75"/>
        <v>0</v>
      </c>
      <c r="R474" s="17">
        <f t="shared" si="76"/>
        <v>0</v>
      </c>
      <c r="S474" s="19">
        <f t="shared" si="77"/>
        <v>0</v>
      </c>
      <c r="T474" s="20">
        <f ca="1">IF(AND(S474=1,F473&gt;D473),Assumptions!$B$17*(F473-D473),0)</f>
        <v>0</v>
      </c>
      <c r="U474" s="27">
        <f t="shared" ca="1" si="78"/>
        <v>1.1968297021884844E-3</v>
      </c>
      <c r="V474" s="34">
        <f t="shared" ca="1" si="79"/>
        <v>0.16150107226204868</v>
      </c>
    </row>
    <row r="475" spans="1:22" x14ac:dyDescent="0.25">
      <c r="A475" s="4">
        <f t="shared" si="70"/>
        <v>1</v>
      </c>
      <c r="B475" s="4">
        <f t="shared" si="71"/>
        <v>2014</v>
      </c>
      <c r="C475" s="9">
        <v>41652</v>
      </c>
      <c r="D475" s="12">
        <f ca="1">(1+[1]Returns!E475)*D474</f>
        <v>115600411.45452851</v>
      </c>
      <c r="E475" s="12">
        <f t="shared" ca="1" si="72"/>
        <v>116043292.39934999</v>
      </c>
      <c r="F475" s="12">
        <f t="shared" ca="1" si="73"/>
        <v>116013832.92418207</v>
      </c>
      <c r="G475" s="14">
        <f ca="1">G474*(1+Returns!G475)</f>
        <v>11221295.413479215</v>
      </c>
      <c r="H475" s="14">
        <f ca="1">H474*(1+Returns!H475)</f>
        <v>11640755.133911587</v>
      </c>
      <c r="I475" s="14">
        <f ca="1">I474*(1+Returns!I475)</f>
        <v>5860863.2501067948</v>
      </c>
      <c r="J475" s="14">
        <f ca="1">J474*(1+Returns!J475)</f>
        <v>0</v>
      </c>
      <c r="K475" s="14">
        <f ca="1">K474*(1+Returns!K475)</f>
        <v>0</v>
      </c>
      <c r="L475" s="14">
        <f ca="1">L474*(1+Returns!L475)</f>
        <v>23265344.302151702</v>
      </c>
      <c r="M475" s="14">
        <f ca="1">M474*(1+Returns!M475)</f>
        <v>23346225.603661858</v>
      </c>
      <c r="N475" s="14">
        <f ca="1">N474*(1+Returns!N475)-R475-T475</f>
        <v>40708808.69603882</v>
      </c>
      <c r="O475" s="17">
        <f ca="1">(Assumptions!$B$16 / 252)*F474</f>
        <v>3687.3049913080849</v>
      </c>
      <c r="P475" s="17">
        <f t="shared" ca="1" si="74"/>
        <v>29459.475167917553</v>
      </c>
      <c r="Q475" s="16">
        <f t="shared" si="75"/>
        <v>0</v>
      </c>
      <c r="R475" s="17">
        <f t="shared" si="76"/>
        <v>0</v>
      </c>
      <c r="S475" s="19">
        <f t="shared" si="77"/>
        <v>0</v>
      </c>
      <c r="T475" s="20">
        <f ca="1">IF(AND(S475=1,F474&gt;D474),Assumptions!$B$17*(F474-D474),0)</f>
        <v>0</v>
      </c>
      <c r="U475" s="27">
        <f t="shared" ca="1" si="78"/>
        <v>-1.1732602343380583E-3</v>
      </c>
      <c r="V475" s="34">
        <f t="shared" ca="1" si="79"/>
        <v>0.16013832924182259</v>
      </c>
    </row>
    <row r="476" spans="1:22" x14ac:dyDescent="0.25">
      <c r="A476" s="4">
        <f t="shared" si="70"/>
        <v>1</v>
      </c>
      <c r="B476" s="4">
        <f t="shared" si="71"/>
        <v>2014</v>
      </c>
      <c r="C476" s="9">
        <v>41653</v>
      </c>
      <c r="D476" s="12">
        <f ca="1">(1+[1]Returns!E476)*D475</f>
        <v>115643181.29475847</v>
      </c>
      <c r="E476" s="12">
        <f t="shared" ca="1" si="72"/>
        <v>116118833.0436836</v>
      </c>
      <c r="F476" s="12">
        <f t="shared" ca="1" si="73"/>
        <v>116085690.5896927</v>
      </c>
      <c r="G476" s="14">
        <f ca="1">G475*(1+Returns!G476)</f>
        <v>11256712.234080635</v>
      </c>
      <c r="H476" s="14">
        <f ca="1">H475*(1+Returns!H476)</f>
        <v>11645267.174301358</v>
      </c>
      <c r="I476" s="14">
        <f ca="1">I475*(1+Returns!I476)</f>
        <v>5863237.8184935646</v>
      </c>
      <c r="J476" s="14">
        <f ca="1">J475*(1+Returns!J476)</f>
        <v>0</v>
      </c>
      <c r="K476" s="14">
        <f ca="1">K475*(1+Returns!K476)</f>
        <v>0</v>
      </c>
      <c r="L476" s="14">
        <f ca="1">L475*(1+Returns!L476)</f>
        <v>23274321.188145466</v>
      </c>
      <c r="M476" s="14">
        <f ca="1">M475*(1+Returns!M476)</f>
        <v>23355438.871642079</v>
      </c>
      <c r="N476" s="14">
        <f ca="1">N475*(1+Returns!N476)-R476-T476</f>
        <v>40723855.757020503</v>
      </c>
      <c r="O476" s="17">
        <f ca="1">(Assumptions!$B$16 / 252)*F475</f>
        <v>3682.9788229899068</v>
      </c>
      <c r="P476" s="17">
        <f t="shared" ca="1" si="74"/>
        <v>33142.453990907459</v>
      </c>
      <c r="Q476" s="16">
        <f t="shared" si="75"/>
        <v>0</v>
      </c>
      <c r="R476" s="17">
        <f t="shared" si="76"/>
        <v>0</v>
      </c>
      <c r="S476" s="19">
        <f t="shared" si="77"/>
        <v>0</v>
      </c>
      <c r="T476" s="20">
        <f ca="1">IF(AND(S476=1,F475&gt;D475),Assumptions!$B$17*(F475-D475),0)</f>
        <v>0</v>
      </c>
      <c r="U476" s="27">
        <f t="shared" ca="1" si="78"/>
        <v>6.1938877200606868E-4</v>
      </c>
      <c r="V476" s="34">
        <f t="shared" ca="1" si="79"/>
        <v>0.16085690589692891</v>
      </c>
    </row>
    <row r="477" spans="1:22" x14ac:dyDescent="0.25">
      <c r="A477" s="4">
        <f t="shared" si="70"/>
        <v>1</v>
      </c>
      <c r="B477" s="4">
        <f t="shared" si="71"/>
        <v>2014</v>
      </c>
      <c r="C477" s="9">
        <v>41654</v>
      </c>
      <c r="D477" s="12">
        <f ca="1">(1+[1]Returns!E477)*D476</f>
        <v>115685966.95897391</v>
      </c>
      <c r="E477" s="12">
        <f t="shared" ca="1" si="72"/>
        <v>116149481.22409227</v>
      </c>
      <c r="F477" s="12">
        <f t="shared" ca="1" si="73"/>
        <v>116112653.51008265</v>
      </c>
      <c r="G477" s="14">
        <f ca="1">G476*(1+Returns!G477)</f>
        <v>11247221.218387242</v>
      </c>
      <c r="H477" s="14">
        <f ca="1">H476*(1+Returns!H477)</f>
        <v>11649780.963590426</v>
      </c>
      <c r="I477" s="14">
        <f ca="1">I476*(1+Returns!I477)</f>
        <v>5865613.3489527777</v>
      </c>
      <c r="J477" s="14">
        <f ca="1">J476*(1+Returns!J477)</f>
        <v>0</v>
      </c>
      <c r="K477" s="14">
        <f ca="1">K476*(1+Returns!K477)</f>
        <v>0</v>
      </c>
      <c r="L477" s="14">
        <f ca="1">L476*(1+Returns!L477)</f>
        <v>23283301.537852515</v>
      </c>
      <c r="M477" s="14">
        <f ca="1">M476*(1+Returns!M477)</f>
        <v>23364655.775512245</v>
      </c>
      <c r="N477" s="14">
        <f ca="1">N476*(1+Returns!N477)-R477-T477</f>
        <v>40738908.379797079</v>
      </c>
      <c r="O477" s="17">
        <f ca="1">(Assumptions!$B$16 / 252)*F476</f>
        <v>3685.260018720403</v>
      </c>
      <c r="P477" s="17">
        <f t="shared" ca="1" si="74"/>
        <v>36827.71400962786</v>
      </c>
      <c r="Q477" s="16">
        <f t="shared" si="75"/>
        <v>0</v>
      </c>
      <c r="R477" s="17">
        <f t="shared" si="76"/>
        <v>0</v>
      </c>
      <c r="S477" s="19">
        <f t="shared" si="77"/>
        <v>0</v>
      </c>
      <c r="T477" s="20">
        <f ca="1">IF(AND(S477=1,F476&gt;D476),Assumptions!$B$17*(F476-D476),0)</f>
        <v>0</v>
      </c>
      <c r="U477" s="27">
        <f t="shared" ca="1" si="78"/>
        <v>2.3226739017512266E-4</v>
      </c>
      <c r="V477" s="34">
        <f t="shared" ca="1" si="79"/>
        <v>0.16112653510082842</v>
      </c>
    </row>
    <row r="478" spans="1:22" x14ac:dyDescent="0.25">
      <c r="A478" s="4">
        <f t="shared" si="70"/>
        <v>1</v>
      </c>
      <c r="B478" s="4">
        <f t="shared" si="71"/>
        <v>2014</v>
      </c>
      <c r="C478" s="9">
        <v>41655</v>
      </c>
      <c r="D478" s="12">
        <f ca="1">(1+[1]Returns!E478)*D477</f>
        <v>115728768.45302941</v>
      </c>
      <c r="E478" s="12">
        <f t="shared" ca="1" si="72"/>
        <v>116127805.52248609</v>
      </c>
      <c r="F478" s="12">
        <f t="shared" ca="1" si="73"/>
        <v>116087291.69249202</v>
      </c>
      <c r="G478" s="14">
        <f ca="1">G477*(1+Returns!G478)</f>
        <v>11185390.94241433</v>
      </c>
      <c r="H478" s="14">
        <f ca="1">H477*(1+Returns!H478)</f>
        <v>11654296.50245668</v>
      </c>
      <c r="I478" s="14">
        <f ca="1">I477*(1+Returns!I478)</f>
        <v>5867989.8418742232</v>
      </c>
      <c r="J478" s="14">
        <f ca="1">J477*(1+Returns!J478)</f>
        <v>0</v>
      </c>
      <c r="K478" s="14">
        <f ca="1">K477*(1+Returns!K478)</f>
        <v>0</v>
      </c>
      <c r="L478" s="14">
        <f ca="1">L477*(1+Returns!L478)</f>
        <v>23292285.352609314</v>
      </c>
      <c r="M478" s="14">
        <f ca="1">M477*(1+Returns!M478)</f>
        <v>23373876.316707209</v>
      </c>
      <c r="N478" s="14">
        <f ca="1">N477*(1+Returns!N478)-R478-T478</f>
        <v>40753966.566424333</v>
      </c>
      <c r="O478" s="17">
        <f ca="1">(Assumptions!$B$16 / 252)*F477</f>
        <v>3686.1159844470681</v>
      </c>
      <c r="P478" s="17">
        <f t="shared" ca="1" si="74"/>
        <v>40513.829994074928</v>
      </c>
      <c r="Q478" s="16">
        <f t="shared" si="75"/>
        <v>0</v>
      </c>
      <c r="R478" s="17">
        <f t="shared" si="76"/>
        <v>0</v>
      </c>
      <c r="S478" s="19">
        <f t="shared" si="77"/>
        <v>0</v>
      </c>
      <c r="T478" s="20">
        <f ca="1">IF(AND(S478=1,F477&gt;D477),Assumptions!$B$17*(F477-D477),0)</f>
        <v>0</v>
      </c>
      <c r="U478" s="27">
        <f t="shared" ca="1" si="78"/>
        <v>-2.1842423563611657E-4</v>
      </c>
      <c r="V478" s="34">
        <f t="shared" ca="1" si="79"/>
        <v>0.16087291692492212</v>
      </c>
    </row>
    <row r="479" spans="1:22" x14ac:dyDescent="0.25">
      <c r="A479" s="4">
        <f t="shared" si="70"/>
        <v>1</v>
      </c>
      <c r="B479" s="4">
        <f t="shared" si="71"/>
        <v>2014</v>
      </c>
      <c r="C479" s="9">
        <v>41656</v>
      </c>
      <c r="D479" s="12">
        <f ca="1">(1+[1]Returns!E479)*D478</f>
        <v>115773673.52976455</v>
      </c>
      <c r="E479" s="12">
        <f t="shared" ca="1" si="72"/>
        <v>116591486.94195311</v>
      </c>
      <c r="F479" s="12">
        <f t="shared" ca="1" si="73"/>
        <v>116547287.80111165</v>
      </c>
      <c r="G479" s="14">
        <f ca="1">G478*(1+Returns!G479)</f>
        <v>11606947.062846316</v>
      </c>
      <c r="H479" s="14">
        <f ca="1">H478*(1+Returns!H479)</f>
        <v>11659033.550552441</v>
      </c>
      <c r="I479" s="14">
        <f ca="1">I478*(1+Returns!I479)</f>
        <v>5870482.6952835284</v>
      </c>
      <c r="J479" s="14">
        <f ca="1">J478*(1+Returns!J479)</f>
        <v>0</v>
      </c>
      <c r="K479" s="14">
        <f ca="1">K478*(1+Returns!K479)</f>
        <v>0</v>
      </c>
      <c r="L479" s="14">
        <f ca="1">L478*(1+Returns!L479)</f>
        <v>23301709.950164303</v>
      </c>
      <c r="M479" s="14">
        <f ca="1">M478*(1+Returns!M479)</f>
        <v>23383548.831162721</v>
      </c>
      <c r="N479" s="14">
        <f ca="1">N478*(1+Returns!N479)-R479-T479</f>
        <v>40769764.851943806</v>
      </c>
      <c r="O479" s="17">
        <f ca="1">(Assumptions!$B$16 / 252)*F478</f>
        <v>3685.3108473806988</v>
      </c>
      <c r="P479" s="17">
        <f t="shared" ca="1" si="74"/>
        <v>44199.140841455628</v>
      </c>
      <c r="Q479" s="16">
        <f t="shared" si="75"/>
        <v>0</v>
      </c>
      <c r="R479" s="17">
        <f t="shared" si="76"/>
        <v>0</v>
      </c>
      <c r="S479" s="19">
        <f t="shared" si="77"/>
        <v>0</v>
      </c>
      <c r="T479" s="20">
        <f ca="1">IF(AND(S479=1,F478&gt;D478),Assumptions!$B$17*(F478-D478),0)</f>
        <v>0</v>
      </c>
      <c r="U479" s="27">
        <f t="shared" ca="1" si="78"/>
        <v>3.9625018545366153E-3</v>
      </c>
      <c r="V479" s="34">
        <f t="shared" ca="1" si="79"/>
        <v>0.16547287801111854</v>
      </c>
    </row>
    <row r="480" spans="1:22" x14ac:dyDescent="0.25">
      <c r="A480" s="4">
        <f t="shared" si="70"/>
        <v>1</v>
      </c>
      <c r="B480" s="4">
        <f t="shared" si="71"/>
        <v>2014</v>
      </c>
      <c r="C480" s="9">
        <v>41659</v>
      </c>
      <c r="D480" s="12">
        <f ca="1">(1+[1]Returns!E480)*D479</f>
        <v>115818887.78022486</v>
      </c>
      <c r="E480" s="12">
        <f t="shared" ca="1" si="72"/>
        <v>116526804.9302581</v>
      </c>
      <c r="F480" s="12">
        <f t="shared" ca="1" si="73"/>
        <v>116478905.87551819</v>
      </c>
      <c r="G480" s="14">
        <f ca="1">G479*(1+Returns!G480)</f>
        <v>11499849.600659437</v>
      </c>
      <c r="H480" s="14">
        <f ca="1">H479*(1+Returns!H480)</f>
        <v>11663803.231022531</v>
      </c>
      <c r="I480" s="14">
        <f ca="1">I479*(1+Returns!I480)</f>
        <v>5872992.7306656083</v>
      </c>
      <c r="J480" s="14">
        <f ca="1">J479*(1+Returns!J480)</f>
        <v>0</v>
      </c>
      <c r="K480" s="14">
        <f ca="1">K479*(1+Returns!K480)</f>
        <v>0</v>
      </c>
      <c r="L480" s="14">
        <f ca="1">L479*(1+Returns!L480)</f>
        <v>23311199.467978377</v>
      </c>
      <c r="M480" s="14">
        <f ca="1">M479*(1+Returns!M480)</f>
        <v>23393287.991640318</v>
      </c>
      <c r="N480" s="14">
        <f ca="1">N479*(1+Returns!N480)-R480-T480</f>
        <v>40785671.908291824</v>
      </c>
      <c r="O480" s="17">
        <f ca="1">(Assumptions!$B$16 / 252)*F479</f>
        <v>3699.9138984479887</v>
      </c>
      <c r="P480" s="17">
        <f t="shared" ca="1" si="74"/>
        <v>47899.054739903615</v>
      </c>
      <c r="Q480" s="16">
        <f t="shared" si="75"/>
        <v>0</v>
      </c>
      <c r="R480" s="17">
        <f t="shared" si="76"/>
        <v>0</v>
      </c>
      <c r="S480" s="19">
        <f t="shared" si="77"/>
        <v>0</v>
      </c>
      <c r="T480" s="20">
        <f ca="1">IF(AND(S480=1,F479&gt;D479),Assumptions!$B$17*(F479-D479),0)</f>
        <v>0</v>
      </c>
      <c r="U480" s="27">
        <f t="shared" ca="1" si="78"/>
        <v>-5.8673116194829511E-4</v>
      </c>
      <c r="V480" s="34">
        <f t="shared" ca="1" si="79"/>
        <v>0.1647890587551839</v>
      </c>
    </row>
    <row r="481" spans="1:22" x14ac:dyDescent="0.25">
      <c r="A481" s="4">
        <f t="shared" si="70"/>
        <v>1</v>
      </c>
      <c r="B481" s="4">
        <f t="shared" si="71"/>
        <v>2014</v>
      </c>
      <c r="C481" s="9">
        <v>41660</v>
      </c>
      <c r="D481" s="12">
        <f ca="1">(1+[1]Returns!E481)*D480</f>
        <v>115864161.38345815</v>
      </c>
      <c r="E481" s="12">
        <f t="shared" ca="1" si="72"/>
        <v>116708994.69396326</v>
      </c>
      <c r="F481" s="12">
        <f t="shared" ca="1" si="73"/>
        <v>116657397.89617969</v>
      </c>
      <c r="G481" s="14">
        <f ca="1">G480*(1+Returns!G481)</f>
        <v>11639567.714385409</v>
      </c>
      <c r="H481" s="14">
        <f ca="1">H480*(1+Returns!H481)</f>
        <v>11668579.251184825</v>
      </c>
      <c r="I481" s="14">
        <f ca="1">I480*(1+Returns!I481)</f>
        <v>5875506.1434495896</v>
      </c>
      <c r="J481" s="14">
        <f ca="1">J480*(1+Returns!J481)</f>
        <v>0</v>
      </c>
      <c r="K481" s="14">
        <f ca="1">K480*(1+Returns!K481)</f>
        <v>0</v>
      </c>
      <c r="L481" s="14">
        <f ca="1">L480*(1+Returns!L481)</f>
        <v>23320701.583333142</v>
      </c>
      <c r="M481" s="14">
        <f ca="1">M480*(1+Returns!M481)</f>
        <v>23403040.161017708</v>
      </c>
      <c r="N481" s="14">
        <f ca="1">N480*(1+Returns!N481)-R481-T481</f>
        <v>40801599.840592593</v>
      </c>
      <c r="O481" s="17">
        <f ca="1">(Assumptions!$B$16 / 252)*F480</f>
        <v>3697.7430436672439</v>
      </c>
      <c r="P481" s="17">
        <f t="shared" ca="1" si="74"/>
        <v>51596.797783570859</v>
      </c>
      <c r="Q481" s="16">
        <f t="shared" si="75"/>
        <v>0</v>
      </c>
      <c r="R481" s="17">
        <f t="shared" si="76"/>
        <v>0</v>
      </c>
      <c r="S481" s="19">
        <f t="shared" si="77"/>
        <v>0</v>
      </c>
      <c r="T481" s="20">
        <f ca="1">IF(AND(S481=1,F480&gt;D480),Assumptions!$B$17*(F480-D480),0)</f>
        <v>0</v>
      </c>
      <c r="U481" s="27">
        <f t="shared" ca="1" si="78"/>
        <v>1.532397813319486E-3</v>
      </c>
      <c r="V481" s="34">
        <f t="shared" ca="1" si="79"/>
        <v>0.16657397896179882</v>
      </c>
    </row>
    <row r="482" spans="1:22" x14ac:dyDescent="0.25">
      <c r="A482" s="4">
        <f t="shared" si="70"/>
        <v>1</v>
      </c>
      <c r="B482" s="4">
        <f t="shared" si="71"/>
        <v>2014</v>
      </c>
      <c r="C482" s="9">
        <v>41661</v>
      </c>
      <c r="D482" s="12">
        <f ca="1">(1+[1]Returns!E482)*D481</f>
        <v>115909452.68414295</v>
      </c>
      <c r="E482" s="12">
        <f t="shared" ca="1" si="72"/>
        <v>116820984.09765865</v>
      </c>
      <c r="F482" s="12">
        <f t="shared" ca="1" si="73"/>
        <v>116765683.89041805</v>
      </c>
      <c r="G482" s="14">
        <f ca="1">G481*(1+Returns!G482)</f>
        <v>11709068.277778111</v>
      </c>
      <c r="H482" s="14">
        <f ca="1">H481*(1+Returns!H482)</f>
        <v>11673357.227001561</v>
      </c>
      <c r="I482" s="14">
        <f ca="1">I481*(1+Returns!I482)</f>
        <v>5878020.6318766223</v>
      </c>
      <c r="J482" s="14">
        <f ca="1">J481*(1+Returns!J482)</f>
        <v>0</v>
      </c>
      <c r="K482" s="14">
        <f ca="1">K481*(1+Returns!K482)</f>
        <v>0</v>
      </c>
      <c r="L482" s="14">
        <f ca="1">L481*(1+Returns!L482)</f>
        <v>23330207.571941894</v>
      </c>
      <c r="M482" s="14">
        <f ca="1">M481*(1+Returns!M482)</f>
        <v>23412796.395869248</v>
      </c>
      <c r="N482" s="14">
        <f ca="1">N481*(1+Returns!N482)-R482-T482</f>
        <v>40817533.993191212</v>
      </c>
      <c r="O482" s="17">
        <f ca="1">(Assumptions!$B$16 / 252)*F481</f>
        <v>3703.4094570215775</v>
      </c>
      <c r="P482" s="17">
        <f t="shared" ca="1" si="74"/>
        <v>55300.207240592434</v>
      </c>
      <c r="Q482" s="16">
        <f t="shared" si="75"/>
        <v>0</v>
      </c>
      <c r="R482" s="17">
        <f t="shared" si="76"/>
        <v>0</v>
      </c>
      <c r="S482" s="19">
        <f t="shared" si="77"/>
        <v>0</v>
      </c>
      <c r="T482" s="20">
        <f ca="1">IF(AND(S482=1,F481&gt;D481),Assumptions!$B$17*(F481-D481),0)</f>
        <v>0</v>
      </c>
      <c r="U482" s="27">
        <f t="shared" ca="1" si="78"/>
        <v>9.2823941036934698E-4</v>
      </c>
      <c r="V482" s="34">
        <f t="shared" ca="1" si="79"/>
        <v>0.16765683890418259</v>
      </c>
    </row>
    <row r="483" spans="1:22" x14ac:dyDescent="0.25">
      <c r="A483" s="4">
        <f t="shared" si="70"/>
        <v>1</v>
      </c>
      <c r="B483" s="4">
        <f t="shared" si="71"/>
        <v>2014</v>
      </c>
      <c r="C483" s="9">
        <v>41662</v>
      </c>
      <c r="D483" s="12">
        <f ca="1">(1+[1]Returns!E483)*D482</f>
        <v>115954427.86997344</v>
      </c>
      <c r="E483" s="12">
        <f t="shared" ca="1" si="72"/>
        <v>116860488.97408679</v>
      </c>
      <c r="F483" s="12">
        <f t="shared" ca="1" si="73"/>
        <v>116801481.91973856</v>
      </c>
      <c r="G483" s="14">
        <f ca="1">G482*(1+Returns!G483)</f>
        <v>11706379.754436448</v>
      </c>
      <c r="H483" s="14">
        <f ca="1">H482*(1+Returns!H483)</f>
        <v>11678102.02258932</v>
      </c>
      <c r="I483" s="14">
        <f ca="1">I482*(1+Returns!I483)</f>
        <v>5880517.746590008</v>
      </c>
      <c r="J483" s="14">
        <f ca="1">J482*(1+Returns!J483)</f>
        <v>0</v>
      </c>
      <c r="K483" s="14">
        <f ca="1">K482*(1+Returns!K483)</f>
        <v>0</v>
      </c>
      <c r="L483" s="14">
        <f ca="1">L482*(1+Returns!L483)</f>
        <v>23339647.513704211</v>
      </c>
      <c r="M483" s="14">
        <f ca="1">M482*(1+Returns!M483)</f>
        <v>23422485.016126946</v>
      </c>
      <c r="N483" s="14">
        <f ca="1">N482*(1+Returns!N483)-R483-T483</f>
        <v>40833356.920639865</v>
      </c>
      <c r="O483" s="17">
        <f ca="1">(Assumptions!$B$16 / 252)*F482</f>
        <v>3706.847107632319</v>
      </c>
      <c r="P483" s="17">
        <f t="shared" ca="1" si="74"/>
        <v>59007.054348224752</v>
      </c>
      <c r="Q483" s="16">
        <f t="shared" si="75"/>
        <v>0</v>
      </c>
      <c r="R483" s="17">
        <f t="shared" si="76"/>
        <v>0</v>
      </c>
      <c r="S483" s="19">
        <f t="shared" si="77"/>
        <v>0</v>
      </c>
      <c r="T483" s="20">
        <f ca="1">IF(AND(S483=1,F482&gt;D482),Assumptions!$B$17*(F482-D482),0)</f>
        <v>0</v>
      </c>
      <c r="U483" s="27">
        <f t="shared" ca="1" si="78"/>
        <v>3.0658005098582741E-4</v>
      </c>
      <c r="V483" s="34">
        <f t="shared" ca="1" si="79"/>
        <v>0.16801481919738781</v>
      </c>
    </row>
    <row r="484" spans="1:22" x14ac:dyDescent="0.25">
      <c r="A484" s="4">
        <f t="shared" si="70"/>
        <v>1</v>
      </c>
      <c r="B484" s="4">
        <f t="shared" si="71"/>
        <v>2014</v>
      </c>
      <c r="C484" s="9">
        <v>41663</v>
      </c>
      <c r="D484" s="12">
        <f ca="1">(1+[1]Returns!E484)*D483</f>
        <v>115999420.50707553</v>
      </c>
      <c r="E484" s="12">
        <f t="shared" ca="1" si="72"/>
        <v>116982336.70511745</v>
      </c>
      <c r="F484" s="12">
        <f t="shared" ca="1" si="73"/>
        <v>116919621.66721621</v>
      </c>
      <c r="G484" s="14">
        <f ca="1">G483*(1+Returns!G484)</f>
        <v>11786017.133580644</v>
      </c>
      <c r="H484" s="14">
        <f ca="1">H483*(1+Returns!H484)</f>
        <v>11682848.746764096</v>
      </c>
      <c r="I484" s="14">
        <f ca="1">I483*(1+Returns!I484)</f>
        <v>5883015.9221336087</v>
      </c>
      <c r="J484" s="14">
        <f ca="1">J483*(1+Returns!J484)</f>
        <v>0</v>
      </c>
      <c r="K484" s="14">
        <f ca="1">K483*(1+Returns!K484)</f>
        <v>0</v>
      </c>
      <c r="L484" s="14">
        <f ca="1">L483*(1+Returns!L484)</f>
        <v>23349091.275085375</v>
      </c>
      <c r="M484" s="14">
        <f ca="1">M483*(1+Returns!M484)</f>
        <v>23432177.645703349</v>
      </c>
      <c r="N484" s="14">
        <f ca="1">N483*(1+Returns!N484)-R484-T484</f>
        <v>40849185.981850371</v>
      </c>
      <c r="O484" s="17">
        <f ca="1">(Assumptions!$B$16 / 252)*F483</f>
        <v>3707.9835530075734</v>
      </c>
      <c r="P484" s="17">
        <f t="shared" ca="1" si="74"/>
        <v>62715.037901232325</v>
      </c>
      <c r="Q484" s="16">
        <f t="shared" si="75"/>
        <v>0</v>
      </c>
      <c r="R484" s="17">
        <f t="shared" si="76"/>
        <v>0</v>
      </c>
      <c r="S484" s="19">
        <f t="shared" si="77"/>
        <v>0</v>
      </c>
      <c r="T484" s="20">
        <f ca="1">IF(AND(S484=1,F483&gt;D483),Assumptions!$B$17*(F483-D483),0)</f>
        <v>0</v>
      </c>
      <c r="U484" s="27">
        <f t="shared" ca="1" si="78"/>
        <v>1.0114576076940551E-3</v>
      </c>
      <c r="V484" s="34">
        <f t="shared" ca="1" si="79"/>
        <v>0.16919621667216433</v>
      </c>
    </row>
    <row r="485" spans="1:22" x14ac:dyDescent="0.25">
      <c r="A485" s="4">
        <f t="shared" si="70"/>
        <v>1</v>
      </c>
      <c r="B485" s="4">
        <f t="shared" si="71"/>
        <v>2014</v>
      </c>
      <c r="C485" s="9">
        <v>41666</v>
      </c>
      <c r="D485" s="12">
        <f ca="1">(1+[1]Returns!E485)*D484</f>
        <v>116044430.60222068</v>
      </c>
      <c r="E485" s="12">
        <f t="shared" ca="1" si="72"/>
        <v>117007834.36170942</v>
      </c>
      <c r="F485" s="12">
        <f t="shared" ca="1" si="73"/>
        <v>116941407.58978701</v>
      </c>
      <c r="G485" s="14">
        <f ca="1">G484*(1+Returns!G485)</f>
        <v>11769287.479352595</v>
      </c>
      <c r="H485" s="14">
        <f ca="1">H484*(1+Returns!H485)</f>
        <v>11687597.400309786</v>
      </c>
      <c r="I485" s="14">
        <f ca="1">I484*(1+Returns!I485)</f>
        <v>5885515.1589580886</v>
      </c>
      <c r="J485" s="14">
        <f ca="1">J484*(1+Returns!J485)</f>
        <v>0</v>
      </c>
      <c r="K485" s="14">
        <f ca="1">K484*(1+Returns!K485)</f>
        <v>0</v>
      </c>
      <c r="L485" s="14">
        <f ca="1">L484*(1+Returns!L485)</f>
        <v>23358538.857630886</v>
      </c>
      <c r="M485" s="14">
        <f ca="1">M484*(1+Returns!M485)</f>
        <v>23441874.28625758</v>
      </c>
      <c r="N485" s="14">
        <f ca="1">N484*(1+Returns!N485)-R485-T485</f>
        <v>40865021.179200485</v>
      </c>
      <c r="O485" s="17">
        <f ca="1">(Assumptions!$B$16 / 252)*F484</f>
        <v>3711.7340211814667</v>
      </c>
      <c r="P485" s="17">
        <f t="shared" ca="1" si="74"/>
        <v>66426.771922413798</v>
      </c>
      <c r="Q485" s="16">
        <f t="shared" si="75"/>
        <v>0</v>
      </c>
      <c r="R485" s="17">
        <f t="shared" si="76"/>
        <v>0</v>
      </c>
      <c r="S485" s="19">
        <f t="shared" si="77"/>
        <v>0</v>
      </c>
      <c r="T485" s="20">
        <f ca="1">IF(AND(S485=1,F484&gt;D484),Assumptions!$B$17*(F484-D484),0)</f>
        <v>0</v>
      </c>
      <c r="U485" s="27">
        <f t="shared" ca="1" si="78"/>
        <v>1.8633247576538281E-4</v>
      </c>
      <c r="V485" s="34">
        <f t="shared" ca="1" si="79"/>
        <v>0.16941407589787238</v>
      </c>
    </row>
    <row r="486" spans="1:22" x14ac:dyDescent="0.25">
      <c r="A486" s="4">
        <f t="shared" si="70"/>
        <v>1</v>
      </c>
      <c r="B486" s="4">
        <f t="shared" si="71"/>
        <v>2014</v>
      </c>
      <c r="C486" s="9">
        <v>41667</v>
      </c>
      <c r="D486" s="12">
        <f ca="1">(1+[1]Returns!E486)*D485</f>
        <v>116089458.16218296</v>
      </c>
      <c r="E486" s="12">
        <f t="shared" ca="1" si="72"/>
        <v>117142030.36412573</v>
      </c>
      <c r="F486" s="12">
        <f t="shared" ca="1" si="73"/>
        <v>117071891.16656554</v>
      </c>
      <c r="G486" s="14">
        <f ca="1">G485*(1+Returns!G486)</f>
        <v>11861239.205195587</v>
      </c>
      <c r="H486" s="14">
        <f ca="1">H485*(1+Returns!H486)</f>
        <v>11692347.984010611</v>
      </c>
      <c r="I486" s="14">
        <f ca="1">I485*(1+Returns!I486)</f>
        <v>5888015.4575143037</v>
      </c>
      <c r="J486" s="14">
        <f ca="1">J485*(1+Returns!J486)</f>
        <v>0</v>
      </c>
      <c r="K486" s="14">
        <f ca="1">K485*(1+Returns!K486)</f>
        <v>0</v>
      </c>
      <c r="L486" s="14">
        <f ca="1">L485*(1+Returns!L486)</f>
        <v>23367990.262886882</v>
      </c>
      <c r="M486" s="14">
        <f ca="1">M485*(1+Returns!M486)</f>
        <v>23451574.939449452</v>
      </c>
      <c r="N486" s="14">
        <f ca="1">N485*(1+Returns!N486)-R486-T486</f>
        <v>40880862.515068889</v>
      </c>
      <c r="O486" s="17">
        <f ca="1">(Assumptions!$B$16 / 252)*F485</f>
        <v>3712.4256377710158</v>
      </c>
      <c r="P486" s="17">
        <f t="shared" ca="1" si="74"/>
        <v>70139.19756018481</v>
      </c>
      <c r="Q486" s="16">
        <f t="shared" si="75"/>
        <v>0</v>
      </c>
      <c r="R486" s="17">
        <f t="shared" si="76"/>
        <v>0</v>
      </c>
      <c r="S486" s="19">
        <f t="shared" si="77"/>
        <v>0</v>
      </c>
      <c r="T486" s="20">
        <f ca="1">IF(AND(S486=1,F485&gt;D485),Assumptions!$B$17*(F485-D485),0)</f>
        <v>0</v>
      </c>
      <c r="U486" s="27">
        <f t="shared" ca="1" si="78"/>
        <v>1.1158030287803378E-3</v>
      </c>
      <c r="V486" s="34">
        <f t="shared" ca="1" si="79"/>
        <v>0.17071891166565756</v>
      </c>
    </row>
    <row r="487" spans="1:22" x14ac:dyDescent="0.25">
      <c r="A487" s="4">
        <f t="shared" si="70"/>
        <v>1</v>
      </c>
      <c r="B487" s="4">
        <f t="shared" si="71"/>
        <v>2014</v>
      </c>
      <c r="C487" s="9">
        <v>41668</v>
      </c>
      <c r="D487" s="12">
        <f ca="1">(1+[1]Returns!E487)*D486</f>
        <v>116134503.19373904</v>
      </c>
      <c r="E487" s="12">
        <f t="shared" ca="1" si="72"/>
        <v>117229793.38971466</v>
      </c>
      <c r="F487" s="12">
        <f t="shared" ca="1" si="73"/>
        <v>117155937.62418093</v>
      </c>
      <c r="G487" s="14">
        <f ca="1">G486*(1+Returns!G487)</f>
        <v>11906740.981635502</v>
      </c>
      <c r="H487" s="14">
        <f ca="1">H486*(1+Returns!H487)</f>
        <v>11697100.498651108</v>
      </c>
      <c r="I487" s="14">
        <f ca="1">I486*(1+Returns!I487)</f>
        <v>5890516.818253302</v>
      </c>
      <c r="J487" s="14">
        <f ca="1">J486*(1+Returns!J487)</f>
        <v>0</v>
      </c>
      <c r="K487" s="14">
        <f ca="1">K486*(1+Returns!K487)</f>
        <v>0</v>
      </c>
      <c r="L487" s="14">
        <f ca="1">L486*(1+Returns!L487)</f>
        <v>23377445.492400113</v>
      </c>
      <c r="M487" s="14">
        <f ca="1">M486*(1+Returns!M487)</f>
        <v>23461279.606939465</v>
      </c>
      <c r="N487" s="14">
        <f ca="1">N486*(1+Returns!N487)-R487-T487</f>
        <v>40896709.991835177</v>
      </c>
      <c r="O487" s="17">
        <f ca="1">(Assumptions!$B$16 / 252)*F486</f>
        <v>3716.567973541763</v>
      </c>
      <c r="P487" s="17">
        <f t="shared" ca="1" si="74"/>
        <v>73855.765533726575</v>
      </c>
      <c r="Q487" s="16">
        <f t="shared" si="75"/>
        <v>0</v>
      </c>
      <c r="R487" s="17">
        <f t="shared" si="76"/>
        <v>0</v>
      </c>
      <c r="S487" s="19">
        <f t="shared" si="77"/>
        <v>0</v>
      </c>
      <c r="T487" s="20">
        <f ca="1">IF(AND(S487=1,F486&gt;D486),Assumptions!$B$17*(F486-D486),0)</f>
        <v>0</v>
      </c>
      <c r="U487" s="27">
        <f t="shared" ca="1" si="78"/>
        <v>7.1790467188925788E-4</v>
      </c>
      <c r="V487" s="34">
        <f t="shared" ca="1" si="79"/>
        <v>0.1715593762418115</v>
      </c>
    </row>
    <row r="488" spans="1:22" x14ac:dyDescent="0.25">
      <c r="A488" s="4">
        <f t="shared" si="70"/>
        <v>1</v>
      </c>
      <c r="B488" s="4">
        <f t="shared" si="71"/>
        <v>2014</v>
      </c>
      <c r="C488" s="9">
        <v>41669</v>
      </c>
      <c r="D488" s="12">
        <f ca="1">(1+[1]Returns!E488)*D487</f>
        <v>116179565.70366827</v>
      </c>
      <c r="E488" s="12">
        <f t="shared" ca="1" si="72"/>
        <v>117519414.21212526</v>
      </c>
      <c r="F488" s="12">
        <f t="shared" ca="1" si="73"/>
        <v>117441839.21047647</v>
      </c>
      <c r="G488" s="14">
        <f ca="1">G487*(1+Returns!G488)</f>
        <v>12154083.575496148</v>
      </c>
      <c r="H488" s="14">
        <f ca="1">H487*(1+Returns!H488)</f>
        <v>11701854.945016135</v>
      </c>
      <c r="I488" s="14">
        <f ca="1">I487*(1+Returns!I488)</f>
        <v>5893019.2416263223</v>
      </c>
      <c r="J488" s="14">
        <f ca="1">J487*(1+Returns!J488)</f>
        <v>0</v>
      </c>
      <c r="K488" s="14">
        <f ca="1">K487*(1+Returns!K488)</f>
        <v>0</v>
      </c>
      <c r="L488" s="14">
        <f ca="1">L487*(1+Returns!L488)</f>
        <v>23386904.54771797</v>
      </c>
      <c r="M488" s="14">
        <f ca="1">M487*(1+Returns!M488)</f>
        <v>23470988.290388804</v>
      </c>
      <c r="N488" s="14">
        <f ca="1">N487*(1+Returns!N488)-R488-T488</f>
        <v>40912563.61187987</v>
      </c>
      <c r="O488" s="17">
        <f ca="1">(Assumptions!$B$16 / 252)*F487</f>
        <v>3719.2361150533625</v>
      </c>
      <c r="P488" s="17">
        <f t="shared" ca="1" si="74"/>
        <v>77575.001648779944</v>
      </c>
      <c r="Q488" s="16">
        <f t="shared" si="75"/>
        <v>0</v>
      </c>
      <c r="R488" s="17">
        <f t="shared" si="76"/>
        <v>0</v>
      </c>
      <c r="S488" s="19">
        <f t="shared" si="77"/>
        <v>0</v>
      </c>
      <c r="T488" s="20">
        <f ca="1">IF(AND(S488=1,F487&gt;D487),Assumptions!$B$17*(F487-D487),0)</f>
        <v>0</v>
      </c>
      <c r="U488" s="27">
        <f t="shared" ca="1" si="78"/>
        <v>2.4403508016186404E-3</v>
      </c>
      <c r="V488" s="34">
        <f t="shared" ca="1" si="79"/>
        <v>0.17441839210476706</v>
      </c>
    </row>
    <row r="489" spans="1:22" x14ac:dyDescent="0.25">
      <c r="A489" s="4">
        <f t="shared" si="70"/>
        <v>1</v>
      </c>
      <c r="B489" s="4">
        <f t="shared" si="71"/>
        <v>2014</v>
      </c>
      <c r="C489" s="9">
        <v>41670</v>
      </c>
      <c r="D489" s="12">
        <f ca="1">(1+[1]Returns!E489)*D488</f>
        <v>116224645.6987526</v>
      </c>
      <c r="E489" s="12">
        <f t="shared" ca="1" si="72"/>
        <v>117631289.35462812</v>
      </c>
      <c r="F489" s="12">
        <f t="shared" ca="1" si="73"/>
        <v>117549986.04062344</v>
      </c>
      <c r="G489" s="14">
        <f ca="1">G488*(1+Returns!G489)</f>
        <v>12223663.503220249</v>
      </c>
      <c r="H489" s="14">
        <f ca="1">H488*(1+Returns!H489)</f>
        <v>11706611.323890867</v>
      </c>
      <c r="I489" s="14">
        <f ca="1">I488*(1+Returns!I489)</f>
        <v>5895522.7280847952</v>
      </c>
      <c r="J489" s="14">
        <f ca="1">J488*(1+Returns!J489)</f>
        <v>0</v>
      </c>
      <c r="K489" s="14">
        <f ca="1">K488*(1+Returns!K489)</f>
        <v>0</v>
      </c>
      <c r="L489" s="14">
        <f ca="1">L488*(1+Returns!L489)</f>
        <v>23396367.430388454</v>
      </c>
      <c r="M489" s="14">
        <f ca="1">M488*(1+Returns!M489)</f>
        <v>23480700.991459344</v>
      </c>
      <c r="N489" s="14">
        <f ca="1">N488*(1+Returns!N489)-R489-T489</f>
        <v>40928423.377584413</v>
      </c>
      <c r="O489" s="17">
        <f ca="1">(Assumptions!$B$16 / 252)*F488</f>
        <v>3728.3123558881416</v>
      </c>
      <c r="P489" s="17">
        <f t="shared" ca="1" si="74"/>
        <v>81303.314004668093</v>
      </c>
      <c r="Q489" s="16">
        <f t="shared" si="75"/>
        <v>0</v>
      </c>
      <c r="R489" s="17">
        <f t="shared" si="76"/>
        <v>0</v>
      </c>
      <c r="S489" s="19">
        <f t="shared" si="77"/>
        <v>0</v>
      </c>
      <c r="T489" s="20">
        <f ca="1">IF(AND(S489=1,F488&gt;D488),Assumptions!$B$17*(F488-D488),0)</f>
        <v>0</v>
      </c>
      <c r="U489" s="27">
        <f t="shared" ca="1" si="78"/>
        <v>9.2085436394739872E-4</v>
      </c>
      <c r="V489" s="34">
        <f t="shared" ca="1" si="79"/>
        <v>0.17549986040623677</v>
      </c>
    </row>
    <row r="490" spans="1:22" x14ac:dyDescent="0.25">
      <c r="A490" s="4">
        <f t="shared" si="70"/>
        <v>2</v>
      </c>
      <c r="B490" s="4">
        <f t="shared" si="71"/>
        <v>2014</v>
      </c>
      <c r="C490" s="9">
        <v>41673</v>
      </c>
      <c r="D490" s="12">
        <f ca="1">(1+[1]Returns!E490)*D489</f>
        <v>116269743.18577662</v>
      </c>
      <c r="E490" s="12">
        <f t="shared" ca="1" si="72"/>
        <v>117647524.24390027</v>
      </c>
      <c r="F490" s="12">
        <f t="shared" ca="1" si="73"/>
        <v>117643792.49831168</v>
      </c>
      <c r="G490" s="14">
        <f ca="1">G489*(1+Returns!G490)</f>
        <v>12278889.498658776</v>
      </c>
      <c r="H490" s="14">
        <f ca="1">H489*(1+Returns!H490)</f>
        <v>11711369.6360608</v>
      </c>
      <c r="I490" s="14">
        <f ca="1">I489*(1+Returns!I490)</f>
        <v>5898027.2780803433</v>
      </c>
      <c r="J490" s="14">
        <f ca="1">J489*(1+Returns!J490)</f>
        <v>0</v>
      </c>
      <c r="K490" s="14">
        <f ca="1">K489*(1+Returns!K490)</f>
        <v>0</v>
      </c>
      <c r="L490" s="14">
        <f ca="1">L489*(1+Returns!L490)</f>
        <v>23405834.141960207</v>
      </c>
      <c r="M490" s="14">
        <f ca="1">M489*(1+Returns!M490)</f>
        <v>23490417.711813644</v>
      </c>
      <c r="N490" s="14">
        <f ca="1">N489*(1+Returns!N490)-R490-T490</f>
        <v>40862985.977326497</v>
      </c>
      <c r="O490" s="17">
        <f ca="1">(Assumptions!$B$16 / 252)*F489</f>
        <v>3731.74558859122</v>
      </c>
      <c r="P490" s="17">
        <f t="shared" ca="1" si="74"/>
        <v>3731.7455885912204</v>
      </c>
      <c r="Q490" s="16">
        <f t="shared" si="75"/>
        <v>1</v>
      </c>
      <c r="R490" s="17">
        <f t="shared" ca="1" si="76"/>
        <v>81303.314004668093</v>
      </c>
      <c r="S490" s="19">
        <f t="shared" si="77"/>
        <v>0</v>
      </c>
      <c r="T490" s="20">
        <f ca="1">IF(AND(S490=1,F489&gt;D489),Assumptions!$B$17*(F489-D489),0)</f>
        <v>0</v>
      </c>
      <c r="U490" s="27">
        <f t="shared" ca="1" si="78"/>
        <v>7.98013346048565E-4</v>
      </c>
      <c r="V490" s="34">
        <f t="shared" ca="1" si="79"/>
        <v>0.17643792498311917</v>
      </c>
    </row>
    <row r="491" spans="1:22" x14ac:dyDescent="0.25">
      <c r="A491" s="4">
        <f t="shared" si="70"/>
        <v>2</v>
      </c>
      <c r="B491" s="4">
        <f t="shared" si="71"/>
        <v>2014</v>
      </c>
      <c r="C491" s="9">
        <v>41674</v>
      </c>
      <c r="D491" s="12">
        <f ca="1">(1+[1]Returns!E491)*D490</f>
        <v>116314858.17152756</v>
      </c>
      <c r="E491" s="12">
        <f t="shared" ca="1" si="72"/>
        <v>117791968.46784429</v>
      </c>
      <c r="F491" s="12">
        <f t="shared" ca="1" si="73"/>
        <v>117784501.99868433</v>
      </c>
      <c r="G491" s="14">
        <f ca="1">G490*(1+Returns!G491)</f>
        <v>12381036.032121941</v>
      </c>
      <c r="H491" s="14">
        <f ca="1">H490*(1+Returns!H491)</f>
        <v>11716129.882311748</v>
      </c>
      <c r="I491" s="14">
        <f ca="1">I490*(1+Returns!I491)</f>
        <v>5900532.8920647809</v>
      </c>
      <c r="J491" s="14">
        <f ca="1">J490*(1+Returns!J491)</f>
        <v>0</v>
      </c>
      <c r="K491" s="14">
        <f ca="1">K490*(1+Returns!K491)</f>
        <v>0</v>
      </c>
      <c r="L491" s="14">
        <f ca="1">L490*(1+Returns!L491)</f>
        <v>23415304.683982488</v>
      </c>
      <c r="M491" s="14">
        <f ca="1">M490*(1+Returns!M491)</f>
        <v>23500138.453114953</v>
      </c>
      <c r="N491" s="14">
        <f ca="1">N490*(1+Returns!N491)-R491-T491</f>
        <v>40878826.524248376</v>
      </c>
      <c r="O491" s="17">
        <f ca="1">(Assumptions!$B$16 / 252)*F490</f>
        <v>3734.7235713749737</v>
      </c>
      <c r="P491" s="17">
        <f t="shared" ca="1" si="74"/>
        <v>7466.4691599661946</v>
      </c>
      <c r="Q491" s="16">
        <f t="shared" si="75"/>
        <v>0</v>
      </c>
      <c r="R491" s="17">
        <f t="shared" si="76"/>
        <v>0</v>
      </c>
      <c r="S491" s="19">
        <f t="shared" si="77"/>
        <v>0</v>
      </c>
      <c r="T491" s="20">
        <f ca="1">IF(AND(S491=1,F490&gt;D490),Assumptions!$B$17*(F490-D490),0)</f>
        <v>0</v>
      </c>
      <c r="U491" s="27">
        <f t="shared" ca="1" si="78"/>
        <v>1.1960639604053913E-3</v>
      </c>
      <c r="V491" s="34">
        <f t="shared" ca="1" si="79"/>
        <v>0.17784501998684554</v>
      </c>
    </row>
    <row r="492" spans="1:22" x14ac:dyDescent="0.25">
      <c r="A492" s="4">
        <f t="shared" si="70"/>
        <v>2</v>
      </c>
      <c r="B492" s="4">
        <f t="shared" si="71"/>
        <v>2014</v>
      </c>
      <c r="C492" s="9">
        <v>41675</v>
      </c>
      <c r="D492" s="12">
        <f ca="1">(1+[1]Returns!E492)*D491</f>
        <v>116360074.40949316</v>
      </c>
      <c r="E492" s="12">
        <f t="shared" ca="1" si="72"/>
        <v>117629939.3520368</v>
      </c>
      <c r="F492" s="12">
        <f t="shared" ca="1" si="73"/>
        <v>117618733.6923372</v>
      </c>
      <c r="G492" s="14">
        <f ca="1">G491*(1+Returns!G492)</f>
        <v>12176613.846598547</v>
      </c>
      <c r="H492" s="14">
        <f ca="1">H491*(1+Returns!H492)</f>
        <v>11720900.879895</v>
      </c>
      <c r="I492" s="14">
        <f ca="1">I491*(1+Returns!I492)</f>
        <v>5903044.2007223275</v>
      </c>
      <c r="J492" s="14">
        <f ca="1">J491*(1+Returns!J492)</f>
        <v>0</v>
      </c>
      <c r="K492" s="14">
        <f ca="1">K491*(1+Returns!K492)</f>
        <v>0</v>
      </c>
      <c r="L492" s="14">
        <f ca="1">L491*(1+Returns!L492)</f>
        <v>23424796.6023781</v>
      </c>
      <c r="M492" s="14">
        <f ca="1">M491*(1+Returns!M492)</f>
        <v>23509881.204627898</v>
      </c>
      <c r="N492" s="14">
        <f ca="1">N491*(1+Returns!N492)-R492-T492</f>
        <v>40894702.617814928</v>
      </c>
      <c r="O492" s="17">
        <f ca="1">(Assumptions!$B$16 / 252)*F491</f>
        <v>3739.1905396407724</v>
      </c>
      <c r="P492" s="17">
        <f t="shared" ca="1" si="74"/>
        <v>11205.659699606967</v>
      </c>
      <c r="Q492" s="16">
        <f t="shared" si="75"/>
        <v>0</v>
      </c>
      <c r="R492" s="17">
        <f t="shared" si="76"/>
        <v>0</v>
      </c>
      <c r="S492" s="19">
        <f t="shared" si="77"/>
        <v>0</v>
      </c>
      <c r="T492" s="20">
        <f ca="1">IF(AND(S492=1,F491&gt;D491),Assumptions!$B$17*(F491-D491),0)</f>
        <v>0</v>
      </c>
      <c r="U492" s="27">
        <f t="shared" ca="1" si="78"/>
        <v>-1.4073864008780079E-3</v>
      </c>
      <c r="V492" s="34">
        <f t="shared" ca="1" si="79"/>
        <v>0.17618733692337418</v>
      </c>
    </row>
    <row r="493" spans="1:22" x14ac:dyDescent="0.25">
      <c r="A493" s="4">
        <f t="shared" si="70"/>
        <v>2</v>
      </c>
      <c r="B493" s="4">
        <f t="shared" si="71"/>
        <v>2014</v>
      </c>
      <c r="C493" s="9">
        <v>41676</v>
      </c>
      <c r="D493" s="12">
        <f ca="1">(1+[1]Returns!E493)*D492</f>
        <v>116405308.22481911</v>
      </c>
      <c r="E493" s="12">
        <f t="shared" ca="1" si="72"/>
        <v>117574881.61319315</v>
      </c>
      <c r="F493" s="12">
        <f t="shared" ca="1" si="73"/>
        <v>117559942.02543983</v>
      </c>
      <c r="G493" s="14">
        <f ca="1">G492*(1+Returns!G493)</f>
        <v>12079145.973650398</v>
      </c>
      <c r="H493" s="14">
        <f ca="1">H492*(1+Returns!H493)</f>
        <v>11725673.820305632</v>
      </c>
      <c r="I493" s="14">
        <f ca="1">I492*(1+Returns!I493)</f>
        <v>5905556.5782106537</v>
      </c>
      <c r="J493" s="14">
        <f ca="1">J492*(1+Returns!J493)</f>
        <v>0</v>
      </c>
      <c r="K493" s="14">
        <f ca="1">K492*(1+Returns!K493)</f>
        <v>0</v>
      </c>
      <c r="L493" s="14">
        <f ca="1">L492*(1+Returns!L493)</f>
        <v>23434292.368535511</v>
      </c>
      <c r="M493" s="14">
        <f ca="1">M492*(1+Returns!M493)</f>
        <v>23519627.995317344</v>
      </c>
      <c r="N493" s="14">
        <f ca="1">N492*(1+Returns!N493)-R493-T493</f>
        <v>40910584.87717361</v>
      </c>
      <c r="O493" s="17">
        <f ca="1">(Assumptions!$B$16 / 252)*F492</f>
        <v>3733.9280537249901</v>
      </c>
      <c r="P493" s="17">
        <f t="shared" ca="1" si="74"/>
        <v>14939.587753331958</v>
      </c>
      <c r="Q493" s="16">
        <f t="shared" si="75"/>
        <v>0</v>
      </c>
      <c r="R493" s="17">
        <f t="shared" si="76"/>
        <v>0</v>
      </c>
      <c r="S493" s="19">
        <f t="shared" si="77"/>
        <v>0</v>
      </c>
      <c r="T493" s="20">
        <f ca="1">IF(AND(S493=1,F492&gt;D492),Assumptions!$B$17*(F492-D492),0)</f>
        <v>0</v>
      </c>
      <c r="U493" s="27">
        <f t="shared" ca="1" si="78"/>
        <v>-4.9984951420367629E-4</v>
      </c>
      <c r="V493" s="34">
        <f t="shared" ca="1" si="79"/>
        <v>0.17559942025440045</v>
      </c>
    </row>
    <row r="494" spans="1:22" x14ac:dyDescent="0.25">
      <c r="A494" s="4">
        <f t="shared" si="70"/>
        <v>2</v>
      </c>
      <c r="B494" s="4">
        <f t="shared" si="71"/>
        <v>2014</v>
      </c>
      <c r="C494" s="9">
        <v>41677</v>
      </c>
      <c r="D494" s="12">
        <f ca="1">(1+[1]Returns!E494)*D493</f>
        <v>116450559.62433842</v>
      </c>
      <c r="E494" s="12">
        <f t="shared" ca="1" si="72"/>
        <v>117584733.20401986</v>
      </c>
      <c r="F494" s="12">
        <f t="shared" ca="1" si="73"/>
        <v>117566061.55461493</v>
      </c>
      <c r="G494" s="14">
        <f ca="1">G493*(1+Returns!G494)</f>
        <v>12046570.359109003</v>
      </c>
      <c r="H494" s="14">
        <f ca="1">H493*(1+Returns!H494)</f>
        <v>11730448.704334797</v>
      </c>
      <c r="I494" s="14">
        <f ca="1">I493*(1+Returns!I494)</f>
        <v>5908070.0249846615</v>
      </c>
      <c r="J494" s="14">
        <f ca="1">J493*(1+Returns!J494)</f>
        <v>0</v>
      </c>
      <c r="K494" s="14">
        <f ca="1">K493*(1+Returns!K494)</f>
        <v>0</v>
      </c>
      <c r="L494" s="14">
        <f ca="1">L493*(1+Returns!L494)</f>
        <v>23443791.984014496</v>
      </c>
      <c r="M494" s="14">
        <f ca="1">M493*(1+Returns!M494)</f>
        <v>23529378.826857865</v>
      </c>
      <c r="N494" s="14">
        <f ca="1">N493*(1+Returns!N494)-R494-T494</f>
        <v>40926473.304719031</v>
      </c>
      <c r="O494" s="17">
        <f ca="1">(Assumptions!$B$16 / 252)*F493</f>
        <v>3732.0616516012642</v>
      </c>
      <c r="P494" s="17">
        <f t="shared" ca="1" si="74"/>
        <v>18671.649404933221</v>
      </c>
      <c r="Q494" s="16">
        <f t="shared" si="75"/>
        <v>0</v>
      </c>
      <c r="R494" s="17">
        <f t="shared" si="76"/>
        <v>0</v>
      </c>
      <c r="S494" s="19">
        <f t="shared" si="77"/>
        <v>0</v>
      </c>
      <c r="T494" s="20">
        <f ca="1">IF(AND(S494=1,F493&gt;D493),Assumptions!$B$17*(F493-D493),0)</f>
        <v>0</v>
      </c>
      <c r="U494" s="27">
        <f t="shared" ca="1" si="78"/>
        <v>5.2054544002588798E-5</v>
      </c>
      <c r="V494" s="34">
        <f t="shared" ca="1" si="79"/>
        <v>0.17566061554615153</v>
      </c>
    </row>
    <row r="495" spans="1:22" x14ac:dyDescent="0.25">
      <c r="A495" s="4">
        <f t="shared" si="70"/>
        <v>2</v>
      </c>
      <c r="B495" s="4">
        <f t="shared" si="71"/>
        <v>2014</v>
      </c>
      <c r="C495" s="9">
        <v>41680</v>
      </c>
      <c r="D495" s="12">
        <f ca="1">(1+[1]Returns!E495)*D494</f>
        <v>116495828.61488679</v>
      </c>
      <c r="E495" s="12">
        <f t="shared" ca="1" si="72"/>
        <v>117543548.81227747</v>
      </c>
      <c r="F495" s="12">
        <f t="shared" ca="1" si="73"/>
        <v>117521144.90695016</v>
      </c>
      <c r="G495" s="14">
        <f ca="1">G494*(1+Returns!G495)</f>
        <v>11962941.683857145</v>
      </c>
      <c r="H495" s="14">
        <f ca="1">H494*(1+Returns!H495)</f>
        <v>11735225.532773968</v>
      </c>
      <c r="I495" s="14">
        <f ca="1">I494*(1+Returns!I495)</f>
        <v>5910584.5414994471</v>
      </c>
      <c r="J495" s="14">
        <f ca="1">J494*(1+Returns!J495)</f>
        <v>0</v>
      </c>
      <c r="K495" s="14">
        <f ca="1">K494*(1+Returns!K495)</f>
        <v>0</v>
      </c>
      <c r="L495" s="14">
        <f ca="1">L494*(1+Returns!L495)</f>
        <v>23453295.45037546</v>
      </c>
      <c r="M495" s="14">
        <f ca="1">M494*(1+Returns!M495)</f>
        <v>23539133.700924732</v>
      </c>
      <c r="N495" s="14">
        <f ca="1">N494*(1+Returns!N495)-R495-T495</f>
        <v>40942367.902846724</v>
      </c>
      <c r="O495" s="17">
        <f ca="1">(Assumptions!$B$16 / 252)*F494</f>
        <v>3732.2559223687276</v>
      </c>
      <c r="P495" s="17">
        <f t="shared" ca="1" si="74"/>
        <v>22403.905327301949</v>
      </c>
      <c r="Q495" s="16">
        <f t="shared" si="75"/>
        <v>0</v>
      </c>
      <c r="R495" s="17">
        <f t="shared" si="76"/>
        <v>0</v>
      </c>
      <c r="S495" s="19">
        <f t="shared" si="77"/>
        <v>0</v>
      </c>
      <c r="T495" s="20">
        <f ca="1">IF(AND(S495=1,F494&gt;D494),Assumptions!$B$17*(F494-D494),0)</f>
        <v>0</v>
      </c>
      <c r="U495" s="27">
        <f t="shared" ca="1" si="78"/>
        <v>-3.8205454083284351E-4</v>
      </c>
      <c r="V495" s="34">
        <f t="shared" ca="1" si="79"/>
        <v>0.17521144906950381</v>
      </c>
    </row>
    <row r="496" spans="1:22" x14ac:dyDescent="0.25">
      <c r="A496" s="4">
        <f t="shared" si="70"/>
        <v>2</v>
      </c>
      <c r="B496" s="4">
        <f t="shared" si="71"/>
        <v>2014</v>
      </c>
      <c r="C496" s="9">
        <v>41681</v>
      </c>
      <c r="D496" s="12">
        <f ca="1">(1+[1]Returns!E496)*D495</f>
        <v>116541115.20330255</v>
      </c>
      <c r="E496" s="12">
        <f t="shared" ca="1" si="72"/>
        <v>117507668.64310992</v>
      </c>
      <c r="F496" s="12">
        <f t="shared" ca="1" si="73"/>
        <v>117481533.90778556</v>
      </c>
      <c r="G496" s="14">
        <f ca="1">G495*(1+Returns!G496)</f>
        <v>11884600.146158176</v>
      </c>
      <c r="H496" s="14">
        <f ca="1">H495*(1+Returns!H496)</f>
        <v>11740004.306414938</v>
      </c>
      <c r="I496" s="14">
        <f ca="1">I495*(1+Returns!I496)</f>
        <v>5913100.1282102996</v>
      </c>
      <c r="J496" s="14">
        <f ca="1">J495*(1+Returns!J496)</f>
        <v>0</v>
      </c>
      <c r="K496" s="14">
        <f ca="1">K495*(1+Returns!K496)</f>
        <v>0</v>
      </c>
      <c r="L496" s="14">
        <f ca="1">L495*(1+Returns!L496)</f>
        <v>23462802.769179448</v>
      </c>
      <c r="M496" s="14">
        <f ca="1">M495*(1+Returns!M496)</f>
        <v>23548892.6191939</v>
      </c>
      <c r="N496" s="14">
        <f ca="1">N495*(1+Returns!N496)-R496-T496</f>
        <v>40958268.673953161</v>
      </c>
      <c r="O496" s="17">
        <f ca="1">(Assumptions!$B$16 / 252)*F495</f>
        <v>3730.8299970460366</v>
      </c>
      <c r="P496" s="17">
        <f t="shared" ca="1" si="74"/>
        <v>26134.735324347985</v>
      </c>
      <c r="Q496" s="16">
        <f t="shared" si="75"/>
        <v>0</v>
      </c>
      <c r="R496" s="17">
        <f t="shared" si="76"/>
        <v>0</v>
      </c>
      <c r="S496" s="19">
        <f t="shared" si="77"/>
        <v>0</v>
      </c>
      <c r="T496" s="20">
        <f ca="1">IF(AND(S496=1,F495&gt;D495),Assumptions!$B$17*(F495-D495),0)</f>
        <v>0</v>
      </c>
      <c r="U496" s="27">
        <f t="shared" ca="1" si="78"/>
        <v>-3.3705423135521606E-4</v>
      </c>
      <c r="V496" s="34">
        <f t="shared" ca="1" si="79"/>
        <v>0.17481533907785773</v>
      </c>
    </row>
    <row r="497" spans="1:22" x14ac:dyDescent="0.25">
      <c r="A497" s="4">
        <f t="shared" si="70"/>
        <v>2</v>
      </c>
      <c r="B497" s="4">
        <f t="shared" si="71"/>
        <v>2014</v>
      </c>
      <c r="C497" s="9">
        <v>41682</v>
      </c>
      <c r="D497" s="12">
        <f ca="1">(1+[1]Returns!E497)*D496</f>
        <v>116586419.39642668</v>
      </c>
      <c r="E497" s="12">
        <f t="shared" ca="1" si="72"/>
        <v>117624722.83323464</v>
      </c>
      <c r="F497" s="12">
        <f t="shared" ca="1" si="73"/>
        <v>117594858.52540529</v>
      </c>
      <c r="G497" s="14">
        <f ca="1">G496*(1+Returns!G497)</f>
        <v>11959175.875846215</v>
      </c>
      <c r="H497" s="14">
        <f ca="1">H496*(1+Returns!H497)</f>
        <v>11744785.026049826</v>
      </c>
      <c r="I497" s="14">
        <f ca="1">I496*(1+Returns!I497)</f>
        <v>5915616.7855727021</v>
      </c>
      <c r="J497" s="14">
        <f ca="1">J496*(1+Returns!J497)</f>
        <v>0</v>
      </c>
      <c r="K497" s="14">
        <f ca="1">K496*(1+Returns!K497)</f>
        <v>0</v>
      </c>
      <c r="L497" s="14">
        <f ca="1">L496*(1+Returns!L497)</f>
        <v>23472313.941988137</v>
      </c>
      <c r="M497" s="14">
        <f ca="1">M496*(1+Returns!M497)</f>
        <v>23558655.583342031</v>
      </c>
      <c r="N497" s="14">
        <f ca="1">N496*(1+Returns!N497)-R497-T497</f>
        <v>40974175.620435737</v>
      </c>
      <c r="O497" s="17">
        <f ca="1">(Assumptions!$B$16 / 252)*F496</f>
        <v>3729.5725050090655</v>
      </c>
      <c r="P497" s="17">
        <f t="shared" ca="1" si="74"/>
        <v>29864.307829357051</v>
      </c>
      <c r="Q497" s="16">
        <f t="shared" si="75"/>
        <v>0</v>
      </c>
      <c r="R497" s="17">
        <f t="shared" si="76"/>
        <v>0</v>
      </c>
      <c r="S497" s="19">
        <f t="shared" si="77"/>
        <v>0</v>
      </c>
      <c r="T497" s="20">
        <f ca="1">IF(AND(S497=1,F496&gt;D496),Assumptions!$B$17*(F496-D496),0)</f>
        <v>0</v>
      </c>
      <c r="U497" s="27">
        <f t="shared" ca="1" si="78"/>
        <v>9.6461642821821236E-4</v>
      </c>
      <c r="V497" s="34">
        <f t="shared" ca="1" si="79"/>
        <v>0.17594858525405499</v>
      </c>
    </row>
    <row r="498" spans="1:22" x14ac:dyDescent="0.25">
      <c r="A498" s="4">
        <f t="shared" si="70"/>
        <v>2</v>
      </c>
      <c r="B498" s="4">
        <f t="shared" si="71"/>
        <v>2014</v>
      </c>
      <c r="C498" s="9">
        <v>41683</v>
      </c>
      <c r="D498" s="12">
        <f ca="1">(1+[1]Returns!E498)*D497</f>
        <v>116631741.20110284</v>
      </c>
      <c r="E498" s="12">
        <f t="shared" ca="1" si="72"/>
        <v>117809115.32750696</v>
      </c>
      <c r="F498" s="12">
        <f t="shared" ca="1" si="73"/>
        <v>117775517.84956568</v>
      </c>
      <c r="G498" s="14">
        <f ca="1">G497*(1+Returns!G498)</f>
        <v>12101072.810890485</v>
      </c>
      <c r="H498" s="14">
        <f ca="1">H497*(1+Returns!H498)</f>
        <v>11749567.692471072</v>
      </c>
      <c r="I498" s="14">
        <f ca="1">I497*(1+Returns!I498)</f>
        <v>5918134.5140423309</v>
      </c>
      <c r="J498" s="14">
        <f ca="1">J497*(1+Returns!J498)</f>
        <v>0</v>
      </c>
      <c r="K498" s="14">
        <f ca="1">K497*(1+Returns!K498)</f>
        <v>0</v>
      </c>
      <c r="L498" s="14">
        <f ca="1">L497*(1+Returns!L498)</f>
        <v>23481828.970363829</v>
      </c>
      <c r="M498" s="14">
        <f ca="1">M497*(1+Returns!M498)</f>
        <v>23568422.595046472</v>
      </c>
      <c r="N498" s="14">
        <f ca="1">N497*(1+Returns!N498)-R498-T498</f>
        <v>40990088.74469278</v>
      </c>
      <c r="O498" s="17">
        <f ca="1">(Assumptions!$B$16 / 252)*F497</f>
        <v>3733.1701119176282</v>
      </c>
      <c r="P498" s="17">
        <f t="shared" ca="1" si="74"/>
        <v>33597.477941274679</v>
      </c>
      <c r="Q498" s="16">
        <f t="shared" si="75"/>
        <v>0</v>
      </c>
      <c r="R498" s="17">
        <f t="shared" si="76"/>
        <v>0</v>
      </c>
      <c r="S498" s="19">
        <f t="shared" si="77"/>
        <v>0</v>
      </c>
      <c r="T498" s="20">
        <f ca="1">IF(AND(S498=1,F497&gt;D497),Assumptions!$B$17*(F497-D497),0)</f>
        <v>0</v>
      </c>
      <c r="U498" s="27">
        <f t="shared" ca="1" si="78"/>
        <v>1.5362859093144277E-3</v>
      </c>
      <c r="V498" s="34">
        <f t="shared" ca="1" si="79"/>
        <v>0.17775517849565903</v>
      </c>
    </row>
    <row r="499" spans="1:22" x14ac:dyDescent="0.25">
      <c r="A499" s="4">
        <f t="shared" si="70"/>
        <v>2</v>
      </c>
      <c r="B499" s="4">
        <f t="shared" si="71"/>
        <v>2014</v>
      </c>
      <c r="C499" s="9">
        <v>41684</v>
      </c>
      <c r="D499" s="12">
        <f ca="1">(1+[1]Returns!E499)*D498</f>
        <v>116677080.62417735</v>
      </c>
      <c r="E499" s="12">
        <f t="shared" ca="1" si="72"/>
        <v>117785429.68452764</v>
      </c>
      <c r="F499" s="12">
        <f t="shared" ca="1" si="73"/>
        <v>117748093.3012578</v>
      </c>
      <c r="G499" s="14">
        <f ca="1">G498*(1+Returns!G499)</f>
        <v>12034874.503002847</v>
      </c>
      <c r="H499" s="14">
        <f ca="1">H498*(1+Returns!H499)</f>
        <v>11754352.306471439</v>
      </c>
      <c r="I499" s="14">
        <f ca="1">I498*(1+Returns!I499)</f>
        <v>5920653.3140750574</v>
      </c>
      <c r="J499" s="14">
        <f ca="1">J498*(1+Returns!J499)</f>
        <v>0</v>
      </c>
      <c r="K499" s="14">
        <f ca="1">K498*(1+Returns!K499)</f>
        <v>0</v>
      </c>
      <c r="L499" s="14">
        <f ca="1">L498*(1+Returns!L499)</f>
        <v>23491347.855869465</v>
      </c>
      <c r="M499" s="14">
        <f ca="1">M498*(1+Returns!M499)</f>
        <v>23578193.655985273</v>
      </c>
      <c r="N499" s="14">
        <f ca="1">N498*(1+Returns!N499)-R499-T499</f>
        <v>41006008.049123548</v>
      </c>
      <c r="O499" s="17">
        <f ca="1">(Assumptions!$B$16 / 252)*F498</f>
        <v>3738.9053285576406</v>
      </c>
      <c r="P499" s="17">
        <f t="shared" ca="1" si="74"/>
        <v>37336.383269832317</v>
      </c>
      <c r="Q499" s="16">
        <f t="shared" si="75"/>
        <v>0</v>
      </c>
      <c r="R499" s="17">
        <f t="shared" si="76"/>
        <v>0</v>
      </c>
      <c r="S499" s="19">
        <f t="shared" si="77"/>
        <v>0</v>
      </c>
      <c r="T499" s="20">
        <f ca="1">IF(AND(S499=1,F498&gt;D498),Assumptions!$B$17*(F498-D498),0)</f>
        <v>0</v>
      </c>
      <c r="U499" s="27">
        <f t="shared" ca="1" si="78"/>
        <v>-2.3285440648967981E-4</v>
      </c>
      <c r="V499" s="34">
        <f t="shared" ca="1" si="79"/>
        <v>0.17748093301258017</v>
      </c>
    </row>
    <row r="500" spans="1:22" x14ac:dyDescent="0.25">
      <c r="A500" s="4">
        <f t="shared" si="70"/>
        <v>2</v>
      </c>
      <c r="B500" s="4">
        <f t="shared" si="71"/>
        <v>2014</v>
      </c>
      <c r="C500" s="9">
        <v>41687</v>
      </c>
      <c r="D500" s="12">
        <f ca="1">(1+[1]Returns!E500)*D499</f>
        <v>116722437.67249919</v>
      </c>
      <c r="E500" s="12">
        <f t="shared" ca="1" si="72"/>
        <v>117739666.98940787</v>
      </c>
      <c r="F500" s="12">
        <f t="shared" ca="1" si="73"/>
        <v>117698592.57143006</v>
      </c>
      <c r="G500" s="14">
        <f ca="1">G499*(1+Returns!G500)</f>
        <v>11946582.030402897</v>
      </c>
      <c r="H500" s="14">
        <f ca="1">H499*(1+Returns!H500)</f>
        <v>11759138.868844014</v>
      </c>
      <c r="I500" s="14">
        <f ca="1">I499*(1+Returns!I500)</f>
        <v>5923173.1861269465</v>
      </c>
      <c r="J500" s="14">
        <f ca="1">J499*(1+Returns!J500)</f>
        <v>0</v>
      </c>
      <c r="K500" s="14">
        <f ca="1">K499*(1+Returns!K500)</f>
        <v>0</v>
      </c>
      <c r="L500" s="14">
        <f ca="1">L499*(1+Returns!L500)</f>
        <v>23500870.600068621</v>
      </c>
      <c r="M500" s="14">
        <f ca="1">M499*(1+Returns!M500)</f>
        <v>23587968.767837174</v>
      </c>
      <c r="N500" s="14">
        <f ca="1">N499*(1+Returns!N500)-R500-T500</f>
        <v>41021933.53612823</v>
      </c>
      <c r="O500" s="17">
        <f ca="1">(Assumptions!$B$16 / 252)*F499</f>
        <v>3738.0347079764379</v>
      </c>
      <c r="P500" s="17">
        <f t="shared" ca="1" si="74"/>
        <v>41074.417977808756</v>
      </c>
      <c r="Q500" s="16">
        <f t="shared" si="75"/>
        <v>0</v>
      </c>
      <c r="R500" s="17">
        <f t="shared" si="76"/>
        <v>0</v>
      </c>
      <c r="S500" s="19">
        <f t="shared" si="77"/>
        <v>0</v>
      </c>
      <c r="T500" s="20">
        <f ca="1">IF(AND(S500=1,F499&gt;D499),Assumptions!$B$17*(F499-D499),0)</f>
        <v>0</v>
      </c>
      <c r="U500" s="27">
        <f t="shared" ca="1" si="78"/>
        <v>-4.2039517108016788E-4</v>
      </c>
      <c r="V500" s="34">
        <f t="shared" ca="1" si="79"/>
        <v>0.17698592571430272</v>
      </c>
    </row>
    <row r="501" spans="1:22" x14ac:dyDescent="0.25">
      <c r="A501" s="4">
        <f t="shared" si="70"/>
        <v>2</v>
      </c>
      <c r="B501" s="4">
        <f t="shared" si="71"/>
        <v>2014</v>
      </c>
      <c r="C501" s="9">
        <v>41688</v>
      </c>
      <c r="D501" s="12">
        <f ca="1">(1+[1]Returns!E501)*D500</f>
        <v>116767812.35292</v>
      </c>
      <c r="E501" s="12">
        <f t="shared" ca="1" si="72"/>
        <v>117626569.32796362</v>
      </c>
      <c r="F501" s="12">
        <f t="shared" ca="1" si="73"/>
        <v>117581758.44672957</v>
      </c>
      <c r="G501" s="14">
        <f ca="1">G500*(1+Returns!G501)</f>
        <v>11790937.472012082</v>
      </c>
      <c r="H501" s="14">
        <f ca="1">H500*(1+Returns!H501)</f>
        <v>11763927.380382203</v>
      </c>
      <c r="I501" s="14">
        <f ca="1">I500*(1+Returns!I501)</f>
        <v>5925694.1306542568</v>
      </c>
      <c r="J501" s="14">
        <f ca="1">J500*(1+Returns!J501)</f>
        <v>0</v>
      </c>
      <c r="K501" s="14">
        <f ca="1">K500*(1+Returns!K501)</f>
        <v>0</v>
      </c>
      <c r="L501" s="14">
        <f ca="1">L500*(1+Returns!L501)</f>
        <v>23510397.204525504</v>
      </c>
      <c r="M501" s="14">
        <f ca="1">M500*(1+Returns!M501)</f>
        <v>23597747.932281617</v>
      </c>
      <c r="N501" s="14">
        <f ca="1">N500*(1+Returns!N501)-R501-T501</f>
        <v>41037865.208107956</v>
      </c>
      <c r="O501" s="17">
        <f ca="1">(Assumptions!$B$16 / 252)*F500</f>
        <v>3736.4632562358747</v>
      </c>
      <c r="P501" s="17">
        <f t="shared" ca="1" si="74"/>
        <v>44810.881234044631</v>
      </c>
      <c r="Q501" s="16">
        <f t="shared" si="75"/>
        <v>0</v>
      </c>
      <c r="R501" s="17">
        <f t="shared" si="76"/>
        <v>0</v>
      </c>
      <c r="S501" s="19">
        <f t="shared" si="77"/>
        <v>0</v>
      </c>
      <c r="T501" s="20">
        <f ca="1">IF(AND(S501=1,F500&gt;D500),Assumptions!$B$17*(F500-D500),0)</f>
        <v>0</v>
      </c>
      <c r="U501" s="27">
        <f t="shared" ca="1" si="78"/>
        <v>-9.9265524037239761E-4</v>
      </c>
      <c r="V501" s="34">
        <f t="shared" ca="1" si="79"/>
        <v>0.17581758446729778</v>
      </c>
    </row>
    <row r="502" spans="1:22" x14ac:dyDescent="0.25">
      <c r="A502" s="4">
        <f t="shared" si="70"/>
        <v>2</v>
      </c>
      <c r="B502" s="4">
        <f t="shared" si="71"/>
        <v>2014</v>
      </c>
      <c r="C502" s="9">
        <v>41689</v>
      </c>
      <c r="D502" s="12">
        <f ca="1">(1+[1]Returns!E502)*D501</f>
        <v>116813204.67229407</v>
      </c>
      <c r="E502" s="12">
        <f t="shared" ca="1" si="72"/>
        <v>117711364.19024351</v>
      </c>
      <c r="F502" s="12">
        <f t="shared" ca="1" si="73"/>
        <v>117662820.55477306</v>
      </c>
      <c r="G502" s="14">
        <f ca="1">G501*(1+Returns!G502)</f>
        <v>11833168.310981885</v>
      </c>
      <c r="H502" s="14">
        <f ca="1">H501*(1+Returns!H502)</f>
        <v>11768717.841879738</v>
      </c>
      <c r="I502" s="14">
        <f ca="1">I501*(1+Returns!I502)</f>
        <v>5928216.1481134417</v>
      </c>
      <c r="J502" s="14">
        <f ca="1">J501*(1+Returns!J502)</f>
        <v>0</v>
      </c>
      <c r="K502" s="14">
        <f ca="1">K501*(1+Returns!K502)</f>
        <v>0</v>
      </c>
      <c r="L502" s="14">
        <f ca="1">L501*(1+Returns!L502)</f>
        <v>23519927.670804955</v>
      </c>
      <c r="M502" s="14">
        <f ca="1">M501*(1+Returns!M502)</f>
        <v>23607531.150998734</v>
      </c>
      <c r="N502" s="14">
        <f ca="1">N501*(1+Returns!N502)-R502-T502</f>
        <v>41053803.067464776</v>
      </c>
      <c r="O502" s="17">
        <f ca="1">(Assumptions!$B$16 / 252)*F501</f>
        <v>3732.7542364041133</v>
      </c>
      <c r="P502" s="17">
        <f t="shared" ca="1" si="74"/>
        <v>48543.635470448746</v>
      </c>
      <c r="Q502" s="16">
        <f t="shared" si="75"/>
        <v>0</v>
      </c>
      <c r="R502" s="17">
        <f t="shared" si="76"/>
        <v>0</v>
      </c>
      <c r="S502" s="19">
        <f t="shared" si="77"/>
        <v>0</v>
      </c>
      <c r="T502" s="20">
        <f ca="1">IF(AND(S502=1,F501&gt;D501),Assumptions!$B$17*(F501-D501),0)</f>
        <v>0</v>
      </c>
      <c r="U502" s="27">
        <f t="shared" ca="1" si="78"/>
        <v>6.8941057791893634E-4</v>
      </c>
      <c r="V502" s="34">
        <f t="shared" ca="1" si="79"/>
        <v>0.17662820554773262</v>
      </c>
    </row>
    <row r="503" spans="1:22" x14ac:dyDescent="0.25">
      <c r="A503" s="4">
        <f t="shared" si="70"/>
        <v>2</v>
      </c>
      <c r="B503" s="4">
        <f t="shared" si="71"/>
        <v>2014</v>
      </c>
      <c r="C503" s="9">
        <v>41690</v>
      </c>
      <c r="D503" s="12">
        <f ca="1">(1+[1]Returns!E503)*D502</f>
        <v>116858614.63747837</v>
      </c>
      <c r="E503" s="12">
        <f t="shared" ca="1" si="72"/>
        <v>117831596.71383749</v>
      </c>
      <c r="F503" s="12">
        <f t="shared" ca="1" si="73"/>
        <v>117779317.75073038</v>
      </c>
      <c r="G503" s="14">
        <f ca="1">G502*(1+Returns!G503)</f>
        <v>11910819.678002164</v>
      </c>
      <c r="H503" s="14">
        <f ca="1">H502*(1+Returns!H503)</f>
        <v>11773510.254130676</v>
      </c>
      <c r="I503" s="14">
        <f ca="1">I502*(1+Returns!I503)</f>
        <v>5930739.238961149</v>
      </c>
      <c r="J503" s="14">
        <f ca="1">J502*(1+Returns!J503)</f>
        <v>0</v>
      </c>
      <c r="K503" s="14">
        <f ca="1">K502*(1+Returns!K503)</f>
        <v>0</v>
      </c>
      <c r="L503" s="14">
        <f ca="1">L502*(1+Returns!L503)</f>
        <v>23529462.000472452</v>
      </c>
      <c r="M503" s="14">
        <f ca="1">M502*(1+Returns!M503)</f>
        <v>23617318.425669357</v>
      </c>
      <c r="N503" s="14">
        <f ca="1">N502*(1+Returns!N503)-R503-T503</f>
        <v>41069747.116601691</v>
      </c>
      <c r="O503" s="17">
        <f ca="1">(Assumptions!$B$16 / 252)*F502</f>
        <v>3735.3276366594623</v>
      </c>
      <c r="P503" s="17">
        <f t="shared" ca="1" si="74"/>
        <v>52278.963107108211</v>
      </c>
      <c r="Q503" s="16">
        <f t="shared" si="75"/>
        <v>0</v>
      </c>
      <c r="R503" s="17">
        <f t="shared" si="76"/>
        <v>0</v>
      </c>
      <c r="S503" s="19">
        <f t="shared" si="77"/>
        <v>0</v>
      </c>
      <c r="T503" s="20">
        <f ca="1">IF(AND(S503=1,F502&gt;D502),Assumptions!$B$17*(F502-D502),0)</f>
        <v>0</v>
      </c>
      <c r="U503" s="27">
        <f t="shared" ca="1" si="78"/>
        <v>9.9009351813972302E-4</v>
      </c>
      <c r="V503" s="34">
        <f t="shared" ca="1" si="79"/>
        <v>0.17779317750730583</v>
      </c>
    </row>
    <row r="504" spans="1:22" x14ac:dyDescent="0.25">
      <c r="A504" s="4">
        <f t="shared" si="70"/>
        <v>2</v>
      </c>
      <c r="B504" s="4">
        <f t="shared" si="71"/>
        <v>2014</v>
      </c>
      <c r="C504" s="9">
        <v>41691</v>
      </c>
      <c r="D504" s="12">
        <f ca="1">(1+[1]Returns!E504)*D503</f>
        <v>116904042.25533254</v>
      </c>
      <c r="E504" s="12">
        <f t="shared" ca="1" si="72"/>
        <v>117958588.17346834</v>
      </c>
      <c r="F504" s="12">
        <f t="shared" ca="1" si="73"/>
        <v>117902570.18440089</v>
      </c>
      <c r="G504" s="14">
        <f ca="1">G503*(1+Returns!G504)</f>
        <v>11995212.840892999</v>
      </c>
      <c r="H504" s="14">
        <f ca="1">H503*(1+Returns!H504)</f>
        <v>11778304.617929395</v>
      </c>
      <c r="I504" s="14">
        <f ca="1">I503*(1+Returns!I504)</f>
        <v>5933263.4036542196</v>
      </c>
      <c r="J504" s="14">
        <f ca="1">J503*(1+Returns!J504)</f>
        <v>0</v>
      </c>
      <c r="K504" s="14">
        <f ca="1">K503*(1+Returns!K504)</f>
        <v>0</v>
      </c>
      <c r="L504" s="14">
        <f ca="1">L503*(1+Returns!L504)</f>
        <v>23539000.195094105</v>
      </c>
      <c r="M504" s="14">
        <f ca="1">M503*(1+Returns!M504)</f>
        <v>23627109.757975016</v>
      </c>
      <c r="N504" s="14">
        <f ca="1">N503*(1+Returns!N504)-R504-T504</f>
        <v>41085697.357922614</v>
      </c>
      <c r="O504" s="17">
        <f ca="1">(Assumptions!$B$16 / 252)*F503</f>
        <v>3739.0259603406466</v>
      </c>
      <c r="P504" s="17">
        <f t="shared" ca="1" si="74"/>
        <v>56017.989067448856</v>
      </c>
      <c r="Q504" s="16">
        <f t="shared" si="75"/>
        <v>0</v>
      </c>
      <c r="R504" s="17">
        <f t="shared" si="76"/>
        <v>0</v>
      </c>
      <c r="S504" s="19">
        <f t="shared" si="77"/>
        <v>0</v>
      </c>
      <c r="T504" s="20">
        <f ca="1">IF(AND(S504=1,F503&gt;D503),Assumptions!$B$17*(F503-D503),0)</f>
        <v>0</v>
      </c>
      <c r="U504" s="27">
        <f t="shared" ca="1" si="78"/>
        <v>1.0464692445524282E-3</v>
      </c>
      <c r="V504" s="34">
        <f t="shared" ca="1" si="79"/>
        <v>0.1790257018440109</v>
      </c>
    </row>
    <row r="505" spans="1:22" x14ac:dyDescent="0.25">
      <c r="A505" s="4">
        <f t="shared" si="70"/>
        <v>2</v>
      </c>
      <c r="B505" s="4">
        <f t="shared" si="71"/>
        <v>2014</v>
      </c>
      <c r="C505" s="9">
        <v>41694</v>
      </c>
      <c r="D505" s="12">
        <f ca="1">(1+[1]Returns!E505)*D504</f>
        <v>116949487.53271888</v>
      </c>
      <c r="E505" s="12">
        <f t="shared" ca="1" si="72"/>
        <v>117996533.47056243</v>
      </c>
      <c r="F505" s="12">
        <f t="shared" ca="1" si="73"/>
        <v>117936772.54275897</v>
      </c>
      <c r="G505" s="14">
        <f ca="1">G504*(1+Returns!G505)</f>
        <v>11990542.694175137</v>
      </c>
      <c r="H505" s="14">
        <f ca="1">H504*(1+Returns!H505)</f>
        <v>11783100.934070596</v>
      </c>
      <c r="I505" s="14">
        <f ca="1">I504*(1+Returns!I505)</f>
        <v>5935788.6426496906</v>
      </c>
      <c r="J505" s="14">
        <f ca="1">J504*(1+Returns!J505)</f>
        <v>0</v>
      </c>
      <c r="K505" s="14">
        <f ca="1">K504*(1+Returns!K505)</f>
        <v>0</v>
      </c>
      <c r="L505" s="14">
        <f ca="1">L504*(1+Returns!L505)</f>
        <v>23548542.256236661</v>
      </c>
      <c r="M505" s="14">
        <f ca="1">M504*(1+Returns!M505)</f>
        <v>23636905.149597932</v>
      </c>
      <c r="N505" s="14">
        <f ca="1">N504*(1+Returns!N505)-R505-T505</f>
        <v>41101653.793832399</v>
      </c>
      <c r="O505" s="17">
        <f ca="1">(Assumptions!$B$16 / 252)*F504</f>
        <v>3742.9387360127262</v>
      </c>
      <c r="P505" s="17">
        <f t="shared" ca="1" si="74"/>
        <v>59760.927803461585</v>
      </c>
      <c r="Q505" s="16">
        <f t="shared" si="75"/>
        <v>0</v>
      </c>
      <c r="R505" s="17">
        <f t="shared" si="76"/>
        <v>0</v>
      </c>
      <c r="S505" s="19">
        <f t="shared" si="77"/>
        <v>0</v>
      </c>
      <c r="T505" s="20">
        <f ca="1">IF(AND(S505=1,F504&gt;D504),Assumptions!$B$17*(F504-D504),0)</f>
        <v>0</v>
      </c>
      <c r="U505" s="27">
        <f t="shared" ca="1" si="78"/>
        <v>2.9009001504021192E-4</v>
      </c>
      <c r="V505" s="34">
        <f t="shared" ca="1" si="79"/>
        <v>0.17936772542759161</v>
      </c>
    </row>
    <row r="506" spans="1:22" x14ac:dyDescent="0.25">
      <c r="A506" s="4">
        <f t="shared" si="70"/>
        <v>2</v>
      </c>
      <c r="B506" s="4">
        <f t="shared" si="71"/>
        <v>2014</v>
      </c>
      <c r="C506" s="9">
        <v>41695</v>
      </c>
      <c r="D506" s="12">
        <f ca="1">(1+[1]Returns!E506)*D505</f>
        <v>116994950.47650234</v>
      </c>
      <c r="E506" s="12">
        <f t="shared" ca="1" si="72"/>
        <v>118053386.39815417</v>
      </c>
      <c r="F506" s="12">
        <f t="shared" ca="1" si="73"/>
        <v>117989881.44582555</v>
      </c>
      <c r="G506" s="14">
        <f ca="1">G505*(1+Returns!G506)</f>
        <v>12004763.0239747</v>
      </c>
      <c r="H506" s="14">
        <f ca="1">H505*(1+Returns!H506)</f>
        <v>11787899.203349305</v>
      </c>
      <c r="I506" s="14">
        <f ca="1">I505*(1+Returns!I506)</f>
        <v>5938314.9564047921</v>
      </c>
      <c r="J506" s="14">
        <f ca="1">J505*(1+Returns!J506)</f>
        <v>0</v>
      </c>
      <c r="K506" s="14">
        <f ca="1">K505*(1+Returns!K506)</f>
        <v>0</v>
      </c>
      <c r="L506" s="14">
        <f ca="1">L505*(1+Returns!L506)</f>
        <v>23558088.1854675</v>
      </c>
      <c r="M506" s="14">
        <f ca="1">M505*(1+Returns!M506)</f>
        <v>23646704.602221031</v>
      </c>
      <c r="N506" s="14">
        <f ca="1">N505*(1+Returns!N506)-R506-T506</f>
        <v>41117616.426736839</v>
      </c>
      <c r="O506" s="17">
        <f ca="1">(Assumptions!$B$16 / 252)*F505</f>
        <v>3744.0245251669512</v>
      </c>
      <c r="P506" s="17">
        <f t="shared" ca="1" si="74"/>
        <v>63504.95232862854</v>
      </c>
      <c r="Q506" s="16">
        <f t="shared" si="75"/>
        <v>0</v>
      </c>
      <c r="R506" s="17">
        <f t="shared" si="76"/>
        <v>0</v>
      </c>
      <c r="S506" s="19">
        <f t="shared" si="77"/>
        <v>0</v>
      </c>
      <c r="T506" s="20">
        <f ca="1">IF(AND(S506=1,F505&gt;D505),Assumptions!$B$17*(F505-D505),0)</f>
        <v>0</v>
      </c>
      <c r="U506" s="27">
        <f t="shared" ca="1" si="78"/>
        <v>4.5031674109385911E-4</v>
      </c>
      <c r="V506" s="34">
        <f t="shared" ca="1" si="79"/>
        <v>0.17989881445825739</v>
      </c>
    </row>
    <row r="507" spans="1:22" x14ac:dyDescent="0.25">
      <c r="A507" s="4">
        <f t="shared" si="70"/>
        <v>2</v>
      </c>
      <c r="B507" s="4">
        <f t="shared" si="71"/>
        <v>2014</v>
      </c>
      <c r="C507" s="9">
        <v>41696</v>
      </c>
      <c r="D507" s="12">
        <f ca="1">(1+[1]Returns!E507)*D506</f>
        <v>117040431.09355058</v>
      </c>
      <c r="E507" s="12">
        <f t="shared" ca="1" si="72"/>
        <v>118156551.68006471</v>
      </c>
      <c r="F507" s="12">
        <f t="shared" ca="1" si="73"/>
        <v>118089301.01721399</v>
      </c>
      <c r="G507" s="14">
        <f ca="1">G506*(1+Returns!G507)</f>
        <v>12065278.547201656</v>
      </c>
      <c r="H507" s="14">
        <f ca="1">H506*(1+Returns!H507)</f>
        <v>11792699.426560871</v>
      </c>
      <c r="I507" s="14">
        <f ca="1">I506*(1+Returns!I507)</f>
        <v>5940842.3453769498</v>
      </c>
      <c r="J507" s="14">
        <f ca="1">J506*(1+Returns!J507)</f>
        <v>0</v>
      </c>
      <c r="K507" s="14">
        <f ca="1">K506*(1+Returns!K507)</f>
        <v>0</v>
      </c>
      <c r="L507" s="14">
        <f ca="1">L506*(1+Returns!L507)</f>
        <v>23567637.984354638</v>
      </c>
      <c r="M507" s="14">
        <f ca="1">M506*(1+Returns!M507)</f>
        <v>23656508.117527936</v>
      </c>
      <c r="N507" s="14">
        <f ca="1">N506*(1+Returns!N507)-R507-T507</f>
        <v>41133585.259042658</v>
      </c>
      <c r="O507" s="17">
        <f ca="1">(Assumptions!$B$16 / 252)*F506</f>
        <v>3745.7105220896997</v>
      </c>
      <c r="P507" s="17">
        <f t="shared" ca="1" si="74"/>
        <v>67250.662850718247</v>
      </c>
      <c r="Q507" s="16">
        <f t="shared" si="75"/>
        <v>0</v>
      </c>
      <c r="R507" s="17">
        <f t="shared" si="76"/>
        <v>0</v>
      </c>
      <c r="S507" s="19">
        <f t="shared" si="77"/>
        <v>0</v>
      </c>
      <c r="T507" s="20">
        <f ca="1">IF(AND(S507=1,F506&gt;D506),Assumptions!$B$17*(F506-D506),0)</f>
        <v>0</v>
      </c>
      <c r="U507" s="27">
        <f t="shared" ca="1" si="78"/>
        <v>8.42610994859605E-4</v>
      </c>
      <c r="V507" s="34">
        <f t="shared" ca="1" si="79"/>
        <v>0.18089301017214177</v>
      </c>
    </row>
    <row r="508" spans="1:22" x14ac:dyDescent="0.25">
      <c r="A508" s="4">
        <f t="shared" si="70"/>
        <v>2</v>
      </c>
      <c r="B508" s="4">
        <f t="shared" si="71"/>
        <v>2014</v>
      </c>
      <c r="C508" s="9">
        <v>41697</v>
      </c>
      <c r="D508" s="12">
        <f ca="1">(1+[1]Returns!E508)*D507</f>
        <v>117086182.19806504</v>
      </c>
      <c r="E508" s="12">
        <f t="shared" ca="1" si="72"/>
        <v>118198005.54217292</v>
      </c>
      <c r="F508" s="12">
        <f t="shared" ca="1" si="73"/>
        <v>118127006.01262325</v>
      </c>
      <c r="G508" s="14">
        <f ca="1">G507*(1+Returns!G508)</f>
        <v>12063828.812508862</v>
      </c>
      <c r="H508" s="14">
        <f ca="1">H507*(1+Returns!H508)</f>
        <v>11797528.226319712</v>
      </c>
      <c r="I508" s="14">
        <f ca="1">I507*(1+Returns!I508)</f>
        <v>5943384.7951607751</v>
      </c>
      <c r="J508" s="14">
        <f ca="1">J507*(1+Returns!J508)</f>
        <v>0</v>
      </c>
      <c r="K508" s="14">
        <f ca="1">K507*(1+Returns!K508)</f>
        <v>0</v>
      </c>
      <c r="L508" s="14">
        <f ca="1">L507*(1+Returns!L508)</f>
        <v>23577244.629223954</v>
      </c>
      <c r="M508" s="14">
        <f ca="1">M507*(1+Returns!M508)</f>
        <v>23666370.017835502</v>
      </c>
      <c r="N508" s="14">
        <f ca="1">N507*(1+Returns!N508)-R508-T508</f>
        <v>41149649.061124116</v>
      </c>
      <c r="O508" s="17">
        <f ca="1">(Assumptions!$B$16 / 252)*F507</f>
        <v>3748.8666989591738</v>
      </c>
      <c r="P508" s="17">
        <f t="shared" ca="1" si="74"/>
        <v>70999.52954967742</v>
      </c>
      <c r="Q508" s="16">
        <f t="shared" si="75"/>
        <v>0</v>
      </c>
      <c r="R508" s="17">
        <f t="shared" si="76"/>
        <v>0</v>
      </c>
      <c r="S508" s="19">
        <f t="shared" si="77"/>
        <v>0</v>
      </c>
      <c r="T508" s="20">
        <f ca="1">IF(AND(S508=1,F507&gt;D507),Assumptions!$B$17*(F507-D507),0)</f>
        <v>0</v>
      </c>
      <c r="U508" s="27">
        <f t="shared" ca="1" si="78"/>
        <v>3.1929222278792579E-4</v>
      </c>
      <c r="V508" s="34">
        <f t="shared" ca="1" si="79"/>
        <v>0.18127006012623426</v>
      </c>
    </row>
    <row r="509" spans="1:22" x14ac:dyDescent="0.25">
      <c r="A509" s="4">
        <f t="shared" si="70"/>
        <v>2</v>
      </c>
      <c r="B509" s="4">
        <f t="shared" si="71"/>
        <v>2014</v>
      </c>
      <c r="C509" s="9">
        <v>41698</v>
      </c>
      <c r="D509" s="12">
        <f ca="1">(1+[1]Returns!E509)*D508</f>
        <v>117132960.46957681</v>
      </c>
      <c r="E509" s="12">
        <f t="shared" ca="1" si="72"/>
        <v>118502725.08993079</v>
      </c>
      <c r="F509" s="12">
        <f t="shared" ca="1" si="73"/>
        <v>118427975.49669817</v>
      </c>
      <c r="G509" s="14">
        <f ca="1">G508*(1+Returns!G509)</f>
        <v>12324682.568453807</v>
      </c>
      <c r="H509" s="14">
        <f ca="1">H508*(1+Returns!H509)</f>
        <v>11802465.281145966</v>
      </c>
      <c r="I509" s="14">
        <f ca="1">I508*(1+Returns!I509)</f>
        <v>5945984.1611806992</v>
      </c>
      <c r="J509" s="14">
        <f ca="1">J508*(1+Returns!J509)</f>
        <v>0</v>
      </c>
      <c r="K509" s="14">
        <f ca="1">K508*(1+Returns!K509)</f>
        <v>0</v>
      </c>
      <c r="L509" s="14">
        <f ca="1">L508*(1+Returns!L509)</f>
        <v>23587066.67304429</v>
      </c>
      <c r="M509" s="14">
        <f ca="1">M508*(1+Returns!M509)</f>
        <v>23676452.880822428</v>
      </c>
      <c r="N509" s="14">
        <f ca="1">N508*(1+Returns!N509)-R509-T509</f>
        <v>41166073.52528359</v>
      </c>
      <c r="O509" s="17">
        <f ca="1">(Assumptions!$B$16 / 252)*F508</f>
        <v>3750.0636829404207</v>
      </c>
      <c r="P509" s="17">
        <f t="shared" ca="1" si="74"/>
        <v>74749.593232617844</v>
      </c>
      <c r="Q509" s="16">
        <f t="shared" si="75"/>
        <v>0</v>
      </c>
      <c r="R509" s="17">
        <f t="shared" si="76"/>
        <v>0</v>
      </c>
      <c r="S509" s="19">
        <f t="shared" si="77"/>
        <v>0</v>
      </c>
      <c r="T509" s="20">
        <f ca="1">IF(AND(S509=1,F508&gt;D508),Assumptions!$B$17*(F508-D508),0)</f>
        <v>0</v>
      </c>
      <c r="U509" s="27">
        <f t="shared" ca="1" si="78"/>
        <v>2.5478465444452869E-3</v>
      </c>
      <c r="V509" s="34">
        <f t="shared" ca="1" si="79"/>
        <v>0.18427975496698346</v>
      </c>
    </row>
    <row r="510" spans="1:22" x14ac:dyDescent="0.25">
      <c r="A510" s="4">
        <f t="shared" si="70"/>
        <v>3</v>
      </c>
      <c r="B510" s="4">
        <f t="shared" si="71"/>
        <v>2014</v>
      </c>
      <c r="C510" s="9">
        <v>41703</v>
      </c>
      <c r="D510" s="12">
        <f ca="1">(1+[1]Returns!E510)*D509</f>
        <v>117179757.42994361</v>
      </c>
      <c r="E510" s="12">
        <f t="shared" ca="1" si="72"/>
        <v>118437477.56089187</v>
      </c>
      <c r="F510" s="12">
        <f t="shared" ca="1" si="73"/>
        <v>118433717.94262213</v>
      </c>
      <c r="G510" s="14">
        <f ca="1">G509*(1+Returns!G510)</f>
        <v>12290300.694776859</v>
      </c>
      <c r="H510" s="14">
        <f ca="1">H509*(1+Returns!H510)</f>
        <v>11807404.402041474</v>
      </c>
      <c r="I510" s="14">
        <f ca="1">I509*(1+Returns!I510)</f>
        <v>5948584.6640450209</v>
      </c>
      <c r="J510" s="14">
        <f ca="1">J509*(1+Returns!J510)</f>
        <v>0</v>
      </c>
      <c r="K510" s="14">
        <f ca="1">K509*(1+Returns!K510)</f>
        <v>0</v>
      </c>
      <c r="L510" s="14">
        <f ca="1">L509*(1+Returns!L510)</f>
        <v>23596892.808629647</v>
      </c>
      <c r="M510" s="14">
        <f ca="1">M509*(1+Returns!M510)</f>
        <v>23686540.039530493</v>
      </c>
      <c r="N510" s="14">
        <f ca="1">N509*(1+Returns!N510)-R510-T510</f>
        <v>41107754.95186837</v>
      </c>
      <c r="O510" s="17">
        <f ca="1">(Assumptions!$B$16 / 252)*F509</f>
        <v>3759.6182697364497</v>
      </c>
      <c r="P510" s="17">
        <f t="shared" ca="1" si="74"/>
        <v>3759.6182697364566</v>
      </c>
      <c r="Q510" s="16">
        <f t="shared" si="75"/>
        <v>1</v>
      </c>
      <c r="R510" s="17">
        <f t="shared" ca="1" si="76"/>
        <v>74749.593232617844</v>
      </c>
      <c r="S510" s="19">
        <f t="shared" si="77"/>
        <v>0</v>
      </c>
      <c r="T510" s="20">
        <f ca="1">IF(AND(S510=1,F509&gt;D509),Assumptions!$B$17*(F509-D509),0)</f>
        <v>0</v>
      </c>
      <c r="U510" s="27">
        <f t="shared" ca="1" si="78"/>
        <v>4.8488930929346807E-5</v>
      </c>
      <c r="V510" s="34">
        <f t="shared" ca="1" si="79"/>
        <v>0.18433717942622296</v>
      </c>
    </row>
    <row r="511" spans="1:22" x14ac:dyDescent="0.25">
      <c r="A511" s="4">
        <f t="shared" si="70"/>
        <v>3</v>
      </c>
      <c r="B511" s="4">
        <f t="shared" si="71"/>
        <v>2014</v>
      </c>
      <c r="C511" s="9">
        <v>41704</v>
      </c>
      <c r="D511" s="12">
        <f ca="1">(1+[1]Returns!E511)*D510</f>
        <v>117226405.51957889</v>
      </c>
      <c r="E511" s="12">
        <f t="shared" ca="1" si="72"/>
        <v>118579632.99769518</v>
      </c>
      <c r="F511" s="12">
        <f t="shared" ca="1" si="73"/>
        <v>118572113.57885583</v>
      </c>
      <c r="G511" s="14">
        <f ca="1">G510*(1+Returns!G511)</f>
        <v>12388740.634650059</v>
      </c>
      <c r="H511" s="14">
        <f ca="1">H510*(1+Returns!H511)</f>
        <v>11812327.945056122</v>
      </c>
      <c r="I511" s="14">
        <f ca="1">I510*(1+Returns!I511)</f>
        <v>5951177.0353804315</v>
      </c>
      <c r="J511" s="14">
        <f ca="1">J510*(1+Returns!J511)</f>
        <v>0</v>
      </c>
      <c r="K511" s="14">
        <f ca="1">K510*(1+Returns!K511)</f>
        <v>0</v>
      </c>
      <c r="L511" s="14">
        <f ca="1">L510*(1+Returns!L511)</f>
        <v>23606687.926110428</v>
      </c>
      <c r="M511" s="14">
        <f ca="1">M510*(1+Returns!M511)</f>
        <v>23696595.492975809</v>
      </c>
      <c r="N511" s="14">
        <f ca="1">N510*(1+Returns!N511)-R511-T511</f>
        <v>41124103.96352233</v>
      </c>
      <c r="O511" s="17">
        <f ca="1">(Assumptions!$B$16 / 252)*F510</f>
        <v>3759.8005696070513</v>
      </c>
      <c r="P511" s="17">
        <f t="shared" ca="1" si="74"/>
        <v>7519.4188393435079</v>
      </c>
      <c r="Q511" s="16">
        <f t="shared" si="75"/>
        <v>0</v>
      </c>
      <c r="R511" s="17">
        <f t="shared" si="76"/>
        <v>0</v>
      </c>
      <c r="S511" s="19">
        <f t="shared" si="77"/>
        <v>0</v>
      </c>
      <c r="T511" s="20">
        <f ca="1">IF(AND(S511=1,F510&gt;D510),Assumptions!$B$17*(F510-D510),0)</f>
        <v>0</v>
      </c>
      <c r="U511" s="27">
        <f t="shared" ca="1" si="78"/>
        <v>1.1685492834123679E-3</v>
      </c>
      <c r="V511" s="34">
        <f t="shared" ca="1" si="79"/>
        <v>0.1857211357885602</v>
      </c>
    </row>
    <row r="512" spans="1:22" x14ac:dyDescent="0.25">
      <c r="A512" s="4">
        <f t="shared" si="70"/>
        <v>3</v>
      </c>
      <c r="B512" s="4">
        <f t="shared" si="71"/>
        <v>2014</v>
      </c>
      <c r="C512" s="9">
        <v>41705</v>
      </c>
      <c r="D512" s="12">
        <f ca="1">(1+[1]Returns!E512)*D511</f>
        <v>117273072.17935218</v>
      </c>
      <c r="E512" s="12">
        <f t="shared" ca="1" si="72"/>
        <v>118675873.1379745</v>
      </c>
      <c r="F512" s="12">
        <f t="shared" ca="1" si="73"/>
        <v>118664589.52505329</v>
      </c>
      <c r="G512" s="14">
        <f ca="1">G511*(1+Returns!G512)</f>
        <v>12441247.258279882</v>
      </c>
      <c r="H512" s="14">
        <f ca="1">H511*(1+Returns!H512)</f>
        <v>11817253.541127902</v>
      </c>
      <c r="I512" s="14">
        <f ca="1">I511*(1+Returns!I512)</f>
        <v>5953770.5364617435</v>
      </c>
      <c r="J512" s="14">
        <f ca="1">J511*(1+Returns!J512)</f>
        <v>0</v>
      </c>
      <c r="K512" s="14">
        <f ca="1">K511*(1+Returns!K512)</f>
        <v>0</v>
      </c>
      <c r="L512" s="14">
        <f ca="1">L511*(1+Returns!L512)</f>
        <v>23616487.109564099</v>
      </c>
      <c r="M512" s="14">
        <f ca="1">M511*(1+Returns!M512)</f>
        <v>23706655.215180673</v>
      </c>
      <c r="N512" s="14">
        <f ca="1">N511*(1+Returns!N512)-R512-T512</f>
        <v>41140459.477360182</v>
      </c>
      <c r="O512" s="17">
        <f ca="1">(Assumptions!$B$16 / 252)*F511</f>
        <v>3764.1940818684388</v>
      </c>
      <c r="P512" s="17">
        <f t="shared" ca="1" si="74"/>
        <v>11283.612921211947</v>
      </c>
      <c r="Q512" s="16">
        <f t="shared" si="75"/>
        <v>0</v>
      </c>
      <c r="R512" s="17">
        <f t="shared" si="76"/>
        <v>0</v>
      </c>
      <c r="S512" s="19">
        <f t="shared" si="77"/>
        <v>0</v>
      </c>
      <c r="T512" s="20">
        <f ca="1">IF(AND(S512=1,F511&gt;D511),Assumptions!$B$17*(F511-D511),0)</f>
        <v>0</v>
      </c>
      <c r="U512" s="27">
        <f t="shared" ca="1" si="78"/>
        <v>7.7991311284142384E-4</v>
      </c>
      <c r="V512" s="34">
        <f t="shared" ca="1" si="79"/>
        <v>0.18664589525053499</v>
      </c>
    </row>
    <row r="513" spans="1:22" x14ac:dyDescent="0.25">
      <c r="A513" s="4">
        <f t="shared" si="70"/>
        <v>3</v>
      </c>
      <c r="B513" s="4">
        <f t="shared" si="71"/>
        <v>2014</v>
      </c>
      <c r="C513" s="9">
        <v>41708</v>
      </c>
      <c r="D513" s="12">
        <f ca="1">(1+[1]Returns!E513)*D512</f>
        <v>117319757.41665606</v>
      </c>
      <c r="E513" s="12">
        <f t="shared" ca="1" si="72"/>
        <v>118635207.81519318</v>
      </c>
      <c r="F513" s="12">
        <f t="shared" ca="1" si="73"/>
        <v>118620157.07244577</v>
      </c>
      <c r="G513" s="14">
        <f ca="1">G512*(1+Returns!G513)</f>
        <v>12356830.391695341</v>
      </c>
      <c r="H513" s="14">
        <f ca="1">H512*(1+Returns!H513)</f>
        <v>11822181.191112911</v>
      </c>
      <c r="I513" s="14">
        <f ca="1">I512*(1+Returns!I513)</f>
        <v>5956365.1677812953</v>
      </c>
      <c r="J513" s="14">
        <f ca="1">J512*(1+Returns!J513)</f>
        <v>0</v>
      </c>
      <c r="K513" s="14">
        <f ca="1">K512*(1+Returns!K513)</f>
        <v>0</v>
      </c>
      <c r="L513" s="14">
        <f ca="1">L512*(1+Returns!L513)</f>
        <v>23626290.360678453</v>
      </c>
      <c r="M513" s="14">
        <f ca="1">M512*(1+Returns!M513)</f>
        <v>23716719.207957268</v>
      </c>
      <c r="N513" s="14">
        <f ca="1">N512*(1+Returns!N513)-R513-T513</f>
        <v>41156821.495967917</v>
      </c>
      <c r="O513" s="17">
        <f ca="1">(Assumptions!$B$16 / 252)*F512</f>
        <v>3767.1298261921679</v>
      </c>
      <c r="P513" s="17">
        <f t="shared" ca="1" si="74"/>
        <v>15050.742747404114</v>
      </c>
      <c r="Q513" s="16">
        <f t="shared" si="75"/>
        <v>0</v>
      </c>
      <c r="R513" s="17">
        <f t="shared" si="76"/>
        <v>0</v>
      </c>
      <c r="S513" s="19">
        <f t="shared" si="77"/>
        <v>0</v>
      </c>
      <c r="T513" s="20">
        <f ca="1">IF(AND(S513=1,F512&gt;D512),Assumptions!$B$17*(F512-D512),0)</f>
        <v>0</v>
      </c>
      <c r="U513" s="27">
        <f t="shared" ca="1" si="78"/>
        <v>-3.7443733455244654E-4</v>
      </c>
      <c r="V513" s="34">
        <f t="shared" ca="1" si="79"/>
        <v>0.18620157072445975</v>
      </c>
    </row>
    <row r="514" spans="1:22" x14ac:dyDescent="0.25">
      <c r="A514" s="4">
        <f t="shared" si="70"/>
        <v>3</v>
      </c>
      <c r="B514" s="4">
        <f t="shared" si="71"/>
        <v>2014</v>
      </c>
      <c r="C514" s="9">
        <v>41709</v>
      </c>
      <c r="D514" s="12">
        <f ca="1">(1+[1]Returns!E514)*D513</f>
        <v>117366461.23888606</v>
      </c>
      <c r="E514" s="12">
        <f t="shared" ca="1" si="72"/>
        <v>118627941.78504504</v>
      </c>
      <c r="F514" s="12">
        <f t="shared" ca="1" si="73"/>
        <v>118609125.32302549</v>
      </c>
      <c r="G514" s="14">
        <f ca="1">G513*(1+Returns!G514)</f>
        <v>12305794.783152709</v>
      </c>
      <c r="H514" s="14">
        <f ca="1">H513*(1+Returns!H514)</f>
        <v>11827110.89586761</v>
      </c>
      <c r="I514" s="14">
        <f ca="1">I513*(1+Returns!I514)</f>
        <v>5958960.9298316408</v>
      </c>
      <c r="J514" s="14">
        <f ca="1">J513*(1+Returns!J514)</f>
        <v>0</v>
      </c>
      <c r="K514" s="14">
        <f ca="1">K513*(1+Returns!K514)</f>
        <v>0</v>
      </c>
      <c r="L514" s="14">
        <f ca="1">L513*(1+Returns!L514)</f>
        <v>23636097.681141984</v>
      </c>
      <c r="M514" s="14">
        <f ca="1">M513*(1+Returns!M514)</f>
        <v>23726787.473118544</v>
      </c>
      <c r="N514" s="14">
        <f ca="1">N513*(1+Returns!N514)-R514-T514</f>
        <v>41173190.021932557</v>
      </c>
      <c r="O514" s="17">
        <f ca="1">(Assumptions!$B$16 / 252)*F513</f>
        <v>3765.7192721411352</v>
      </c>
      <c r="P514" s="17">
        <f t="shared" ca="1" si="74"/>
        <v>18816.462019545248</v>
      </c>
      <c r="Q514" s="16">
        <f t="shared" si="75"/>
        <v>0</v>
      </c>
      <c r="R514" s="17">
        <f t="shared" si="76"/>
        <v>0</v>
      </c>
      <c r="S514" s="19">
        <f t="shared" si="77"/>
        <v>0</v>
      </c>
      <c r="T514" s="20">
        <f ca="1">IF(AND(S514=1,F513&gt;D513),Assumptions!$B$17*(F513-D513),0)</f>
        <v>0</v>
      </c>
      <c r="U514" s="27">
        <f t="shared" ca="1" si="78"/>
        <v>-9.3000630689843433E-5</v>
      </c>
      <c r="V514" s="34">
        <f t="shared" ca="1" si="79"/>
        <v>0.18609125323025699</v>
      </c>
    </row>
    <row r="515" spans="1:22" x14ac:dyDescent="0.25">
      <c r="A515" s="4">
        <f t="shared" si="70"/>
        <v>3</v>
      </c>
      <c r="B515" s="4">
        <f t="shared" si="71"/>
        <v>2014</v>
      </c>
      <c r="C515" s="9">
        <v>41710</v>
      </c>
      <c r="D515" s="12">
        <f ca="1">(1+[1]Returns!E515)*D514</f>
        <v>117413183.65344065</v>
      </c>
      <c r="E515" s="12">
        <f t="shared" ca="1" si="72"/>
        <v>118598000.65188596</v>
      </c>
      <c r="F515" s="12">
        <f t="shared" ca="1" si="73"/>
        <v>118575418.82080854</v>
      </c>
      <c r="G515" s="14">
        <f ca="1">G514*(1+Returns!G515)</f>
        <v>12232066.029567348</v>
      </c>
      <c r="H515" s="14">
        <f ca="1">H514*(1+Returns!H515)</f>
        <v>11832042.656248812</v>
      </c>
      <c r="I515" s="14">
        <f ca="1">I514*(1+Returns!I515)</f>
        <v>5961557.8231055485</v>
      </c>
      <c r="J515" s="14">
        <f ca="1">J514*(1+Returns!J515)</f>
        <v>0</v>
      </c>
      <c r="K515" s="14">
        <f ca="1">K514*(1+Returns!K515)</f>
        <v>0</v>
      </c>
      <c r="L515" s="14">
        <f ca="1">L514*(1+Returns!L515)</f>
        <v>23645909.072643887</v>
      </c>
      <c r="M515" s="14">
        <f ca="1">M514*(1+Returns!M515)</f>
        <v>23736860.012478225</v>
      </c>
      <c r="N515" s="14">
        <f ca="1">N514*(1+Returns!N515)-R515-T515</f>
        <v>41189565.057842143</v>
      </c>
      <c r="O515" s="17">
        <f ca="1">(Assumptions!$B$16 / 252)*F514</f>
        <v>3765.3690578738251</v>
      </c>
      <c r="P515" s="17">
        <f t="shared" ca="1" si="74"/>
        <v>22581.831077419072</v>
      </c>
      <c r="Q515" s="16">
        <f t="shared" si="75"/>
        <v>0</v>
      </c>
      <c r="R515" s="17">
        <f t="shared" si="76"/>
        <v>0</v>
      </c>
      <c r="S515" s="19">
        <f t="shared" si="77"/>
        <v>0</v>
      </c>
      <c r="T515" s="20">
        <f ca="1">IF(AND(S515=1,F514&gt;D514),Assumptions!$B$17*(F514-D514),0)</f>
        <v>0</v>
      </c>
      <c r="U515" s="27">
        <f t="shared" ca="1" si="78"/>
        <v>-2.8418135725349902E-4</v>
      </c>
      <c r="V515" s="34">
        <f t="shared" ca="1" si="79"/>
        <v>0.18575418820808753</v>
      </c>
    </row>
    <row r="516" spans="1:22" x14ac:dyDescent="0.25">
      <c r="A516" s="4">
        <f t="shared" ref="A516:A579" si="80">MONTH(C516)</f>
        <v>3</v>
      </c>
      <c r="B516" s="4">
        <f t="shared" ref="B516:B579" si="81">YEAR(C516)</f>
        <v>2014</v>
      </c>
      <c r="C516" s="9">
        <v>41711</v>
      </c>
      <c r="D516" s="12">
        <f ca="1">(1+[1]Returns!E516)*D515</f>
        <v>117459924.66772126</v>
      </c>
      <c r="E516" s="12">
        <f t="shared" ref="E516:E579" ca="1" si="82">SUM(G516:N516)</f>
        <v>118693152.86580774</v>
      </c>
      <c r="F516" s="12">
        <f t="shared" ref="F516:F579" ca="1" si="83">E516-P516</f>
        <v>118666806.73572014</v>
      </c>
      <c r="G516" s="14">
        <f ca="1">G515*(1+Returns!G516)</f>
        <v>12283412.573587449</v>
      </c>
      <c r="H516" s="14">
        <f ca="1">H515*(1+Returns!H516)</f>
        <v>11836976.473113686</v>
      </c>
      <c r="I516" s="14">
        <f ca="1">I515*(1+Returns!I516)</f>
        <v>5964155.848096001</v>
      </c>
      <c r="J516" s="14">
        <f ca="1">J515*(1+Returns!J516)</f>
        <v>0</v>
      </c>
      <c r="K516" s="14">
        <f ca="1">K515*(1+Returns!K516)</f>
        <v>0</v>
      </c>
      <c r="L516" s="14">
        <f ca="1">L515*(1+Returns!L516)</f>
        <v>23655724.536874063</v>
      </c>
      <c r="M516" s="14">
        <f ca="1">M515*(1+Returns!M516)</f>
        <v>23746936.827850796</v>
      </c>
      <c r="N516" s="14">
        <f ca="1">N515*(1+Returns!N516)-R516-T516</f>
        <v>41205946.606285758</v>
      </c>
      <c r="O516" s="17">
        <f ca="1">(Assumptions!$B$16 / 252)*F515</f>
        <v>3764.299010184398</v>
      </c>
      <c r="P516" s="17">
        <f t="shared" ca="1" si="74"/>
        <v>26346.130087603469</v>
      </c>
      <c r="Q516" s="16">
        <f t="shared" si="75"/>
        <v>0</v>
      </c>
      <c r="R516" s="17">
        <f t="shared" si="76"/>
        <v>0</v>
      </c>
      <c r="S516" s="19">
        <f t="shared" si="77"/>
        <v>0</v>
      </c>
      <c r="T516" s="20">
        <f ca="1">IF(AND(S516=1,F515&gt;D515),Assumptions!$B$17*(F515-D515),0)</f>
        <v>0</v>
      </c>
      <c r="U516" s="27">
        <f t="shared" ca="1" si="78"/>
        <v>7.7071551439944486E-4</v>
      </c>
      <c r="V516" s="34">
        <f t="shared" ca="1" si="79"/>
        <v>0.18666806735720365</v>
      </c>
    </row>
    <row r="517" spans="1:22" x14ac:dyDescent="0.25">
      <c r="A517" s="4">
        <f t="shared" si="80"/>
        <v>3</v>
      </c>
      <c r="B517" s="4">
        <f t="shared" si="81"/>
        <v>2014</v>
      </c>
      <c r="C517" s="9">
        <v>41712</v>
      </c>
      <c r="D517" s="12">
        <f ca="1">(1+[1]Returns!E517)*D516</f>
        <v>117506684.28913224</v>
      </c>
      <c r="E517" s="12">
        <f t="shared" ca="1" si="82"/>
        <v>118720117.68719104</v>
      </c>
      <c r="F517" s="12">
        <f t="shared" ca="1" si="83"/>
        <v>118690004.35688961</v>
      </c>
      <c r="G517" s="14">
        <f ca="1">G516*(1+Returns!G517)</f>
        <v>12266553.66814694</v>
      </c>
      <c r="H517" s="14">
        <f ca="1">H516*(1+Returns!H517)</f>
        <v>11841912.347319761</v>
      </c>
      <c r="I517" s="14">
        <f ca="1">I516*(1+Returns!I517)</f>
        <v>5966755.0052961968</v>
      </c>
      <c r="J517" s="14">
        <f ca="1">J516*(1+Returns!J517)</f>
        <v>0</v>
      </c>
      <c r="K517" s="14">
        <f ca="1">K516*(1+Returns!K517)</f>
        <v>0</v>
      </c>
      <c r="L517" s="14">
        <f ca="1">L516*(1+Returns!L517)</f>
        <v>23665544.075523105</v>
      </c>
      <c r="M517" s="14">
        <f ca="1">M516*(1+Returns!M517)</f>
        <v>23757017.921051525</v>
      </c>
      <c r="N517" s="14">
        <f ca="1">N516*(1+Returns!N517)-R517-T517</f>
        <v>41222334.669853508</v>
      </c>
      <c r="O517" s="17">
        <f ca="1">(Assumptions!$B$16 / 252)*F516</f>
        <v>3767.2002138323855</v>
      </c>
      <c r="P517" s="17">
        <f t="shared" ref="P517:P580" ca="1" si="84">P516+O517-IF(Q517=1,P516,0)</f>
        <v>30113.330301435853</v>
      </c>
      <c r="Q517" s="16">
        <f t="shared" ref="Q517:Q580" si="85">IF(DAY(C517)&lt;DAY(C516),1,0)</f>
        <v>0</v>
      </c>
      <c r="R517" s="17">
        <f t="shared" ref="R517:R580" si="86">IF(Q517=1,P516,0)</f>
        <v>0</v>
      </c>
      <c r="S517" s="19">
        <f t="shared" ref="S517:S580" si="87">IF(AND(DAY(C517)&lt;DAY(C516),OR(MONTH(C517)=7,MONTH(C517)=1)),1,0)</f>
        <v>0</v>
      </c>
      <c r="T517" s="20">
        <f ca="1">IF(AND(S517=1,F516&gt;D516),Assumptions!$B$17*(F516-D516),0)</f>
        <v>0</v>
      </c>
      <c r="U517" s="27">
        <f t="shared" ref="U517:U580" ca="1" si="88">F517/F516-1</f>
        <v>1.9548534091029524E-4</v>
      </c>
      <c r="V517" s="34">
        <f t="shared" ca="1" si="79"/>
        <v>0.18690004356889833</v>
      </c>
    </row>
    <row r="518" spans="1:22" x14ac:dyDescent="0.25">
      <c r="A518" s="4">
        <f t="shared" si="80"/>
        <v>3</v>
      </c>
      <c r="B518" s="4">
        <f t="shared" si="81"/>
        <v>2014</v>
      </c>
      <c r="C518" s="9">
        <v>41715</v>
      </c>
      <c r="D518" s="12">
        <f ca="1">(1+[1]Returns!E518)*D517</f>
        <v>117553462.5250809</v>
      </c>
      <c r="E518" s="12">
        <f t="shared" ca="1" si="82"/>
        <v>118770452.5647268</v>
      </c>
      <c r="F518" s="12">
        <f t="shared" ca="1" si="83"/>
        <v>118736571.29777911</v>
      </c>
      <c r="G518" s="14">
        <f ca="1">G517*(1+Returns!G518)</f>
        <v>12273046.754487038</v>
      </c>
      <c r="H518" s="14">
        <f ca="1">H517*(1+Returns!H518)</f>
        <v>11846850.279724924</v>
      </c>
      <c r="I518" s="14">
        <f ca="1">I517*(1+Returns!I518)</f>
        <v>5969355.2951995488</v>
      </c>
      <c r="J518" s="14">
        <f ca="1">J517*(1+Returns!J518)</f>
        <v>0</v>
      </c>
      <c r="K518" s="14">
        <f ca="1">K517*(1+Returns!K518)</f>
        <v>0</v>
      </c>
      <c r="L518" s="14">
        <f ca="1">L517*(1+Returns!L518)</f>
        <v>23675367.690282311</v>
      </c>
      <c r="M518" s="14">
        <f ca="1">M517*(1+Returns!M518)</f>
        <v>23767103.293896437</v>
      </c>
      <c r="N518" s="14">
        <f ca="1">N517*(1+Returns!N518)-R518-T518</f>
        <v>41238729.251136534</v>
      </c>
      <c r="O518" s="17">
        <f ca="1">(Assumptions!$B$16 / 252)*F517</f>
        <v>3767.9366462504636</v>
      </c>
      <c r="P518" s="17">
        <f t="shared" ca="1" si="84"/>
        <v>33881.266947686316</v>
      </c>
      <c r="Q518" s="16">
        <f t="shared" si="85"/>
        <v>0</v>
      </c>
      <c r="R518" s="17">
        <f t="shared" si="86"/>
        <v>0</v>
      </c>
      <c r="S518" s="19">
        <f t="shared" si="87"/>
        <v>0</v>
      </c>
      <c r="T518" s="20">
        <f ca="1">IF(AND(S518=1,F517&gt;D517),Assumptions!$B$17*(F517-D517),0)</f>
        <v>0</v>
      </c>
      <c r="U518" s="27">
        <f t="shared" ca="1" si="88"/>
        <v>3.9234088111994581E-4</v>
      </c>
      <c r="V518" s="34">
        <f t="shared" ref="V518:V581" ca="1" si="89">(1+V517)*(1+U518)-1</f>
        <v>0.18736571297779347</v>
      </c>
    </row>
    <row r="519" spans="1:22" x14ac:dyDescent="0.25">
      <c r="A519" s="4">
        <f t="shared" si="80"/>
        <v>3</v>
      </c>
      <c r="B519" s="4">
        <f t="shared" si="81"/>
        <v>2014</v>
      </c>
      <c r="C519" s="9">
        <v>41716</v>
      </c>
      <c r="D519" s="12">
        <f ca="1">(1+[1]Returns!E519)*D518</f>
        <v>117600259.38297752</v>
      </c>
      <c r="E519" s="12">
        <f t="shared" ca="1" si="82"/>
        <v>118756367.18675813</v>
      </c>
      <c r="F519" s="12">
        <f t="shared" ca="1" si="83"/>
        <v>118718716.50484861</v>
      </c>
      <c r="G519" s="14">
        <f ca="1">G518*(1+Returns!G519)</f>
        <v>12215101.513498005</v>
      </c>
      <c r="H519" s="14">
        <f ca="1">H518*(1+Returns!H519)</f>
        <v>11851790.271187419</v>
      </c>
      <c r="I519" s="14">
        <f ca="1">I518*(1+Returns!I519)</f>
        <v>5971956.7182996841</v>
      </c>
      <c r="J519" s="14">
        <f ca="1">J518*(1+Returns!J519)</f>
        <v>0</v>
      </c>
      <c r="K519" s="14">
        <f ca="1">K518*(1+Returns!K519)</f>
        <v>0</v>
      </c>
      <c r="L519" s="14">
        <f ca="1">L518*(1+Returns!L519)</f>
        <v>23685195.382843688</v>
      </c>
      <c r="M519" s="14">
        <f ca="1">M518*(1+Returns!M519)</f>
        <v>23777192.948202338</v>
      </c>
      <c r="N519" s="14">
        <f ca="1">N518*(1+Returns!N519)-R519-T519</f>
        <v>41255130.352726996</v>
      </c>
      <c r="O519" s="17">
        <f ca="1">(Assumptions!$B$16 / 252)*F518</f>
        <v>3769.4149618342576</v>
      </c>
      <c r="P519" s="17">
        <f t="shared" ca="1" si="84"/>
        <v>37650.681909520572</v>
      </c>
      <c r="Q519" s="16">
        <f t="shared" si="85"/>
        <v>0</v>
      </c>
      <c r="R519" s="17">
        <f t="shared" si="86"/>
        <v>0</v>
      </c>
      <c r="S519" s="19">
        <f t="shared" si="87"/>
        <v>0</v>
      </c>
      <c r="T519" s="20">
        <f ca="1">IF(AND(S519=1,F518&gt;D518),Assumptions!$B$17*(F518-D518),0)</f>
        <v>0</v>
      </c>
      <c r="U519" s="27">
        <f t="shared" ca="1" si="88"/>
        <v>-1.503731557628285E-4</v>
      </c>
      <c r="V519" s="34">
        <f t="shared" ca="1" si="89"/>
        <v>0.18718716504848842</v>
      </c>
    </row>
    <row r="520" spans="1:22" x14ac:dyDescent="0.25">
      <c r="A520" s="4">
        <f t="shared" si="80"/>
        <v>3</v>
      </c>
      <c r="B520" s="4">
        <f t="shared" si="81"/>
        <v>2014</v>
      </c>
      <c r="C520" s="9">
        <v>41717</v>
      </c>
      <c r="D520" s="12">
        <f ca="1">(1+[1]Returns!E520)*D519</f>
        <v>117647074.87023529</v>
      </c>
      <c r="E520" s="12">
        <f t="shared" ca="1" si="82"/>
        <v>118780092.4195219</v>
      </c>
      <c r="F520" s="12">
        <f t="shared" ca="1" si="83"/>
        <v>118738672.88946937</v>
      </c>
      <c r="G520" s="14">
        <f ca="1">G519*(1+Returns!G520)</f>
        <v>12194948.803960776</v>
      </c>
      <c r="H520" s="14">
        <f ca="1">H519*(1+Returns!H520)</f>
        <v>11856732.322565848</v>
      </c>
      <c r="I520" s="14">
        <f ca="1">I519*(1+Returns!I520)</f>
        <v>5974559.2750904467</v>
      </c>
      <c r="J520" s="14">
        <f ca="1">J519*(1+Returns!J520)</f>
        <v>0</v>
      </c>
      <c r="K520" s="14">
        <f ca="1">K519*(1+Returns!K520)</f>
        <v>0</v>
      </c>
      <c r="L520" s="14">
        <f ca="1">L519*(1+Returns!L520)</f>
        <v>23695027.154899936</v>
      </c>
      <c r="M520" s="14">
        <f ca="1">M519*(1+Returns!M520)</f>
        <v>23787286.885786802</v>
      </c>
      <c r="N520" s="14">
        <f ca="1">N519*(1+Returns!N520)-R520-T520</f>
        <v>41271537.977218099</v>
      </c>
      <c r="O520" s="17">
        <f ca="1">(Assumptions!$B$16 / 252)*F519</f>
        <v>3768.8481430110669</v>
      </c>
      <c r="P520" s="17">
        <f t="shared" ca="1" si="84"/>
        <v>41419.530052531642</v>
      </c>
      <c r="Q520" s="16">
        <f t="shared" si="85"/>
        <v>0</v>
      </c>
      <c r="R520" s="17">
        <f t="shared" si="86"/>
        <v>0</v>
      </c>
      <c r="S520" s="19">
        <f t="shared" si="87"/>
        <v>0</v>
      </c>
      <c r="T520" s="20">
        <f ca="1">IF(AND(S520=1,F519&gt;D519),Assumptions!$B$17*(F519-D519),0)</f>
        <v>0</v>
      </c>
      <c r="U520" s="27">
        <f t="shared" ca="1" si="88"/>
        <v>1.6809804897066627E-4</v>
      </c>
      <c r="V520" s="34">
        <f t="shared" ca="1" si="89"/>
        <v>0.18738672889469599</v>
      </c>
    </row>
    <row r="521" spans="1:22" x14ac:dyDescent="0.25">
      <c r="A521" s="4">
        <f t="shared" si="80"/>
        <v>3</v>
      </c>
      <c r="B521" s="4">
        <f t="shared" si="81"/>
        <v>2014</v>
      </c>
      <c r="C521" s="9">
        <v>41718</v>
      </c>
      <c r="D521" s="12">
        <f ca="1">(1+[1]Returns!E521)*D520</f>
        <v>117694077.22958745</v>
      </c>
      <c r="E521" s="12">
        <f t="shared" ca="1" si="82"/>
        <v>118809242.39307478</v>
      </c>
      <c r="F521" s="12">
        <f t="shared" ca="1" si="83"/>
        <v>118764053.38134322</v>
      </c>
      <c r="G521" s="14">
        <f ca="1">G520*(1+Returns!G521)</f>
        <v>12180045.342162943</v>
      </c>
      <c r="H521" s="14">
        <f ca="1">H520*(1+Returns!H521)</f>
        <v>11861694.153248832</v>
      </c>
      <c r="I521" s="14">
        <f ca="1">I520*(1+Returns!I521)</f>
        <v>5977172.2754091099</v>
      </c>
      <c r="J521" s="14">
        <f ca="1">J520*(1+Returns!J521)</f>
        <v>0</v>
      </c>
      <c r="K521" s="14">
        <f ca="1">K520*(1+Returns!K521)</f>
        <v>0</v>
      </c>
      <c r="L521" s="14">
        <f ca="1">L520*(1+Returns!L521)</f>
        <v>23704898.265740048</v>
      </c>
      <c r="M521" s="14">
        <f ca="1">M520*(1+Returns!M521)</f>
        <v>23797421.264414337</v>
      </c>
      <c r="N521" s="14">
        <f ca="1">N520*(1+Returns!N521)-R521-T521</f>
        <v>41288011.092099503</v>
      </c>
      <c r="O521" s="17">
        <f ca="1">(Assumptions!$B$16 / 252)*F520</f>
        <v>3769.4816790307736</v>
      </c>
      <c r="P521" s="17">
        <f t="shared" ca="1" si="84"/>
        <v>45189.011731562416</v>
      </c>
      <c r="Q521" s="16">
        <f t="shared" si="85"/>
        <v>0</v>
      </c>
      <c r="R521" s="17">
        <f t="shared" si="86"/>
        <v>0</v>
      </c>
      <c r="S521" s="19">
        <f t="shared" si="87"/>
        <v>0</v>
      </c>
      <c r="T521" s="20">
        <f ca="1">IF(AND(S521=1,F520&gt;D520),Assumptions!$B$17*(F520-D520),0)</f>
        <v>0</v>
      </c>
      <c r="U521" s="27">
        <f t="shared" ca="1" si="88"/>
        <v>2.1375084676478195E-4</v>
      </c>
      <c r="V521" s="34">
        <f t="shared" ca="1" si="89"/>
        <v>0.1876405338134346</v>
      </c>
    </row>
    <row r="522" spans="1:22" x14ac:dyDescent="0.25">
      <c r="A522" s="4">
        <f t="shared" si="80"/>
        <v>3</v>
      </c>
      <c r="B522" s="4">
        <f t="shared" si="81"/>
        <v>2014</v>
      </c>
      <c r="C522" s="9">
        <v>41719</v>
      </c>
      <c r="D522" s="12">
        <f ca="1">(1+[1]Returns!E522)*D521</f>
        <v>117741098.36732221</v>
      </c>
      <c r="E522" s="12">
        <f t="shared" ca="1" si="82"/>
        <v>118734232.42489599</v>
      </c>
      <c r="F522" s="12">
        <f t="shared" ca="1" si="83"/>
        <v>118685273.12575549</v>
      </c>
      <c r="G522" s="14">
        <f ca="1">G521*(1+Returns!G522)</f>
        <v>12060963.714437356</v>
      </c>
      <c r="H522" s="14">
        <f ca="1">H521*(1+Returns!H522)</f>
        <v>11866658.060369326</v>
      </c>
      <c r="I522" s="14">
        <f ca="1">I521*(1+Returns!I522)</f>
        <v>5979786.4185351916</v>
      </c>
      <c r="J522" s="14">
        <f ca="1">J521*(1+Returns!J522)</f>
        <v>0</v>
      </c>
      <c r="K522" s="14">
        <f ca="1">K521*(1+Returns!K522)</f>
        <v>0</v>
      </c>
      <c r="L522" s="14">
        <f ca="1">L521*(1+Returns!L522)</f>
        <v>23714773.488786008</v>
      </c>
      <c r="M522" s="14">
        <f ca="1">M521*(1+Returns!M522)</f>
        <v>23807559.960710831</v>
      </c>
      <c r="N522" s="14">
        <f ca="1">N521*(1+Returns!N522)-R522-T522</f>
        <v>41304490.78205727</v>
      </c>
      <c r="O522" s="17">
        <f ca="1">(Assumptions!$B$16 / 252)*F521</f>
        <v>3770.2874089315305</v>
      </c>
      <c r="P522" s="17">
        <f t="shared" ca="1" si="84"/>
        <v>48959.299140493946</v>
      </c>
      <c r="Q522" s="16">
        <f t="shared" si="85"/>
        <v>0</v>
      </c>
      <c r="R522" s="17">
        <f t="shared" si="86"/>
        <v>0</v>
      </c>
      <c r="S522" s="19">
        <f t="shared" si="87"/>
        <v>0</v>
      </c>
      <c r="T522" s="20">
        <f ca="1">IF(AND(S522=1,F521&gt;D521),Assumptions!$B$17*(F521-D521),0)</f>
        <v>0</v>
      </c>
      <c r="U522" s="27">
        <f t="shared" ca="1" si="88"/>
        <v>-6.6333417683861473E-4</v>
      </c>
      <c r="V522" s="34">
        <f t="shared" ca="1" si="89"/>
        <v>0.18685273125755719</v>
      </c>
    </row>
    <row r="523" spans="1:22" x14ac:dyDescent="0.25">
      <c r="A523" s="4">
        <f t="shared" si="80"/>
        <v>3</v>
      </c>
      <c r="B523" s="4">
        <f t="shared" si="81"/>
        <v>2014</v>
      </c>
      <c r="C523" s="9">
        <v>41722</v>
      </c>
      <c r="D523" s="12">
        <f ca="1">(1+[1]Returns!E523)*D522</f>
        <v>117788138.29094192</v>
      </c>
      <c r="E523" s="12">
        <f t="shared" ca="1" si="82"/>
        <v>118715858.55093387</v>
      </c>
      <c r="F523" s="12">
        <f t="shared" ca="1" si="83"/>
        <v>118663131.46534494</v>
      </c>
      <c r="G523" s="14">
        <f ca="1">G522*(1+Returns!G523)</f>
        <v>11998499.949186606</v>
      </c>
      <c r="H523" s="14">
        <f ca="1">H522*(1+Returns!H523)</f>
        <v>11871624.044796281</v>
      </c>
      <c r="I523" s="14">
        <f ca="1">I522*(1+Returns!I523)</f>
        <v>5982401.7049685046</v>
      </c>
      <c r="J523" s="14">
        <f ca="1">J522*(1+Returns!J523)</f>
        <v>0</v>
      </c>
      <c r="K523" s="14">
        <f ca="1">K522*(1+Returns!K523)</f>
        <v>0</v>
      </c>
      <c r="L523" s="14">
        <f ca="1">L522*(1+Returns!L523)</f>
        <v>23724652.825750917</v>
      </c>
      <c r="M523" s="14">
        <f ca="1">M522*(1+Returns!M523)</f>
        <v>23817702.976515789</v>
      </c>
      <c r="N523" s="14">
        <f ca="1">N522*(1+Returns!N523)-R523-T523</f>
        <v>41320977.049715772</v>
      </c>
      <c r="O523" s="17">
        <f ca="1">(Assumptions!$B$16 / 252)*F522</f>
        <v>3767.7864484366819</v>
      </c>
      <c r="P523" s="17">
        <f t="shared" ca="1" si="84"/>
        <v>52727.085588930626</v>
      </c>
      <c r="Q523" s="16">
        <f t="shared" si="85"/>
        <v>0</v>
      </c>
      <c r="R523" s="17">
        <f t="shared" si="86"/>
        <v>0</v>
      </c>
      <c r="S523" s="19">
        <f t="shared" si="87"/>
        <v>0</v>
      </c>
      <c r="T523" s="20">
        <f ca="1">IF(AND(S523=1,F522&gt;D522),Assumptions!$B$17*(F522-D522),0)</f>
        <v>0</v>
      </c>
      <c r="U523" s="27">
        <f t="shared" ca="1" si="88"/>
        <v>-1.8655777441811683E-4</v>
      </c>
      <c r="V523" s="34">
        <f t="shared" ca="1" si="89"/>
        <v>0.18663131465345173</v>
      </c>
    </row>
    <row r="524" spans="1:22" x14ac:dyDescent="0.25">
      <c r="A524" s="4">
        <f t="shared" si="80"/>
        <v>3</v>
      </c>
      <c r="B524" s="4">
        <f t="shared" si="81"/>
        <v>2014</v>
      </c>
      <c r="C524" s="9">
        <v>41723</v>
      </c>
      <c r="D524" s="12">
        <f ca="1">(1+[1]Returns!E524)*D523</f>
        <v>117835197.00795192</v>
      </c>
      <c r="E524" s="12">
        <f t="shared" ca="1" si="82"/>
        <v>118835195.27517813</v>
      </c>
      <c r="F524" s="12">
        <f t="shared" ca="1" si="83"/>
        <v>118778701.10605063</v>
      </c>
      <c r="G524" s="14">
        <f ca="1">G523*(1+Returns!G524)</f>
        <v>12073728.542851517</v>
      </c>
      <c r="H524" s="14">
        <f ca="1">H523*(1+Returns!H524)</f>
        <v>11876592.107399011</v>
      </c>
      <c r="I524" s="14">
        <f ca="1">I523*(1+Returns!I524)</f>
        <v>5985018.1352090789</v>
      </c>
      <c r="J524" s="14">
        <f ca="1">J523*(1+Returns!J524)</f>
        <v>0</v>
      </c>
      <c r="K524" s="14">
        <f ca="1">K523*(1+Returns!K524)</f>
        <v>0</v>
      </c>
      <c r="L524" s="14">
        <f ca="1">L523*(1+Returns!L524)</f>
        <v>23734536.278348595</v>
      </c>
      <c r="M524" s="14">
        <f ca="1">M523*(1+Returns!M524)</f>
        <v>23827850.313669503</v>
      </c>
      <c r="N524" s="14">
        <f ca="1">N523*(1+Returns!N524)-R524-T524</f>
        <v>41337469.897700436</v>
      </c>
      <c r="O524" s="17">
        <f ca="1">(Assumptions!$B$16 / 252)*F523</f>
        <v>3767.0835385823789</v>
      </c>
      <c r="P524" s="17">
        <f t="shared" ca="1" si="84"/>
        <v>56494.169127513007</v>
      </c>
      <c r="Q524" s="16">
        <f t="shared" si="85"/>
        <v>0</v>
      </c>
      <c r="R524" s="17">
        <f t="shared" si="86"/>
        <v>0</v>
      </c>
      <c r="S524" s="19">
        <f t="shared" si="87"/>
        <v>0</v>
      </c>
      <c r="T524" s="20">
        <f ca="1">IF(AND(S524=1,F523&gt;D523),Assumptions!$B$17*(F523-D523),0)</f>
        <v>0</v>
      </c>
      <c r="U524" s="27">
        <f t="shared" ca="1" si="88"/>
        <v>9.7393048100569146E-4</v>
      </c>
      <c r="V524" s="34">
        <f t="shared" ca="1" si="89"/>
        <v>0.18778701106050866</v>
      </c>
    </row>
    <row r="525" spans="1:22" x14ac:dyDescent="0.25">
      <c r="A525" s="4">
        <f t="shared" si="80"/>
        <v>3</v>
      </c>
      <c r="B525" s="4">
        <f t="shared" si="81"/>
        <v>2014</v>
      </c>
      <c r="C525" s="9">
        <v>41724</v>
      </c>
      <c r="D525" s="12">
        <f ca="1">(1+[1]Returns!E525)*D524</f>
        <v>117882274.52586053</v>
      </c>
      <c r="E525" s="12">
        <f t="shared" ca="1" si="82"/>
        <v>118852704.80443397</v>
      </c>
      <c r="F525" s="12">
        <f t="shared" ca="1" si="83"/>
        <v>118792439.88289039</v>
      </c>
      <c r="G525" s="14">
        <f ca="1">G524*(1+Returns!G525)</f>
        <v>12047111.694685256</v>
      </c>
      <c r="H525" s="14">
        <f ca="1">H524*(1+Returns!H525)</f>
        <v>11881562.249047197</v>
      </c>
      <c r="I525" s="14">
        <f ca="1">I524*(1+Returns!I525)</f>
        <v>5987635.7097571641</v>
      </c>
      <c r="J525" s="14">
        <f ca="1">J524*(1+Returns!J525)</f>
        <v>0</v>
      </c>
      <c r="K525" s="14">
        <f ca="1">K524*(1+Returns!K525)</f>
        <v>0</v>
      </c>
      <c r="L525" s="14">
        <f ca="1">L524*(1+Returns!L525)</f>
        <v>23744423.848293573</v>
      </c>
      <c r="M525" s="14">
        <f ca="1">M524*(1+Returns!M525)</f>
        <v>23838001.974013049</v>
      </c>
      <c r="N525" s="14">
        <f ca="1">N524*(1+Returns!N525)-R525-T525</f>
        <v>41353969.328637734</v>
      </c>
      <c r="O525" s="17">
        <f ca="1">(Assumptions!$B$16 / 252)*F524</f>
        <v>3770.7524160650992</v>
      </c>
      <c r="P525" s="17">
        <f t="shared" ca="1" si="84"/>
        <v>60264.921543578108</v>
      </c>
      <c r="Q525" s="16">
        <f t="shared" si="85"/>
        <v>0</v>
      </c>
      <c r="R525" s="17">
        <f t="shared" si="86"/>
        <v>0</v>
      </c>
      <c r="S525" s="19">
        <f t="shared" si="87"/>
        <v>0</v>
      </c>
      <c r="T525" s="20">
        <f ca="1">IF(AND(S525=1,F524&gt;D524),Assumptions!$B$17*(F524-D524),0)</f>
        <v>0</v>
      </c>
      <c r="U525" s="27">
        <f t="shared" ca="1" si="88"/>
        <v>1.1566700689447096E-4</v>
      </c>
      <c r="V525" s="34">
        <f t="shared" ca="1" si="89"/>
        <v>0.1879243988289061</v>
      </c>
    </row>
    <row r="526" spans="1:22" x14ac:dyDescent="0.25">
      <c r="A526" s="4">
        <f t="shared" si="80"/>
        <v>3</v>
      </c>
      <c r="B526" s="4">
        <f t="shared" si="81"/>
        <v>2014</v>
      </c>
      <c r="C526" s="9">
        <v>41725</v>
      </c>
      <c r="D526" s="12">
        <f ca="1">(1+[1]Returns!E526)*D525</f>
        <v>117929370.85217911</v>
      </c>
      <c r="E526" s="12">
        <f t="shared" ca="1" si="82"/>
        <v>118884605.13446331</v>
      </c>
      <c r="F526" s="12">
        <f t="shared" ca="1" si="83"/>
        <v>118820569.02435201</v>
      </c>
      <c r="G526" s="14">
        <f ca="1">G525*(1+Returns!G526)</f>
        <v>12034867.39289462</v>
      </c>
      <c r="H526" s="14">
        <f ca="1">H525*(1+Returns!H526)</f>
        <v>11886534.470610883</v>
      </c>
      <c r="I526" s="14">
        <f ca="1">I525*(1+Returns!I526)</f>
        <v>5990254.4291132288</v>
      </c>
      <c r="J526" s="14">
        <f ca="1">J525*(1+Returns!J526)</f>
        <v>0</v>
      </c>
      <c r="K526" s="14">
        <f ca="1">K525*(1+Returns!K526)</f>
        <v>0</v>
      </c>
      <c r="L526" s="14">
        <f ca="1">L525*(1+Returns!L526)</f>
        <v>23754315.537301097</v>
      </c>
      <c r="M526" s="14">
        <f ca="1">M525*(1+Returns!M526)</f>
        <v>23848157.959388286</v>
      </c>
      <c r="N526" s="14">
        <f ca="1">N525*(1+Returns!N526)-R526-T526</f>
        <v>41370475.345155187</v>
      </c>
      <c r="O526" s="17">
        <f ca="1">(Assumptions!$B$16 / 252)*F525</f>
        <v>3771.1885677108057</v>
      </c>
      <c r="P526" s="17">
        <f t="shared" ca="1" si="84"/>
        <v>64036.110111288916</v>
      </c>
      <c r="Q526" s="16">
        <f t="shared" si="85"/>
        <v>0</v>
      </c>
      <c r="R526" s="17">
        <f t="shared" si="86"/>
        <v>0</v>
      </c>
      <c r="S526" s="19">
        <f t="shared" si="87"/>
        <v>0</v>
      </c>
      <c r="T526" s="20">
        <f ca="1">IF(AND(S526=1,F525&gt;D525),Assumptions!$B$17*(F525-D525),0)</f>
        <v>0</v>
      </c>
      <c r="U526" s="27">
        <f t="shared" ca="1" si="88"/>
        <v>2.3679235386819819E-4</v>
      </c>
      <c r="V526" s="34">
        <f t="shared" ca="1" si="89"/>
        <v>0.18820569024352229</v>
      </c>
    </row>
    <row r="527" spans="1:22" x14ac:dyDescent="0.25">
      <c r="A527" s="4">
        <f t="shared" si="80"/>
        <v>3</v>
      </c>
      <c r="B527" s="4">
        <f t="shared" si="81"/>
        <v>2014</v>
      </c>
      <c r="C527" s="9">
        <v>41726</v>
      </c>
      <c r="D527" s="12">
        <f ca="1">(1+[1]Returns!E527)*D526</f>
        <v>117976317.35542166</v>
      </c>
      <c r="E527" s="12">
        <f t="shared" ca="1" si="82"/>
        <v>118997261.88644353</v>
      </c>
      <c r="F527" s="12">
        <f t="shared" ca="1" si="83"/>
        <v>118929453.69477591</v>
      </c>
      <c r="G527" s="14">
        <f ca="1">G526*(1+Returns!G527)</f>
        <v>12103519.048494514</v>
      </c>
      <c r="H527" s="14">
        <f ca="1">H526*(1+Returns!H527)</f>
        <v>11891491.009894913</v>
      </c>
      <c r="I527" s="14">
        <f ca="1">I526*(1+Returns!I527)</f>
        <v>5992864.9599791188</v>
      </c>
      <c r="J527" s="14">
        <f ca="1">J526*(1+Returns!J527)</f>
        <v>0</v>
      </c>
      <c r="K527" s="14">
        <f ca="1">K526*(1+Returns!K527)</f>
        <v>0</v>
      </c>
      <c r="L527" s="14">
        <f ca="1">L526*(1+Returns!L527)</f>
        <v>23764176.001271941</v>
      </c>
      <c r="M527" s="14">
        <f ca="1">M526*(1+Returns!M527)</f>
        <v>23858282.023169525</v>
      </c>
      <c r="N527" s="14">
        <f ca="1">N526*(1+Returns!N527)-R527-T527</f>
        <v>41386928.84363351</v>
      </c>
      <c r="O527" s="17">
        <f ca="1">(Assumptions!$B$16 / 252)*F526</f>
        <v>3772.0815563286351</v>
      </c>
      <c r="P527" s="17">
        <f t="shared" ca="1" si="84"/>
        <v>67808.191667617546</v>
      </c>
      <c r="Q527" s="16">
        <f t="shared" si="85"/>
        <v>0</v>
      </c>
      <c r="R527" s="17">
        <f t="shared" si="86"/>
        <v>0</v>
      </c>
      <c r="S527" s="19">
        <f t="shared" si="87"/>
        <v>0</v>
      </c>
      <c r="T527" s="20">
        <f ca="1">IF(AND(S527=1,F526&gt;D526),Assumptions!$B$17*(F526-D526),0)</f>
        <v>0</v>
      </c>
      <c r="U527" s="27">
        <f t="shared" ca="1" si="88"/>
        <v>9.1637896803531405E-4</v>
      </c>
      <c r="V527" s="34">
        <f t="shared" ca="1" si="89"/>
        <v>0.18929453694776144</v>
      </c>
    </row>
    <row r="528" spans="1:22" x14ac:dyDescent="0.25">
      <c r="A528" s="4">
        <f t="shared" si="80"/>
        <v>3</v>
      </c>
      <c r="B528" s="4">
        <f t="shared" si="81"/>
        <v>2014</v>
      </c>
      <c r="C528" s="9">
        <v>41729</v>
      </c>
      <c r="D528" s="12">
        <f ca="1">(1+[1]Returns!E528)*D527</f>
        <v>118023282.54759769</v>
      </c>
      <c r="E528" s="12">
        <f t="shared" ca="1" si="82"/>
        <v>119028787.03144994</v>
      </c>
      <c r="F528" s="12">
        <f t="shared" ca="1" si="83"/>
        <v>118957203.30156979</v>
      </c>
      <c r="G528" s="14">
        <f ca="1">G527*(1+Returns!G528)</f>
        <v>12091020.957920732</v>
      </c>
      <c r="H528" s="14">
        <f ca="1">H527*(1+Returns!H528)</f>
        <v>11896449.615995115</v>
      </c>
      <c r="I528" s="14">
        <f ca="1">I527*(1+Returns!I528)</f>
        <v>5995476.6285047671</v>
      </c>
      <c r="J528" s="14">
        <f ca="1">J527*(1+Returns!J528)</f>
        <v>0</v>
      </c>
      <c r="K528" s="14">
        <f ca="1">K527*(1+Returns!K528)</f>
        <v>0</v>
      </c>
      <c r="L528" s="14">
        <f ca="1">L527*(1+Returns!L528)</f>
        <v>23774040.558341134</v>
      </c>
      <c r="M528" s="14">
        <f ca="1">M527*(1+Returns!M528)</f>
        <v>23868410.384836901</v>
      </c>
      <c r="N528" s="14">
        <f ca="1">N527*(1+Returns!N528)-R528-T528</f>
        <v>41403388.885851301</v>
      </c>
      <c r="O528" s="17">
        <f ca="1">(Assumptions!$B$16 / 252)*F527</f>
        <v>3775.5382125325682</v>
      </c>
      <c r="P528" s="17">
        <f t="shared" ca="1" si="84"/>
        <v>71583.729880150117</v>
      </c>
      <c r="Q528" s="16">
        <f t="shared" si="85"/>
        <v>0</v>
      </c>
      <c r="R528" s="17">
        <f t="shared" si="86"/>
        <v>0</v>
      </c>
      <c r="S528" s="19">
        <f t="shared" si="87"/>
        <v>0</v>
      </c>
      <c r="T528" s="20">
        <f ca="1">IF(AND(S528=1,F527&gt;D527),Assumptions!$B$17*(F527-D527),0)</f>
        <v>0</v>
      </c>
      <c r="U528" s="27">
        <f t="shared" ca="1" si="88"/>
        <v>2.3332829616040662E-4</v>
      </c>
      <c r="V528" s="34">
        <f t="shared" ca="1" si="89"/>
        <v>0.18957203301570025</v>
      </c>
    </row>
    <row r="529" spans="1:22" x14ac:dyDescent="0.25">
      <c r="A529" s="4">
        <f t="shared" si="80"/>
        <v>4</v>
      </c>
      <c r="B529" s="4">
        <f t="shared" si="81"/>
        <v>2014</v>
      </c>
      <c r="C529" s="9">
        <v>41730</v>
      </c>
      <c r="D529" s="12">
        <f ca="1">(1+[1]Returns!E529)*D528</f>
        <v>118070266.43614706</v>
      </c>
      <c r="E529" s="12">
        <f t="shared" ca="1" si="82"/>
        <v>119018748.50650865</v>
      </c>
      <c r="F529" s="12">
        <f t="shared" ca="1" si="83"/>
        <v>119014972.08735622</v>
      </c>
      <c r="G529" s="14">
        <f ca="1">G528*(1+Returns!G529)</f>
        <v>12108524.78059575</v>
      </c>
      <c r="H529" s="14">
        <f ca="1">H528*(1+Returns!H529)</f>
        <v>11901410.289773325</v>
      </c>
      <c r="I529" s="14">
        <f ca="1">I528*(1+Returns!I529)</f>
        <v>5998089.4351859605</v>
      </c>
      <c r="J529" s="14">
        <f ca="1">J528*(1+Returns!J529)</f>
        <v>0</v>
      </c>
      <c r="K529" s="14">
        <f ca="1">K528*(1+Returns!K529)</f>
        <v>0</v>
      </c>
      <c r="L529" s="14">
        <f ca="1">L528*(1+Returns!L529)</f>
        <v>23783909.210207731</v>
      </c>
      <c r="M529" s="14">
        <f ca="1">M528*(1+Returns!M529)</f>
        <v>23878543.046214961</v>
      </c>
      <c r="N529" s="14">
        <f ca="1">N528*(1+Returns!N529)-R529-T529</f>
        <v>41348271.744530924</v>
      </c>
      <c r="O529" s="17">
        <f ca="1">(Assumptions!$B$16 / 252)*F528</f>
        <v>3776.4191524307867</v>
      </c>
      <c r="P529" s="17">
        <f t="shared" ca="1" si="84"/>
        <v>3776.4191524307826</v>
      </c>
      <c r="Q529" s="16">
        <f t="shared" si="85"/>
        <v>1</v>
      </c>
      <c r="R529" s="17">
        <f t="shared" ca="1" si="86"/>
        <v>71583.729880150117</v>
      </c>
      <c r="S529" s="19">
        <f t="shared" si="87"/>
        <v>0</v>
      </c>
      <c r="T529" s="20">
        <f ca="1">IF(AND(S529=1,F528&gt;D528),Assumptions!$B$17*(F528-D528),0)</f>
        <v>0</v>
      </c>
      <c r="U529" s="27">
        <f t="shared" ca="1" si="88"/>
        <v>4.856266302764034E-4</v>
      </c>
      <c r="V529" s="34">
        <f t="shared" ca="1" si="89"/>
        <v>0.19014972087356474</v>
      </c>
    </row>
    <row r="530" spans="1:22" x14ac:dyDescent="0.25">
      <c r="A530" s="4">
        <f t="shared" si="80"/>
        <v>4</v>
      </c>
      <c r="B530" s="4">
        <f t="shared" si="81"/>
        <v>2014</v>
      </c>
      <c r="C530" s="9">
        <v>41731</v>
      </c>
      <c r="D530" s="12">
        <f ca="1">(1+[1]Returns!E530)*D529</f>
        <v>118117269.02851263</v>
      </c>
      <c r="E530" s="12">
        <f t="shared" ca="1" si="82"/>
        <v>119077935.24093366</v>
      </c>
      <c r="F530" s="12">
        <f t="shared" ca="1" si="83"/>
        <v>119070380.56869909</v>
      </c>
      <c r="G530" s="14">
        <f ca="1">G529*(1+Returns!G530)</f>
        <v>12123680.448232548</v>
      </c>
      <c r="H530" s="14">
        <f ca="1">H529*(1+Returns!H530)</f>
        <v>11906373.032091741</v>
      </c>
      <c r="I530" s="14">
        <f ca="1">I529*(1+Returns!I530)</f>
        <v>6000703.3805187037</v>
      </c>
      <c r="J530" s="14">
        <f ca="1">J529*(1+Returns!J530)</f>
        <v>0</v>
      </c>
      <c r="K530" s="14">
        <f ca="1">K529*(1+Returns!K530)</f>
        <v>0</v>
      </c>
      <c r="L530" s="14">
        <f ca="1">L529*(1+Returns!L530)</f>
        <v>23793781.95857149</v>
      </c>
      <c r="M530" s="14">
        <f ca="1">M529*(1+Returns!M530)</f>
        <v>23888680.009129021</v>
      </c>
      <c r="N530" s="14">
        <f ca="1">N529*(1+Returns!N530)-R530-T530</f>
        <v>41364716.412390165</v>
      </c>
      <c r="O530" s="17">
        <f ca="1">(Assumptions!$B$16 / 252)*F529</f>
        <v>3778.2530821382925</v>
      </c>
      <c r="P530" s="17">
        <f t="shared" ca="1" si="84"/>
        <v>7554.672234569075</v>
      </c>
      <c r="Q530" s="16">
        <f t="shared" si="85"/>
        <v>0</v>
      </c>
      <c r="R530" s="17">
        <f t="shared" si="86"/>
        <v>0</v>
      </c>
      <c r="S530" s="19">
        <f t="shared" si="87"/>
        <v>0</v>
      </c>
      <c r="T530" s="20">
        <f ca="1">IF(AND(S530=1,F529&gt;D529),Assumptions!$B$17*(F529-D529),0)</f>
        <v>0</v>
      </c>
      <c r="U530" s="27">
        <f t="shared" ca="1" si="88"/>
        <v>4.6555891558086593E-4</v>
      </c>
      <c r="V530" s="34">
        <f t="shared" ca="1" si="89"/>
        <v>0.19070380568699341</v>
      </c>
    </row>
    <row r="531" spans="1:22" x14ac:dyDescent="0.25">
      <c r="A531" s="4">
        <f t="shared" si="80"/>
        <v>4</v>
      </c>
      <c r="B531" s="4">
        <f t="shared" si="81"/>
        <v>2014</v>
      </c>
      <c r="C531" s="9">
        <v>41732</v>
      </c>
      <c r="D531" s="12">
        <f ca="1">(1+[1]Returns!E531)*D530</f>
        <v>118164290.33214019</v>
      </c>
      <c r="E531" s="12">
        <f t="shared" ca="1" si="82"/>
        <v>119092442.84602806</v>
      </c>
      <c r="F531" s="12">
        <f t="shared" ca="1" si="83"/>
        <v>119081108.16171195</v>
      </c>
      <c r="G531" s="14">
        <f ca="1">G530*(1+Returns!G531)</f>
        <v>12094138.83620104</v>
      </c>
      <c r="H531" s="14">
        <f ca="1">H530*(1+Returns!H531)</f>
        <v>11911337.843812918</v>
      </c>
      <c r="I531" s="14">
        <f ca="1">I530*(1+Returns!I531)</f>
        <v>6003318.4649992166</v>
      </c>
      <c r="J531" s="14">
        <f ca="1">J530*(1+Returns!J531)</f>
        <v>0</v>
      </c>
      <c r="K531" s="14">
        <f ca="1">K530*(1+Returns!K531)</f>
        <v>0</v>
      </c>
      <c r="L531" s="14">
        <f ca="1">L530*(1+Returns!L531)</f>
        <v>23803658.805132873</v>
      </c>
      <c r="M531" s="14">
        <f ca="1">M530*(1+Returns!M531)</f>
        <v>23898821.27540518</v>
      </c>
      <c r="N531" s="14">
        <f ca="1">N530*(1+Returns!N531)-R531-T531</f>
        <v>41381167.620476834</v>
      </c>
      <c r="O531" s="17">
        <f ca="1">(Assumptions!$B$16 / 252)*F530</f>
        <v>3780.0120815460027</v>
      </c>
      <c r="P531" s="17">
        <f t="shared" ca="1" si="84"/>
        <v>11334.684316115077</v>
      </c>
      <c r="Q531" s="16">
        <f t="shared" si="85"/>
        <v>0</v>
      </c>
      <c r="R531" s="17">
        <f t="shared" si="86"/>
        <v>0</v>
      </c>
      <c r="S531" s="19">
        <f t="shared" si="87"/>
        <v>0</v>
      </c>
      <c r="T531" s="20">
        <f ca="1">IF(AND(S531=1,F530&gt;D530),Assumptions!$B$17*(F530-D530),0)</f>
        <v>0</v>
      </c>
      <c r="U531" s="27">
        <f t="shared" ca="1" si="88"/>
        <v>9.009455551933776E-5</v>
      </c>
      <c r="V531" s="34">
        <f t="shared" ca="1" si="89"/>
        <v>0.19081108161712201</v>
      </c>
    </row>
    <row r="532" spans="1:22" x14ac:dyDescent="0.25">
      <c r="A532" s="4">
        <f t="shared" si="80"/>
        <v>4</v>
      </c>
      <c r="B532" s="4">
        <f t="shared" si="81"/>
        <v>2014</v>
      </c>
      <c r="C532" s="9">
        <v>41733</v>
      </c>
      <c r="D532" s="12">
        <f ca="1">(1+[1]Returns!E532)*D531</f>
        <v>118212389.10651989</v>
      </c>
      <c r="E532" s="12">
        <f t="shared" ca="1" si="82"/>
        <v>119130323.20034102</v>
      </c>
      <c r="F532" s="12">
        <f t="shared" ca="1" si="83"/>
        <v>119115208.16338484</v>
      </c>
      <c r="G532" s="14">
        <f ca="1">G531*(1+Returns!G532)</f>
        <v>12086961.732340947</v>
      </c>
      <c r="H532" s="14">
        <f ca="1">H531*(1+Returns!H532)</f>
        <v>11916416.251954829</v>
      </c>
      <c r="I532" s="14">
        <f ca="1">I531*(1+Returns!I532)</f>
        <v>6005993.2948160432</v>
      </c>
      <c r="J532" s="14">
        <f ca="1">J531*(1+Returns!J532)</f>
        <v>0</v>
      </c>
      <c r="K532" s="14">
        <f ca="1">K531*(1+Returns!K532)</f>
        <v>0</v>
      </c>
      <c r="L532" s="14">
        <f ca="1">L531*(1+Returns!L532)</f>
        <v>23813761.670629043</v>
      </c>
      <c r="M532" s="14">
        <f ca="1">M531*(1+Returns!M532)</f>
        <v>23909194.439133264</v>
      </c>
      <c r="N532" s="14">
        <f ca="1">N531*(1+Returns!N532)-R532-T532</f>
        <v>41397995.811466895</v>
      </c>
      <c r="O532" s="17">
        <f ca="1">(Assumptions!$B$16 / 252)*F531</f>
        <v>3780.3526400543474</v>
      </c>
      <c r="P532" s="17">
        <f t="shared" ca="1" si="84"/>
        <v>15115.036956169424</v>
      </c>
      <c r="Q532" s="16">
        <f t="shared" si="85"/>
        <v>0</v>
      </c>
      <c r="R532" s="17">
        <f t="shared" si="86"/>
        <v>0</v>
      </c>
      <c r="S532" s="19">
        <f t="shared" si="87"/>
        <v>0</v>
      </c>
      <c r="T532" s="20">
        <f ca="1">IF(AND(S532=1,F531&gt;D531),Assumptions!$B$17*(F531-D531),0)</f>
        <v>0</v>
      </c>
      <c r="U532" s="27">
        <f t="shared" ca="1" si="88"/>
        <v>2.8635945868571433E-4</v>
      </c>
      <c r="V532" s="34">
        <f t="shared" ca="1" si="89"/>
        <v>0.19115208163385078</v>
      </c>
    </row>
    <row r="533" spans="1:22" x14ac:dyDescent="0.25">
      <c r="A533" s="4">
        <f t="shared" si="80"/>
        <v>4</v>
      </c>
      <c r="B533" s="4">
        <f t="shared" si="81"/>
        <v>2014</v>
      </c>
      <c r="C533" s="9">
        <v>41736</v>
      </c>
      <c r="D533" s="12">
        <f ca="1">(1+[1]Returns!E533)*D532</f>
        <v>118260507.45950569</v>
      </c>
      <c r="E533" s="12">
        <f t="shared" ca="1" si="82"/>
        <v>119394300.90049291</v>
      </c>
      <c r="F533" s="12">
        <f t="shared" ca="1" si="83"/>
        <v>119375404.42835695</v>
      </c>
      <c r="G533" s="14">
        <f ca="1">G532*(1+Returns!G533)</f>
        <v>12305862.98361267</v>
      </c>
      <c r="H533" s="14">
        <f ca="1">H532*(1+Returns!H533)</f>
        <v>11921496.825279998</v>
      </c>
      <c r="I533" s="14">
        <f ca="1">I532*(1+Returns!I533)</f>
        <v>6008669.3164261412</v>
      </c>
      <c r="J533" s="14">
        <f ca="1">J532*(1+Returns!J533)</f>
        <v>0</v>
      </c>
      <c r="K533" s="14">
        <f ca="1">K532*(1+Returns!K533)</f>
        <v>0</v>
      </c>
      <c r="L533" s="14">
        <f ca="1">L532*(1+Returns!L533)</f>
        <v>23823868.824032884</v>
      </c>
      <c r="M533" s="14">
        <f ca="1">M532*(1+Returns!M533)</f>
        <v>23919572.105281129</v>
      </c>
      <c r="N533" s="14">
        <f ca="1">N532*(1+Returns!N533)-R533-T533</f>
        <v>41414830.845860086</v>
      </c>
      <c r="O533" s="17">
        <f ca="1">(Assumptions!$B$16 / 252)*F532</f>
        <v>3781.4351797899949</v>
      </c>
      <c r="P533" s="17">
        <f t="shared" ca="1" si="84"/>
        <v>18896.472135959419</v>
      </c>
      <c r="Q533" s="16">
        <f t="shared" si="85"/>
        <v>0</v>
      </c>
      <c r="R533" s="17">
        <f t="shared" si="86"/>
        <v>0</v>
      </c>
      <c r="S533" s="19">
        <f t="shared" si="87"/>
        <v>0</v>
      </c>
      <c r="T533" s="20">
        <f ca="1">IF(AND(S533=1,F532&gt;D532),Assumptions!$B$17*(F532-D532),0)</f>
        <v>0</v>
      </c>
      <c r="U533" s="27">
        <f t="shared" ca="1" si="88"/>
        <v>2.184408430997431E-3</v>
      </c>
      <c r="V533" s="34">
        <f t="shared" ca="1" si="89"/>
        <v>0.1937540442835719</v>
      </c>
    </row>
    <row r="534" spans="1:22" x14ac:dyDescent="0.25">
      <c r="A534" s="4">
        <f t="shared" si="80"/>
        <v>4</v>
      </c>
      <c r="B534" s="4">
        <f t="shared" si="81"/>
        <v>2014</v>
      </c>
      <c r="C534" s="9">
        <v>41737</v>
      </c>
      <c r="D534" s="12">
        <f ca="1">(1+[1]Returns!E534)*D533</f>
        <v>118308645.39906707</v>
      </c>
      <c r="E534" s="12">
        <f t="shared" ca="1" si="82"/>
        <v>119410354.23697671</v>
      </c>
      <c r="F534" s="12">
        <f t="shared" ca="1" si="83"/>
        <v>119387668.06946208</v>
      </c>
      <c r="G534" s="14">
        <f ca="1">G533*(1+Returns!G534)</f>
        <v>12276820.872497965</v>
      </c>
      <c r="H534" s="14">
        <f ca="1">H533*(1+Returns!H534)</f>
        <v>11926579.564711548</v>
      </c>
      <c r="I534" s="14">
        <f ca="1">I533*(1+Returns!I534)</f>
        <v>6011346.5303605236</v>
      </c>
      <c r="J534" s="14">
        <f ca="1">J533*(1+Returns!J534)</f>
        <v>0</v>
      </c>
      <c r="K534" s="14">
        <f ca="1">K533*(1+Returns!K534)</f>
        <v>0</v>
      </c>
      <c r="L534" s="14">
        <f ca="1">L533*(1+Returns!L534)</f>
        <v>23833980.267164294</v>
      </c>
      <c r="M534" s="14">
        <f ca="1">M533*(1+Returns!M534)</f>
        <v>23929954.275803033</v>
      </c>
      <c r="N534" s="14">
        <f ca="1">N533*(1+Returns!N534)-R534-T534</f>
        <v>41431672.726439364</v>
      </c>
      <c r="O534" s="17">
        <f ca="1">(Assumptions!$B$16 / 252)*F533</f>
        <v>3789.6953786779982</v>
      </c>
      <c r="P534" s="17">
        <f t="shared" ca="1" si="84"/>
        <v>22686.167514637418</v>
      </c>
      <c r="Q534" s="16">
        <f t="shared" si="85"/>
        <v>0</v>
      </c>
      <c r="R534" s="17">
        <f t="shared" si="86"/>
        <v>0</v>
      </c>
      <c r="S534" s="19">
        <f t="shared" si="87"/>
        <v>0</v>
      </c>
      <c r="T534" s="20">
        <f ca="1">IF(AND(S534=1,F533&gt;D533),Assumptions!$B$17*(F533-D533),0)</f>
        <v>0</v>
      </c>
      <c r="U534" s="27">
        <f t="shared" ca="1" si="88"/>
        <v>1.0273172404184905E-4</v>
      </c>
      <c r="V534" s="34">
        <f t="shared" ca="1" si="89"/>
        <v>0.19387668069462305</v>
      </c>
    </row>
    <row r="535" spans="1:22" x14ac:dyDescent="0.25">
      <c r="A535" s="4">
        <f t="shared" si="80"/>
        <v>4</v>
      </c>
      <c r="B535" s="4">
        <f t="shared" si="81"/>
        <v>2014</v>
      </c>
      <c r="C535" s="9">
        <v>41738</v>
      </c>
      <c r="D535" s="12">
        <f ca="1">(1+[1]Returns!E535)*D534</f>
        <v>118356802.93317676</v>
      </c>
      <c r="E535" s="12">
        <f t="shared" ca="1" si="82"/>
        <v>119439030.74420616</v>
      </c>
      <c r="F535" s="12">
        <f t="shared" ca="1" si="83"/>
        <v>119412554.49199091</v>
      </c>
      <c r="G535" s="14">
        <f ca="1">G534*(1+Returns!G535)</f>
        <v>12260382.925395872</v>
      </c>
      <c r="H535" s="14">
        <f ca="1">H534*(1+Returns!H535)</f>
        <v>11931664.471173003</v>
      </c>
      <c r="I535" s="14">
        <f ca="1">I534*(1+Returns!I535)</f>
        <v>6014024.9371504402</v>
      </c>
      <c r="J535" s="14">
        <f ca="1">J534*(1+Returns!J535)</f>
        <v>0</v>
      </c>
      <c r="K535" s="14">
        <f ca="1">K534*(1+Returns!K535)</f>
        <v>0</v>
      </c>
      <c r="L535" s="14">
        <f ca="1">L534*(1+Returns!L535)</f>
        <v>23844096.00184394</v>
      </c>
      <c r="M535" s="14">
        <f ca="1">M534*(1+Returns!M535)</f>
        <v>23940340.952654075</v>
      </c>
      <c r="N535" s="14">
        <f ca="1">N534*(1+Returns!N535)-R535-T535</f>
        <v>41448521.455988824</v>
      </c>
      <c r="O535" s="17">
        <f ca="1">(Assumptions!$B$16 / 252)*F534</f>
        <v>3790.0847006178437</v>
      </c>
      <c r="P535" s="17">
        <f t="shared" ca="1" si="84"/>
        <v>26476.252215255263</v>
      </c>
      <c r="Q535" s="16">
        <f t="shared" si="85"/>
        <v>0</v>
      </c>
      <c r="R535" s="17">
        <f t="shared" si="86"/>
        <v>0</v>
      </c>
      <c r="S535" s="19">
        <f t="shared" si="87"/>
        <v>0</v>
      </c>
      <c r="T535" s="20">
        <f ca="1">IF(AND(S535=1,F534&gt;D534),Assumptions!$B$17*(F534-D534),0)</f>
        <v>0</v>
      </c>
      <c r="U535" s="27">
        <f t="shared" ca="1" si="88"/>
        <v>2.0845052869566949E-4</v>
      </c>
      <c r="V535" s="34">
        <f t="shared" ca="1" si="89"/>
        <v>0.1941255449199113</v>
      </c>
    </row>
    <row r="536" spans="1:22" x14ac:dyDescent="0.25">
      <c r="A536" s="4">
        <f t="shared" si="80"/>
        <v>4</v>
      </c>
      <c r="B536" s="4">
        <f t="shared" si="81"/>
        <v>2014</v>
      </c>
      <c r="C536" s="9">
        <v>41739</v>
      </c>
      <c r="D536" s="12">
        <f ca="1">(1+[1]Returns!E536)*D535</f>
        <v>118404980.0698107</v>
      </c>
      <c r="E536" s="12">
        <f t="shared" ca="1" si="82"/>
        <v>119520234.1625333</v>
      </c>
      <c r="F536" s="12">
        <f t="shared" ca="1" si="83"/>
        <v>119489967.03557226</v>
      </c>
      <c r="G536" s="14">
        <f ca="1">G535*(1+Returns!G536)</f>
        <v>12296452.874640487</v>
      </c>
      <c r="H536" s="14">
        <f ca="1">H535*(1+Returns!H536)</f>
        <v>11936751.545588279</v>
      </c>
      <c r="I536" s="14">
        <f ca="1">I535*(1+Returns!I536)</f>
        <v>6016704.537327379</v>
      </c>
      <c r="J536" s="14">
        <f ca="1">J535*(1+Returns!J536)</f>
        <v>0</v>
      </c>
      <c r="K536" s="14">
        <f ca="1">K535*(1+Returns!K536)</f>
        <v>0</v>
      </c>
      <c r="L536" s="14">
        <f ca="1">L535*(1+Returns!L536)</f>
        <v>23854216.02989326</v>
      </c>
      <c r="M536" s="14">
        <f ca="1">M535*(1+Returns!M536)</f>
        <v>23950732.137790203</v>
      </c>
      <c r="N536" s="14">
        <f ca="1">N535*(1+Returns!N536)-R536-T536</f>
        <v>41465377.037293687</v>
      </c>
      <c r="O536" s="17">
        <f ca="1">(Assumptions!$B$16 / 252)*F535</f>
        <v>3790.8747457774889</v>
      </c>
      <c r="P536" s="17">
        <f t="shared" ca="1" si="84"/>
        <v>30267.126961032751</v>
      </c>
      <c r="Q536" s="16">
        <f t="shared" si="85"/>
        <v>0</v>
      </c>
      <c r="R536" s="17">
        <f t="shared" si="86"/>
        <v>0</v>
      </c>
      <c r="S536" s="19">
        <f t="shared" si="87"/>
        <v>0</v>
      </c>
      <c r="T536" s="20">
        <f ca="1">IF(AND(S536=1,F535&gt;D535),Assumptions!$B$17*(F535-D535),0)</f>
        <v>0</v>
      </c>
      <c r="U536" s="27">
        <f t="shared" ca="1" si="88"/>
        <v>6.4827809697809435E-4</v>
      </c>
      <c r="V536" s="34">
        <f t="shared" ca="1" si="89"/>
        <v>0.19489967035572486</v>
      </c>
    </row>
    <row r="537" spans="1:22" x14ac:dyDescent="0.25">
      <c r="A537" s="4">
        <f t="shared" si="80"/>
        <v>4</v>
      </c>
      <c r="B537" s="4">
        <f t="shared" si="81"/>
        <v>2014</v>
      </c>
      <c r="C537" s="9">
        <v>41740</v>
      </c>
      <c r="D537" s="12">
        <f ca="1">(1+[1]Returns!E537)*D536</f>
        <v>118453176.81694812</v>
      </c>
      <c r="E537" s="12">
        <f t="shared" ca="1" si="82"/>
        <v>119576943.39549038</v>
      </c>
      <c r="F537" s="12">
        <f t="shared" ca="1" si="83"/>
        <v>119542882.93624251</v>
      </c>
      <c r="G537" s="14">
        <f ca="1">G536*(1+Returns!G537)</f>
        <v>12308009.615742644</v>
      </c>
      <c r="H537" s="14">
        <f ca="1">H536*(1+Returns!H537)</f>
        <v>11941840.788881684</v>
      </c>
      <c r="I537" s="14">
        <f ca="1">I536*(1+Returns!I537)</f>
        <v>6019385.3314230628</v>
      </c>
      <c r="J537" s="14">
        <f ca="1">J536*(1+Returns!J537)</f>
        <v>0</v>
      </c>
      <c r="K537" s="14">
        <f ca="1">K536*(1+Returns!K537)</f>
        <v>0</v>
      </c>
      <c r="L537" s="14">
        <f ca="1">L536*(1+Returns!L537)</f>
        <v>23864340.353134468</v>
      </c>
      <c r="M537" s="14">
        <f ca="1">M536*(1+Returns!M537)</f>
        <v>23961127.83316822</v>
      </c>
      <c r="N537" s="14">
        <f ca="1">N536*(1+Returns!N537)-R537-T537</f>
        <v>41482239.473140307</v>
      </c>
      <c r="O537" s="17">
        <f ca="1">(Assumptions!$B$16 / 252)*F536</f>
        <v>3793.3322868435635</v>
      </c>
      <c r="P537" s="17">
        <f t="shared" ca="1" si="84"/>
        <v>34060.459247876315</v>
      </c>
      <c r="Q537" s="16">
        <f t="shared" si="85"/>
        <v>0</v>
      </c>
      <c r="R537" s="17">
        <f t="shared" si="86"/>
        <v>0</v>
      </c>
      <c r="S537" s="19">
        <f t="shared" si="87"/>
        <v>0</v>
      </c>
      <c r="T537" s="20">
        <f ca="1">IF(AND(S537=1,F536&gt;D536),Assumptions!$B$17*(F536-D536),0)</f>
        <v>0</v>
      </c>
      <c r="U537" s="27">
        <f t="shared" ca="1" si="88"/>
        <v>4.4284806484617967E-4</v>
      </c>
      <c r="V537" s="34">
        <f t="shared" ca="1" si="89"/>
        <v>0.19542882936242734</v>
      </c>
    </row>
    <row r="538" spans="1:22" x14ac:dyDescent="0.25">
      <c r="A538" s="4">
        <f t="shared" si="80"/>
        <v>4</v>
      </c>
      <c r="B538" s="4">
        <f t="shared" si="81"/>
        <v>2014</v>
      </c>
      <c r="C538" s="9">
        <v>41743</v>
      </c>
      <c r="D538" s="12">
        <f ca="1">(1+[1]Returns!E538)*D537</f>
        <v>118501393.18257146</v>
      </c>
      <c r="E538" s="12">
        <f t="shared" ca="1" si="82"/>
        <v>119515540.11262515</v>
      </c>
      <c r="F538" s="12">
        <f t="shared" ca="1" si="83"/>
        <v>119477684.64122057</v>
      </c>
      <c r="G538" s="14">
        <f ca="1">G537*(1+Returns!G538)</f>
        <v>12201434.810225284</v>
      </c>
      <c r="H538" s="14">
        <f ca="1">H537*(1+Returns!H538)</f>
        <v>11946932.201977918</v>
      </c>
      <c r="I538" s="14">
        <f ca="1">I537*(1+Returns!I538)</f>
        <v>6022067.3199694529</v>
      </c>
      <c r="J538" s="14">
        <f ca="1">J537*(1+Returns!J538)</f>
        <v>0</v>
      </c>
      <c r="K538" s="14">
        <f ca="1">K537*(1+Returns!K538)</f>
        <v>0</v>
      </c>
      <c r="L538" s="14">
        <f ca="1">L537*(1+Returns!L538)</f>
        <v>23874468.973390549</v>
      </c>
      <c r="M538" s="14">
        <f ca="1">M537*(1+Returns!M538)</f>
        <v>23971528.040745769</v>
      </c>
      <c r="N538" s="14">
        <f ca="1">N537*(1+Returns!N538)-R538-T538</f>
        <v>41499108.766316175</v>
      </c>
      <c r="O538" s="17">
        <f ca="1">(Assumptions!$B$16 / 252)*F537</f>
        <v>3795.012156706111</v>
      </c>
      <c r="P538" s="17">
        <f t="shared" ca="1" si="84"/>
        <v>37855.471404582429</v>
      </c>
      <c r="Q538" s="16">
        <f t="shared" si="85"/>
        <v>0</v>
      </c>
      <c r="R538" s="17">
        <f t="shared" si="86"/>
        <v>0</v>
      </c>
      <c r="S538" s="19">
        <f t="shared" si="87"/>
        <v>0</v>
      </c>
      <c r="T538" s="20">
        <f ca="1">IF(AND(S538=1,F537&gt;D537),Assumptions!$B$17*(F537-D537),0)</f>
        <v>0</v>
      </c>
      <c r="U538" s="27">
        <f t="shared" ca="1" si="88"/>
        <v>-5.4539670970377152E-4</v>
      </c>
      <c r="V538" s="34">
        <f t="shared" ca="1" si="89"/>
        <v>0.19477684641220794</v>
      </c>
    </row>
    <row r="539" spans="1:22" x14ac:dyDescent="0.25">
      <c r="A539" s="4">
        <f t="shared" si="80"/>
        <v>4</v>
      </c>
      <c r="B539" s="4">
        <f t="shared" si="81"/>
        <v>2014</v>
      </c>
      <c r="C539" s="9">
        <v>41744</v>
      </c>
      <c r="D539" s="12">
        <f ca="1">(1+[1]Returns!E539)*D538</f>
        <v>118549629.17466642</v>
      </c>
      <c r="E539" s="12">
        <f t="shared" ca="1" si="82"/>
        <v>119513150.1178194</v>
      </c>
      <c r="F539" s="12">
        <f t="shared" ca="1" si="83"/>
        <v>119471501.70404525</v>
      </c>
      <c r="G539" s="14">
        <f ca="1">G538*(1+Returns!G539)</f>
        <v>12153854.253942043</v>
      </c>
      <c r="H539" s="14">
        <f ca="1">H538*(1+Returns!H539)</f>
        <v>11952025.785802081</v>
      </c>
      <c r="I539" s="14">
        <f ca="1">I538*(1+Returns!I539)</f>
        <v>6024750.503498747</v>
      </c>
      <c r="J539" s="14">
        <f ca="1">J538*(1+Returns!J539)</f>
        <v>0</v>
      </c>
      <c r="K539" s="14">
        <f ca="1">K538*(1+Returns!K539)</f>
        <v>0</v>
      </c>
      <c r="L539" s="14">
        <f ca="1">L538*(1+Returns!L539)</f>
        <v>23884601.892485265</v>
      </c>
      <c r="M539" s="14">
        <f ca="1">M538*(1+Returns!M539)</f>
        <v>23981932.76248135</v>
      </c>
      <c r="N539" s="14">
        <f ca="1">N538*(1+Returns!N539)-R539-T539</f>
        <v>41515984.919609912</v>
      </c>
      <c r="O539" s="17">
        <f ca="1">(Assumptions!$B$16 / 252)*F538</f>
        <v>3792.9423695625578</v>
      </c>
      <c r="P539" s="17">
        <f t="shared" ca="1" si="84"/>
        <v>41648.413774144989</v>
      </c>
      <c r="Q539" s="16">
        <f t="shared" si="85"/>
        <v>0</v>
      </c>
      <c r="R539" s="17">
        <f t="shared" si="86"/>
        <v>0</v>
      </c>
      <c r="S539" s="19">
        <f t="shared" si="87"/>
        <v>0</v>
      </c>
      <c r="T539" s="20">
        <f ca="1">IF(AND(S539=1,F538&gt;D538),Assumptions!$B$17*(F538-D538),0)</f>
        <v>0</v>
      </c>
      <c r="U539" s="27">
        <f t="shared" ca="1" si="88"/>
        <v>-5.174972375709963E-5</v>
      </c>
      <c r="V539" s="34">
        <f t="shared" ca="1" si="89"/>
        <v>0.1947150170404548</v>
      </c>
    </row>
    <row r="540" spans="1:22" x14ac:dyDescent="0.25">
      <c r="A540" s="4">
        <f t="shared" si="80"/>
        <v>4</v>
      </c>
      <c r="B540" s="4">
        <f t="shared" si="81"/>
        <v>2014</v>
      </c>
      <c r="C540" s="9">
        <v>41745</v>
      </c>
      <c r="D540" s="12">
        <f ca="1">(1+[1]Returns!E540)*D539</f>
        <v>118597884.80122197</v>
      </c>
      <c r="E540" s="12">
        <f t="shared" ca="1" si="82"/>
        <v>119522622.87458748</v>
      </c>
      <c r="F540" s="12">
        <f t="shared" ca="1" si="83"/>
        <v>119477181.71472749</v>
      </c>
      <c r="G540" s="14">
        <f ca="1">G539*(1+Returns!G540)</f>
        <v>12118117.402375704</v>
      </c>
      <c r="H540" s="14">
        <f ca="1">H539*(1+Returns!H540)</f>
        <v>11957121.541279664</v>
      </c>
      <c r="I540" s="14">
        <f ca="1">I539*(1+Returns!I540)</f>
        <v>6027434.8825433794</v>
      </c>
      <c r="J540" s="14">
        <f ca="1">J539*(1+Returns!J540)</f>
        <v>0</v>
      </c>
      <c r="K540" s="14">
        <f ca="1">K539*(1+Returns!K540)</f>
        <v>0</v>
      </c>
      <c r="L540" s="14">
        <f ca="1">L539*(1+Returns!L540)</f>
        <v>23894739.112243149</v>
      </c>
      <c r="M540" s="14">
        <f ca="1">M539*(1+Returns!M540)</f>
        <v>23992342.000334311</v>
      </c>
      <c r="N540" s="14">
        <f ca="1">N539*(1+Returns!N540)-R540-T540</f>
        <v>41532867.935811274</v>
      </c>
      <c r="O540" s="17">
        <f ca="1">(Assumptions!$B$16 / 252)*F539</f>
        <v>3792.7460858427062</v>
      </c>
      <c r="P540" s="17">
        <f t="shared" ca="1" si="84"/>
        <v>45441.159859987696</v>
      </c>
      <c r="Q540" s="16">
        <f t="shared" si="85"/>
        <v>0</v>
      </c>
      <c r="R540" s="17">
        <f t="shared" si="86"/>
        <v>0</v>
      </c>
      <c r="S540" s="19">
        <f t="shared" si="87"/>
        <v>0</v>
      </c>
      <c r="T540" s="20">
        <f ca="1">IF(AND(S540=1,F539&gt;D539),Assumptions!$B$17*(F539-D539),0)</f>
        <v>0</v>
      </c>
      <c r="U540" s="27">
        <f t="shared" ca="1" si="88"/>
        <v>4.7542808127687408E-5</v>
      </c>
      <c r="V540" s="34">
        <f t="shared" ca="1" si="89"/>
        <v>0.1947718171472772</v>
      </c>
    </row>
    <row r="541" spans="1:22" x14ac:dyDescent="0.25">
      <c r="A541" s="4">
        <f t="shared" si="80"/>
        <v>4</v>
      </c>
      <c r="B541" s="4">
        <f t="shared" si="81"/>
        <v>2014</v>
      </c>
      <c r="C541" s="9">
        <v>41746</v>
      </c>
      <c r="D541" s="12">
        <f ca="1">(1+[1]Returns!E541)*D540</f>
        <v>118646160.07023031</v>
      </c>
      <c r="E541" s="12">
        <f t="shared" ca="1" si="82"/>
        <v>119514782.88718283</v>
      </c>
      <c r="F541" s="12">
        <f t="shared" ca="1" si="83"/>
        <v>119465548.8009192</v>
      </c>
      <c r="G541" s="14">
        <f ca="1">G540*(1+Returns!G541)</f>
        <v>12065048.751744742</v>
      </c>
      <c r="H541" s="14">
        <f ca="1">H540*(1+Returns!H541)</f>
        <v>11962219.469336554</v>
      </c>
      <c r="I541" s="14">
        <f ca="1">I540*(1+Returns!I541)</f>
        <v>6030120.4576360229</v>
      </c>
      <c r="J541" s="14">
        <f ca="1">J540*(1+Returns!J541)</f>
        <v>0</v>
      </c>
      <c r="K541" s="14">
        <f ca="1">K540*(1+Returns!K541)</f>
        <v>0</v>
      </c>
      <c r="L541" s="14">
        <f ca="1">L540*(1+Returns!L541)</f>
        <v>23904880.63448951</v>
      </c>
      <c r="M541" s="14">
        <f ca="1">M540*(1+Returns!M541)</f>
        <v>24002755.75626485</v>
      </c>
      <c r="N541" s="14">
        <f ca="1">N540*(1+Returns!N541)-R541-T541</f>
        <v>41549757.817711152</v>
      </c>
      <c r="O541" s="17">
        <f ca="1">(Assumptions!$B$16 / 252)*F540</f>
        <v>3792.9264036421423</v>
      </c>
      <c r="P541" s="17">
        <f t="shared" ca="1" si="84"/>
        <v>49234.086263629841</v>
      </c>
      <c r="Q541" s="16">
        <f t="shared" si="85"/>
        <v>0</v>
      </c>
      <c r="R541" s="17">
        <f t="shared" si="86"/>
        <v>0</v>
      </c>
      <c r="S541" s="19">
        <f t="shared" si="87"/>
        <v>0</v>
      </c>
      <c r="T541" s="20">
        <f ca="1">IF(AND(S541=1,F540&gt;D540),Assumptions!$B$17*(F540-D540),0)</f>
        <v>0</v>
      </c>
      <c r="U541" s="27">
        <f t="shared" ca="1" si="88"/>
        <v>-9.7365150745321039E-5</v>
      </c>
      <c r="V541" s="34">
        <f t="shared" ca="1" si="89"/>
        <v>0.19465548800919441</v>
      </c>
    </row>
    <row r="542" spans="1:22" x14ac:dyDescent="0.25">
      <c r="A542" s="4">
        <f t="shared" si="80"/>
        <v>4</v>
      </c>
      <c r="B542" s="4">
        <f t="shared" si="81"/>
        <v>2014</v>
      </c>
      <c r="C542" s="9">
        <v>41751</v>
      </c>
      <c r="D542" s="12">
        <f ca="1">(1+[1]Returns!E542)*D541</f>
        <v>118694454.98968689</v>
      </c>
      <c r="E542" s="12">
        <f t="shared" ca="1" si="82"/>
        <v>119570284.76509359</v>
      </c>
      <c r="F542" s="12">
        <f t="shared" ca="1" si="83"/>
        <v>119517258.12172517</v>
      </c>
      <c r="G542" s="14">
        <f ca="1">G541*(1+Returns!G542)</f>
        <v>12075302.903498961</v>
      </c>
      <c r="H542" s="14">
        <f ca="1">H541*(1+Returns!H542)</f>
        <v>11967319.57089903</v>
      </c>
      <c r="I542" s="14">
        <f ca="1">I541*(1+Returns!I542)</f>
        <v>6032807.2293095868</v>
      </c>
      <c r="J542" s="14">
        <f ca="1">J541*(1+Returns!J542)</f>
        <v>0</v>
      </c>
      <c r="K542" s="14">
        <f ca="1">K541*(1+Returns!K542)</f>
        <v>0</v>
      </c>
      <c r="L542" s="14">
        <f ca="1">L541*(1+Returns!L542)</f>
        <v>23915026.461050432</v>
      </c>
      <c r="M542" s="14">
        <f ca="1">M541*(1+Returns!M542)</f>
        <v>24013174.032234017</v>
      </c>
      <c r="N542" s="14">
        <f ca="1">N541*(1+Returns!N542)-R542-T542</f>
        <v>41566654.56810157</v>
      </c>
      <c r="O542" s="17">
        <f ca="1">(Assumptions!$B$16 / 252)*F541</f>
        <v>3792.5571047910857</v>
      </c>
      <c r="P542" s="17">
        <f t="shared" ca="1" si="84"/>
        <v>53026.643368420926</v>
      </c>
      <c r="Q542" s="16">
        <f t="shared" si="85"/>
        <v>0</v>
      </c>
      <c r="R542" s="17">
        <f t="shared" si="86"/>
        <v>0</v>
      </c>
      <c r="S542" s="19">
        <f t="shared" si="87"/>
        <v>0</v>
      </c>
      <c r="T542" s="20">
        <f ca="1">IF(AND(S542=1,F541&gt;D541),Assumptions!$B$17*(F541-D541),0)</f>
        <v>0</v>
      </c>
      <c r="U542" s="27">
        <f t="shared" ca="1" si="88"/>
        <v>4.3283876669875099E-4</v>
      </c>
      <c r="V542" s="34">
        <f t="shared" ca="1" si="89"/>
        <v>0.19517258121725423</v>
      </c>
    </row>
    <row r="543" spans="1:22" x14ac:dyDescent="0.25">
      <c r="A543" s="4">
        <f t="shared" si="80"/>
        <v>4</v>
      </c>
      <c r="B543" s="4">
        <f t="shared" si="81"/>
        <v>2014</v>
      </c>
      <c r="C543" s="9">
        <v>41752</v>
      </c>
      <c r="D543" s="12">
        <f ca="1">(1+[1]Returns!E543)*D542</f>
        <v>118742769.56759045</v>
      </c>
      <c r="E543" s="12">
        <f t="shared" ca="1" si="82"/>
        <v>119669124.65241516</v>
      </c>
      <c r="F543" s="12">
        <f t="shared" ca="1" si="83"/>
        <v>119612303.8103762</v>
      </c>
      <c r="G543" s="14">
        <f ca="1">G542*(1+Returns!G543)</f>
        <v>12128875.993691992</v>
      </c>
      <c r="H543" s="14">
        <f ca="1">H542*(1+Returns!H543)</f>
        <v>11972421.846893769</v>
      </c>
      <c r="I543" s="14">
        <f ca="1">I542*(1+Returns!I543)</f>
        <v>6035495.1980972178</v>
      </c>
      <c r="J543" s="14">
        <f ca="1">J542*(1+Returns!J543)</f>
        <v>0</v>
      </c>
      <c r="K543" s="14">
        <f ca="1">K542*(1+Returns!K543)</f>
        <v>0</v>
      </c>
      <c r="L543" s="14">
        <f ca="1">L542*(1+Returns!L543)</f>
        <v>23925176.593752772</v>
      </c>
      <c r="M543" s="14">
        <f ca="1">M542*(1+Returns!M543)</f>
        <v>24023596.830203708</v>
      </c>
      <c r="N543" s="14">
        <f ca="1">N542*(1+Returns!N543)-R543-T543</f>
        <v>41583558.18977569</v>
      </c>
      <c r="O543" s="17">
        <f ca="1">(Assumptions!$B$16 / 252)*F542</f>
        <v>3794.1986705309578</v>
      </c>
      <c r="P543" s="17">
        <f t="shared" ca="1" si="84"/>
        <v>56820.842038951887</v>
      </c>
      <c r="Q543" s="16">
        <f t="shared" si="85"/>
        <v>0</v>
      </c>
      <c r="R543" s="17">
        <f t="shared" si="86"/>
        <v>0</v>
      </c>
      <c r="S543" s="19">
        <f t="shared" si="87"/>
        <v>0</v>
      </c>
      <c r="T543" s="20">
        <f ca="1">IF(AND(S543=1,F542&gt;D542),Assumptions!$B$17*(F542-D542),0)</f>
        <v>0</v>
      </c>
      <c r="U543" s="27">
        <f t="shared" ca="1" si="88"/>
        <v>7.9524656225138379E-4</v>
      </c>
      <c r="V543" s="34">
        <f t="shared" ca="1" si="89"/>
        <v>0.19612303810376441</v>
      </c>
    </row>
    <row r="544" spans="1:22" x14ac:dyDescent="0.25">
      <c r="A544" s="4">
        <f t="shared" si="80"/>
        <v>4</v>
      </c>
      <c r="B544" s="4">
        <f t="shared" si="81"/>
        <v>2014</v>
      </c>
      <c r="C544" s="9">
        <v>41753</v>
      </c>
      <c r="D544" s="12">
        <f ca="1">(1+[1]Returns!E544)*D543</f>
        <v>118791103.81194293</v>
      </c>
      <c r="E544" s="12">
        <f t="shared" ca="1" si="82"/>
        <v>119774315.31030598</v>
      </c>
      <c r="F544" s="12">
        <f t="shared" ca="1" si="83"/>
        <v>119713697.25227305</v>
      </c>
      <c r="G544" s="14">
        <f ca="1">G543*(1+Returns!G544)</f>
        <v>12188780.77543721</v>
      </c>
      <c r="H544" s="14">
        <f ca="1">H543*(1+Returns!H544)</f>
        <v>11977526.298247842</v>
      </c>
      <c r="I544" s="14">
        <f ca="1">I543*(1+Returns!I544)</f>
        <v>6038184.3645323003</v>
      </c>
      <c r="J544" s="14">
        <f ca="1">J543*(1+Returns!J544)</f>
        <v>0</v>
      </c>
      <c r="K544" s="14">
        <f ca="1">K543*(1+Returns!K544)</f>
        <v>0</v>
      </c>
      <c r="L544" s="14">
        <f ca="1">L543*(1+Returns!L544)</f>
        <v>23935331.034424163</v>
      </c>
      <c r="M544" s="14">
        <f ca="1">M543*(1+Returns!M544)</f>
        <v>24034024.152136676</v>
      </c>
      <c r="N544" s="14">
        <f ca="1">N543*(1+Returns!N544)-R544-T544</f>
        <v>41600468.685527809</v>
      </c>
      <c r="O544" s="17">
        <f ca="1">(Assumptions!$B$16 / 252)*F543</f>
        <v>3797.2159939801963</v>
      </c>
      <c r="P544" s="17">
        <f t="shared" ca="1" si="84"/>
        <v>60618.05803293208</v>
      </c>
      <c r="Q544" s="16">
        <f t="shared" si="85"/>
        <v>0</v>
      </c>
      <c r="R544" s="17">
        <f t="shared" si="86"/>
        <v>0</v>
      </c>
      <c r="S544" s="19">
        <f t="shared" si="87"/>
        <v>0</v>
      </c>
      <c r="T544" s="20">
        <f ca="1">IF(AND(S544=1,F543&gt;D543),Assumptions!$B$17*(F543-D543),0)</f>
        <v>0</v>
      </c>
      <c r="U544" s="27">
        <f t="shared" ca="1" si="88"/>
        <v>8.4768404810264819E-4</v>
      </c>
      <c r="V544" s="34">
        <f t="shared" ca="1" si="89"/>
        <v>0.19713697252273299</v>
      </c>
    </row>
    <row r="545" spans="1:22" x14ac:dyDescent="0.25">
      <c r="A545" s="4">
        <f t="shared" si="80"/>
        <v>4</v>
      </c>
      <c r="B545" s="4">
        <f t="shared" si="81"/>
        <v>2014</v>
      </c>
      <c r="C545" s="9">
        <v>41754</v>
      </c>
      <c r="D545" s="12">
        <f ca="1">(1+[1]Returns!E545)*D544</f>
        <v>118839457.73074958</v>
      </c>
      <c r="E545" s="12">
        <f t="shared" ca="1" si="82"/>
        <v>119873420.5226564</v>
      </c>
      <c r="F545" s="12">
        <f t="shared" ca="1" si="83"/>
        <v>119809002.02979006</v>
      </c>
      <c r="G545" s="14">
        <f ca="1">G544*(1+Returns!G545)</f>
        <v>12242581.024576321</v>
      </c>
      <c r="H545" s="14">
        <f ca="1">H544*(1+Returns!H545)</f>
        <v>11982632.925888713</v>
      </c>
      <c r="I545" s="14">
        <f ca="1">I544*(1+Returns!I545)</f>
        <v>6040874.7291484559</v>
      </c>
      <c r="J545" s="14">
        <f ca="1">J544*(1+Returns!J545)</f>
        <v>0</v>
      </c>
      <c r="K545" s="14">
        <f ca="1">K544*(1+Returns!K545)</f>
        <v>0</v>
      </c>
      <c r="L545" s="14">
        <f ca="1">L544*(1+Returns!L545)</f>
        <v>23945489.784893017</v>
      </c>
      <c r="M545" s="14">
        <f ca="1">M544*(1+Returns!M545)</f>
        <v>24044455.999996528</v>
      </c>
      <c r="N545" s="14">
        <f ca="1">N544*(1+Returns!N545)-R545-T545</f>
        <v>41617386.058153361</v>
      </c>
      <c r="O545" s="17">
        <f ca="1">(Assumptions!$B$16 / 252)*F544</f>
        <v>3800.4348334054935</v>
      </c>
      <c r="P545" s="17">
        <f t="shared" ca="1" si="84"/>
        <v>64418.492866337576</v>
      </c>
      <c r="Q545" s="16">
        <f t="shared" si="85"/>
        <v>0</v>
      </c>
      <c r="R545" s="17">
        <f t="shared" si="86"/>
        <v>0</v>
      </c>
      <c r="S545" s="19">
        <f t="shared" si="87"/>
        <v>0</v>
      </c>
      <c r="T545" s="20">
        <f ca="1">IF(AND(S545=1,F544&gt;D544),Assumptions!$B$17*(F544-D544),0)</f>
        <v>0</v>
      </c>
      <c r="U545" s="27">
        <f t="shared" ca="1" si="88"/>
        <v>7.9610587346712336E-4</v>
      </c>
      <c r="V545" s="34">
        <f t="shared" ca="1" si="89"/>
        <v>0.19809002029790301</v>
      </c>
    </row>
    <row r="546" spans="1:22" x14ac:dyDescent="0.25">
      <c r="A546" s="4">
        <f t="shared" si="80"/>
        <v>4</v>
      </c>
      <c r="B546" s="4">
        <f t="shared" si="81"/>
        <v>2014</v>
      </c>
      <c r="C546" s="9">
        <v>41757</v>
      </c>
      <c r="D546" s="12">
        <f ca="1">(1+[1]Returns!E546)*D545</f>
        <v>118887831.33201888</v>
      </c>
      <c r="E546" s="12">
        <f t="shared" ca="1" si="82"/>
        <v>119801555.43613449</v>
      </c>
      <c r="F546" s="12">
        <f t="shared" ca="1" si="83"/>
        <v>119733333.48288625</v>
      </c>
      <c r="G546" s="14">
        <f ca="1">G545*(1+Returns!G546)</f>
        <v>12125391.879725533</v>
      </c>
      <c r="H546" s="14">
        <f ca="1">H545*(1+Returns!H546)</f>
        <v>11987741.730744246</v>
      </c>
      <c r="I546" s="14">
        <f ca="1">I545*(1+Returns!I546)</f>
        <v>6043566.2924795449</v>
      </c>
      <c r="J546" s="14">
        <f ca="1">J545*(1+Returns!J546)</f>
        <v>0</v>
      </c>
      <c r="K546" s="14">
        <f ca="1">K545*(1+Returns!K546)</f>
        <v>0</v>
      </c>
      <c r="L546" s="14">
        <f ca="1">L545*(1+Returns!L546)</f>
        <v>23955652.846988518</v>
      </c>
      <c r="M546" s="14">
        <f ca="1">M545*(1+Returns!M546)</f>
        <v>24054892.375747718</v>
      </c>
      <c r="N546" s="14">
        <f ca="1">N545*(1+Returns!N546)-R546-T546</f>
        <v>41634310.310448922</v>
      </c>
      <c r="O546" s="17">
        <f ca="1">(Assumptions!$B$16 / 252)*F545</f>
        <v>3803.4603818980968</v>
      </c>
      <c r="P546" s="17">
        <f t="shared" ca="1" si="84"/>
        <v>68221.953248235674</v>
      </c>
      <c r="Q546" s="16">
        <f t="shared" si="85"/>
        <v>0</v>
      </c>
      <c r="R546" s="17">
        <f t="shared" si="86"/>
        <v>0</v>
      </c>
      <c r="S546" s="19">
        <f t="shared" si="87"/>
        <v>0</v>
      </c>
      <c r="T546" s="20">
        <f ca="1">IF(AND(S546=1,F545&gt;D545),Assumptions!$B$17*(F545-D545),0)</f>
        <v>0</v>
      </c>
      <c r="U546" s="27">
        <f t="shared" ca="1" si="88"/>
        <v>-6.3157647273437423E-4</v>
      </c>
      <c r="V546" s="34">
        <f t="shared" ca="1" si="89"/>
        <v>0.19733333482886506</v>
      </c>
    </row>
    <row r="547" spans="1:22" x14ac:dyDescent="0.25">
      <c r="A547" s="4">
        <f t="shared" si="80"/>
        <v>4</v>
      </c>
      <c r="B547" s="4">
        <f t="shared" si="81"/>
        <v>2014</v>
      </c>
      <c r="C547" s="9">
        <v>41758</v>
      </c>
      <c r="D547" s="12">
        <f ca="1">(1+[1]Returns!E547)*D546</f>
        <v>118936224.62376258</v>
      </c>
      <c r="E547" s="12">
        <f t="shared" ca="1" si="82"/>
        <v>119986116.69264477</v>
      </c>
      <c r="F547" s="12">
        <f t="shared" ca="1" si="83"/>
        <v>119914093.68119073</v>
      </c>
      <c r="G547" s="14">
        <f ca="1">G546*(1+Returns!G547)</f>
        <v>12264609.974734055</v>
      </c>
      <c r="H547" s="14">
        <f ca="1">H546*(1+Returns!H547)</f>
        <v>11992852.713742698</v>
      </c>
      <c r="I547" s="14">
        <f ca="1">I546*(1+Returns!I547)</f>
        <v>6046259.0550596649</v>
      </c>
      <c r="J547" s="14">
        <f ca="1">J546*(1+Returns!J547)</f>
        <v>0</v>
      </c>
      <c r="K547" s="14">
        <f ca="1">K546*(1+Returns!K547)</f>
        <v>0</v>
      </c>
      <c r="L547" s="14">
        <f ca="1">L546*(1+Returns!L547)</f>
        <v>23965820.222540628</v>
      </c>
      <c r="M547" s="14">
        <f ca="1">M546*(1+Returns!M547)</f>
        <v>24065333.281355552</v>
      </c>
      <c r="N547" s="14">
        <f ca="1">N546*(1+Returns!N547)-R547-T547</f>
        <v>41651241.445212193</v>
      </c>
      <c r="O547" s="17">
        <f ca="1">(Assumptions!$B$16 / 252)*F546</f>
        <v>3801.0582058059126</v>
      </c>
      <c r="P547" s="17">
        <f t="shared" ca="1" si="84"/>
        <v>72023.011454041582</v>
      </c>
      <c r="Q547" s="16">
        <f t="shared" si="85"/>
        <v>0</v>
      </c>
      <c r="R547" s="17">
        <f t="shared" si="86"/>
        <v>0</v>
      </c>
      <c r="S547" s="19">
        <f t="shared" si="87"/>
        <v>0</v>
      </c>
      <c r="T547" s="20">
        <f ca="1">IF(AND(S547=1,F546&gt;D546),Assumptions!$B$17*(F546-D546),0)</f>
        <v>0</v>
      </c>
      <c r="U547" s="27">
        <f t="shared" ca="1" si="88"/>
        <v>1.5096898503232925E-3</v>
      </c>
      <c r="V547" s="34">
        <f t="shared" ca="1" si="89"/>
        <v>0.19914093681190992</v>
      </c>
    </row>
    <row r="548" spans="1:22" x14ac:dyDescent="0.25">
      <c r="A548" s="4">
        <f t="shared" si="80"/>
        <v>4</v>
      </c>
      <c r="B548" s="4">
        <f t="shared" si="81"/>
        <v>2014</v>
      </c>
      <c r="C548" s="9">
        <v>41759</v>
      </c>
      <c r="D548" s="12">
        <f ca="1">(1+[1]Returns!E548)*D547</f>
        <v>118984637.61399567</v>
      </c>
      <c r="E548" s="12">
        <f t="shared" ca="1" si="82"/>
        <v>119889951.7576651</v>
      </c>
      <c r="F548" s="12">
        <f t="shared" ca="1" si="83"/>
        <v>119814121.94958626</v>
      </c>
      <c r="G548" s="14">
        <f ca="1">G547*(1+Returns!G548)</f>
        <v>12123082.767020915</v>
      </c>
      <c r="H548" s="14">
        <f ca="1">H547*(1+Returns!H548)</f>
        <v>11997965.875812721</v>
      </c>
      <c r="I548" s="14">
        <f ca="1">I547*(1+Returns!I548)</f>
        <v>6048953.017423152</v>
      </c>
      <c r="J548" s="14">
        <f ca="1">J547*(1+Returns!J548)</f>
        <v>0</v>
      </c>
      <c r="K548" s="14">
        <f ca="1">K547*(1+Returns!K548)</f>
        <v>0</v>
      </c>
      <c r="L548" s="14">
        <f ca="1">L547*(1+Returns!L548)</f>
        <v>23975991.913380083</v>
      </c>
      <c r="M548" s="14">
        <f ca="1">M547*(1+Returns!M548)</f>
        <v>24075778.718786195</v>
      </c>
      <c r="N548" s="14">
        <f ca="1">N547*(1+Returns!N548)-R548-T548</f>
        <v>41668179.465242021</v>
      </c>
      <c r="O548" s="17">
        <f ca="1">(Assumptions!$B$16 / 252)*F547</f>
        <v>3806.7966247997056</v>
      </c>
      <c r="P548" s="17">
        <f t="shared" ca="1" si="84"/>
        <v>75829.808078841292</v>
      </c>
      <c r="Q548" s="16">
        <f t="shared" si="85"/>
        <v>0</v>
      </c>
      <c r="R548" s="17">
        <f t="shared" si="86"/>
        <v>0</v>
      </c>
      <c r="S548" s="19">
        <f t="shared" si="87"/>
        <v>0</v>
      </c>
      <c r="T548" s="20">
        <f ca="1">IF(AND(S548=1,F547&gt;D547),Assumptions!$B$17*(F547-D547),0)</f>
        <v>0</v>
      </c>
      <c r="U548" s="27">
        <f t="shared" ca="1" si="88"/>
        <v>-8.3369459365023602E-4</v>
      </c>
      <c r="V548" s="34">
        <f t="shared" ca="1" si="89"/>
        <v>0.19814121949586516</v>
      </c>
    </row>
    <row r="549" spans="1:22" x14ac:dyDescent="0.25">
      <c r="A549" s="4">
        <f t="shared" si="80"/>
        <v>5</v>
      </c>
      <c r="B549" s="4">
        <f t="shared" si="81"/>
        <v>2014</v>
      </c>
      <c r="C549" s="9">
        <v>41761</v>
      </c>
      <c r="D549" s="12">
        <f ca="1">(1+[1]Returns!E549)*D548</f>
        <v>119033070.31073645</v>
      </c>
      <c r="E549" s="12">
        <f t="shared" ca="1" si="82"/>
        <v>119763545.21283387</v>
      </c>
      <c r="F549" s="12">
        <f t="shared" ca="1" si="83"/>
        <v>119759741.58991483</v>
      </c>
      <c r="G549" s="14">
        <f ca="1">G548*(1+Returns!G549)</f>
        <v>12027124.638241321</v>
      </c>
      <c r="H549" s="14">
        <f ca="1">H548*(1+Returns!H549)</f>
        <v>12003081.217883363</v>
      </c>
      <c r="I549" s="14">
        <f ca="1">I548*(1+Returns!I549)</f>
        <v>6051648.1801045788</v>
      </c>
      <c r="J549" s="14">
        <f ca="1">J548*(1+Returns!J549)</f>
        <v>0</v>
      </c>
      <c r="K549" s="14">
        <f ca="1">K548*(1+Returns!K549)</f>
        <v>0</v>
      </c>
      <c r="L549" s="14">
        <f ca="1">L548*(1+Returns!L549)</f>
        <v>23986167.921338402</v>
      </c>
      <c r="M549" s="14">
        <f ca="1">M548*(1+Returns!M549)</f>
        <v>24086228.690006662</v>
      </c>
      <c r="N549" s="14">
        <f ca="1">N548*(1+Returns!N549)-R549-T549</f>
        <v>41609294.565259546</v>
      </c>
      <c r="O549" s="17">
        <f ca="1">(Assumptions!$B$16 / 252)*F548</f>
        <v>3803.6229190344843</v>
      </c>
      <c r="P549" s="17">
        <f t="shared" ca="1" si="84"/>
        <v>3803.6229190344893</v>
      </c>
      <c r="Q549" s="16">
        <f t="shared" si="85"/>
        <v>1</v>
      </c>
      <c r="R549" s="17">
        <f t="shared" ca="1" si="86"/>
        <v>75829.808078841292</v>
      </c>
      <c r="S549" s="19">
        <f t="shared" si="87"/>
        <v>0</v>
      </c>
      <c r="T549" s="20">
        <f ca="1">IF(AND(S549=1,F548&gt;D548),Assumptions!$B$17*(F548-D548),0)</f>
        <v>0</v>
      </c>
      <c r="U549" s="27">
        <f t="shared" ca="1" si="88"/>
        <v>-4.5387270537533553E-4</v>
      </c>
      <c r="V549" s="34">
        <f t="shared" ca="1" si="89"/>
        <v>0.19759741589915092</v>
      </c>
    </row>
    <row r="550" spans="1:22" x14ac:dyDescent="0.25">
      <c r="A550" s="4">
        <f t="shared" si="80"/>
        <v>5</v>
      </c>
      <c r="B550" s="4">
        <f t="shared" si="81"/>
        <v>2014</v>
      </c>
      <c r="C550" s="9">
        <v>41764</v>
      </c>
      <c r="D550" s="12">
        <f ca="1">(1+[1]Returns!E550)*D549</f>
        <v>119081522.72200643</v>
      </c>
      <c r="E550" s="12">
        <f t="shared" ca="1" si="82"/>
        <v>119882958.96050888</v>
      </c>
      <c r="F550" s="12">
        <f t="shared" ca="1" si="83"/>
        <v>119875353.44103144</v>
      </c>
      <c r="G550" s="14">
        <f ca="1">G549*(1+Returns!G550)</f>
        <v>12101168.703709271</v>
      </c>
      <c r="H550" s="14">
        <f ca="1">H549*(1+Returns!H550)</f>
        <v>12008198.740884071</v>
      </c>
      <c r="I550" s="14">
        <f ca="1">I549*(1+Returns!I550)</f>
        <v>6054344.5436387584</v>
      </c>
      <c r="J550" s="14">
        <f ca="1">J549*(1+Returns!J550)</f>
        <v>0</v>
      </c>
      <c r="K550" s="14">
        <f ca="1">K549*(1+Returns!K550)</f>
        <v>0</v>
      </c>
      <c r="L550" s="14">
        <f ca="1">L549*(1+Returns!L550)</f>
        <v>23996348.248247877</v>
      </c>
      <c r="M550" s="14">
        <f ca="1">M549*(1+Returns!M550)</f>
        <v>24096683.19698482</v>
      </c>
      <c r="N550" s="14">
        <f ca="1">N549*(1+Returns!N550)-R550-T550</f>
        <v>41626215.527044095</v>
      </c>
      <c r="O550" s="17">
        <f ca="1">(Assumptions!$B$16 / 252)*F549</f>
        <v>3801.8965584099942</v>
      </c>
      <c r="P550" s="17">
        <f t="shared" ca="1" si="84"/>
        <v>7605.5194774444835</v>
      </c>
      <c r="Q550" s="16">
        <f t="shared" si="85"/>
        <v>0</v>
      </c>
      <c r="R550" s="17">
        <f t="shared" si="86"/>
        <v>0</v>
      </c>
      <c r="S550" s="19">
        <f t="shared" si="87"/>
        <v>0</v>
      </c>
      <c r="T550" s="20">
        <f ca="1">IF(AND(S550=1,F549&gt;D549),Assumptions!$B$17*(F549-D549),0)</f>
        <v>0</v>
      </c>
      <c r="U550" s="27">
        <f t="shared" ca="1" si="88"/>
        <v>9.6536490127463459E-4</v>
      </c>
      <c r="V550" s="34">
        <f t="shared" ca="1" si="89"/>
        <v>0.19875353441031707</v>
      </c>
    </row>
    <row r="551" spans="1:22" x14ac:dyDescent="0.25">
      <c r="A551" s="4">
        <f t="shared" si="80"/>
        <v>5</v>
      </c>
      <c r="B551" s="4">
        <f t="shared" si="81"/>
        <v>2014</v>
      </c>
      <c r="C551" s="9">
        <v>41765</v>
      </c>
      <c r="D551" s="12">
        <f ca="1">(1+[1]Returns!E551)*D550</f>
        <v>119129994.85583042</v>
      </c>
      <c r="E551" s="12">
        <f t="shared" ca="1" si="82"/>
        <v>119825142.48278025</v>
      </c>
      <c r="F551" s="12">
        <f t="shared" ca="1" si="83"/>
        <v>119813731.3965269</v>
      </c>
      <c r="G551" s="14">
        <f ca="1">G550*(1+Returns!G551)</f>
        <v>11997963.420885636</v>
      </c>
      <c r="H551" s="14">
        <f ca="1">H550*(1+Returns!H551)</f>
        <v>12013318.445744686</v>
      </c>
      <c r="I551" s="14">
        <f ca="1">I550*(1+Returns!I551)</f>
        <v>6057042.10856074</v>
      </c>
      <c r="J551" s="14">
        <f ca="1">J550*(1+Returns!J551)</f>
        <v>0</v>
      </c>
      <c r="K551" s="14">
        <f ca="1">K550*(1+Returns!K551)</f>
        <v>0</v>
      </c>
      <c r="L551" s="14">
        <f ca="1">L550*(1+Returns!L551)</f>
        <v>24006532.895941574</v>
      </c>
      <c r="M551" s="14">
        <f ca="1">M550*(1+Returns!M551)</f>
        <v>24107142.241689391</v>
      </c>
      <c r="N551" s="14">
        <f ca="1">N550*(1+Returns!N551)-R551-T551</f>
        <v>41643143.369958222</v>
      </c>
      <c r="O551" s="17">
        <f ca="1">(Assumptions!$B$16 / 252)*F550</f>
        <v>3805.5667759057601</v>
      </c>
      <c r="P551" s="17">
        <f t="shared" ca="1" si="84"/>
        <v>11411.086253350244</v>
      </c>
      <c r="Q551" s="16">
        <f t="shared" si="85"/>
        <v>0</v>
      </c>
      <c r="R551" s="17">
        <f t="shared" si="86"/>
        <v>0</v>
      </c>
      <c r="S551" s="19">
        <f t="shared" si="87"/>
        <v>0</v>
      </c>
      <c r="T551" s="20">
        <f ca="1">IF(AND(S551=1,F550&gt;D550),Assumptions!$B$17*(F550-D550),0)</f>
        <v>0</v>
      </c>
      <c r="U551" s="27">
        <f t="shared" ca="1" si="88"/>
        <v>-5.1405099326651271E-4</v>
      </c>
      <c r="V551" s="34">
        <f t="shared" ca="1" si="89"/>
        <v>0.19813731396527179</v>
      </c>
    </row>
    <row r="552" spans="1:22" x14ac:dyDescent="0.25">
      <c r="A552" s="4">
        <f t="shared" si="80"/>
        <v>5</v>
      </c>
      <c r="B552" s="4">
        <f t="shared" si="81"/>
        <v>2014</v>
      </c>
      <c r="C552" s="9">
        <v>41766</v>
      </c>
      <c r="D552" s="12">
        <f ca="1">(1+[1]Returns!E552)*D551</f>
        <v>119178486.72023648</v>
      </c>
      <c r="E552" s="12">
        <f t="shared" ca="1" si="82"/>
        <v>119938945.4371309</v>
      </c>
      <c r="F552" s="12">
        <f t="shared" ca="1" si="83"/>
        <v>119923730.74035703</v>
      </c>
      <c r="G552" s="14">
        <f ca="1">G551*(1+Returns!G552)</f>
        <v>12066358.439186111</v>
      </c>
      <c r="H552" s="14">
        <f ca="1">H551*(1+Returns!H552)</f>
        <v>12018440.333395446</v>
      </c>
      <c r="I552" s="14">
        <f ca="1">I551*(1+Returns!I552)</f>
        <v>6059740.8754058126</v>
      </c>
      <c r="J552" s="14">
        <f ca="1">J551*(1+Returns!J552)</f>
        <v>0</v>
      </c>
      <c r="K552" s="14">
        <f ca="1">K551*(1+Returns!K552)</f>
        <v>0</v>
      </c>
      <c r="L552" s="14">
        <f ca="1">L551*(1+Returns!L552)</f>
        <v>24016721.866253346</v>
      </c>
      <c r="M552" s="14">
        <f ca="1">M551*(1+Returns!M552)</f>
        <v>24117605.826089956</v>
      </c>
      <c r="N552" s="14">
        <f ca="1">N551*(1+Returns!N552)-R552-T552</f>
        <v>41660078.09680023</v>
      </c>
      <c r="O552" s="17">
        <f ca="1">(Assumptions!$B$16 / 252)*F551</f>
        <v>3803.6105205246636</v>
      </c>
      <c r="P552" s="17">
        <f t="shared" ca="1" si="84"/>
        <v>15214.696773874908</v>
      </c>
      <c r="Q552" s="16">
        <f t="shared" si="85"/>
        <v>0</v>
      </c>
      <c r="R552" s="17">
        <f t="shared" si="86"/>
        <v>0</v>
      </c>
      <c r="S552" s="19">
        <f t="shared" si="87"/>
        <v>0</v>
      </c>
      <c r="T552" s="20">
        <f ca="1">IF(AND(S552=1,F551&gt;D551),Assumptions!$B$17*(F551-D551),0)</f>
        <v>0</v>
      </c>
      <c r="U552" s="27">
        <f t="shared" ca="1" si="88"/>
        <v>9.1808628733947018E-4</v>
      </c>
      <c r="V552" s="34">
        <f t="shared" ca="1" si="89"/>
        <v>0.19923730740357315</v>
      </c>
    </row>
    <row r="553" spans="1:22" x14ac:dyDescent="0.25">
      <c r="A553" s="4">
        <f t="shared" si="80"/>
        <v>5</v>
      </c>
      <c r="B553" s="4">
        <f t="shared" si="81"/>
        <v>2014</v>
      </c>
      <c r="C553" s="9">
        <v>41767</v>
      </c>
      <c r="D553" s="12">
        <f ca="1">(1+[1]Returns!E553)*D552</f>
        <v>119226998.32325594</v>
      </c>
      <c r="E553" s="12">
        <f t="shared" ca="1" si="82"/>
        <v>119961335.49246016</v>
      </c>
      <c r="F553" s="12">
        <f t="shared" ca="1" si="83"/>
        <v>119942313.6931231</v>
      </c>
      <c r="G553" s="14">
        <f ca="1">G552*(1+Returns!G553)</f>
        <v>12043321.419439353</v>
      </c>
      <c r="H553" s="14">
        <f ca="1">H552*(1+Returns!H553)</f>
        <v>12023564.404766982</v>
      </c>
      <c r="I553" s="14">
        <f ca="1">I552*(1+Returns!I553)</f>
        <v>6062440.8447095035</v>
      </c>
      <c r="J553" s="14">
        <f ca="1">J552*(1+Returns!J553)</f>
        <v>0</v>
      </c>
      <c r="K553" s="14">
        <f ca="1">K552*(1+Returns!K553)</f>
        <v>0</v>
      </c>
      <c r="L553" s="14">
        <f ca="1">L552*(1+Returns!L553)</f>
        <v>24026915.16101782</v>
      </c>
      <c r="M553" s="14">
        <f ca="1">M552*(1+Returns!M553)</f>
        <v>24128073.952156946</v>
      </c>
      <c r="N553" s="14">
        <f ca="1">N552*(1+Returns!N553)-R553-T553</f>
        <v>41677019.710369565</v>
      </c>
      <c r="O553" s="17">
        <f ca="1">(Assumptions!$B$16 / 252)*F552</f>
        <v>3807.102563185937</v>
      </c>
      <c r="P553" s="17">
        <f t="shared" ca="1" si="84"/>
        <v>19021.799337060846</v>
      </c>
      <c r="Q553" s="16">
        <f t="shared" si="85"/>
        <v>0</v>
      </c>
      <c r="R553" s="17">
        <f t="shared" si="86"/>
        <v>0</v>
      </c>
      <c r="S553" s="19">
        <f t="shared" si="87"/>
        <v>0</v>
      </c>
      <c r="T553" s="20">
        <f ca="1">IF(AND(S553=1,F552&gt;D552),Assumptions!$B$17*(F552-D552),0)</f>
        <v>0</v>
      </c>
      <c r="U553" s="27">
        <f t="shared" ca="1" si="88"/>
        <v>1.5495642648333252E-4</v>
      </c>
      <c r="V553" s="34">
        <f t="shared" ca="1" si="89"/>
        <v>0.19942313693123381</v>
      </c>
    </row>
    <row r="554" spans="1:22" x14ac:dyDescent="0.25">
      <c r="A554" s="4">
        <f t="shared" si="80"/>
        <v>5</v>
      </c>
      <c r="B554" s="4">
        <f t="shared" si="81"/>
        <v>2014</v>
      </c>
      <c r="C554" s="9">
        <v>41768</v>
      </c>
      <c r="D554" s="12">
        <f ca="1">(1+[1]Returns!E554)*D553</f>
        <v>119275529.67292342</v>
      </c>
      <c r="E554" s="12">
        <f t="shared" ca="1" si="82"/>
        <v>119968687.33077402</v>
      </c>
      <c r="F554" s="12">
        <f t="shared" ca="1" si="83"/>
        <v>119945857.83893877</v>
      </c>
      <c r="G554" s="14">
        <f ca="1">G553*(1+Returns!G554)</f>
        <v>12005227.035577267</v>
      </c>
      <c r="H554" s="14">
        <f ca="1">H553*(1+Returns!H554)</f>
        <v>12028690.66079033</v>
      </c>
      <c r="I554" s="14">
        <f ca="1">I553*(1+Returns!I554)</f>
        <v>6065142.0170075782</v>
      </c>
      <c r="J554" s="14">
        <f ca="1">J553*(1+Returns!J554)</f>
        <v>0</v>
      </c>
      <c r="K554" s="14">
        <f ca="1">K553*(1+Returns!K554)</f>
        <v>0</v>
      </c>
      <c r="L554" s="14">
        <f ca="1">L553*(1+Returns!L554)</f>
        <v>24037112.782070398</v>
      </c>
      <c r="M554" s="14">
        <f ca="1">M553*(1+Returns!M554)</f>
        <v>24138546.621861648</v>
      </c>
      <c r="N554" s="14">
        <f ca="1">N553*(1+Returns!N554)-R554-T554</f>
        <v>41693968.213466793</v>
      </c>
      <c r="O554" s="17">
        <f ca="1">(Assumptions!$B$16 / 252)*F553</f>
        <v>3807.6924981943839</v>
      </c>
      <c r="P554" s="17">
        <f t="shared" ca="1" si="84"/>
        <v>22829.49183525523</v>
      </c>
      <c r="Q554" s="16">
        <f t="shared" si="85"/>
        <v>0</v>
      </c>
      <c r="R554" s="17">
        <f t="shared" si="86"/>
        <v>0</v>
      </c>
      <c r="S554" s="19">
        <f t="shared" si="87"/>
        <v>0</v>
      </c>
      <c r="T554" s="20">
        <f ca="1">IF(AND(S554=1,F553&gt;D553),Assumptions!$B$17*(F553-D553),0)</f>
        <v>0</v>
      </c>
      <c r="U554" s="27">
        <f t="shared" ca="1" si="88"/>
        <v>2.954875311766969E-5</v>
      </c>
      <c r="V554" s="34">
        <f t="shared" ca="1" si="89"/>
        <v>0.19945857838939052</v>
      </c>
    </row>
    <row r="555" spans="1:22" x14ac:dyDescent="0.25">
      <c r="A555" s="4">
        <f t="shared" si="80"/>
        <v>5</v>
      </c>
      <c r="B555" s="4">
        <f t="shared" si="81"/>
        <v>2014</v>
      </c>
      <c r="C555" s="9">
        <v>41771</v>
      </c>
      <c r="D555" s="12">
        <f ca="1">(1+[1]Returns!E555)*D554</f>
        <v>119324080.77727677</v>
      </c>
      <c r="E555" s="12">
        <f t="shared" ca="1" si="82"/>
        <v>119964943.26786146</v>
      </c>
      <c r="F555" s="12">
        <f t="shared" ca="1" si="83"/>
        <v>119938305.97101544</v>
      </c>
      <c r="G555" s="14">
        <f ca="1">G554*(1+Returns!G555)</f>
        <v>11956017.5953114</v>
      </c>
      <c r="H555" s="14">
        <f ca="1">H554*(1+Returns!H555)</f>
        <v>12033819.102396915</v>
      </c>
      <c r="I555" s="14">
        <f ca="1">I554*(1+Returns!I555)</f>
        <v>6067844.3928360417</v>
      </c>
      <c r="J555" s="14">
        <f ca="1">J554*(1+Returns!J555)</f>
        <v>0</v>
      </c>
      <c r="K555" s="14">
        <f ca="1">K554*(1+Returns!K555)</f>
        <v>0</v>
      </c>
      <c r="L555" s="14">
        <f ca="1">L554*(1+Returns!L555)</f>
        <v>24047314.731247269</v>
      </c>
      <c r="M555" s="14">
        <f ca="1">M554*(1+Returns!M555)</f>
        <v>24149023.837176204</v>
      </c>
      <c r="N555" s="14">
        <f ca="1">N554*(1+Returns!N555)-R555-T555</f>
        <v>41710923.60889364</v>
      </c>
      <c r="O555" s="17">
        <f ca="1">(Assumptions!$B$16 / 252)*F554</f>
        <v>3807.8050107599611</v>
      </c>
      <c r="P555" s="17">
        <f t="shared" ca="1" si="84"/>
        <v>26637.29684601519</v>
      </c>
      <c r="Q555" s="16">
        <f t="shared" si="85"/>
        <v>0</v>
      </c>
      <c r="R555" s="17">
        <f t="shared" si="86"/>
        <v>0</v>
      </c>
      <c r="S555" s="19">
        <f t="shared" si="87"/>
        <v>0</v>
      </c>
      <c r="T555" s="20">
        <f ca="1">IF(AND(S555=1,F554&gt;D554),Assumptions!$B$17*(F554-D554),0)</f>
        <v>0</v>
      </c>
      <c r="U555" s="27">
        <f t="shared" ca="1" si="88"/>
        <v>-6.2960639570230903E-5</v>
      </c>
      <c r="V555" s="34">
        <f t="shared" ca="1" si="89"/>
        <v>0.19938305971015713</v>
      </c>
    </row>
    <row r="556" spans="1:22" x14ac:dyDescent="0.25">
      <c r="A556" s="4">
        <f t="shared" si="80"/>
        <v>5</v>
      </c>
      <c r="B556" s="4">
        <f t="shared" si="81"/>
        <v>2014</v>
      </c>
      <c r="C556" s="9">
        <v>41772</v>
      </c>
      <c r="D556" s="12">
        <f ca="1">(1+[1]Returns!E556)*D555</f>
        <v>119372651.64435716</v>
      </c>
      <c r="E556" s="12">
        <f t="shared" ca="1" si="82"/>
        <v>119956381.85922918</v>
      </c>
      <c r="F556" s="12">
        <f t="shared" ca="1" si="83"/>
        <v>119925936.99711424</v>
      </c>
      <c r="G556" s="14">
        <f ca="1">G555*(1+Returns!G556)</f>
        <v>11901971.646067502</v>
      </c>
      <c r="H556" s="14">
        <f ca="1">H555*(1+Returns!H556)</f>
        <v>12038949.730518561</v>
      </c>
      <c r="I556" s="14">
        <f ca="1">I555*(1+Returns!I556)</f>
        <v>6070547.9727311367</v>
      </c>
      <c r="J556" s="14">
        <f ca="1">J555*(1+Returns!J556)</f>
        <v>0</v>
      </c>
      <c r="K556" s="14">
        <f ca="1">K555*(1+Returns!K556)</f>
        <v>0</v>
      </c>
      <c r="L556" s="14">
        <f ca="1">L555*(1+Returns!L556)</f>
        <v>24057521.010385394</v>
      </c>
      <c r="M556" s="14">
        <f ca="1">M555*(1+Returns!M556)</f>
        <v>24159505.600073613</v>
      </c>
      <c r="N556" s="14">
        <f ca="1">N555*(1+Returns!N556)-R556-T556</f>
        <v>41727885.899452962</v>
      </c>
      <c r="O556" s="17">
        <f ca="1">(Assumptions!$B$16 / 252)*F555</f>
        <v>3807.5652689211247</v>
      </c>
      <c r="P556" s="17">
        <f t="shared" ca="1" si="84"/>
        <v>30444.862114936313</v>
      </c>
      <c r="Q556" s="16">
        <f t="shared" si="85"/>
        <v>0</v>
      </c>
      <c r="R556" s="17">
        <f t="shared" si="86"/>
        <v>0</v>
      </c>
      <c r="S556" s="19">
        <f t="shared" si="87"/>
        <v>0</v>
      </c>
      <c r="T556" s="20">
        <f ca="1">IF(AND(S556=1,F555&gt;D555),Assumptions!$B$17*(F555-D555),0)</f>
        <v>0</v>
      </c>
      <c r="U556" s="27">
        <f t="shared" ca="1" si="88"/>
        <v>-1.031278022568527E-4</v>
      </c>
      <c r="V556" s="34">
        <f t="shared" ca="1" si="89"/>
        <v>0.19925936997114513</v>
      </c>
    </row>
    <row r="557" spans="1:22" x14ac:dyDescent="0.25">
      <c r="A557" s="4">
        <f t="shared" si="80"/>
        <v>5</v>
      </c>
      <c r="B557" s="4">
        <f t="shared" si="81"/>
        <v>2014</v>
      </c>
      <c r="C557" s="9">
        <v>41773</v>
      </c>
      <c r="D557" s="12">
        <f ca="1">(1+[1]Returns!E557)*D556</f>
        <v>119421242.28220899</v>
      </c>
      <c r="E557" s="12">
        <f t="shared" ca="1" si="82"/>
        <v>120086066.61560521</v>
      </c>
      <c r="F557" s="12">
        <f t="shared" ca="1" si="83"/>
        <v>120051814.58088718</v>
      </c>
      <c r="G557" s="14">
        <f ca="1">G556*(1+Returns!G557)</f>
        <v>11986152.690489382</v>
      </c>
      <c r="H557" s="14">
        <f ca="1">H556*(1+Returns!H557)</f>
        <v>12044082.546087492</v>
      </c>
      <c r="I557" s="14">
        <f ca="1">I556*(1+Returns!I557)</f>
        <v>6073252.7572293449</v>
      </c>
      <c r="J557" s="14">
        <f ca="1">J556*(1+Returns!J557)</f>
        <v>0</v>
      </c>
      <c r="K557" s="14">
        <f ca="1">K556*(1+Returns!K557)</f>
        <v>0</v>
      </c>
      <c r="L557" s="14">
        <f ca="1">L556*(1+Returns!L557)</f>
        <v>24067731.621322516</v>
      </c>
      <c r="M557" s="14">
        <f ca="1">M556*(1+Returns!M557)</f>
        <v>24169991.912527733</v>
      </c>
      <c r="N557" s="14">
        <f ca="1">N556*(1+Returns!N557)-R557-T557</f>
        <v>41744855.087948747</v>
      </c>
      <c r="O557" s="17">
        <f ca="1">(Assumptions!$B$16 / 252)*F556</f>
        <v>3807.1726030829918</v>
      </c>
      <c r="P557" s="17">
        <f t="shared" ca="1" si="84"/>
        <v>34252.034718019306</v>
      </c>
      <c r="Q557" s="16">
        <f t="shared" si="85"/>
        <v>0</v>
      </c>
      <c r="R557" s="17">
        <f t="shared" si="86"/>
        <v>0</v>
      </c>
      <c r="S557" s="19">
        <f t="shared" si="87"/>
        <v>0</v>
      </c>
      <c r="T557" s="20">
        <f ca="1">IF(AND(S557=1,F556&gt;D556),Assumptions!$B$17*(F556-D556),0)</f>
        <v>0</v>
      </c>
      <c r="U557" s="27">
        <f t="shared" ca="1" si="88"/>
        <v>1.0496276862608234E-3</v>
      </c>
      <c r="V557" s="34">
        <f t="shared" ca="1" si="89"/>
        <v>0.2005181458088745</v>
      </c>
    </row>
    <row r="558" spans="1:22" x14ac:dyDescent="0.25">
      <c r="A558" s="4">
        <f t="shared" si="80"/>
        <v>5</v>
      </c>
      <c r="B558" s="4">
        <f t="shared" si="81"/>
        <v>2014</v>
      </c>
      <c r="C558" s="9">
        <v>41774</v>
      </c>
      <c r="D558" s="12">
        <f ca="1">(1+[1]Returns!E558)*D557</f>
        <v>119469852.69887996</v>
      </c>
      <c r="E558" s="12">
        <f t="shared" ca="1" si="82"/>
        <v>120197204.03636461</v>
      </c>
      <c r="F558" s="12">
        <f t="shared" ca="1" si="83"/>
        <v>120159140.83292975</v>
      </c>
      <c r="G558" s="14">
        <f ca="1">G557*(1+Returns!G558)</f>
        <v>12051767.219864331</v>
      </c>
      <c r="H558" s="14">
        <f ca="1">H557*(1+Returns!H558)</f>
        <v>12049217.55003633</v>
      </c>
      <c r="I558" s="14">
        <f ca="1">I557*(1+Returns!I558)</f>
        <v>6075958.7468673885</v>
      </c>
      <c r="J558" s="14">
        <f ca="1">J557*(1+Returns!J558)</f>
        <v>0</v>
      </c>
      <c r="K558" s="14">
        <f ca="1">K557*(1+Returns!K558)</f>
        <v>0</v>
      </c>
      <c r="L558" s="14">
        <f ca="1">L557*(1+Returns!L558)</f>
        <v>24077946.565897159</v>
      </c>
      <c r="M558" s="14">
        <f ca="1">M557*(1+Returns!M558)</f>
        <v>24180482.776513275</v>
      </c>
      <c r="N558" s="14">
        <f ca="1">N557*(1+Returns!N558)-R558-T558</f>
        <v>41761831.177186131</v>
      </c>
      <c r="O558" s="17">
        <f ca="1">(Assumptions!$B$16 / 252)*F557</f>
        <v>3811.1687168535614</v>
      </c>
      <c r="P558" s="17">
        <f t="shared" ca="1" si="84"/>
        <v>38063.20343487287</v>
      </c>
      <c r="Q558" s="16">
        <f t="shared" si="85"/>
        <v>0</v>
      </c>
      <c r="R558" s="17">
        <f t="shared" si="86"/>
        <v>0</v>
      </c>
      <c r="S558" s="19">
        <f t="shared" si="87"/>
        <v>0</v>
      </c>
      <c r="T558" s="20">
        <f ca="1">IF(AND(S558=1,F557&gt;D557),Assumptions!$B$17*(F557-D557),0)</f>
        <v>0</v>
      </c>
      <c r="U558" s="27">
        <f t="shared" ca="1" si="88"/>
        <v>8.9399941531276284E-4</v>
      </c>
      <c r="V558" s="34">
        <f t="shared" ca="1" si="89"/>
        <v>0.2015914083293</v>
      </c>
    </row>
    <row r="559" spans="1:22" x14ac:dyDescent="0.25">
      <c r="A559" s="4">
        <f t="shared" si="80"/>
        <v>5</v>
      </c>
      <c r="B559" s="4">
        <f t="shared" si="81"/>
        <v>2014</v>
      </c>
      <c r="C559" s="9">
        <v>41775</v>
      </c>
      <c r="D559" s="12">
        <f ca="1">(1+[1]Returns!E559)*D558</f>
        <v>119518482.90242103</v>
      </c>
      <c r="E559" s="12">
        <f t="shared" ca="1" si="82"/>
        <v>120199376.02645895</v>
      </c>
      <c r="F559" s="12">
        <f t="shared" ca="1" si="83"/>
        <v>120157498.24712461</v>
      </c>
      <c r="G559" s="14">
        <f ca="1">G558*(1+Returns!G559)</f>
        <v>12008397.131052777</v>
      </c>
      <c r="H559" s="14">
        <f ca="1">H558*(1+Returns!H559)</f>
        <v>12054354.743298089</v>
      </c>
      <c r="I559" s="14">
        <f ca="1">I558*(1+Returns!I559)</f>
        <v>6078665.942182227</v>
      </c>
      <c r="J559" s="14">
        <f ca="1">J558*(1+Returns!J559)</f>
        <v>0</v>
      </c>
      <c r="K559" s="14">
        <f ca="1">K558*(1+Returns!K559)</f>
        <v>0</v>
      </c>
      <c r="L559" s="14">
        <f ca="1">L558*(1+Returns!L559)</f>
        <v>24088165.845948625</v>
      </c>
      <c r="M559" s="14">
        <f ca="1">M558*(1+Returns!M559)</f>
        <v>24190978.19400581</v>
      </c>
      <c r="N559" s="14">
        <f ca="1">N558*(1+Returns!N559)-R559-T559</f>
        <v>41778814.169971399</v>
      </c>
      <c r="O559" s="17">
        <f ca="1">(Assumptions!$B$16 / 252)*F558</f>
        <v>3814.575899458087</v>
      </c>
      <c r="P559" s="17">
        <f t="shared" ca="1" si="84"/>
        <v>41877.77933433096</v>
      </c>
      <c r="Q559" s="16">
        <f t="shared" si="85"/>
        <v>0</v>
      </c>
      <c r="R559" s="17">
        <f t="shared" si="86"/>
        <v>0</v>
      </c>
      <c r="S559" s="19">
        <f t="shared" si="87"/>
        <v>0</v>
      </c>
      <c r="T559" s="20">
        <f ca="1">IF(AND(S559=1,F558&gt;D558),Assumptions!$B$17*(F558-D558),0)</f>
        <v>0</v>
      </c>
      <c r="U559" s="27">
        <f t="shared" ca="1" si="88"/>
        <v>-1.3670086135286752E-5</v>
      </c>
      <c r="V559" s="34">
        <f t="shared" ca="1" si="89"/>
        <v>0.20157498247124872</v>
      </c>
    </row>
    <row r="560" spans="1:22" x14ac:dyDescent="0.25">
      <c r="A560" s="4">
        <f t="shared" si="80"/>
        <v>5</v>
      </c>
      <c r="B560" s="4">
        <f t="shared" si="81"/>
        <v>2014</v>
      </c>
      <c r="C560" s="9">
        <v>41778</v>
      </c>
      <c r="D560" s="12">
        <f ca="1">(1+[1]Returns!E560)*D559</f>
        <v>119567132.90088645</v>
      </c>
      <c r="E560" s="12">
        <f t="shared" ca="1" si="82"/>
        <v>120323526.68200536</v>
      </c>
      <c r="F560" s="12">
        <f t="shared" ca="1" si="83"/>
        <v>120277834.37891716</v>
      </c>
      <c r="G560" s="14">
        <f ca="1">G559*(1+Returns!G560)</f>
        <v>12086986.512077389</v>
      </c>
      <c r="H560" s="14">
        <f ca="1">H559*(1+Returns!H560)</f>
        <v>12059494.126806185</v>
      </c>
      <c r="I560" s="14">
        <f ca="1">I559*(1+Returns!I560)</f>
        <v>6081374.3437110605</v>
      </c>
      <c r="J560" s="14">
        <f ca="1">J559*(1+Returns!J560)</f>
        <v>0</v>
      </c>
      <c r="K560" s="14">
        <f ca="1">K559*(1+Returns!K560)</f>
        <v>0</v>
      </c>
      <c r="L560" s="14">
        <f ca="1">L559*(1+Returns!L560)</f>
        <v>24098389.463316999</v>
      </c>
      <c r="M560" s="14">
        <f ca="1">M559*(1+Returns!M560)</f>
        <v>24201478.166981764</v>
      </c>
      <c r="N560" s="14">
        <f ca="1">N559*(1+Returns!N560)-R560-T560</f>
        <v>41795804.069111958</v>
      </c>
      <c r="O560" s="17">
        <f ca="1">(Assumptions!$B$16 / 252)*F559</f>
        <v>3814.5237538769716</v>
      </c>
      <c r="P560" s="17">
        <f t="shared" ca="1" si="84"/>
        <v>45692.303088207933</v>
      </c>
      <c r="Q560" s="16">
        <f t="shared" si="85"/>
        <v>0</v>
      </c>
      <c r="R560" s="17">
        <f t="shared" si="86"/>
        <v>0</v>
      </c>
      <c r="S560" s="19">
        <f t="shared" si="87"/>
        <v>0</v>
      </c>
      <c r="T560" s="20">
        <f ca="1">IF(AND(S560=1,F559&gt;D559),Assumptions!$B$17*(F559-D559),0)</f>
        <v>0</v>
      </c>
      <c r="U560" s="27">
        <f t="shared" ca="1" si="88"/>
        <v>1.0014866616567808E-3</v>
      </c>
      <c r="V560" s="34">
        <f t="shared" ca="1" si="89"/>
        <v>0.20277834378917414</v>
      </c>
    </row>
    <row r="561" spans="1:22" x14ac:dyDescent="0.25">
      <c r="A561" s="4">
        <f t="shared" si="80"/>
        <v>5</v>
      </c>
      <c r="B561" s="4">
        <f t="shared" si="81"/>
        <v>2014</v>
      </c>
      <c r="C561" s="9">
        <v>41779</v>
      </c>
      <c r="D561" s="12">
        <f ca="1">(1+[1]Returns!E561)*D560</f>
        <v>119615802.70233375</v>
      </c>
      <c r="E561" s="12">
        <f t="shared" ca="1" si="82"/>
        <v>120289224.89007118</v>
      </c>
      <c r="F561" s="12">
        <f t="shared" ca="1" si="83"/>
        <v>120239714.24303444</v>
      </c>
      <c r="G561" s="14">
        <f ca="1">G560*(1+Returns!G561)</f>
        <v>12007104.241907468</v>
      </c>
      <c r="H561" s="14">
        <f ca="1">H560*(1+Returns!H561)</f>
        <v>12064635.701494431</v>
      </c>
      <c r="I561" s="14">
        <f ca="1">I560*(1+Returns!I561)</f>
        <v>6084083.951991328</v>
      </c>
      <c r="J561" s="14">
        <f ca="1">J560*(1+Returns!J561)</f>
        <v>0</v>
      </c>
      <c r="K561" s="14">
        <f ca="1">K560*(1+Returns!K561)</f>
        <v>0</v>
      </c>
      <c r="L561" s="14">
        <f ca="1">L560*(1+Returns!L561)</f>
        <v>24108617.419843148</v>
      </c>
      <c r="M561" s="14">
        <f ca="1">M560*(1+Returns!M561)</f>
        <v>24211982.697418422</v>
      </c>
      <c r="N561" s="14">
        <f ca="1">N560*(1+Returns!N561)-R561-T561</f>
        <v>41812800.87741638</v>
      </c>
      <c r="O561" s="17">
        <f ca="1">(Assumptions!$B$16 / 252)*F560</f>
        <v>3818.3439485370523</v>
      </c>
      <c r="P561" s="17">
        <f t="shared" ca="1" si="84"/>
        <v>49510.647036744987</v>
      </c>
      <c r="Q561" s="16">
        <f t="shared" si="85"/>
        <v>0</v>
      </c>
      <c r="R561" s="17">
        <f t="shared" si="86"/>
        <v>0</v>
      </c>
      <c r="S561" s="19">
        <f t="shared" si="87"/>
        <v>0</v>
      </c>
      <c r="T561" s="20">
        <f ca="1">IF(AND(S561=1,F560&gt;D560),Assumptions!$B$17*(F560-D560),0)</f>
        <v>0</v>
      </c>
      <c r="U561" s="27">
        <f t="shared" ca="1" si="88"/>
        <v>-3.1693400600008026E-4</v>
      </c>
      <c r="V561" s="34">
        <f t="shared" ca="1" si="89"/>
        <v>0.20239714243034679</v>
      </c>
    </row>
    <row r="562" spans="1:22" x14ac:dyDescent="0.25">
      <c r="A562" s="4">
        <f t="shared" si="80"/>
        <v>5</v>
      </c>
      <c r="B562" s="4">
        <f t="shared" si="81"/>
        <v>2014</v>
      </c>
      <c r="C562" s="9">
        <v>41780</v>
      </c>
      <c r="D562" s="12">
        <f ca="1">(1+[1]Returns!E562)*D561</f>
        <v>119664492.31482373</v>
      </c>
      <c r="E562" s="12">
        <f t="shared" ca="1" si="82"/>
        <v>120318385.50881678</v>
      </c>
      <c r="F562" s="12">
        <f t="shared" ca="1" si="83"/>
        <v>120265057.72799455</v>
      </c>
      <c r="G562" s="14">
        <f ca="1">G561*(1+Returns!G562)</f>
        <v>11990665.170602037</v>
      </c>
      <c r="H562" s="14">
        <f ca="1">H561*(1+Returns!H562)</f>
        <v>12069779.46829704</v>
      </c>
      <c r="I562" s="14">
        <f ca="1">I561*(1+Returns!I562)</f>
        <v>6086794.7675607074</v>
      </c>
      <c r="J562" s="14">
        <f ca="1">J561*(1+Returns!J562)</f>
        <v>0</v>
      </c>
      <c r="K562" s="14">
        <f ca="1">K561*(1+Returns!K562)</f>
        <v>0</v>
      </c>
      <c r="L562" s="14">
        <f ca="1">L561*(1+Returns!L562)</f>
        <v>24118849.717368718</v>
      </c>
      <c r="M562" s="14">
        <f ca="1">M561*(1+Returns!M562)</f>
        <v>24222491.787293926</v>
      </c>
      <c r="N562" s="14">
        <f ca="1">N561*(1+Returns!N562)-R562-T562</f>
        <v>41829804.597694352</v>
      </c>
      <c r="O562" s="17">
        <f ca="1">(Assumptions!$B$16 / 252)*F561</f>
        <v>3817.1337854931567</v>
      </c>
      <c r="P562" s="17">
        <f t="shared" ca="1" si="84"/>
        <v>53327.780822238143</v>
      </c>
      <c r="Q562" s="16">
        <f t="shared" si="85"/>
        <v>0</v>
      </c>
      <c r="R562" s="17">
        <f t="shared" si="86"/>
        <v>0</v>
      </c>
      <c r="S562" s="19">
        <f t="shared" si="87"/>
        <v>0</v>
      </c>
      <c r="T562" s="20">
        <f ca="1">IF(AND(S562=1,F561&gt;D561),Assumptions!$B$17*(F561-D561),0)</f>
        <v>0</v>
      </c>
      <c r="U562" s="27">
        <f t="shared" ca="1" si="88"/>
        <v>2.1077466059904459E-4</v>
      </c>
      <c r="V562" s="34">
        <f t="shared" ca="1" si="89"/>
        <v>0.20265057727994784</v>
      </c>
    </row>
    <row r="563" spans="1:22" x14ac:dyDescent="0.25">
      <c r="A563" s="4">
        <f t="shared" si="80"/>
        <v>5</v>
      </c>
      <c r="B563" s="4">
        <f t="shared" si="81"/>
        <v>2014</v>
      </c>
      <c r="C563" s="9">
        <v>41781</v>
      </c>
      <c r="D563" s="12">
        <f ca="1">(1+[1]Returns!E563)*D562</f>
        <v>119713201.74642047</v>
      </c>
      <c r="E563" s="12">
        <f t="shared" ca="1" si="82"/>
        <v>120424996.91685927</v>
      </c>
      <c r="F563" s="12">
        <f t="shared" ca="1" si="83"/>
        <v>120367851.19769646</v>
      </c>
      <c r="G563" s="14">
        <f ca="1">G562*(1+Returns!G563)</f>
        <v>12051657.668673404</v>
      </c>
      <c r="H563" s="14">
        <f ca="1">H562*(1+Returns!H563)</f>
        <v>12074925.428148622</v>
      </c>
      <c r="I563" s="14">
        <f ca="1">I562*(1+Returns!I563)</f>
        <v>6089506.7909571175</v>
      </c>
      <c r="J563" s="14">
        <f ca="1">J562*(1+Returns!J563)</f>
        <v>0</v>
      </c>
      <c r="K563" s="14">
        <f ca="1">K562*(1+Returns!K563)</f>
        <v>0</v>
      </c>
      <c r="L563" s="14">
        <f ca="1">L562*(1+Returns!L563)</f>
        <v>24129086.357736137</v>
      </c>
      <c r="M563" s="14">
        <f ca="1">M562*(1+Returns!M563)</f>
        <v>24233005.438587278</v>
      </c>
      <c r="N563" s="14">
        <f ca="1">N562*(1+Returns!N563)-R563-T563</f>
        <v>41846815.232756726</v>
      </c>
      <c r="O563" s="17">
        <f ca="1">(Assumptions!$B$16 / 252)*F562</f>
        <v>3817.9383405712551</v>
      </c>
      <c r="P563" s="17">
        <f t="shared" ca="1" si="84"/>
        <v>57145.719162809401</v>
      </c>
      <c r="Q563" s="16">
        <f t="shared" si="85"/>
        <v>0</v>
      </c>
      <c r="R563" s="17">
        <f t="shared" si="86"/>
        <v>0</v>
      </c>
      <c r="S563" s="19">
        <f t="shared" si="87"/>
        <v>0</v>
      </c>
      <c r="T563" s="20">
        <f ca="1">IF(AND(S563=1,F562&gt;D562),Assumptions!$B$17*(F562-D562),0)</f>
        <v>0</v>
      </c>
      <c r="U563" s="27">
        <f t="shared" ca="1" si="88"/>
        <v>8.547243201295629E-4</v>
      </c>
      <c r="V563" s="34">
        <f t="shared" ca="1" si="89"/>
        <v>0.20367851197696685</v>
      </c>
    </row>
    <row r="564" spans="1:22" x14ac:dyDescent="0.25">
      <c r="A564" s="4">
        <f t="shared" si="80"/>
        <v>5</v>
      </c>
      <c r="B564" s="4">
        <f t="shared" si="81"/>
        <v>2014</v>
      </c>
      <c r="C564" s="9">
        <v>41782</v>
      </c>
      <c r="D564" s="12">
        <f ca="1">(1+[1]Returns!E564)*D563</f>
        <v>119761931.00519136</v>
      </c>
      <c r="E564" s="12">
        <f t="shared" ca="1" si="82"/>
        <v>120464759.64216506</v>
      </c>
      <c r="F564" s="12">
        <f t="shared" ca="1" si="83"/>
        <v>120403792.72137693</v>
      </c>
      <c r="G564" s="14">
        <f ca="1">G563*(1+Returns!G564)</f>
        <v>12045782.255979719</v>
      </c>
      <c r="H564" s="14">
        <f ca="1">H563*(1+Returns!H564)</f>
        <v>12080073.581984183</v>
      </c>
      <c r="I564" s="14">
        <f ca="1">I563*(1+Returns!I564)</f>
        <v>6092220.0227187155</v>
      </c>
      <c r="J564" s="14">
        <f ca="1">J563*(1+Returns!J564)</f>
        <v>0</v>
      </c>
      <c r="K564" s="14">
        <f ca="1">K563*(1+Returns!K564)</f>
        <v>0</v>
      </c>
      <c r="L564" s="14">
        <f ca="1">L563*(1+Returns!L564)</f>
        <v>24139327.342788614</v>
      </c>
      <c r="M564" s="14">
        <f ca="1">M563*(1+Returns!M564)</f>
        <v>24243523.65327834</v>
      </c>
      <c r="N564" s="14">
        <f ca="1">N563*(1+Returns!N564)-R564-T564</f>
        <v>41863832.785415493</v>
      </c>
      <c r="O564" s="17">
        <f ca="1">(Assumptions!$B$16 / 252)*F563</f>
        <v>3821.201625323697</v>
      </c>
      <c r="P564" s="17">
        <f t="shared" ca="1" si="84"/>
        <v>60966.920788133095</v>
      </c>
      <c r="Q564" s="16">
        <f t="shared" si="85"/>
        <v>0</v>
      </c>
      <c r="R564" s="17">
        <f t="shared" si="86"/>
        <v>0</v>
      </c>
      <c r="S564" s="19">
        <f t="shared" si="87"/>
        <v>0</v>
      </c>
      <c r="T564" s="20">
        <f ca="1">IF(AND(S564=1,F563&gt;D563),Assumptions!$B$17*(F563-D563),0)</f>
        <v>0</v>
      </c>
      <c r="U564" s="27">
        <f t="shared" ca="1" si="88"/>
        <v>2.9859736900528233E-4</v>
      </c>
      <c r="V564" s="34">
        <f t="shared" ca="1" si="89"/>
        <v>0.20403792721377134</v>
      </c>
    </row>
    <row r="565" spans="1:22" x14ac:dyDescent="0.25">
      <c r="A565" s="4">
        <f t="shared" si="80"/>
        <v>5</v>
      </c>
      <c r="B565" s="4">
        <f t="shared" si="81"/>
        <v>2014</v>
      </c>
      <c r="C565" s="9">
        <v>41785</v>
      </c>
      <c r="D565" s="12">
        <f ca="1">(1+[1]Returns!E565)*D564</f>
        <v>119810680.09920701</v>
      </c>
      <c r="E565" s="12">
        <f t="shared" ca="1" si="82"/>
        <v>120436882.10970935</v>
      </c>
      <c r="F565" s="12">
        <f t="shared" ca="1" si="83"/>
        <v>120372092.84629515</v>
      </c>
      <c r="G565" s="14">
        <f ca="1">G564*(1+Returns!G565)</f>
        <v>11972247.349384576</v>
      </c>
      <c r="H565" s="14">
        <f ca="1">H564*(1+Returns!H565)</f>
        <v>12085223.930739131</v>
      </c>
      <c r="I565" s="14">
        <f ca="1">I564*(1+Returns!I565)</f>
        <v>6094934.4633838981</v>
      </c>
      <c r="J565" s="14">
        <f ca="1">J564*(1+Returns!J565)</f>
        <v>0</v>
      </c>
      <c r="K565" s="14">
        <f ca="1">K564*(1+Returns!K565)</f>
        <v>0</v>
      </c>
      <c r="L565" s="14">
        <f ca="1">L564*(1+Returns!L565)</f>
        <v>24149572.674370144</v>
      </c>
      <c r="M565" s="14">
        <f ca="1">M564*(1+Returns!M565)</f>
        <v>24254046.433347829</v>
      </c>
      <c r="N565" s="14">
        <f ca="1">N564*(1+Returns!N565)-R565-T565</f>
        <v>41880857.258483775</v>
      </c>
      <c r="O565" s="17">
        <f ca="1">(Assumptions!$B$16 / 252)*F564</f>
        <v>3822.3426260754577</v>
      </c>
      <c r="P565" s="17">
        <f t="shared" ca="1" si="84"/>
        <v>64789.263414208552</v>
      </c>
      <c r="Q565" s="16">
        <f t="shared" si="85"/>
        <v>0</v>
      </c>
      <c r="R565" s="17">
        <f t="shared" si="86"/>
        <v>0</v>
      </c>
      <c r="S565" s="19">
        <f t="shared" si="87"/>
        <v>0</v>
      </c>
      <c r="T565" s="20">
        <f ca="1">IF(AND(S565=1,F564&gt;D564),Assumptions!$B$17*(F564-D564),0)</f>
        <v>0</v>
      </c>
      <c r="U565" s="27">
        <f t="shared" ca="1" si="88"/>
        <v>-2.6327970544193224E-4</v>
      </c>
      <c r="V565" s="34">
        <f t="shared" ca="1" si="89"/>
        <v>0.20372092846295353</v>
      </c>
    </row>
    <row r="566" spans="1:22" x14ac:dyDescent="0.25">
      <c r="A566" s="4">
        <f t="shared" si="80"/>
        <v>5</v>
      </c>
      <c r="B566" s="4">
        <f t="shared" si="81"/>
        <v>2014</v>
      </c>
      <c r="C566" s="9">
        <v>41786</v>
      </c>
      <c r="D566" s="12">
        <f ca="1">(1+[1]Returns!E566)*D565</f>
        <v>119859449.03654139</v>
      </c>
      <c r="E566" s="12">
        <f t="shared" ca="1" si="82"/>
        <v>120476038.16024749</v>
      </c>
      <c r="F566" s="12">
        <f t="shared" ca="1" si="83"/>
        <v>120407427.56055245</v>
      </c>
      <c r="G566" s="14">
        <f ca="1">G565*(1+Returns!G566)</f>
        <v>11965726.781528236</v>
      </c>
      <c r="H566" s="14">
        <f ca="1">H565*(1+Returns!H566)</f>
        <v>12090376.47534927</v>
      </c>
      <c r="I566" s="14">
        <f ca="1">I565*(1+Returns!I566)</f>
        <v>6097650.1134913033</v>
      </c>
      <c r="J566" s="14">
        <f ca="1">J565*(1+Returns!J566)</f>
        <v>0</v>
      </c>
      <c r="K566" s="14">
        <f ca="1">K565*(1+Returns!K566)</f>
        <v>0</v>
      </c>
      <c r="L566" s="14">
        <f ca="1">L565*(1+Returns!L566)</f>
        <v>24159822.354325499</v>
      </c>
      <c r="M566" s="14">
        <f ca="1">M565*(1+Returns!M566)</f>
        <v>24264573.780777324</v>
      </c>
      <c r="N566" s="14">
        <f ca="1">N565*(1+Returns!N566)-R566-T566</f>
        <v>41897888.654775858</v>
      </c>
      <c r="O566" s="17">
        <f ca="1">(Assumptions!$B$16 / 252)*F565</f>
        <v>3821.3362808347665</v>
      </c>
      <c r="P566" s="17">
        <f t="shared" ca="1" si="84"/>
        <v>68610.599695043318</v>
      </c>
      <c r="Q566" s="16">
        <f t="shared" si="85"/>
        <v>0</v>
      </c>
      <c r="R566" s="17">
        <f t="shared" si="86"/>
        <v>0</v>
      </c>
      <c r="S566" s="19">
        <f t="shared" si="87"/>
        <v>0</v>
      </c>
      <c r="T566" s="20">
        <f ca="1">IF(AND(S566=1,F565&gt;D565),Assumptions!$B$17*(F565-D565),0)</f>
        <v>0</v>
      </c>
      <c r="U566" s="27">
        <f t="shared" ca="1" si="88"/>
        <v>2.9354573324913424E-4</v>
      </c>
      <c r="V566" s="34">
        <f t="shared" ca="1" si="89"/>
        <v>0.20407427560552649</v>
      </c>
    </row>
    <row r="567" spans="1:22" x14ac:dyDescent="0.25">
      <c r="A567" s="4">
        <f t="shared" si="80"/>
        <v>5</v>
      </c>
      <c r="B567" s="4">
        <f t="shared" si="81"/>
        <v>2014</v>
      </c>
      <c r="C567" s="9">
        <v>41787</v>
      </c>
      <c r="D567" s="12">
        <f ca="1">(1+[1]Returns!E567)*D566</f>
        <v>119908237.82527171</v>
      </c>
      <c r="E567" s="12">
        <f t="shared" ca="1" si="82"/>
        <v>120411325.04301989</v>
      </c>
      <c r="F567" s="12">
        <f t="shared" ca="1" si="83"/>
        <v>120338891.98530705</v>
      </c>
      <c r="G567" s="14">
        <f ca="1">G566*(1+Returns!G567)</f>
        <v>11855317.793532608</v>
      </c>
      <c r="H567" s="14">
        <f ca="1">H566*(1+Returns!H567)</f>
        <v>12095531.216750806</v>
      </c>
      <c r="I567" s="14">
        <f ca="1">I566*(1+Returns!I567)</f>
        <v>6100366.9735798091</v>
      </c>
      <c r="J567" s="14">
        <f ca="1">J566*(1+Returns!J567)</f>
        <v>0</v>
      </c>
      <c r="K567" s="14">
        <f ca="1">K566*(1+Returns!K567)</f>
        <v>0</v>
      </c>
      <c r="L567" s="14">
        <f ca="1">L566*(1+Returns!L567)</f>
        <v>24170076.384500243</v>
      </c>
      <c r="M567" s="14">
        <f ca="1">M566*(1+Returns!M567)</f>
        <v>24275105.697549269</v>
      </c>
      <c r="N567" s="14">
        <f ca="1">N566*(1+Returns!N567)-R567-T567</f>
        <v>41914926.977107152</v>
      </c>
      <c r="O567" s="17">
        <f ca="1">(Assumptions!$B$16 / 252)*F566</f>
        <v>3822.4580177953158</v>
      </c>
      <c r="P567" s="17">
        <f t="shared" ca="1" si="84"/>
        <v>72433.057712838636</v>
      </c>
      <c r="Q567" s="16">
        <f t="shared" si="85"/>
        <v>0</v>
      </c>
      <c r="R567" s="17">
        <f t="shared" si="86"/>
        <v>0</v>
      </c>
      <c r="S567" s="19">
        <f t="shared" si="87"/>
        <v>0</v>
      </c>
      <c r="T567" s="20">
        <f ca="1">IF(AND(S567=1,F566&gt;D566),Assumptions!$B$17*(F566-D566),0)</f>
        <v>0</v>
      </c>
      <c r="U567" s="27">
        <f t="shared" ca="1" si="88"/>
        <v>-5.691972383591315E-4</v>
      </c>
      <c r="V567" s="34">
        <f t="shared" ca="1" si="89"/>
        <v>0.2033889198530725</v>
      </c>
    </row>
    <row r="568" spans="1:22" x14ac:dyDescent="0.25">
      <c r="A568" s="4">
        <f t="shared" si="80"/>
        <v>5</v>
      </c>
      <c r="B568" s="4">
        <f t="shared" si="81"/>
        <v>2014</v>
      </c>
      <c r="C568" s="9">
        <v>41788</v>
      </c>
      <c r="D568" s="12">
        <f ca="1">(1+[1]Returns!E568)*D567</f>
        <v>119957046.47347848</v>
      </c>
      <c r="E568" s="12">
        <f t="shared" ca="1" si="82"/>
        <v>120484604.65074632</v>
      </c>
      <c r="F568" s="12">
        <f t="shared" ca="1" si="83"/>
        <v>120408351.31074823</v>
      </c>
      <c r="G568" s="14">
        <f ca="1">G567*(1+Returns!G568)</f>
        <v>11882882.269995533</v>
      </c>
      <c r="H568" s="14">
        <f ca="1">H567*(1+Returns!H568)</f>
        <v>12100688.155880343</v>
      </c>
      <c r="I568" s="14">
        <f ca="1">I567*(1+Returns!I568)</f>
        <v>6103085.044188532</v>
      </c>
      <c r="J568" s="14">
        <f ca="1">J567*(1+Returns!J568)</f>
        <v>0</v>
      </c>
      <c r="K568" s="14">
        <f ca="1">K567*(1+Returns!K568)</f>
        <v>0</v>
      </c>
      <c r="L568" s="14">
        <f ca="1">L567*(1+Returns!L568)</f>
        <v>24180334.766740713</v>
      </c>
      <c r="M568" s="14">
        <f ca="1">M567*(1+Returns!M568)</f>
        <v>24285642.185646962</v>
      </c>
      <c r="N568" s="14">
        <f ca="1">N567*(1+Returns!N568)-R568-T568</f>
        <v>41931972.228294224</v>
      </c>
      <c r="O568" s="17">
        <f ca="1">(Assumptions!$B$16 / 252)*F567</f>
        <v>3820.282285247843</v>
      </c>
      <c r="P568" s="17">
        <f t="shared" ca="1" si="84"/>
        <v>76253.339998086478</v>
      </c>
      <c r="Q568" s="16">
        <f t="shared" si="85"/>
        <v>0</v>
      </c>
      <c r="R568" s="17">
        <f t="shared" si="86"/>
        <v>0</v>
      </c>
      <c r="S568" s="19">
        <f t="shared" si="87"/>
        <v>0</v>
      </c>
      <c r="T568" s="20">
        <f ca="1">IF(AND(S568=1,F567&gt;D567),Assumptions!$B$17*(F567-D567),0)</f>
        <v>0</v>
      </c>
      <c r="U568" s="27">
        <f t="shared" ca="1" si="88"/>
        <v>5.7719764820229891E-4</v>
      </c>
      <c r="V568" s="34">
        <f t="shared" ca="1" si="89"/>
        <v>0.20408351310748429</v>
      </c>
    </row>
    <row r="569" spans="1:22" x14ac:dyDescent="0.25">
      <c r="A569" s="4">
        <f t="shared" si="80"/>
        <v>5</v>
      </c>
      <c r="B569" s="4">
        <f t="shared" si="81"/>
        <v>2014</v>
      </c>
      <c r="C569" s="9">
        <v>41789</v>
      </c>
      <c r="D569" s="12">
        <f ca="1">(1+[1]Returns!E569)*D568</f>
        <v>120005874.9892455</v>
      </c>
      <c r="E569" s="12">
        <f t="shared" ca="1" si="82"/>
        <v>120666573.18645635</v>
      </c>
      <c r="F569" s="12">
        <f t="shared" ca="1" si="83"/>
        <v>120586497.35911506</v>
      </c>
      <c r="G569" s="14">
        <f ca="1">G568*(1+Returns!G569)</f>
        <v>12019116.405821269</v>
      </c>
      <c r="H569" s="14">
        <f ca="1">H568*(1+Returns!H569)</f>
        <v>12105847.293674884</v>
      </c>
      <c r="I569" s="14">
        <f ca="1">I568*(1+Returns!I569)</f>
        <v>6105804.32585683</v>
      </c>
      <c r="J569" s="14">
        <f ca="1">J568*(1+Returns!J569)</f>
        <v>0</v>
      </c>
      <c r="K569" s="14">
        <f ca="1">K568*(1+Returns!K569)</f>
        <v>0</v>
      </c>
      <c r="L569" s="14">
        <f ca="1">L568*(1+Returns!L569)</f>
        <v>24190597.502894033</v>
      </c>
      <c r="M569" s="14">
        <f ca="1">M568*(1+Returns!M569)</f>
        <v>24296183.247054566</v>
      </c>
      <c r="N569" s="14">
        <f ca="1">N568*(1+Returns!N569)-R569-T569</f>
        <v>41949024.411154784</v>
      </c>
      <c r="O569" s="17">
        <f ca="1">(Assumptions!$B$16 / 252)*F568</f>
        <v>3822.4873431983565</v>
      </c>
      <c r="P569" s="17">
        <f t="shared" ca="1" si="84"/>
        <v>80075.827341284836</v>
      </c>
      <c r="Q569" s="16">
        <f t="shared" si="85"/>
        <v>0</v>
      </c>
      <c r="R569" s="17">
        <f t="shared" si="86"/>
        <v>0</v>
      </c>
      <c r="S569" s="19">
        <f t="shared" si="87"/>
        <v>0</v>
      </c>
      <c r="T569" s="20">
        <f ca="1">IF(AND(S569=1,F568&gt;D568),Assumptions!$B$17*(F568-D568),0)</f>
        <v>0</v>
      </c>
      <c r="U569" s="27">
        <f t="shared" ca="1" si="88"/>
        <v>1.4795157182001528E-3</v>
      </c>
      <c r="V569" s="34">
        <f t="shared" ca="1" si="89"/>
        <v>0.20586497359115241</v>
      </c>
    </row>
    <row r="570" spans="1:22" x14ac:dyDescent="0.25">
      <c r="A570" s="4">
        <f t="shared" si="80"/>
        <v>6</v>
      </c>
      <c r="B570" s="4">
        <f t="shared" si="81"/>
        <v>2014</v>
      </c>
      <c r="C570" s="9">
        <v>41792</v>
      </c>
      <c r="D570" s="12">
        <f ca="1">(1+[1]Returns!E570)*D569</f>
        <v>120054723.38065988</v>
      </c>
      <c r="E570" s="12">
        <f t="shared" ca="1" si="82"/>
        <v>120746926.83960888</v>
      </c>
      <c r="F570" s="12">
        <f t="shared" ca="1" si="83"/>
        <v>120743098.69683558</v>
      </c>
      <c r="G570" s="14">
        <f ca="1">G569*(1+Returns!G570)</f>
        <v>12133792.209681137</v>
      </c>
      <c r="H570" s="14">
        <f ca="1">H569*(1+Returns!H570)</f>
        <v>12111008.63107183</v>
      </c>
      <c r="I570" s="14">
        <f ca="1">I569*(1+Returns!I570)</f>
        <v>6108524.819124301</v>
      </c>
      <c r="J570" s="14">
        <f ca="1">J569*(1+Returns!J570)</f>
        <v>0</v>
      </c>
      <c r="K570" s="14">
        <f ca="1">K569*(1+Returns!K570)</f>
        <v>0</v>
      </c>
      <c r="L570" s="14">
        <f ca="1">L569*(1+Returns!L570)</f>
        <v>24200864.594808113</v>
      </c>
      <c r="M570" s="14">
        <f ca="1">M569*(1+Returns!M570)</f>
        <v>24306728.8837571</v>
      </c>
      <c r="N570" s="14">
        <f ca="1">N569*(1+Returns!N570)-R570-T570</f>
        <v>41886007.701166399</v>
      </c>
      <c r="O570" s="17">
        <f ca="1">(Assumptions!$B$16 / 252)*F569</f>
        <v>3828.1427733052401</v>
      </c>
      <c r="P570" s="17">
        <f t="shared" ca="1" si="84"/>
        <v>3828.1427733052406</v>
      </c>
      <c r="Q570" s="16">
        <f t="shared" si="85"/>
        <v>1</v>
      </c>
      <c r="R570" s="17">
        <f t="shared" ca="1" si="86"/>
        <v>80075.827341284836</v>
      </c>
      <c r="S570" s="19">
        <f t="shared" si="87"/>
        <v>0</v>
      </c>
      <c r="T570" s="20">
        <f ca="1">IF(AND(S570=1,F569&gt;D569),Assumptions!$B$17*(F569-D569),0)</f>
        <v>0</v>
      </c>
      <c r="U570" s="27">
        <f t="shared" ca="1" si="88"/>
        <v>1.2986639561654023E-3</v>
      </c>
      <c r="V570" s="34">
        <f t="shared" ca="1" si="89"/>
        <v>0.20743098696835749</v>
      </c>
    </row>
    <row r="571" spans="1:22" x14ac:dyDescent="0.25">
      <c r="A571" s="4">
        <f t="shared" si="80"/>
        <v>6</v>
      </c>
      <c r="B571" s="4">
        <f t="shared" si="81"/>
        <v>2014</v>
      </c>
      <c r="C571" s="9">
        <v>41793</v>
      </c>
      <c r="D571" s="12">
        <f ca="1">(1+[1]Returns!E571)*D570</f>
        <v>120103591.65581197</v>
      </c>
      <c r="E571" s="12">
        <f t="shared" ca="1" si="82"/>
        <v>120819213.58000124</v>
      </c>
      <c r="F571" s="12">
        <f t="shared" ca="1" si="83"/>
        <v>120811552.32298359</v>
      </c>
      <c r="G571" s="14">
        <f ca="1">G570*(1+Returns!G571)</f>
        <v>12160338.552436285</v>
      </c>
      <c r="H571" s="14">
        <f ca="1">H570*(1+Returns!H571)</f>
        <v>12116172.169008985</v>
      </c>
      <c r="I571" s="14">
        <f ca="1">I570*(1+Returns!I571)</f>
        <v>6111246.5245307824</v>
      </c>
      <c r="J571" s="14">
        <f ca="1">J570*(1+Returns!J571)</f>
        <v>0</v>
      </c>
      <c r="K571" s="14">
        <f ca="1">K570*(1+Returns!K571)</f>
        <v>0</v>
      </c>
      <c r="L571" s="14">
        <f ca="1">L570*(1+Returns!L571)</f>
        <v>24211136.044331647</v>
      </c>
      <c r="M571" s="14">
        <f ca="1">M570*(1+Returns!M571)</f>
        <v>24317279.097740449</v>
      </c>
      <c r="N571" s="14">
        <f ca="1">N570*(1+Returns!N571)-R571-T571</f>
        <v>41903041.1919531</v>
      </c>
      <c r="O571" s="17">
        <f ca="1">(Assumptions!$B$16 / 252)*F570</f>
        <v>3833.1142443439862</v>
      </c>
      <c r="P571" s="17">
        <f t="shared" ca="1" si="84"/>
        <v>7661.2570176492263</v>
      </c>
      <c r="Q571" s="16">
        <f t="shared" si="85"/>
        <v>0</v>
      </c>
      <c r="R571" s="17">
        <f t="shared" si="86"/>
        <v>0</v>
      </c>
      <c r="S571" s="19">
        <f t="shared" si="87"/>
        <v>0</v>
      </c>
      <c r="T571" s="20">
        <f ca="1">IF(AND(S571=1,F570&gt;D570),Assumptions!$B$17*(F570-D570),0)</f>
        <v>0</v>
      </c>
      <c r="U571" s="27">
        <f t="shared" ca="1" si="88"/>
        <v>5.6693613868463721E-4</v>
      </c>
      <c r="V571" s="34">
        <f t="shared" ca="1" si="89"/>
        <v>0.20811552322983751</v>
      </c>
    </row>
    <row r="572" spans="1:22" x14ac:dyDescent="0.25">
      <c r="A572" s="4">
        <f t="shared" si="80"/>
        <v>6</v>
      </c>
      <c r="B572" s="4">
        <f t="shared" si="81"/>
        <v>2014</v>
      </c>
      <c r="C572" s="9">
        <v>41794</v>
      </c>
      <c r="D572" s="12">
        <f ca="1">(1+[1]Returns!E572)*D571</f>
        <v>120152479.82279547</v>
      </c>
      <c r="E572" s="12">
        <f t="shared" ca="1" si="82"/>
        <v>120832279.80035856</v>
      </c>
      <c r="F572" s="12">
        <f t="shared" ca="1" si="83"/>
        <v>120820783.25596558</v>
      </c>
      <c r="G572" s="14">
        <f ca="1">G571*(1+Returns!G572)</f>
        <v>12127645.095381405</v>
      </c>
      <c r="H572" s="14">
        <f ca="1">H571*(1+Returns!H572)</f>
        <v>12121337.908424551</v>
      </c>
      <c r="I572" s="14">
        <f ca="1">I571*(1+Returns!I572)</f>
        <v>6113969.4426163547</v>
      </c>
      <c r="J572" s="14">
        <f ca="1">J571*(1+Returns!J572)</f>
        <v>0</v>
      </c>
      <c r="K572" s="14">
        <f ca="1">K571*(1+Returns!K572)</f>
        <v>0</v>
      </c>
      <c r="L572" s="14">
        <f ca="1">L571*(1+Returns!L572)</f>
        <v>24221411.853314113</v>
      </c>
      <c r="M572" s="14">
        <f ca="1">M571*(1+Returns!M572)</f>
        <v>24327833.89099136</v>
      </c>
      <c r="N572" s="14">
        <f ca="1">N571*(1+Returns!N572)-R572-T572</f>
        <v>41920081.609630771</v>
      </c>
      <c r="O572" s="17">
        <f ca="1">(Assumptions!$B$16 / 252)*F571</f>
        <v>3835.2873753328122</v>
      </c>
      <c r="P572" s="17">
        <f t="shared" ca="1" si="84"/>
        <v>11496.544392982039</v>
      </c>
      <c r="Q572" s="16">
        <f t="shared" si="85"/>
        <v>0</v>
      </c>
      <c r="R572" s="17">
        <f t="shared" si="86"/>
        <v>0</v>
      </c>
      <c r="S572" s="19">
        <f t="shared" si="87"/>
        <v>0</v>
      </c>
      <c r="T572" s="20">
        <f ca="1">IF(AND(S572=1,F571&gt;D571),Assumptions!$B$17*(F571-D571),0)</f>
        <v>0</v>
      </c>
      <c r="U572" s="27">
        <f t="shared" ca="1" si="88"/>
        <v>7.6407701121938842E-5</v>
      </c>
      <c r="V572" s="34">
        <f t="shared" ca="1" si="89"/>
        <v>0.20820783255965725</v>
      </c>
    </row>
    <row r="573" spans="1:22" x14ac:dyDescent="0.25">
      <c r="A573" s="4">
        <f t="shared" si="80"/>
        <v>6</v>
      </c>
      <c r="B573" s="4">
        <f t="shared" si="81"/>
        <v>2014</v>
      </c>
      <c r="C573" s="9">
        <v>41795</v>
      </c>
      <c r="D573" s="12">
        <f ca="1">(1+[1]Returns!E573)*D572</f>
        <v>120201387.88970733</v>
      </c>
      <c r="E573" s="12">
        <f t="shared" ca="1" si="82"/>
        <v>120874982.11657754</v>
      </c>
      <c r="F573" s="12">
        <f t="shared" ca="1" si="83"/>
        <v>120859649.99176373</v>
      </c>
      <c r="G573" s="14">
        <f ca="1">G572*(1+Returns!G573)</f>
        <v>12124568.446279546</v>
      </c>
      <c r="H573" s="14">
        <f ca="1">H572*(1+Returns!H573)</f>
        <v>12126505.850257128</v>
      </c>
      <c r="I573" s="14">
        <f ca="1">I572*(1+Returns!I573)</f>
        <v>6116693.5739213359</v>
      </c>
      <c r="J573" s="14">
        <f ca="1">J572*(1+Returns!J573)</f>
        <v>0</v>
      </c>
      <c r="K573" s="14">
        <f ca="1">K572*(1+Returns!K573)</f>
        <v>0</v>
      </c>
      <c r="L573" s="14">
        <f ca="1">L572*(1+Returns!L573)</f>
        <v>24231692.023605775</v>
      </c>
      <c r="M573" s="14">
        <f ca="1">M572*(1+Returns!M573)</f>
        <v>24338393.265497439</v>
      </c>
      <c r="N573" s="14">
        <f ca="1">N572*(1+Returns!N573)-R573-T573</f>
        <v>41937128.957016319</v>
      </c>
      <c r="O573" s="17">
        <f ca="1">(Assumptions!$B$16 / 252)*F572</f>
        <v>3835.5804208243039</v>
      </c>
      <c r="P573" s="17">
        <f t="shared" ca="1" si="84"/>
        <v>15332.124813806344</v>
      </c>
      <c r="Q573" s="16">
        <f t="shared" si="85"/>
        <v>0</v>
      </c>
      <c r="R573" s="17">
        <f t="shared" si="86"/>
        <v>0</v>
      </c>
      <c r="S573" s="19">
        <f t="shared" si="87"/>
        <v>0</v>
      </c>
      <c r="T573" s="20">
        <f ca="1">IF(AND(S573=1,F572&gt;D572),Assumptions!$B$17*(F572-D572),0)</f>
        <v>0</v>
      </c>
      <c r="U573" s="27">
        <f t="shared" ca="1" si="88"/>
        <v>3.2168915604380288E-4</v>
      </c>
      <c r="V573" s="34">
        <f t="shared" ca="1" si="89"/>
        <v>0.20859649991763884</v>
      </c>
    </row>
    <row r="574" spans="1:22" x14ac:dyDescent="0.25">
      <c r="A574" s="4">
        <f t="shared" si="80"/>
        <v>6</v>
      </c>
      <c r="B574" s="4">
        <f t="shared" si="81"/>
        <v>2014</v>
      </c>
      <c r="C574" s="9">
        <v>41796</v>
      </c>
      <c r="D574" s="12">
        <f ca="1">(1+[1]Returns!E574)*D573</f>
        <v>120250315.86464782</v>
      </c>
      <c r="E574" s="12">
        <f t="shared" ca="1" si="82"/>
        <v>120973488.79072574</v>
      </c>
      <c r="F574" s="12">
        <f t="shared" ca="1" si="83"/>
        <v>120954319.85162649</v>
      </c>
      <c r="G574" s="14">
        <f ca="1">G573*(1+Returns!G574)</f>
        <v>12177276.859061094</v>
      </c>
      <c r="H574" s="14">
        <f ca="1">H573*(1+Returns!H574)</f>
        <v>12131675.995445721</v>
      </c>
      <c r="I574" s="14">
        <f ca="1">I573*(1+Returns!I574)</f>
        <v>6119418.918986287</v>
      </c>
      <c r="J574" s="14">
        <f ca="1">J573*(1+Returns!J574)</f>
        <v>0</v>
      </c>
      <c r="K574" s="14">
        <f ca="1">K573*(1+Returns!K574)</f>
        <v>0</v>
      </c>
      <c r="L574" s="14">
        <f ca="1">L573*(1+Returns!L574)</f>
        <v>24241976.557057679</v>
      </c>
      <c r="M574" s="14">
        <f ca="1">M573*(1+Returns!M574)</f>
        <v>24348957.223247159</v>
      </c>
      <c r="N574" s="14">
        <f ca="1">N573*(1+Returns!N574)-R574-T574</f>
        <v>41954183.2369278</v>
      </c>
      <c r="O574" s="17">
        <f ca="1">(Assumptions!$B$16 / 252)*F573</f>
        <v>3836.8142854528164</v>
      </c>
      <c r="P574" s="17">
        <f t="shared" ca="1" si="84"/>
        <v>19168.939099259162</v>
      </c>
      <c r="Q574" s="16">
        <f t="shared" si="85"/>
        <v>0</v>
      </c>
      <c r="R574" s="17">
        <f t="shared" si="86"/>
        <v>0</v>
      </c>
      <c r="S574" s="19">
        <f t="shared" si="87"/>
        <v>0</v>
      </c>
      <c r="T574" s="20">
        <f ca="1">IF(AND(S574=1,F573&gt;D573),Assumptions!$B$17*(F573-D573),0)</f>
        <v>0</v>
      </c>
      <c r="U574" s="27">
        <f t="shared" ca="1" si="88"/>
        <v>7.8330410413407492E-4</v>
      </c>
      <c r="V574" s="34">
        <f t="shared" ca="1" si="89"/>
        <v>0.20954319851626635</v>
      </c>
    </row>
    <row r="575" spans="1:22" x14ac:dyDescent="0.25">
      <c r="A575" s="4">
        <f t="shared" si="80"/>
        <v>6</v>
      </c>
      <c r="B575" s="4">
        <f t="shared" si="81"/>
        <v>2014</v>
      </c>
      <c r="C575" s="9">
        <v>41799</v>
      </c>
      <c r="D575" s="12">
        <f ca="1">(1+[1]Returns!E575)*D574</f>
        <v>120299263.75572053</v>
      </c>
      <c r="E575" s="12">
        <f t="shared" ca="1" si="82"/>
        <v>121036915.42810303</v>
      </c>
      <c r="F575" s="12">
        <f t="shared" ca="1" si="83"/>
        <v>121013906.66932595</v>
      </c>
      <c r="G575" s="14">
        <f ca="1">G574*(1+Returns!G575)</f>
        <v>12194885.930885365</v>
      </c>
      <c r="H575" s="14">
        <f ca="1">H574*(1+Returns!H575)</f>
        <v>12136848.344929731</v>
      </c>
      <c r="I575" s="14">
        <f ca="1">I574*(1+Returns!I575)</f>
        <v>6122145.4783520093</v>
      </c>
      <c r="J575" s="14">
        <f ca="1">J574*(1+Returns!J575)</f>
        <v>0</v>
      </c>
      <c r="K575" s="14">
        <f ca="1">K574*(1+Returns!K575)</f>
        <v>0</v>
      </c>
      <c r="L575" s="14">
        <f ca="1">L574*(1+Returns!L575)</f>
        <v>24252265.455521658</v>
      </c>
      <c r="M575" s="14">
        <f ca="1">M574*(1+Returns!M575)</f>
        <v>24359525.766229853</v>
      </c>
      <c r="N575" s="14">
        <f ca="1">N574*(1+Returns!N575)-R575-T575</f>
        <v>41971244.452184416</v>
      </c>
      <c r="O575" s="17">
        <f ca="1">(Assumptions!$B$16 / 252)*F574</f>
        <v>3839.8196778294123</v>
      </c>
      <c r="P575" s="17">
        <f t="shared" ca="1" si="84"/>
        <v>23008.758777088573</v>
      </c>
      <c r="Q575" s="16">
        <f t="shared" si="85"/>
        <v>0</v>
      </c>
      <c r="R575" s="17">
        <f t="shared" si="86"/>
        <v>0</v>
      </c>
      <c r="S575" s="19">
        <f t="shared" si="87"/>
        <v>0</v>
      </c>
      <c r="T575" s="20">
        <f ca="1">IF(AND(S575=1,F574&gt;D574),Assumptions!$B$17*(F574-D574),0)</f>
        <v>0</v>
      </c>
      <c r="U575" s="27">
        <f t="shared" ca="1" si="88"/>
        <v>4.9263902085150413E-4</v>
      </c>
      <c r="V575" s="34">
        <f t="shared" ca="1" si="89"/>
        <v>0.21013906669326099</v>
      </c>
    </row>
    <row r="576" spans="1:22" x14ac:dyDescent="0.25">
      <c r="A576" s="4">
        <f t="shared" si="80"/>
        <v>6</v>
      </c>
      <c r="B576" s="4">
        <f t="shared" si="81"/>
        <v>2014</v>
      </c>
      <c r="C576" s="9">
        <v>41800</v>
      </c>
      <c r="D576" s="12">
        <f ca="1">(1+[1]Returns!E576)*D575</f>
        <v>120348404.80197211</v>
      </c>
      <c r="E576" s="12">
        <f t="shared" ca="1" si="82"/>
        <v>121056347.86793314</v>
      </c>
      <c r="F576" s="12">
        <f t="shared" ca="1" si="83"/>
        <v>121029497.39783321</v>
      </c>
      <c r="G576" s="14">
        <f ca="1">G575*(1+Returns!G576)</f>
        <v>12168319.627422642</v>
      </c>
      <c r="H576" s="14">
        <f ca="1">H575*(1+Returns!H576)</f>
        <v>12142041.16176646</v>
      </c>
      <c r="I576" s="14">
        <f ca="1">I575*(1+Returns!I576)</f>
        <v>6124882.856641653</v>
      </c>
      <c r="J576" s="14">
        <f ca="1">J575*(1+Returns!J576)</f>
        <v>0</v>
      </c>
      <c r="K576" s="14">
        <f ca="1">K575*(1+Returns!K576)</f>
        <v>0</v>
      </c>
      <c r="L576" s="14">
        <f ca="1">L575*(1+Returns!L576)</f>
        <v>24262595.056648903</v>
      </c>
      <c r="M576" s="14">
        <f ca="1">M575*(1+Returns!M576)</f>
        <v>24370136.175821289</v>
      </c>
      <c r="N576" s="14">
        <f ca="1">N575*(1+Returns!N576)-R576-T576</f>
        <v>41988372.989632189</v>
      </c>
      <c r="O576" s="17">
        <f ca="1">(Assumptions!$B$16 / 252)*F575</f>
        <v>3841.7113228357443</v>
      </c>
      <c r="P576" s="17">
        <f t="shared" ca="1" si="84"/>
        <v>26850.470099924318</v>
      </c>
      <c r="Q576" s="16">
        <f t="shared" si="85"/>
        <v>0</v>
      </c>
      <c r="R576" s="17">
        <f t="shared" si="86"/>
        <v>0</v>
      </c>
      <c r="S576" s="19">
        <f t="shared" si="87"/>
        <v>0</v>
      </c>
      <c r="T576" s="20">
        <f ca="1">IF(AND(S576=1,F575&gt;D575),Assumptions!$B$17*(F575-D575),0)</f>
        <v>0</v>
      </c>
      <c r="U576" s="27">
        <f t="shared" ca="1" si="88"/>
        <v>1.2883418886611153E-4</v>
      </c>
      <c r="V576" s="34">
        <f t="shared" ca="1" si="89"/>
        <v>0.21029497397833352</v>
      </c>
    </row>
    <row r="577" spans="1:22" x14ac:dyDescent="0.25">
      <c r="A577" s="4">
        <f t="shared" si="80"/>
        <v>6</v>
      </c>
      <c r="B577" s="4">
        <f t="shared" si="81"/>
        <v>2014</v>
      </c>
      <c r="C577" s="9">
        <v>41801</v>
      </c>
      <c r="D577" s="12">
        <f ca="1">(1+[1]Returns!E577)*D576</f>
        <v>120397392.62014675</v>
      </c>
      <c r="E577" s="12">
        <f t="shared" ca="1" si="82"/>
        <v>120996565.34161465</v>
      </c>
      <c r="F577" s="12">
        <f t="shared" ca="1" si="83"/>
        <v>120965872.66524813</v>
      </c>
      <c r="G577" s="14">
        <f ca="1">G576*(1+Returns!G577)</f>
        <v>12062680.834518962</v>
      </c>
      <c r="H577" s="14">
        <f ca="1">H576*(1+Returns!H577)</f>
        <v>12147217.930447182</v>
      </c>
      <c r="I577" s="14">
        <f ca="1">I576*(1+Returns!I577)</f>
        <v>6127611.8505114662</v>
      </c>
      <c r="J577" s="14">
        <f ca="1">J576*(1+Returns!J577)</f>
        <v>0</v>
      </c>
      <c r="K577" s="14">
        <f ca="1">K576*(1+Returns!K577)</f>
        <v>0</v>
      </c>
      <c r="L577" s="14">
        <f ca="1">L576*(1+Returns!L577)</f>
        <v>24272892.7061175</v>
      </c>
      <c r="M577" s="14">
        <f ca="1">M576*(1+Returns!M577)</f>
        <v>24380713.911422316</v>
      </c>
      <c r="N577" s="14">
        <f ca="1">N576*(1+Returns!N577)-R577-T577</f>
        <v>42005448.108597219</v>
      </c>
      <c r="O577" s="17">
        <f ca="1">(Assumptions!$B$16 / 252)*F576</f>
        <v>3842.2062665978797</v>
      </c>
      <c r="P577" s="17">
        <f t="shared" ca="1" si="84"/>
        <v>30692.676366522199</v>
      </c>
      <c r="Q577" s="16">
        <f t="shared" si="85"/>
        <v>0</v>
      </c>
      <c r="R577" s="17">
        <f t="shared" si="86"/>
        <v>0</v>
      </c>
      <c r="S577" s="19">
        <f t="shared" si="87"/>
        <v>0</v>
      </c>
      <c r="T577" s="20">
        <f ca="1">IF(AND(S577=1,F576&gt;D576),Assumptions!$B$17*(F576-D576),0)</f>
        <v>0</v>
      </c>
      <c r="U577" s="27">
        <f t="shared" ca="1" si="88"/>
        <v>-5.2569608197206019E-4</v>
      </c>
      <c r="V577" s="34">
        <f t="shared" ca="1" si="89"/>
        <v>0.20965872665248253</v>
      </c>
    </row>
    <row r="578" spans="1:22" x14ac:dyDescent="0.25">
      <c r="A578" s="4">
        <f t="shared" si="80"/>
        <v>6</v>
      </c>
      <c r="B578" s="4">
        <f t="shared" si="81"/>
        <v>2014</v>
      </c>
      <c r="C578" s="9">
        <v>41802</v>
      </c>
      <c r="D578" s="12">
        <f ca="1">(1+[1]Returns!E578)*D577</f>
        <v>120446400.37881278</v>
      </c>
      <c r="E578" s="12">
        <f t="shared" ca="1" si="82"/>
        <v>121040525.91910684</v>
      </c>
      <c r="F578" s="12">
        <f t="shared" ca="1" si="83"/>
        <v>121005993.0563065</v>
      </c>
      <c r="G578" s="14">
        <f ca="1">G577*(1+Returns!G578)</f>
        <v>12060765.816768466</v>
      </c>
      <c r="H578" s="14">
        <f ca="1">H577*(1+Returns!H578)</f>
        <v>12152396.906247251</v>
      </c>
      <c r="I578" s="14">
        <f ca="1">I577*(1+Returns!I578)</f>
        <v>6130342.0603078064</v>
      </c>
      <c r="J578" s="14">
        <f ca="1">J577*(1+Returns!J578)</f>
        <v>0</v>
      </c>
      <c r="K578" s="14">
        <f ca="1">K577*(1+Returns!K578)</f>
        <v>0</v>
      </c>
      <c r="L578" s="14">
        <f ca="1">L577*(1+Returns!L578)</f>
        <v>24283194.726164937</v>
      </c>
      <c r="M578" s="14">
        <f ca="1">M577*(1+Returns!M578)</f>
        <v>24391296.238236524</v>
      </c>
      <c r="N578" s="14">
        <f ca="1">N577*(1+Returns!N578)-R578-T578</f>
        <v>42022530.171381861</v>
      </c>
      <c r="O578" s="17">
        <f ca="1">(Assumptions!$B$16 / 252)*F577</f>
        <v>3840.1864338174005</v>
      </c>
      <c r="P578" s="17">
        <f t="shared" ca="1" si="84"/>
        <v>34532.862800339601</v>
      </c>
      <c r="Q578" s="16">
        <f t="shared" si="85"/>
        <v>0</v>
      </c>
      <c r="R578" s="17">
        <f t="shared" si="86"/>
        <v>0</v>
      </c>
      <c r="S578" s="19">
        <f t="shared" si="87"/>
        <v>0</v>
      </c>
      <c r="T578" s="20">
        <f ca="1">IF(AND(S578=1,F577&gt;D577),Assumptions!$B$17*(F577-D577),0)</f>
        <v>0</v>
      </c>
      <c r="U578" s="27">
        <f t="shared" ca="1" si="88"/>
        <v>3.3166702454501262E-4</v>
      </c>
      <c r="V578" s="34">
        <f t="shared" ca="1" si="89"/>
        <v>0.21005993056306638</v>
      </c>
    </row>
    <row r="579" spans="1:22" x14ac:dyDescent="0.25">
      <c r="A579" s="4">
        <f t="shared" si="80"/>
        <v>6</v>
      </c>
      <c r="B579" s="4">
        <f t="shared" si="81"/>
        <v>2014</v>
      </c>
      <c r="C579" s="9">
        <v>41803</v>
      </c>
      <c r="D579" s="12">
        <f ca="1">(1+[1]Returns!E579)*D578</f>
        <v>120495428.08608697</v>
      </c>
      <c r="E579" s="12">
        <f t="shared" ca="1" si="82"/>
        <v>121150324.8748448</v>
      </c>
      <c r="F579" s="12">
        <f t="shared" ca="1" si="83"/>
        <v>121111950.55194744</v>
      </c>
      <c r="G579" s="14">
        <f ca="1">G578*(1+Returns!G579)</f>
        <v>12124669.840451887</v>
      </c>
      <c r="H579" s="14">
        <f ca="1">H578*(1+Returns!H579)</f>
        <v>12157578.090107676</v>
      </c>
      <c r="I579" s="14">
        <f ca="1">I578*(1+Returns!I579)</f>
        <v>6133073.4865724398</v>
      </c>
      <c r="J579" s="14">
        <f ca="1">J578*(1+Returns!J579)</f>
        <v>0</v>
      </c>
      <c r="K579" s="14">
        <f ca="1">K578*(1+Returns!K579)</f>
        <v>0</v>
      </c>
      <c r="L579" s="14">
        <f ca="1">L578*(1+Returns!L579)</f>
        <v>24293501.118646197</v>
      </c>
      <c r="M579" s="14">
        <f ca="1">M578*(1+Returns!M579)</f>
        <v>24401883.15825671</v>
      </c>
      <c r="N579" s="14">
        <f ca="1">N578*(1+Returns!N579)-R579-T579</f>
        <v>42039619.1808099</v>
      </c>
      <c r="O579" s="17">
        <f ca="1">(Assumptions!$B$16 / 252)*F578</f>
        <v>3841.4600970256029</v>
      </c>
      <c r="P579" s="17">
        <f t="shared" ca="1" si="84"/>
        <v>38374.3228973652</v>
      </c>
      <c r="Q579" s="16">
        <f t="shared" si="85"/>
        <v>0</v>
      </c>
      <c r="R579" s="17">
        <f t="shared" si="86"/>
        <v>0</v>
      </c>
      <c r="S579" s="19">
        <f t="shared" si="87"/>
        <v>0</v>
      </c>
      <c r="T579" s="20">
        <f ca="1">IF(AND(S579=1,F578&gt;D578),Assumptions!$B$17*(F578-D578),0)</f>
        <v>0</v>
      </c>
      <c r="U579" s="27">
        <f t="shared" ca="1" si="88"/>
        <v>8.7563841231941275E-4</v>
      </c>
      <c r="V579" s="34">
        <f t="shared" ca="1" si="89"/>
        <v>0.21111950551947589</v>
      </c>
    </row>
    <row r="580" spans="1:22" x14ac:dyDescent="0.25">
      <c r="A580" s="4">
        <f t="shared" ref="A580:A643" si="90">MONTH(C580)</f>
        <v>6</v>
      </c>
      <c r="B580" s="4">
        <f t="shared" ref="B580:B643" si="91">YEAR(C580)</f>
        <v>2014</v>
      </c>
      <c r="C580" s="9">
        <v>41806</v>
      </c>
      <c r="D580" s="12">
        <f ca="1">(1+[1]Returns!E580)*D579</f>
        <v>120544475.75008941</v>
      </c>
      <c r="E580" s="12">
        <f t="shared" ref="E580:E643" ca="1" si="92">SUM(G580:N580)</f>
        <v>121248881.75597672</v>
      </c>
      <c r="F580" s="12">
        <f t="shared" ref="F580:F643" ca="1" si="93">E580-P580</f>
        <v>121206662.6092523</v>
      </c>
      <c r="G580" s="14">
        <f ca="1">G579*(1+Returns!G580)</f>
        <v>12177312.444559613</v>
      </c>
      <c r="H580" s="14">
        <f ca="1">H579*(1+Returns!H580)</f>
        <v>12162761.482969863</v>
      </c>
      <c r="I580" s="14">
        <f ca="1">I579*(1+Returns!I580)</f>
        <v>6135806.1298473747</v>
      </c>
      <c r="J580" s="14">
        <f ca="1">J579*(1+Returns!J580)</f>
        <v>0</v>
      </c>
      <c r="K580" s="14">
        <f ca="1">K579*(1+Returns!K580)</f>
        <v>0</v>
      </c>
      <c r="L580" s="14">
        <f ca="1">L579*(1+Returns!L580)</f>
        <v>24303811.885417052</v>
      </c>
      <c r="M580" s="14">
        <f ca="1">M579*(1+Returns!M580)</f>
        <v>24412474.673476528</v>
      </c>
      <c r="N580" s="14">
        <f ca="1">N579*(1+Returns!N580)-R580-T580</f>
        <v>42056715.139706284</v>
      </c>
      <c r="O580" s="17">
        <f ca="1">(Assumptions!$B$16 / 252)*F579</f>
        <v>3844.8238270459506</v>
      </c>
      <c r="P580" s="17">
        <f t="shared" ca="1" si="84"/>
        <v>42219.146724411148</v>
      </c>
      <c r="Q580" s="16">
        <f t="shared" si="85"/>
        <v>0</v>
      </c>
      <c r="R580" s="17">
        <f t="shared" si="86"/>
        <v>0</v>
      </c>
      <c r="S580" s="19">
        <f t="shared" si="87"/>
        <v>0</v>
      </c>
      <c r="T580" s="20">
        <f ca="1">IF(AND(S580=1,F579&gt;D579),Assumptions!$B$17*(F579-D579),0)</f>
        <v>0</v>
      </c>
      <c r="U580" s="27">
        <f t="shared" ca="1" si="88"/>
        <v>7.8202074091970886E-4</v>
      </c>
      <c r="V580" s="34">
        <f t="shared" ca="1" si="89"/>
        <v>0.21206662609252458</v>
      </c>
    </row>
    <row r="581" spans="1:22" x14ac:dyDescent="0.25">
      <c r="A581" s="4">
        <f t="shared" si="90"/>
        <v>6</v>
      </c>
      <c r="B581" s="4">
        <f t="shared" si="91"/>
        <v>2014</v>
      </c>
      <c r="C581" s="9">
        <v>41807</v>
      </c>
      <c r="D581" s="12">
        <f ca="1">(1+[1]Returns!E581)*D580</f>
        <v>120593543.37894347</v>
      </c>
      <c r="E581" s="12">
        <f t="shared" ca="1" si="92"/>
        <v>121319846.3911358</v>
      </c>
      <c r="F581" s="12">
        <f t="shared" ca="1" si="93"/>
        <v>121273779.41385236</v>
      </c>
      <c r="G581" s="14">
        <f ca="1">G580*(1+Returns!G581)</f>
        <v>12202343.449563649</v>
      </c>
      <c r="H581" s="14">
        <f ca="1">H580*(1+Returns!H581)</f>
        <v>12167947.085775625</v>
      </c>
      <c r="I581" s="14">
        <f ca="1">I580*(1+Returns!I581)</f>
        <v>6138539.9906748608</v>
      </c>
      <c r="J581" s="14">
        <f ca="1">J580*(1+Returns!J581)</f>
        <v>0</v>
      </c>
      <c r="K581" s="14">
        <f ca="1">K580*(1+Returns!K581)</f>
        <v>0</v>
      </c>
      <c r="L581" s="14">
        <f ca="1">L580*(1+Returns!L581)</f>
        <v>24314127.028334059</v>
      </c>
      <c r="M581" s="14">
        <f ca="1">M580*(1+Returns!M581)</f>
        <v>24423070.785890501</v>
      </c>
      <c r="N581" s="14">
        <f ca="1">N580*(1+Returns!N581)-R581-T581</f>
        <v>42073818.050897107</v>
      </c>
      <c r="O581" s="17">
        <f ca="1">(Assumptions!$B$16 / 252)*F580</f>
        <v>3847.8305590238824</v>
      </c>
      <c r="P581" s="17">
        <f t="shared" ref="P581:P644" ca="1" si="94">P580+O581-IF(Q581=1,P580,0)</f>
        <v>46066.97728343503</v>
      </c>
      <c r="Q581" s="16">
        <f t="shared" ref="Q581:Q644" si="95">IF(DAY(C581)&lt;DAY(C580),1,0)</f>
        <v>0</v>
      </c>
      <c r="R581" s="17">
        <f t="shared" ref="R581:R644" si="96">IF(Q581=1,P580,0)</f>
        <v>0</v>
      </c>
      <c r="S581" s="19">
        <f t="shared" ref="S581:S644" si="97">IF(AND(DAY(C581)&lt;DAY(C580),OR(MONTH(C581)=7,MONTH(C581)=1)),1,0)</f>
        <v>0</v>
      </c>
      <c r="T581" s="20">
        <f ca="1">IF(AND(S581=1,F580&gt;D580),Assumptions!$B$17*(F580-D580),0)</f>
        <v>0</v>
      </c>
      <c r="U581" s="27">
        <f t="shared" ref="U581:U644" ca="1" si="98">F581/F580-1</f>
        <v>5.5373857472207355E-4</v>
      </c>
      <c r="V581" s="34">
        <f t="shared" ca="1" si="89"/>
        <v>0.21273779413852534</v>
      </c>
    </row>
    <row r="582" spans="1:22" x14ac:dyDescent="0.25">
      <c r="A582" s="4">
        <f t="shared" si="90"/>
        <v>6</v>
      </c>
      <c r="B582" s="4">
        <f t="shared" si="91"/>
        <v>2014</v>
      </c>
      <c r="C582" s="9">
        <v>41808</v>
      </c>
      <c r="D582" s="12">
        <f ca="1">(1+[1]Returns!E582)*D581</f>
        <v>120642630.98077586</v>
      </c>
      <c r="E582" s="12">
        <f t="shared" ca="1" si="92"/>
        <v>121452296.98873375</v>
      </c>
      <c r="F582" s="12">
        <f t="shared" ca="1" si="93"/>
        <v>121402380.05019909</v>
      </c>
      <c r="G582" s="14">
        <f ca="1">G581*(1+Returns!G582)</f>
        <v>12288841.055711012</v>
      </c>
      <c r="H582" s="14">
        <f ca="1">H581*(1+Returns!H582)</f>
        <v>12173134.89946717</v>
      </c>
      <c r="I582" s="14">
        <f ca="1">I581*(1+Returns!I582)</f>
        <v>6141275.0695973886</v>
      </c>
      <c r="J582" s="14">
        <f ca="1">J581*(1+Returns!J582)</f>
        <v>0</v>
      </c>
      <c r="K582" s="14">
        <f ca="1">K581*(1+Returns!K582)</f>
        <v>0</v>
      </c>
      <c r="L582" s="14">
        <f ca="1">L581*(1+Returns!L582)</f>
        <v>24324446.549254559</v>
      </c>
      <c r="M582" s="14">
        <f ca="1">M581*(1+Returns!M582)</f>
        <v>24433671.49749402</v>
      </c>
      <c r="N582" s="14">
        <f ca="1">N581*(1+Returns!N582)-R582-T582</f>
        <v>42090927.91720961</v>
      </c>
      <c r="O582" s="17">
        <f ca="1">(Assumptions!$B$16 / 252)*F581</f>
        <v>3849.9612512334083</v>
      </c>
      <c r="P582" s="17">
        <f t="shared" ca="1" si="94"/>
        <v>49916.938534668436</v>
      </c>
      <c r="Q582" s="16">
        <f t="shared" si="95"/>
        <v>0</v>
      </c>
      <c r="R582" s="17">
        <f t="shared" si="96"/>
        <v>0</v>
      </c>
      <c r="S582" s="19">
        <f t="shared" si="97"/>
        <v>0</v>
      </c>
      <c r="T582" s="20">
        <f ca="1">IF(AND(S582=1,F581&gt;D581),Assumptions!$B$17*(F581-D581),0)</f>
        <v>0</v>
      </c>
      <c r="U582" s="27">
        <f t="shared" ca="1" si="98"/>
        <v>1.060415837358164E-3</v>
      </c>
      <c r="V582" s="34">
        <f t="shared" ref="V582:V645" ca="1" si="99">(1+V581)*(1+U582)-1</f>
        <v>0.21402380050199254</v>
      </c>
    </row>
    <row r="583" spans="1:22" x14ac:dyDescent="0.25">
      <c r="A583" s="4">
        <f t="shared" si="90"/>
        <v>6</v>
      </c>
      <c r="B583" s="4">
        <f t="shared" si="91"/>
        <v>2014</v>
      </c>
      <c r="C583" s="9">
        <v>41810</v>
      </c>
      <c r="D583" s="12">
        <f ca="1">(1+[1]Returns!E583)*D582</f>
        <v>120691738.56371659</v>
      </c>
      <c r="E583" s="12">
        <f t="shared" ca="1" si="92"/>
        <v>121512423.06772195</v>
      </c>
      <c r="F583" s="12">
        <f t="shared" ca="1" si="93"/>
        <v>121458652.08537616</v>
      </c>
      <c r="G583" s="14">
        <f ca="1">G582*(1+Returns!G583)</f>
        <v>12302994.773784939</v>
      </c>
      <c r="H583" s="14">
        <f ca="1">H582*(1+Returns!H583)</f>
        <v>12178324.924987113</v>
      </c>
      <c r="I583" s="14">
        <f ca="1">I582*(1+Returns!I583)</f>
        <v>6144011.3671576912</v>
      </c>
      <c r="J583" s="14">
        <f ca="1">J582*(1+Returns!J583)</f>
        <v>0</v>
      </c>
      <c r="K583" s="14">
        <f ca="1">K582*(1+Returns!K583)</f>
        <v>0</v>
      </c>
      <c r="L583" s="14">
        <f ca="1">L582*(1+Returns!L583)</f>
        <v>24334770.45003669</v>
      </c>
      <c r="M583" s="14">
        <f ca="1">M582*(1+Returns!M583)</f>
        <v>24444276.810283337</v>
      </c>
      <c r="N583" s="14">
        <f ca="1">N582*(1+Returns!N583)-R583-T583</f>
        <v>42108044.741472185</v>
      </c>
      <c r="O583" s="17">
        <f ca="1">(Assumptions!$B$16 / 252)*F582</f>
        <v>3854.0438111174312</v>
      </c>
      <c r="P583" s="17">
        <f t="shared" ca="1" si="94"/>
        <v>53770.982345785866</v>
      </c>
      <c r="Q583" s="16">
        <f t="shared" si="95"/>
        <v>0</v>
      </c>
      <c r="R583" s="17">
        <f t="shared" si="96"/>
        <v>0</v>
      </c>
      <c r="S583" s="19">
        <f t="shared" si="97"/>
        <v>0</v>
      </c>
      <c r="T583" s="20">
        <f ca="1">IF(AND(S583=1,F582&gt;D582),Assumptions!$B$17*(F582-D582),0)</f>
        <v>0</v>
      </c>
      <c r="U583" s="27">
        <f t="shared" ca="1" si="98"/>
        <v>4.6351673792388581E-4</v>
      </c>
      <c r="V583" s="34">
        <f t="shared" ca="1" si="99"/>
        <v>0.21458652085376317</v>
      </c>
    </row>
    <row r="584" spans="1:22" x14ac:dyDescent="0.25">
      <c r="A584" s="4">
        <f t="shared" si="90"/>
        <v>6</v>
      </c>
      <c r="B584" s="4">
        <f t="shared" si="91"/>
        <v>2014</v>
      </c>
      <c r="C584" s="9">
        <v>41813</v>
      </c>
      <c r="D584" s="12">
        <f ca="1">(1+[1]Returns!E584)*D583</f>
        <v>120740866.13589895</v>
      </c>
      <c r="E584" s="12">
        <f t="shared" ca="1" si="92"/>
        <v>121568434.81789789</v>
      </c>
      <c r="F584" s="12">
        <f t="shared" ca="1" si="93"/>
        <v>121510808.00532717</v>
      </c>
      <c r="G584" s="14">
        <f ca="1">G583*(1+Returns!G584)</f>
        <v>12313014.785411354</v>
      </c>
      <c r="H584" s="14">
        <f ca="1">H583*(1+Returns!H584)</f>
        <v>12183517.163278468</v>
      </c>
      <c r="I584" s="14">
        <f ca="1">I583*(1+Returns!I584)</f>
        <v>6146748.8838987425</v>
      </c>
      <c r="J584" s="14">
        <f ca="1">J583*(1+Returns!J584)</f>
        <v>0</v>
      </c>
      <c r="K584" s="14">
        <f ca="1">K583*(1+Returns!K584)</f>
        <v>0</v>
      </c>
      <c r="L584" s="14">
        <f ca="1">L583*(1+Returns!L584)</f>
        <v>24345098.732539371</v>
      </c>
      <c r="M584" s="14">
        <f ca="1">M583*(1+Returns!M584)</f>
        <v>24454886.726255577</v>
      </c>
      <c r="N584" s="14">
        <f ca="1">N583*(1+Returns!N584)-R584-T584</f>
        <v>42125168.526514366</v>
      </c>
      <c r="O584" s="17">
        <f ca="1">(Assumptions!$B$16 / 252)*F583</f>
        <v>3855.8302249325761</v>
      </c>
      <c r="P584" s="17">
        <f t="shared" ca="1" si="94"/>
        <v>57626.812570718444</v>
      </c>
      <c r="Q584" s="16">
        <f t="shared" si="95"/>
        <v>0</v>
      </c>
      <c r="R584" s="17">
        <f t="shared" si="96"/>
        <v>0</v>
      </c>
      <c r="S584" s="19">
        <f t="shared" si="97"/>
        <v>0</v>
      </c>
      <c r="T584" s="20">
        <f ca="1">IF(AND(S584=1,F583&gt;D583),Assumptions!$B$17*(F583-D583),0)</f>
        <v>0</v>
      </c>
      <c r="U584" s="27">
        <f t="shared" ca="1" si="98"/>
        <v>4.2941296528087314E-4</v>
      </c>
      <c r="V584" s="34">
        <f t="shared" ca="1" si="99"/>
        <v>0.2151080800532732</v>
      </c>
    </row>
    <row r="585" spans="1:22" x14ac:dyDescent="0.25">
      <c r="A585" s="4">
        <f t="shared" si="90"/>
        <v>6</v>
      </c>
      <c r="B585" s="4">
        <f t="shared" si="91"/>
        <v>2014</v>
      </c>
      <c r="C585" s="9">
        <v>41814</v>
      </c>
      <c r="D585" s="12">
        <f ca="1">(1+[1]Returns!E585)*D584</f>
        <v>120790013.70545956</v>
      </c>
      <c r="E585" s="12">
        <f t="shared" ca="1" si="92"/>
        <v>121612860.2494293</v>
      </c>
      <c r="F585" s="12">
        <f t="shared" ca="1" si="93"/>
        <v>121551375.95089015</v>
      </c>
      <c r="G585" s="14">
        <f ca="1">G584*(1+Returns!G585)</f>
        <v>12311429.092582982</v>
      </c>
      <c r="H585" s="14">
        <f ca="1">H584*(1+Returns!H585)</f>
        <v>12188711.615284652</v>
      </c>
      <c r="I585" s="14">
        <f ca="1">I584*(1+Returns!I585)</f>
        <v>6149487.6203637589</v>
      </c>
      <c r="J585" s="14">
        <f ca="1">J584*(1+Returns!J585)</f>
        <v>0</v>
      </c>
      <c r="K585" s="14">
        <f ca="1">K584*(1+Returns!K585)</f>
        <v>0</v>
      </c>
      <c r="L585" s="14">
        <f ca="1">L584*(1+Returns!L585)</f>
        <v>24355431.398622315</v>
      </c>
      <c r="M585" s="14">
        <f ca="1">M584*(1+Returns!M585)</f>
        <v>24465501.247408729</v>
      </c>
      <c r="N585" s="14">
        <f ca="1">N584*(1+Returns!N585)-R585-T585</f>
        <v>42142299.275166854</v>
      </c>
      <c r="O585" s="17">
        <f ca="1">(Assumptions!$B$16 / 252)*F584</f>
        <v>3857.4859684230846</v>
      </c>
      <c r="P585" s="17">
        <f t="shared" ca="1" si="94"/>
        <v>61484.298539141528</v>
      </c>
      <c r="Q585" s="16">
        <f t="shared" si="95"/>
        <v>0</v>
      </c>
      <c r="R585" s="17">
        <f t="shared" si="96"/>
        <v>0</v>
      </c>
      <c r="S585" s="19">
        <f t="shared" si="97"/>
        <v>0</v>
      </c>
      <c r="T585" s="20">
        <f ca="1">IF(AND(S585=1,F584&gt;D584),Assumptions!$B$17*(F584-D584),0)</f>
        <v>0</v>
      </c>
      <c r="U585" s="27">
        <f t="shared" ca="1" si="98"/>
        <v>3.3386285737813104E-4</v>
      </c>
      <c r="V585" s="34">
        <f t="shared" ca="1" si="99"/>
        <v>0.21551375950890295</v>
      </c>
    </row>
    <row r="586" spans="1:22" x14ac:dyDescent="0.25">
      <c r="A586" s="4">
        <f t="shared" si="90"/>
        <v>6</v>
      </c>
      <c r="B586" s="4">
        <f t="shared" si="91"/>
        <v>2014</v>
      </c>
      <c r="C586" s="9">
        <v>41815</v>
      </c>
      <c r="D586" s="12">
        <f ca="1">(1+[1]Returns!E586)*D585</f>
        <v>120839181.28053837</v>
      </c>
      <c r="E586" s="12">
        <f t="shared" ca="1" si="92"/>
        <v>121625906.87713635</v>
      </c>
      <c r="F586" s="12">
        <f t="shared" ca="1" si="93"/>
        <v>121560563.80475749</v>
      </c>
      <c r="G586" s="14">
        <f ca="1">G585*(1+Returns!G586)</f>
        <v>12278445.201941524</v>
      </c>
      <c r="H586" s="14">
        <f ca="1">H585*(1+Returns!H586)</f>
        <v>12193908.281949481</v>
      </c>
      <c r="I586" s="14">
        <f ca="1">I585*(1+Returns!I586)</f>
        <v>6152227.5770961987</v>
      </c>
      <c r="J586" s="14">
        <f ca="1">J585*(1+Returns!J586)</f>
        <v>0</v>
      </c>
      <c r="K586" s="14">
        <f ca="1">K585*(1+Returns!K586)</f>
        <v>0</v>
      </c>
      <c r="L586" s="14">
        <f ca="1">L585*(1+Returns!L586)</f>
        <v>24365768.450146027</v>
      </c>
      <c r="M586" s="14">
        <f ca="1">M585*(1+Returns!M586)</f>
        <v>24476120.375741646</v>
      </c>
      <c r="N586" s="14">
        <f ca="1">N585*(1+Returns!N586)-R586-T586</f>
        <v>42159436.990261488</v>
      </c>
      <c r="O586" s="17">
        <f ca="1">(Assumptions!$B$16 / 252)*F585</f>
        <v>3858.7738397107983</v>
      </c>
      <c r="P586" s="17">
        <f t="shared" ca="1" si="94"/>
        <v>65343.072378852325</v>
      </c>
      <c r="Q586" s="16">
        <f t="shared" si="95"/>
        <v>0</v>
      </c>
      <c r="R586" s="17">
        <f t="shared" si="96"/>
        <v>0</v>
      </c>
      <c r="S586" s="19">
        <f t="shared" si="97"/>
        <v>0</v>
      </c>
      <c r="T586" s="20">
        <f ca="1">IF(AND(S586=1,F585&gt;D585),Assumptions!$B$17*(F585-D585),0)</f>
        <v>0</v>
      </c>
      <c r="U586" s="27">
        <f t="shared" ca="1" si="98"/>
        <v>7.5588234155876677E-5</v>
      </c>
      <c r="V586" s="34">
        <f t="shared" ca="1" si="99"/>
        <v>0.21560563804757638</v>
      </c>
    </row>
    <row r="587" spans="1:22" x14ac:dyDescent="0.25">
      <c r="A587" s="4">
        <f t="shared" si="90"/>
        <v>6</v>
      </c>
      <c r="B587" s="4">
        <f t="shared" si="91"/>
        <v>2014</v>
      </c>
      <c r="C587" s="9">
        <v>41816</v>
      </c>
      <c r="D587" s="12">
        <f ca="1">(1+[1]Returns!E587)*D586</f>
        <v>120888368.86927861</v>
      </c>
      <c r="E587" s="12">
        <f t="shared" ca="1" si="92"/>
        <v>121673234.28444639</v>
      </c>
      <c r="F587" s="12">
        <f t="shared" ca="1" si="93"/>
        <v>121604032.14654993</v>
      </c>
      <c r="G587" s="14">
        <f ca="1">G586*(1+Returns!G587)</f>
        <v>12279722.688732354</v>
      </c>
      <c r="H587" s="14">
        <f ca="1">H586*(1+Returns!H587)</f>
        <v>12199107.16421718</v>
      </c>
      <c r="I587" s="14">
        <f ca="1">I586*(1+Returns!I587)</f>
        <v>6154968.7546397634</v>
      </c>
      <c r="J587" s="14">
        <f ca="1">J586*(1+Returns!J587)</f>
        <v>0</v>
      </c>
      <c r="K587" s="14">
        <f ca="1">K586*(1+Returns!K587)</f>
        <v>0</v>
      </c>
      <c r="L587" s="14">
        <f ca="1">L586*(1+Returns!L587)</f>
        <v>24376109.888971791</v>
      </c>
      <c r="M587" s="14">
        <f ca="1">M586*(1+Returns!M587)</f>
        <v>24486744.113254052</v>
      </c>
      <c r="N587" s="14">
        <f ca="1">N586*(1+Returns!N587)-R587-T587</f>
        <v>42176581.67463126</v>
      </c>
      <c r="O587" s="17">
        <f ca="1">(Assumptions!$B$16 / 252)*F586</f>
        <v>3859.0655176113487</v>
      </c>
      <c r="P587" s="17">
        <f t="shared" ca="1" si="94"/>
        <v>69202.137896463668</v>
      </c>
      <c r="Q587" s="16">
        <f t="shared" si="95"/>
        <v>0</v>
      </c>
      <c r="R587" s="17">
        <f t="shared" si="96"/>
        <v>0</v>
      </c>
      <c r="S587" s="19">
        <f t="shared" si="97"/>
        <v>0</v>
      </c>
      <c r="T587" s="20">
        <f ca="1">IF(AND(S587=1,F586&gt;D586),Assumptions!$B$17*(F586-D586),0)</f>
        <v>0</v>
      </c>
      <c r="U587" s="27">
        <f t="shared" ca="1" si="98"/>
        <v>3.5758588502643462E-4</v>
      </c>
      <c r="V587" s="34">
        <f t="shared" ca="1" si="99"/>
        <v>0.21604032146550067</v>
      </c>
    </row>
    <row r="588" spans="1:22" x14ac:dyDescent="0.25">
      <c r="A588" s="4">
        <f t="shared" si="90"/>
        <v>6</v>
      </c>
      <c r="B588" s="4">
        <f t="shared" si="91"/>
        <v>2014</v>
      </c>
      <c r="C588" s="9">
        <v>41817</v>
      </c>
      <c r="D588" s="12">
        <f ca="1">(1+[1]Returns!E588)*D587</f>
        <v>120937576.47982685</v>
      </c>
      <c r="E588" s="12">
        <f t="shared" ca="1" si="92"/>
        <v>121680001.04907088</v>
      </c>
      <c r="F588" s="12">
        <f t="shared" ca="1" si="93"/>
        <v>121606938.46570945</v>
      </c>
      <c r="G588" s="14">
        <f ca="1">G587*(1+Returns!G588)</f>
        <v>12240420.122481572</v>
      </c>
      <c r="H588" s="14">
        <f ca="1">H587*(1+Returns!H588)</f>
        <v>12204308.263032373</v>
      </c>
      <c r="I588" s="14">
        <f ca="1">I587*(1+Returns!I588)</f>
        <v>6157711.1535383947</v>
      </c>
      <c r="J588" s="14">
        <f ca="1">J587*(1+Returns!J588)</f>
        <v>0</v>
      </c>
      <c r="K588" s="14">
        <f ca="1">K587*(1+Returns!K588)</f>
        <v>0</v>
      </c>
      <c r="L588" s="14">
        <f ca="1">L587*(1+Returns!L588)</f>
        <v>24386455.716961689</v>
      </c>
      <c r="M588" s="14">
        <f ca="1">M587*(1+Returns!M588)</f>
        <v>24497372.46194654</v>
      </c>
      <c r="N588" s="14">
        <f ca="1">N587*(1+Returns!N588)-R588-T588</f>
        <v>42193733.331110314</v>
      </c>
      <c r="O588" s="17">
        <f ca="1">(Assumptions!$B$16 / 252)*F587</f>
        <v>3860.4454649698387</v>
      </c>
      <c r="P588" s="17">
        <f t="shared" ca="1" si="94"/>
        <v>73062.583361433513</v>
      </c>
      <c r="Q588" s="16">
        <f t="shared" si="95"/>
        <v>0</v>
      </c>
      <c r="R588" s="17">
        <f t="shared" si="96"/>
        <v>0</v>
      </c>
      <c r="S588" s="19">
        <f t="shared" si="97"/>
        <v>0</v>
      </c>
      <c r="T588" s="20">
        <f ca="1">IF(AND(S588=1,F587&gt;D587),Assumptions!$B$17*(F587-D587),0)</f>
        <v>0</v>
      </c>
      <c r="U588" s="27">
        <f t="shared" ca="1" si="98"/>
        <v>2.3899858485165737E-5</v>
      </c>
      <c r="V588" s="34">
        <f t="shared" ca="1" si="99"/>
        <v>0.21606938465709602</v>
      </c>
    </row>
    <row r="589" spans="1:22" x14ac:dyDescent="0.25">
      <c r="A589" s="4">
        <f t="shared" si="90"/>
        <v>6</v>
      </c>
      <c r="B589" s="4">
        <f t="shared" si="91"/>
        <v>2014</v>
      </c>
      <c r="C589" s="9">
        <v>41820</v>
      </c>
      <c r="D589" s="12">
        <f ca="1">(1+[1]Returns!E589)*D588</f>
        <v>120986804.12033296</v>
      </c>
      <c r="E589" s="12">
        <f t="shared" ca="1" si="92"/>
        <v>121770186.39735669</v>
      </c>
      <c r="F589" s="12">
        <f t="shared" ca="1" si="93"/>
        <v>121693263.27626619</v>
      </c>
      <c r="G589" s="14">
        <f ca="1">G588*(1+Returns!G589)</f>
        <v>12284516.721347202</v>
      </c>
      <c r="H589" s="14">
        <f ca="1">H588*(1+Returns!H589)</f>
        <v>12209511.579340085</v>
      </c>
      <c r="I589" s="14">
        <f ca="1">I588*(1+Returns!I589)</f>
        <v>6160454.7743362784</v>
      </c>
      <c r="J589" s="14">
        <f ca="1">J588*(1+Returns!J589)</f>
        <v>0</v>
      </c>
      <c r="K589" s="14">
        <f ca="1">K588*(1+Returns!K589)</f>
        <v>0</v>
      </c>
      <c r="L589" s="14">
        <f ca="1">L588*(1+Returns!L589)</f>
        <v>24396805.935978591</v>
      </c>
      <c r="M589" s="14">
        <f ca="1">M588*(1+Returns!M589)</f>
        <v>24508005.423820566</v>
      </c>
      <c r="N589" s="14">
        <f ca="1">N588*(1+Returns!N589)-R589-T589</f>
        <v>42210891.962533958</v>
      </c>
      <c r="O589" s="17">
        <f ca="1">(Assumptions!$B$16 / 252)*F588</f>
        <v>3860.5377290701408</v>
      </c>
      <c r="P589" s="17">
        <f t="shared" ca="1" si="94"/>
        <v>76923.121090503657</v>
      </c>
      <c r="Q589" s="16">
        <f t="shared" si="95"/>
        <v>0</v>
      </c>
      <c r="R589" s="17">
        <f t="shared" si="96"/>
        <v>0</v>
      </c>
      <c r="S589" s="19">
        <f t="shared" si="97"/>
        <v>0</v>
      </c>
      <c r="T589" s="20">
        <f ca="1">IF(AND(S589=1,F588&gt;D588),Assumptions!$B$17*(F588-D588),0)</f>
        <v>0</v>
      </c>
      <c r="U589" s="27">
        <f t="shared" ca="1" si="98"/>
        <v>7.098674766907731E-4</v>
      </c>
      <c r="V589" s="34">
        <f t="shared" ca="1" si="99"/>
        <v>0.2169326327626635</v>
      </c>
    </row>
    <row r="590" spans="1:22" x14ac:dyDescent="0.25">
      <c r="A590" s="4">
        <f t="shared" si="90"/>
        <v>7</v>
      </c>
      <c r="B590" s="4">
        <f t="shared" si="91"/>
        <v>2014</v>
      </c>
      <c r="C590" s="9">
        <v>41821</v>
      </c>
      <c r="D590" s="12">
        <f ca="1">(1+[1]Returns!E590)*D589</f>
        <v>121036051.79895014</v>
      </c>
      <c r="E590" s="12">
        <f t="shared" ca="1" si="92"/>
        <v>121686965.1410955</v>
      </c>
      <c r="F590" s="12">
        <f t="shared" ca="1" si="93"/>
        <v>121683101.86289626</v>
      </c>
      <c r="G590" s="14">
        <f ca="1">G589*(1+Returns!G590)</f>
        <v>12338079.283409139</v>
      </c>
      <c r="H590" s="14">
        <f ca="1">H589*(1+Returns!H590)</f>
        <v>12214717.114085747</v>
      </c>
      <c r="I590" s="14">
        <f ca="1">I589*(1+Returns!I590)</f>
        <v>6163199.6175778424</v>
      </c>
      <c r="J590" s="14">
        <f ca="1">J589*(1+Returns!J590)</f>
        <v>0</v>
      </c>
      <c r="K590" s="14">
        <f ca="1">K589*(1+Returns!K590)</f>
        <v>0</v>
      </c>
      <c r="L590" s="14">
        <f ca="1">L589*(1+Returns!L590)</f>
        <v>24407160.547886159</v>
      </c>
      <c r="M590" s="14">
        <f ca="1">M589*(1+Returns!M590)</f>
        <v>24518643.000878464</v>
      </c>
      <c r="N590" s="14">
        <f ca="1">N589*(1+Returns!N590)-R590-T590</f>
        <v>42045165.577258155</v>
      </c>
      <c r="O590" s="17">
        <f ca="1">(Assumptions!$B$16 / 252)*F589</f>
        <v>3863.2781992465457</v>
      </c>
      <c r="P590" s="17">
        <f t="shared" ca="1" si="94"/>
        <v>3863.2781992465461</v>
      </c>
      <c r="Q590" s="16">
        <f t="shared" si="95"/>
        <v>1</v>
      </c>
      <c r="R590" s="17">
        <f t="shared" ca="1" si="96"/>
        <v>76923.121090503657</v>
      </c>
      <c r="S590" s="19">
        <f t="shared" si="97"/>
        <v>1</v>
      </c>
      <c r="T590" s="20">
        <f ca="1">IF(AND(S590=1,F589&gt;D589),Assumptions!$B$17*(F589-D589),0)</f>
        <v>105968.87338998467</v>
      </c>
      <c r="U590" s="27">
        <f t="shared" ca="1" si="98"/>
        <v>-8.3500212718079503E-5</v>
      </c>
      <c r="V590" s="34">
        <f t="shared" ca="1" si="99"/>
        <v>0.21683101862896415</v>
      </c>
    </row>
    <row r="591" spans="1:22" x14ac:dyDescent="0.25">
      <c r="A591" s="4">
        <f t="shared" si="90"/>
        <v>7</v>
      </c>
      <c r="B591" s="4">
        <f t="shared" si="91"/>
        <v>2014</v>
      </c>
      <c r="C591" s="9">
        <v>41822</v>
      </c>
      <c r="D591" s="12">
        <f ca="1">(1+[1]Returns!E591)*D590</f>
        <v>121085319.5238349</v>
      </c>
      <c r="E591" s="12">
        <f t="shared" ca="1" si="92"/>
        <v>121891737.74956205</v>
      </c>
      <c r="F591" s="12">
        <f t="shared" ca="1" si="93"/>
        <v>121884011.51574811</v>
      </c>
      <c r="G591" s="14">
        <f ca="1">G590*(1+Returns!G591)</f>
        <v>12496798.656197911</v>
      </c>
      <c r="H591" s="14">
        <f ca="1">H590*(1+Returns!H591)</f>
        <v>12219924.86821519</v>
      </c>
      <c r="I591" s="14">
        <f ca="1">I590*(1+Returns!I591)</f>
        <v>6165945.6838077568</v>
      </c>
      <c r="J591" s="14">
        <f ca="1">J590*(1+Returns!J591)</f>
        <v>0</v>
      </c>
      <c r="K591" s="14">
        <f ca="1">K590*(1+Returns!K591)</f>
        <v>0</v>
      </c>
      <c r="L591" s="14">
        <f ca="1">L590*(1+Returns!L591)</f>
        <v>24417519.554548848</v>
      </c>
      <c r="M591" s="14">
        <f ca="1">M590*(1+Returns!M591)</f>
        <v>24529285.195123427</v>
      </c>
      <c r="N591" s="14">
        <f ca="1">N590*(1+Returns!N591)-R591-T591</f>
        <v>42062263.791668922</v>
      </c>
      <c r="O591" s="17">
        <f ca="1">(Assumptions!$B$16 / 252)*F590</f>
        <v>3862.9556146951195</v>
      </c>
      <c r="P591" s="17">
        <f t="shared" ca="1" si="94"/>
        <v>7726.2338139416661</v>
      </c>
      <c r="Q591" s="16">
        <f t="shared" si="95"/>
        <v>0</v>
      </c>
      <c r="R591" s="17">
        <f t="shared" si="96"/>
        <v>0</v>
      </c>
      <c r="S591" s="19">
        <f t="shared" si="97"/>
        <v>0</v>
      </c>
      <c r="T591" s="20">
        <f ca="1">IF(AND(S591=1,F590&gt;D590),Assumptions!$B$17*(F590-D590),0)</f>
        <v>0</v>
      </c>
      <c r="U591" s="27">
        <f t="shared" ca="1" si="98"/>
        <v>1.6510891798124927E-3</v>
      </c>
      <c r="V591" s="34">
        <f t="shared" ca="1" si="99"/>
        <v>0.21884011515748258</v>
      </c>
    </row>
    <row r="592" spans="1:22" x14ac:dyDescent="0.25">
      <c r="A592" s="4">
        <f t="shared" si="90"/>
        <v>7</v>
      </c>
      <c r="B592" s="4">
        <f t="shared" si="91"/>
        <v>2014</v>
      </c>
      <c r="C592" s="9">
        <v>41823</v>
      </c>
      <c r="D592" s="12">
        <f ca="1">(1+[1]Returns!E592)*D591</f>
        <v>121134607.30314708</v>
      </c>
      <c r="E592" s="12">
        <f t="shared" ca="1" si="92"/>
        <v>121936415.73070696</v>
      </c>
      <c r="F592" s="12">
        <f t="shared" ca="1" si="93"/>
        <v>121924820.16319411</v>
      </c>
      <c r="G592" s="14">
        <f ca="1">G591*(1+Returns!G592)</f>
        <v>12495403.988778602</v>
      </c>
      <c r="H592" s="14">
        <f ca="1">H591*(1+Returns!H592)</f>
        <v>12225134.842674652</v>
      </c>
      <c r="I592" s="14">
        <f ca="1">I591*(1+Returns!I592)</f>
        <v>6168692.9735709336</v>
      </c>
      <c r="J592" s="14">
        <f ca="1">J591*(1+Returns!J592)</f>
        <v>0</v>
      </c>
      <c r="K592" s="14">
        <f ca="1">K591*(1+Returns!K592)</f>
        <v>0</v>
      </c>
      <c r="L592" s="14">
        <f ca="1">L591*(1+Returns!L592)</f>
        <v>24427882.957831897</v>
      </c>
      <c r="M592" s="14">
        <f ca="1">M591*(1+Returns!M592)</f>
        <v>24539932.008559521</v>
      </c>
      <c r="N592" s="14">
        <f ca="1">N591*(1+Returns!N592)-R592-T592</f>
        <v>42079368.959291361</v>
      </c>
      <c r="O592" s="17">
        <f ca="1">(Assumptions!$B$16 / 252)*F591</f>
        <v>3869.3336989126383</v>
      </c>
      <c r="P592" s="17">
        <f t="shared" ca="1" si="94"/>
        <v>11595.567512854304</v>
      </c>
      <c r="Q592" s="16">
        <f t="shared" si="95"/>
        <v>0</v>
      </c>
      <c r="R592" s="17">
        <f t="shared" si="96"/>
        <v>0</v>
      </c>
      <c r="S592" s="19">
        <f t="shared" si="97"/>
        <v>0</v>
      </c>
      <c r="T592" s="20">
        <f ca="1">IF(AND(S592=1,F591&gt;D591),Assumptions!$B$17*(F591-D591),0)</f>
        <v>0</v>
      </c>
      <c r="U592" s="27">
        <f t="shared" ca="1" si="98"/>
        <v>3.3481542770452677E-4</v>
      </c>
      <c r="V592" s="34">
        <f t="shared" ca="1" si="99"/>
        <v>0.21924820163194236</v>
      </c>
    </row>
    <row r="593" spans="1:22" x14ac:dyDescent="0.25">
      <c r="A593" s="4">
        <f t="shared" si="90"/>
        <v>7</v>
      </c>
      <c r="B593" s="4">
        <f t="shared" si="91"/>
        <v>2014</v>
      </c>
      <c r="C593" s="9">
        <v>41824</v>
      </c>
      <c r="D593" s="12">
        <f ca="1">(1+[1]Returns!E593)*D592</f>
        <v>121183915.14504983</v>
      </c>
      <c r="E593" s="12">
        <f t="shared" ca="1" si="92"/>
        <v>121970129.45617571</v>
      </c>
      <c r="F593" s="12">
        <f t="shared" ca="1" si="93"/>
        <v>121954663.25945133</v>
      </c>
      <c r="G593" s="14">
        <f ca="1">G592*(1+Returns!G593)</f>
        <v>12483025.644606298</v>
      </c>
      <c r="H593" s="14">
        <f ca="1">H592*(1+Returns!H593)</f>
        <v>12230347.038410772</v>
      </c>
      <c r="I593" s="14">
        <f ca="1">I592*(1+Returns!I593)</f>
        <v>6171441.4874125291</v>
      </c>
      <c r="J593" s="14">
        <f ca="1">J592*(1+Returns!J593)</f>
        <v>0</v>
      </c>
      <c r="K593" s="14">
        <f ca="1">K592*(1+Returns!K593)</f>
        <v>0</v>
      </c>
      <c r="L593" s="14">
        <f ca="1">L592*(1+Returns!L593)</f>
        <v>24438250.759601343</v>
      </c>
      <c r="M593" s="14">
        <f ca="1">M592*(1+Returns!M593)</f>
        <v>24550583.443191689</v>
      </c>
      <c r="N593" s="14">
        <f ca="1">N592*(1+Returns!N593)-R593-T593</f>
        <v>42096481.082953088</v>
      </c>
      <c r="O593" s="17">
        <f ca="1">(Assumptions!$B$16 / 252)*F592</f>
        <v>3870.6292115299716</v>
      </c>
      <c r="P593" s="17">
        <f t="shared" ca="1" si="94"/>
        <v>15466.196724384276</v>
      </c>
      <c r="Q593" s="16">
        <f t="shared" si="95"/>
        <v>0</v>
      </c>
      <c r="R593" s="17">
        <f t="shared" si="96"/>
        <v>0</v>
      </c>
      <c r="S593" s="19">
        <f t="shared" si="97"/>
        <v>0</v>
      </c>
      <c r="T593" s="20">
        <f ca="1">IF(AND(S593=1,F592&gt;D592),Assumptions!$B$17*(F592-D592),0)</f>
        <v>0</v>
      </c>
      <c r="U593" s="27">
        <f t="shared" ca="1" si="98"/>
        <v>2.4476637502757193E-4</v>
      </c>
      <c r="V593" s="34">
        <f t="shared" ca="1" si="99"/>
        <v>0.21954663259451479</v>
      </c>
    </row>
    <row r="594" spans="1:22" x14ac:dyDescent="0.25">
      <c r="A594" s="4">
        <f t="shared" si="90"/>
        <v>7</v>
      </c>
      <c r="B594" s="4">
        <f t="shared" si="91"/>
        <v>2014</v>
      </c>
      <c r="C594" s="9">
        <v>41827</v>
      </c>
      <c r="D594" s="12">
        <f ca="1">(1+[1]Returns!E594)*D593</f>
        <v>121233243.05770962</v>
      </c>
      <c r="E594" s="12">
        <f t="shared" ca="1" si="92"/>
        <v>122085790.58184083</v>
      </c>
      <c r="F594" s="12">
        <f t="shared" ca="1" si="93"/>
        <v>122066452.80850503</v>
      </c>
      <c r="G594" s="14">
        <f ca="1">G593*(1+Returns!G594)</f>
        <v>12552575.271359686</v>
      </c>
      <c r="H594" s="14">
        <f ca="1">H593*(1+Returns!H594)</f>
        <v>12235561.456370592</v>
      </c>
      <c r="I594" s="14">
        <f ca="1">I593*(1+Returns!I594)</f>
        <v>6174191.2258779425</v>
      </c>
      <c r="J594" s="14">
        <f ca="1">J593*(1+Returns!J594)</f>
        <v>0</v>
      </c>
      <c r="K594" s="14">
        <f ca="1">K593*(1+Returns!K594)</f>
        <v>0</v>
      </c>
      <c r="L594" s="14">
        <f ca="1">L593*(1+Returns!L594)</f>
        <v>24448622.961724013</v>
      </c>
      <c r="M594" s="14">
        <f ca="1">M593*(1+Returns!M594)</f>
        <v>24561239.501025733</v>
      </c>
      <c r="N594" s="14">
        <f ca="1">N593*(1+Returns!N594)-R594-T594</f>
        <v>42113600.165482864</v>
      </c>
      <c r="O594" s="17">
        <f ca="1">(Assumptions!$B$16 / 252)*F593</f>
        <v>3871.576611411153</v>
      </c>
      <c r="P594" s="17">
        <f t="shared" ca="1" si="94"/>
        <v>19337.773335795428</v>
      </c>
      <c r="Q594" s="16">
        <f t="shared" si="95"/>
        <v>0</v>
      </c>
      <c r="R594" s="17">
        <f t="shared" si="96"/>
        <v>0</v>
      </c>
      <c r="S594" s="19">
        <f t="shared" si="97"/>
        <v>0</v>
      </c>
      <c r="T594" s="20">
        <f ca="1">IF(AND(S594=1,F593&gt;D593),Assumptions!$B$17*(F593-D593),0)</f>
        <v>0</v>
      </c>
      <c r="U594" s="27">
        <f t="shared" ca="1" si="98"/>
        <v>9.1664841725536128E-4</v>
      </c>
      <c r="V594" s="34">
        <f t="shared" ca="1" si="99"/>
        <v>0.22066452808505166</v>
      </c>
    </row>
    <row r="595" spans="1:22" x14ac:dyDescent="0.25">
      <c r="A595" s="4">
        <f t="shared" si="90"/>
        <v>7</v>
      </c>
      <c r="B595" s="4">
        <f t="shared" si="91"/>
        <v>2014</v>
      </c>
      <c r="C595" s="9">
        <v>41828</v>
      </c>
      <c r="D595" s="12">
        <f ca="1">(1+[1]Returns!E595)*D594</f>
        <v>121282591.04929626</v>
      </c>
      <c r="E595" s="12">
        <f t="shared" ca="1" si="92"/>
        <v>122072027.60152858</v>
      </c>
      <c r="F595" s="12">
        <f t="shared" ca="1" si="93"/>
        <v>122048814.7027068</v>
      </c>
      <c r="G595" s="14">
        <f ca="1">G594*(1+Returns!G595)</f>
        <v>12492681.35466774</v>
      </c>
      <c r="H595" s="14">
        <f ca="1">H594*(1+Returns!H595)</f>
        <v>12240778.097501561</v>
      </c>
      <c r="I595" s="14">
        <f ca="1">I594*(1+Returns!I595)</f>
        <v>6176942.1895128144</v>
      </c>
      <c r="J595" s="14">
        <f ca="1">J594*(1+Returns!J595)</f>
        <v>0</v>
      </c>
      <c r="K595" s="14">
        <f ca="1">K594*(1+Returns!K595)</f>
        <v>0</v>
      </c>
      <c r="L595" s="14">
        <f ca="1">L594*(1+Returns!L595)</f>
        <v>24458999.566067528</v>
      </c>
      <c r="M595" s="14">
        <f ca="1">M594*(1+Returns!M595)</f>
        <v>24571900.18406833</v>
      </c>
      <c r="N595" s="14">
        <f ca="1">N594*(1+Returns!N595)-R595-T595</f>
        <v>42130726.209710605</v>
      </c>
      <c r="O595" s="17">
        <f ca="1">(Assumptions!$B$16 / 252)*F594</f>
        <v>3875.1254859842866</v>
      </c>
      <c r="P595" s="17">
        <f t="shared" ca="1" si="94"/>
        <v>23212.898821779716</v>
      </c>
      <c r="Q595" s="16">
        <f t="shared" si="95"/>
        <v>0</v>
      </c>
      <c r="R595" s="17">
        <f t="shared" si="96"/>
        <v>0</v>
      </c>
      <c r="S595" s="19">
        <f t="shared" si="97"/>
        <v>0</v>
      </c>
      <c r="T595" s="20">
        <f ca="1">IF(AND(S595=1,F594&gt;D594),Assumptions!$B$17*(F594-D594),0)</f>
        <v>0</v>
      </c>
      <c r="U595" s="27">
        <f t="shared" ca="1" si="98"/>
        <v>-1.4449593145715589E-4</v>
      </c>
      <c r="V595" s="34">
        <f t="shared" ca="1" si="99"/>
        <v>0.2204881470270692</v>
      </c>
    </row>
    <row r="596" spans="1:22" x14ac:dyDescent="0.25">
      <c r="A596" s="4">
        <f t="shared" si="90"/>
        <v>7</v>
      </c>
      <c r="B596" s="4">
        <f t="shared" si="91"/>
        <v>2014</v>
      </c>
      <c r="C596" s="9">
        <v>41829</v>
      </c>
      <c r="D596" s="12">
        <f ca="1">(1+[1]Returns!E596)*D595</f>
        <v>121331959.12798287</v>
      </c>
      <c r="E596" s="12">
        <f t="shared" ca="1" si="92"/>
        <v>122116194.70209658</v>
      </c>
      <c r="F596" s="12">
        <f t="shared" ca="1" si="93"/>
        <v>122089107.23772869</v>
      </c>
      <c r="G596" s="14">
        <f ca="1">G595*(1+Returns!G596)</f>
        <v>12490698.07318732</v>
      </c>
      <c r="H596" s="14">
        <f ca="1">H595*(1+Returns!H596)</f>
        <v>12245996.962751528</v>
      </c>
      <c r="I596" s="14">
        <f ca="1">I595*(1+Returns!I596)</f>
        <v>6179694.3788630301</v>
      </c>
      <c r="J596" s="14">
        <f ca="1">J595*(1+Returns!J596)</f>
        <v>0</v>
      </c>
      <c r="K596" s="14">
        <f ca="1">K595*(1+Returns!K596)</f>
        <v>0</v>
      </c>
      <c r="L596" s="14">
        <f ca="1">L595*(1+Returns!L596)</f>
        <v>24469380.574500296</v>
      </c>
      <c r="M596" s="14">
        <f ca="1">M595*(1+Returns!M596)</f>
        <v>24582565.494327031</v>
      </c>
      <c r="N596" s="14">
        <f ca="1">N595*(1+Returns!N596)-R596-T596</f>
        <v>42147859.218467377</v>
      </c>
      <c r="O596" s="17">
        <f ca="1">(Assumptions!$B$16 / 252)*F595</f>
        <v>3874.5655461176761</v>
      </c>
      <c r="P596" s="17">
        <f t="shared" ca="1" si="94"/>
        <v>27087.464367897392</v>
      </c>
      <c r="Q596" s="16">
        <f t="shared" si="95"/>
        <v>0</v>
      </c>
      <c r="R596" s="17">
        <f t="shared" si="96"/>
        <v>0</v>
      </c>
      <c r="S596" s="19">
        <f t="shared" si="97"/>
        <v>0</v>
      </c>
      <c r="T596" s="20">
        <f ca="1">IF(AND(S596=1,F595&gt;D595),Assumptions!$B$17*(F595-D595),0)</f>
        <v>0</v>
      </c>
      <c r="U596" s="27">
        <f t="shared" ca="1" si="98"/>
        <v>3.3013458688668784E-4</v>
      </c>
      <c r="V596" s="34">
        <f t="shared" ca="1" si="99"/>
        <v>0.22089107237728811</v>
      </c>
    </row>
    <row r="597" spans="1:22" x14ac:dyDescent="0.25">
      <c r="A597" s="4">
        <f t="shared" si="90"/>
        <v>7</v>
      </c>
      <c r="B597" s="4">
        <f t="shared" si="91"/>
        <v>2014</v>
      </c>
      <c r="C597" s="9">
        <v>41830</v>
      </c>
      <c r="D597" s="12">
        <f ca="1">(1+[1]Returns!E597)*D596</f>
        <v>121381347.30194591</v>
      </c>
      <c r="E597" s="12">
        <f t="shared" ca="1" si="92"/>
        <v>122180079.64755216</v>
      </c>
      <c r="F597" s="12">
        <f t="shared" ca="1" si="93"/>
        <v>122149116.33851005</v>
      </c>
      <c r="G597" s="14">
        <f ca="1">G596*(1+Returns!G597)</f>
        <v>12508413.182721516</v>
      </c>
      <c r="H597" s="14">
        <f ca="1">H596*(1+Returns!H597)</f>
        <v>12251218.053068748</v>
      </c>
      <c r="I597" s="14">
        <f ca="1">I596*(1+Returns!I597)</f>
        <v>6182447.7944747172</v>
      </c>
      <c r="J597" s="14">
        <f ca="1">J596*(1+Returns!J597)</f>
        <v>0</v>
      </c>
      <c r="K597" s="14">
        <f ca="1">K596*(1+Returns!K597)</f>
        <v>0</v>
      </c>
      <c r="L597" s="14">
        <f ca="1">L596*(1+Returns!L597)</f>
        <v>24479765.988891527</v>
      </c>
      <c r="M597" s="14">
        <f ca="1">M596*(1+Returns!M597)</f>
        <v>24593235.433810256</v>
      </c>
      <c r="N597" s="14">
        <f ca="1">N596*(1+Returns!N597)-R597-T597</f>
        <v>42164999.194585398</v>
      </c>
      <c r="O597" s="17">
        <f ca="1">(Assumptions!$B$16 / 252)*F596</f>
        <v>3875.8446742136089</v>
      </c>
      <c r="P597" s="17">
        <f t="shared" ca="1" si="94"/>
        <v>30963.309042110999</v>
      </c>
      <c r="Q597" s="16">
        <f t="shared" si="95"/>
        <v>0</v>
      </c>
      <c r="R597" s="17">
        <f t="shared" si="96"/>
        <v>0</v>
      </c>
      <c r="S597" s="19">
        <f t="shared" si="97"/>
        <v>0</v>
      </c>
      <c r="T597" s="20">
        <f ca="1">IF(AND(S597=1,F596&gt;D596),Assumptions!$B$17*(F596-D596),0)</f>
        <v>0</v>
      </c>
      <c r="U597" s="27">
        <f t="shared" ca="1" si="98"/>
        <v>4.9151887616405432E-4</v>
      </c>
      <c r="V597" s="34">
        <f t="shared" ca="1" si="99"/>
        <v>0.22149116338510177</v>
      </c>
    </row>
    <row r="598" spans="1:22" x14ac:dyDescent="0.25">
      <c r="A598" s="4">
        <f t="shared" si="90"/>
        <v>7</v>
      </c>
      <c r="B598" s="4">
        <f t="shared" si="91"/>
        <v>2014</v>
      </c>
      <c r="C598" s="9">
        <v>41831</v>
      </c>
      <c r="D598" s="12">
        <f ca="1">(1+[1]Returns!E598)*D597</f>
        <v>121430755.57936516</v>
      </c>
      <c r="E598" s="12">
        <f t="shared" ca="1" si="92"/>
        <v>122140207.48443562</v>
      </c>
      <c r="F598" s="12">
        <f t="shared" ca="1" si="93"/>
        <v>122105366.42566848</v>
      </c>
      <c r="G598" s="14">
        <f ca="1">G597*(1+Returns!G598)</f>
        <v>12422351.721602943</v>
      </c>
      <c r="H598" s="14">
        <f ca="1">H597*(1+Returns!H598)</f>
        <v>12256441.36940188</v>
      </c>
      <c r="I598" s="14">
        <f ca="1">I597*(1+Returns!I598)</f>
        <v>6185202.4368942473</v>
      </c>
      <c r="J598" s="14">
        <f ca="1">J597*(1+Returns!J598)</f>
        <v>0</v>
      </c>
      <c r="K598" s="14">
        <f ca="1">K597*(1+Returns!K598)</f>
        <v>0</v>
      </c>
      <c r="L598" s="14">
        <f ca="1">L597*(1+Returns!L598)</f>
        <v>24490155.811111216</v>
      </c>
      <c r="M598" s="14">
        <f ca="1">M597*(1+Returns!M598)</f>
        <v>24603910.004527297</v>
      </c>
      <c r="N598" s="14">
        <f ca="1">N597*(1+Returns!N598)-R598-T598</f>
        <v>42182146.140898027</v>
      </c>
      <c r="O598" s="17">
        <f ca="1">(Assumptions!$B$16 / 252)*F597</f>
        <v>3877.7497250320648</v>
      </c>
      <c r="P598" s="17">
        <f t="shared" ca="1" si="94"/>
        <v>34841.058767143062</v>
      </c>
      <c r="Q598" s="16">
        <f t="shared" si="95"/>
        <v>0</v>
      </c>
      <c r="R598" s="17">
        <f t="shared" si="96"/>
        <v>0</v>
      </c>
      <c r="S598" s="19">
        <f t="shared" si="97"/>
        <v>0</v>
      </c>
      <c r="T598" s="20">
        <f ca="1">IF(AND(S598=1,F597&gt;D597),Assumptions!$B$17*(F597-D597),0)</f>
        <v>0</v>
      </c>
      <c r="U598" s="27">
        <f t="shared" ca="1" si="98"/>
        <v>-3.5816806664679124E-4</v>
      </c>
      <c r="V598" s="34">
        <f t="shared" ca="1" si="99"/>
        <v>0.22105366425668604</v>
      </c>
    </row>
    <row r="599" spans="1:22" x14ac:dyDescent="0.25">
      <c r="A599" s="4">
        <f t="shared" si="90"/>
        <v>7</v>
      </c>
      <c r="B599" s="4">
        <f t="shared" si="91"/>
        <v>2014</v>
      </c>
      <c r="C599" s="9">
        <v>41834</v>
      </c>
      <c r="D599" s="12">
        <f ca="1">(1+[1]Returns!E599)*D598</f>
        <v>121480183.96842374</v>
      </c>
      <c r="E599" s="12">
        <f t="shared" ca="1" si="92"/>
        <v>122181308.85303998</v>
      </c>
      <c r="F599" s="12">
        <f t="shared" ca="1" si="93"/>
        <v>122142591.43343392</v>
      </c>
      <c r="G599" s="14">
        <f ca="1">G598*(1+Returns!G599)</f>
        <v>12417244.321913486</v>
      </c>
      <c r="H599" s="14">
        <f ca="1">H598*(1+Returns!H599)</f>
        <v>12261666.912699988</v>
      </c>
      <c r="I599" s="14">
        <f ca="1">I598*(1+Returns!I599)</f>
        <v>6187958.306668235</v>
      </c>
      <c r="J599" s="14">
        <f ca="1">J598*(1+Returns!J599)</f>
        <v>0</v>
      </c>
      <c r="K599" s="14">
        <f ca="1">K598*(1+Returns!K599)</f>
        <v>0</v>
      </c>
      <c r="L599" s="14">
        <f ca="1">L598*(1+Returns!L599)</f>
        <v>24500550.043030158</v>
      </c>
      <c r="M599" s="14">
        <f ca="1">M598*(1+Returns!M599)</f>
        <v>24614589.208488315</v>
      </c>
      <c r="N599" s="14">
        <f ca="1">N598*(1+Returns!N599)-R599-T599</f>
        <v>42199300.060239792</v>
      </c>
      <c r="O599" s="17">
        <f ca="1">(Assumptions!$B$16 / 252)*F598</f>
        <v>3876.36083891011</v>
      </c>
      <c r="P599" s="17">
        <f t="shared" ca="1" si="94"/>
        <v>38717.419606053169</v>
      </c>
      <c r="Q599" s="16">
        <f t="shared" si="95"/>
        <v>0</v>
      </c>
      <c r="R599" s="17">
        <f t="shared" si="96"/>
        <v>0</v>
      </c>
      <c r="S599" s="19">
        <f t="shared" si="97"/>
        <v>0</v>
      </c>
      <c r="T599" s="20">
        <f ca="1">IF(AND(S599=1,F598&gt;D598),Assumptions!$B$17*(F598-D598),0)</f>
        <v>0</v>
      </c>
      <c r="U599" s="27">
        <f t="shared" ca="1" si="98"/>
        <v>3.0485971956117908E-4</v>
      </c>
      <c r="V599" s="34">
        <f t="shared" ca="1" si="99"/>
        <v>0.22142591433434045</v>
      </c>
    </row>
    <row r="600" spans="1:22" x14ac:dyDescent="0.25">
      <c r="A600" s="4">
        <f t="shared" si="90"/>
        <v>7</v>
      </c>
      <c r="B600" s="4">
        <f t="shared" si="91"/>
        <v>2014</v>
      </c>
      <c r="C600" s="9">
        <v>41835</v>
      </c>
      <c r="D600" s="12">
        <f ca="1">(1+[1]Returns!E600)*D599</f>
        <v>121529632.47730808</v>
      </c>
      <c r="E600" s="12">
        <f t="shared" ca="1" si="92"/>
        <v>122309789.0455032</v>
      </c>
      <c r="F600" s="12">
        <f t="shared" ca="1" si="93"/>
        <v>122267194.08331196</v>
      </c>
      <c r="G600" s="14">
        <f ca="1">G599*(1+Returns!G600)</f>
        <v>12499496.267576467</v>
      </c>
      <c r="H600" s="14">
        <f ca="1">H599*(1+Returns!H600)</f>
        <v>12266894.68391254</v>
      </c>
      <c r="I600" s="14">
        <f ca="1">I599*(1+Returns!I600)</f>
        <v>6190715.4043435389</v>
      </c>
      <c r="J600" s="14">
        <f ca="1">J599*(1+Returns!J600)</f>
        <v>0</v>
      </c>
      <c r="K600" s="14">
        <f ca="1">K599*(1+Returns!K600)</f>
        <v>0</v>
      </c>
      <c r="L600" s="14">
        <f ca="1">L599*(1+Returns!L600)</f>
        <v>24510948.686519936</v>
      </c>
      <c r="M600" s="14">
        <f ca="1">M599*(1+Returns!M600)</f>
        <v>24625273.04770435</v>
      </c>
      <c r="N600" s="14">
        <f ca="1">N599*(1+Returns!N600)-R600-T600</f>
        <v>42216460.955446362</v>
      </c>
      <c r="O600" s="17">
        <f ca="1">(Assumptions!$B$16 / 252)*F599</f>
        <v>3877.5425851883783</v>
      </c>
      <c r="P600" s="17">
        <f t="shared" ca="1" si="94"/>
        <v>42594.962191241546</v>
      </c>
      <c r="Q600" s="16">
        <f t="shared" si="95"/>
        <v>0</v>
      </c>
      <c r="R600" s="17">
        <f t="shared" si="96"/>
        <v>0</v>
      </c>
      <c r="S600" s="19">
        <f t="shared" si="97"/>
        <v>0</v>
      </c>
      <c r="T600" s="20">
        <f ca="1">IF(AND(S600=1,F599&gt;D599),Assumptions!$B$17*(F599-D599),0)</f>
        <v>0</v>
      </c>
      <c r="U600" s="27">
        <f t="shared" ca="1" si="98"/>
        <v>1.0201408731855821E-3</v>
      </c>
      <c r="V600" s="34">
        <f t="shared" ca="1" si="99"/>
        <v>0.22267194083312103</v>
      </c>
    </row>
    <row r="601" spans="1:22" x14ac:dyDescent="0.25">
      <c r="A601" s="4">
        <f t="shared" si="90"/>
        <v>7</v>
      </c>
      <c r="B601" s="4">
        <f t="shared" si="91"/>
        <v>2014</v>
      </c>
      <c r="C601" s="9">
        <v>41836</v>
      </c>
      <c r="D601" s="12">
        <f ca="1">(1+[1]Returns!E601)*D600</f>
        <v>121579101.11420797</v>
      </c>
      <c r="E601" s="12">
        <f t="shared" ca="1" si="92"/>
        <v>122300592.55309992</v>
      </c>
      <c r="F601" s="12">
        <f t="shared" ca="1" si="93"/>
        <v>122254116.09268381</v>
      </c>
      <c r="G601" s="14">
        <f ca="1">G600*(1+Returns!G601)</f>
        <v>12444052.041648438</v>
      </c>
      <c r="H601" s="14">
        <f ca="1">H600*(1+Returns!H601)</f>
        <v>12272124.683989409</v>
      </c>
      <c r="I601" s="14">
        <f ca="1">I600*(1+Returns!I601)</f>
        <v>6193473.7304672608</v>
      </c>
      <c r="J601" s="14">
        <f ca="1">J600*(1+Returns!J601)</f>
        <v>0</v>
      </c>
      <c r="K601" s="14">
        <f ca="1">K600*(1+Returns!K601)</f>
        <v>0</v>
      </c>
      <c r="L601" s="14">
        <f ca="1">L600*(1+Returns!L601)</f>
        <v>24521351.743452933</v>
      </c>
      <c r="M601" s="14">
        <f ca="1">M600*(1+Returns!M601)</f>
        <v>24635961.524187308</v>
      </c>
      <c r="N601" s="14">
        <f ca="1">N600*(1+Returns!N601)-R601-T601</f>
        <v>42233628.829354569</v>
      </c>
      <c r="O601" s="17">
        <f ca="1">(Assumptions!$B$16 / 252)*F600</f>
        <v>3881.4982248670462</v>
      </c>
      <c r="P601" s="17">
        <f t="shared" ca="1" si="94"/>
        <v>46476.460416108595</v>
      </c>
      <c r="Q601" s="16">
        <f t="shared" si="95"/>
        <v>0</v>
      </c>
      <c r="R601" s="17">
        <f t="shared" si="96"/>
        <v>0</v>
      </c>
      <c r="S601" s="19">
        <f t="shared" si="97"/>
        <v>0</v>
      </c>
      <c r="T601" s="20">
        <f ca="1">IF(AND(S601=1,F600&gt;D600),Assumptions!$B$17*(F600-D600),0)</f>
        <v>0</v>
      </c>
      <c r="U601" s="27">
        <f t="shared" ca="1" si="98"/>
        <v>-1.0696238452356788E-4</v>
      </c>
      <c r="V601" s="34">
        <f t="shared" ca="1" si="99"/>
        <v>0.22254116092683951</v>
      </c>
    </row>
    <row r="602" spans="1:22" x14ac:dyDescent="0.25">
      <c r="A602" s="4">
        <f t="shared" si="90"/>
        <v>7</v>
      </c>
      <c r="B602" s="4">
        <f t="shared" si="91"/>
        <v>2014</v>
      </c>
      <c r="C602" s="9">
        <v>41837</v>
      </c>
      <c r="D602" s="12">
        <f ca="1">(1+[1]Returns!E602)*D601</f>
        <v>121628589.8873165</v>
      </c>
      <c r="E602" s="12">
        <f t="shared" ca="1" si="92"/>
        <v>122477839.14528453</v>
      </c>
      <c r="F602" s="12">
        <f t="shared" ca="1" si="93"/>
        <v>122427481.60181786</v>
      </c>
      <c r="G602" s="14">
        <f ca="1">G601*(1+Returns!G602)</f>
        <v>12575031.405362235</v>
      </c>
      <c r="H602" s="14">
        <f ca="1">H601*(1+Returns!H602)</f>
        <v>12277356.913880873</v>
      </c>
      <c r="I602" s="14">
        <f ca="1">I601*(1+Returns!I602)</f>
        <v>6196233.2855867455</v>
      </c>
      <c r="J602" s="14">
        <f ca="1">J601*(1+Returns!J602)</f>
        <v>0</v>
      </c>
      <c r="K602" s="14">
        <f ca="1">K601*(1+Returns!K602)</f>
        <v>0</v>
      </c>
      <c r="L602" s="14">
        <f ca="1">L601*(1+Returns!L602)</f>
        <v>24531759.215702321</v>
      </c>
      <c r="M602" s="14">
        <f ca="1">M601*(1+Returns!M602)</f>
        <v>24646654.639949974</v>
      </c>
      <c r="N602" s="14">
        <f ca="1">N601*(1+Returns!N602)-R602-T602</f>
        <v>42250803.684802391</v>
      </c>
      <c r="O602" s="17">
        <f ca="1">(Assumptions!$B$16 / 252)*F601</f>
        <v>3881.0830505613903</v>
      </c>
      <c r="P602" s="17">
        <f t="shared" ca="1" si="94"/>
        <v>50357.543466669988</v>
      </c>
      <c r="Q602" s="16">
        <f t="shared" si="95"/>
        <v>0</v>
      </c>
      <c r="R602" s="17">
        <f t="shared" si="96"/>
        <v>0</v>
      </c>
      <c r="S602" s="19">
        <f t="shared" si="97"/>
        <v>0</v>
      </c>
      <c r="T602" s="20">
        <f ca="1">IF(AND(S602=1,F601&gt;D601),Assumptions!$B$17*(F601-D601),0)</f>
        <v>0</v>
      </c>
      <c r="U602" s="27">
        <f t="shared" ca="1" si="98"/>
        <v>1.4180750282684063E-3</v>
      </c>
      <c r="V602" s="34">
        <f t="shared" ca="1" si="99"/>
        <v>0.22427481601818022</v>
      </c>
    </row>
    <row r="603" spans="1:22" x14ac:dyDescent="0.25">
      <c r="A603" s="4">
        <f t="shared" si="90"/>
        <v>7</v>
      </c>
      <c r="B603" s="4">
        <f t="shared" si="91"/>
        <v>2014</v>
      </c>
      <c r="C603" s="9">
        <v>41838</v>
      </c>
      <c r="D603" s="12">
        <f ca="1">(1+[1]Returns!E603)*D602</f>
        <v>121678098.80483012</v>
      </c>
      <c r="E603" s="12">
        <f t="shared" ca="1" si="92"/>
        <v>122643342.66120851</v>
      </c>
      <c r="F603" s="12">
        <f t="shared" ca="1" si="93"/>
        <v>122589098.53102432</v>
      </c>
      <c r="G603" s="14">
        <f ca="1">G602*(1+Returns!G603)</f>
        <v>12694248.18964427</v>
      </c>
      <c r="H603" s="14">
        <f ca="1">H602*(1+Returns!H603)</f>
        <v>12282591.374537615</v>
      </c>
      <c r="I603" s="14">
        <f ca="1">I602*(1+Returns!I603)</f>
        <v>6198994.0702495836</v>
      </c>
      <c r="J603" s="14">
        <f ca="1">J602*(1+Returns!J603)</f>
        <v>0</v>
      </c>
      <c r="K603" s="14">
        <f ca="1">K602*(1+Returns!K603)</f>
        <v>0</v>
      </c>
      <c r="L603" s="14">
        <f ca="1">L602*(1+Returns!L603)</f>
        <v>24542171.105142076</v>
      </c>
      <c r="M603" s="14">
        <f ca="1">M602*(1+Returns!M603)</f>
        <v>24657352.397006001</v>
      </c>
      <c r="N603" s="14">
        <f ca="1">N602*(1+Returns!N603)-R603-T603</f>
        <v>42267985.52462896</v>
      </c>
      <c r="O603" s="17">
        <f ca="1">(Assumptions!$B$16 / 252)*F602</f>
        <v>3886.5867175180269</v>
      </c>
      <c r="P603" s="17">
        <f t="shared" ca="1" si="94"/>
        <v>54244.130184188012</v>
      </c>
      <c r="Q603" s="16">
        <f t="shared" si="95"/>
        <v>0</v>
      </c>
      <c r="R603" s="17">
        <f t="shared" si="96"/>
        <v>0</v>
      </c>
      <c r="S603" s="19">
        <f t="shared" si="97"/>
        <v>0</v>
      </c>
      <c r="T603" s="20">
        <f ca="1">IF(AND(S603=1,F602&gt;D602),Assumptions!$B$17*(F602-D602),0)</f>
        <v>0</v>
      </c>
      <c r="U603" s="27">
        <f t="shared" ca="1" si="98"/>
        <v>1.3201033549976593E-3</v>
      </c>
      <c r="V603" s="34">
        <f t="shared" ca="1" si="99"/>
        <v>0.22589098531024487</v>
      </c>
    </row>
    <row r="604" spans="1:22" x14ac:dyDescent="0.25">
      <c r="A604" s="4">
        <f t="shared" si="90"/>
        <v>7</v>
      </c>
      <c r="B604" s="4">
        <f t="shared" si="91"/>
        <v>2014</v>
      </c>
      <c r="C604" s="9">
        <v>41841</v>
      </c>
      <c r="D604" s="12">
        <f ca="1">(1+[1]Returns!E604)*D603</f>
        <v>121727627.87494862</v>
      </c>
      <c r="E604" s="12">
        <f t="shared" ca="1" si="92"/>
        <v>122587378.43397051</v>
      </c>
      <c r="F604" s="12">
        <f t="shared" ca="1" si="93"/>
        <v>122529242.58637264</v>
      </c>
      <c r="G604" s="14">
        <f ca="1">G603*(1+Returns!G604)</f>
        <v>12591977.719364723</v>
      </c>
      <c r="H604" s="14">
        <f ca="1">H603*(1+Returns!H604)</f>
        <v>12287828.066910725</v>
      </c>
      <c r="I604" s="14">
        <f ca="1">I603*(1+Returns!I604)</f>
        <v>6201756.0850036079</v>
      </c>
      <c r="J604" s="14">
        <f ca="1">J603*(1+Returns!J604)</f>
        <v>0</v>
      </c>
      <c r="K604" s="14">
        <f ca="1">K603*(1+Returns!K604)</f>
        <v>0</v>
      </c>
      <c r="L604" s="14">
        <f ca="1">L603*(1+Returns!L604)</f>
        <v>24552587.413646959</v>
      </c>
      <c r="M604" s="14">
        <f ca="1">M603*(1+Returns!M604)</f>
        <v>24668054.797369923</v>
      </c>
      <c r="N604" s="14">
        <f ca="1">N603*(1+Returns!N604)-R604-T604</f>
        <v>42285174.351674564</v>
      </c>
      <c r="O604" s="17">
        <f ca="1">(Assumptions!$B$16 / 252)*F603</f>
        <v>3891.7174136833119</v>
      </c>
      <c r="P604" s="17">
        <f t="shared" ca="1" si="94"/>
        <v>58135.847597871325</v>
      </c>
      <c r="Q604" s="16">
        <f t="shared" si="95"/>
        <v>0</v>
      </c>
      <c r="R604" s="17">
        <f t="shared" si="96"/>
        <v>0</v>
      </c>
      <c r="S604" s="19">
        <f t="shared" si="97"/>
        <v>0</v>
      </c>
      <c r="T604" s="20">
        <f ca="1">IF(AND(S604=1,F603&gt;D603),Assumptions!$B$17*(F603-D603),0)</f>
        <v>0</v>
      </c>
      <c r="U604" s="27">
        <f t="shared" ca="1" si="98"/>
        <v>-4.8826482427011264E-4</v>
      </c>
      <c r="V604" s="34">
        <f t="shared" ca="1" si="99"/>
        <v>0.22529242586372811</v>
      </c>
    </row>
    <row r="605" spans="1:22" x14ac:dyDescent="0.25">
      <c r="A605" s="4">
        <f t="shared" si="90"/>
        <v>7</v>
      </c>
      <c r="B605" s="4">
        <f t="shared" si="91"/>
        <v>2014</v>
      </c>
      <c r="C605" s="9">
        <v>41842</v>
      </c>
      <c r="D605" s="12">
        <f ca="1">(1+[1]Returns!E605)*D604</f>
        <v>121777177.10587512</v>
      </c>
      <c r="E605" s="12">
        <f t="shared" ca="1" si="92"/>
        <v>122602311.22785455</v>
      </c>
      <c r="F605" s="12">
        <f t="shared" ca="1" si="93"/>
        <v>122540285.56303172</v>
      </c>
      <c r="G605" s="14">
        <f ca="1">G604*(1+Returns!G605)</f>
        <v>12560584.750575624</v>
      </c>
      <c r="H605" s="14">
        <f ca="1">H604*(1+Returns!H605)</f>
        <v>12293066.991951695</v>
      </c>
      <c r="I605" s="14">
        <f ca="1">I604*(1+Returns!I605)</f>
        <v>6204519.3303968972</v>
      </c>
      <c r="J605" s="14">
        <f ca="1">J604*(1+Returns!J605)</f>
        <v>0</v>
      </c>
      <c r="K605" s="14">
        <f ca="1">K604*(1+Returns!K605)</f>
        <v>0</v>
      </c>
      <c r="L605" s="14">
        <f ca="1">L604*(1+Returns!L605)</f>
        <v>24563008.143092532</v>
      </c>
      <c r="M605" s="14">
        <f ca="1">M604*(1+Returns!M605)</f>
        <v>24678761.843057141</v>
      </c>
      <c r="N605" s="14">
        <f ca="1">N604*(1+Returns!N605)-R605-T605</f>
        <v>42302370.168780655</v>
      </c>
      <c r="O605" s="17">
        <f ca="1">(Assumptions!$B$16 / 252)*F604</f>
        <v>3889.8172249642107</v>
      </c>
      <c r="P605" s="17">
        <f t="shared" ca="1" si="94"/>
        <v>62025.664822835533</v>
      </c>
      <c r="Q605" s="16">
        <f t="shared" si="95"/>
        <v>0</v>
      </c>
      <c r="R605" s="17">
        <f t="shared" si="96"/>
        <v>0</v>
      </c>
      <c r="S605" s="19">
        <f t="shared" si="97"/>
        <v>0</v>
      </c>
      <c r="T605" s="20">
        <f ca="1">IF(AND(S605=1,F604&gt;D604),Assumptions!$B$17*(F604-D604),0)</f>
        <v>0</v>
      </c>
      <c r="U605" s="27">
        <f t="shared" ca="1" si="98"/>
        <v>9.0125233992877085E-5</v>
      </c>
      <c r="V605" s="34">
        <f t="shared" ca="1" si="99"/>
        <v>0.2254028556303187</v>
      </c>
    </row>
    <row r="606" spans="1:22" x14ac:dyDescent="0.25">
      <c r="A606" s="4">
        <f t="shared" si="90"/>
        <v>7</v>
      </c>
      <c r="B606" s="4">
        <f t="shared" si="91"/>
        <v>2014</v>
      </c>
      <c r="C606" s="9">
        <v>41843</v>
      </c>
      <c r="D606" s="12">
        <f ca="1">(1+[1]Returns!E606)*D605</f>
        <v>121826746.50581606</v>
      </c>
      <c r="E606" s="12">
        <f t="shared" ca="1" si="92"/>
        <v>122717851.19136275</v>
      </c>
      <c r="F606" s="12">
        <f t="shared" ca="1" si="93"/>
        <v>122651935.35874426</v>
      </c>
      <c r="G606" s="14">
        <f ca="1">G605*(1+Returns!G606)</f>
        <v>12629779.423543647</v>
      </c>
      <c r="H606" s="14">
        <f ca="1">H605*(1+Returns!H606)</f>
        <v>12298308.150612425</v>
      </c>
      <c r="I606" s="14">
        <f ca="1">I605*(1+Returns!I606)</f>
        <v>6207283.8069777722</v>
      </c>
      <c r="J606" s="14">
        <f ca="1">J605*(1+Returns!J606)</f>
        <v>0</v>
      </c>
      <c r="K606" s="14">
        <f ca="1">K605*(1+Returns!K606)</f>
        <v>0</v>
      </c>
      <c r="L606" s="14">
        <f ca="1">L605*(1+Returns!L606)</f>
        <v>24573433.295355152</v>
      </c>
      <c r="M606" s="14">
        <f ca="1">M605*(1+Returns!M606)</f>
        <v>24689473.536083937</v>
      </c>
      <c r="N606" s="14">
        <f ca="1">N605*(1+Returns!N606)-R606-T606</f>
        <v>42319572.978789821</v>
      </c>
      <c r="O606" s="17">
        <f ca="1">(Assumptions!$B$16 / 252)*F605</f>
        <v>3890.1677956518006</v>
      </c>
      <c r="P606" s="17">
        <f t="shared" ca="1" si="94"/>
        <v>65915.832618487329</v>
      </c>
      <c r="Q606" s="16">
        <f t="shared" si="95"/>
        <v>0</v>
      </c>
      <c r="R606" s="17">
        <f t="shared" si="96"/>
        <v>0</v>
      </c>
      <c r="S606" s="19">
        <f t="shared" si="97"/>
        <v>0</v>
      </c>
      <c r="T606" s="20">
        <f ca="1">IF(AND(S606=1,F605&gt;D605),Assumptions!$B$17*(F605-D605),0)</f>
        <v>0</v>
      </c>
      <c r="U606" s="27">
        <f t="shared" ca="1" si="98"/>
        <v>9.1112726887776496E-4</v>
      </c>
      <c r="V606" s="34">
        <f t="shared" ca="1" si="99"/>
        <v>0.22651935358744413</v>
      </c>
    </row>
    <row r="607" spans="1:22" x14ac:dyDescent="0.25">
      <c r="A607" s="4">
        <f t="shared" si="90"/>
        <v>7</v>
      </c>
      <c r="B607" s="4">
        <f t="shared" si="91"/>
        <v>2014</v>
      </c>
      <c r="C607" s="9">
        <v>41844</v>
      </c>
      <c r="D607" s="12">
        <f ca="1">(1+[1]Returns!E607)*D606</f>
        <v>121876336.08298124</v>
      </c>
      <c r="E607" s="12">
        <f t="shared" ca="1" si="92"/>
        <v>122677647.23471867</v>
      </c>
      <c r="F607" s="12">
        <f t="shared" ca="1" si="93"/>
        <v>122607837.68986657</v>
      </c>
      <c r="G607" s="14">
        <f ca="1">G606*(1+Returns!G607)</f>
        <v>12543210.640253389</v>
      </c>
      <c r="H607" s="14">
        <f ca="1">H606*(1+Returns!H607)</f>
        <v>12303551.543845221</v>
      </c>
      <c r="I607" s="14">
        <f ca="1">I606*(1+Returns!I607)</f>
        <v>6210049.5152947996</v>
      </c>
      <c r="J607" s="14">
        <f ca="1">J606*(1+Returns!J607)</f>
        <v>0</v>
      </c>
      <c r="K607" s="14">
        <f ca="1">K606*(1+Returns!K607)</f>
        <v>0</v>
      </c>
      <c r="L607" s="14">
        <f ca="1">L606*(1+Returns!L607)</f>
        <v>24583862.872311976</v>
      </c>
      <c r="M607" s="14">
        <f ca="1">M606*(1+Returns!M607)</f>
        <v>24700189.878467463</v>
      </c>
      <c r="N607" s="14">
        <f ca="1">N606*(1+Returns!N607)-R607-T607</f>
        <v>42336782.784545824</v>
      </c>
      <c r="O607" s="17">
        <f ca="1">(Assumptions!$B$16 / 252)*F606</f>
        <v>3893.7122336109287</v>
      </c>
      <c r="P607" s="17">
        <f t="shared" ca="1" si="94"/>
        <v>69809.544852098261</v>
      </c>
      <c r="Q607" s="16">
        <f t="shared" si="95"/>
        <v>0</v>
      </c>
      <c r="R607" s="17">
        <f t="shared" si="96"/>
        <v>0</v>
      </c>
      <c r="S607" s="19">
        <f t="shared" si="97"/>
        <v>0</v>
      </c>
      <c r="T607" s="20">
        <f ca="1">IF(AND(S607=1,F606&gt;D606),Assumptions!$B$17*(F606-D606),0)</f>
        <v>0</v>
      </c>
      <c r="U607" s="27">
        <f t="shared" ca="1" si="98"/>
        <v>-3.5953504319941043E-4</v>
      </c>
      <c r="V607" s="34">
        <f t="shared" ca="1" si="99"/>
        <v>0.22607837689866717</v>
      </c>
    </row>
    <row r="608" spans="1:22" x14ac:dyDescent="0.25">
      <c r="A608" s="4">
        <f t="shared" si="90"/>
        <v>7</v>
      </c>
      <c r="B608" s="4">
        <f t="shared" si="91"/>
        <v>2014</v>
      </c>
      <c r="C608" s="9">
        <v>41845</v>
      </c>
      <c r="D608" s="12">
        <f ca="1">(1+[1]Returns!E608)*D607</f>
        <v>121925945.84558381</v>
      </c>
      <c r="E608" s="12">
        <f t="shared" ca="1" si="92"/>
        <v>122489055.90516296</v>
      </c>
      <c r="F608" s="12">
        <f t="shared" ca="1" si="93"/>
        <v>122415354.04800324</v>
      </c>
      <c r="G608" s="14">
        <f ca="1">G607*(1+Returns!G608)</f>
        <v>12308234.939703099</v>
      </c>
      <c r="H608" s="14">
        <f ca="1">H607*(1+Returns!H608)</f>
        <v>12308797.172602797</v>
      </c>
      <c r="I608" s="14">
        <f ca="1">I607*(1+Returns!I608)</f>
        <v>6212816.4558967892</v>
      </c>
      <c r="J608" s="14">
        <f ca="1">J607*(1+Returns!J608)</f>
        <v>0</v>
      </c>
      <c r="K608" s="14">
        <f ca="1">K607*(1+Returns!K608)</f>
        <v>0</v>
      </c>
      <c r="L608" s="14">
        <f ca="1">L607*(1+Returns!L608)</f>
        <v>24594296.875840951</v>
      </c>
      <c r="M608" s="14">
        <f ca="1">M607*(1+Returns!M608)</f>
        <v>24710910.87222575</v>
      </c>
      <c r="N608" s="14">
        <f ca="1">N607*(1+Returns!N608)-R608-T608</f>
        <v>42353999.58889357</v>
      </c>
      <c r="O608" s="17">
        <f ca="1">(Assumptions!$B$16 / 252)*F607</f>
        <v>3892.3123076148117</v>
      </c>
      <c r="P608" s="17">
        <f t="shared" ca="1" si="94"/>
        <v>73701.857159713079</v>
      </c>
      <c r="Q608" s="16">
        <f t="shared" si="95"/>
        <v>0</v>
      </c>
      <c r="R608" s="17">
        <f t="shared" si="96"/>
        <v>0</v>
      </c>
      <c r="S608" s="19">
        <f t="shared" si="97"/>
        <v>0</v>
      </c>
      <c r="T608" s="20">
        <f ca="1">IF(AND(S608=1,F607&gt;D607),Assumptions!$B$17*(F607-D607),0)</f>
        <v>0</v>
      </c>
      <c r="U608" s="27">
        <f t="shared" ca="1" si="98"/>
        <v>-1.569913029134562E-3</v>
      </c>
      <c r="V608" s="34">
        <f t="shared" ca="1" si="99"/>
        <v>0.22415354048003389</v>
      </c>
    </row>
    <row r="609" spans="1:22" x14ac:dyDescent="0.25">
      <c r="A609" s="4">
        <f t="shared" si="90"/>
        <v>7</v>
      </c>
      <c r="B609" s="4">
        <f t="shared" si="91"/>
        <v>2014</v>
      </c>
      <c r="C609" s="9">
        <v>41848</v>
      </c>
      <c r="D609" s="12">
        <f ca="1">(1+[1]Returns!E609)*D608</f>
        <v>121975575.80184025</v>
      </c>
      <c r="E609" s="12">
        <f t="shared" ca="1" si="92"/>
        <v>122558076.28380883</v>
      </c>
      <c r="F609" s="12">
        <f t="shared" ca="1" si="93"/>
        <v>122480488.22493331</v>
      </c>
      <c r="G609" s="14">
        <f ca="1">G608*(1+Returns!G609)</f>
        <v>12330851.394760083</v>
      </c>
      <c r="H609" s="14">
        <f ca="1">H608*(1+Returns!H609)</f>
        <v>12314045.037838267</v>
      </c>
      <c r="I609" s="14">
        <f ca="1">I608*(1+Returns!I609)</f>
        <v>6215584.6293327967</v>
      </c>
      <c r="J609" s="14">
        <f ca="1">J608*(1+Returns!J609)</f>
        <v>0</v>
      </c>
      <c r="K609" s="14">
        <f ca="1">K608*(1+Returns!K609)</f>
        <v>0</v>
      </c>
      <c r="L609" s="14">
        <f ca="1">L608*(1+Returns!L609)</f>
        <v>24604735.307820823</v>
      </c>
      <c r="M609" s="14">
        <f ca="1">M608*(1+Returns!M609)</f>
        <v>24721636.519377705</v>
      </c>
      <c r="N609" s="14">
        <f ca="1">N608*(1+Returns!N609)-R609-T609</f>
        <v>42371223.394679137</v>
      </c>
      <c r="O609" s="17">
        <f ca="1">(Assumptions!$B$16 / 252)*F608</f>
        <v>3886.2017158096264</v>
      </c>
      <c r="P609" s="17">
        <f t="shared" ca="1" si="94"/>
        <v>77588.058875522707</v>
      </c>
      <c r="Q609" s="16">
        <f t="shared" si="95"/>
        <v>0</v>
      </c>
      <c r="R609" s="17">
        <f t="shared" si="96"/>
        <v>0</v>
      </c>
      <c r="S609" s="19">
        <f t="shared" si="97"/>
        <v>0</v>
      </c>
      <c r="T609" s="20">
        <f ca="1">IF(AND(S609=1,F608&gt;D608),Assumptions!$B$17*(F608-D608),0)</f>
        <v>0</v>
      </c>
      <c r="U609" s="27">
        <f t="shared" ca="1" si="98"/>
        <v>5.320752240320914E-4</v>
      </c>
      <c r="V609" s="34">
        <f t="shared" ca="1" si="99"/>
        <v>0.22480488224933448</v>
      </c>
    </row>
    <row r="610" spans="1:22" x14ac:dyDescent="0.25">
      <c r="A610" s="4">
        <f t="shared" si="90"/>
        <v>7</v>
      </c>
      <c r="B610" s="4">
        <f t="shared" si="91"/>
        <v>2014</v>
      </c>
      <c r="C610" s="9">
        <v>41849</v>
      </c>
      <c r="D610" s="12">
        <f ca="1">(1+[1]Returns!E610)*D609</f>
        <v>122025225.95997038</v>
      </c>
      <c r="E610" s="12">
        <f t="shared" ca="1" si="92"/>
        <v>122612149.06459099</v>
      </c>
      <c r="F610" s="12">
        <f t="shared" ca="1" si="93"/>
        <v>122530672.73624802</v>
      </c>
      <c r="G610" s="14">
        <f ca="1">G609*(1+Returns!G610)</f>
        <v>12338500.69110973</v>
      </c>
      <c r="H610" s="14">
        <f ca="1">H609*(1+Returns!H610)</f>
        <v>12319295.140505157</v>
      </c>
      <c r="I610" s="14">
        <f ca="1">I609*(1+Returns!I610)</f>
        <v>6218354.0361521216</v>
      </c>
      <c r="J610" s="14">
        <f ca="1">J609*(1+Returns!J610)</f>
        <v>0</v>
      </c>
      <c r="K610" s="14">
        <f ca="1">K609*(1+Returns!K610)</f>
        <v>0</v>
      </c>
      <c r="L610" s="14">
        <f ca="1">L609*(1+Returns!L610)</f>
        <v>24615178.170131139</v>
      </c>
      <c r="M610" s="14">
        <f ca="1">M609*(1+Returns!M610)</f>
        <v>24732366.821943112</v>
      </c>
      <c r="N610" s="14">
        <f ca="1">N609*(1+Returns!N610)-R610-T610</f>
        <v>42388454.204749741</v>
      </c>
      <c r="O610" s="17">
        <f ca="1">(Assumptions!$B$16 / 252)*F609</f>
        <v>3888.2694674582003</v>
      </c>
      <c r="P610" s="17">
        <f t="shared" ca="1" si="94"/>
        <v>81476.328342980909</v>
      </c>
      <c r="Q610" s="16">
        <f t="shared" si="95"/>
        <v>0</v>
      </c>
      <c r="R610" s="17">
        <f t="shared" si="96"/>
        <v>0</v>
      </c>
      <c r="S610" s="19">
        <f t="shared" si="97"/>
        <v>0</v>
      </c>
      <c r="T610" s="20">
        <f ca="1">IF(AND(S610=1,F609&gt;D609),Assumptions!$B$17*(F609-D609),0)</f>
        <v>0</v>
      </c>
      <c r="U610" s="27">
        <f t="shared" ca="1" si="98"/>
        <v>4.0973474258643172E-4</v>
      </c>
      <c r="V610" s="34">
        <f t="shared" ca="1" si="99"/>
        <v>0.22530672736248158</v>
      </c>
    </row>
    <row r="611" spans="1:22" x14ac:dyDescent="0.25">
      <c r="A611" s="4">
        <f t="shared" si="90"/>
        <v>7</v>
      </c>
      <c r="B611" s="4">
        <f t="shared" si="91"/>
        <v>2014</v>
      </c>
      <c r="C611" s="9">
        <v>41850</v>
      </c>
      <c r="D611" s="12">
        <f ca="1">(1+[1]Returns!E611)*D610</f>
        <v>122074896.32819739</v>
      </c>
      <c r="E611" s="12">
        <f t="shared" ca="1" si="92"/>
        <v>122658988.32844904</v>
      </c>
      <c r="F611" s="12">
        <f t="shared" ca="1" si="93"/>
        <v>122573622.13747951</v>
      </c>
      <c r="G611" s="14">
        <f ca="1">G610*(1+Returns!G611)</f>
        <v>12338896.901438707</v>
      </c>
      <c r="H611" s="14">
        <f ca="1">H610*(1+Returns!H611)</f>
        <v>12324547.481557397</v>
      </c>
      <c r="I611" s="14">
        <f ca="1">I610*(1+Returns!I611)</f>
        <v>6221124.6769043086</v>
      </c>
      <c r="J611" s="14">
        <f ca="1">J610*(1+Returns!J611)</f>
        <v>0</v>
      </c>
      <c r="K611" s="14">
        <f ca="1">K610*(1+Returns!K611)</f>
        <v>0</v>
      </c>
      <c r="L611" s="14">
        <f ca="1">L610*(1+Returns!L611)</f>
        <v>24625625.464652244</v>
      </c>
      <c r="M611" s="14">
        <f ca="1">M610*(1+Returns!M611)</f>
        <v>24743101.781942625</v>
      </c>
      <c r="N611" s="14">
        <f ca="1">N610*(1+Returns!N611)-R611-T611</f>
        <v>42405692.021953769</v>
      </c>
      <c r="O611" s="17">
        <f ca="1">(Assumptions!$B$16 / 252)*F610</f>
        <v>3889.8626265475559</v>
      </c>
      <c r="P611" s="17">
        <f t="shared" ca="1" si="94"/>
        <v>85366.19096952847</v>
      </c>
      <c r="Q611" s="16">
        <f t="shared" si="95"/>
        <v>0</v>
      </c>
      <c r="R611" s="17">
        <f t="shared" si="96"/>
        <v>0</v>
      </c>
      <c r="S611" s="19">
        <f t="shared" si="97"/>
        <v>0</v>
      </c>
      <c r="T611" s="20">
        <f ca="1">IF(AND(S611=1,F610&gt;D610),Assumptions!$B$17*(F610-D610),0)</f>
        <v>0</v>
      </c>
      <c r="U611" s="27">
        <f t="shared" ca="1" si="98"/>
        <v>3.5051959050247383E-4</v>
      </c>
      <c r="V611" s="34">
        <f t="shared" ca="1" si="99"/>
        <v>0.22573622137479665</v>
      </c>
    </row>
    <row r="612" spans="1:22" x14ac:dyDescent="0.25">
      <c r="A612" s="4">
        <f t="shared" si="90"/>
        <v>7</v>
      </c>
      <c r="B612" s="4">
        <f t="shared" si="91"/>
        <v>2014</v>
      </c>
      <c r="C612" s="9">
        <v>41851</v>
      </c>
      <c r="D612" s="12">
        <f ca="1">(1+[1]Returns!E612)*D611</f>
        <v>122124586.91474777</v>
      </c>
      <c r="E612" s="12">
        <f t="shared" ca="1" si="92"/>
        <v>122670856.82327038</v>
      </c>
      <c r="F612" s="12">
        <f t="shared" ca="1" si="93"/>
        <v>122581599.40620124</v>
      </c>
      <c r="G612" s="14">
        <f ca="1">G611*(1+Returns!G612)</f>
        <v>12304302.765378082</v>
      </c>
      <c r="H612" s="14">
        <f ca="1">H611*(1+Returns!H612)</f>
        <v>12329802.061949324</v>
      </c>
      <c r="I612" s="14">
        <f ca="1">I611*(1+Returns!I612)</f>
        <v>6223896.5521391472</v>
      </c>
      <c r="J612" s="14">
        <f ca="1">J611*(1+Returns!J612)</f>
        <v>0</v>
      </c>
      <c r="K612" s="14">
        <f ca="1">K611*(1+Returns!K612)</f>
        <v>0</v>
      </c>
      <c r="L612" s="14">
        <f ca="1">L611*(1+Returns!L612)</f>
        <v>24636077.193265274</v>
      </c>
      <c r="M612" s="14">
        <f ca="1">M611*(1+Returns!M612)</f>
        <v>24753841.401397783</v>
      </c>
      <c r="N612" s="14">
        <f ca="1">N611*(1+Returns!N612)-R612-T612</f>
        <v>42422936.849140763</v>
      </c>
      <c r="O612" s="17">
        <f ca="1">(Assumptions!$B$16 / 252)*F611</f>
        <v>3891.2260996025243</v>
      </c>
      <c r="P612" s="17">
        <f t="shared" ca="1" si="94"/>
        <v>89257.417069130999</v>
      </c>
      <c r="Q612" s="16">
        <f t="shared" si="95"/>
        <v>0</v>
      </c>
      <c r="R612" s="17">
        <f t="shared" si="96"/>
        <v>0</v>
      </c>
      <c r="S612" s="19">
        <f t="shared" si="97"/>
        <v>0</v>
      </c>
      <c r="T612" s="20">
        <f ca="1">IF(AND(S612=1,F611&gt;D611),Assumptions!$B$17*(F611-D611),0)</f>
        <v>0</v>
      </c>
      <c r="U612" s="27">
        <f t="shared" ca="1" si="98"/>
        <v>6.5081447236492451E-5</v>
      </c>
      <c r="V612" s="34">
        <f t="shared" ca="1" si="99"/>
        <v>0.22581599406201391</v>
      </c>
    </row>
    <row r="613" spans="1:22" x14ac:dyDescent="0.25">
      <c r="A613" s="4">
        <f t="shared" si="90"/>
        <v>8</v>
      </c>
      <c r="B613" s="4">
        <f t="shared" si="91"/>
        <v>2014</v>
      </c>
      <c r="C613" s="9">
        <v>41852</v>
      </c>
      <c r="D613" s="12">
        <f ca="1">(1+[1]Returns!E613)*D612</f>
        <v>122174297.72785142</v>
      </c>
      <c r="E613" s="12">
        <f t="shared" ca="1" si="92"/>
        <v>122612255.02607791</v>
      </c>
      <c r="F613" s="12">
        <f t="shared" ca="1" si="93"/>
        <v>122608363.54673168</v>
      </c>
      <c r="G613" s="14">
        <f ca="1">G612*(1+Returns!G613)</f>
        <v>12288476.168760085</v>
      </c>
      <c r="H613" s="14">
        <f ca="1">H612*(1+Returns!H613)</f>
        <v>12335058.882635683</v>
      </c>
      <c r="I613" s="14">
        <f ca="1">I612*(1+Returns!I613)</f>
        <v>6226669.6624066718</v>
      </c>
      <c r="J613" s="14">
        <f ca="1">J612*(1+Returns!J613)</f>
        <v>0</v>
      </c>
      <c r="K613" s="14">
        <f ca="1">K612*(1+Returns!K613)</f>
        <v>0</v>
      </c>
      <c r="L613" s="14">
        <f ca="1">L612*(1+Returns!L613)</f>
        <v>24646533.357852172</v>
      </c>
      <c r="M613" s="14">
        <f ca="1">M612*(1+Returns!M613)</f>
        <v>24764585.682331</v>
      </c>
      <c r="N613" s="14">
        <f ca="1">N612*(1+Returns!N613)-R613-T613</f>
        <v>42350931.272092298</v>
      </c>
      <c r="O613" s="17">
        <f ca="1">(Assumptions!$B$16 / 252)*F612</f>
        <v>3891.4793462286107</v>
      </c>
      <c r="P613" s="17">
        <f t="shared" ca="1" si="94"/>
        <v>3891.4793462286034</v>
      </c>
      <c r="Q613" s="16">
        <f t="shared" si="95"/>
        <v>1</v>
      </c>
      <c r="R613" s="17">
        <f t="shared" ca="1" si="96"/>
        <v>89257.417069130999</v>
      </c>
      <c r="S613" s="19">
        <f t="shared" si="97"/>
        <v>0</v>
      </c>
      <c r="T613" s="20">
        <f ca="1">IF(AND(S613=1,F612&gt;D612),Assumptions!$B$17*(F612-D612),0)</f>
        <v>0</v>
      </c>
      <c r="U613" s="27">
        <f t="shared" ca="1" si="98"/>
        <v>2.1833734149412365E-4</v>
      </c>
      <c r="V613" s="34">
        <f t="shared" ca="1" si="99"/>
        <v>0.22608363546731836</v>
      </c>
    </row>
    <row r="614" spans="1:22" x14ac:dyDescent="0.25">
      <c r="A614" s="4">
        <f t="shared" si="90"/>
        <v>8</v>
      </c>
      <c r="B614" s="4">
        <f t="shared" si="91"/>
        <v>2014</v>
      </c>
      <c r="C614" s="9">
        <v>41855</v>
      </c>
      <c r="D614" s="12">
        <f ca="1">(1+[1]Returns!E614)*D613</f>
        <v>122224028.77574153</v>
      </c>
      <c r="E614" s="12">
        <f t="shared" ca="1" si="92"/>
        <v>122556753.76364774</v>
      </c>
      <c r="F614" s="12">
        <f t="shared" ca="1" si="93"/>
        <v>122548969.95530002</v>
      </c>
      <c r="G614" s="14">
        <f ca="1">G613*(1+Returns!G614)</f>
        <v>12186509.393650852</v>
      </c>
      <c r="H614" s="14">
        <f ca="1">H613*(1+Returns!H614)</f>
        <v>12340317.944571624</v>
      </c>
      <c r="I614" s="14">
        <f ca="1">I613*(1+Returns!I614)</f>
        <v>6229444.0082571609</v>
      </c>
      <c r="J614" s="14">
        <f ca="1">J613*(1+Returns!J614)</f>
        <v>0</v>
      </c>
      <c r="K614" s="14">
        <f ca="1">K613*(1+Returns!K614)</f>
        <v>0</v>
      </c>
      <c r="L614" s="14">
        <f ca="1">L613*(1+Returns!L614)</f>
        <v>24656993.960295673</v>
      </c>
      <c r="M614" s="14">
        <f ca="1">M613*(1+Returns!M614)</f>
        <v>24775334.626765564</v>
      </c>
      <c r="N614" s="14">
        <f ca="1">N613*(1+Returns!N614)-R614-T614</f>
        <v>42368153.830106854</v>
      </c>
      <c r="O614" s="17">
        <f ca="1">(Assumptions!$B$16 / 252)*F613</f>
        <v>3892.3290014835452</v>
      </c>
      <c r="P614" s="17">
        <f t="shared" ca="1" si="94"/>
        <v>7783.808347712149</v>
      </c>
      <c r="Q614" s="16">
        <f t="shared" si="95"/>
        <v>0</v>
      </c>
      <c r="R614" s="17">
        <f t="shared" si="96"/>
        <v>0</v>
      </c>
      <c r="S614" s="19">
        <f t="shared" si="97"/>
        <v>0</v>
      </c>
      <c r="T614" s="20">
        <f ca="1">IF(AND(S614=1,F613&gt;D613),Assumptions!$B$17*(F613-D613),0)</f>
        <v>0</v>
      </c>
      <c r="U614" s="27">
        <f t="shared" ca="1" si="98"/>
        <v>-4.8441712876323706E-4</v>
      </c>
      <c r="V614" s="34">
        <f t="shared" ca="1" si="99"/>
        <v>0.22548969955300158</v>
      </c>
    </row>
    <row r="615" spans="1:22" x14ac:dyDescent="0.25">
      <c r="A615" s="4">
        <f t="shared" si="90"/>
        <v>8</v>
      </c>
      <c r="B615" s="4">
        <f t="shared" si="91"/>
        <v>2014</v>
      </c>
      <c r="C615" s="9">
        <v>41856</v>
      </c>
      <c r="D615" s="12">
        <f ca="1">(1+[1]Returns!E615)*D614</f>
        <v>122273824.06730506</v>
      </c>
      <c r="E615" s="12">
        <f t="shared" ca="1" si="92"/>
        <v>122651333.74972224</v>
      </c>
      <c r="F615" s="12">
        <f t="shared" ca="1" si="93"/>
        <v>122639659.49788389</v>
      </c>
      <c r="G615" s="14">
        <f ca="1">G614*(1+Returns!G615)</f>
        <v>12234563.241064141</v>
      </c>
      <c r="H615" s="14">
        <f ca="1">H614*(1+Returns!H615)</f>
        <v>12345583.890809666</v>
      </c>
      <c r="I615" s="14">
        <f ca="1">I614*(1+Returns!I615)</f>
        <v>6232222.0333722439</v>
      </c>
      <c r="J615" s="14">
        <f ca="1">J614*(1+Returns!J615)</f>
        <v>0</v>
      </c>
      <c r="K615" s="14">
        <f ca="1">K614*(1+Returns!K615)</f>
        <v>0</v>
      </c>
      <c r="L615" s="14">
        <f ca="1">L614*(1+Returns!L615)</f>
        <v>24667468.238075003</v>
      </c>
      <c r="M615" s="14">
        <f ca="1">M614*(1+Returns!M615)</f>
        <v>24786097.715739239</v>
      </c>
      <c r="N615" s="14">
        <f ca="1">N614*(1+Returns!N615)-R615-T615</f>
        <v>42385398.630661957</v>
      </c>
      <c r="O615" s="17">
        <f ca="1">(Assumptions!$B$16 / 252)*F614</f>
        <v>3890.4434906444449</v>
      </c>
      <c r="P615" s="17">
        <f t="shared" ca="1" si="94"/>
        <v>11674.251838356595</v>
      </c>
      <c r="Q615" s="16">
        <f t="shared" si="95"/>
        <v>0</v>
      </c>
      <c r="R615" s="17">
        <f t="shared" si="96"/>
        <v>0</v>
      </c>
      <c r="S615" s="19">
        <f t="shared" si="97"/>
        <v>0</v>
      </c>
      <c r="T615" s="20">
        <f ca="1">IF(AND(S615=1,F614&gt;D614),Assumptions!$B$17*(F614-D614),0)</f>
        <v>0</v>
      </c>
      <c r="U615" s="27">
        <f t="shared" ca="1" si="98"/>
        <v>7.4002696731723105E-4</v>
      </c>
      <c r="V615" s="34">
        <f t="shared" ca="1" si="99"/>
        <v>0.22639659497884024</v>
      </c>
    </row>
    <row r="616" spans="1:22" x14ac:dyDescent="0.25">
      <c r="A616" s="4">
        <f t="shared" si="90"/>
        <v>8</v>
      </c>
      <c r="B616" s="4">
        <f t="shared" si="91"/>
        <v>2014</v>
      </c>
      <c r="C616" s="9">
        <v>41857</v>
      </c>
      <c r="D616" s="12">
        <f ca="1">(1+[1]Returns!E616)*D615</f>
        <v>122323639.64596832</v>
      </c>
      <c r="E616" s="12">
        <f t="shared" ca="1" si="92"/>
        <v>123013259.36805655</v>
      </c>
      <c r="F616" s="12">
        <f t="shared" ca="1" si="93"/>
        <v>122997691.79369445</v>
      </c>
      <c r="G616" s="14">
        <f ca="1">G615*(1+Returns!G616)</f>
        <v>12549943.090477932</v>
      </c>
      <c r="H616" s="14">
        <f ca="1">H615*(1+Returns!H616)</f>
        <v>12350852.084168887</v>
      </c>
      <c r="I616" s="14">
        <f ca="1">I615*(1+Returns!I616)</f>
        <v>6235001.2973496597</v>
      </c>
      <c r="J616" s="14">
        <f ca="1">J615*(1+Returns!J616)</f>
        <v>0</v>
      </c>
      <c r="K616" s="14">
        <f ca="1">K615*(1+Returns!K616)</f>
        <v>0</v>
      </c>
      <c r="L616" s="14">
        <f ca="1">L615*(1+Returns!L616)</f>
        <v>24677946.965321906</v>
      </c>
      <c r="M616" s="14">
        <f ca="1">M615*(1+Returns!M616)</f>
        <v>24796865.480495743</v>
      </c>
      <c r="N616" s="14">
        <f ca="1">N615*(1+Returns!N616)-R616-T616</f>
        <v>42402650.450242415</v>
      </c>
      <c r="O616" s="17">
        <f ca="1">(Assumptions!$B$16 / 252)*F615</f>
        <v>3893.3225237423453</v>
      </c>
      <c r="P616" s="17">
        <f t="shared" ca="1" si="94"/>
        <v>15567.57436209894</v>
      </c>
      <c r="Q616" s="16">
        <f t="shared" si="95"/>
        <v>0</v>
      </c>
      <c r="R616" s="17">
        <f t="shared" si="96"/>
        <v>0</v>
      </c>
      <c r="S616" s="19">
        <f t="shared" si="97"/>
        <v>0</v>
      </c>
      <c r="T616" s="20">
        <f ca="1">IF(AND(S616=1,F615&gt;D615),Assumptions!$B$17*(F615-D615),0)</f>
        <v>0</v>
      </c>
      <c r="U616" s="27">
        <f t="shared" ca="1" si="98"/>
        <v>2.9193842944152948E-3</v>
      </c>
      <c r="V616" s="34">
        <f t="shared" ca="1" si="99"/>
        <v>0.22997691793694597</v>
      </c>
    </row>
    <row r="617" spans="1:22" x14ac:dyDescent="0.25">
      <c r="A617" s="4">
        <f t="shared" si="90"/>
        <v>8</v>
      </c>
      <c r="B617" s="4">
        <f t="shared" si="91"/>
        <v>2014</v>
      </c>
      <c r="C617" s="9">
        <v>41858</v>
      </c>
      <c r="D617" s="12">
        <f ca="1">(1+[1]Returns!E617)*D616</f>
        <v>122373475.51999648</v>
      </c>
      <c r="E617" s="12">
        <f t="shared" ca="1" si="92"/>
        <v>122969882.06418151</v>
      </c>
      <c r="F617" s="12">
        <f t="shared" ca="1" si="93"/>
        <v>122950409.80119103</v>
      </c>
      <c r="G617" s="14">
        <f ca="1">G616*(1+Returns!G617)</f>
        <v>12460000.379133435</v>
      </c>
      <c r="H617" s="14">
        <f ca="1">H616*(1+Returns!H617)</f>
        <v>12356122.525608191</v>
      </c>
      <c r="I617" s="14">
        <f ca="1">I616*(1+Returns!I617)</f>
        <v>6237781.8007418811</v>
      </c>
      <c r="J617" s="14">
        <f ca="1">J616*(1+Returns!J617)</f>
        <v>0</v>
      </c>
      <c r="K617" s="14">
        <f ca="1">K616*(1+Returns!K617)</f>
        <v>0</v>
      </c>
      <c r="L617" s="14">
        <f ca="1">L616*(1+Returns!L617)</f>
        <v>24688430.143926509</v>
      </c>
      <c r="M617" s="14">
        <f ca="1">M616*(1+Returns!M617)</f>
        <v>24807637.923066366</v>
      </c>
      <c r="N617" s="14">
        <f ca="1">N616*(1+Returns!N617)-R617-T617</f>
        <v>42419909.291705139</v>
      </c>
      <c r="O617" s="17">
        <f ca="1">(Assumptions!$B$16 / 252)*F616</f>
        <v>3904.6886283712524</v>
      </c>
      <c r="P617" s="17">
        <f t="shared" ca="1" si="94"/>
        <v>19472.262990470193</v>
      </c>
      <c r="Q617" s="16">
        <f t="shared" si="95"/>
        <v>0</v>
      </c>
      <c r="R617" s="17">
        <f t="shared" si="96"/>
        <v>0</v>
      </c>
      <c r="S617" s="19">
        <f t="shared" si="97"/>
        <v>0</v>
      </c>
      <c r="T617" s="20">
        <f ca="1">IF(AND(S617=1,F616&gt;D616),Assumptions!$B$17*(F616-D616),0)</f>
        <v>0</v>
      </c>
      <c r="U617" s="27">
        <f t="shared" ca="1" si="98"/>
        <v>-3.8441365698738128E-4</v>
      </c>
      <c r="V617" s="34">
        <f t="shared" ca="1" si="99"/>
        <v>0.22950409801191185</v>
      </c>
    </row>
    <row r="618" spans="1:22" x14ac:dyDescent="0.25">
      <c r="A618" s="4">
        <f t="shared" si="90"/>
        <v>8</v>
      </c>
      <c r="B618" s="4">
        <f t="shared" si="91"/>
        <v>2014</v>
      </c>
      <c r="C618" s="9">
        <v>41859</v>
      </c>
      <c r="D618" s="12">
        <f ca="1">(1+[1]Returns!E618)*D617</f>
        <v>122423331.69765808</v>
      </c>
      <c r="E618" s="12">
        <f t="shared" ca="1" si="92"/>
        <v>123081702.37736785</v>
      </c>
      <c r="F618" s="12">
        <f t="shared" ca="1" si="93"/>
        <v>123058326.92676465</v>
      </c>
      <c r="G618" s="14">
        <f ca="1">G617*(1+Returns!G618)</f>
        <v>12525235.638008101</v>
      </c>
      <c r="H618" s="14">
        <f ca="1">H617*(1+Returns!H618)</f>
        <v>12361395.216086896</v>
      </c>
      <c r="I618" s="14">
        <f ca="1">I617*(1+Returns!I618)</f>
        <v>6240563.5441016257</v>
      </c>
      <c r="J618" s="14">
        <f ca="1">J617*(1+Returns!J618)</f>
        <v>0</v>
      </c>
      <c r="K618" s="14">
        <f ca="1">K617*(1+Returns!K618)</f>
        <v>0</v>
      </c>
      <c r="L618" s="14">
        <f ca="1">L617*(1+Returns!L618)</f>
        <v>24698917.775779746</v>
      </c>
      <c r="M618" s="14">
        <f ca="1">M617*(1+Returns!M618)</f>
        <v>24818415.04548328</v>
      </c>
      <c r="N618" s="14">
        <f ca="1">N617*(1+Returns!N618)-R618-T618</f>
        <v>42437175.157908194</v>
      </c>
      <c r="O618" s="17">
        <f ca="1">(Assumptions!$B$16 / 252)*F617</f>
        <v>3903.1876127362229</v>
      </c>
      <c r="P618" s="17">
        <f t="shared" ca="1" si="94"/>
        <v>23375.450603206416</v>
      </c>
      <c r="Q618" s="16">
        <f t="shared" si="95"/>
        <v>0</v>
      </c>
      <c r="R618" s="17">
        <f t="shared" si="96"/>
        <v>0</v>
      </c>
      <c r="S618" s="19">
        <f t="shared" si="97"/>
        <v>0</v>
      </c>
      <c r="T618" s="20">
        <f ca="1">IF(AND(S618=1,F617&gt;D617),Assumptions!$B$17*(F617-D617),0)</f>
        <v>0</v>
      </c>
      <c r="U618" s="27">
        <f t="shared" ca="1" si="98"/>
        <v>8.7772888067738641E-4</v>
      </c>
      <c r="V618" s="34">
        <f t="shared" ca="1" si="99"/>
        <v>0.23058326926764816</v>
      </c>
    </row>
    <row r="619" spans="1:22" x14ac:dyDescent="0.25">
      <c r="A619" s="4">
        <f t="shared" si="90"/>
        <v>8</v>
      </c>
      <c r="B619" s="4">
        <f t="shared" si="91"/>
        <v>2014</v>
      </c>
      <c r="C619" s="9">
        <v>41862</v>
      </c>
      <c r="D619" s="12">
        <f ca="1">(1+[1]Returns!E619)*D618</f>
        <v>122473208.18722501</v>
      </c>
      <c r="E619" s="12">
        <f t="shared" ca="1" si="92"/>
        <v>123021716.78446704</v>
      </c>
      <c r="F619" s="12">
        <f t="shared" ca="1" si="93"/>
        <v>122994434.7203106</v>
      </c>
      <c r="G619" s="14">
        <f ca="1">G618*(1+Returns!G619)</f>
        <v>12418645.335656758</v>
      </c>
      <c r="H619" s="14">
        <f ca="1">H618*(1+Returns!H619)</f>
        <v>12366670.156564727</v>
      </c>
      <c r="I619" s="14">
        <f ca="1">I618*(1+Returns!I619)</f>
        <v>6243346.5279818568</v>
      </c>
      <c r="J619" s="14">
        <f ca="1">J618*(1+Returns!J619)</f>
        <v>0</v>
      </c>
      <c r="K619" s="14">
        <f ca="1">K618*(1+Returns!K619)</f>
        <v>0</v>
      </c>
      <c r="L619" s="14">
        <f ca="1">L618*(1+Returns!L619)</f>
        <v>24709409.862773359</v>
      </c>
      <c r="M619" s="14">
        <f ca="1">M618*(1+Returns!M619)</f>
        <v>24829196.849779539</v>
      </c>
      <c r="N619" s="14">
        <f ca="1">N618*(1+Returns!N619)-R619-T619</f>
        <v>42454448.051710799</v>
      </c>
      <c r="O619" s="17">
        <f ca="1">(Assumptions!$B$16 / 252)*F618</f>
        <v>3906.6135532306239</v>
      </c>
      <c r="P619" s="17">
        <f t="shared" ca="1" si="94"/>
        <v>27282.064156437042</v>
      </c>
      <c r="Q619" s="16">
        <f t="shared" si="95"/>
        <v>0</v>
      </c>
      <c r="R619" s="17">
        <f t="shared" si="96"/>
        <v>0</v>
      </c>
      <c r="S619" s="19">
        <f t="shared" si="97"/>
        <v>0</v>
      </c>
      <c r="T619" s="20">
        <f ca="1">IF(AND(S619=1,F618&gt;D618),Assumptions!$B$17*(F618-D618),0)</f>
        <v>0</v>
      </c>
      <c r="U619" s="27">
        <f t="shared" ca="1" si="98"/>
        <v>-5.1920262569538078E-4</v>
      </c>
      <c r="V619" s="34">
        <f t="shared" ca="1" si="99"/>
        <v>0.22994434720310752</v>
      </c>
    </row>
    <row r="620" spans="1:22" x14ac:dyDescent="0.25">
      <c r="A620" s="4">
        <f t="shared" si="90"/>
        <v>8</v>
      </c>
      <c r="B620" s="4">
        <f t="shared" si="91"/>
        <v>2014</v>
      </c>
      <c r="C620" s="9">
        <v>41863</v>
      </c>
      <c r="D620" s="12">
        <f ca="1">(1+[1]Returns!E620)*D619</f>
        <v>122523104.99697258</v>
      </c>
      <c r="E620" s="12">
        <f t="shared" ca="1" si="92"/>
        <v>122907443.26888078</v>
      </c>
      <c r="F620" s="12">
        <f t="shared" ca="1" si="93"/>
        <v>122876256.61949514</v>
      </c>
      <c r="G620" s="14">
        <f ca="1">G619*(1+Returns!G620)</f>
        <v>12257747.447180843</v>
      </c>
      <c r="H620" s="14">
        <f ca="1">H619*(1+Returns!H620)</f>
        <v>12371947.348001819</v>
      </c>
      <c r="I620" s="14">
        <f ca="1">I619*(1+Returns!I620)</f>
        <v>6246130.7529357867</v>
      </c>
      <c r="J620" s="14">
        <f ca="1">J619*(1+Returns!J620)</f>
        <v>0</v>
      </c>
      <c r="K620" s="14">
        <f ca="1">K619*(1+Returns!K620)</f>
        <v>0</v>
      </c>
      <c r="L620" s="14">
        <f ca="1">L619*(1+Returns!L620)</f>
        <v>24719906.406799886</v>
      </c>
      <c r="M620" s="14">
        <f ca="1">M619*(1+Returns!M620)</f>
        <v>24839983.337989081</v>
      </c>
      <c r="N620" s="14">
        <f ca="1">N619*(1+Returns!N620)-R620-T620</f>
        <v>42471727.97597336</v>
      </c>
      <c r="O620" s="17">
        <f ca="1">(Assumptions!$B$16 / 252)*F619</f>
        <v>3904.5852292162094</v>
      </c>
      <c r="P620" s="17">
        <f t="shared" ca="1" si="94"/>
        <v>31186.649385653251</v>
      </c>
      <c r="Q620" s="16">
        <f t="shared" si="95"/>
        <v>0</v>
      </c>
      <c r="R620" s="17">
        <f t="shared" si="96"/>
        <v>0</v>
      </c>
      <c r="S620" s="19">
        <f t="shared" si="97"/>
        <v>0</v>
      </c>
      <c r="T620" s="20">
        <f ca="1">IF(AND(S620=1,F619&gt;D619),Assumptions!$B$17*(F619-D619),0)</f>
        <v>0</v>
      </c>
      <c r="U620" s="27">
        <f t="shared" ca="1" si="98"/>
        <v>-9.6084104198856934E-4</v>
      </c>
      <c r="V620" s="34">
        <f t="shared" ca="1" si="99"/>
        <v>0.22876256619495283</v>
      </c>
    </row>
    <row r="621" spans="1:22" x14ac:dyDescent="0.25">
      <c r="A621" s="4">
        <f t="shared" si="90"/>
        <v>8</v>
      </c>
      <c r="B621" s="4">
        <f t="shared" si="91"/>
        <v>2014</v>
      </c>
      <c r="C621" s="9">
        <v>41864</v>
      </c>
      <c r="D621" s="12">
        <f ca="1">(1+[1]Returns!E621)*D620</f>
        <v>122573022.13517939</v>
      </c>
      <c r="E621" s="12">
        <f t="shared" ca="1" si="92"/>
        <v>122997618.92003632</v>
      </c>
      <c r="F621" s="12">
        <f t="shared" ca="1" si="93"/>
        <v>122962531.43710719</v>
      </c>
      <c r="G621" s="14">
        <f ca="1">G620*(1+Returns!G621)</f>
        <v>12301279.053703887</v>
      </c>
      <c r="H621" s="14">
        <f ca="1">H620*(1+Returns!H621)</f>
        <v>12377226.791358717</v>
      </c>
      <c r="I621" s="14">
        <f ca="1">I620*(1+Returns!I621)</f>
        <v>6248916.2195168724</v>
      </c>
      <c r="J621" s="14">
        <f ca="1">J620*(1+Returns!J621)</f>
        <v>0</v>
      </c>
      <c r="K621" s="14">
        <f ca="1">K620*(1+Returns!K621)</f>
        <v>0</v>
      </c>
      <c r="L621" s="14">
        <f ca="1">L620*(1+Returns!L621)</f>
        <v>24730407.409752671</v>
      </c>
      <c r="M621" s="14">
        <f ca="1">M620*(1+Returns!M621)</f>
        <v>24850774.512146726</v>
      </c>
      <c r="N621" s="14">
        <f ca="1">N620*(1+Returns!N621)-R621-T621</f>
        <v>42489014.933557428</v>
      </c>
      <c r="O621" s="17">
        <f ca="1">(Assumptions!$B$16 / 252)*F620</f>
        <v>3900.8335434760361</v>
      </c>
      <c r="P621" s="17">
        <f t="shared" ca="1" si="94"/>
        <v>35087.482929129284</v>
      </c>
      <c r="Q621" s="16">
        <f t="shared" si="95"/>
        <v>0</v>
      </c>
      <c r="R621" s="17">
        <f t="shared" si="96"/>
        <v>0</v>
      </c>
      <c r="S621" s="19">
        <f t="shared" si="97"/>
        <v>0</v>
      </c>
      <c r="T621" s="20">
        <f ca="1">IF(AND(S621=1,F620&gt;D620),Assumptions!$B$17*(F620-D620),0)</f>
        <v>0</v>
      </c>
      <c r="U621" s="27">
        <f t="shared" ca="1" si="98"/>
        <v>7.0212765253097054E-4</v>
      </c>
      <c r="V621" s="34">
        <f t="shared" ca="1" si="99"/>
        <v>0.22962531437107314</v>
      </c>
    </row>
    <row r="622" spans="1:22" x14ac:dyDescent="0.25">
      <c r="A622" s="4">
        <f t="shared" si="90"/>
        <v>8</v>
      </c>
      <c r="B622" s="4">
        <f t="shared" si="91"/>
        <v>2014</v>
      </c>
      <c r="C622" s="9">
        <v>41865</v>
      </c>
      <c r="D622" s="12">
        <f ca="1">(1+[1]Returns!E622)*D621</f>
        <v>122622959.61012748</v>
      </c>
      <c r="E622" s="12">
        <f t="shared" ca="1" si="92"/>
        <v>123108074.30099663</v>
      </c>
      <c r="F622" s="12">
        <f t="shared" ca="1" si="93"/>
        <v>123069083.24564093</v>
      </c>
      <c r="G622" s="14">
        <f ca="1">G621*(1+Returns!G622)</f>
        <v>12365070.709981671</v>
      </c>
      <c r="H622" s="14">
        <f ca="1">H621*(1+Returns!H622)</f>
        <v>12382508.487596376</v>
      </c>
      <c r="I622" s="14">
        <f ca="1">I621*(1+Returns!I622)</f>
        <v>6251702.9282788187</v>
      </c>
      <c r="J622" s="14">
        <f ca="1">J621*(1+Returns!J622)</f>
        <v>0</v>
      </c>
      <c r="K622" s="14">
        <f ca="1">K621*(1+Returns!K622)</f>
        <v>0</v>
      </c>
      <c r="L622" s="14">
        <f ca="1">L621*(1+Returns!L622)</f>
        <v>24740912.873525865</v>
      </c>
      <c r="M622" s="14">
        <f ca="1">M621*(1+Returns!M622)</f>
        <v>24861570.374288179</v>
      </c>
      <c r="N622" s="14">
        <f ca="1">N621*(1+Returns!N622)-R622-T622</f>
        <v>42506308.927325718</v>
      </c>
      <c r="O622" s="17">
        <f ca="1">(Assumptions!$B$16 / 252)*F621</f>
        <v>3903.5724265748313</v>
      </c>
      <c r="P622" s="17">
        <f t="shared" ca="1" si="94"/>
        <v>38991.055355704113</v>
      </c>
      <c r="Q622" s="16">
        <f t="shared" si="95"/>
        <v>0</v>
      </c>
      <c r="R622" s="17">
        <f t="shared" si="96"/>
        <v>0</v>
      </c>
      <c r="S622" s="19">
        <f t="shared" si="97"/>
        <v>0</v>
      </c>
      <c r="T622" s="20">
        <f ca="1">IF(AND(S622=1,F621&gt;D621),Assumptions!$B$17*(F621-D621),0)</f>
        <v>0</v>
      </c>
      <c r="U622" s="27">
        <f t="shared" ca="1" si="98"/>
        <v>8.6653883332132864E-4</v>
      </c>
      <c r="V622" s="34">
        <f t="shared" ca="1" si="99"/>
        <v>0.23069083245641053</v>
      </c>
    </row>
    <row r="623" spans="1:22" x14ac:dyDescent="0.25">
      <c r="A623" s="4">
        <f t="shared" si="90"/>
        <v>8</v>
      </c>
      <c r="B623" s="4">
        <f t="shared" si="91"/>
        <v>2014</v>
      </c>
      <c r="C623" s="9">
        <v>41866</v>
      </c>
      <c r="D623" s="12">
        <f ca="1">(1+[1]Returns!E623)*D622</f>
        <v>122672917.43010224</v>
      </c>
      <c r="E623" s="12">
        <f t="shared" ca="1" si="92"/>
        <v>123086892.36610833</v>
      </c>
      <c r="F623" s="12">
        <f t="shared" ca="1" si="93"/>
        <v>123043994.35572895</v>
      </c>
      <c r="G623" s="14">
        <f ca="1">G622*(1+Returns!G623)</f>
        <v>12297205.362050006</v>
      </c>
      <c r="H623" s="14">
        <f ca="1">H622*(1+Returns!H623)</f>
        <v>12387792.437676162</v>
      </c>
      <c r="I623" s="14">
        <f ca="1">I622*(1+Returns!I623)</f>
        <v>6254490.8797755772</v>
      </c>
      <c r="J623" s="14">
        <f ca="1">J622*(1+Returns!J623)</f>
        <v>0</v>
      </c>
      <c r="K623" s="14">
        <f ca="1">K622*(1+Returns!K623)</f>
        <v>0</v>
      </c>
      <c r="L623" s="14">
        <f ca="1">L622*(1+Returns!L623)</f>
        <v>24751422.800014425</v>
      </c>
      <c r="M623" s="14">
        <f ca="1">M622*(1+Returns!M623)</f>
        <v>24872370.926450029</v>
      </c>
      <c r="N623" s="14">
        <f ca="1">N622*(1+Returns!N623)-R623-T623</f>
        <v>42523609.960142128</v>
      </c>
      <c r="O623" s="17">
        <f ca="1">(Assumptions!$B$16 / 252)*F622</f>
        <v>3906.9550236711407</v>
      </c>
      <c r="P623" s="17">
        <f t="shared" ca="1" si="94"/>
        <v>42898.010379375257</v>
      </c>
      <c r="Q623" s="16">
        <f t="shared" si="95"/>
        <v>0</v>
      </c>
      <c r="R623" s="17">
        <f t="shared" si="96"/>
        <v>0</v>
      </c>
      <c r="S623" s="19">
        <f t="shared" si="97"/>
        <v>0</v>
      </c>
      <c r="T623" s="20">
        <f ca="1">IF(AND(S623=1,F622&gt;D622),Assumptions!$B$17*(F622-D622),0)</f>
        <v>0</v>
      </c>
      <c r="U623" s="27">
        <f t="shared" ca="1" si="98"/>
        <v>-2.0386021615115268E-4</v>
      </c>
      <c r="V623" s="34">
        <f t="shared" ca="1" si="99"/>
        <v>0.23043994355729081</v>
      </c>
    </row>
    <row r="624" spans="1:22" x14ac:dyDescent="0.25">
      <c r="A624" s="4">
        <f t="shared" si="90"/>
        <v>8</v>
      </c>
      <c r="B624" s="4">
        <f t="shared" si="91"/>
        <v>2014</v>
      </c>
      <c r="C624" s="9">
        <v>41869</v>
      </c>
      <c r="D624" s="12">
        <f ca="1">(1+[1]Returns!E624)*D623</f>
        <v>122722939.76564272</v>
      </c>
      <c r="E624" s="12">
        <f t="shared" ca="1" si="92"/>
        <v>123077399.84634227</v>
      </c>
      <c r="F624" s="12">
        <f t="shared" ca="1" si="93"/>
        <v>123030595.67741191</v>
      </c>
      <c r="G624" s="14">
        <f ca="1">G623*(1+Returns!G624)</f>
        <v>12240968.537999501</v>
      </c>
      <c r="H624" s="14">
        <f ca="1">H623*(1+Returns!H624)</f>
        <v>12393083.302496541</v>
      </c>
      <c r="I624" s="14">
        <f ca="1">I623*(1+Returns!I624)</f>
        <v>6257282.5274958024</v>
      </c>
      <c r="J624" s="14">
        <f ca="1">J623*(1+Returns!J624)</f>
        <v>0</v>
      </c>
      <c r="K624" s="14">
        <f ca="1">K623*(1+Returns!K624)</f>
        <v>0</v>
      </c>
      <c r="L624" s="14">
        <f ca="1">L623*(1+Returns!L624)</f>
        <v>24761946.462045483</v>
      </c>
      <c r="M624" s="14">
        <f ca="1">M623*(1+Returns!M624)</f>
        <v>24883185.686755385</v>
      </c>
      <c r="N624" s="14">
        <f ca="1">N623*(1+Returns!N624)-R624-T624</f>
        <v>42540933.329549551</v>
      </c>
      <c r="O624" s="17">
        <f ca="1">(Assumptions!$B$16 / 252)*F623</f>
        <v>3906.1585509755223</v>
      </c>
      <c r="P624" s="17">
        <f t="shared" ca="1" si="94"/>
        <v>46804.168930350781</v>
      </c>
      <c r="Q624" s="16">
        <f t="shared" si="95"/>
        <v>0</v>
      </c>
      <c r="R624" s="17">
        <f t="shared" si="96"/>
        <v>0</v>
      </c>
      <c r="S624" s="19">
        <f t="shared" si="97"/>
        <v>0</v>
      </c>
      <c r="T624" s="20">
        <f ca="1">IF(AND(S624=1,F623&gt;D623),Assumptions!$B$17*(F623-D623),0)</f>
        <v>0</v>
      </c>
      <c r="U624" s="27">
        <f t="shared" ca="1" si="98"/>
        <v>-1.0889339530306685E-4</v>
      </c>
      <c r="V624" s="34">
        <f t="shared" ca="1" si="99"/>
        <v>0.23030595677412036</v>
      </c>
    </row>
    <row r="625" spans="1:22" x14ac:dyDescent="0.25">
      <c r="A625" s="4">
        <f t="shared" si="90"/>
        <v>8</v>
      </c>
      <c r="B625" s="4">
        <f t="shared" si="91"/>
        <v>2014</v>
      </c>
      <c r="C625" s="9">
        <v>41870</v>
      </c>
      <c r="D625" s="12">
        <f ca="1">(1+[1]Returns!E625)*D624</f>
        <v>122772938.31853263</v>
      </c>
      <c r="E625" s="12">
        <f t="shared" ca="1" si="92"/>
        <v>123091759.44129086</v>
      </c>
      <c r="F625" s="12">
        <f t="shared" ca="1" si="93"/>
        <v>123041049.53916439</v>
      </c>
      <c r="G625" s="14">
        <f ca="1">G624*(1+Returns!G625)</f>
        <v>12208605.300856775</v>
      </c>
      <c r="H625" s="14">
        <f ca="1">H624*(1+Returns!H625)</f>
        <v>12398371.765134836</v>
      </c>
      <c r="I625" s="14">
        <f ca="1">I624*(1+Returns!I625)</f>
        <v>6260072.9672189159</v>
      </c>
      <c r="J625" s="14">
        <f ca="1">J624*(1+Returns!J625)</f>
        <v>0</v>
      </c>
      <c r="K625" s="14">
        <f ca="1">K624*(1+Returns!K625)</f>
        <v>0</v>
      </c>
      <c r="L625" s="14">
        <f ca="1">L624*(1+Returns!L625)</f>
        <v>24772465.323591139</v>
      </c>
      <c r="M625" s="14">
        <f ca="1">M624*(1+Returns!M625)</f>
        <v>24893995.629205391</v>
      </c>
      <c r="N625" s="14">
        <f ca="1">N624*(1+Returns!N625)-R625-T625</f>
        <v>42558248.455283791</v>
      </c>
      <c r="O625" s="17">
        <f ca="1">(Assumptions!$B$16 / 252)*F624</f>
        <v>3905.7331961083146</v>
      </c>
      <c r="P625" s="17">
        <f t="shared" ca="1" si="94"/>
        <v>50709.902126459099</v>
      </c>
      <c r="Q625" s="16">
        <f t="shared" si="95"/>
        <v>0</v>
      </c>
      <c r="R625" s="17">
        <f t="shared" si="96"/>
        <v>0</v>
      </c>
      <c r="S625" s="19">
        <f t="shared" si="97"/>
        <v>0</v>
      </c>
      <c r="T625" s="20">
        <f ca="1">IF(AND(S625=1,F624&gt;D624),Assumptions!$B$17*(F624-D624),0)</f>
        <v>0</v>
      </c>
      <c r="U625" s="27">
        <f t="shared" ca="1" si="98"/>
        <v>8.4969610160134934E-5</v>
      </c>
      <c r="V625" s="34">
        <f t="shared" ca="1" si="99"/>
        <v>0.23041049539164504</v>
      </c>
    </row>
    <row r="626" spans="1:22" x14ac:dyDescent="0.25">
      <c r="A626" s="4">
        <f t="shared" si="90"/>
        <v>8</v>
      </c>
      <c r="B626" s="4">
        <f t="shared" si="91"/>
        <v>2014</v>
      </c>
      <c r="C626" s="9">
        <v>41871</v>
      </c>
      <c r="D626" s="12">
        <f ca="1">(1+[1]Returns!E626)*D625</f>
        <v>122822957.24133298</v>
      </c>
      <c r="E626" s="12">
        <f t="shared" ca="1" si="92"/>
        <v>123125993.65313503</v>
      </c>
      <c r="F626" s="12">
        <f t="shared" ca="1" si="93"/>
        <v>123071377.68594384</v>
      </c>
      <c r="G626" s="14">
        <f ca="1">G625*(1+Returns!G626)</f>
        <v>12196096.967288189</v>
      </c>
      <c r="H626" s="14">
        <f ca="1">H625*(1+Returns!H626)</f>
        <v>12403662.484502662</v>
      </c>
      <c r="I626" s="14">
        <f ca="1">I625*(1+Returns!I626)</f>
        <v>6262864.6513406662</v>
      </c>
      <c r="J626" s="14">
        <f ca="1">J625*(1+Returns!J626)</f>
        <v>0</v>
      </c>
      <c r="K626" s="14">
        <f ca="1">K625*(1+Returns!K626)</f>
        <v>0</v>
      </c>
      <c r="L626" s="14">
        <f ca="1">L625*(1+Returns!L626)</f>
        <v>24782988.653543524</v>
      </c>
      <c r="M626" s="14">
        <f ca="1">M625*(1+Returns!M626)</f>
        <v>24904810.267792668</v>
      </c>
      <c r="N626" s="14">
        <f ca="1">N625*(1+Returns!N626)-R626-T626</f>
        <v>42575570.628667332</v>
      </c>
      <c r="O626" s="17">
        <f ca="1">(Assumptions!$B$16 / 252)*F625</f>
        <v>3906.0650647353773</v>
      </c>
      <c r="P626" s="17">
        <f t="shared" ca="1" si="94"/>
        <v>54615.967191194475</v>
      </c>
      <c r="Q626" s="16">
        <f t="shared" si="95"/>
        <v>0</v>
      </c>
      <c r="R626" s="17">
        <f t="shared" si="96"/>
        <v>0</v>
      </c>
      <c r="S626" s="19">
        <f t="shared" si="97"/>
        <v>0</v>
      </c>
      <c r="T626" s="20">
        <f ca="1">IF(AND(S626=1,F625&gt;D625),Assumptions!$B$17*(F625-D625),0)</f>
        <v>0</v>
      </c>
      <c r="U626" s="27">
        <f t="shared" ca="1" si="98"/>
        <v>2.4648803706606159E-4</v>
      </c>
      <c r="V626" s="34">
        <f t="shared" ca="1" si="99"/>
        <v>0.23071377685943961</v>
      </c>
    </row>
    <row r="627" spans="1:22" x14ac:dyDescent="0.25">
      <c r="A627" s="4">
        <f t="shared" si="90"/>
        <v>8</v>
      </c>
      <c r="B627" s="4">
        <f t="shared" si="91"/>
        <v>2014</v>
      </c>
      <c r="C627" s="9">
        <v>41872</v>
      </c>
      <c r="D627" s="12">
        <f ca="1">(1+[1]Returns!E627)*D626</f>
        <v>122873129.19113651</v>
      </c>
      <c r="E627" s="12">
        <f t="shared" ca="1" si="92"/>
        <v>123056180.53228161</v>
      </c>
      <c r="F627" s="12">
        <f t="shared" ca="1" si="93"/>
        <v>122997657.53722736</v>
      </c>
      <c r="G627" s="14">
        <f ca="1">G626*(1+Returns!G627)</f>
        <v>12079397.839521507</v>
      </c>
      <c r="H627" s="14">
        <f ca="1">H626*(1+Returns!H627)</f>
        <v>12408969.459225927</v>
      </c>
      <c r="I627" s="14">
        <f ca="1">I626*(1+Returns!I627)</f>
        <v>6265664.9490121566</v>
      </c>
      <c r="J627" s="14">
        <f ca="1">J626*(1+Returns!J627)</f>
        <v>0</v>
      </c>
      <c r="K627" s="14">
        <f ca="1">K626*(1+Returns!K627)</f>
        <v>0</v>
      </c>
      <c r="L627" s="14">
        <f ca="1">L626*(1+Returns!L627)</f>
        <v>24793544.301963322</v>
      </c>
      <c r="M627" s="14">
        <f ca="1">M626*(1+Returns!M627)</f>
        <v>24915658.189885825</v>
      </c>
      <c r="N627" s="14">
        <f ca="1">N626*(1+Returns!N627)-R627-T627</f>
        <v>42592945.79267288</v>
      </c>
      <c r="O627" s="17">
        <f ca="1">(Assumptions!$B$16 / 252)*F626</f>
        <v>3907.0278630458361</v>
      </c>
      <c r="P627" s="17">
        <f t="shared" ca="1" si="94"/>
        <v>58522.995054240309</v>
      </c>
      <c r="Q627" s="16">
        <f t="shared" si="95"/>
        <v>0</v>
      </c>
      <c r="R627" s="17">
        <f t="shared" si="96"/>
        <v>0</v>
      </c>
      <c r="S627" s="19">
        <f t="shared" si="97"/>
        <v>0</v>
      </c>
      <c r="T627" s="20">
        <f ca="1">IF(AND(S627=1,F626&gt;D626),Assumptions!$B$17*(F626-D626),0)</f>
        <v>0</v>
      </c>
      <c r="U627" s="27">
        <f t="shared" ca="1" si="98"/>
        <v>-5.9900319719019546E-4</v>
      </c>
      <c r="V627" s="34">
        <f t="shared" ca="1" si="99"/>
        <v>0.22997657537227489</v>
      </c>
    </row>
    <row r="628" spans="1:22" x14ac:dyDescent="0.25">
      <c r="A628" s="4">
        <f t="shared" si="90"/>
        <v>8</v>
      </c>
      <c r="B628" s="4">
        <f t="shared" si="91"/>
        <v>2014</v>
      </c>
      <c r="C628" s="9">
        <v>41873</v>
      </c>
      <c r="D628" s="12">
        <f ca="1">(1+[1]Returns!E628)*D627</f>
        <v>122923233.16702679</v>
      </c>
      <c r="E628" s="12">
        <f t="shared" ca="1" si="92"/>
        <v>123118272.8242688</v>
      </c>
      <c r="F628" s="12">
        <f t="shared" ca="1" si="93"/>
        <v>123055845.1416737</v>
      </c>
      <c r="G628" s="14">
        <f ca="1">G627*(1+Returns!G628)</f>
        <v>12094666.818077445</v>
      </c>
      <c r="H628" s="14">
        <f ca="1">H627*(1+Returns!H628)</f>
        <v>12414269.368818317</v>
      </c>
      <c r="I628" s="14">
        <f ca="1">I627*(1+Returns!I628)</f>
        <v>6268461.5841990691</v>
      </c>
      <c r="J628" s="14">
        <f ca="1">J627*(1+Returns!J628)</f>
        <v>0</v>
      </c>
      <c r="K628" s="14">
        <f ca="1">K627*(1+Returns!K628)</f>
        <v>0</v>
      </c>
      <c r="L628" s="14">
        <f ca="1">L627*(1+Returns!L628)</f>
        <v>24804085.872962859</v>
      </c>
      <c r="M628" s="14">
        <f ca="1">M627*(1+Returns!M628)</f>
        <v>24926491.771934379</v>
      </c>
      <c r="N628" s="14">
        <f ca="1">N627*(1+Returns!N628)-R628-T628</f>
        <v>42610297.408276737</v>
      </c>
      <c r="O628" s="17">
        <f ca="1">(Assumptions!$B$16 / 252)*F627</f>
        <v>3904.6875408643605</v>
      </c>
      <c r="P628" s="17">
        <f t="shared" ca="1" si="94"/>
        <v>62427.68259510467</v>
      </c>
      <c r="Q628" s="16">
        <f t="shared" si="95"/>
        <v>0</v>
      </c>
      <c r="R628" s="17">
        <f t="shared" si="96"/>
        <v>0</v>
      </c>
      <c r="S628" s="19">
        <f t="shared" si="97"/>
        <v>0</v>
      </c>
      <c r="T628" s="20">
        <f ca="1">IF(AND(S628=1,F627&gt;D627),Assumptions!$B$17*(F627-D627),0)</f>
        <v>0</v>
      </c>
      <c r="U628" s="27">
        <f t="shared" ca="1" si="98"/>
        <v>4.730789643594413E-4</v>
      </c>
      <c r="V628" s="34">
        <f t="shared" ca="1" si="99"/>
        <v>0.23055845141673847</v>
      </c>
    </row>
    <row r="629" spans="1:22" x14ac:dyDescent="0.25">
      <c r="A629" s="4">
        <f t="shared" si="90"/>
        <v>8</v>
      </c>
      <c r="B629" s="4">
        <f t="shared" si="91"/>
        <v>2014</v>
      </c>
      <c r="C629" s="9">
        <v>41876</v>
      </c>
      <c r="D629" s="12">
        <f ca="1">(1+[1]Returns!E629)*D628</f>
        <v>122973313.32145137</v>
      </c>
      <c r="E629" s="12">
        <f t="shared" ca="1" si="92"/>
        <v>123192316.07776797</v>
      </c>
      <c r="F629" s="12">
        <f t="shared" ca="1" si="93"/>
        <v>123125981.86040646</v>
      </c>
      <c r="G629" s="14">
        <f ca="1">G628*(1+Returns!G629)</f>
        <v>12121908.266598968</v>
      </c>
      <c r="H629" s="14">
        <f ca="1">H628*(1+Returns!H629)</f>
        <v>12419566.872122074</v>
      </c>
      <c r="I629" s="14">
        <f ca="1">I628*(1+Returns!I629)</f>
        <v>6271257.0092307022</v>
      </c>
      <c r="J629" s="14">
        <f ca="1">J628*(1+Returns!J629)</f>
        <v>0</v>
      </c>
      <c r="K629" s="14">
        <f ca="1">K628*(1+Returns!K629)</f>
        <v>0</v>
      </c>
      <c r="L629" s="14">
        <f ca="1">L628*(1+Returns!L629)</f>
        <v>24814622.635307617</v>
      </c>
      <c r="M629" s="14">
        <f ca="1">M628*(1+Returns!M629)</f>
        <v>24937320.527742706</v>
      </c>
      <c r="N629" s="14">
        <f ca="1">N628*(1+Returns!N629)-R629-T629</f>
        <v>42627640.766765893</v>
      </c>
      <c r="O629" s="17">
        <f ca="1">(Assumptions!$B$16 / 252)*F628</f>
        <v>3906.5347664023393</v>
      </c>
      <c r="P629" s="17">
        <f t="shared" ca="1" si="94"/>
        <v>66334.217361507006</v>
      </c>
      <c r="Q629" s="16">
        <f t="shared" si="95"/>
        <v>0</v>
      </c>
      <c r="R629" s="17">
        <f t="shared" si="96"/>
        <v>0</v>
      </c>
      <c r="S629" s="19">
        <f t="shared" si="97"/>
        <v>0</v>
      </c>
      <c r="T629" s="20">
        <f ca="1">IF(AND(S629=1,F628&gt;D628),Assumptions!$B$17*(F628-D628),0)</f>
        <v>0</v>
      </c>
      <c r="U629" s="27">
        <f t="shared" ca="1" si="98"/>
        <v>5.6995844977536514E-4</v>
      </c>
      <c r="V629" s="34">
        <f t="shared" ca="1" si="99"/>
        <v>0.23125981860406597</v>
      </c>
    </row>
    <row r="630" spans="1:22" x14ac:dyDescent="0.25">
      <c r="A630" s="4">
        <f t="shared" si="90"/>
        <v>8</v>
      </c>
      <c r="B630" s="4">
        <f t="shared" si="91"/>
        <v>2014</v>
      </c>
      <c r="C630" s="9">
        <v>41877</v>
      </c>
      <c r="D630" s="12">
        <f ca="1">(1+[1]Returns!E630)*D629</f>
        <v>123023546.69021006</v>
      </c>
      <c r="E630" s="12">
        <f t="shared" ca="1" si="92"/>
        <v>123291016.86456652</v>
      </c>
      <c r="F630" s="12">
        <f t="shared" ca="1" si="93"/>
        <v>123220773.8858761</v>
      </c>
      <c r="G630" s="14">
        <f ca="1">G629*(1+Returns!G630)</f>
        <v>12173663.605025928</v>
      </c>
      <c r="H630" s="14">
        <f ca="1">H629*(1+Returns!H630)</f>
        <v>12424880.651624426</v>
      </c>
      <c r="I630" s="14">
        <f ca="1">I629*(1+Returns!I630)</f>
        <v>6274061.0593543956</v>
      </c>
      <c r="J630" s="14">
        <f ca="1">J629*(1+Returns!J630)</f>
        <v>0</v>
      </c>
      <c r="K630" s="14">
        <f ca="1">K629*(1+Returns!K630)</f>
        <v>0</v>
      </c>
      <c r="L630" s="14">
        <f ca="1">L629*(1+Returns!L630)</f>
        <v>24825191.757372353</v>
      </c>
      <c r="M630" s="14">
        <f ca="1">M629*(1+Returns!M630)</f>
        <v>24948182.61050456</v>
      </c>
      <c r="N630" s="14">
        <f ca="1">N629*(1+Returns!N630)-R630-T630</f>
        <v>42645037.18068485</v>
      </c>
      <c r="O630" s="17">
        <f ca="1">(Assumptions!$B$16 / 252)*F629</f>
        <v>3908.7613289017922</v>
      </c>
      <c r="P630" s="17">
        <f t="shared" ca="1" si="94"/>
        <v>70242.978690408796</v>
      </c>
      <c r="Q630" s="16">
        <f t="shared" si="95"/>
        <v>0</v>
      </c>
      <c r="R630" s="17">
        <f t="shared" si="96"/>
        <v>0</v>
      </c>
      <c r="S630" s="19">
        <f t="shared" si="97"/>
        <v>0</v>
      </c>
      <c r="T630" s="20">
        <f ca="1">IF(AND(S630=1,F629&gt;D629),Assumptions!$B$17*(F629-D629),0)</f>
        <v>0</v>
      </c>
      <c r="U630" s="27">
        <f t="shared" ca="1" si="98"/>
        <v>7.6987833142405648E-4</v>
      </c>
      <c r="V630" s="34">
        <f t="shared" ca="1" si="99"/>
        <v>0.23220773885876245</v>
      </c>
    </row>
    <row r="631" spans="1:22" x14ac:dyDescent="0.25">
      <c r="A631" s="4">
        <f t="shared" si="90"/>
        <v>8</v>
      </c>
      <c r="B631" s="4">
        <f t="shared" si="91"/>
        <v>2014</v>
      </c>
      <c r="C631" s="9">
        <v>41878</v>
      </c>
      <c r="D631" s="12">
        <f ca="1">(1+[1]Returns!E631)*D630</f>
        <v>123073800.57879755</v>
      </c>
      <c r="E631" s="12">
        <f t="shared" ca="1" si="92"/>
        <v>123321598.73453483</v>
      </c>
      <c r="F631" s="12">
        <f t="shared" ca="1" si="93"/>
        <v>123247443.98524487</v>
      </c>
      <c r="G631" s="14">
        <f ca="1">G630*(1+Returns!G631)</f>
        <v>12157280.166929679</v>
      </c>
      <c r="H631" s="14">
        <f ca="1">H630*(1+Returns!H631)</f>
        <v>12430196.704656355</v>
      </c>
      <c r="I631" s="14">
        <f ca="1">I630*(1+Returns!I631)</f>
        <v>6276866.363245409</v>
      </c>
      <c r="J631" s="14">
        <f ca="1">J630*(1+Returns!J631)</f>
        <v>0</v>
      </c>
      <c r="K631" s="14">
        <f ca="1">K630*(1+Returns!K631)</f>
        <v>0</v>
      </c>
      <c r="L631" s="14">
        <f ca="1">L630*(1+Returns!L631)</f>
        <v>24835765.381070778</v>
      </c>
      <c r="M631" s="14">
        <f ca="1">M630*(1+Returns!M631)</f>
        <v>24959049.424522195</v>
      </c>
      <c r="N631" s="14">
        <f ca="1">N630*(1+Returns!N631)-R631-T631</f>
        <v>42662440.694110416</v>
      </c>
      <c r="O631" s="17">
        <f ca="1">(Assumptions!$B$16 / 252)*F630</f>
        <v>3911.7705995516221</v>
      </c>
      <c r="P631" s="17">
        <f t="shared" ca="1" si="94"/>
        <v>74154.749289960411</v>
      </c>
      <c r="Q631" s="16">
        <f t="shared" si="95"/>
        <v>0</v>
      </c>
      <c r="R631" s="17">
        <f t="shared" si="96"/>
        <v>0</v>
      </c>
      <c r="S631" s="19">
        <f t="shared" si="97"/>
        <v>0</v>
      </c>
      <c r="T631" s="20">
        <f ca="1">IF(AND(S631=1,F630&gt;D630),Assumptions!$B$17*(F630-D630),0)</f>
        <v>0</v>
      </c>
      <c r="U631" s="27">
        <f t="shared" ca="1" si="98"/>
        <v>2.1644158308453676E-4</v>
      </c>
      <c r="V631" s="34">
        <f t="shared" ca="1" si="99"/>
        <v>0.23247443985245009</v>
      </c>
    </row>
    <row r="632" spans="1:22" x14ac:dyDescent="0.25">
      <c r="A632" s="4">
        <f t="shared" si="90"/>
        <v>8</v>
      </c>
      <c r="B632" s="4">
        <f t="shared" si="91"/>
        <v>2014</v>
      </c>
      <c r="C632" s="9">
        <v>41879</v>
      </c>
      <c r="D632" s="12">
        <f ca="1">(1+[1]Returns!E632)*D631</f>
        <v>123123942.07589136</v>
      </c>
      <c r="E632" s="12">
        <f t="shared" ca="1" si="92"/>
        <v>123403060.80878258</v>
      </c>
      <c r="F632" s="12">
        <f t="shared" ca="1" si="93"/>
        <v>123324993.44222325</v>
      </c>
      <c r="G632" s="14">
        <f ca="1">G631*(1+Returns!G632)</f>
        <v>12191881.066577123</v>
      </c>
      <c r="H632" s="14">
        <f ca="1">H631*(1+Returns!H632)</f>
        <v>12435501.004583556</v>
      </c>
      <c r="I632" s="14">
        <f ca="1">I631*(1+Returns!I632)</f>
        <v>6279665.5363944089</v>
      </c>
      <c r="J632" s="14">
        <f ca="1">J631*(1+Returns!J632)</f>
        <v>0</v>
      </c>
      <c r="K632" s="14">
        <f ca="1">K631*(1+Returns!K632)</f>
        <v>0</v>
      </c>
      <c r="L632" s="14">
        <f ca="1">L631*(1+Returns!L632)</f>
        <v>24846315.600853551</v>
      </c>
      <c r="M632" s="14">
        <f ca="1">M631*(1+Returns!M632)</f>
        <v>24969892.324273154</v>
      </c>
      <c r="N632" s="14">
        <f ca="1">N631*(1+Returns!N632)-R632-T632</f>
        <v>42679805.276100792</v>
      </c>
      <c r="O632" s="17">
        <f ca="1">(Assumptions!$B$16 / 252)*F631</f>
        <v>3912.6172693728527</v>
      </c>
      <c r="P632" s="17">
        <f t="shared" ca="1" si="94"/>
        <v>78067.36655933327</v>
      </c>
      <c r="Q632" s="16">
        <f t="shared" si="95"/>
        <v>0</v>
      </c>
      <c r="R632" s="17">
        <f t="shared" si="96"/>
        <v>0</v>
      </c>
      <c r="S632" s="19">
        <f t="shared" si="97"/>
        <v>0</v>
      </c>
      <c r="T632" s="20">
        <f ca="1">IF(AND(S632=1,F631&gt;D631),Assumptions!$B$17*(F631-D631),0)</f>
        <v>0</v>
      </c>
      <c r="U632" s="27">
        <f t="shared" ca="1" si="98"/>
        <v>6.2921756809553031E-4</v>
      </c>
      <c r="V632" s="34">
        <f t="shared" ca="1" si="99"/>
        <v>0.23324993442223385</v>
      </c>
    </row>
    <row r="633" spans="1:22" x14ac:dyDescent="0.25">
      <c r="A633" s="4">
        <f t="shared" si="90"/>
        <v>8</v>
      </c>
      <c r="B633" s="4">
        <f t="shared" si="91"/>
        <v>2014</v>
      </c>
      <c r="C633" s="9">
        <v>41880</v>
      </c>
      <c r="D633" s="12">
        <f ca="1">(1+[1]Returns!E633)*D632</f>
        <v>123174236.97498995</v>
      </c>
      <c r="E633" s="12">
        <f t="shared" ca="1" si="92"/>
        <v>123469628.23334783</v>
      </c>
      <c r="F633" s="12">
        <f t="shared" ca="1" si="93"/>
        <v>123387645.7876316</v>
      </c>
      <c r="G633" s="14">
        <f ca="1">G632*(1+Returns!G633)</f>
        <v>12211443.490916792</v>
      </c>
      <c r="H633" s="14">
        <f ca="1">H632*(1+Returns!H633)</f>
        <v>12440821.60159149</v>
      </c>
      <c r="I633" s="14">
        <f ca="1">I632*(1+Returns!I633)</f>
        <v>6282473.3462000284</v>
      </c>
      <c r="J633" s="14">
        <f ca="1">J632*(1+Returns!J633)</f>
        <v>0</v>
      </c>
      <c r="K633" s="14">
        <f ca="1">K632*(1+Returns!K633)</f>
        <v>0</v>
      </c>
      <c r="L633" s="14">
        <f ca="1">L632*(1+Returns!L633)</f>
        <v>24856898.221685782</v>
      </c>
      <c r="M633" s="14">
        <f ca="1">M632*(1+Returns!M633)</f>
        <v>24980768.594507523</v>
      </c>
      <c r="N633" s="14">
        <f ca="1">N632*(1+Returns!N633)-R633-T633</f>
        <v>42697222.978446223</v>
      </c>
      <c r="O633" s="17">
        <f ca="1">(Assumptions!$B$16 / 252)*F632</f>
        <v>3915.0791568959762</v>
      </c>
      <c r="P633" s="17">
        <f t="shared" ca="1" si="94"/>
        <v>81982.445716229253</v>
      </c>
      <c r="Q633" s="16">
        <f t="shared" si="95"/>
        <v>0</v>
      </c>
      <c r="R633" s="17">
        <f t="shared" si="96"/>
        <v>0</v>
      </c>
      <c r="S633" s="19">
        <f t="shared" si="97"/>
        <v>0</v>
      </c>
      <c r="T633" s="20">
        <f ca="1">IF(AND(S633=1,F632&gt;D632),Assumptions!$B$17*(F632-D632),0)</f>
        <v>0</v>
      </c>
      <c r="U633" s="27">
        <f t="shared" ca="1" si="98"/>
        <v>5.0802634291402526E-4</v>
      </c>
      <c r="V633" s="34">
        <f t="shared" ca="1" si="99"/>
        <v>0.23387645787631728</v>
      </c>
    </row>
    <row r="634" spans="1:22" x14ac:dyDescent="0.25">
      <c r="A634" s="4">
        <f t="shared" si="90"/>
        <v>9</v>
      </c>
      <c r="B634" s="4">
        <f t="shared" si="91"/>
        <v>2014</v>
      </c>
      <c r="C634" s="9">
        <v>41883</v>
      </c>
      <c r="D634" s="12">
        <f ca="1">(1+[1]Returns!E634)*D633</f>
        <v>123224419.39087594</v>
      </c>
      <c r="E634" s="12">
        <f t="shared" ca="1" si="92"/>
        <v>123370539.5352549</v>
      </c>
      <c r="F634" s="12">
        <f t="shared" ca="1" si="93"/>
        <v>123366622.46713465</v>
      </c>
      <c r="G634" s="14">
        <f ca="1">G633*(1+Returns!G634)</f>
        <v>12147436.459766263</v>
      </c>
      <c r="H634" s="14">
        <f ca="1">H633*(1+Returns!H634)</f>
        <v>12446130.435448553</v>
      </c>
      <c r="I634" s="14">
        <f ca="1">I633*(1+Returns!I634)</f>
        <v>6285275.0197871812</v>
      </c>
      <c r="J634" s="14">
        <f ca="1">J633*(1+Returns!J634)</f>
        <v>0</v>
      </c>
      <c r="K634" s="14">
        <f ca="1">K633*(1+Returns!K634)</f>
        <v>0</v>
      </c>
      <c r="L634" s="14">
        <f ca="1">L633*(1+Returns!L634)</f>
        <v>24867457.418687887</v>
      </c>
      <c r="M634" s="14">
        <f ca="1">M633*(1+Returns!M634)</f>
        <v>24991620.929665208</v>
      </c>
      <c r="N634" s="14">
        <f ca="1">N633*(1+Returns!N634)-R634-T634</f>
        <v>42632619.271899804</v>
      </c>
      <c r="O634" s="17">
        <f ca="1">(Assumptions!$B$16 / 252)*F633</f>
        <v>3917.0681202422729</v>
      </c>
      <c r="P634" s="17">
        <f t="shared" ca="1" si="94"/>
        <v>3917.0681202422711</v>
      </c>
      <c r="Q634" s="16">
        <f t="shared" si="95"/>
        <v>1</v>
      </c>
      <c r="R634" s="17">
        <f t="shared" ca="1" si="96"/>
        <v>81982.445716229253</v>
      </c>
      <c r="S634" s="19">
        <f t="shared" si="97"/>
        <v>0</v>
      </c>
      <c r="T634" s="20">
        <f ca="1">IF(AND(S634=1,F633&gt;D633),Assumptions!$B$17*(F633-D633),0)</f>
        <v>0</v>
      </c>
      <c r="U634" s="27">
        <f t="shared" ca="1" si="98"/>
        <v>-1.7038432302318718E-4</v>
      </c>
      <c r="V634" s="34">
        <f t="shared" ca="1" si="99"/>
        <v>0.23366622467134768</v>
      </c>
    </row>
    <row r="635" spans="1:22" x14ac:dyDescent="0.25">
      <c r="A635" s="4">
        <f t="shared" si="90"/>
        <v>9</v>
      </c>
      <c r="B635" s="4">
        <f t="shared" si="91"/>
        <v>2014</v>
      </c>
      <c r="C635" s="9">
        <v>41884</v>
      </c>
      <c r="D635" s="12">
        <f ca="1">(1+[1]Returns!E635)*D634</f>
        <v>123274622.25157997</v>
      </c>
      <c r="E635" s="12">
        <f t="shared" ca="1" si="92"/>
        <v>123303078.64792138</v>
      </c>
      <c r="F635" s="12">
        <f t="shared" ca="1" si="93"/>
        <v>123295245.17908789</v>
      </c>
      <c r="G635" s="14">
        <f ca="1">G634*(1+Returns!G635)</f>
        <v>12033088.373908387</v>
      </c>
      <c r="H635" s="14">
        <f ca="1">H634*(1+Returns!H635)</f>
        <v>12451441.534728097</v>
      </c>
      <c r="I635" s="14">
        <f ca="1">I634*(1+Returns!I635)</f>
        <v>6288077.9427827206</v>
      </c>
      <c r="J635" s="14">
        <f ca="1">J634*(1+Returns!J635)</f>
        <v>0</v>
      </c>
      <c r="K635" s="14">
        <f ca="1">K634*(1+Returns!K635)</f>
        <v>0</v>
      </c>
      <c r="L635" s="14">
        <f ca="1">L634*(1+Returns!L635)</f>
        <v>24878021.101231202</v>
      </c>
      <c r="M635" s="14">
        <f ca="1">M634*(1+Returns!M635)</f>
        <v>25002477.979376726</v>
      </c>
      <c r="N635" s="14">
        <f ca="1">N634*(1+Returns!N635)-R635-T635</f>
        <v>42649971.71589426</v>
      </c>
      <c r="O635" s="17">
        <f ca="1">(Assumptions!$B$16 / 252)*F634</f>
        <v>3916.4007132423699</v>
      </c>
      <c r="P635" s="17">
        <f t="shared" ca="1" si="94"/>
        <v>7833.4688334846414</v>
      </c>
      <c r="Q635" s="16">
        <f t="shared" si="95"/>
        <v>0</v>
      </c>
      <c r="R635" s="17">
        <f t="shared" si="96"/>
        <v>0</v>
      </c>
      <c r="S635" s="19">
        <f t="shared" si="97"/>
        <v>0</v>
      </c>
      <c r="T635" s="20">
        <f ca="1">IF(AND(S635=1,F634&gt;D634),Assumptions!$B$17*(F634-D634),0)</f>
        <v>0</v>
      </c>
      <c r="U635" s="27">
        <f t="shared" ca="1" si="98"/>
        <v>-5.7857860269927563E-4</v>
      </c>
      <c r="V635" s="34">
        <f t="shared" ca="1" si="99"/>
        <v>0.23295245179088009</v>
      </c>
    </row>
    <row r="636" spans="1:22" x14ac:dyDescent="0.25">
      <c r="A636" s="4">
        <f t="shared" si="90"/>
        <v>9</v>
      </c>
      <c r="B636" s="4">
        <f t="shared" si="91"/>
        <v>2014</v>
      </c>
      <c r="C636" s="9">
        <v>41885</v>
      </c>
      <c r="D636" s="12">
        <f ca="1">(1+[1]Returns!E636)*D635</f>
        <v>123324845.56543149</v>
      </c>
      <c r="E636" s="12">
        <f t="shared" ca="1" si="92"/>
        <v>123326670.54852811</v>
      </c>
      <c r="F636" s="12">
        <f t="shared" ca="1" si="93"/>
        <v>123314922.94492704</v>
      </c>
      <c r="G636" s="14">
        <f ca="1">G635*(1+Returns!G636)</f>
        <v>12009773.292748647</v>
      </c>
      <c r="H636" s="14">
        <f ca="1">H635*(1+Returns!H636)</f>
        <v>12456754.900396837</v>
      </c>
      <c r="I636" s="14">
        <f ca="1">I635*(1+Returns!I636)</f>
        <v>6290882.1157438215</v>
      </c>
      <c r="J636" s="14">
        <f ca="1">J635*(1+Returns!J636)</f>
        <v>0</v>
      </c>
      <c r="K636" s="14">
        <f ca="1">K635*(1+Returns!K636)</f>
        <v>0</v>
      </c>
      <c r="L636" s="14">
        <f ca="1">L635*(1+Returns!L636)</f>
        <v>24888589.271221183</v>
      </c>
      <c r="M636" s="14">
        <f ca="1">M635*(1+Returns!M636)</f>
        <v>25013339.745690212</v>
      </c>
      <c r="N636" s="14">
        <f ca="1">N635*(1+Returns!N636)-R636-T636</f>
        <v>42667331.222727403</v>
      </c>
      <c r="O636" s="17">
        <f ca="1">(Assumptions!$B$16 / 252)*F635</f>
        <v>3914.1347675900915</v>
      </c>
      <c r="P636" s="17">
        <f t="shared" ca="1" si="94"/>
        <v>11747.603601074734</v>
      </c>
      <c r="Q636" s="16">
        <f t="shared" si="95"/>
        <v>0</v>
      </c>
      <c r="R636" s="17">
        <f t="shared" si="96"/>
        <v>0</v>
      </c>
      <c r="S636" s="19">
        <f t="shared" si="97"/>
        <v>0</v>
      </c>
      <c r="T636" s="20">
        <f ca="1">IF(AND(S636=1,F635&gt;D635),Assumptions!$B$17*(F635-D635),0)</f>
        <v>0</v>
      </c>
      <c r="U636" s="27">
        <f t="shared" ca="1" si="98"/>
        <v>1.5959874049120693E-4</v>
      </c>
      <c r="V636" s="34">
        <f t="shared" ca="1" si="99"/>
        <v>0.23314922944927141</v>
      </c>
    </row>
    <row r="637" spans="1:22" x14ac:dyDescent="0.25">
      <c r="A637" s="4">
        <f t="shared" si="90"/>
        <v>9</v>
      </c>
      <c r="B637" s="4">
        <f t="shared" si="91"/>
        <v>2014</v>
      </c>
      <c r="C637" s="9">
        <v>41886</v>
      </c>
      <c r="D637" s="12">
        <f ca="1">(1+[1]Returns!E637)*D636</f>
        <v>123375089.3407633</v>
      </c>
      <c r="E637" s="12">
        <f t="shared" ca="1" si="92"/>
        <v>123427571.11497179</v>
      </c>
      <c r="F637" s="12">
        <f t="shared" ca="1" si="93"/>
        <v>123411908.75191215</v>
      </c>
      <c r="G637" s="14">
        <f ca="1">G636*(1+Returns!G637)</f>
        <v>12063747.085829224</v>
      </c>
      <c r="H637" s="14">
        <f ca="1">H636*(1+Returns!H637)</f>
        <v>12462070.533421902</v>
      </c>
      <c r="I637" s="14">
        <f ca="1">I636*(1+Returns!I637)</f>
        <v>6293687.5392279075</v>
      </c>
      <c r="J637" s="14">
        <f ca="1">J636*(1+Returns!J637)</f>
        <v>0</v>
      </c>
      <c r="K637" s="14">
        <f ca="1">K636*(1+Returns!K637)</f>
        <v>0</v>
      </c>
      <c r="L637" s="14">
        <f ca="1">L636*(1+Returns!L637)</f>
        <v>24899161.930564094</v>
      </c>
      <c r="M637" s="14">
        <f ca="1">M636*(1+Returns!M637)</f>
        <v>25024206.230654687</v>
      </c>
      <c r="N637" s="14">
        <f ca="1">N636*(1+Returns!N637)-R637-T637</f>
        <v>42684697.795273967</v>
      </c>
      <c r="O637" s="17">
        <f ca="1">(Assumptions!$B$16 / 252)*F636</f>
        <v>3914.7594585691122</v>
      </c>
      <c r="P637" s="17">
        <f t="shared" ca="1" si="94"/>
        <v>15662.363059643845</v>
      </c>
      <c r="Q637" s="16">
        <f t="shared" si="95"/>
        <v>0</v>
      </c>
      <c r="R637" s="17">
        <f t="shared" si="96"/>
        <v>0</v>
      </c>
      <c r="S637" s="19">
        <f t="shared" si="97"/>
        <v>0</v>
      </c>
      <c r="T637" s="20">
        <f ca="1">IF(AND(S637=1,F636&gt;D636),Assumptions!$B$17*(F636-D636),0)</f>
        <v>0</v>
      </c>
      <c r="U637" s="27">
        <f t="shared" ca="1" si="98"/>
        <v>7.8648880986142977E-4</v>
      </c>
      <c r="V637" s="34">
        <f t="shared" ca="1" si="99"/>
        <v>0.23411908751912258</v>
      </c>
    </row>
    <row r="638" spans="1:22" x14ac:dyDescent="0.25">
      <c r="A638" s="4">
        <f t="shared" si="90"/>
        <v>9</v>
      </c>
      <c r="B638" s="4">
        <f t="shared" si="91"/>
        <v>2014</v>
      </c>
      <c r="C638" s="9">
        <v>41887</v>
      </c>
      <c r="D638" s="12">
        <f ca="1">(1+[1]Returns!E638)*D637</f>
        <v>123425353.58591162</v>
      </c>
      <c r="E638" s="12">
        <f t="shared" ca="1" si="92"/>
        <v>123412088.17459252</v>
      </c>
      <c r="F638" s="12">
        <f t="shared" ca="1" si="93"/>
        <v>123392507.9731598</v>
      </c>
      <c r="G638" s="14">
        <f ca="1">G637*(1+Returns!G638)</f>
        <v>12001317.572132101</v>
      </c>
      <c r="H638" s="14">
        <f ca="1">H637*(1+Returns!H638)</f>
        <v>12467388.434770836</v>
      </c>
      <c r="I638" s="14">
        <f ca="1">I637*(1+Returns!I638)</f>
        <v>6296494.2137926491</v>
      </c>
      <c r="J638" s="14">
        <f ca="1">J637*(1+Returns!J638)</f>
        <v>0</v>
      </c>
      <c r="K638" s="14">
        <f ca="1">K637*(1+Returns!K638)</f>
        <v>0</v>
      </c>
      <c r="L638" s="14">
        <f ca="1">L637*(1+Returns!L638)</f>
        <v>24909739.081167012</v>
      </c>
      <c r="M638" s="14">
        <f ca="1">M637*(1+Returns!M638)</f>
        <v>25035077.436320063</v>
      </c>
      <c r="N638" s="14">
        <f ca="1">N637*(1+Returns!N638)-R638-T638</f>
        <v>42702071.436409853</v>
      </c>
      <c r="O638" s="17">
        <f ca="1">(Assumptions!$B$16 / 252)*F637</f>
        <v>3917.8383730765759</v>
      </c>
      <c r="P638" s="17">
        <f t="shared" ca="1" si="94"/>
        <v>19580.20143272042</v>
      </c>
      <c r="Q638" s="16">
        <f t="shared" si="95"/>
        <v>0</v>
      </c>
      <c r="R638" s="17">
        <f t="shared" si="96"/>
        <v>0</v>
      </c>
      <c r="S638" s="19">
        <f t="shared" si="97"/>
        <v>0</v>
      </c>
      <c r="T638" s="20">
        <f ca="1">IF(AND(S638=1,F637&gt;D637),Assumptions!$B$17*(F637-D637),0)</f>
        <v>0</v>
      </c>
      <c r="U638" s="27">
        <f t="shared" ca="1" si="98"/>
        <v>-1.5720345749892228E-4</v>
      </c>
      <c r="V638" s="34">
        <f t="shared" ca="1" si="99"/>
        <v>0.23392507973159926</v>
      </c>
    </row>
    <row r="639" spans="1:22" x14ac:dyDescent="0.25">
      <c r="A639" s="4">
        <f t="shared" si="90"/>
        <v>9</v>
      </c>
      <c r="B639" s="4">
        <f t="shared" si="91"/>
        <v>2014</v>
      </c>
      <c r="C639" s="9">
        <v>41890</v>
      </c>
      <c r="D639" s="12">
        <f ca="1">(1+[1]Returns!E639)*D638</f>
        <v>123475638.30921605</v>
      </c>
      <c r="E639" s="12">
        <f t="shared" ca="1" si="92"/>
        <v>123373989.58359167</v>
      </c>
      <c r="F639" s="12">
        <f t="shared" ca="1" si="93"/>
        <v>123350492.15968361</v>
      </c>
      <c r="G639" s="14">
        <f ca="1">G638*(1+Returns!G639)</f>
        <v>11916252.599497005</v>
      </c>
      <c r="H639" s="14">
        <f ca="1">H638*(1+Returns!H639)</f>
        <v>12472708.605411591</v>
      </c>
      <c r="I639" s="14">
        <f ca="1">I638*(1+Returns!I639)</f>
        <v>6299302.139995967</v>
      </c>
      <c r="J639" s="14">
        <f ca="1">J638*(1+Returns!J639)</f>
        <v>0</v>
      </c>
      <c r="K639" s="14">
        <f ca="1">K638*(1+Returns!K639)</f>
        <v>0</v>
      </c>
      <c r="L639" s="14">
        <f ca="1">L638*(1+Returns!L639)</f>
        <v>24920320.724937819</v>
      </c>
      <c r="M639" s="14">
        <f ca="1">M638*(1+Returns!M639)</f>
        <v>25045953.364737142</v>
      </c>
      <c r="N639" s="14">
        <f ca="1">N638*(1+Returns!N639)-R639-T639</f>
        <v>42719452.149012141</v>
      </c>
      <c r="O639" s="17">
        <f ca="1">(Assumptions!$B$16 / 252)*F638</f>
        <v>3917.2224753384062</v>
      </c>
      <c r="P639" s="17">
        <f t="shared" ca="1" si="94"/>
        <v>23497.423908058827</v>
      </c>
      <c r="Q639" s="16">
        <f t="shared" si="95"/>
        <v>0</v>
      </c>
      <c r="R639" s="17">
        <f t="shared" si="96"/>
        <v>0</v>
      </c>
      <c r="S639" s="19">
        <f t="shared" si="97"/>
        <v>0</v>
      </c>
      <c r="T639" s="20">
        <f ca="1">IF(AND(S639=1,F638&gt;D638),Assumptions!$B$17*(F638-D638),0)</f>
        <v>0</v>
      </c>
      <c r="U639" s="27">
        <f t="shared" ca="1" si="98"/>
        <v>-3.4050538534580177E-4</v>
      </c>
      <c r="V639" s="34">
        <f t="shared" ca="1" si="99"/>
        <v>0.23350492159683744</v>
      </c>
    </row>
    <row r="640" spans="1:22" x14ac:dyDescent="0.25">
      <c r="A640" s="4">
        <f t="shared" si="90"/>
        <v>9</v>
      </c>
      <c r="B640" s="4">
        <f t="shared" si="91"/>
        <v>2014</v>
      </c>
      <c r="C640" s="9">
        <v>41891</v>
      </c>
      <c r="D640" s="12">
        <f ca="1">(1+[1]Returns!E640)*D639</f>
        <v>123525943.5190196</v>
      </c>
      <c r="E640" s="12">
        <f t="shared" ca="1" si="92"/>
        <v>123337979.98567095</v>
      </c>
      <c r="F640" s="12">
        <f t="shared" ca="1" si="93"/>
        <v>123310566.67312291</v>
      </c>
      <c r="G640" s="14">
        <f ca="1">G639*(1+Returns!G640)</f>
        <v>11833256.803260492</v>
      </c>
      <c r="H640" s="14">
        <f ca="1">H639*(1+Returns!H640)</f>
        <v>12478031.046312539</v>
      </c>
      <c r="I640" s="14">
        <f ca="1">I639*(1+Returns!I640)</f>
        <v>6302111.3183960309</v>
      </c>
      <c r="J640" s="14">
        <f ca="1">J639*(1+Returns!J640)</f>
        <v>0</v>
      </c>
      <c r="K640" s="14">
        <f ca="1">K639*(1+Returns!K640)</f>
        <v>0</v>
      </c>
      <c r="L640" s="14">
        <f ca="1">L639*(1+Returns!L640)</f>
        <v>24930906.863785211</v>
      </c>
      <c r="M640" s="14">
        <f ca="1">M639*(1+Returns!M640)</f>
        <v>25056834.01795762</v>
      </c>
      <c r="N640" s="14">
        <f ca="1">N639*(1+Returns!N640)-R640-T640</f>
        <v>42736839.935959078</v>
      </c>
      <c r="O640" s="17">
        <f ca="1">(Assumptions!$B$16 / 252)*F639</f>
        <v>3915.8886399899557</v>
      </c>
      <c r="P640" s="17">
        <f t="shared" ca="1" si="94"/>
        <v>27413.312548048783</v>
      </c>
      <c r="Q640" s="16">
        <f t="shared" si="95"/>
        <v>0</v>
      </c>
      <c r="R640" s="17">
        <f t="shared" si="96"/>
        <v>0</v>
      </c>
      <c r="S640" s="19">
        <f t="shared" si="97"/>
        <v>0</v>
      </c>
      <c r="T640" s="20">
        <f ca="1">IF(AND(S640=1,F639&gt;D639),Assumptions!$B$17*(F639-D639),0)</f>
        <v>0</v>
      </c>
      <c r="U640" s="27">
        <f t="shared" ca="1" si="98"/>
        <v>-3.2367512980013835E-4</v>
      </c>
      <c r="V640" s="34">
        <f t="shared" ca="1" si="99"/>
        <v>0.23310566673123057</v>
      </c>
    </row>
    <row r="641" spans="1:22" x14ac:dyDescent="0.25">
      <c r="A641" s="4">
        <f t="shared" si="90"/>
        <v>9</v>
      </c>
      <c r="B641" s="4">
        <f t="shared" si="91"/>
        <v>2014</v>
      </c>
      <c r="C641" s="9">
        <v>41892</v>
      </c>
      <c r="D641" s="12">
        <f ca="1">(1+[1]Returns!E641)*D640</f>
        <v>123576269.22366869</v>
      </c>
      <c r="E641" s="12">
        <f t="shared" ca="1" si="92"/>
        <v>123217437.48880246</v>
      </c>
      <c r="F641" s="12">
        <f t="shared" ca="1" si="93"/>
        <v>123186109.55509019</v>
      </c>
      <c r="G641" s="14">
        <f ca="1">G640*(1+Returns!G641)</f>
        <v>11665708.283025883</v>
      </c>
      <c r="H641" s="14">
        <f ca="1">H640*(1+Returns!H641)</f>
        <v>12483355.758442458</v>
      </c>
      <c r="I641" s="14">
        <f ca="1">I640*(1+Returns!I641)</f>
        <v>6304921.749551259</v>
      </c>
      <c r="J641" s="14">
        <f ca="1">J640*(1+Returns!J641)</f>
        <v>0</v>
      </c>
      <c r="K641" s="14">
        <f ca="1">K640*(1+Returns!K641)</f>
        <v>0</v>
      </c>
      <c r="L641" s="14">
        <f ca="1">L640*(1+Returns!L641)</f>
        <v>24941497.499618694</v>
      </c>
      <c r="M641" s="14">
        <f ca="1">M640*(1+Returns!M641)</f>
        <v>25067719.398034081</v>
      </c>
      <c r="N641" s="14">
        <f ca="1">N640*(1+Returns!N641)-R641-T641</f>
        <v>42754234.800130084</v>
      </c>
      <c r="O641" s="17">
        <f ca="1">(Assumptions!$B$16 / 252)*F640</f>
        <v>3914.6211642261242</v>
      </c>
      <c r="P641" s="17">
        <f t="shared" ca="1" si="94"/>
        <v>31327.933712274906</v>
      </c>
      <c r="Q641" s="16">
        <f t="shared" si="95"/>
        <v>0</v>
      </c>
      <c r="R641" s="17">
        <f t="shared" si="96"/>
        <v>0</v>
      </c>
      <c r="S641" s="19">
        <f t="shared" si="97"/>
        <v>0</v>
      </c>
      <c r="T641" s="20">
        <f ca="1">IF(AND(S641=1,F640&gt;D640),Assumptions!$B$17*(F640-D640),0)</f>
        <v>0</v>
      </c>
      <c r="U641" s="27">
        <f t="shared" ca="1" si="98"/>
        <v>-1.0092980787497208E-3</v>
      </c>
      <c r="V641" s="34">
        <f t="shared" ca="1" si="99"/>
        <v>0.23186109555090328</v>
      </c>
    </row>
    <row r="642" spans="1:22" x14ac:dyDescent="0.25">
      <c r="A642" s="4">
        <f t="shared" si="90"/>
        <v>9</v>
      </c>
      <c r="B642" s="4">
        <f t="shared" si="91"/>
        <v>2014</v>
      </c>
      <c r="C642" s="9">
        <v>41893</v>
      </c>
      <c r="D642" s="12">
        <f ca="1">(1+[1]Returns!E642)*D641</f>
        <v>123626748.89388388</v>
      </c>
      <c r="E642" s="12">
        <f t="shared" ca="1" si="92"/>
        <v>123247927.29799339</v>
      </c>
      <c r="F642" s="12">
        <f t="shared" ca="1" si="93"/>
        <v>123212688.69413652</v>
      </c>
      <c r="G642" s="14">
        <f ca="1">G641*(1+Returns!G642)</f>
        <v>11649047.798276076</v>
      </c>
      <c r="H642" s="14">
        <f ca="1">H641*(1+Returns!H642)</f>
        <v>12488696.830368137</v>
      </c>
      <c r="I642" s="14">
        <f ca="1">I641*(1+Returns!I642)</f>
        <v>6307740.852098912</v>
      </c>
      <c r="J642" s="14">
        <f ca="1">J641*(1+Returns!J642)</f>
        <v>0</v>
      </c>
      <c r="K642" s="14">
        <f ca="1">K641*(1+Returns!K642)</f>
        <v>0</v>
      </c>
      <c r="L642" s="14">
        <f ca="1">L641*(1+Returns!L642)</f>
        <v>24952120.660624404</v>
      </c>
      <c r="M642" s="14">
        <f ca="1">M641*(1+Returns!M642)</f>
        <v>25078638.279332872</v>
      </c>
      <c r="N642" s="14">
        <f ca="1">N641*(1+Returns!N642)-R642-T642</f>
        <v>42771682.877292991</v>
      </c>
      <c r="O642" s="17">
        <f ca="1">(Assumptions!$B$16 / 252)*F641</f>
        <v>3910.6701446060374</v>
      </c>
      <c r="P642" s="17">
        <f t="shared" ca="1" si="94"/>
        <v>35238.603856880945</v>
      </c>
      <c r="Q642" s="16">
        <f t="shared" si="95"/>
        <v>0</v>
      </c>
      <c r="R642" s="17">
        <f t="shared" si="96"/>
        <v>0</v>
      </c>
      <c r="S642" s="19">
        <f t="shared" si="97"/>
        <v>0</v>
      </c>
      <c r="T642" s="20">
        <f ca="1">IF(AND(S642=1,F641&gt;D641),Assumptions!$B$17*(F641-D641),0)</f>
        <v>0</v>
      </c>
      <c r="U642" s="27">
        <f t="shared" ca="1" si="98"/>
        <v>2.1576409176593536E-4</v>
      </c>
      <c r="V642" s="34">
        <f t="shared" ca="1" si="99"/>
        <v>0.23212688694136663</v>
      </c>
    </row>
    <row r="643" spans="1:22" x14ac:dyDescent="0.25">
      <c r="A643" s="4">
        <f t="shared" si="90"/>
        <v>9</v>
      </c>
      <c r="B643" s="4">
        <f t="shared" si="91"/>
        <v>2014</v>
      </c>
      <c r="C643" s="9">
        <v>41894</v>
      </c>
      <c r="D643" s="12">
        <f ca="1">(1+[1]Returns!E643)*D642</f>
        <v>123677115.66765074</v>
      </c>
      <c r="E643" s="12">
        <f t="shared" ca="1" si="92"/>
        <v>123401706.58791792</v>
      </c>
      <c r="F643" s="12">
        <f t="shared" ca="1" si="93"/>
        <v>123362556.47013424</v>
      </c>
      <c r="G643" s="14">
        <f ca="1">G642*(1+Returns!G643)</f>
        <v>11755781.337111866</v>
      </c>
      <c r="H643" s="14">
        <f ca="1">H642*(1+Returns!H643)</f>
        <v>12494026.093875555</v>
      </c>
      <c r="I643" s="14">
        <f ca="1">I642*(1+Returns!I643)</f>
        <v>6310553.7937488146</v>
      </c>
      <c r="J643" s="14">
        <f ca="1">J642*(1+Returns!J643)</f>
        <v>0</v>
      </c>
      <c r="K643" s="14">
        <f ca="1">K642*(1+Returns!K643)</f>
        <v>0</v>
      </c>
      <c r="L643" s="14">
        <f ca="1">L642*(1+Returns!L643)</f>
        <v>24962720.308067381</v>
      </c>
      <c r="M643" s="14">
        <f ca="1">M642*(1+Returns!M643)</f>
        <v>25089533.131782107</v>
      </c>
      <c r="N643" s="14">
        <f ca="1">N642*(1+Returns!N643)-R643-T643</f>
        <v>42789091.923332207</v>
      </c>
      <c r="O643" s="17">
        <f ca="1">(Assumptions!$B$16 / 252)*F642</f>
        <v>3911.5139267979844</v>
      </c>
      <c r="P643" s="17">
        <f t="shared" ca="1" si="94"/>
        <v>39150.117783678928</v>
      </c>
      <c r="Q643" s="16">
        <f t="shared" si="95"/>
        <v>0</v>
      </c>
      <c r="R643" s="17">
        <f t="shared" si="96"/>
        <v>0</v>
      </c>
      <c r="S643" s="19">
        <f t="shared" si="97"/>
        <v>0</v>
      </c>
      <c r="T643" s="20">
        <f ca="1">IF(AND(S643=1,F642&gt;D642),Assumptions!$B$17*(F642-D642),0)</f>
        <v>0</v>
      </c>
      <c r="U643" s="27">
        <f t="shared" ca="1" si="98"/>
        <v>1.2163339473076906E-3</v>
      </c>
      <c r="V643" s="34">
        <f t="shared" ca="1" si="99"/>
        <v>0.23362556470134388</v>
      </c>
    </row>
    <row r="644" spans="1:22" x14ac:dyDescent="0.25">
      <c r="A644" s="4">
        <f t="shared" ref="A644:A707" si="100">MONTH(C644)</f>
        <v>9</v>
      </c>
      <c r="B644" s="4">
        <f t="shared" ref="B644:B707" si="101">YEAR(C644)</f>
        <v>2014</v>
      </c>
      <c r="C644" s="9">
        <v>41897</v>
      </c>
      <c r="D644" s="12">
        <f ca="1">(1+[1]Returns!E644)*D643</f>
        <v>123727502.9613449</v>
      </c>
      <c r="E644" s="12">
        <f t="shared" ref="E644:E707" ca="1" si="102">SUM(G644:N644)</f>
        <v>123420827.85616294</v>
      </c>
      <c r="F644" s="12">
        <f t="shared" ref="F644:F707" ca="1" si="103">E644-P644</f>
        <v>123377761.46674529</v>
      </c>
      <c r="G644" s="14">
        <f ca="1">G643*(1+Returns!G644)</f>
        <v>11727837.004068309</v>
      </c>
      <c r="H644" s="14">
        <f ca="1">H643*(1+Returns!H644)</f>
        <v>12499357.631523335</v>
      </c>
      <c r="I644" s="14">
        <f ca="1">I643*(1+Returns!I644)</f>
        <v>6313367.9898321051</v>
      </c>
      <c r="J644" s="14">
        <f ca="1">J643*(1+Returns!J644)</f>
        <v>0</v>
      </c>
      <c r="K644" s="14">
        <f ca="1">K643*(1+Returns!K644)</f>
        <v>0</v>
      </c>
      <c r="L644" s="14">
        <f ca="1">L643*(1+Returns!L644)</f>
        <v>24973324.458234895</v>
      </c>
      <c r="M644" s="14">
        <f ca="1">M643*(1+Returns!M644)</f>
        <v>25100432.717255861</v>
      </c>
      <c r="N644" s="14">
        <f ca="1">N643*(1+Returns!N644)-R644-T644</f>
        <v>42806508.055248424</v>
      </c>
      <c r="O644" s="17">
        <f ca="1">(Assumptions!$B$16 / 252)*F643</f>
        <v>3916.2716339725157</v>
      </c>
      <c r="P644" s="17">
        <f t="shared" ca="1" si="94"/>
        <v>43066.389417651444</v>
      </c>
      <c r="Q644" s="16">
        <f t="shared" si="95"/>
        <v>0</v>
      </c>
      <c r="R644" s="17">
        <f t="shared" si="96"/>
        <v>0</v>
      </c>
      <c r="S644" s="19">
        <f t="shared" si="97"/>
        <v>0</v>
      </c>
      <c r="T644" s="20">
        <f ca="1">IF(AND(S644=1,F643&gt;D643),Assumptions!$B$17*(F643-D643),0)</f>
        <v>0</v>
      </c>
      <c r="U644" s="27">
        <f t="shared" ca="1" si="98"/>
        <v>1.2325455183570533E-4</v>
      </c>
      <c r="V644" s="34">
        <f t="shared" ca="1" si="99"/>
        <v>0.23377761466745417</v>
      </c>
    </row>
    <row r="645" spans="1:22" x14ac:dyDescent="0.25">
      <c r="A645" s="4">
        <f t="shared" si="100"/>
        <v>9</v>
      </c>
      <c r="B645" s="4">
        <f t="shared" si="101"/>
        <v>2014</v>
      </c>
      <c r="C645" s="9">
        <v>41898</v>
      </c>
      <c r="D645" s="12">
        <f ca="1">(1+[1]Returns!E645)*D644</f>
        <v>123777910.78332637</v>
      </c>
      <c r="E645" s="12">
        <f t="shared" ca="1" si="102"/>
        <v>123314660.39072084</v>
      </c>
      <c r="F645" s="12">
        <f t="shared" ca="1" si="103"/>
        <v>123267677.24697092</v>
      </c>
      <c r="G645" s="14">
        <f ca="1">G644*(1+Returns!G645)</f>
        <v>11574584.078754978</v>
      </c>
      <c r="H645" s="14">
        <f ca="1">H644*(1+Returns!H645)</f>
        <v>12504691.444281915</v>
      </c>
      <c r="I645" s="14">
        <f ca="1">I644*(1+Returns!I645)</f>
        <v>6316183.4409081992</v>
      </c>
      <c r="J645" s="14">
        <f ca="1">J644*(1+Returns!J645)</f>
        <v>0</v>
      </c>
      <c r="K645" s="14">
        <f ca="1">K644*(1+Returns!K645)</f>
        <v>0</v>
      </c>
      <c r="L645" s="14">
        <f ca="1">L644*(1+Returns!L645)</f>
        <v>24983933.113039698</v>
      </c>
      <c r="M645" s="14">
        <f ca="1">M644*(1+Returns!M645)</f>
        <v>25111337.037810292</v>
      </c>
      <c r="N645" s="14">
        <f ca="1">N644*(1+Returns!N645)-R645-T645</f>
        <v>42823931.275925756</v>
      </c>
      <c r="O645" s="17">
        <f ca="1">(Assumptions!$B$16 / 252)*F644</f>
        <v>3916.7543322776278</v>
      </c>
      <c r="P645" s="17">
        <f t="shared" ref="P645:P708" ca="1" si="104">P644+O645-IF(Q645=1,P644,0)</f>
        <v>46983.14374992907</v>
      </c>
      <c r="Q645" s="16">
        <f t="shared" ref="Q645:Q708" si="105">IF(DAY(C645)&lt;DAY(C644),1,0)</f>
        <v>0</v>
      </c>
      <c r="R645" s="17">
        <f t="shared" ref="R645:R708" si="106">IF(Q645=1,P644,0)</f>
        <v>0</v>
      </c>
      <c r="S645" s="19">
        <f t="shared" ref="S645:S708" si="107">IF(AND(DAY(C645)&lt;DAY(C644),OR(MONTH(C645)=7,MONTH(C645)=1)),1,0)</f>
        <v>0</v>
      </c>
      <c r="T645" s="20">
        <f ca="1">IF(AND(S645=1,F644&gt;D644),Assumptions!$B$17*(F644-D644),0)</f>
        <v>0</v>
      </c>
      <c r="U645" s="27">
        <f t="shared" ref="U645:U708" ca="1" si="108">F645/F644-1</f>
        <v>-8.9225334019404912E-4</v>
      </c>
      <c r="V645" s="34">
        <f t="shared" ca="1" si="99"/>
        <v>0.23267677246971052</v>
      </c>
    </row>
    <row r="646" spans="1:22" x14ac:dyDescent="0.25">
      <c r="A646" s="4">
        <f t="shared" si="100"/>
        <v>9</v>
      </c>
      <c r="B646" s="4">
        <f t="shared" si="101"/>
        <v>2014</v>
      </c>
      <c r="C646" s="9">
        <v>41899</v>
      </c>
      <c r="D646" s="12">
        <f ca="1">(1+[1]Returns!E646)*D645</f>
        <v>123828339.14195861</v>
      </c>
      <c r="E646" s="12">
        <f t="shared" ca="1" si="102"/>
        <v>123423280.84898891</v>
      </c>
      <c r="F646" s="12">
        <f t="shared" ca="1" si="103"/>
        <v>123372384.44564383</v>
      </c>
      <c r="G646" s="14">
        <f ca="1">G645*(1+Returns!G646)</f>
        <v>11636099.210182704</v>
      </c>
      <c r="H646" s="14">
        <f ca="1">H645*(1+Returns!H646)</f>
        <v>12510027.533122145</v>
      </c>
      <c r="I646" s="14">
        <f ca="1">I645*(1+Returns!I646)</f>
        <v>6319000.1475367611</v>
      </c>
      <c r="J646" s="14">
        <f ca="1">J645*(1+Returns!J646)</f>
        <v>0</v>
      </c>
      <c r="K646" s="14">
        <f ca="1">K645*(1+Returns!K646)</f>
        <v>0</v>
      </c>
      <c r="L646" s="14">
        <f ca="1">L645*(1+Returns!L646)</f>
        <v>24994546.274395362</v>
      </c>
      <c r="M646" s="14">
        <f ca="1">M645*(1+Returns!M646)</f>
        <v>25122246.095502447</v>
      </c>
      <c r="N646" s="14">
        <f ca="1">N645*(1+Returns!N646)-R646-T646</f>
        <v>42841361.58824949</v>
      </c>
      <c r="O646" s="17">
        <f ca="1">(Assumptions!$B$16 / 252)*F645</f>
        <v>3913.2595951419339</v>
      </c>
      <c r="P646" s="17">
        <f t="shared" ca="1" si="104"/>
        <v>50896.403345071005</v>
      </c>
      <c r="Q646" s="16">
        <f t="shared" si="105"/>
        <v>0</v>
      </c>
      <c r="R646" s="17">
        <f t="shared" si="106"/>
        <v>0</v>
      </c>
      <c r="S646" s="19">
        <f t="shared" si="107"/>
        <v>0</v>
      </c>
      <c r="T646" s="20">
        <f ca="1">IF(AND(S646=1,F645&gt;D645),Assumptions!$B$17*(F645-D645),0)</f>
        <v>0</v>
      </c>
      <c r="U646" s="27">
        <f t="shared" ca="1" si="108"/>
        <v>8.4942947747057573E-4</v>
      </c>
      <c r="V646" s="34">
        <f t="shared" ref="V646:V709" ca="1" si="109">(1+V645)*(1+U646)-1</f>
        <v>0.23372384445643957</v>
      </c>
    </row>
    <row r="647" spans="1:22" x14ac:dyDescent="0.25">
      <c r="A647" s="4">
        <f t="shared" si="100"/>
        <v>9</v>
      </c>
      <c r="B647" s="4">
        <f t="shared" si="101"/>
        <v>2014</v>
      </c>
      <c r="C647" s="9">
        <v>41900</v>
      </c>
      <c r="D647" s="12">
        <f ca="1">(1+[1]Returns!E647)*D646</f>
        <v>123878788.04560843</v>
      </c>
      <c r="E647" s="12">
        <f t="shared" ca="1" si="102"/>
        <v>123588502.3431647</v>
      </c>
      <c r="F647" s="12">
        <f t="shared" ca="1" si="103"/>
        <v>123533689.35618643</v>
      </c>
      <c r="G647" s="14">
        <f ca="1">G646*(1+Returns!G647)</f>
        <v>11754195.502159091</v>
      </c>
      <c r="H647" s="14">
        <f ca="1">H646*(1+Returns!H647)</f>
        <v>12515365.899015289</v>
      </c>
      <c r="I647" s="14">
        <f ca="1">I646*(1+Returns!I647)</f>
        <v>6321818.1102777058</v>
      </c>
      <c r="J647" s="14">
        <f ca="1">J646*(1+Returns!J647)</f>
        <v>0</v>
      </c>
      <c r="K647" s="14">
        <f ca="1">K646*(1+Returns!K647)</f>
        <v>0</v>
      </c>
      <c r="L647" s="14">
        <f ca="1">L646*(1+Returns!L647)</f>
        <v>25005163.944216263</v>
      </c>
      <c r="M647" s="14">
        <f ca="1">M646*(1+Returns!M647)</f>
        <v>25133159.892390274</v>
      </c>
      <c r="N647" s="14">
        <f ca="1">N646*(1+Returns!N647)-R647-T647</f>
        <v>42858798.995106086</v>
      </c>
      <c r="O647" s="17">
        <f ca="1">(Assumptions!$B$16 / 252)*F646</f>
        <v>3916.5836331950418</v>
      </c>
      <c r="P647" s="17">
        <f t="shared" ca="1" si="104"/>
        <v>54812.986978266046</v>
      </c>
      <c r="Q647" s="16">
        <f t="shared" si="105"/>
        <v>0</v>
      </c>
      <c r="R647" s="17">
        <f t="shared" si="106"/>
        <v>0</v>
      </c>
      <c r="S647" s="19">
        <f t="shared" si="107"/>
        <v>0</v>
      </c>
      <c r="T647" s="20">
        <f ca="1">IF(AND(S647=1,F646&gt;D646),Assumptions!$B$17*(F646-D646),0)</f>
        <v>0</v>
      </c>
      <c r="U647" s="27">
        <f t="shared" ca="1" si="108"/>
        <v>1.3074636699890174E-3</v>
      </c>
      <c r="V647" s="34">
        <f t="shared" ca="1" si="109"/>
        <v>0.2353368935618656</v>
      </c>
    </row>
    <row r="648" spans="1:22" x14ac:dyDescent="0.25">
      <c r="A648" s="4">
        <f t="shared" si="100"/>
        <v>9</v>
      </c>
      <c r="B648" s="4">
        <f t="shared" si="101"/>
        <v>2014</v>
      </c>
      <c r="C648" s="9">
        <v>41901</v>
      </c>
      <c r="D648" s="12">
        <f ca="1">(1+[1]Returns!E648)*D647</f>
        <v>123929257.50264609</v>
      </c>
      <c r="E648" s="12">
        <f t="shared" ca="1" si="102"/>
        <v>123835492.63560157</v>
      </c>
      <c r="F648" s="12">
        <f t="shared" ca="1" si="103"/>
        <v>123776757.94419929</v>
      </c>
      <c r="G648" s="14">
        <f ca="1">G647*(1+Returns!G648)</f>
        <v>11954040.70864396</v>
      </c>
      <c r="H648" s="14">
        <f ca="1">H647*(1+Returns!H648)</f>
        <v>12520706.542933028</v>
      </c>
      <c r="I648" s="14">
        <f ca="1">I647*(1+Returns!I648)</f>
        <v>6324637.3296911977</v>
      </c>
      <c r="J648" s="14">
        <f ca="1">J647*(1+Returns!J648)</f>
        <v>0</v>
      </c>
      <c r="K648" s="14">
        <f ca="1">K647*(1+Returns!K648)</f>
        <v>0</v>
      </c>
      <c r="L648" s="14">
        <f ca="1">L647*(1+Returns!L648)</f>
        <v>25015786.124417596</v>
      </c>
      <c r="M648" s="14">
        <f ca="1">M647*(1+Returns!M648)</f>
        <v>25144078.430532604</v>
      </c>
      <c r="N648" s="14">
        <f ca="1">N647*(1+Returns!N648)-R648-T648</f>
        <v>42876243.499383181</v>
      </c>
      <c r="O648" s="17">
        <f ca="1">(Assumptions!$B$16 / 252)*F647</f>
        <v>3921.7044240059186</v>
      </c>
      <c r="P648" s="17">
        <f t="shared" ca="1" si="104"/>
        <v>58734.691402271965</v>
      </c>
      <c r="Q648" s="16">
        <f t="shared" si="105"/>
        <v>0</v>
      </c>
      <c r="R648" s="17">
        <f t="shared" si="106"/>
        <v>0</v>
      </c>
      <c r="S648" s="19">
        <f t="shared" si="107"/>
        <v>0</v>
      </c>
      <c r="T648" s="20">
        <f ca="1">IF(AND(S648=1,F647&gt;D647),Assumptions!$B$17*(F647-D647),0)</f>
        <v>0</v>
      </c>
      <c r="U648" s="27">
        <f t="shared" ca="1" si="108"/>
        <v>1.9676299581081746E-3</v>
      </c>
      <c r="V648" s="34">
        <f t="shared" ca="1" si="109"/>
        <v>0.23776757944199423</v>
      </c>
    </row>
    <row r="649" spans="1:22" x14ac:dyDescent="0.25">
      <c r="A649" s="4">
        <f t="shared" si="100"/>
        <v>9</v>
      </c>
      <c r="B649" s="4">
        <f t="shared" si="101"/>
        <v>2014</v>
      </c>
      <c r="C649" s="9">
        <v>41904</v>
      </c>
      <c r="D649" s="12">
        <f ca="1">(1+[1]Returns!E649)*D648</f>
        <v>123979747.52144524</v>
      </c>
      <c r="E649" s="12">
        <f t="shared" ca="1" si="102"/>
        <v>124047711.05880091</v>
      </c>
      <c r="F649" s="12">
        <f t="shared" ca="1" si="103"/>
        <v>123985046.94651152</v>
      </c>
      <c r="G649" s="14">
        <f ca="1">G648*(1+Returns!G649)</f>
        <v>12119094.153741676</v>
      </c>
      <c r="H649" s="14">
        <f ca="1">H648*(1+Returns!H649)</f>
        <v>12526049.465847459</v>
      </c>
      <c r="I649" s="14">
        <f ca="1">I648*(1+Returns!I649)</f>
        <v>6327457.8063376499</v>
      </c>
      <c r="J649" s="14">
        <f ca="1">J648*(1+Returns!J649)</f>
        <v>0</v>
      </c>
      <c r="K649" s="14">
        <f ca="1">K648*(1+Returns!K649)</f>
        <v>0</v>
      </c>
      <c r="L649" s="14">
        <f ca="1">L648*(1+Returns!L649)</f>
        <v>25026412.816915367</v>
      </c>
      <c r="M649" s="14">
        <f ca="1">M648*(1+Returns!M649)</f>
        <v>25155001.711989172</v>
      </c>
      <c r="N649" s="14">
        <f ca="1">N648*(1+Returns!N649)-R649-T649</f>
        <v>42893695.103969581</v>
      </c>
      <c r="O649" s="17">
        <f ca="1">(Assumptions!$B$16 / 252)*F648</f>
        <v>3929.4208871174378</v>
      </c>
      <c r="P649" s="17">
        <f t="shared" ca="1" si="104"/>
        <v>62664.112289389406</v>
      </c>
      <c r="Q649" s="16">
        <f t="shared" si="105"/>
        <v>0</v>
      </c>
      <c r="R649" s="17">
        <f t="shared" si="106"/>
        <v>0</v>
      </c>
      <c r="S649" s="19">
        <f t="shared" si="107"/>
        <v>0</v>
      </c>
      <c r="T649" s="20">
        <f ca="1">IF(AND(S649=1,F648&gt;D648),Assumptions!$B$17*(F648-D648),0)</f>
        <v>0</v>
      </c>
      <c r="U649" s="27">
        <f t="shared" ca="1" si="108"/>
        <v>1.6827795926448452E-3</v>
      </c>
      <c r="V649" s="34">
        <f t="shared" ca="1" si="109"/>
        <v>0.23985046946511668</v>
      </c>
    </row>
    <row r="650" spans="1:22" x14ac:dyDescent="0.25">
      <c r="A650" s="4">
        <f t="shared" si="100"/>
        <v>9</v>
      </c>
      <c r="B650" s="4">
        <f t="shared" si="101"/>
        <v>2014</v>
      </c>
      <c r="C650" s="9">
        <v>41905</v>
      </c>
      <c r="D650" s="12">
        <f ca="1">(1+[1]Returns!E650)*D649</f>
        <v>124030258.11038296</v>
      </c>
      <c r="E650" s="12">
        <f t="shared" ca="1" si="102"/>
        <v>124314296.82952392</v>
      </c>
      <c r="F650" s="12">
        <f t="shared" ca="1" si="103"/>
        <v>124247696.68399814</v>
      </c>
      <c r="G650" s="14">
        <f ca="1">G649*(1+Returns!G650)</f>
        <v>12338495.045812819</v>
      </c>
      <c r="H650" s="14">
        <f ca="1">H649*(1+Returns!H650)</f>
        <v>12531394.668731088</v>
      </c>
      <c r="I650" s="14">
        <f ca="1">I649*(1+Returns!I650)</f>
        <v>6330279.540777727</v>
      </c>
      <c r="J650" s="14">
        <f ca="1">J649*(1+Returns!J650)</f>
        <v>0</v>
      </c>
      <c r="K650" s="14">
        <f ca="1">K649*(1+Returns!K650)</f>
        <v>0</v>
      </c>
      <c r="L650" s="14">
        <f ca="1">L649*(1+Returns!L650)</f>
        <v>25037044.023626398</v>
      </c>
      <c r="M650" s="14">
        <f ca="1">M649*(1+Returns!M650)</f>
        <v>25165929.738820605</v>
      </c>
      <c r="N650" s="14">
        <f ca="1">N649*(1+Returns!N650)-R650-T650</f>
        <v>42911153.811755277</v>
      </c>
      <c r="O650" s="17">
        <f ca="1">(Assumptions!$B$16 / 252)*F649</f>
        <v>3936.0332363971911</v>
      </c>
      <c r="P650" s="17">
        <f t="shared" ca="1" si="104"/>
        <v>66600.145525786604</v>
      </c>
      <c r="Q650" s="16">
        <f t="shared" si="105"/>
        <v>0</v>
      </c>
      <c r="R650" s="17">
        <f t="shared" si="106"/>
        <v>0</v>
      </c>
      <c r="S650" s="19">
        <f t="shared" si="107"/>
        <v>0</v>
      </c>
      <c r="T650" s="20">
        <f ca="1">IF(AND(S650=1,F649&gt;D649),Assumptions!$B$17*(F649-D649),0)</f>
        <v>0</v>
      </c>
      <c r="U650" s="27">
        <f t="shared" ca="1" si="108"/>
        <v>2.1183985001023142E-3</v>
      </c>
      <c r="V650" s="34">
        <f t="shared" ca="1" si="109"/>
        <v>0.24247696683998265</v>
      </c>
    </row>
    <row r="651" spans="1:22" x14ac:dyDescent="0.25">
      <c r="A651" s="4">
        <f t="shared" si="100"/>
        <v>9</v>
      </c>
      <c r="B651" s="4">
        <f t="shared" si="101"/>
        <v>2014</v>
      </c>
      <c r="C651" s="9">
        <v>41906</v>
      </c>
      <c r="D651" s="12">
        <f ca="1">(1+[1]Returns!E651)*D650</f>
        <v>124080923.23051848</v>
      </c>
      <c r="E651" s="12">
        <f t="shared" ca="1" si="102"/>
        <v>124448153.05432609</v>
      </c>
      <c r="F651" s="12">
        <f t="shared" ca="1" si="103"/>
        <v>124377608.537477</v>
      </c>
      <c r="G651" s="14">
        <f ca="1">G650*(1+Returns!G651)</f>
        <v>12425021.572401866</v>
      </c>
      <c r="H651" s="14">
        <f ca="1">H650*(1+Returns!H651)</f>
        <v>12536756.294366846</v>
      </c>
      <c r="I651" s="14">
        <f ca="1">I650*(1+Returns!I651)</f>
        <v>6333109.9814857394</v>
      </c>
      <c r="J651" s="14">
        <f ca="1">J650*(1+Returns!J651)</f>
        <v>0</v>
      </c>
      <c r="K651" s="14">
        <f ca="1">K650*(1+Returns!K651)</f>
        <v>0</v>
      </c>
      <c r="L651" s="14">
        <f ca="1">L650*(1+Returns!L651)</f>
        <v>25047707.880107913</v>
      </c>
      <c r="M651" s="14">
        <f ca="1">M650*(1+Returns!M651)</f>
        <v>25176891.398125499</v>
      </c>
      <c r="N651" s="14">
        <f ca="1">N650*(1+Returns!N651)-R651-T651</f>
        <v>42928665.927838214</v>
      </c>
      <c r="O651" s="17">
        <f ca="1">(Assumptions!$B$16 / 252)*F650</f>
        <v>3944.3713233015278</v>
      </c>
      <c r="P651" s="17">
        <f t="shared" ca="1" si="104"/>
        <v>70544.516849088133</v>
      </c>
      <c r="Q651" s="16">
        <f t="shared" si="105"/>
        <v>0</v>
      </c>
      <c r="R651" s="17">
        <f t="shared" si="106"/>
        <v>0</v>
      </c>
      <c r="S651" s="19">
        <f t="shared" si="107"/>
        <v>0</v>
      </c>
      <c r="T651" s="20">
        <f ca="1">IF(AND(S651=1,F650&gt;D650),Assumptions!$B$17*(F650-D650),0)</f>
        <v>0</v>
      </c>
      <c r="U651" s="27">
        <f t="shared" ca="1" si="108"/>
        <v>1.045587620100985E-3</v>
      </c>
      <c r="V651" s="34">
        <f t="shared" ca="1" si="109"/>
        <v>0.24377608537477125</v>
      </c>
    </row>
    <row r="652" spans="1:22" x14ac:dyDescent="0.25">
      <c r="A652" s="4">
        <f t="shared" si="100"/>
        <v>9</v>
      </c>
      <c r="B652" s="4">
        <f t="shared" si="101"/>
        <v>2014</v>
      </c>
      <c r="C652" s="9">
        <v>41907</v>
      </c>
      <c r="D652" s="12">
        <f ca="1">(1+[1]Returns!E652)*D651</f>
        <v>124131609.04684892</v>
      </c>
      <c r="E652" s="12">
        <f t="shared" ca="1" si="102"/>
        <v>124364757.18926972</v>
      </c>
      <c r="F652" s="12">
        <f t="shared" ca="1" si="103"/>
        <v>124290264.1769115</v>
      </c>
      <c r="G652" s="14">
        <f ca="1">G651*(1+Returns!G652)</f>
        <v>12294275.986227317</v>
      </c>
      <c r="H652" s="14">
        <f ca="1">H651*(1+Returns!H652)</f>
        <v>12542120.21400341</v>
      </c>
      <c r="I652" s="14">
        <f ca="1">I651*(1+Returns!I652)</f>
        <v>6335941.6877610218</v>
      </c>
      <c r="J652" s="14">
        <f ca="1">J651*(1+Returns!J652)</f>
        <v>0</v>
      </c>
      <c r="K652" s="14">
        <f ca="1">K651*(1+Returns!K652)</f>
        <v>0</v>
      </c>
      <c r="L652" s="14">
        <f ca="1">L651*(1+Returns!L652)</f>
        <v>25058376.278572697</v>
      </c>
      <c r="M652" s="14">
        <f ca="1">M651*(1+Returns!M652)</f>
        <v>25187857.832059264</v>
      </c>
      <c r="N652" s="14">
        <f ca="1">N651*(1+Returns!N652)-R652-T652</f>
        <v>42946185.190646008</v>
      </c>
      <c r="O652" s="17">
        <f ca="1">(Assumptions!$B$16 / 252)*F651</f>
        <v>3948.4955091262536</v>
      </c>
      <c r="P652" s="17">
        <f t="shared" ca="1" si="104"/>
        <v>74493.012358214386</v>
      </c>
      <c r="Q652" s="16">
        <f t="shared" si="105"/>
        <v>0</v>
      </c>
      <c r="R652" s="17">
        <f t="shared" si="106"/>
        <v>0</v>
      </c>
      <c r="S652" s="19">
        <f t="shared" si="107"/>
        <v>0</v>
      </c>
      <c r="T652" s="20">
        <f ca="1">IF(AND(S652=1,F651&gt;D651),Assumptions!$B$17*(F651-D651),0)</f>
        <v>0</v>
      </c>
      <c r="U652" s="27">
        <f t="shared" ca="1" si="108"/>
        <v>-7.0225148716518415E-4</v>
      </c>
      <c r="V652" s="34">
        <f t="shared" ca="1" si="109"/>
        <v>0.24290264176911625</v>
      </c>
    </row>
    <row r="653" spans="1:22" x14ac:dyDescent="0.25">
      <c r="A653" s="4">
        <f t="shared" si="100"/>
        <v>9</v>
      </c>
      <c r="B653" s="4">
        <f t="shared" si="101"/>
        <v>2014</v>
      </c>
      <c r="C653" s="9">
        <v>41908</v>
      </c>
      <c r="D653" s="12">
        <f ca="1">(1+[1]Returns!E653)*D652</f>
        <v>124182315.56782848</v>
      </c>
      <c r="E653" s="12">
        <f t="shared" ca="1" si="102"/>
        <v>124646009.79023433</v>
      </c>
      <c r="F653" s="12">
        <f t="shared" ca="1" si="103"/>
        <v>124567571.05520383</v>
      </c>
      <c r="G653" s="14">
        <f ca="1">G652*(1+Returns!G653)</f>
        <v>12528158.834690448</v>
      </c>
      <c r="H653" s="14">
        <f ca="1">H652*(1+Returns!H653)</f>
        <v>12547486.428622279</v>
      </c>
      <c r="I653" s="14">
        <f ca="1">I652*(1+Returns!I653)</f>
        <v>6338774.660169445</v>
      </c>
      <c r="J653" s="14">
        <f ca="1">J652*(1+Returns!J653)</f>
        <v>0</v>
      </c>
      <c r="K653" s="14">
        <f ca="1">K652*(1+Returns!K653)</f>
        <v>0</v>
      </c>
      <c r="L653" s="14">
        <f ca="1">L652*(1+Returns!L653)</f>
        <v>25069049.220955286</v>
      </c>
      <c r="M653" s="14">
        <f ca="1">M652*(1+Returns!M653)</f>
        <v>25198829.042701613</v>
      </c>
      <c r="N653" s="14">
        <f ca="1">N652*(1+Returns!N653)-R653-T653</f>
        <v>42963711.603095256</v>
      </c>
      <c r="O653" s="17">
        <f ca="1">(Assumptions!$B$16 / 252)*F652</f>
        <v>3945.7226722829046</v>
      </c>
      <c r="P653" s="17">
        <f t="shared" ca="1" si="104"/>
        <v>78438.735030497293</v>
      </c>
      <c r="Q653" s="16">
        <f t="shared" si="105"/>
        <v>0</v>
      </c>
      <c r="R653" s="17">
        <f t="shared" si="106"/>
        <v>0</v>
      </c>
      <c r="S653" s="19">
        <f t="shared" si="107"/>
        <v>0</v>
      </c>
      <c r="T653" s="20">
        <f ca="1">IF(AND(S653=1,F652&gt;D652),Assumptions!$B$17*(F652-D652),0)</f>
        <v>0</v>
      </c>
      <c r="U653" s="27">
        <f t="shared" ca="1" si="108"/>
        <v>2.2311230902012369E-3</v>
      </c>
      <c r="V653" s="34">
        <f t="shared" ca="1" si="109"/>
        <v>0.24567571055203952</v>
      </c>
    </row>
    <row r="654" spans="1:22" x14ac:dyDescent="0.25">
      <c r="A654" s="4">
        <f t="shared" si="100"/>
        <v>9</v>
      </c>
      <c r="B654" s="4">
        <f t="shared" si="101"/>
        <v>2014</v>
      </c>
      <c r="C654" s="9">
        <v>41911</v>
      </c>
      <c r="D654" s="12">
        <f ca="1">(1+[1]Returns!E654)*D653</f>
        <v>124232908.68501396</v>
      </c>
      <c r="E654" s="12">
        <f t="shared" ca="1" si="102"/>
        <v>124635499.86424455</v>
      </c>
      <c r="F654" s="12">
        <f t="shared" ca="1" si="103"/>
        <v>124553106.6031488</v>
      </c>
      <c r="G654" s="14">
        <f ca="1">G653*(1+Returns!G654)</f>
        <v>12470384.185531715</v>
      </c>
      <c r="H654" s="14">
        <f ca="1">H653*(1+Returns!H654)</f>
        <v>12552840.77923565</v>
      </c>
      <c r="I654" s="14">
        <f ca="1">I653*(1+Returns!I654)</f>
        <v>6341601.4413687717</v>
      </c>
      <c r="J654" s="14">
        <f ca="1">J653*(1+Returns!J654)</f>
        <v>0</v>
      </c>
      <c r="K654" s="14">
        <f ca="1">K653*(1+Returns!K654)</f>
        <v>0</v>
      </c>
      <c r="L654" s="14">
        <f ca="1">L653*(1+Returns!L654)</f>
        <v>25079698.539587833</v>
      </c>
      <c r="M654" s="14">
        <f ca="1">M653*(1+Returns!M654)</f>
        <v>25209776.109334812</v>
      </c>
      <c r="N654" s="14">
        <f ca="1">N653*(1+Returns!N654)-R654-T654</f>
        <v>42981198.809185781</v>
      </c>
      <c r="O654" s="17">
        <f ca="1">(Assumptions!$B$16 / 252)*F653</f>
        <v>3954.5260652445659</v>
      </c>
      <c r="P654" s="17">
        <f t="shared" ca="1" si="104"/>
        <v>82393.261095741866</v>
      </c>
      <c r="Q654" s="16">
        <f t="shared" si="105"/>
        <v>0</v>
      </c>
      <c r="R654" s="17">
        <f t="shared" si="106"/>
        <v>0</v>
      </c>
      <c r="S654" s="19">
        <f t="shared" si="107"/>
        <v>0</v>
      </c>
      <c r="T654" s="20">
        <f ca="1">IF(AND(S654=1,F653&gt;D653),Assumptions!$B$17*(F653-D653),0)</f>
        <v>0</v>
      </c>
      <c r="U654" s="27">
        <f t="shared" ca="1" si="108"/>
        <v>-1.1611731634886269E-4</v>
      </c>
      <c r="V654" s="34">
        <f t="shared" ca="1" si="109"/>
        <v>0.24553106603148933</v>
      </c>
    </row>
    <row r="655" spans="1:22" x14ac:dyDescent="0.25">
      <c r="A655" s="4">
        <f t="shared" si="100"/>
        <v>9</v>
      </c>
      <c r="B655" s="4">
        <f t="shared" si="101"/>
        <v>2014</v>
      </c>
      <c r="C655" s="9">
        <v>41912</v>
      </c>
      <c r="D655" s="12">
        <f ca="1">(1+[1]Returns!E655)*D654</f>
        <v>124283522.41434133</v>
      </c>
      <c r="E655" s="12">
        <f t="shared" ca="1" si="102"/>
        <v>125244256.34133202</v>
      </c>
      <c r="F655" s="12">
        <f t="shared" ca="1" si="103"/>
        <v>125157909.01335998</v>
      </c>
      <c r="G655" s="14">
        <f ca="1">G654*(1+Returns!G655)</f>
        <v>13031855.996776801</v>
      </c>
      <c r="H655" s="14">
        <f ca="1">H654*(1+Returns!H655)</f>
        <v>12558197.414694726</v>
      </c>
      <c r="I655" s="14">
        <f ca="1">I654*(1+Returns!I655)</f>
        <v>6344429.4831732437</v>
      </c>
      <c r="J655" s="14">
        <f ca="1">J654*(1+Returns!J655)</f>
        <v>0</v>
      </c>
      <c r="K655" s="14">
        <f ca="1">K654*(1+Returns!K655)</f>
        <v>0</v>
      </c>
      <c r="L655" s="14">
        <f ca="1">L654*(1+Returns!L655)</f>
        <v>25090352.382045213</v>
      </c>
      <c r="M655" s="14">
        <f ca="1">M654*(1+Returns!M655)</f>
        <v>25220727.93167581</v>
      </c>
      <c r="N655" s="14">
        <f ca="1">N654*(1+Returns!N655)-R655-T655</f>
        <v>42998693.132966228</v>
      </c>
      <c r="O655" s="17">
        <f ca="1">(Assumptions!$B$16 / 252)*F654</f>
        <v>3954.0668762904379</v>
      </c>
      <c r="P655" s="17">
        <f t="shared" ca="1" si="104"/>
        <v>86347.327972032304</v>
      </c>
      <c r="Q655" s="16">
        <f t="shared" si="105"/>
        <v>0</v>
      </c>
      <c r="R655" s="17">
        <f t="shared" si="106"/>
        <v>0</v>
      </c>
      <c r="S655" s="19">
        <f t="shared" si="107"/>
        <v>0</v>
      </c>
      <c r="T655" s="20">
        <f ca="1">IF(AND(S655=1,F654&gt;D654),Assumptions!$B$17*(F654-D654),0)</f>
        <v>0</v>
      </c>
      <c r="U655" s="27">
        <f t="shared" ca="1" si="108"/>
        <v>4.8557794077204175E-3</v>
      </c>
      <c r="V655" s="34">
        <f t="shared" ca="1" si="109"/>
        <v>0.25157909013360102</v>
      </c>
    </row>
    <row r="656" spans="1:22" x14ac:dyDescent="0.25">
      <c r="A656" s="4">
        <f t="shared" si="100"/>
        <v>10</v>
      </c>
      <c r="B656" s="4">
        <f t="shared" si="101"/>
        <v>2014</v>
      </c>
      <c r="C656" s="9">
        <v>41913</v>
      </c>
      <c r="D656" s="12">
        <f ca="1">(1+[1]Returns!E656)*D655</f>
        <v>124334156.76420815</v>
      </c>
      <c r="E656" s="12">
        <f t="shared" ca="1" si="102"/>
        <v>125119247.10709518</v>
      </c>
      <c r="F656" s="12">
        <f t="shared" ca="1" si="103"/>
        <v>125115273.84014238</v>
      </c>
      <c r="G656" s="14">
        <f ca="1">G655*(1+Returns!G656)</f>
        <v>12945889.473574266</v>
      </c>
      <c r="H656" s="14">
        <f ca="1">H655*(1+Returns!H656)</f>
        <v>12563556.335974514</v>
      </c>
      <c r="I656" s="14">
        <f ca="1">I655*(1+Returns!I656)</f>
        <v>6347258.7861450287</v>
      </c>
      <c r="J656" s="14">
        <f ca="1">J655*(1+Returns!J656)</f>
        <v>0</v>
      </c>
      <c r="K656" s="14">
        <f ca="1">K655*(1+Returns!K656)</f>
        <v>0</v>
      </c>
      <c r="L656" s="14">
        <f ca="1">L655*(1+Returns!L656)</f>
        <v>25101010.75024914</v>
      </c>
      <c r="M656" s="14">
        <f ca="1">M655*(1+Returns!M656)</f>
        <v>25231684.511790622</v>
      </c>
      <c r="N656" s="14">
        <f ca="1">N655*(1+Returns!N656)-R656-T656</f>
        <v>42929847.249361619</v>
      </c>
      <c r="O656" s="17">
        <f ca="1">(Assumptions!$B$16 / 252)*F655</f>
        <v>3973.2669528050787</v>
      </c>
      <c r="P656" s="17">
        <f t="shared" ca="1" si="104"/>
        <v>3973.2669528050756</v>
      </c>
      <c r="Q656" s="16">
        <f t="shared" si="105"/>
        <v>1</v>
      </c>
      <c r="R656" s="17">
        <f t="shared" ca="1" si="106"/>
        <v>86347.327972032304</v>
      </c>
      <c r="S656" s="19">
        <f t="shared" si="107"/>
        <v>0</v>
      </c>
      <c r="T656" s="20">
        <f ca="1">IF(AND(S656=1,F655&gt;D655),Assumptions!$B$17*(F655-D655),0)</f>
        <v>0</v>
      </c>
      <c r="U656" s="27">
        <f t="shared" ca="1" si="108"/>
        <v>-3.4065105077019098E-4</v>
      </c>
      <c r="V656" s="34">
        <f t="shared" ca="1" si="109"/>
        <v>0.25115273840142494</v>
      </c>
    </row>
    <row r="657" spans="1:22" x14ac:dyDescent="0.25">
      <c r="A657" s="4">
        <f t="shared" si="100"/>
        <v>10</v>
      </c>
      <c r="B657" s="4">
        <f t="shared" si="101"/>
        <v>2014</v>
      </c>
      <c r="C657" s="9">
        <v>41914</v>
      </c>
      <c r="D657" s="12">
        <f ca="1">(1+[1]Returns!E657)*D656</f>
        <v>124384811.74301545</v>
      </c>
      <c r="E657" s="12">
        <f t="shared" ca="1" si="102"/>
        <v>125413742.7973083</v>
      </c>
      <c r="F657" s="12">
        <f t="shared" ca="1" si="103"/>
        <v>125405797.61690025</v>
      </c>
      <c r="G657" s="14">
        <f ca="1">G656*(1+Returns!G657)</f>
        <v>13193095.732651707</v>
      </c>
      <c r="H657" s="14">
        <f ca="1">H656*(1+Returns!H657)</f>
        <v>12568917.544050436</v>
      </c>
      <c r="I657" s="14">
        <f ca="1">I656*(1+Returns!I657)</f>
        <v>6350089.3508465439</v>
      </c>
      <c r="J657" s="14">
        <f ca="1">J656*(1+Returns!J657)</f>
        <v>0</v>
      </c>
      <c r="K657" s="14">
        <f ca="1">K656*(1+Returns!K657)</f>
        <v>0</v>
      </c>
      <c r="L657" s="14">
        <f ca="1">L656*(1+Returns!L657)</f>
        <v>25111673.64612215</v>
      </c>
      <c r="M657" s="14">
        <f ca="1">M656*(1+Returns!M657)</f>
        <v>25242645.851746153</v>
      </c>
      <c r="N657" s="14">
        <f ca="1">N656*(1+Returns!N657)-R657-T657</f>
        <v>42947320.671891309</v>
      </c>
      <c r="O657" s="17">
        <f ca="1">(Assumptions!$B$16 / 252)*F656</f>
        <v>3971.9134552426153</v>
      </c>
      <c r="P657" s="17">
        <f t="shared" ca="1" si="104"/>
        <v>7945.1804080476904</v>
      </c>
      <c r="Q657" s="16">
        <f t="shared" si="105"/>
        <v>0</v>
      </c>
      <c r="R657" s="17">
        <f t="shared" si="106"/>
        <v>0</v>
      </c>
      <c r="S657" s="19">
        <f t="shared" si="107"/>
        <v>0</v>
      </c>
      <c r="T657" s="20">
        <f ca="1">IF(AND(S657=1,F656&gt;D656),Assumptions!$B$17*(F656-D656),0)</f>
        <v>0</v>
      </c>
      <c r="U657" s="27">
        <f t="shared" ca="1" si="108"/>
        <v>2.3220488421666907E-3</v>
      </c>
      <c r="V657" s="34">
        <f t="shared" ca="1" si="109"/>
        <v>0.25405797616900361</v>
      </c>
    </row>
    <row r="658" spans="1:22" x14ac:dyDescent="0.25">
      <c r="A658" s="4">
        <f t="shared" si="100"/>
        <v>10</v>
      </c>
      <c r="B658" s="4">
        <f t="shared" si="101"/>
        <v>2014</v>
      </c>
      <c r="C658" s="9">
        <v>41915</v>
      </c>
      <c r="D658" s="12">
        <f ca="1">(1+[1]Returns!E658)*D657</f>
        <v>124435487.35916768</v>
      </c>
      <c r="E658" s="12">
        <f t="shared" ca="1" si="102"/>
        <v>125613225.37822908</v>
      </c>
      <c r="F658" s="12">
        <f t="shared" ca="1" si="103"/>
        <v>125601299.06138875</v>
      </c>
      <c r="G658" s="14">
        <f ca="1">G657*(1+Returns!G658)</f>
        <v>13345268.928791787</v>
      </c>
      <c r="H658" s="14">
        <f ca="1">H657*(1+Returns!H658)</f>
        <v>12574281.039898328</v>
      </c>
      <c r="I658" s="14">
        <f ca="1">I657*(1+Returns!I658)</f>
        <v>6352921.1778404601</v>
      </c>
      <c r="J658" s="14">
        <f ca="1">J657*(1+Returns!J658)</f>
        <v>0</v>
      </c>
      <c r="K658" s="14">
        <f ca="1">K657*(1+Returns!K658)</f>
        <v>0</v>
      </c>
      <c r="L658" s="14">
        <f ca="1">L657*(1+Returns!L658)</f>
        <v>25122341.071587596</v>
      </c>
      <c r="M658" s="14">
        <f ca="1">M657*(1+Returns!M658)</f>
        <v>25253611.953610212</v>
      </c>
      <c r="N658" s="14">
        <f ca="1">N657*(1+Returns!N658)-R658-T658</f>
        <v>42964801.206500687</v>
      </c>
      <c r="O658" s="17">
        <f ca="1">(Assumptions!$B$16 / 252)*F657</f>
        <v>3981.1364322825475</v>
      </c>
      <c r="P658" s="17">
        <f t="shared" ca="1" si="104"/>
        <v>11926.316840330237</v>
      </c>
      <c r="Q658" s="16">
        <f t="shared" si="105"/>
        <v>0</v>
      </c>
      <c r="R658" s="17">
        <f t="shared" si="106"/>
        <v>0</v>
      </c>
      <c r="S658" s="19">
        <f t="shared" si="107"/>
        <v>0</v>
      </c>
      <c r="T658" s="20">
        <f ca="1">IF(AND(S658=1,F657&gt;D657),Assumptions!$B$17*(F657-D657),0)</f>
        <v>0</v>
      </c>
      <c r="U658" s="27">
        <f t="shared" ca="1" si="108"/>
        <v>1.5589506083739657E-3</v>
      </c>
      <c r="V658" s="34">
        <f t="shared" ca="1" si="109"/>
        <v>0.2560129906138886</v>
      </c>
    </row>
    <row r="659" spans="1:22" x14ac:dyDescent="0.25">
      <c r="A659" s="4">
        <f t="shared" si="100"/>
        <v>10</v>
      </c>
      <c r="B659" s="4">
        <f t="shared" si="101"/>
        <v>2014</v>
      </c>
      <c r="C659" s="9">
        <v>41918</v>
      </c>
      <c r="D659" s="12">
        <f ca="1">(1+[1]Returns!E659)*D658</f>
        <v>124486183.62107268</v>
      </c>
      <c r="E659" s="12">
        <f t="shared" ca="1" si="102"/>
        <v>125566878.85761285</v>
      </c>
      <c r="F659" s="12">
        <f t="shared" ca="1" si="103"/>
        <v>125550965.19794518</v>
      </c>
      <c r="G659" s="14">
        <f ca="1">G658*(1+Returns!G659)</f>
        <v>13251593.061323015</v>
      </c>
      <c r="H659" s="14">
        <f ca="1">H658*(1+Returns!H659)</f>
        <v>12579646.824494444</v>
      </c>
      <c r="I659" s="14">
        <f ca="1">I658*(1+Returns!I659)</f>
        <v>6355754.2676896965</v>
      </c>
      <c r="J659" s="14">
        <f ca="1">J658*(1+Returns!J659)</f>
        <v>0</v>
      </c>
      <c r="K659" s="14">
        <f ca="1">K658*(1+Returns!K659)</f>
        <v>0</v>
      </c>
      <c r="L659" s="14">
        <f ca="1">L658*(1+Returns!L659)</f>
        <v>25133013.028569646</v>
      </c>
      <c r="M659" s="14">
        <f ca="1">M658*(1+Returns!M659)</f>
        <v>25264582.819451503</v>
      </c>
      <c r="N659" s="14">
        <f ca="1">N658*(1+Returns!N659)-R659-T659</f>
        <v>42982288.85608454</v>
      </c>
      <c r="O659" s="17">
        <f ca="1">(Assumptions!$B$16 / 252)*F658</f>
        <v>3987.3428273456743</v>
      </c>
      <c r="P659" s="17">
        <f t="shared" ca="1" si="104"/>
        <v>15913.659667675911</v>
      </c>
      <c r="Q659" s="16">
        <f t="shared" si="105"/>
        <v>0</v>
      </c>
      <c r="R659" s="17">
        <f t="shared" si="106"/>
        <v>0</v>
      </c>
      <c r="S659" s="19">
        <f t="shared" si="107"/>
        <v>0</v>
      </c>
      <c r="T659" s="20">
        <f ca="1">IF(AND(S659=1,F658&gt;D658),Assumptions!$B$17*(F658-D658),0)</f>
        <v>0</v>
      </c>
      <c r="U659" s="27">
        <f t="shared" ca="1" si="108"/>
        <v>-4.0074317558580486E-4</v>
      </c>
      <c r="V659" s="34">
        <f t="shared" ca="1" si="109"/>
        <v>0.25550965197945308</v>
      </c>
    </row>
    <row r="660" spans="1:22" x14ac:dyDescent="0.25">
      <c r="A660" s="4">
        <f t="shared" si="100"/>
        <v>10</v>
      </c>
      <c r="B660" s="4">
        <f t="shared" si="101"/>
        <v>2014</v>
      </c>
      <c r="C660" s="9">
        <v>41919</v>
      </c>
      <c r="D660" s="12">
        <f ca="1">(1+[1]Returns!E660)*D659</f>
        <v>124536900.53714174</v>
      </c>
      <c r="E660" s="12">
        <f t="shared" ca="1" si="102"/>
        <v>124851831.8325132</v>
      </c>
      <c r="F660" s="12">
        <f t="shared" ca="1" si="103"/>
        <v>124831932.4279186</v>
      </c>
      <c r="G660" s="14">
        <f ca="1">G659*(1+Returns!G660)</f>
        <v>12489196.718868578</v>
      </c>
      <c r="H660" s="14">
        <f ca="1">H659*(1+Returns!H660)</f>
        <v>12585014.898815455</v>
      </c>
      <c r="I660" s="14">
        <f ca="1">I659*(1+Returns!I660)</f>
        <v>6358588.6209574249</v>
      </c>
      <c r="J660" s="14">
        <f ca="1">J659*(1+Returns!J660)</f>
        <v>0</v>
      </c>
      <c r="K660" s="14">
        <f ca="1">K659*(1+Returns!K660)</f>
        <v>0</v>
      </c>
      <c r="L660" s="14">
        <f ca="1">L659*(1+Returns!L660)</f>
        <v>25143689.518993285</v>
      </c>
      <c r="M660" s="14">
        <f ca="1">M659*(1+Returns!M660)</f>
        <v>25275558.451339629</v>
      </c>
      <c r="N660" s="14">
        <f ca="1">N659*(1+Returns!N660)-R660-T660</f>
        <v>42999783.623538822</v>
      </c>
      <c r="O660" s="17">
        <f ca="1">(Assumptions!$B$16 / 252)*F659</f>
        <v>3985.7449269188942</v>
      </c>
      <c r="P660" s="17">
        <f t="shared" ca="1" si="104"/>
        <v>19899.404594594806</v>
      </c>
      <c r="Q660" s="16">
        <f t="shared" si="105"/>
        <v>0</v>
      </c>
      <c r="R660" s="17">
        <f t="shared" si="106"/>
        <v>0</v>
      </c>
      <c r="S660" s="19">
        <f t="shared" si="107"/>
        <v>0</v>
      </c>
      <c r="T660" s="20">
        <f ca="1">IF(AND(S660=1,F659&gt;D659),Assumptions!$B$17*(F659-D659),0)</f>
        <v>0</v>
      </c>
      <c r="U660" s="27">
        <f t="shared" ca="1" si="108"/>
        <v>-5.7270190547157318E-3</v>
      </c>
      <c r="V660" s="34">
        <f t="shared" ca="1" si="109"/>
        <v>0.24831932427918724</v>
      </c>
    </row>
    <row r="661" spans="1:22" x14ac:dyDescent="0.25">
      <c r="A661" s="4">
        <f t="shared" si="100"/>
        <v>10</v>
      </c>
      <c r="B661" s="4">
        <f t="shared" si="101"/>
        <v>2014</v>
      </c>
      <c r="C661" s="9">
        <v>41920</v>
      </c>
      <c r="D661" s="12">
        <f ca="1">(1+[1]Returns!E661)*D660</f>
        <v>124587772.61564218</v>
      </c>
      <c r="E661" s="12">
        <f t="shared" ca="1" si="102"/>
        <v>124760947.31476098</v>
      </c>
      <c r="F661" s="12">
        <f t="shared" ca="1" si="103"/>
        <v>124737084.99167661</v>
      </c>
      <c r="G661" s="14">
        <f ca="1">G660*(1+Returns!G661)</f>
        <v>12350817.559101142</v>
      </c>
      <c r="H661" s="14">
        <f ca="1">H660*(1+Returns!H661)</f>
        <v>12590399.466159444</v>
      </c>
      <c r="I661" s="14">
        <f ca="1">I660*(1+Returns!I661)</f>
        <v>6361431.7194276145</v>
      </c>
      <c r="J661" s="14">
        <f ca="1">J660*(1+Returns!J661)</f>
        <v>0</v>
      </c>
      <c r="K661" s="14">
        <f ca="1">K660*(1+Returns!K661)</f>
        <v>0</v>
      </c>
      <c r="L661" s="14">
        <f ca="1">L660*(1+Returns!L661)</f>
        <v>25154398.79825937</v>
      </c>
      <c r="M661" s="14">
        <f ca="1">M660*(1+Returns!M661)</f>
        <v>25286567.862212181</v>
      </c>
      <c r="N661" s="14">
        <f ca="1">N660*(1+Returns!N661)-R661-T661</f>
        <v>43017331.909601226</v>
      </c>
      <c r="O661" s="17">
        <f ca="1">(Assumptions!$B$16 / 252)*F660</f>
        <v>3962.9184897751934</v>
      </c>
      <c r="P661" s="17">
        <f t="shared" ca="1" si="104"/>
        <v>23862.32308437</v>
      </c>
      <c r="Q661" s="16">
        <f t="shared" si="105"/>
        <v>0</v>
      </c>
      <c r="R661" s="17">
        <f t="shared" si="106"/>
        <v>0</v>
      </c>
      <c r="S661" s="19">
        <f t="shared" si="107"/>
        <v>0</v>
      </c>
      <c r="T661" s="20">
        <f ca="1">IF(AND(S661=1,F660&gt;D660),Assumptions!$B$17*(F660-D660),0)</f>
        <v>0</v>
      </c>
      <c r="U661" s="27">
        <f t="shared" ca="1" si="108"/>
        <v>-7.5980107330908542E-4</v>
      </c>
      <c r="V661" s="34">
        <f t="shared" ca="1" si="109"/>
        <v>0.2473708499167675</v>
      </c>
    </row>
    <row r="662" spans="1:22" x14ac:dyDescent="0.25">
      <c r="A662" s="4">
        <f t="shared" si="100"/>
        <v>10</v>
      </c>
      <c r="B662" s="4">
        <f t="shared" si="101"/>
        <v>2014</v>
      </c>
      <c r="C662" s="9">
        <v>41921</v>
      </c>
      <c r="D662" s="12">
        <f ca="1">(1+[1]Returns!E662)*D661</f>
        <v>124638665.47487795</v>
      </c>
      <c r="E662" s="12">
        <f t="shared" ca="1" si="102"/>
        <v>124943256.69624206</v>
      </c>
      <c r="F662" s="12">
        <f t="shared" ca="1" si="103"/>
        <v>124915434.46569765</v>
      </c>
      <c r="G662" s="14">
        <f ca="1">G661*(1+Returns!G662)</f>
        <v>12485612.205279527</v>
      </c>
      <c r="H662" s="14">
        <f ca="1">H661*(1+Returns!H662)</f>
        <v>12595786.337319974</v>
      </c>
      <c r="I662" s="14">
        <f ca="1">I661*(1+Returns!I662)</f>
        <v>6364276.0891247056</v>
      </c>
      <c r="J662" s="14">
        <f ca="1">J661*(1+Returns!J662)</f>
        <v>0</v>
      </c>
      <c r="K662" s="14">
        <f ca="1">K661*(1+Returns!K662)</f>
        <v>0</v>
      </c>
      <c r="L662" s="14">
        <f ca="1">L661*(1+Returns!L662)</f>
        <v>25165112.638855342</v>
      </c>
      <c r="M662" s="14">
        <f ca="1">M661*(1+Returns!M662)</f>
        <v>25297582.068513013</v>
      </c>
      <c r="N662" s="14">
        <f ca="1">N661*(1+Returns!N662)-R662-T662</f>
        <v>43034887.357149519</v>
      </c>
      <c r="O662" s="17">
        <f ca="1">(Assumptions!$B$16 / 252)*F661</f>
        <v>3959.9074600532258</v>
      </c>
      <c r="P662" s="17">
        <f t="shared" ca="1" si="104"/>
        <v>27822.230544423226</v>
      </c>
      <c r="Q662" s="16">
        <f t="shared" si="105"/>
        <v>0</v>
      </c>
      <c r="R662" s="17">
        <f t="shared" si="106"/>
        <v>0</v>
      </c>
      <c r="S662" s="19">
        <f t="shared" si="107"/>
        <v>0</v>
      </c>
      <c r="T662" s="20">
        <f ca="1">IF(AND(S662=1,F661&gt;D661),Assumptions!$B$17*(F661-D661),0)</f>
        <v>0</v>
      </c>
      <c r="U662" s="27">
        <f t="shared" ca="1" si="108"/>
        <v>1.4298031257740096E-3</v>
      </c>
      <c r="V662" s="34">
        <f t="shared" ca="1" si="109"/>
        <v>0.24915434465697794</v>
      </c>
    </row>
    <row r="663" spans="1:22" x14ac:dyDescent="0.25">
      <c r="A663" s="4">
        <f t="shared" si="100"/>
        <v>10</v>
      </c>
      <c r="B663" s="4">
        <f t="shared" si="101"/>
        <v>2014</v>
      </c>
      <c r="C663" s="9">
        <v>41922</v>
      </c>
      <c r="D663" s="12">
        <f ca="1">(1+[1]Returns!E663)*D662</f>
        <v>124689579.12333781</v>
      </c>
      <c r="E663" s="12">
        <f t="shared" ca="1" si="102"/>
        <v>124888339.30051443</v>
      </c>
      <c r="F663" s="12">
        <f t="shared" ca="1" si="103"/>
        <v>124856551.50062189</v>
      </c>
      <c r="G663" s="14">
        <f ca="1">G662*(1+Returns!G663)</f>
        <v>12383159.972453393</v>
      </c>
      <c r="H663" s="14">
        <f ca="1">H662*(1+Returns!H663)</f>
        <v>12601175.513282744</v>
      </c>
      <c r="I663" s="14">
        <f ca="1">I662*(1+Returns!I663)</f>
        <v>6367121.7306170985</v>
      </c>
      <c r="J663" s="14">
        <f ca="1">J662*(1+Returns!J663)</f>
        <v>0</v>
      </c>
      <c r="K663" s="14">
        <f ca="1">K662*(1+Returns!K663)</f>
        <v>0</v>
      </c>
      <c r="L663" s="14">
        <f ca="1">L662*(1+Returns!L663)</f>
        <v>25175831.042723972</v>
      </c>
      <c r="M663" s="14">
        <f ca="1">M662*(1+Returns!M663)</f>
        <v>25308601.072330896</v>
      </c>
      <c r="N663" s="14">
        <f ca="1">N662*(1+Returns!N663)-R663-T663</f>
        <v>43052449.969106324</v>
      </c>
      <c r="O663" s="17">
        <f ca="1">(Assumptions!$B$16 / 252)*F662</f>
        <v>3965.5693481173853</v>
      </c>
      <c r="P663" s="17">
        <f t="shared" ca="1" si="104"/>
        <v>31787.79989254061</v>
      </c>
      <c r="Q663" s="16">
        <f t="shared" si="105"/>
        <v>0</v>
      </c>
      <c r="R663" s="17">
        <f t="shared" si="106"/>
        <v>0</v>
      </c>
      <c r="S663" s="19">
        <f t="shared" si="107"/>
        <v>0</v>
      </c>
      <c r="T663" s="20">
        <f ca="1">IF(AND(S663=1,F662&gt;D662),Assumptions!$B$17*(F662-D662),0)</f>
        <v>0</v>
      </c>
      <c r="U663" s="27">
        <f t="shared" ca="1" si="108"/>
        <v>-4.713826223926576E-4</v>
      </c>
      <c r="V663" s="34">
        <f t="shared" ca="1" si="109"/>
        <v>0.24856551500622026</v>
      </c>
    </row>
    <row r="664" spans="1:22" x14ac:dyDescent="0.25">
      <c r="A664" s="4">
        <f t="shared" si="100"/>
        <v>10</v>
      </c>
      <c r="B664" s="4">
        <f t="shared" si="101"/>
        <v>2014</v>
      </c>
      <c r="C664" s="9">
        <v>41925</v>
      </c>
      <c r="D664" s="12">
        <f ca="1">(1+[1]Returns!E664)*D663</f>
        <v>124740513.5695139</v>
      </c>
      <c r="E664" s="12">
        <f t="shared" ca="1" si="102"/>
        <v>124923407.49669191</v>
      </c>
      <c r="F664" s="12">
        <f t="shared" ca="1" si="103"/>
        <v>124887655.99675173</v>
      </c>
      <c r="G664" s="14">
        <f ca="1">G663*(1+Returns!G664)</f>
        <v>12370673.221224781</v>
      </c>
      <c r="H664" s="14">
        <f ca="1">H663*(1+Returns!H664)</f>
        <v>12606566.995033877</v>
      </c>
      <c r="I664" s="14">
        <f ca="1">I663*(1+Returns!I664)</f>
        <v>6369968.6444734484</v>
      </c>
      <c r="J664" s="14">
        <f ca="1">J663*(1+Returns!J664)</f>
        <v>0</v>
      </c>
      <c r="K664" s="14">
        <f ca="1">K663*(1+Returns!K664)</f>
        <v>0</v>
      </c>
      <c r="L664" s="14">
        <f ca="1">L663*(1+Returns!L664)</f>
        <v>25186554.011808865</v>
      </c>
      <c r="M664" s="14">
        <f ca="1">M663*(1+Returns!M664)</f>
        <v>25319624.875755507</v>
      </c>
      <c r="N664" s="14">
        <f ca="1">N663*(1+Returns!N664)-R664-T664</f>
        <v>43070019.748395436</v>
      </c>
      <c r="O664" s="17">
        <f ca="1">(Assumptions!$B$16 / 252)*F663</f>
        <v>3963.7000476387898</v>
      </c>
      <c r="P664" s="17">
        <f t="shared" ca="1" si="104"/>
        <v>35751.499940179398</v>
      </c>
      <c r="Q664" s="16">
        <f t="shared" si="105"/>
        <v>0</v>
      </c>
      <c r="R664" s="17">
        <f t="shared" si="106"/>
        <v>0</v>
      </c>
      <c r="S664" s="19">
        <f t="shared" si="107"/>
        <v>0</v>
      </c>
      <c r="T664" s="20">
        <f ca="1">IF(AND(S664=1,F663&gt;D663),Assumptions!$B$17*(F663-D663),0)</f>
        <v>0</v>
      </c>
      <c r="U664" s="27">
        <f t="shared" ca="1" si="108"/>
        <v>2.4912185829251143E-4</v>
      </c>
      <c r="V664" s="34">
        <f t="shared" ca="1" si="109"/>
        <v>0.24887655996751845</v>
      </c>
    </row>
    <row r="665" spans="1:22" x14ac:dyDescent="0.25">
      <c r="A665" s="4">
        <f t="shared" si="100"/>
        <v>10</v>
      </c>
      <c r="B665" s="4">
        <f t="shared" si="101"/>
        <v>2014</v>
      </c>
      <c r="C665" s="9">
        <v>41926</v>
      </c>
      <c r="D665" s="12">
        <f ca="1">(1+[1]Returns!E665)*D664</f>
        <v>124791334.10214725</v>
      </c>
      <c r="E665" s="12">
        <f t="shared" ca="1" si="102"/>
        <v>124918484.08086056</v>
      </c>
      <c r="F665" s="12">
        <f t="shared" ca="1" si="103"/>
        <v>124878767.89342842</v>
      </c>
      <c r="G665" s="14">
        <f ca="1">G664*(1+Returns!G665)</f>
        <v>12318300.29713067</v>
      </c>
      <c r="H665" s="14">
        <f ca="1">H664*(1+Returns!H665)</f>
        <v>12611946.556917155</v>
      </c>
      <c r="I665" s="14">
        <f ca="1">I664*(1+Returns!I665)</f>
        <v>6372809.3366529075</v>
      </c>
      <c r="J665" s="14">
        <f ca="1">J664*(1+Returns!J665)</f>
        <v>0</v>
      </c>
      <c r="K665" s="14">
        <f ca="1">K664*(1+Returns!K665)</f>
        <v>0</v>
      </c>
      <c r="L665" s="14">
        <f ca="1">L664*(1+Returns!L665)</f>
        <v>25197253.246413399</v>
      </c>
      <c r="M665" s="14">
        <f ca="1">M664*(1+Returns!M665)</f>
        <v>25330624.419431634</v>
      </c>
      <c r="N665" s="14">
        <f ca="1">N664*(1+Returns!N665)-R665-T665</f>
        <v>43087550.224314772</v>
      </c>
      <c r="O665" s="17">
        <f ca="1">(Assumptions!$B$16 / 252)*F664</f>
        <v>3964.687491960372</v>
      </c>
      <c r="P665" s="17">
        <f t="shared" ca="1" si="104"/>
        <v>39716.18743213977</v>
      </c>
      <c r="Q665" s="16">
        <f t="shared" si="105"/>
        <v>0</v>
      </c>
      <c r="R665" s="17">
        <f t="shared" si="106"/>
        <v>0</v>
      </c>
      <c r="S665" s="19">
        <f t="shared" si="107"/>
        <v>0</v>
      </c>
      <c r="T665" s="20">
        <f ca="1">IF(AND(S665=1,F664&gt;D664),Assumptions!$B$17*(F664-D664),0)</f>
        <v>0</v>
      </c>
      <c r="U665" s="27">
        <f t="shared" ca="1" si="108"/>
        <v>-7.1168789680386979E-5</v>
      </c>
      <c r="V665" s="34">
        <f t="shared" ca="1" si="109"/>
        <v>0.24878767893428533</v>
      </c>
    </row>
    <row r="666" spans="1:22" x14ac:dyDescent="0.25">
      <c r="A666" s="4">
        <f t="shared" si="100"/>
        <v>10</v>
      </c>
      <c r="B666" s="4">
        <f t="shared" si="101"/>
        <v>2014</v>
      </c>
      <c r="C666" s="9">
        <v>41927</v>
      </c>
      <c r="D666" s="12">
        <f ca="1">(1+[1]Returns!E666)*D665</f>
        <v>124842310.11421464</v>
      </c>
      <c r="E666" s="12">
        <f t="shared" ca="1" si="102"/>
        <v>125099930.83462673</v>
      </c>
      <c r="F666" s="12">
        <f t="shared" ca="1" si="103"/>
        <v>125056250.24186465</v>
      </c>
      <c r="G666" s="14">
        <f ca="1">G665*(1+Returns!G666)</f>
        <v>12452151.910442211</v>
      </c>
      <c r="H666" s="14">
        <f ca="1">H665*(1+Returns!H666)</f>
        <v>12617342.647118121</v>
      </c>
      <c r="I666" s="14">
        <f ca="1">I665*(1+Returns!I666)</f>
        <v>6375658.7935931049</v>
      </c>
      <c r="J666" s="14">
        <f ca="1">J665*(1+Returns!J666)</f>
        <v>0</v>
      </c>
      <c r="K666" s="14">
        <f ca="1">K665*(1+Returns!K666)</f>
        <v>0</v>
      </c>
      <c r="L666" s="14">
        <f ca="1">L665*(1+Returns!L666)</f>
        <v>25207985.339710619</v>
      </c>
      <c r="M666" s="14">
        <f ca="1">M665*(1+Returns!M666)</f>
        <v>25341657.815683939</v>
      </c>
      <c r="N666" s="14">
        <f ca="1">N665*(1+Returns!N666)-R666-T666</f>
        <v>43105134.328078739</v>
      </c>
      <c r="O666" s="17">
        <f ca="1">(Assumptions!$B$16 / 252)*F665</f>
        <v>3964.4053299501084</v>
      </c>
      <c r="P666" s="17">
        <f t="shared" ca="1" si="104"/>
        <v>43680.59276208988</v>
      </c>
      <c r="Q666" s="16">
        <f t="shared" si="105"/>
        <v>0</v>
      </c>
      <c r="R666" s="17">
        <f t="shared" si="106"/>
        <v>0</v>
      </c>
      <c r="S666" s="19">
        <f t="shared" si="107"/>
        <v>0</v>
      </c>
      <c r="T666" s="20">
        <f ca="1">IF(AND(S666=1,F665&gt;D665),Assumptions!$B$17*(F665-D665),0)</f>
        <v>0</v>
      </c>
      <c r="U666" s="27">
        <f t="shared" ca="1" si="108"/>
        <v>1.421237184112023E-3</v>
      </c>
      <c r="V666" s="34">
        <f t="shared" ca="1" si="109"/>
        <v>0.25056250241864775</v>
      </c>
    </row>
    <row r="667" spans="1:22" x14ac:dyDescent="0.25">
      <c r="A667" s="4">
        <f t="shared" si="100"/>
        <v>10</v>
      </c>
      <c r="B667" s="4">
        <f t="shared" si="101"/>
        <v>2014</v>
      </c>
      <c r="C667" s="9">
        <v>41928</v>
      </c>
      <c r="D667" s="12">
        <f ca="1">(1+[1]Returns!E667)*D666</f>
        <v>124893172.11977828</v>
      </c>
      <c r="E667" s="12">
        <f t="shared" ca="1" si="102"/>
        <v>125276935.06417316</v>
      </c>
      <c r="F667" s="12">
        <f t="shared" ca="1" si="103"/>
        <v>125229284.43172085</v>
      </c>
      <c r="G667" s="14">
        <f ca="1">G666*(1+Returns!G667)</f>
        <v>12581666.527773799</v>
      </c>
      <c r="H667" s="14">
        <f ca="1">H666*(1+Returns!H667)</f>
        <v>12622726.807262547</v>
      </c>
      <c r="I667" s="14">
        <f ca="1">I666*(1+Returns!I667)</f>
        <v>6378502.0232987292</v>
      </c>
      <c r="J667" s="14">
        <f ca="1">J666*(1+Returns!J667)</f>
        <v>0</v>
      </c>
      <c r="K667" s="14">
        <f ca="1">K666*(1+Returns!K667)</f>
        <v>0</v>
      </c>
      <c r="L667" s="14">
        <f ca="1">L666*(1+Returns!L667)</f>
        <v>25218693.678331725</v>
      </c>
      <c r="M667" s="14">
        <f ca="1">M666*(1+Returns!M667)</f>
        <v>25352666.931077115</v>
      </c>
      <c r="N667" s="14">
        <f ca="1">N666*(1+Returns!N667)-R667-T667</f>
        <v>43122679.096429266</v>
      </c>
      <c r="O667" s="17">
        <f ca="1">(Assumptions!$B$16 / 252)*F666</f>
        <v>3970.0396902179255</v>
      </c>
      <c r="P667" s="17">
        <f t="shared" ca="1" si="104"/>
        <v>47650.632452307807</v>
      </c>
      <c r="Q667" s="16">
        <f t="shared" si="105"/>
        <v>0</v>
      </c>
      <c r="R667" s="17">
        <f t="shared" si="106"/>
        <v>0</v>
      </c>
      <c r="S667" s="19">
        <f t="shared" si="107"/>
        <v>0</v>
      </c>
      <c r="T667" s="20">
        <f ca="1">IF(AND(S667=1,F666&gt;D666),Assumptions!$B$17*(F666-D666),0)</f>
        <v>0</v>
      </c>
      <c r="U667" s="27">
        <f t="shared" ca="1" si="108"/>
        <v>1.3836508732794073E-3</v>
      </c>
      <c r="V667" s="34">
        <f t="shared" ca="1" si="109"/>
        <v>0.25229284431720989</v>
      </c>
    </row>
    <row r="668" spans="1:22" x14ac:dyDescent="0.25">
      <c r="A668" s="4">
        <f t="shared" si="100"/>
        <v>10</v>
      </c>
      <c r="B668" s="4">
        <f t="shared" si="101"/>
        <v>2014</v>
      </c>
      <c r="C668" s="9">
        <v>41929</v>
      </c>
      <c r="D668" s="12">
        <f ca="1">(1+[1]Returns!E668)*D667</f>
        <v>124944189.73165749</v>
      </c>
      <c r="E668" s="12">
        <f t="shared" ca="1" si="102"/>
        <v>125446954.6367557</v>
      </c>
      <c r="F668" s="12">
        <f t="shared" ca="1" si="103"/>
        <v>125395328.47146429</v>
      </c>
      <c r="G668" s="14">
        <f ca="1">G667*(1+Returns!G668)</f>
        <v>12704050.732852263</v>
      </c>
      <c r="H668" s="14">
        <f ca="1">H667*(1+Returns!H668)</f>
        <v>12628127.509852489</v>
      </c>
      <c r="I668" s="14">
        <f ca="1">I667*(1+Returns!I668)</f>
        <v>6381354.0255944543</v>
      </c>
      <c r="J668" s="14">
        <f ca="1">J667*(1+Returns!J668)</f>
        <v>0</v>
      </c>
      <c r="K668" s="14">
        <f ca="1">K667*(1+Returns!K668)</f>
        <v>0</v>
      </c>
      <c r="L668" s="14">
        <f ca="1">L667*(1+Returns!L668)</f>
        <v>25229434.903605092</v>
      </c>
      <c r="M668" s="14">
        <f ca="1">M667*(1+Returns!M668)</f>
        <v>25363709.928504713</v>
      </c>
      <c r="N668" s="14">
        <f ca="1">N667*(1+Returns!N668)-R668-T668</f>
        <v>43140277.536346696</v>
      </c>
      <c r="O668" s="17">
        <f ca="1">(Assumptions!$B$16 / 252)*F667</f>
        <v>3975.532839102249</v>
      </c>
      <c r="P668" s="17">
        <f t="shared" ca="1" si="104"/>
        <v>51626.165291410056</v>
      </c>
      <c r="Q668" s="16">
        <f t="shared" si="105"/>
        <v>0</v>
      </c>
      <c r="R668" s="17">
        <f t="shared" si="106"/>
        <v>0</v>
      </c>
      <c r="S668" s="19">
        <f t="shared" si="107"/>
        <v>0</v>
      </c>
      <c r="T668" s="20">
        <f ca="1">IF(AND(S668=1,F667&gt;D667),Assumptions!$B$17*(F667-D667),0)</f>
        <v>0</v>
      </c>
      <c r="U668" s="27">
        <f t="shared" ca="1" si="108"/>
        <v>1.3259202150432969E-3</v>
      </c>
      <c r="V668" s="34">
        <f t="shared" ca="1" si="109"/>
        <v>0.25395328471464418</v>
      </c>
    </row>
    <row r="669" spans="1:22" x14ac:dyDescent="0.25">
      <c r="A669" s="4">
        <f t="shared" si="100"/>
        <v>10</v>
      </c>
      <c r="B669" s="4">
        <f t="shared" si="101"/>
        <v>2014</v>
      </c>
      <c r="C669" s="9">
        <v>41932</v>
      </c>
      <c r="D669" s="12">
        <f ca="1">(1+[1]Returns!E669)*D668</f>
        <v>124995228.18372099</v>
      </c>
      <c r="E669" s="12">
        <f t="shared" ca="1" si="102"/>
        <v>125528714.61088672</v>
      </c>
      <c r="F669" s="12">
        <f t="shared" ca="1" si="103"/>
        <v>125473107.64151685</v>
      </c>
      <c r="G669" s="14">
        <f ca="1">G668*(1+Returns!G669)</f>
        <v>12738155.186603123</v>
      </c>
      <c r="H669" s="14">
        <f ca="1">H668*(1+Returns!H669)</f>
        <v>12633530.523162525</v>
      </c>
      <c r="I669" s="14">
        <f ca="1">I668*(1+Returns!I669)</f>
        <v>6384207.3030982241</v>
      </c>
      <c r="J669" s="14">
        <f ca="1">J668*(1+Returns!J669)</f>
        <v>0</v>
      </c>
      <c r="K669" s="14">
        <f ca="1">K668*(1+Returns!K669)</f>
        <v>0</v>
      </c>
      <c r="L669" s="14">
        <f ca="1">L668*(1+Returns!L669)</f>
        <v>25240180.70381489</v>
      </c>
      <c r="M669" s="14">
        <f ca="1">M668*(1+Returns!M669)</f>
        <v>25374757.735990066</v>
      </c>
      <c r="N669" s="14">
        <f ca="1">N668*(1+Returns!N669)-R669-T669</f>
        <v>43157883.158217892</v>
      </c>
      <c r="O669" s="17">
        <f ca="1">(Assumptions!$B$16 / 252)*F668</f>
        <v>3980.8040784591835</v>
      </c>
      <c r="P669" s="17">
        <f t="shared" ca="1" si="104"/>
        <v>55606.969369869243</v>
      </c>
      <c r="Q669" s="16">
        <f t="shared" si="105"/>
        <v>0</v>
      </c>
      <c r="R669" s="17">
        <f t="shared" si="106"/>
        <v>0</v>
      </c>
      <c r="S669" s="19">
        <f t="shared" si="107"/>
        <v>0</v>
      </c>
      <c r="T669" s="20">
        <f ca="1">IF(AND(S669=1,F668&gt;D668),Assumptions!$B$17*(F668-D668),0)</f>
        <v>0</v>
      </c>
      <c r="U669" s="27">
        <f t="shared" ca="1" si="108"/>
        <v>6.2027167200451316E-4</v>
      </c>
      <c r="V669" s="34">
        <f t="shared" ca="1" si="109"/>
        <v>0.25473107641516979</v>
      </c>
    </row>
    <row r="670" spans="1:22" x14ac:dyDescent="0.25">
      <c r="A670" s="4">
        <f t="shared" si="100"/>
        <v>10</v>
      </c>
      <c r="B670" s="4">
        <f t="shared" si="101"/>
        <v>2014</v>
      </c>
      <c r="C670" s="9">
        <v>41933</v>
      </c>
      <c r="D670" s="12">
        <f ca="1">(1+[1]Returns!E670)*D669</f>
        <v>125046287.48448177</v>
      </c>
      <c r="E670" s="12">
        <f t="shared" ca="1" si="102"/>
        <v>125678724.37592456</v>
      </c>
      <c r="F670" s="12">
        <f t="shared" ca="1" si="103"/>
        <v>125619134.13329622</v>
      </c>
      <c r="G670" s="14">
        <f ca="1">G669*(1+Returns!G670)</f>
        <v>12840489.269851217</v>
      </c>
      <c r="H670" s="14">
        <f ca="1">H669*(1+Returns!H670)</f>
        <v>12638935.848181307</v>
      </c>
      <c r="I670" s="14">
        <f ca="1">I669*(1+Returns!I670)</f>
        <v>6387061.8563802196</v>
      </c>
      <c r="J670" s="14">
        <f ca="1">J669*(1+Returns!J670)</f>
        <v>0</v>
      </c>
      <c r="K670" s="14">
        <f ca="1">K669*(1+Returns!K670)</f>
        <v>0</v>
      </c>
      <c r="L670" s="14">
        <f ca="1">L669*(1+Returns!L670)</f>
        <v>25250931.080909684</v>
      </c>
      <c r="M670" s="14">
        <f ca="1">M669*(1+Returns!M670)</f>
        <v>25385810.355628315</v>
      </c>
      <c r="N670" s="14">
        <f ca="1">N669*(1+Returns!N670)-R670-T670</f>
        <v>43175495.964973822</v>
      </c>
      <c r="O670" s="17">
        <f ca="1">(Assumptions!$B$16 / 252)*F669</f>
        <v>3983.273258460852</v>
      </c>
      <c r="P670" s="17">
        <f t="shared" ca="1" si="104"/>
        <v>59590.242628330096</v>
      </c>
      <c r="Q670" s="16">
        <f t="shared" si="105"/>
        <v>0</v>
      </c>
      <c r="R670" s="17">
        <f t="shared" si="106"/>
        <v>0</v>
      </c>
      <c r="S670" s="19">
        <f t="shared" si="107"/>
        <v>0</v>
      </c>
      <c r="T670" s="20">
        <f ca="1">IF(AND(S670=1,F669&gt;D669),Assumptions!$B$17*(F669-D669),0)</f>
        <v>0</v>
      </c>
      <c r="U670" s="27">
        <f t="shared" ca="1" si="108"/>
        <v>1.1638070860298111E-3</v>
      </c>
      <c r="V670" s="34">
        <f t="shared" ca="1" si="109"/>
        <v>0.25619134133296351</v>
      </c>
    </row>
    <row r="671" spans="1:22" x14ac:dyDescent="0.25">
      <c r="A671" s="4">
        <f t="shared" si="100"/>
        <v>10</v>
      </c>
      <c r="B671" s="4">
        <f t="shared" si="101"/>
        <v>2014</v>
      </c>
      <c r="C671" s="9">
        <v>41934</v>
      </c>
      <c r="D671" s="12">
        <f ca="1">(1+[1]Returns!E671)*D670</f>
        <v>125097367.64245631</v>
      </c>
      <c r="E671" s="12">
        <f t="shared" ca="1" si="102"/>
        <v>125659627.93118796</v>
      </c>
      <c r="F671" s="12">
        <f t="shared" ca="1" si="103"/>
        <v>125596049.77953953</v>
      </c>
      <c r="G671" s="14">
        <f ca="1">G670*(1+Returns!G671)</f>
        <v>12773696.973378126</v>
      </c>
      <c r="H671" s="14">
        <f ca="1">H670*(1+Returns!H671)</f>
        <v>12644343.485897914</v>
      </c>
      <c r="I671" s="14">
        <f ca="1">I670*(1+Returns!I671)</f>
        <v>6389917.6860108757</v>
      </c>
      <c r="J671" s="14">
        <f ca="1">J670*(1+Returns!J671)</f>
        <v>0</v>
      </c>
      <c r="K671" s="14">
        <f ca="1">K670*(1+Returns!K671)</f>
        <v>0</v>
      </c>
      <c r="L671" s="14">
        <f ca="1">L670*(1+Returns!L671)</f>
        <v>25261686.036838882</v>
      </c>
      <c r="M671" s="14">
        <f ca="1">M670*(1+Returns!M671)</f>
        <v>25396867.789515518</v>
      </c>
      <c r="N671" s="14">
        <f ca="1">N670*(1+Returns!N671)-R671-T671</f>
        <v>43193115.959546648</v>
      </c>
      <c r="O671" s="17">
        <f ca="1">(Assumptions!$B$16 / 252)*F670</f>
        <v>3987.909020104642</v>
      </c>
      <c r="P671" s="17">
        <f t="shared" ca="1" si="104"/>
        <v>63578.151648434738</v>
      </c>
      <c r="Q671" s="16">
        <f t="shared" si="105"/>
        <v>0</v>
      </c>
      <c r="R671" s="17">
        <f t="shared" si="106"/>
        <v>0</v>
      </c>
      <c r="S671" s="19">
        <f t="shared" si="107"/>
        <v>0</v>
      </c>
      <c r="T671" s="20">
        <f ca="1">IF(AND(S671=1,F670&gt;D670),Assumptions!$B$17*(F670-D670),0)</f>
        <v>0</v>
      </c>
      <c r="U671" s="27">
        <f t="shared" ca="1" si="108"/>
        <v>-1.8376463041214208E-4</v>
      </c>
      <c r="V671" s="34">
        <f t="shared" ca="1" si="109"/>
        <v>0.25596049779539642</v>
      </c>
    </row>
    <row r="672" spans="1:22" x14ac:dyDescent="0.25">
      <c r="A672" s="4">
        <f t="shared" si="100"/>
        <v>10</v>
      </c>
      <c r="B672" s="4">
        <f t="shared" si="101"/>
        <v>2014</v>
      </c>
      <c r="C672" s="9">
        <v>41935</v>
      </c>
      <c r="D672" s="12">
        <f ca="1">(1+[1]Returns!E672)*D671</f>
        <v>125148468.66616459</v>
      </c>
      <c r="E672" s="12">
        <f t="shared" ca="1" si="102"/>
        <v>125455319.31731436</v>
      </c>
      <c r="F672" s="12">
        <f t="shared" ca="1" si="103"/>
        <v>125387753.98948245</v>
      </c>
      <c r="G672" s="14">
        <f ca="1">G671*(1+Returns!G672)</f>
        <v>12521672.32928054</v>
      </c>
      <c r="H672" s="14">
        <f ca="1">H671*(1+Returns!H672)</f>
        <v>12649753.437301846</v>
      </c>
      <c r="I672" s="14">
        <f ca="1">I671*(1+Returns!I672)</f>
        <v>6392774.7925608829</v>
      </c>
      <c r="J672" s="14">
        <f ca="1">J671*(1+Returns!J672)</f>
        <v>0</v>
      </c>
      <c r="K672" s="14">
        <f ca="1">K671*(1+Returns!K672)</f>
        <v>0</v>
      </c>
      <c r="L672" s="14">
        <f ca="1">L671*(1+Returns!L672)</f>
        <v>25272445.573552709</v>
      </c>
      <c r="M672" s="14">
        <f ca="1">M671*(1+Returns!M672)</f>
        <v>25407930.039748643</v>
      </c>
      <c r="N672" s="14">
        <f ca="1">N671*(1+Returns!N672)-R672-T672</f>
        <v>43210743.144869737</v>
      </c>
      <c r="O672" s="17">
        <f ca="1">(Assumptions!$B$16 / 252)*F671</f>
        <v>3987.1761834774452</v>
      </c>
      <c r="P672" s="17">
        <f t="shared" ca="1" si="104"/>
        <v>67565.327831912189</v>
      </c>
      <c r="Q672" s="16">
        <f t="shared" si="105"/>
        <v>0</v>
      </c>
      <c r="R672" s="17">
        <f t="shared" si="106"/>
        <v>0</v>
      </c>
      <c r="S672" s="19">
        <f t="shared" si="107"/>
        <v>0</v>
      </c>
      <c r="T672" s="20">
        <f ca="1">IF(AND(S672=1,F671&gt;D671),Assumptions!$B$17*(F671-D671),0)</f>
        <v>0</v>
      </c>
      <c r="U672" s="27">
        <f t="shared" ca="1" si="108"/>
        <v>-1.6584581316267943E-3</v>
      </c>
      <c r="V672" s="34">
        <f t="shared" ca="1" si="109"/>
        <v>0.25387753989482564</v>
      </c>
    </row>
    <row r="673" spans="1:22" x14ac:dyDescent="0.25">
      <c r="A673" s="4">
        <f t="shared" si="100"/>
        <v>10</v>
      </c>
      <c r="B673" s="4">
        <f t="shared" si="101"/>
        <v>2014</v>
      </c>
      <c r="C673" s="9">
        <v>41936</v>
      </c>
      <c r="D673" s="12">
        <f ca="1">(1+[1]Returns!E673)*D672</f>
        <v>125199590.56413004</v>
      </c>
      <c r="E673" s="12">
        <f t="shared" ca="1" si="102"/>
        <v>125386030.27118877</v>
      </c>
      <c r="F673" s="12">
        <f t="shared" ca="1" si="103"/>
        <v>125314484.37973814</v>
      </c>
      <c r="G673" s="14">
        <f ca="1">G672*(1+Returns!G673)</f>
        <v>12404647.065899102</v>
      </c>
      <c r="H673" s="14">
        <f ca="1">H672*(1+Returns!H673)</f>
        <v>12655165.703383027</v>
      </c>
      <c r="I673" s="14">
        <f ca="1">I672*(1+Returns!I673)</f>
        <v>6395633.1766011864</v>
      </c>
      <c r="J673" s="14">
        <f ca="1">J672*(1+Returns!J673)</f>
        <v>0</v>
      </c>
      <c r="K673" s="14">
        <f ca="1">K672*(1+Returns!K673)</f>
        <v>0</v>
      </c>
      <c r="L673" s="14">
        <f ca="1">L672*(1+Returns!L673)</f>
        <v>25283209.693002231</v>
      </c>
      <c r="M673" s="14">
        <f ca="1">M672*(1+Returns!M673)</f>
        <v>25418997.108425573</v>
      </c>
      <c r="N673" s="14">
        <f ca="1">N672*(1+Returns!N673)-R673-T673</f>
        <v>43228377.523877643</v>
      </c>
      <c r="O673" s="17">
        <f ca="1">(Assumptions!$B$16 / 252)*F672</f>
        <v>3980.5636187137284</v>
      </c>
      <c r="P673" s="17">
        <f t="shared" ca="1" si="104"/>
        <v>71545.891450625917</v>
      </c>
      <c r="Q673" s="16">
        <f t="shared" si="105"/>
        <v>0</v>
      </c>
      <c r="R673" s="17">
        <f t="shared" si="106"/>
        <v>0</v>
      </c>
      <c r="S673" s="19">
        <f t="shared" si="107"/>
        <v>0</v>
      </c>
      <c r="T673" s="20">
        <f ca="1">IF(AND(S673=1,F672&gt;D672),Assumptions!$B$17*(F672-D672),0)</f>
        <v>0</v>
      </c>
      <c r="U673" s="27">
        <f t="shared" ca="1" si="108"/>
        <v>-5.8434422352326987E-4</v>
      </c>
      <c r="V673" s="34">
        <f t="shared" ca="1" si="109"/>
        <v>0.25314484379738245</v>
      </c>
    </row>
    <row r="674" spans="1:22" x14ac:dyDescent="0.25">
      <c r="A674" s="4">
        <f t="shared" si="100"/>
        <v>10</v>
      </c>
      <c r="B674" s="4">
        <f t="shared" si="101"/>
        <v>2014</v>
      </c>
      <c r="C674" s="9">
        <v>41939</v>
      </c>
      <c r="D674" s="12">
        <f ca="1">(1+[1]Returns!E674)*D673</f>
        <v>125250733.3448796</v>
      </c>
      <c r="E674" s="12">
        <f t="shared" ca="1" si="102"/>
        <v>125553906.12203977</v>
      </c>
      <c r="F674" s="12">
        <f t="shared" ca="1" si="103"/>
        <v>125478381.99298978</v>
      </c>
      <c r="G674" s="14">
        <f ca="1">G673*(1+Returns!G674)</f>
        <v>12524766.503914408</v>
      </c>
      <c r="H674" s="14">
        <f ca="1">H673*(1+Returns!H674)</f>
        <v>12660580.285131805</v>
      </c>
      <c r="I674" s="14">
        <f ca="1">I673*(1+Returns!I674)</f>
        <v>6398492.8387029869</v>
      </c>
      <c r="J674" s="14">
        <f ca="1">J673*(1+Returns!J674)</f>
        <v>0</v>
      </c>
      <c r="K674" s="14">
        <f ca="1">K673*(1+Returns!K674)</f>
        <v>0</v>
      </c>
      <c r="L674" s="14">
        <f ca="1">L673*(1+Returns!L674)</f>
        <v>25293978.397139341</v>
      </c>
      <c r="M674" s="14">
        <f ca="1">M673*(1+Returns!M674)</f>
        <v>25430068.997645099</v>
      </c>
      <c r="N674" s="14">
        <f ca="1">N673*(1+Returns!N674)-R674-T674</f>
        <v>43246019.099506117</v>
      </c>
      <c r="O674" s="17">
        <f ca="1">(Assumptions!$B$16 / 252)*F673</f>
        <v>3978.2375993567662</v>
      </c>
      <c r="P674" s="17">
        <f t="shared" ca="1" si="104"/>
        <v>75524.129049982686</v>
      </c>
      <c r="Q674" s="16">
        <f t="shared" si="105"/>
        <v>0</v>
      </c>
      <c r="R674" s="17">
        <f t="shared" si="106"/>
        <v>0</v>
      </c>
      <c r="S674" s="19">
        <f t="shared" si="107"/>
        <v>0</v>
      </c>
      <c r="T674" s="20">
        <f ca="1">IF(AND(S674=1,F673&gt;D673),Assumptions!$B$17*(F673-D673),0)</f>
        <v>0</v>
      </c>
      <c r="U674" s="27">
        <f t="shared" ca="1" si="108"/>
        <v>1.3078904171601735E-3</v>
      </c>
      <c r="V674" s="34">
        <f t="shared" ca="1" si="109"/>
        <v>0.25478381992989863</v>
      </c>
    </row>
    <row r="675" spans="1:22" x14ac:dyDescent="0.25">
      <c r="A675" s="4">
        <f t="shared" si="100"/>
        <v>10</v>
      </c>
      <c r="B675" s="4">
        <f t="shared" si="101"/>
        <v>2014</v>
      </c>
      <c r="C675" s="9">
        <v>41940</v>
      </c>
      <c r="D675" s="12">
        <f ca="1">(1+[1]Returns!E675)*D674</f>
        <v>125301897.01694366</v>
      </c>
      <c r="E675" s="12">
        <f t="shared" ca="1" si="102"/>
        <v>125785303.41814211</v>
      </c>
      <c r="F675" s="12">
        <f t="shared" ca="1" si="103"/>
        <v>125705795.84839393</v>
      </c>
      <c r="G675" s="14">
        <f ca="1">G674*(1+Returns!G675)</f>
        <v>12708387.183049617</v>
      </c>
      <c r="H675" s="14">
        <f ca="1">H674*(1+Returns!H675)</f>
        <v>12665997.183538949</v>
      </c>
      <c r="I675" s="14">
        <f ca="1">I674*(1+Returns!I675)</f>
        <v>6401353.7794377403</v>
      </c>
      <c r="J675" s="14">
        <f ca="1">J674*(1+Returns!J675)</f>
        <v>0</v>
      </c>
      <c r="K675" s="14">
        <f ca="1">K674*(1+Returns!K675)</f>
        <v>0</v>
      </c>
      <c r="L675" s="14">
        <f ca="1">L674*(1+Returns!L675)</f>
        <v>25304751.687916763</v>
      </c>
      <c r="M675" s="14">
        <f ca="1">M674*(1+Returns!M675)</f>
        <v>25441145.709506933</v>
      </c>
      <c r="N675" s="14">
        <f ca="1">N674*(1+Returns!N675)-R675-T675</f>
        <v>43263667.874692112</v>
      </c>
      <c r="O675" s="17">
        <f ca="1">(Assumptions!$B$16 / 252)*F674</f>
        <v>3983.4406981901516</v>
      </c>
      <c r="P675" s="17">
        <f t="shared" ca="1" si="104"/>
        <v>79507.569748172842</v>
      </c>
      <c r="Q675" s="16">
        <f t="shared" si="105"/>
        <v>0</v>
      </c>
      <c r="R675" s="17">
        <f t="shared" si="106"/>
        <v>0</v>
      </c>
      <c r="S675" s="19">
        <f t="shared" si="107"/>
        <v>0</v>
      </c>
      <c r="T675" s="20">
        <f ca="1">IF(AND(S675=1,F674&gt;D674),Assumptions!$B$17*(F674-D674),0)</f>
        <v>0</v>
      </c>
      <c r="U675" s="27">
        <f t="shared" ca="1" si="108"/>
        <v>1.8123747835452342E-3</v>
      </c>
      <c r="V675" s="34">
        <f t="shared" ca="1" si="109"/>
        <v>0.25705795848394009</v>
      </c>
    </row>
    <row r="676" spans="1:22" x14ac:dyDescent="0.25">
      <c r="A676" s="4">
        <f t="shared" si="100"/>
        <v>10</v>
      </c>
      <c r="B676" s="4">
        <f t="shared" si="101"/>
        <v>2014</v>
      </c>
      <c r="C676" s="9">
        <v>41941</v>
      </c>
      <c r="D676" s="12">
        <f ca="1">(1+[1]Returns!E676)*D675</f>
        <v>125353081.58885613</v>
      </c>
      <c r="E676" s="12">
        <f t="shared" ca="1" si="102"/>
        <v>125785397.3872157</v>
      </c>
      <c r="F676" s="12">
        <f t="shared" ca="1" si="103"/>
        <v>125701899.15728186</v>
      </c>
      <c r="G676" s="14">
        <f ca="1">G675*(1+Returns!G676)</f>
        <v>12660684.322469337</v>
      </c>
      <c r="H676" s="14">
        <f ca="1">H675*(1+Returns!H676)</f>
        <v>12671416.399595656</v>
      </c>
      <c r="I676" s="14">
        <f ca="1">I675*(1+Returns!I676)</f>
        <v>6404215.9993771585</v>
      </c>
      <c r="J676" s="14">
        <f ca="1">J675*(1+Returns!J676)</f>
        <v>0</v>
      </c>
      <c r="K676" s="14">
        <f ca="1">K675*(1+Returns!K676)</f>
        <v>0</v>
      </c>
      <c r="L676" s="14">
        <f ca="1">L675*(1+Returns!L676)</f>
        <v>25315529.567288052</v>
      </c>
      <c r="M676" s="14">
        <f ca="1">M675*(1+Returns!M676)</f>
        <v>25452227.246111702</v>
      </c>
      <c r="N676" s="14">
        <f ca="1">N675*(1+Returns!N676)-R676-T676</f>
        <v>43281323.852373786</v>
      </c>
      <c r="O676" s="17">
        <f ca="1">(Assumptions!$B$16 / 252)*F675</f>
        <v>3990.6601856632992</v>
      </c>
      <c r="P676" s="17">
        <f t="shared" ca="1" si="104"/>
        <v>83498.229933836148</v>
      </c>
      <c r="Q676" s="16">
        <f t="shared" si="105"/>
        <v>0</v>
      </c>
      <c r="R676" s="17">
        <f t="shared" si="106"/>
        <v>0</v>
      </c>
      <c r="S676" s="19">
        <f t="shared" si="107"/>
        <v>0</v>
      </c>
      <c r="T676" s="20">
        <f ca="1">IF(AND(S676=1,F675&gt;D675),Assumptions!$B$17*(F675-D675),0)</f>
        <v>0</v>
      </c>
      <c r="U676" s="27">
        <f t="shared" ca="1" si="108"/>
        <v>-3.0998499995771311E-5</v>
      </c>
      <c r="V676" s="34">
        <f t="shared" ca="1" si="109"/>
        <v>0.25701899157281938</v>
      </c>
    </row>
    <row r="677" spans="1:22" x14ac:dyDescent="0.25">
      <c r="A677" s="4">
        <f t="shared" si="100"/>
        <v>10</v>
      </c>
      <c r="B677" s="4">
        <f t="shared" si="101"/>
        <v>2014</v>
      </c>
      <c r="C677" s="9">
        <v>41942</v>
      </c>
      <c r="D677" s="12">
        <f ca="1">(1+[1]Returns!E677)*D676</f>
        <v>125404287.06915438</v>
      </c>
      <c r="E677" s="12">
        <f t="shared" ca="1" si="102"/>
        <v>125839677.07857664</v>
      </c>
      <c r="F677" s="12">
        <f t="shared" ca="1" si="103"/>
        <v>125752188.31216162</v>
      </c>
      <c r="G677" s="14">
        <f ca="1">G676*(1+Returns!G677)</f>
        <v>12667146.962930862</v>
      </c>
      <c r="H677" s="14">
        <f ca="1">H676*(1+Returns!H677)</f>
        <v>12676837.934293542</v>
      </c>
      <c r="I677" s="14">
        <f ca="1">I676*(1+Returns!I677)</f>
        <v>6407079.4990932094</v>
      </c>
      <c r="J677" s="14">
        <f ca="1">J676*(1+Returns!J677)</f>
        <v>0</v>
      </c>
      <c r="K677" s="14">
        <f ca="1">K676*(1+Returns!K677)</f>
        <v>0</v>
      </c>
      <c r="L677" s="14">
        <f ca="1">L676*(1+Returns!L677)</f>
        <v>25326312.0372076</v>
      </c>
      <c r="M677" s="14">
        <f ca="1">M676*(1+Returns!M677)</f>
        <v>25463313.60956094</v>
      </c>
      <c r="N677" s="14">
        <f ca="1">N676*(1+Returns!N677)-R677-T677</f>
        <v>43298987.035490483</v>
      </c>
      <c r="O677" s="17">
        <f ca="1">(Assumptions!$B$16 / 252)*F676</f>
        <v>3990.5364811835511</v>
      </c>
      <c r="P677" s="17">
        <f t="shared" ca="1" si="104"/>
        <v>87488.766415019694</v>
      </c>
      <c r="Q677" s="16">
        <f t="shared" si="105"/>
        <v>0</v>
      </c>
      <c r="R677" s="17">
        <f t="shared" si="106"/>
        <v>0</v>
      </c>
      <c r="S677" s="19">
        <f t="shared" si="107"/>
        <v>0</v>
      </c>
      <c r="T677" s="20">
        <f ca="1">IF(AND(S677=1,F676&gt;D676),Assumptions!$B$17*(F676-D676),0)</f>
        <v>0</v>
      </c>
      <c r="U677" s="27">
        <f t="shared" ca="1" si="108"/>
        <v>4.0006678671455909E-4</v>
      </c>
      <c r="V677" s="34">
        <f t="shared" ca="1" si="109"/>
        <v>0.25752188312161706</v>
      </c>
    </row>
    <row r="678" spans="1:22" x14ac:dyDescent="0.25">
      <c r="A678" s="4">
        <f t="shared" si="100"/>
        <v>10</v>
      </c>
      <c r="B678" s="4">
        <f t="shared" si="101"/>
        <v>2014</v>
      </c>
      <c r="C678" s="9">
        <v>41943</v>
      </c>
      <c r="D678" s="12">
        <f ca="1">(1+[1]Returns!E678)*D677</f>
        <v>125456634.58070566</v>
      </c>
      <c r="E678" s="12">
        <f t="shared" ca="1" si="102"/>
        <v>126060055.04373425</v>
      </c>
      <c r="F678" s="12">
        <f t="shared" ca="1" si="103"/>
        <v>125968574.14435694</v>
      </c>
      <c r="G678" s="14">
        <f ca="1">G677*(1+Returns!G678)</f>
        <v>12838642.622536991</v>
      </c>
      <c r="H678" s="14">
        <f ca="1">H677*(1+Returns!H678)</f>
        <v>12682380.203374723</v>
      </c>
      <c r="I678" s="14">
        <f ca="1">I677*(1+Returns!I678)</f>
        <v>6410006.6723015895</v>
      </c>
      <c r="J678" s="14">
        <f ca="1">J677*(1+Returns!J678)</f>
        <v>0</v>
      </c>
      <c r="K678" s="14">
        <f ca="1">K677*(1+Returns!K678)</f>
        <v>0</v>
      </c>
      <c r="L678" s="14">
        <f ca="1">L677*(1+Returns!L678)</f>
        <v>25337334.662335407</v>
      </c>
      <c r="M678" s="14">
        <f ca="1">M677*(1+Returns!M678)</f>
        <v>25474646.712287329</v>
      </c>
      <c r="N678" s="14">
        <f ca="1">N677*(1+Returns!N678)-R678-T678</f>
        <v>43317044.170898192</v>
      </c>
      <c r="O678" s="17">
        <f ca="1">(Assumptions!$B$16 / 252)*F677</f>
        <v>3992.1329622908452</v>
      </c>
      <c r="P678" s="17">
        <f t="shared" ca="1" si="104"/>
        <v>91480.899377310532</v>
      </c>
      <c r="Q678" s="16">
        <f t="shared" si="105"/>
        <v>0</v>
      </c>
      <c r="R678" s="17">
        <f t="shared" si="106"/>
        <v>0</v>
      </c>
      <c r="S678" s="19">
        <f t="shared" si="107"/>
        <v>0</v>
      </c>
      <c r="T678" s="20">
        <f ca="1">IF(AND(S678=1,F677&gt;D677),Assumptions!$B$17*(F677-D677),0)</f>
        <v>0</v>
      </c>
      <c r="U678" s="27">
        <f t="shared" ca="1" si="108"/>
        <v>1.7207321407255449E-3</v>
      </c>
      <c r="V678" s="34">
        <f t="shared" ca="1" si="109"/>
        <v>0.25968574144357004</v>
      </c>
    </row>
    <row r="679" spans="1:22" x14ac:dyDescent="0.25">
      <c r="A679" s="4">
        <f t="shared" si="100"/>
        <v>11</v>
      </c>
      <c r="B679" s="4">
        <f t="shared" si="101"/>
        <v>2014</v>
      </c>
      <c r="C679" s="9">
        <v>41946</v>
      </c>
      <c r="D679" s="12">
        <f ca="1">(1+[1]Returns!E679)*D678</f>
        <v>125508869.70507967</v>
      </c>
      <c r="E679" s="12">
        <f t="shared" ca="1" si="102"/>
        <v>126067950.91990694</v>
      </c>
      <c r="F679" s="12">
        <f t="shared" ca="1" si="103"/>
        <v>126063951.91755316</v>
      </c>
      <c r="G679" s="14">
        <f ca="1">G678*(1+Returns!G679)</f>
        <v>12889241.085904511</v>
      </c>
      <c r="H679" s="14">
        <f ca="1">H678*(1+Returns!H679)</f>
        <v>12687910.717265109</v>
      </c>
      <c r="I679" s="14">
        <f ca="1">I678*(1+Returns!I679)</f>
        <v>6412927.7124447953</v>
      </c>
      <c r="J679" s="14">
        <f ca="1">J678*(1+Returns!J679)</f>
        <v>0</v>
      </c>
      <c r="K679" s="14">
        <f ca="1">K678*(1+Returns!K679)</f>
        <v>0</v>
      </c>
      <c r="L679" s="14">
        <f ca="1">L678*(1+Returns!L679)</f>
        <v>25348333.879883762</v>
      </c>
      <c r="M679" s="14">
        <f ca="1">M678*(1+Returns!M679)</f>
        <v>25485955.894533668</v>
      </c>
      <c r="N679" s="14">
        <f ca="1">N678*(1+Returns!N679)-R679-T679</f>
        <v>43243581.629875101</v>
      </c>
      <c r="O679" s="17">
        <f ca="1">(Assumptions!$B$16 / 252)*F678</f>
        <v>3999.0023537891088</v>
      </c>
      <c r="P679" s="17">
        <f t="shared" ca="1" si="104"/>
        <v>3999.0023537891102</v>
      </c>
      <c r="Q679" s="16">
        <f t="shared" si="105"/>
        <v>1</v>
      </c>
      <c r="R679" s="17">
        <f t="shared" ca="1" si="106"/>
        <v>91480.899377310532</v>
      </c>
      <c r="S679" s="19">
        <f t="shared" si="107"/>
        <v>0</v>
      </c>
      <c r="T679" s="20">
        <f ca="1">IF(AND(S679=1,F678&gt;D678),Assumptions!$B$17*(F678-D678),0)</f>
        <v>0</v>
      </c>
      <c r="U679" s="27">
        <f t="shared" ca="1" si="108"/>
        <v>7.5715529721653851E-4</v>
      </c>
      <c r="V679" s="34">
        <f t="shared" ca="1" si="109"/>
        <v>0.26063951917553219</v>
      </c>
    </row>
    <row r="680" spans="1:22" x14ac:dyDescent="0.25">
      <c r="A680" s="4">
        <f t="shared" si="100"/>
        <v>11</v>
      </c>
      <c r="B680" s="4">
        <f t="shared" si="101"/>
        <v>2014</v>
      </c>
      <c r="C680" s="9">
        <v>41947</v>
      </c>
      <c r="D680" s="12">
        <f ca="1">(1+[1]Returns!E680)*D679</f>
        <v>125561126.57807009</v>
      </c>
      <c r="E680" s="12">
        <f t="shared" ca="1" si="102"/>
        <v>126126510.16496539</v>
      </c>
      <c r="F680" s="12">
        <f t="shared" ca="1" si="103"/>
        <v>126118509.132392</v>
      </c>
      <c r="G680" s="14">
        <f ca="1">G679*(1+Returns!G680)</f>
        <v>12899039.038276725</v>
      </c>
      <c r="H680" s="14">
        <f ca="1">H679*(1+Returns!H680)</f>
        <v>12693443.642893938</v>
      </c>
      <c r="I680" s="14">
        <f ca="1">I679*(1+Returns!I680)</f>
        <v>6415850.0837060409</v>
      </c>
      <c r="J680" s="14">
        <f ca="1">J679*(1+Returns!J680)</f>
        <v>0</v>
      </c>
      <c r="K680" s="14">
        <f ca="1">K679*(1+Returns!K680)</f>
        <v>0</v>
      </c>
      <c r="L680" s="14">
        <f ca="1">L679*(1+Returns!L680)</f>
        <v>25359337.872314252</v>
      </c>
      <c r="M680" s="14">
        <f ca="1">M679*(1+Returns!M680)</f>
        <v>25497270.097363982</v>
      </c>
      <c r="N680" s="14">
        <f ca="1">N679*(1+Returns!N680)-R680-T680</f>
        <v>43261569.430410452</v>
      </c>
      <c r="O680" s="17">
        <f ca="1">(Assumptions!$B$16 / 252)*F679</f>
        <v>4002.0302196048619</v>
      </c>
      <c r="P680" s="17">
        <f t="shared" ca="1" si="104"/>
        <v>8001.0325733939717</v>
      </c>
      <c r="Q680" s="16">
        <f t="shared" si="105"/>
        <v>0</v>
      </c>
      <c r="R680" s="17">
        <f t="shared" si="106"/>
        <v>0</v>
      </c>
      <c r="S680" s="19">
        <f t="shared" si="107"/>
        <v>0</v>
      </c>
      <c r="T680" s="20">
        <f ca="1">IF(AND(S680=1,F679&gt;D679),Assumptions!$B$17*(F679-D679),0)</f>
        <v>0</v>
      </c>
      <c r="U680" s="27">
        <f t="shared" ca="1" si="108"/>
        <v>4.3277411194053705E-4</v>
      </c>
      <c r="V680" s="34">
        <f t="shared" ca="1" si="109"/>
        <v>0.26118509132392043</v>
      </c>
    </row>
    <row r="681" spans="1:22" x14ac:dyDescent="0.25">
      <c r="A681" s="4">
        <f t="shared" si="100"/>
        <v>11</v>
      </c>
      <c r="B681" s="4">
        <f t="shared" si="101"/>
        <v>2014</v>
      </c>
      <c r="C681" s="9">
        <v>41948</v>
      </c>
      <c r="D681" s="12">
        <f ca="1">(1+[1]Returns!E681)*D680</f>
        <v>125613405.20873213</v>
      </c>
      <c r="E681" s="12">
        <f t="shared" ca="1" si="102"/>
        <v>126218661.5719167</v>
      </c>
      <c r="F681" s="12">
        <f t="shared" ca="1" si="103"/>
        <v>126206656.77714862</v>
      </c>
      <c r="G681" s="14">
        <f ca="1">G680*(1+Returns!G681)</f>
        <v>12942408.125970419</v>
      </c>
      <c r="H681" s="14">
        <f ca="1">H680*(1+Returns!H681)</f>
        <v>12698978.981312919</v>
      </c>
      <c r="I681" s="14">
        <f ca="1">I680*(1+Returns!I681)</f>
        <v>6418773.7866919171</v>
      </c>
      <c r="J681" s="14">
        <f ca="1">J680*(1+Returns!J681)</f>
        <v>0</v>
      </c>
      <c r="K681" s="14">
        <f ca="1">K680*(1+Returns!K681)</f>
        <v>0</v>
      </c>
      <c r="L681" s="14">
        <f ca="1">L680*(1+Returns!L681)</f>
        <v>25370346.641699709</v>
      </c>
      <c r="M681" s="14">
        <f ca="1">M680*(1+Returns!M681)</f>
        <v>25508589.323007103</v>
      </c>
      <c r="N681" s="14">
        <f ca="1">N680*(1+Returns!N681)-R681-T681</f>
        <v>43279564.713234641</v>
      </c>
      <c r="O681" s="17">
        <f ca="1">(Assumptions!$B$16 / 252)*F680</f>
        <v>4003.762194679111</v>
      </c>
      <c r="P681" s="17">
        <f t="shared" ca="1" si="104"/>
        <v>12004.794768073083</v>
      </c>
      <c r="Q681" s="16">
        <f t="shared" si="105"/>
        <v>0</v>
      </c>
      <c r="R681" s="17">
        <f t="shared" si="106"/>
        <v>0</v>
      </c>
      <c r="S681" s="19">
        <f t="shared" si="107"/>
        <v>0</v>
      </c>
      <c r="T681" s="20">
        <f ca="1">IF(AND(S681=1,F680&gt;D680),Assumptions!$B$17*(F680-D680),0)</f>
        <v>0</v>
      </c>
      <c r="U681" s="27">
        <f t="shared" ca="1" si="108"/>
        <v>6.9892710723440388E-4</v>
      </c>
      <c r="V681" s="34">
        <f t="shared" ca="1" si="109"/>
        <v>0.26206656777148662</v>
      </c>
    </row>
    <row r="682" spans="1:22" x14ac:dyDescent="0.25">
      <c r="A682" s="4">
        <f t="shared" si="100"/>
        <v>11</v>
      </c>
      <c r="B682" s="4">
        <f t="shared" si="101"/>
        <v>2014</v>
      </c>
      <c r="C682" s="9">
        <v>41949</v>
      </c>
      <c r="D682" s="12">
        <f ca="1">(1+[1]Returns!E682)*D681</f>
        <v>125665840.0124684</v>
      </c>
      <c r="E682" s="12">
        <f t="shared" ca="1" si="102"/>
        <v>126409778.71452677</v>
      </c>
      <c r="F682" s="12">
        <f t="shared" ca="1" si="103"/>
        <v>126393767.35922609</v>
      </c>
      <c r="G682" s="14">
        <f ca="1">G681*(1+Returns!G682)</f>
        <v>13084596.724038763</v>
      </c>
      <c r="H682" s="14">
        <f ca="1">H681*(1+Returns!H682)</f>
        <v>12704530.930382198</v>
      </c>
      <c r="I682" s="14">
        <f ca="1">I681*(1+Returns!I682)</f>
        <v>6421706.3026161715</v>
      </c>
      <c r="J682" s="14">
        <f ca="1">J681*(1+Returns!J682)</f>
        <v>0</v>
      </c>
      <c r="K682" s="14">
        <f ca="1">K681*(1+Returns!K682)</f>
        <v>0</v>
      </c>
      <c r="L682" s="14">
        <f ca="1">L681*(1+Returns!L682)</f>
        <v>25381388.431755174</v>
      </c>
      <c r="M682" s="14">
        <f ca="1">M681*(1+Returns!M682)</f>
        <v>25519942.576854412</v>
      </c>
      <c r="N682" s="14">
        <f ca="1">N681*(1+Returns!N682)-R682-T682</f>
        <v>43297613.748880051</v>
      </c>
      <c r="O682" s="17">
        <f ca="1">(Assumptions!$B$16 / 252)*F681</f>
        <v>4006.5605326078926</v>
      </c>
      <c r="P682" s="17">
        <f t="shared" ca="1" si="104"/>
        <v>16011.355300680976</v>
      </c>
      <c r="Q682" s="16">
        <f t="shared" si="105"/>
        <v>0</v>
      </c>
      <c r="R682" s="17">
        <f t="shared" si="106"/>
        <v>0</v>
      </c>
      <c r="S682" s="19">
        <f t="shared" si="107"/>
        <v>0</v>
      </c>
      <c r="T682" s="20">
        <f ca="1">IF(AND(S682=1,F681&gt;D681),Assumptions!$B$17*(F681-D681),0)</f>
        <v>0</v>
      </c>
      <c r="U682" s="27">
        <f t="shared" ca="1" si="108"/>
        <v>1.4825730025307404E-3</v>
      </c>
      <c r="V682" s="34">
        <f t="shared" ca="1" si="109"/>
        <v>0.26393767359226117</v>
      </c>
    </row>
    <row r="683" spans="1:22" x14ac:dyDescent="0.25">
      <c r="A683" s="4">
        <f t="shared" si="100"/>
        <v>11</v>
      </c>
      <c r="B683" s="4">
        <f t="shared" si="101"/>
        <v>2014</v>
      </c>
      <c r="C683" s="9">
        <v>41950</v>
      </c>
      <c r="D683" s="12">
        <f ca="1">(1+[1]Returns!E683)*D682</f>
        <v>125718296.7040648</v>
      </c>
      <c r="E683" s="12">
        <f t="shared" ca="1" si="102"/>
        <v>126514918.14320841</v>
      </c>
      <c r="F683" s="12">
        <f t="shared" ca="1" si="103"/>
        <v>126494894.28735664</v>
      </c>
      <c r="G683" s="14">
        <f ca="1">G682*(1+Returns!G683)</f>
        <v>13140786.45535285</v>
      </c>
      <c r="H683" s="14">
        <f ca="1">H682*(1+Returns!H683)</f>
        <v>12710085.306744136</v>
      </c>
      <c r="I683" s="14">
        <f ca="1">I682*(1+Returns!I683)</f>
        <v>6424640.1583056105</v>
      </c>
      <c r="J683" s="14">
        <f ca="1">J682*(1+Returns!J683)</f>
        <v>0</v>
      </c>
      <c r="K683" s="14">
        <f ca="1">K682*(1+Returns!K683)</f>
        <v>0</v>
      </c>
      <c r="L683" s="14">
        <f ca="1">L682*(1+Returns!L683)</f>
        <v>25392435.027465418</v>
      </c>
      <c r="M683" s="14">
        <f ca="1">M682*(1+Returns!M683)</f>
        <v>25531300.883759387</v>
      </c>
      <c r="N683" s="14">
        <f ca="1">N682*(1+Returns!N683)-R683-T683</f>
        <v>43315670.311581008</v>
      </c>
      <c r="O683" s="17">
        <f ca="1">(Assumptions!$B$16 / 252)*F682</f>
        <v>4012.5005510865426</v>
      </c>
      <c r="P683" s="17">
        <f t="shared" ca="1" si="104"/>
        <v>20023.855851767519</v>
      </c>
      <c r="Q683" s="16">
        <f t="shared" si="105"/>
        <v>0</v>
      </c>
      <c r="R683" s="17">
        <f t="shared" si="106"/>
        <v>0</v>
      </c>
      <c r="S683" s="19">
        <f t="shared" si="107"/>
        <v>0</v>
      </c>
      <c r="T683" s="20">
        <f ca="1">IF(AND(S683=1,F682&gt;D682),Assumptions!$B$17*(F682-D682),0)</f>
        <v>0</v>
      </c>
      <c r="U683" s="27">
        <f t="shared" ca="1" si="108"/>
        <v>8.000942629009522E-4</v>
      </c>
      <c r="V683" s="34">
        <f t="shared" ca="1" si="109"/>
        <v>0.26494894287356674</v>
      </c>
    </row>
    <row r="684" spans="1:22" x14ac:dyDescent="0.25">
      <c r="A684" s="4">
        <f t="shared" si="100"/>
        <v>11</v>
      </c>
      <c r="B684" s="4">
        <f t="shared" si="101"/>
        <v>2014</v>
      </c>
      <c r="C684" s="9">
        <v>41953</v>
      </c>
      <c r="D684" s="12">
        <f ca="1">(1+[1]Returns!E684)*D683</f>
        <v>125770775.29265797</v>
      </c>
      <c r="E684" s="12">
        <f t="shared" ca="1" si="102"/>
        <v>126554852.01090632</v>
      </c>
      <c r="F684" s="12">
        <f t="shared" ca="1" si="103"/>
        <v>126530812.4441248</v>
      </c>
      <c r="G684" s="14">
        <f ca="1">G683*(1+Returns!G684)</f>
        <v>13131749.463704508</v>
      </c>
      <c r="H684" s="14">
        <f ca="1">H683*(1+Returns!H684)</f>
        <v>12715642.111459937</v>
      </c>
      <c r="I684" s="14">
        <f ca="1">I683*(1+Returns!I684)</f>
        <v>6427575.3543723263</v>
      </c>
      <c r="J684" s="14">
        <f ca="1">J683*(1+Returns!J684)</f>
        <v>0</v>
      </c>
      <c r="K684" s="14">
        <f ca="1">K683*(1+Returns!K684)</f>
        <v>0</v>
      </c>
      <c r="L684" s="14">
        <f ca="1">L683*(1+Returns!L684)</f>
        <v>25403486.430921979</v>
      </c>
      <c r="M684" s="14">
        <f ca="1">M683*(1+Returns!M684)</f>
        <v>25542664.245971028</v>
      </c>
      <c r="N684" s="14">
        <f ca="1">N683*(1+Returns!N684)-R684-T684</f>
        <v>43333734.404476553</v>
      </c>
      <c r="O684" s="17">
        <f ca="1">(Assumptions!$B$16 / 252)*F683</f>
        <v>4015.7109297573538</v>
      </c>
      <c r="P684" s="17">
        <f t="shared" ca="1" si="104"/>
        <v>24039.566781524874</v>
      </c>
      <c r="Q684" s="16">
        <f t="shared" si="105"/>
        <v>0</v>
      </c>
      <c r="R684" s="17">
        <f t="shared" si="106"/>
        <v>0</v>
      </c>
      <c r="S684" s="19">
        <f t="shared" si="107"/>
        <v>0</v>
      </c>
      <c r="T684" s="20">
        <f ca="1">IF(AND(S684=1,F683&gt;D683),Assumptions!$B$17*(F683-D683),0)</f>
        <v>0</v>
      </c>
      <c r="U684" s="27">
        <f t="shared" ca="1" si="108"/>
        <v>2.8394945875498401E-4</v>
      </c>
      <c r="V684" s="34">
        <f t="shared" ca="1" si="109"/>
        <v>0.26530812444124829</v>
      </c>
    </row>
    <row r="685" spans="1:22" x14ac:dyDescent="0.25">
      <c r="A685" s="4">
        <f t="shared" si="100"/>
        <v>11</v>
      </c>
      <c r="B685" s="4">
        <f t="shared" si="101"/>
        <v>2014</v>
      </c>
      <c r="C685" s="9">
        <v>41954</v>
      </c>
      <c r="D685" s="12">
        <f ca="1">(1+[1]Returns!E685)*D684</f>
        <v>125823275.78738838</v>
      </c>
      <c r="E685" s="12">
        <f t="shared" ca="1" si="102"/>
        <v>126486812.54268268</v>
      </c>
      <c r="F685" s="12">
        <f t="shared" ca="1" si="103"/>
        <v>126458756.12471245</v>
      </c>
      <c r="G685" s="14">
        <f ca="1">G684*(1+Returns!G685)</f>
        <v>13014717.964999063</v>
      </c>
      <c r="H685" s="14">
        <f ca="1">H684*(1+Returns!H685)</f>
        <v>12721201.345591269</v>
      </c>
      <c r="I685" s="14">
        <f ca="1">I684*(1+Returns!I685)</f>
        <v>6430511.8914286904</v>
      </c>
      <c r="J685" s="14">
        <f ca="1">J684*(1+Returns!J685)</f>
        <v>0</v>
      </c>
      <c r="K685" s="14">
        <f ca="1">K684*(1+Returns!K685)</f>
        <v>0</v>
      </c>
      <c r="L685" s="14">
        <f ca="1">L684*(1+Returns!L685)</f>
        <v>25414542.644217309</v>
      </c>
      <c r="M685" s="14">
        <f ca="1">M684*(1+Returns!M685)</f>
        <v>25554032.665739324</v>
      </c>
      <c r="N685" s="14">
        <f ca="1">N684*(1+Returns!N685)-R685-T685</f>
        <v>43351806.030707024</v>
      </c>
      <c r="O685" s="17">
        <f ca="1">(Assumptions!$B$16 / 252)*F684</f>
        <v>4016.8511887023747</v>
      </c>
      <c r="P685" s="17">
        <f t="shared" ca="1" si="104"/>
        <v>28056.417970227249</v>
      </c>
      <c r="Q685" s="16">
        <f t="shared" si="105"/>
        <v>0</v>
      </c>
      <c r="R685" s="17">
        <f t="shared" si="106"/>
        <v>0</v>
      </c>
      <c r="S685" s="19">
        <f t="shared" si="107"/>
        <v>0</v>
      </c>
      <c r="T685" s="20">
        <f ca="1">IF(AND(S685=1,F684&gt;D684),Assumptions!$B$17*(F684-D684),0)</f>
        <v>0</v>
      </c>
      <c r="U685" s="27">
        <f t="shared" ca="1" si="108"/>
        <v>-5.6947646206073621E-4</v>
      </c>
      <c r="V685" s="34">
        <f t="shared" ca="1" si="109"/>
        <v>0.26458756124712468</v>
      </c>
    </row>
    <row r="686" spans="1:22" x14ac:dyDescent="0.25">
      <c r="A686" s="4">
        <f t="shared" si="100"/>
        <v>11</v>
      </c>
      <c r="B686" s="4">
        <f t="shared" si="101"/>
        <v>2014</v>
      </c>
      <c r="C686" s="9">
        <v>41955</v>
      </c>
      <c r="D686" s="12">
        <f ca="1">(1+[1]Returns!E686)*D685</f>
        <v>125875798.1974003</v>
      </c>
      <c r="E686" s="12">
        <f t="shared" ca="1" si="102"/>
        <v>126548696.9044552</v>
      </c>
      <c r="F686" s="12">
        <f t="shared" ca="1" si="103"/>
        <v>126516625.92279847</v>
      </c>
      <c r="G686" s="14">
        <f ca="1">G685*(1+Returns!G686)</f>
        <v>13027589.115993459</v>
      </c>
      <c r="H686" s="14">
        <f ca="1">H685*(1+Returns!H686)</f>
        <v>12726763.010200266</v>
      </c>
      <c r="I686" s="14">
        <f ca="1">I685*(1+Returns!I686)</f>
        <v>6433449.7700873557</v>
      </c>
      <c r="J686" s="14">
        <f ca="1">J685*(1+Returns!J686)</f>
        <v>0</v>
      </c>
      <c r="K686" s="14">
        <f ca="1">K685*(1+Returns!K686)</f>
        <v>0</v>
      </c>
      <c r="L686" s="14">
        <f ca="1">L685*(1+Returns!L686)</f>
        <v>25425603.669444762</v>
      </c>
      <c r="M686" s="14">
        <f ca="1">M685*(1+Returns!M686)</f>
        <v>25565406.145315275</v>
      </c>
      <c r="N686" s="14">
        <f ca="1">N685*(1+Returns!N686)-R686-T686</f>
        <v>43369885.193414077</v>
      </c>
      <c r="O686" s="17">
        <f ca="1">(Assumptions!$B$16 / 252)*F685</f>
        <v>4014.5636864988078</v>
      </c>
      <c r="P686" s="17">
        <f t="shared" ca="1" si="104"/>
        <v>32070.981656726057</v>
      </c>
      <c r="Q686" s="16">
        <f t="shared" si="105"/>
        <v>0</v>
      </c>
      <c r="R686" s="17">
        <f t="shared" si="106"/>
        <v>0</v>
      </c>
      <c r="S686" s="19">
        <f t="shared" si="107"/>
        <v>0</v>
      </c>
      <c r="T686" s="20">
        <f ca="1">IF(AND(S686=1,F685&gt;D685),Assumptions!$B$17*(F685-D685),0)</f>
        <v>0</v>
      </c>
      <c r="U686" s="27">
        <f t="shared" ca="1" si="108"/>
        <v>4.5761796066501326E-4</v>
      </c>
      <c r="V686" s="34">
        <f t="shared" ca="1" si="109"/>
        <v>0.26516625922798487</v>
      </c>
    </row>
    <row r="687" spans="1:22" x14ac:dyDescent="0.25">
      <c r="A687" s="4">
        <f t="shared" si="100"/>
        <v>11</v>
      </c>
      <c r="B687" s="4">
        <f t="shared" si="101"/>
        <v>2014</v>
      </c>
      <c r="C687" s="9">
        <v>41956</v>
      </c>
      <c r="D687" s="12">
        <f ca="1">(1+[1]Returns!E687)*D686</f>
        <v>125928342.53184183</v>
      </c>
      <c r="E687" s="12">
        <f t="shared" ca="1" si="102"/>
        <v>126594801.01909849</v>
      </c>
      <c r="F687" s="12">
        <f t="shared" ca="1" si="103"/>
        <v>126558713.63661882</v>
      </c>
      <c r="G687" s="14">
        <f ca="1">G686*(1+Returns!G687)</f>
        <v>13024658.830397535</v>
      </c>
      <c r="H687" s="14">
        <f ca="1">H686*(1+Returns!H687)</f>
        <v>12732327.106349522</v>
      </c>
      <c r="I687" s="14">
        <f ca="1">I686*(1+Returns!I687)</f>
        <v>6436388.9909612536</v>
      </c>
      <c r="J687" s="14">
        <f ca="1">J686*(1+Returns!J687)</f>
        <v>0</v>
      </c>
      <c r="K687" s="14">
        <f ca="1">K686*(1+Returns!K687)</f>
        <v>0</v>
      </c>
      <c r="L687" s="14">
        <f ca="1">L686*(1+Returns!L687)</f>
        <v>25436669.508698609</v>
      </c>
      <c r="M687" s="14">
        <f ca="1">M686*(1+Returns!M687)</f>
        <v>25576784.686950874</v>
      </c>
      <c r="N687" s="14">
        <f ca="1">N686*(1+Returns!N687)-R687-T687</f>
        <v>43387971.89574068</v>
      </c>
      <c r="O687" s="17">
        <f ca="1">(Assumptions!$B$16 / 252)*F686</f>
        <v>4016.4008229459828</v>
      </c>
      <c r="P687" s="17">
        <f t="shared" ca="1" si="104"/>
        <v>36087.382479672036</v>
      </c>
      <c r="Q687" s="16">
        <f t="shared" si="105"/>
        <v>0</v>
      </c>
      <c r="R687" s="17">
        <f t="shared" si="106"/>
        <v>0</v>
      </c>
      <c r="S687" s="19">
        <f t="shared" si="107"/>
        <v>0</v>
      </c>
      <c r="T687" s="20">
        <f ca="1">IF(AND(S687=1,F686&gt;D686),Assumptions!$B$17*(F686-D686),0)</f>
        <v>0</v>
      </c>
      <c r="U687" s="27">
        <f t="shared" ca="1" si="108"/>
        <v>3.3266547786392486E-4</v>
      </c>
      <c r="V687" s="34">
        <f t="shared" ca="1" si="109"/>
        <v>0.26558713636618836</v>
      </c>
    </row>
    <row r="688" spans="1:22" x14ac:dyDescent="0.25">
      <c r="A688" s="4">
        <f t="shared" si="100"/>
        <v>11</v>
      </c>
      <c r="B688" s="4">
        <f t="shared" si="101"/>
        <v>2014</v>
      </c>
      <c r="C688" s="9">
        <v>41957</v>
      </c>
      <c r="D688" s="12">
        <f ca="1">(1+[1]Returns!E688)*D687</f>
        <v>125980908.79986489</v>
      </c>
      <c r="E688" s="12">
        <f t="shared" ca="1" si="102"/>
        <v>126607003.11947504</v>
      </c>
      <c r="F688" s="12">
        <f t="shared" ca="1" si="103"/>
        <v>126566898.00005452</v>
      </c>
      <c r="G688" s="14">
        <f ca="1">G687*(1+Returns!G688)</f>
        <v>12987805.331905073</v>
      </c>
      <c r="H688" s="14">
        <f ca="1">H687*(1+Returns!H688)</f>
        <v>12737893.635102099</v>
      </c>
      <c r="I688" s="14">
        <f ca="1">I687*(1+Returns!I688)</f>
        <v>6439329.5546635957</v>
      </c>
      <c r="J688" s="14">
        <f ca="1">J687*(1+Returns!J688)</f>
        <v>0</v>
      </c>
      <c r="K688" s="14">
        <f ca="1">K687*(1+Returns!K688)</f>
        <v>0</v>
      </c>
      <c r="L688" s="14">
        <f ca="1">L687*(1+Returns!L688)</f>
        <v>25447740.16407403</v>
      </c>
      <c r="M688" s="14">
        <f ca="1">M687*(1+Returns!M688)</f>
        <v>25588168.292899124</v>
      </c>
      <c r="N688" s="14">
        <f ca="1">N687*(1+Returns!N688)-R688-T688</f>
        <v>43406066.140831105</v>
      </c>
      <c r="O688" s="17">
        <f ca="1">(Assumptions!$B$16 / 252)*F687</f>
        <v>4017.7369408450418</v>
      </c>
      <c r="P688" s="17">
        <f t="shared" ca="1" si="104"/>
        <v>40105.119420517076</v>
      </c>
      <c r="Q688" s="16">
        <f t="shared" si="105"/>
        <v>0</v>
      </c>
      <c r="R688" s="17">
        <f t="shared" si="106"/>
        <v>0</v>
      </c>
      <c r="S688" s="19">
        <f t="shared" si="107"/>
        <v>0</v>
      </c>
      <c r="T688" s="20">
        <f ca="1">IF(AND(S688=1,F687&gt;D687),Assumptions!$B$17*(F687-D687),0)</f>
        <v>0</v>
      </c>
      <c r="U688" s="27">
        <f t="shared" ca="1" si="108"/>
        <v>6.4668509978771382E-5</v>
      </c>
      <c r="V688" s="34">
        <f t="shared" ca="1" si="109"/>
        <v>0.2656689800005454</v>
      </c>
    </row>
    <row r="689" spans="1:22" x14ac:dyDescent="0.25">
      <c r="A689" s="4">
        <f t="shared" si="100"/>
        <v>11</v>
      </c>
      <c r="B689" s="4">
        <f t="shared" si="101"/>
        <v>2014</v>
      </c>
      <c r="C689" s="9">
        <v>41960</v>
      </c>
      <c r="D689" s="12">
        <f ca="1">(1+[1]Returns!E689)*D688</f>
        <v>126033497.01062521</v>
      </c>
      <c r="E689" s="12">
        <f t="shared" ca="1" si="102"/>
        <v>126568489.68128197</v>
      </c>
      <c r="F689" s="12">
        <f t="shared" ca="1" si="103"/>
        <v>126524366.56509955</v>
      </c>
      <c r="G689" s="14">
        <f ca="1">G688*(1+Returns!G689)</f>
        <v>12900215.08704048</v>
      </c>
      <c r="H689" s="14">
        <f ca="1">H688*(1+Returns!H689)</f>
        <v>12743462.597521521</v>
      </c>
      <c r="I689" s="14">
        <f ca="1">I688*(1+Returns!I689)</f>
        <v>6442271.461807874</v>
      </c>
      <c r="J689" s="14">
        <f ca="1">J688*(1+Returns!J689)</f>
        <v>0</v>
      </c>
      <c r="K689" s="14">
        <f ca="1">K688*(1+Returns!K689)</f>
        <v>0</v>
      </c>
      <c r="L689" s="14">
        <f ca="1">L688*(1+Returns!L689)</f>
        <v>25458815.63766712</v>
      </c>
      <c r="M689" s="14">
        <f ca="1">M688*(1+Returns!M689)</f>
        <v>25599556.965414029</v>
      </c>
      <c r="N689" s="14">
        <f ca="1">N688*(1+Returns!N689)-R689-T689</f>
        <v>43424167.931830943</v>
      </c>
      <c r="O689" s="17">
        <f ca="1">(Assumptions!$B$16 / 252)*F688</f>
        <v>4017.9967619064928</v>
      </c>
      <c r="P689" s="17">
        <f t="shared" ca="1" si="104"/>
        <v>44123.116182423568</v>
      </c>
      <c r="Q689" s="16">
        <f t="shared" si="105"/>
        <v>0</v>
      </c>
      <c r="R689" s="17">
        <f t="shared" si="106"/>
        <v>0</v>
      </c>
      <c r="S689" s="19">
        <f t="shared" si="107"/>
        <v>0</v>
      </c>
      <c r="T689" s="20">
        <f ca="1">IF(AND(S689=1,F688&gt;D688),Assumptions!$B$17*(F688-D688),0)</f>
        <v>0</v>
      </c>
      <c r="U689" s="27">
        <f t="shared" ca="1" si="108"/>
        <v>-3.3603916685187585E-4</v>
      </c>
      <c r="V689" s="34">
        <f t="shared" ca="1" si="109"/>
        <v>0.26524366565099577</v>
      </c>
    </row>
    <row r="690" spans="1:22" x14ac:dyDescent="0.25">
      <c r="A690" s="4">
        <f t="shared" si="100"/>
        <v>11</v>
      </c>
      <c r="B690" s="4">
        <f t="shared" si="101"/>
        <v>2014</v>
      </c>
      <c r="C690" s="9">
        <v>41961</v>
      </c>
      <c r="D690" s="12">
        <f ca="1">(1+[1]Returns!E690)*D689</f>
        <v>126086107.17328236</v>
      </c>
      <c r="E690" s="12">
        <f t="shared" ca="1" si="102"/>
        <v>126629288.47274399</v>
      </c>
      <c r="F690" s="12">
        <f t="shared" ca="1" si="103"/>
        <v>126581148.71000394</v>
      </c>
      <c r="G690" s="14">
        <f ca="1">G689*(1+Returns!G690)</f>
        <v>12911915.854851786</v>
      </c>
      <c r="H690" s="14">
        <f ca="1">H689*(1+Returns!H690)</f>
        <v>12749033.994671781</v>
      </c>
      <c r="I690" s="14">
        <f ca="1">I689*(1+Returns!I690)</f>
        <v>6445214.7130078599</v>
      </c>
      <c r="J690" s="14">
        <f ca="1">J689*(1+Returns!J690)</f>
        <v>0</v>
      </c>
      <c r="K690" s="14">
        <f ca="1">K689*(1+Returns!K690)</f>
        <v>0</v>
      </c>
      <c r="L690" s="14">
        <f ca="1">L689*(1+Returns!L690)</f>
        <v>25469895.931574881</v>
      </c>
      <c r="M690" s="14">
        <f ca="1">M689*(1+Returns!M690)</f>
        <v>25610950.70675059</v>
      </c>
      <c r="N690" s="14">
        <f ca="1">N689*(1+Returns!N690)-R690-T690</f>
        <v>43442277.271887086</v>
      </c>
      <c r="O690" s="17">
        <f ca="1">(Assumptions!$B$16 / 252)*F689</f>
        <v>4016.6465576222076</v>
      </c>
      <c r="P690" s="17">
        <f t="shared" ca="1" si="104"/>
        <v>48139.762740045779</v>
      </c>
      <c r="Q690" s="16">
        <f t="shared" si="105"/>
        <v>0</v>
      </c>
      <c r="R690" s="17">
        <f t="shared" si="106"/>
        <v>0</v>
      </c>
      <c r="S690" s="19">
        <f t="shared" si="107"/>
        <v>0</v>
      </c>
      <c r="T690" s="20">
        <f ca="1">IF(AND(S690=1,F689&gt;D689),Assumptions!$B$17*(F689-D689),0)</f>
        <v>0</v>
      </c>
      <c r="U690" s="27">
        <f t="shared" ca="1" si="108"/>
        <v>4.4878426540218008E-4</v>
      </c>
      <c r="V690" s="34">
        <f t="shared" ca="1" si="109"/>
        <v>0.26581148710003966</v>
      </c>
    </row>
    <row r="691" spans="1:22" x14ac:dyDescent="0.25">
      <c r="A691" s="4">
        <f t="shared" si="100"/>
        <v>11</v>
      </c>
      <c r="B691" s="4">
        <f t="shared" si="101"/>
        <v>2014</v>
      </c>
      <c r="C691" s="9">
        <v>41962</v>
      </c>
      <c r="D691" s="12">
        <f ca="1">(1+[1]Returns!E691)*D690</f>
        <v>126138739.29699969</v>
      </c>
      <c r="E691" s="12">
        <f t="shared" ca="1" si="102"/>
        <v>126631172.22725786</v>
      </c>
      <c r="F691" s="12">
        <f t="shared" ca="1" si="103"/>
        <v>126579014.01535241</v>
      </c>
      <c r="G691" s="14">
        <f ca="1">G690*(1+Returns!G691)</f>
        <v>12864680.35955511</v>
      </c>
      <c r="H691" s="14">
        <f ca="1">H690*(1+Returns!H691)</f>
        <v>12754607.827617332</v>
      </c>
      <c r="I691" s="14">
        <f ca="1">I690*(1+Returns!I691)</f>
        <v>6448159.3088776069</v>
      </c>
      <c r="J691" s="14">
        <f ca="1">J690*(1+Returns!J691)</f>
        <v>0</v>
      </c>
      <c r="K691" s="14">
        <f ca="1">K690*(1+Returns!K691)</f>
        <v>0</v>
      </c>
      <c r="L691" s="14">
        <f ca="1">L690*(1+Returns!L691)</f>
        <v>25480981.047895234</v>
      </c>
      <c r="M691" s="14">
        <f ca="1">M690*(1+Returns!M691)</f>
        <v>25622349.519164823</v>
      </c>
      <c r="N691" s="14">
        <f ca="1">N690*(1+Returns!N691)-R691-T691</f>
        <v>43460394.16414775</v>
      </c>
      <c r="O691" s="17">
        <f ca="1">(Assumptions!$B$16 / 252)*F690</f>
        <v>4018.4491653969503</v>
      </c>
      <c r="P691" s="17">
        <f t="shared" ca="1" si="104"/>
        <v>52158.211905442731</v>
      </c>
      <c r="Q691" s="16">
        <f t="shared" si="105"/>
        <v>0</v>
      </c>
      <c r="R691" s="17">
        <f t="shared" si="106"/>
        <v>0</v>
      </c>
      <c r="S691" s="19">
        <f t="shared" si="107"/>
        <v>0</v>
      </c>
      <c r="T691" s="20">
        <f ca="1">IF(AND(S691=1,F690&gt;D690),Assumptions!$B$17*(F690-D690),0)</f>
        <v>0</v>
      </c>
      <c r="U691" s="27">
        <f t="shared" ca="1" si="108"/>
        <v>-1.6864238263636366E-5</v>
      </c>
      <c r="V691" s="34">
        <f t="shared" ca="1" si="109"/>
        <v>0.26579014015352431</v>
      </c>
    </row>
    <row r="692" spans="1:22" x14ac:dyDescent="0.25">
      <c r="A692" s="4">
        <f t="shared" si="100"/>
        <v>11</v>
      </c>
      <c r="B692" s="4">
        <f t="shared" si="101"/>
        <v>2014</v>
      </c>
      <c r="C692" s="9">
        <v>41963</v>
      </c>
      <c r="D692" s="12">
        <f ca="1">(1+[1]Returns!E692)*D691</f>
        <v>126191393.39094444</v>
      </c>
      <c r="E692" s="12">
        <f t="shared" ca="1" si="102"/>
        <v>126678270.37442294</v>
      </c>
      <c r="F692" s="12">
        <f t="shared" ca="1" si="103"/>
        <v>126622093.78112018</v>
      </c>
      <c r="G692" s="14">
        <f ca="1">G691*(1+Returns!G692)</f>
        <v>12862638.021565188</v>
      </c>
      <c r="H692" s="14">
        <f ca="1">H691*(1+Returns!H692)</f>
        <v>12760184.097423097</v>
      </c>
      <c r="I692" s="14">
        <f ca="1">I691*(1+Returns!I692)</f>
        <v>6451105.250031448</v>
      </c>
      <c r="J692" s="14">
        <f ca="1">J691*(1+Returns!J692)</f>
        <v>0</v>
      </c>
      <c r="K692" s="14">
        <f ca="1">K691*(1+Returns!K692)</f>
        <v>0</v>
      </c>
      <c r="L692" s="14">
        <f ca="1">L691*(1+Returns!L692)</f>
        <v>25492070.988727011</v>
      </c>
      <c r="M692" s="14">
        <f ca="1">M691*(1+Returns!M692)</f>
        <v>25633753.404913735</v>
      </c>
      <c r="N692" s="14">
        <f ca="1">N691*(1+Returns!N692)-R692-T692</f>
        <v>43478518.611762457</v>
      </c>
      <c r="O692" s="17">
        <f ca="1">(Assumptions!$B$16 / 252)*F691</f>
        <v>4018.3813973127749</v>
      </c>
      <c r="P692" s="17">
        <f t="shared" ca="1" si="104"/>
        <v>56176.593302755507</v>
      </c>
      <c r="Q692" s="16">
        <f t="shared" si="105"/>
        <v>0</v>
      </c>
      <c r="R692" s="17">
        <f t="shared" si="106"/>
        <v>0</v>
      </c>
      <c r="S692" s="19">
        <f t="shared" si="107"/>
        <v>0</v>
      </c>
      <c r="T692" s="20">
        <f ca="1">IF(AND(S692=1,F691&gt;D691),Assumptions!$B$17*(F691-D691),0)</f>
        <v>0</v>
      </c>
      <c r="U692" s="27">
        <f t="shared" ca="1" si="108"/>
        <v>3.4033892666074372E-4</v>
      </c>
      <c r="V692" s="34">
        <f t="shared" ca="1" si="109"/>
        <v>0.26622093781120193</v>
      </c>
    </row>
    <row r="693" spans="1:22" x14ac:dyDescent="0.25">
      <c r="A693" s="4">
        <f t="shared" si="100"/>
        <v>11</v>
      </c>
      <c r="B693" s="4">
        <f t="shared" si="101"/>
        <v>2014</v>
      </c>
      <c r="C693" s="9">
        <v>41964</v>
      </c>
      <c r="D693" s="12">
        <f ca="1">(1+[1]Returns!E693)*D692</f>
        <v>126244069.46428761</v>
      </c>
      <c r="E693" s="12">
        <f t="shared" ca="1" si="102"/>
        <v>126581437.06307769</v>
      </c>
      <c r="F693" s="12">
        <f t="shared" ca="1" si="103"/>
        <v>126521240.72076601</v>
      </c>
      <c r="G693" s="14">
        <f ca="1">G692*(1+Returns!G693)</f>
        <v>12716642.980531892</v>
      </c>
      <c r="H693" s="14">
        <f ca="1">H692*(1+Returns!H693)</f>
        <v>12765762.805154463</v>
      </c>
      <c r="I693" s="14">
        <f ca="1">I692*(1+Returns!I693)</f>
        <v>6454052.5370839974</v>
      </c>
      <c r="J693" s="14">
        <f ca="1">J692*(1+Returns!J693)</f>
        <v>0</v>
      </c>
      <c r="K693" s="14">
        <f ca="1">K692*(1+Returns!K693)</f>
        <v>0</v>
      </c>
      <c r="L693" s="14">
        <f ca="1">L692*(1+Returns!L693)</f>
        <v>25503165.756169952</v>
      </c>
      <c r="M693" s="14">
        <f ca="1">M692*(1+Returns!M693)</f>
        <v>25645162.366255347</v>
      </c>
      <c r="N693" s="14">
        <f ca="1">N692*(1+Returns!N693)-R693-T693</f>
        <v>43496650.617882036</v>
      </c>
      <c r="O693" s="17">
        <f ca="1">(Assumptions!$B$16 / 252)*F692</f>
        <v>4019.7490089244502</v>
      </c>
      <c r="P693" s="17">
        <f t="shared" ca="1" si="104"/>
        <v>60196.34231167996</v>
      </c>
      <c r="Q693" s="16">
        <f t="shared" si="105"/>
        <v>0</v>
      </c>
      <c r="R693" s="17">
        <f t="shared" si="106"/>
        <v>0</v>
      </c>
      <c r="S693" s="19">
        <f t="shared" si="107"/>
        <v>0</v>
      </c>
      <c r="T693" s="20">
        <f ca="1">IF(AND(S693=1,F692&gt;D692),Assumptions!$B$17*(F692-D692),0)</f>
        <v>0</v>
      </c>
      <c r="U693" s="27">
        <f t="shared" ca="1" si="108"/>
        <v>-7.9648864856485257E-4</v>
      </c>
      <c r="V693" s="34">
        <f t="shared" ca="1" si="109"/>
        <v>0.26521240720766026</v>
      </c>
    </row>
    <row r="694" spans="1:22" x14ac:dyDescent="0.25">
      <c r="A694" s="4">
        <f t="shared" si="100"/>
        <v>11</v>
      </c>
      <c r="B694" s="4">
        <f t="shared" si="101"/>
        <v>2014</v>
      </c>
      <c r="C694" s="9">
        <v>41967</v>
      </c>
      <c r="D694" s="12">
        <f ca="1">(1+[1]Returns!E694)*D693</f>
        <v>126296767.52620408</v>
      </c>
      <c r="E694" s="12">
        <f t="shared" ca="1" si="102"/>
        <v>126496840.28060846</v>
      </c>
      <c r="F694" s="12">
        <f t="shared" ca="1" si="103"/>
        <v>126432627.39097232</v>
      </c>
      <c r="G694" s="14">
        <f ca="1">G693*(1+Returns!G694)</f>
        <v>12582863.214648964</v>
      </c>
      <c r="H694" s="14">
        <f ca="1">H693*(1+Returns!H694)</f>
        <v>12771343.951877283</v>
      </c>
      <c r="I694" s="14">
        <f ca="1">I693*(1+Returns!I694)</f>
        <v>6457001.1706501488</v>
      </c>
      <c r="J694" s="14">
        <f ca="1">J693*(1+Returns!J694)</f>
        <v>0</v>
      </c>
      <c r="K694" s="14">
        <f ca="1">K693*(1+Returns!K694)</f>
        <v>0</v>
      </c>
      <c r="L694" s="14">
        <f ca="1">L693*(1+Returns!L694)</f>
        <v>25514265.35232472</v>
      </c>
      <c r="M694" s="14">
        <f ca="1">M693*(1+Returns!M694)</f>
        <v>25656576.405448683</v>
      </c>
      <c r="N694" s="14">
        <f ca="1">N693*(1+Returns!N694)-R694-T694</f>
        <v>43514790.185658649</v>
      </c>
      <c r="O694" s="17">
        <f ca="1">(Assumptions!$B$16 / 252)*F693</f>
        <v>4016.5473244687619</v>
      </c>
      <c r="P694" s="17">
        <f t="shared" ca="1" si="104"/>
        <v>64212.88963614872</v>
      </c>
      <c r="Q694" s="16">
        <f t="shared" si="105"/>
        <v>0</v>
      </c>
      <c r="R694" s="17">
        <f t="shared" si="106"/>
        <v>0</v>
      </c>
      <c r="S694" s="19">
        <f t="shared" si="107"/>
        <v>0</v>
      </c>
      <c r="T694" s="20">
        <f ca="1">IF(AND(S694=1,F693&gt;D693),Assumptions!$B$17*(F693-D693),0)</f>
        <v>0</v>
      </c>
      <c r="U694" s="27">
        <f t="shared" ca="1" si="108"/>
        <v>-7.0038302888020265E-4</v>
      </c>
      <c r="V694" s="34">
        <f t="shared" ca="1" si="109"/>
        <v>0.26432627390972341</v>
      </c>
    </row>
    <row r="695" spans="1:22" x14ac:dyDescent="0.25">
      <c r="A695" s="4">
        <f t="shared" si="100"/>
        <v>11</v>
      </c>
      <c r="B695" s="4">
        <f t="shared" si="101"/>
        <v>2014</v>
      </c>
      <c r="C695" s="9">
        <v>41968</v>
      </c>
      <c r="D695" s="12">
        <f ca="1">(1+[1]Returns!E695)*D694</f>
        <v>126349487.58587253</v>
      </c>
      <c r="E695" s="12">
        <f t="shared" ca="1" si="102"/>
        <v>126507674.72500192</v>
      </c>
      <c r="F695" s="12">
        <f t="shared" ca="1" si="103"/>
        <v>126439448.10116288</v>
      </c>
      <c r="G695" s="14">
        <f ca="1">G694*(1+Returns!G695)</f>
        <v>12544493.412706556</v>
      </c>
      <c r="H695" s="14">
        <f ca="1">H694*(1+Returns!H695)</f>
        <v>12776927.538657874</v>
      </c>
      <c r="I695" s="14">
        <f ca="1">I694*(1+Returns!I695)</f>
        <v>6459951.1513450779</v>
      </c>
      <c r="J695" s="14">
        <f ca="1">J694*(1+Returns!J695)</f>
        <v>0</v>
      </c>
      <c r="K695" s="14">
        <f ca="1">K694*(1+Returns!K695)</f>
        <v>0</v>
      </c>
      <c r="L695" s="14">
        <f ca="1">L694*(1+Returns!L695)</f>
        <v>25525369.779292885</v>
      </c>
      <c r="M695" s="14">
        <f ca="1">M694*(1+Returns!M695)</f>
        <v>25667995.524753768</v>
      </c>
      <c r="N695" s="14">
        <f ca="1">N694*(1+Returns!N695)-R695-T695</f>
        <v>43532937.318245754</v>
      </c>
      <c r="O695" s="17">
        <f ca="1">(Assumptions!$B$16 / 252)*F694</f>
        <v>4013.7342028880098</v>
      </c>
      <c r="P695" s="17">
        <f t="shared" ca="1" si="104"/>
        <v>68226.623839036736</v>
      </c>
      <c r="Q695" s="16">
        <f t="shared" si="105"/>
        <v>0</v>
      </c>
      <c r="R695" s="17">
        <f t="shared" si="106"/>
        <v>0</v>
      </c>
      <c r="S695" s="19">
        <f t="shared" si="107"/>
        <v>0</v>
      </c>
      <c r="T695" s="20">
        <f ca="1">IF(AND(S695=1,F694&gt;D694),Assumptions!$B$17*(F694-D694),0)</f>
        <v>0</v>
      </c>
      <c r="U695" s="27">
        <f t="shared" ca="1" si="108"/>
        <v>5.3947389462072337E-5</v>
      </c>
      <c r="V695" s="34">
        <f t="shared" ca="1" si="109"/>
        <v>0.26439448101162921</v>
      </c>
    </row>
    <row r="696" spans="1:22" x14ac:dyDescent="0.25">
      <c r="A696" s="4">
        <f t="shared" si="100"/>
        <v>11</v>
      </c>
      <c r="B696" s="4">
        <f t="shared" si="101"/>
        <v>2014</v>
      </c>
      <c r="C696" s="9">
        <v>41969</v>
      </c>
      <c r="D696" s="12">
        <f ca="1">(1+[1]Returns!E696)*D695</f>
        <v>126402229.65247549</v>
      </c>
      <c r="E696" s="12">
        <f t="shared" ca="1" si="102"/>
        <v>126646815.51325583</v>
      </c>
      <c r="F696" s="12">
        <f t="shared" ca="1" si="103"/>
        <v>126574574.93868342</v>
      </c>
      <c r="G696" s="14">
        <f ca="1">G695*(1+Returns!G696)</f>
        <v>12634408.682501858</v>
      </c>
      <c r="H696" s="14">
        <f ca="1">H695*(1+Returns!H696)</f>
        <v>12782513.56656302</v>
      </c>
      <c r="I696" s="14">
        <f ca="1">I695*(1+Returns!I696)</f>
        <v>6462902.4797842419</v>
      </c>
      <c r="J696" s="14">
        <f ca="1">J695*(1+Returns!J696)</f>
        <v>0</v>
      </c>
      <c r="K696" s="14">
        <f ca="1">K695*(1+Returns!K696)</f>
        <v>0</v>
      </c>
      <c r="L696" s="14">
        <f ca="1">L695*(1+Returns!L696)</f>
        <v>25536479.039176933</v>
      </c>
      <c r="M696" s="14">
        <f ca="1">M695*(1+Returns!M696)</f>
        <v>25679419.726431642</v>
      </c>
      <c r="N696" s="14">
        <f ca="1">N695*(1+Returns!N696)-R696-T696</f>
        <v>43551092.018798135</v>
      </c>
      <c r="O696" s="17">
        <f ca="1">(Assumptions!$B$16 / 252)*F695</f>
        <v>4013.95073337025</v>
      </c>
      <c r="P696" s="17">
        <f t="shared" ca="1" si="104"/>
        <v>72240.574572406986</v>
      </c>
      <c r="Q696" s="16">
        <f t="shared" si="105"/>
        <v>0</v>
      </c>
      <c r="R696" s="17">
        <f t="shared" si="106"/>
        <v>0</v>
      </c>
      <c r="S696" s="19">
        <f t="shared" si="107"/>
        <v>0</v>
      </c>
      <c r="T696" s="20">
        <f ca="1">IF(AND(S696=1,F695&gt;D695),Assumptions!$B$17*(F695-D695),0)</f>
        <v>0</v>
      </c>
      <c r="U696" s="27">
        <f t="shared" ca="1" si="108"/>
        <v>1.0687079036633129E-3</v>
      </c>
      <c r="V696" s="34">
        <f t="shared" ca="1" si="109"/>
        <v>0.26574574938683471</v>
      </c>
    </row>
    <row r="697" spans="1:22" x14ac:dyDescent="0.25">
      <c r="A697" s="4">
        <f t="shared" si="100"/>
        <v>11</v>
      </c>
      <c r="B697" s="4">
        <f t="shared" si="101"/>
        <v>2014</v>
      </c>
      <c r="C697" s="9">
        <v>41970</v>
      </c>
      <c r="D697" s="12">
        <f ca="1">(1+[1]Returns!E697)*D696</f>
        <v>126454993.73519932</v>
      </c>
      <c r="E697" s="12">
        <f t="shared" ca="1" si="102"/>
        <v>126863372.23919079</v>
      </c>
      <c r="F697" s="12">
        <f t="shared" ca="1" si="103"/>
        <v>126787113.42414413</v>
      </c>
      <c r="G697" s="14">
        <f ca="1">G696*(1+Returns!G697)</f>
        <v>12801718.60865093</v>
      </c>
      <c r="H697" s="14">
        <f ca="1">H696*(1+Returns!H697)</f>
        <v>12788102.036659973</v>
      </c>
      <c r="I697" s="14">
        <f ca="1">I696*(1+Returns!I697)</f>
        <v>6465855.1565833781</v>
      </c>
      <c r="J697" s="14">
        <f ca="1">J696*(1+Returns!J697)</f>
        <v>0</v>
      </c>
      <c r="K697" s="14">
        <f ca="1">K696*(1+Returns!K697)</f>
        <v>0</v>
      </c>
      <c r="L697" s="14">
        <f ca="1">L696*(1+Returns!L697)</f>
        <v>25547593.134080268</v>
      </c>
      <c r="M697" s="14">
        <f ca="1">M696*(1+Returns!M697)</f>
        <v>25690849.012744341</v>
      </c>
      <c r="N697" s="14">
        <f ca="1">N696*(1+Returns!N697)-R697-T697</f>
        <v>43569254.290471889</v>
      </c>
      <c r="O697" s="17">
        <f ca="1">(Assumptions!$B$16 / 252)*F696</f>
        <v>4018.240474243918</v>
      </c>
      <c r="P697" s="17">
        <f t="shared" ca="1" si="104"/>
        <v>76258.815046650911</v>
      </c>
      <c r="Q697" s="16">
        <f t="shared" si="105"/>
        <v>0</v>
      </c>
      <c r="R697" s="17">
        <f t="shared" si="106"/>
        <v>0</v>
      </c>
      <c r="S697" s="19">
        <f t="shared" si="107"/>
        <v>0</v>
      </c>
      <c r="T697" s="20">
        <f ca="1">IF(AND(S697=1,F696&gt;D696),Assumptions!$B$17*(F696-D696),0)</f>
        <v>0</v>
      </c>
      <c r="U697" s="27">
        <f t="shared" ca="1" si="108"/>
        <v>1.6791562252029824E-3</v>
      </c>
      <c r="V697" s="34">
        <f t="shared" ca="1" si="109"/>
        <v>0.26787113424144193</v>
      </c>
    </row>
    <row r="698" spans="1:22" x14ac:dyDescent="0.25">
      <c r="A698" s="4">
        <f t="shared" si="100"/>
        <v>11</v>
      </c>
      <c r="B698" s="4">
        <f t="shared" si="101"/>
        <v>2014</v>
      </c>
      <c r="C698" s="9">
        <v>41971</v>
      </c>
      <c r="D698" s="12">
        <f ca="1">(1+[1]Returns!E698)*D697</f>
        <v>126507779.8432342</v>
      </c>
      <c r="E698" s="12">
        <f t="shared" ca="1" si="102"/>
        <v>126888412.61538303</v>
      </c>
      <c r="F698" s="12">
        <f t="shared" ca="1" si="103"/>
        <v>126808128.81260863</v>
      </c>
      <c r="G698" s="14">
        <f ca="1">G697*(1+Returns!G698)</f>
        <v>12777490.89452152</v>
      </c>
      <c r="H698" s="14">
        <f ca="1">H697*(1+Returns!H698)</f>
        <v>12793692.950016452</v>
      </c>
      <c r="I698" s="14">
        <f ca="1">I697*(1+Returns!I698)</f>
        <v>6468809.1823585061</v>
      </c>
      <c r="J698" s="14">
        <f ca="1">J697*(1+Returns!J698)</f>
        <v>0</v>
      </c>
      <c r="K698" s="14">
        <f ca="1">K697*(1+Returns!K698)</f>
        <v>0</v>
      </c>
      <c r="L698" s="14">
        <f ca="1">L697*(1+Returns!L698)</f>
        <v>25558712.066107206</v>
      </c>
      <c r="M698" s="14">
        <f ca="1">M697*(1+Returns!M698)</f>
        <v>25702283.385954916</v>
      </c>
      <c r="N698" s="14">
        <f ca="1">N697*(1+Returns!N698)-R698-T698</f>
        <v>43587424.13642443</v>
      </c>
      <c r="O698" s="17">
        <f ca="1">(Assumptions!$B$16 / 252)*F697</f>
        <v>4024.9877277506071</v>
      </c>
      <c r="P698" s="17">
        <f t="shared" ca="1" si="104"/>
        <v>80283.802774401513</v>
      </c>
      <c r="Q698" s="16">
        <f t="shared" si="105"/>
        <v>0</v>
      </c>
      <c r="R698" s="17">
        <f t="shared" si="106"/>
        <v>0</v>
      </c>
      <c r="S698" s="19">
        <f t="shared" si="107"/>
        <v>0</v>
      </c>
      <c r="T698" s="20">
        <f ca="1">IF(AND(S698=1,F697&gt;D697),Assumptions!$B$17*(F697-D697),0)</f>
        <v>0</v>
      </c>
      <c r="U698" s="27">
        <f t="shared" ca="1" si="108"/>
        <v>1.6575334745727588E-4</v>
      </c>
      <c r="V698" s="34">
        <f t="shared" ca="1" si="109"/>
        <v>0.268081288126087</v>
      </c>
    </row>
    <row r="699" spans="1:22" x14ac:dyDescent="0.25">
      <c r="A699" s="4">
        <f t="shared" si="100"/>
        <v>12</v>
      </c>
      <c r="B699" s="4">
        <f t="shared" si="101"/>
        <v>2014</v>
      </c>
      <c r="C699" s="9">
        <v>41974</v>
      </c>
      <c r="D699" s="12">
        <f ca="1">(1+[1]Returns!E699)*D698</f>
        <v>126560452.62244973</v>
      </c>
      <c r="E699" s="12">
        <f t="shared" ca="1" si="102"/>
        <v>126916495.4044276</v>
      </c>
      <c r="F699" s="12">
        <f t="shared" ca="1" si="103"/>
        <v>126912469.74954467</v>
      </c>
      <c r="G699" s="14">
        <f ca="1">G698*(1+Returns!G699)</f>
        <v>12836694.209132154</v>
      </c>
      <c r="H699" s="14">
        <f ca="1">H698*(1+Returns!H699)</f>
        <v>12799272.005007295</v>
      </c>
      <c r="I699" s="14">
        <f ca="1">I698*(1+Returns!I699)</f>
        <v>6471757.0188064864</v>
      </c>
      <c r="J699" s="14">
        <f ca="1">J698*(1+Returns!J699)</f>
        <v>0</v>
      </c>
      <c r="K699" s="14">
        <f ca="1">K698*(1+Returns!K699)</f>
        <v>0</v>
      </c>
      <c r="L699" s="14">
        <f ca="1">L698*(1+Returns!L699)</f>
        <v>25569807.386037946</v>
      </c>
      <c r="M699" s="14">
        <f ca="1">M698*(1+Returns!M699)</f>
        <v>25713693.624936506</v>
      </c>
      <c r="N699" s="14">
        <f ca="1">N698*(1+Returns!N699)-R699-T699</f>
        <v>43525271.160507217</v>
      </c>
      <c r="O699" s="17">
        <f ca="1">(Assumptions!$B$16 / 252)*F698</f>
        <v>4025.6548829399562</v>
      </c>
      <c r="P699" s="17">
        <f t="shared" ca="1" si="104"/>
        <v>4025.6548829399544</v>
      </c>
      <c r="Q699" s="16">
        <f t="shared" si="105"/>
        <v>1</v>
      </c>
      <c r="R699" s="17">
        <f t="shared" ca="1" si="106"/>
        <v>80283.802774401513</v>
      </c>
      <c r="S699" s="19">
        <f t="shared" si="107"/>
        <v>0</v>
      </c>
      <c r="T699" s="20">
        <f ca="1">IF(AND(S699=1,F698&gt;D698),Assumptions!$B$17*(F698-D698),0)</f>
        <v>0</v>
      </c>
      <c r="U699" s="27">
        <f t="shared" ca="1" si="108"/>
        <v>8.2282530239230489E-4</v>
      </c>
      <c r="V699" s="34">
        <f t="shared" ca="1" si="109"/>
        <v>0.26912469749544732</v>
      </c>
    </row>
    <row r="700" spans="1:22" x14ac:dyDescent="0.25">
      <c r="A700" s="4">
        <f t="shared" si="100"/>
        <v>12</v>
      </c>
      <c r="B700" s="4">
        <f t="shared" si="101"/>
        <v>2014</v>
      </c>
      <c r="C700" s="9">
        <v>41975</v>
      </c>
      <c r="D700" s="12">
        <f ca="1">(1+[1]Returns!E700)*D699</f>
        <v>126613147.33250362</v>
      </c>
      <c r="E700" s="12">
        <f t="shared" ca="1" si="102"/>
        <v>126987044.84167209</v>
      </c>
      <c r="F700" s="12">
        <f t="shared" ca="1" si="103"/>
        <v>126978990.21949552</v>
      </c>
      <c r="G700" s="14">
        <f ca="1">G699*(1+Returns!G700)</f>
        <v>12858092.564324571</v>
      </c>
      <c r="H700" s="14">
        <f ca="1">H699*(1+Returns!H700)</f>
        <v>12804853.492904313</v>
      </c>
      <c r="I700" s="14">
        <f ca="1">I699*(1+Returns!I700)</f>
        <v>6474706.1985835833</v>
      </c>
      <c r="J700" s="14">
        <f ca="1">J699*(1+Returns!J700)</f>
        <v>0</v>
      </c>
      <c r="K700" s="14">
        <f ca="1">K699*(1+Returns!K700)</f>
        <v>0</v>
      </c>
      <c r="L700" s="14">
        <f ca="1">L699*(1+Returns!L700)</f>
        <v>25580907.522569932</v>
      </c>
      <c r="M700" s="14">
        <f ca="1">M699*(1+Returns!M700)</f>
        <v>25725108.929365072</v>
      </c>
      <c r="N700" s="14">
        <f ca="1">N699*(1+Returns!N700)-R700-T700</f>
        <v>43543376.133924626</v>
      </c>
      <c r="O700" s="17">
        <f ca="1">(Assumptions!$B$16 / 252)*F699</f>
        <v>4028.9672936363386</v>
      </c>
      <c r="P700" s="17">
        <f t="shared" ca="1" si="104"/>
        <v>8054.622176576293</v>
      </c>
      <c r="Q700" s="16">
        <f t="shared" si="105"/>
        <v>0</v>
      </c>
      <c r="R700" s="17">
        <f t="shared" si="106"/>
        <v>0</v>
      </c>
      <c r="S700" s="19">
        <f t="shared" si="107"/>
        <v>0</v>
      </c>
      <c r="T700" s="20">
        <f ca="1">IF(AND(S700=1,F699&gt;D699),Assumptions!$B$17*(F699-D699),0)</f>
        <v>0</v>
      </c>
      <c r="U700" s="27">
        <f t="shared" ca="1" si="108"/>
        <v>5.2414447596937919E-4</v>
      </c>
      <c r="V700" s="34">
        <f t="shared" ca="1" si="109"/>
        <v>0.26978990219495591</v>
      </c>
    </row>
    <row r="701" spans="1:22" x14ac:dyDescent="0.25">
      <c r="A701" s="4">
        <f t="shared" si="100"/>
        <v>12</v>
      </c>
      <c r="B701" s="4">
        <f t="shared" si="101"/>
        <v>2014</v>
      </c>
      <c r="C701" s="9">
        <v>41976</v>
      </c>
      <c r="D701" s="12">
        <f ca="1">(1+[1]Returns!E701)*D700</f>
        <v>126665863.98252697</v>
      </c>
      <c r="E701" s="12">
        <f t="shared" ca="1" si="102"/>
        <v>127153933.60550198</v>
      </c>
      <c r="F701" s="12">
        <f t="shared" ca="1" si="103"/>
        <v>127141847.90427081</v>
      </c>
      <c r="G701" s="14">
        <f ca="1">G700*(1+Returns!G701)</f>
        <v>12975809.050777491</v>
      </c>
      <c r="H701" s="14">
        <f ca="1">H700*(1+Returns!H701)</f>
        <v>12810437.414768446</v>
      </c>
      <c r="I701" s="14">
        <f ca="1">I700*(1+Returns!I701)</f>
        <v>6477656.7223019516</v>
      </c>
      <c r="J701" s="14">
        <f ca="1">J700*(1+Returns!J701)</f>
        <v>0</v>
      </c>
      <c r="K701" s="14">
        <f ca="1">K700*(1+Returns!K701)</f>
        <v>0</v>
      </c>
      <c r="L701" s="14">
        <f ca="1">L700*(1+Returns!L701)</f>
        <v>25592012.477794103</v>
      </c>
      <c r="M701" s="14">
        <f ca="1">M700*(1+Returns!M701)</f>
        <v>25736529.301489361</v>
      </c>
      <c r="N701" s="14">
        <f ca="1">N700*(1+Returns!N701)-R701-T701</f>
        <v>43561488.638370641</v>
      </c>
      <c r="O701" s="17">
        <f ca="1">(Assumptions!$B$16 / 252)*F700</f>
        <v>4031.0790545871591</v>
      </c>
      <c r="P701" s="17">
        <f t="shared" ca="1" si="104"/>
        <v>12085.701231163452</v>
      </c>
      <c r="Q701" s="16">
        <f t="shared" si="105"/>
        <v>0</v>
      </c>
      <c r="R701" s="17">
        <f t="shared" si="106"/>
        <v>0</v>
      </c>
      <c r="S701" s="19">
        <f t="shared" si="107"/>
        <v>0</v>
      </c>
      <c r="T701" s="20">
        <f ca="1">IF(AND(S701=1,F700&gt;D700),Assumptions!$B$17*(F700-D700),0)</f>
        <v>0</v>
      </c>
      <c r="U701" s="27">
        <f t="shared" ca="1" si="108"/>
        <v>1.2825561495943827E-3</v>
      </c>
      <c r="V701" s="34">
        <f t="shared" ca="1" si="109"/>
        <v>0.27141847904270899</v>
      </c>
    </row>
    <row r="702" spans="1:22" x14ac:dyDescent="0.25">
      <c r="A702" s="4">
        <f t="shared" si="100"/>
        <v>12</v>
      </c>
      <c r="B702" s="4">
        <f t="shared" si="101"/>
        <v>2014</v>
      </c>
      <c r="C702" s="9">
        <v>41977</v>
      </c>
      <c r="D702" s="12">
        <f ca="1">(1+[1]Returns!E702)*D701</f>
        <v>126718738.11412919</v>
      </c>
      <c r="E702" s="12">
        <f t="shared" ca="1" si="102"/>
        <v>127504391.22897342</v>
      </c>
      <c r="F702" s="12">
        <f t="shared" ca="1" si="103"/>
        <v>127488269.27860244</v>
      </c>
      <c r="G702" s="14">
        <f ca="1">G701*(1+Returns!G702)</f>
        <v>13276947.002226068</v>
      </c>
      <c r="H702" s="14">
        <f ca="1">H701*(1+Returns!H702)</f>
        <v>12816038.093073893</v>
      </c>
      <c r="I702" s="14">
        <f ca="1">I701*(1+Returns!I702)</f>
        <v>6480616.1398046194</v>
      </c>
      <c r="J702" s="14">
        <f ca="1">J701*(1+Returns!J702)</f>
        <v>0</v>
      </c>
      <c r="K702" s="14">
        <f ca="1">K701*(1+Returns!K702)</f>
        <v>0</v>
      </c>
      <c r="L702" s="14">
        <f ca="1">L701*(1+Returns!L702)</f>
        <v>25603150.742196534</v>
      </c>
      <c r="M702" s="14">
        <f ca="1">M701*(1+Returns!M702)</f>
        <v>25747984.005887497</v>
      </c>
      <c r="N702" s="14">
        <f ca="1">N701*(1+Returns!N702)-R702-T702</f>
        <v>43579655.245784797</v>
      </c>
      <c r="O702" s="17">
        <f ca="1">(Assumptions!$B$16 / 252)*F701</f>
        <v>4036.249139818121</v>
      </c>
      <c r="P702" s="17">
        <f t="shared" ca="1" si="104"/>
        <v>16121.950370981573</v>
      </c>
      <c r="Q702" s="16">
        <f t="shared" si="105"/>
        <v>0</v>
      </c>
      <c r="R702" s="17">
        <f t="shared" si="106"/>
        <v>0</v>
      </c>
      <c r="S702" s="19">
        <f t="shared" si="107"/>
        <v>0</v>
      </c>
      <c r="T702" s="20">
        <f ca="1">IF(AND(S702=1,F701&gt;D701),Assumptions!$B$17*(F701-D701),0)</f>
        <v>0</v>
      </c>
      <c r="U702" s="27">
        <f t="shared" ca="1" si="108"/>
        <v>2.7246841228267815E-3</v>
      </c>
      <c r="V702" s="34">
        <f t="shared" ca="1" si="109"/>
        <v>0.27488269278602528</v>
      </c>
    </row>
    <row r="703" spans="1:22" x14ac:dyDescent="0.25">
      <c r="A703" s="4">
        <f t="shared" si="100"/>
        <v>12</v>
      </c>
      <c r="B703" s="4">
        <f t="shared" si="101"/>
        <v>2014</v>
      </c>
      <c r="C703" s="9">
        <v>41978</v>
      </c>
      <c r="D703" s="12">
        <f ca="1">(1+[1]Returns!E703)*D702</f>
        <v>126773893.71208073</v>
      </c>
      <c r="E703" s="12">
        <f t="shared" ca="1" si="102"/>
        <v>127139005.12502801</v>
      </c>
      <c r="F703" s="12">
        <f t="shared" ca="1" si="103"/>
        <v>127118835.92801327</v>
      </c>
      <c r="G703" s="14">
        <f ca="1">G702*(1+Returns!G703)</f>
        <v>12860116.385979941</v>
      </c>
      <c r="H703" s="14">
        <f ca="1">H702*(1+Returns!H703)</f>
        <v>12821879.944597416</v>
      </c>
      <c r="I703" s="14">
        <f ca="1">I702*(1+Returns!I703)</f>
        <v>6483702.7372764768</v>
      </c>
      <c r="J703" s="14">
        <f ca="1">J702*(1+Returns!J703)</f>
        <v>0</v>
      </c>
      <c r="K703" s="14">
        <f ca="1">K702*(1+Returns!K703)</f>
        <v>0</v>
      </c>
      <c r="L703" s="14">
        <f ca="1">L702*(1+Returns!L703)</f>
        <v>25614768.733332805</v>
      </c>
      <c r="M703" s="14">
        <f ca="1">M702*(1+Returns!M703)</f>
        <v>25759931.567574628</v>
      </c>
      <c r="N703" s="14">
        <f ca="1">N702*(1+Returns!N703)-R703-T703</f>
        <v>43598605.75626675</v>
      </c>
      <c r="O703" s="17">
        <f ca="1">(Assumptions!$B$16 / 252)*F702</f>
        <v>4047.2466437651565</v>
      </c>
      <c r="P703" s="17">
        <f t="shared" ca="1" si="104"/>
        <v>20169.197014746729</v>
      </c>
      <c r="Q703" s="16">
        <f t="shared" si="105"/>
        <v>0</v>
      </c>
      <c r="R703" s="17">
        <f t="shared" si="106"/>
        <v>0</v>
      </c>
      <c r="S703" s="19">
        <f t="shared" si="107"/>
        <v>0</v>
      </c>
      <c r="T703" s="20">
        <f ca="1">IF(AND(S703=1,F702&gt;D702),Assumptions!$B$17*(F702-D702),0)</f>
        <v>0</v>
      </c>
      <c r="U703" s="27">
        <f t="shared" ca="1" si="108"/>
        <v>-2.8977830876489863E-3</v>
      </c>
      <c r="V703" s="34">
        <f t="shared" ca="1" si="109"/>
        <v>0.27118835928013363</v>
      </c>
    </row>
    <row r="704" spans="1:22" x14ac:dyDescent="0.25">
      <c r="A704" s="4">
        <f t="shared" si="100"/>
        <v>12</v>
      </c>
      <c r="B704" s="4">
        <f t="shared" si="101"/>
        <v>2014</v>
      </c>
      <c r="C704" s="9">
        <v>41981</v>
      </c>
      <c r="D704" s="12">
        <f ca="1">(1+[1]Returns!E704)*D703</f>
        <v>126829073.31705785</v>
      </c>
      <c r="E704" s="12">
        <f t="shared" ca="1" si="102"/>
        <v>127203254.90389568</v>
      </c>
      <c r="F704" s="12">
        <f t="shared" ca="1" si="103"/>
        <v>127179050.18828005</v>
      </c>
      <c r="G704" s="14">
        <f ca="1">G703*(1+Returns!G704)</f>
        <v>12872898.463201925</v>
      </c>
      <c r="H704" s="14">
        <f ca="1">H703*(1+Returns!H704)</f>
        <v>12827724.458974229</v>
      </c>
      <c r="I704" s="14">
        <f ca="1">I703*(1+Returns!I704)</f>
        <v>6486790.8048375584</v>
      </c>
      <c r="J704" s="14">
        <f ca="1">J703*(1+Returns!J704)</f>
        <v>0</v>
      </c>
      <c r="K704" s="14">
        <f ca="1">K703*(1+Returns!K704)</f>
        <v>0</v>
      </c>
      <c r="L704" s="14">
        <f ca="1">L703*(1+Returns!L704)</f>
        <v>25626391.99638734</v>
      </c>
      <c r="M704" s="14">
        <f ca="1">M703*(1+Returns!M704)</f>
        <v>25771884.673161048</v>
      </c>
      <c r="N704" s="14">
        <f ca="1">N703*(1+Returns!N704)-R704-T704</f>
        <v>43617564.507333569</v>
      </c>
      <c r="O704" s="17">
        <f ca="1">(Assumptions!$B$16 / 252)*F703</f>
        <v>4035.5186008893097</v>
      </c>
      <c r="P704" s="17">
        <f t="shared" ca="1" si="104"/>
        <v>24204.71561563604</v>
      </c>
      <c r="Q704" s="16">
        <f t="shared" si="105"/>
        <v>0</v>
      </c>
      <c r="R704" s="17">
        <f t="shared" si="106"/>
        <v>0</v>
      </c>
      <c r="S704" s="19">
        <f t="shared" si="107"/>
        <v>0</v>
      </c>
      <c r="T704" s="20">
        <f ca="1">IF(AND(S704=1,F703&gt;D703),Assumptions!$B$17*(F703-D703),0)</f>
        <v>0</v>
      </c>
      <c r="U704" s="27">
        <f t="shared" ca="1" si="108"/>
        <v>4.7368479916598538E-4</v>
      </c>
      <c r="V704" s="34">
        <f t="shared" ca="1" si="109"/>
        <v>0.27179050188280129</v>
      </c>
    </row>
    <row r="705" spans="1:22" x14ac:dyDescent="0.25">
      <c r="A705" s="4">
        <f t="shared" si="100"/>
        <v>12</v>
      </c>
      <c r="B705" s="4">
        <f t="shared" si="101"/>
        <v>2014</v>
      </c>
      <c r="C705" s="9">
        <v>41982</v>
      </c>
      <c r="D705" s="12">
        <f ca="1">(1+[1]Returns!E705)*D704</f>
        <v>126884276.93950982</v>
      </c>
      <c r="E705" s="12">
        <f t="shared" ca="1" si="102"/>
        <v>127219804.17641136</v>
      </c>
      <c r="F705" s="12">
        <f t="shared" ca="1" si="103"/>
        <v>127191562.03063102</v>
      </c>
      <c r="G705" s="14">
        <f ca="1">G704*(1+Returns!G705)</f>
        <v>12837956.834264921</v>
      </c>
      <c r="H705" s="14">
        <f ca="1">H704*(1+Returns!H705)</f>
        <v>12833571.637418127</v>
      </c>
      <c r="I705" s="14">
        <f ca="1">I704*(1+Returns!I705)</f>
        <v>6489880.3431880409</v>
      </c>
      <c r="J705" s="14">
        <f ca="1">J704*(1+Returns!J705)</f>
        <v>0</v>
      </c>
      <c r="K705" s="14">
        <f ca="1">K704*(1+Returns!K705)</f>
        <v>0</v>
      </c>
      <c r="L705" s="14">
        <f ca="1">L704*(1+Returns!L705)</f>
        <v>25638020.533752389</v>
      </c>
      <c r="M705" s="14">
        <f ca="1">M704*(1+Returns!M705)</f>
        <v>25783843.325219236</v>
      </c>
      <c r="N705" s="14">
        <f ca="1">N704*(1+Returns!N705)-R705-T705</f>
        <v>43636531.502568655</v>
      </c>
      <c r="O705" s="17">
        <f ca="1">(Assumptions!$B$16 / 252)*F704</f>
        <v>4037.430164707303</v>
      </c>
      <c r="P705" s="17">
        <f t="shared" ca="1" si="104"/>
        <v>28242.145780343344</v>
      </c>
      <c r="Q705" s="16">
        <f t="shared" si="105"/>
        <v>0</v>
      </c>
      <c r="R705" s="17">
        <f t="shared" si="106"/>
        <v>0</v>
      </c>
      <c r="S705" s="19">
        <f t="shared" si="107"/>
        <v>0</v>
      </c>
      <c r="T705" s="20">
        <f ca="1">IF(AND(S705=1,F704&gt;D704),Assumptions!$B$17*(F704-D704),0)</f>
        <v>0</v>
      </c>
      <c r="U705" s="27">
        <f t="shared" ca="1" si="108"/>
        <v>9.8379743616927584E-5</v>
      </c>
      <c r="V705" s="34">
        <f t="shared" ca="1" si="109"/>
        <v>0.27191562030631089</v>
      </c>
    </row>
    <row r="706" spans="1:22" x14ac:dyDescent="0.25">
      <c r="A706" s="4">
        <f t="shared" si="100"/>
        <v>12</v>
      </c>
      <c r="B706" s="4">
        <f t="shared" si="101"/>
        <v>2014</v>
      </c>
      <c r="C706" s="9">
        <v>41983</v>
      </c>
      <c r="D706" s="12">
        <f ca="1">(1+[1]Returns!E706)*D705</f>
        <v>126939414.50205389</v>
      </c>
      <c r="E706" s="12">
        <f t="shared" ca="1" si="102"/>
        <v>127200473.3022024</v>
      </c>
      <c r="F706" s="12">
        <f t="shared" ca="1" si="103"/>
        <v>127168193.32905601</v>
      </c>
      <c r="G706" s="14">
        <f ca="1">G705*(1+Returns!G706)</f>
        <v>12767195.718779854</v>
      </c>
      <c r="H706" s="14">
        <f ca="1">H705*(1+Returns!H706)</f>
        <v>12839411.962910628</v>
      </c>
      <c r="I706" s="14">
        <f ca="1">I705*(1+Returns!I706)</f>
        <v>6492966.336289227</v>
      </c>
      <c r="J706" s="14">
        <f ca="1">J705*(1+Returns!J706)</f>
        <v>0</v>
      </c>
      <c r="K706" s="14">
        <f ca="1">K705*(1+Returns!K706)</f>
        <v>0</v>
      </c>
      <c r="L706" s="14">
        <f ca="1">L705*(1+Returns!L706)</f>
        <v>25649635.413766362</v>
      </c>
      <c r="M706" s="14">
        <f ca="1">M705*(1+Returns!M706)</f>
        <v>25795788.079054557</v>
      </c>
      <c r="N706" s="14">
        <f ca="1">N705*(1+Returns!N706)-R706-T706</f>
        <v>43655475.791401781</v>
      </c>
      <c r="O706" s="17">
        <f ca="1">(Assumptions!$B$16 / 252)*F705</f>
        <v>4037.8273660517784</v>
      </c>
      <c r="P706" s="17">
        <f t="shared" ca="1" si="104"/>
        <v>32279.973146395121</v>
      </c>
      <c r="Q706" s="16">
        <f t="shared" si="105"/>
        <v>0</v>
      </c>
      <c r="R706" s="17">
        <f t="shared" si="106"/>
        <v>0</v>
      </c>
      <c r="S706" s="19">
        <f t="shared" si="107"/>
        <v>0</v>
      </c>
      <c r="T706" s="20">
        <f ca="1">IF(AND(S706=1,F705&gt;D705),Assumptions!$B$17*(F705-D705),0)</f>
        <v>0</v>
      </c>
      <c r="U706" s="27">
        <f t="shared" ca="1" si="108"/>
        <v>-1.8372839520108819E-4</v>
      </c>
      <c r="V706" s="34">
        <f t="shared" ca="1" si="109"/>
        <v>0.2716819332905609</v>
      </c>
    </row>
    <row r="707" spans="1:22" x14ac:dyDescent="0.25">
      <c r="A707" s="4">
        <f t="shared" si="100"/>
        <v>12</v>
      </c>
      <c r="B707" s="4">
        <f t="shared" si="101"/>
        <v>2014</v>
      </c>
      <c r="C707" s="9">
        <v>41984</v>
      </c>
      <c r="D707" s="12">
        <f ca="1">(1+[1]Returns!E707)*D706</f>
        <v>126994576.02462576</v>
      </c>
      <c r="E707" s="12">
        <f t="shared" ca="1" si="102"/>
        <v>127362253.62042648</v>
      </c>
      <c r="F707" s="12">
        <f t="shared" ca="1" si="103"/>
        <v>127325936.56177758</v>
      </c>
      <c r="G707" s="14">
        <f ca="1">G706*(1+Returns!G707)</f>
        <v>12877522.650528897</v>
      </c>
      <c r="H707" s="14">
        <f ca="1">H706*(1+Returns!H707)</f>
        <v>12845254.946229246</v>
      </c>
      <c r="I707" s="14">
        <f ca="1">I706*(1+Returns!I707)</f>
        <v>6496053.7968062842</v>
      </c>
      <c r="J707" s="14">
        <f ca="1">J706*(1+Returns!J707)</f>
        <v>0</v>
      </c>
      <c r="K707" s="14">
        <f ca="1">K706*(1+Returns!K707)</f>
        <v>0</v>
      </c>
      <c r="L707" s="14">
        <f ca="1">L706*(1+Returns!L707)</f>
        <v>25661255.555709098</v>
      </c>
      <c r="M707" s="14">
        <f ca="1">M706*(1+Returns!M707)</f>
        <v>25807738.366477031</v>
      </c>
      <c r="N707" s="14">
        <f ca="1">N706*(1+Returns!N707)-R707-T707</f>
        <v>43674428.304675922</v>
      </c>
      <c r="O707" s="17">
        <f ca="1">(Assumptions!$B$16 / 252)*F706</f>
        <v>4037.0855025097144</v>
      </c>
      <c r="P707" s="17">
        <f t="shared" ca="1" si="104"/>
        <v>36317.058648904836</v>
      </c>
      <c r="Q707" s="16">
        <f t="shared" si="105"/>
        <v>0</v>
      </c>
      <c r="R707" s="17">
        <f t="shared" si="106"/>
        <v>0</v>
      </c>
      <c r="S707" s="19">
        <f t="shared" si="107"/>
        <v>0</v>
      </c>
      <c r="T707" s="20">
        <f ca="1">IF(AND(S707=1,F706&gt;D706),Assumptions!$B$17*(F706-D706),0)</f>
        <v>0</v>
      </c>
      <c r="U707" s="27">
        <f t="shared" ca="1" si="108"/>
        <v>1.2404299266357555E-3</v>
      </c>
      <c r="V707" s="34">
        <f t="shared" ca="1" si="109"/>
        <v>0.27325936561777642</v>
      </c>
    </row>
    <row r="708" spans="1:22" x14ac:dyDescent="0.25">
      <c r="A708" s="4">
        <f t="shared" ref="A708:A771" si="110">MONTH(C708)</f>
        <v>12</v>
      </c>
      <c r="B708" s="4">
        <f t="shared" ref="B708:B771" si="111">YEAR(C708)</f>
        <v>2014</v>
      </c>
      <c r="C708" s="9">
        <v>41985</v>
      </c>
      <c r="D708" s="12">
        <f ca="1">(1+[1]Returns!E708)*D707</f>
        <v>127049851.68378623</v>
      </c>
      <c r="E708" s="12">
        <f t="shared" ref="E708:E771" ca="1" si="112">SUM(G708:N708)</f>
        <v>127349829.05664122</v>
      </c>
      <c r="F708" s="12">
        <f t="shared" ref="F708:F771" ca="1" si="113">E708-P708</f>
        <v>127309469.90476814</v>
      </c>
      <c r="G708" s="14">
        <f ca="1">G707*(1+Returns!G708)</f>
        <v>12813537.598692134</v>
      </c>
      <c r="H708" s="14">
        <f ca="1">H707*(1+Returns!H708)</f>
        <v>12851110.115481451</v>
      </c>
      <c r="I708" s="14">
        <f ca="1">I707*(1+Returns!I708)</f>
        <v>6499147.7469483269</v>
      </c>
      <c r="J708" s="14">
        <f ca="1">J707*(1+Returns!J708)</f>
        <v>0</v>
      </c>
      <c r="K708" s="14">
        <f ca="1">K707*(1+Returns!K708)</f>
        <v>0</v>
      </c>
      <c r="L708" s="14">
        <f ca="1">L707*(1+Returns!L708)</f>
        <v>25672899.913178761</v>
      </c>
      <c r="M708" s="14">
        <f ca="1">M707*(1+Returns!M708)</f>
        <v>25819713.655341133</v>
      </c>
      <c r="N708" s="14">
        <f ca="1">N707*(1+Returns!N708)-R708-T708</f>
        <v>43693420.026999407</v>
      </c>
      <c r="O708" s="17">
        <f ca="1">(Assumptions!$B$16 / 252)*F707</f>
        <v>4042.0932241834148</v>
      </c>
      <c r="P708" s="17">
        <f t="shared" ca="1" si="104"/>
        <v>40359.151873088253</v>
      </c>
      <c r="Q708" s="16">
        <f t="shared" si="105"/>
        <v>0</v>
      </c>
      <c r="R708" s="17">
        <f t="shared" si="106"/>
        <v>0</v>
      </c>
      <c r="S708" s="19">
        <f t="shared" si="107"/>
        <v>0</v>
      </c>
      <c r="T708" s="20">
        <f ca="1">IF(AND(S708=1,F707&gt;D707),Assumptions!$B$17*(F707-D707),0)</f>
        <v>0</v>
      </c>
      <c r="U708" s="27">
        <f t="shared" ca="1" si="108"/>
        <v>-1.2932680845778588E-4</v>
      </c>
      <c r="V708" s="34">
        <f t="shared" ca="1" si="109"/>
        <v>0.27309469904768213</v>
      </c>
    </row>
    <row r="709" spans="1:22" x14ac:dyDescent="0.25">
      <c r="A709" s="4">
        <f t="shared" si="110"/>
        <v>12</v>
      </c>
      <c r="B709" s="4">
        <f t="shared" si="111"/>
        <v>2014</v>
      </c>
      <c r="C709" s="9">
        <v>41988</v>
      </c>
      <c r="D709" s="12">
        <f ca="1">(1+[1]Returns!E709)*D708</f>
        <v>127105151.4022301</v>
      </c>
      <c r="E709" s="12">
        <f t="shared" ca="1" si="112"/>
        <v>127473123.50785035</v>
      </c>
      <c r="F709" s="12">
        <f t="shared" ca="1" si="113"/>
        <v>127428722.78550409</v>
      </c>
      <c r="G709" s="14">
        <f ca="1">G708*(1+Returns!G709)</f>
        <v>12885248.320181251</v>
      </c>
      <c r="H709" s="14">
        <f ca="1">H708*(1+Returns!H709)</f>
        <v>12856967.953657482</v>
      </c>
      <c r="I709" s="14">
        <f ca="1">I708*(1+Returns!I709)</f>
        <v>6502243.1706815343</v>
      </c>
      <c r="J709" s="14">
        <f ca="1">J708*(1+Returns!J709)</f>
        <v>0</v>
      </c>
      <c r="K709" s="14">
        <f ca="1">K708*(1+Returns!K709)</f>
        <v>0</v>
      </c>
      <c r="L709" s="14">
        <f ca="1">L708*(1+Returns!L709)</f>
        <v>25684549.554530989</v>
      </c>
      <c r="M709" s="14">
        <f ca="1">M708*(1+Returns!M709)</f>
        <v>25831694.500970472</v>
      </c>
      <c r="N709" s="14">
        <f ca="1">N708*(1+Returns!N709)-R709-T709</f>
        <v>43712420.007828631</v>
      </c>
      <c r="O709" s="17">
        <f ca="1">(Assumptions!$B$16 / 252)*F708</f>
        <v>4041.5704731672422</v>
      </c>
      <c r="P709" s="17">
        <f t="shared" ref="P709:P772" ca="1" si="114">P708+O709-IF(Q709=1,P708,0)</f>
        <v>44400.722346255498</v>
      </c>
      <c r="Q709" s="16">
        <f t="shared" ref="Q709:Q772" si="115">IF(DAY(C709)&lt;DAY(C708),1,0)</f>
        <v>0</v>
      </c>
      <c r="R709" s="17">
        <f t="shared" ref="R709:R772" si="116">IF(Q709=1,P708,0)</f>
        <v>0</v>
      </c>
      <c r="S709" s="19">
        <f t="shared" ref="S709:S772" si="117">IF(AND(DAY(C709)&lt;DAY(C708),OR(MONTH(C709)=7,MONTH(C709)=1)),1,0)</f>
        <v>0</v>
      </c>
      <c r="T709" s="20">
        <f ca="1">IF(AND(S709=1,F708&gt;D708),Assumptions!$B$17*(F708-D708),0)</f>
        <v>0</v>
      </c>
      <c r="U709" s="27">
        <f t="shared" ref="U709:U772" ca="1" si="118">F709/F708-1</f>
        <v>9.3671649740700857E-4</v>
      </c>
      <c r="V709" s="34">
        <f t="shared" ca="1" si="109"/>
        <v>0.27428722785504145</v>
      </c>
    </row>
    <row r="710" spans="1:22" x14ac:dyDescent="0.25">
      <c r="A710" s="4">
        <f t="shared" si="110"/>
        <v>12</v>
      </c>
      <c r="B710" s="4">
        <f t="shared" si="111"/>
        <v>2014</v>
      </c>
      <c r="C710" s="9">
        <v>41989</v>
      </c>
      <c r="D710" s="12">
        <f ca="1">(1+[1]Returns!E710)*D709</f>
        <v>127160475.19042942</v>
      </c>
      <c r="E710" s="12">
        <f t="shared" ca="1" si="112"/>
        <v>127875759.24320403</v>
      </c>
      <c r="F710" s="12">
        <f t="shared" ca="1" si="113"/>
        <v>127827313.16457887</v>
      </c>
      <c r="G710" s="14">
        <f ca="1">G709*(1+Returns!G710)</f>
        <v>13236277.073660625</v>
      </c>
      <c r="H710" s="14">
        <f ca="1">H709*(1+Returns!H710)</f>
        <v>12862828.461973896</v>
      </c>
      <c r="I710" s="14">
        <f ca="1">I709*(1+Returns!I710)</f>
        <v>6505340.0687077511</v>
      </c>
      <c r="J710" s="14">
        <f ca="1">J709*(1+Returns!J710)</f>
        <v>0</v>
      </c>
      <c r="K710" s="14">
        <f ca="1">K709*(1+Returns!K710)</f>
        <v>0</v>
      </c>
      <c r="L710" s="14">
        <f ca="1">L709*(1+Returns!L710)</f>
        <v>25696204.482163463</v>
      </c>
      <c r="M710" s="14">
        <f ca="1">M709*(1+Returns!M710)</f>
        <v>25843680.905943494</v>
      </c>
      <c r="N710" s="14">
        <f ca="1">N709*(1+Returns!N710)-R710-T710</f>
        <v>43731428.250754781</v>
      </c>
      <c r="O710" s="17">
        <f ca="1">(Assumptions!$B$16 / 252)*F709</f>
        <v>4045.3562789048915</v>
      </c>
      <c r="P710" s="17">
        <f t="shared" ca="1" si="114"/>
        <v>48446.078625160386</v>
      </c>
      <c r="Q710" s="16">
        <f t="shared" si="115"/>
        <v>0</v>
      </c>
      <c r="R710" s="17">
        <f t="shared" si="116"/>
        <v>0</v>
      </c>
      <c r="S710" s="19">
        <f t="shared" si="117"/>
        <v>0</v>
      </c>
      <c r="T710" s="20">
        <f ca="1">IF(AND(S710=1,F709&gt;D709),Assumptions!$B$17*(F709-D709),0)</f>
        <v>0</v>
      </c>
      <c r="U710" s="27">
        <f t="shared" ca="1" si="118"/>
        <v>3.1279476899859215E-3</v>
      </c>
      <c r="V710" s="34">
        <f t="shared" ref="V710:V773" ca="1" si="119">(1+V709)*(1+U710)-1</f>
        <v>0.27827313164578915</v>
      </c>
    </row>
    <row r="711" spans="1:22" x14ac:dyDescent="0.25">
      <c r="A711" s="4">
        <f t="shared" si="110"/>
        <v>12</v>
      </c>
      <c r="B711" s="4">
        <f t="shared" si="111"/>
        <v>2014</v>
      </c>
      <c r="C711" s="9">
        <v>41990</v>
      </c>
      <c r="D711" s="12">
        <f ca="1">(1+[1]Returns!E711)*D710</f>
        <v>127215823.05886079</v>
      </c>
      <c r="E711" s="12">
        <f t="shared" ca="1" si="112"/>
        <v>128465207.13792893</v>
      </c>
      <c r="F711" s="12">
        <f t="shared" ca="1" si="113"/>
        <v>128412703.04936203</v>
      </c>
      <c r="G711" s="14">
        <f ca="1">G710*(1+Returns!G711)</f>
        <v>13774094.723866552</v>
      </c>
      <c r="H711" s="14">
        <f ca="1">H710*(1+Returns!H711)</f>
        <v>12868691.641647808</v>
      </c>
      <c r="I711" s="14">
        <f ca="1">I710*(1+Returns!I711)</f>
        <v>6508438.4417291554</v>
      </c>
      <c r="J711" s="14">
        <f ca="1">J710*(1+Returns!J711)</f>
        <v>0</v>
      </c>
      <c r="K711" s="14">
        <f ca="1">K710*(1+Returns!K711)</f>
        <v>0</v>
      </c>
      <c r="L711" s="14">
        <f ca="1">L710*(1+Returns!L711)</f>
        <v>25707864.698474947</v>
      </c>
      <c r="M711" s="14">
        <f ca="1">M710*(1+Returns!M711)</f>
        <v>25855672.872839842</v>
      </c>
      <c r="N711" s="14">
        <f ca="1">N710*(1+Returns!N711)-R711-T711</f>
        <v>43750444.759370618</v>
      </c>
      <c r="O711" s="17">
        <f ca="1">(Assumptions!$B$16 / 252)*F710</f>
        <v>4058.0099417326624</v>
      </c>
      <c r="P711" s="17">
        <f t="shared" ca="1" si="114"/>
        <v>52504.08856689305</v>
      </c>
      <c r="Q711" s="16">
        <f t="shared" si="115"/>
        <v>0</v>
      </c>
      <c r="R711" s="17">
        <f t="shared" si="116"/>
        <v>0</v>
      </c>
      <c r="S711" s="19">
        <f t="shared" si="117"/>
        <v>0</v>
      </c>
      <c r="T711" s="20">
        <f ca="1">IF(AND(S711=1,F710&gt;D710),Assumptions!$B$17*(F710-D710),0)</f>
        <v>0</v>
      </c>
      <c r="U711" s="27">
        <f t="shared" ca="1" si="118"/>
        <v>4.5795368007890414E-3</v>
      </c>
      <c r="V711" s="34">
        <f t="shared" ca="1" si="119"/>
        <v>0.28412703049362098</v>
      </c>
    </row>
    <row r="712" spans="1:22" x14ac:dyDescent="0.25">
      <c r="A712" s="4">
        <f t="shared" si="110"/>
        <v>12</v>
      </c>
      <c r="B712" s="4">
        <f t="shared" si="111"/>
        <v>2014</v>
      </c>
      <c r="C712" s="9">
        <v>41991</v>
      </c>
      <c r="D712" s="12">
        <f ca="1">(1+[1]Returns!E712)*D711</f>
        <v>127271195.01800539</v>
      </c>
      <c r="E712" s="12">
        <f t="shared" ca="1" si="112"/>
        <v>128507294.94034174</v>
      </c>
      <c r="F712" s="12">
        <f t="shared" ca="1" si="113"/>
        <v>128450714.25802726</v>
      </c>
      <c r="G712" s="14">
        <f ca="1">G711*(1+Returns!G712)</f>
        <v>13764529.008620486</v>
      </c>
      <c r="H712" s="14">
        <f ca="1">H711*(1+Returns!H712)</f>
        <v>12874557.493896883</v>
      </c>
      <c r="I712" s="14">
        <f ca="1">I711*(1+Returns!I712)</f>
        <v>6511538.2904482596</v>
      </c>
      <c r="J712" s="14">
        <f ca="1">J711*(1+Returns!J712)</f>
        <v>0</v>
      </c>
      <c r="K712" s="14">
        <f ca="1">K711*(1+Returns!K712)</f>
        <v>0</v>
      </c>
      <c r="L712" s="14">
        <f ca="1">L711*(1+Returns!L712)</f>
        <v>25719530.205865297</v>
      </c>
      <c r="M712" s="14">
        <f ca="1">M711*(1+Returns!M712)</f>
        <v>25867670.404240355</v>
      </c>
      <c r="N712" s="14">
        <f ca="1">N711*(1+Returns!N712)-R712-T712</f>
        <v>43769469.537270457</v>
      </c>
      <c r="O712" s="17">
        <f ca="1">(Assumptions!$B$16 / 252)*F711</f>
        <v>4076.5937475987944</v>
      </c>
      <c r="P712" s="17">
        <f t="shared" ca="1" si="114"/>
        <v>56580.682314491845</v>
      </c>
      <c r="Q712" s="16">
        <f t="shared" si="115"/>
        <v>0</v>
      </c>
      <c r="R712" s="17">
        <f t="shared" si="116"/>
        <v>0</v>
      </c>
      <c r="S712" s="19">
        <f t="shared" si="117"/>
        <v>0</v>
      </c>
      <c r="T712" s="20">
        <f ca="1">IF(AND(S712=1,F711&gt;D711),Assumptions!$B$17*(F711-D711),0)</f>
        <v>0</v>
      </c>
      <c r="U712" s="27">
        <f t="shared" ca="1" si="118"/>
        <v>2.9600816556762943E-4</v>
      </c>
      <c r="V712" s="34">
        <f t="shared" ca="1" si="119"/>
        <v>0.28450714258027321</v>
      </c>
    </row>
    <row r="713" spans="1:22" x14ac:dyDescent="0.25">
      <c r="A713" s="4">
        <f t="shared" si="110"/>
        <v>12</v>
      </c>
      <c r="B713" s="4">
        <f t="shared" si="111"/>
        <v>2014</v>
      </c>
      <c r="C713" s="9">
        <v>41992</v>
      </c>
      <c r="D713" s="12">
        <f ca="1">(1+[1]Returns!E713)*D712</f>
        <v>127326591.07834892</v>
      </c>
      <c r="E713" s="12">
        <f t="shared" ca="1" si="112"/>
        <v>128349115.97490488</v>
      </c>
      <c r="F713" s="12">
        <f t="shared" ca="1" si="113"/>
        <v>128288457.49213775</v>
      </c>
      <c r="G713" s="14">
        <f ca="1">G712*(1+Returns!G713)</f>
        <v>13554673.241884921</v>
      </c>
      <c r="H713" s="14">
        <f ca="1">H712*(1+Returns!H713)</f>
        <v>12880426.019939346</v>
      </c>
      <c r="I713" s="14">
        <f ca="1">I712*(1+Returns!I713)</f>
        <v>6514639.6155679123</v>
      </c>
      <c r="J713" s="14">
        <f ca="1">J712*(1+Returns!J713)</f>
        <v>0</v>
      </c>
      <c r="K713" s="14">
        <f ca="1">K712*(1+Returns!K713)</f>
        <v>0</v>
      </c>
      <c r="L713" s="14">
        <f ca="1">L712*(1+Returns!L713)</f>
        <v>25731201.006735455</v>
      </c>
      <c r="M713" s="14">
        <f ca="1">M712*(1+Returns!M713)</f>
        <v>25879673.502727069</v>
      </c>
      <c r="N713" s="14">
        <f ca="1">N712*(1+Returns!N713)-R713-T713</f>
        <v>43788502.588050172</v>
      </c>
      <c r="O713" s="17">
        <f ca="1">(Assumptions!$B$16 / 252)*F712</f>
        <v>4077.8004526357859</v>
      </c>
      <c r="P713" s="17">
        <f t="shared" ca="1" si="114"/>
        <v>60658.482767127629</v>
      </c>
      <c r="Q713" s="16">
        <f t="shared" si="115"/>
        <v>0</v>
      </c>
      <c r="R713" s="17">
        <f t="shared" si="116"/>
        <v>0</v>
      </c>
      <c r="S713" s="19">
        <f t="shared" si="117"/>
        <v>0</v>
      </c>
      <c r="T713" s="20">
        <f ca="1">IF(AND(S713=1,F712&gt;D712),Assumptions!$B$17*(F712-D712),0)</f>
        <v>0</v>
      </c>
      <c r="U713" s="27">
        <f t="shared" ca="1" si="118"/>
        <v>-1.2631830568382574E-3</v>
      </c>
      <c r="V713" s="34">
        <f t="shared" ca="1" si="119"/>
        <v>0.28288457492137797</v>
      </c>
    </row>
    <row r="714" spans="1:22" x14ac:dyDescent="0.25">
      <c r="A714" s="4">
        <f t="shared" si="110"/>
        <v>12</v>
      </c>
      <c r="B714" s="4">
        <f t="shared" si="111"/>
        <v>2014</v>
      </c>
      <c r="C714" s="9">
        <v>41995</v>
      </c>
      <c r="D714" s="12">
        <f ca="1">(1+[1]Returns!E714)*D713</f>
        <v>127382011.25038168</v>
      </c>
      <c r="E714" s="12">
        <f t="shared" ca="1" si="112"/>
        <v>128390479.56514698</v>
      </c>
      <c r="F714" s="12">
        <f t="shared" ca="1" si="113"/>
        <v>128325748.43293566</v>
      </c>
      <c r="G714" s="14">
        <f ca="1">G713*(1+Returns!G714)</f>
        <v>13544336.736683832</v>
      </c>
      <c r="H714" s="14">
        <f ca="1">H713*(1+Returns!H714)</f>
        <v>12886297.220993973</v>
      </c>
      <c r="I714" s="14">
        <f ca="1">I713*(1+Returns!I714)</f>
        <v>6517742.4177912949</v>
      </c>
      <c r="J714" s="14">
        <f ca="1">J713*(1+Returns!J714)</f>
        <v>0</v>
      </c>
      <c r="K714" s="14">
        <f ca="1">K713*(1+Returns!K714)</f>
        <v>0</v>
      </c>
      <c r="L714" s="14">
        <f ca="1">L713*(1+Returns!L714)</f>
        <v>25742877.103487451</v>
      </c>
      <c r="M714" s="14">
        <f ca="1">M713*(1+Returns!M714)</f>
        <v>25891682.17088322</v>
      </c>
      <c r="N714" s="14">
        <f ca="1">N713*(1+Returns!N714)-R714-T714</f>
        <v>43807543.915307209</v>
      </c>
      <c r="O714" s="17">
        <f ca="1">(Assumptions!$B$16 / 252)*F713</f>
        <v>4072.6494441948489</v>
      </c>
      <c r="P714" s="17">
        <f t="shared" ca="1" si="114"/>
        <v>64731.132211322474</v>
      </c>
      <c r="Q714" s="16">
        <f t="shared" si="115"/>
        <v>0</v>
      </c>
      <c r="R714" s="17">
        <f t="shared" si="116"/>
        <v>0</v>
      </c>
      <c r="S714" s="19">
        <f t="shared" si="117"/>
        <v>0</v>
      </c>
      <c r="T714" s="20">
        <f ca="1">IF(AND(S714=1,F713&gt;D713),Assumptions!$B$17*(F713-D713),0)</f>
        <v>0</v>
      </c>
      <c r="U714" s="27">
        <f t="shared" ca="1" si="118"/>
        <v>2.9068040513458016E-4</v>
      </c>
      <c r="V714" s="34">
        <f t="shared" ca="1" si="119"/>
        <v>0.28325748432935693</v>
      </c>
    </row>
    <row r="715" spans="1:22" x14ac:dyDescent="0.25">
      <c r="A715" s="4">
        <f t="shared" si="110"/>
        <v>12</v>
      </c>
      <c r="B715" s="4">
        <f t="shared" si="111"/>
        <v>2014</v>
      </c>
      <c r="C715" s="9">
        <v>41996</v>
      </c>
      <c r="D715" s="12">
        <f ca="1">(1+[1]Returns!E715)*D714</f>
        <v>127437455.5445985</v>
      </c>
      <c r="E715" s="12">
        <f t="shared" ca="1" si="112"/>
        <v>128378382.06699918</v>
      </c>
      <c r="F715" s="12">
        <f t="shared" ca="1" si="113"/>
        <v>128309577.10150428</v>
      </c>
      <c r="G715" s="14">
        <f ca="1">G714*(1+Returns!G715)</f>
        <v>13480515.838438949</v>
      </c>
      <c r="H715" s="14">
        <f ca="1">H714*(1+Returns!H715)</f>
        <v>12892171.098280098</v>
      </c>
      <c r="I715" s="14">
        <f ca="1">I714*(1+Returns!I715)</f>
        <v>6520846.6978219245</v>
      </c>
      <c r="J715" s="14">
        <f ca="1">J714*(1+Returns!J715)</f>
        <v>0</v>
      </c>
      <c r="K715" s="14">
        <f ca="1">K714*(1+Returns!K715)</f>
        <v>0</v>
      </c>
      <c r="L715" s="14">
        <f ca="1">L714*(1+Returns!L715)</f>
        <v>25754558.498524409</v>
      </c>
      <c r="M715" s="14">
        <f ca="1">M714*(1+Returns!M715)</f>
        <v>25903696.411293242</v>
      </c>
      <c r="N715" s="14">
        <f ca="1">N714*(1+Returns!N715)-R715-T715</f>
        <v>43826593.522640571</v>
      </c>
      <c r="O715" s="17">
        <f ca="1">(Assumptions!$B$16 / 252)*F714</f>
        <v>4073.8332835852589</v>
      </c>
      <c r="P715" s="17">
        <f t="shared" ca="1" si="114"/>
        <v>68804.965494907738</v>
      </c>
      <c r="Q715" s="16">
        <f t="shared" si="115"/>
        <v>0</v>
      </c>
      <c r="R715" s="17">
        <f t="shared" si="116"/>
        <v>0</v>
      </c>
      <c r="S715" s="19">
        <f t="shared" si="117"/>
        <v>0</v>
      </c>
      <c r="T715" s="20">
        <f ca="1">IF(AND(S715=1,F714&gt;D714),Assumptions!$B$17*(F714-D714),0)</f>
        <v>0</v>
      </c>
      <c r="U715" s="27">
        <f t="shared" ca="1" si="118"/>
        <v>-1.260178228363884E-4</v>
      </c>
      <c r="V715" s="34">
        <f t="shared" ca="1" si="119"/>
        <v>0.28309577101504324</v>
      </c>
    </row>
    <row r="716" spans="1:22" x14ac:dyDescent="0.25">
      <c r="A716" s="4">
        <f t="shared" si="110"/>
        <v>12</v>
      </c>
      <c r="B716" s="4">
        <f t="shared" si="111"/>
        <v>2014</v>
      </c>
      <c r="C716" s="9">
        <v>41997</v>
      </c>
      <c r="D716" s="12">
        <f ca="1">(1+[1]Returns!E716)*D715</f>
        <v>127492833.49090542</v>
      </c>
      <c r="E716" s="12">
        <f t="shared" ca="1" si="112"/>
        <v>128427904.42752518</v>
      </c>
      <c r="F716" s="12">
        <f t="shared" ca="1" si="113"/>
        <v>128355026.14212228</v>
      </c>
      <c r="G716" s="14">
        <f ca="1">G715*(1+Returns!G716)</f>
        <v>13478375.732835067</v>
      </c>
      <c r="H716" s="14">
        <f ca="1">H715*(1+Returns!H716)</f>
        <v>12898038.091323519</v>
      </c>
      <c r="I716" s="14">
        <f ca="1">I715*(1+Returns!I716)</f>
        <v>6523947.4156871606</v>
      </c>
      <c r="J716" s="14">
        <f ca="1">J715*(1+Returns!J716)</f>
        <v>0</v>
      </c>
      <c r="K716" s="14">
        <f ca="1">K715*(1+Returns!K716)</f>
        <v>0</v>
      </c>
      <c r="L716" s="14">
        <f ca="1">L715*(1+Returns!L716)</f>
        <v>25766226.174130619</v>
      </c>
      <c r="M716" s="14">
        <f ca="1">M715*(1+Returns!M716)</f>
        <v>25915696.688876189</v>
      </c>
      <c r="N716" s="14">
        <f ca="1">N715*(1+Returns!N716)-R716-T716</f>
        <v>43845620.324672624</v>
      </c>
      <c r="O716" s="17">
        <f ca="1">(Assumptions!$B$16 / 252)*F715</f>
        <v>4073.3199079842625</v>
      </c>
      <c r="P716" s="17">
        <f t="shared" ca="1" si="114"/>
        <v>72878.285402891997</v>
      </c>
      <c r="Q716" s="16">
        <f t="shared" si="115"/>
        <v>0</v>
      </c>
      <c r="R716" s="17">
        <f t="shared" si="116"/>
        <v>0</v>
      </c>
      <c r="S716" s="19">
        <f t="shared" si="117"/>
        <v>0</v>
      </c>
      <c r="T716" s="20">
        <f ca="1">IF(AND(S716=1,F715&gt;D715),Assumptions!$B$17*(F715-D715),0)</f>
        <v>0</v>
      </c>
      <c r="U716" s="27">
        <f t="shared" ca="1" si="118"/>
        <v>3.5421393823198422E-4</v>
      </c>
      <c r="V716" s="34">
        <f t="shared" ca="1" si="119"/>
        <v>0.2835502614212233</v>
      </c>
    </row>
    <row r="717" spans="1:22" x14ac:dyDescent="0.25">
      <c r="A717" s="4">
        <f t="shared" si="110"/>
        <v>12</v>
      </c>
      <c r="B717" s="4">
        <f t="shared" si="111"/>
        <v>2014</v>
      </c>
      <c r="C717" s="9">
        <v>41999</v>
      </c>
      <c r="D717" s="12">
        <f ca="1">(1+[1]Returns!E717)*D716</f>
        <v>127548235.5016989</v>
      </c>
      <c r="E717" s="12">
        <f t="shared" ca="1" si="112"/>
        <v>128655355.13984793</v>
      </c>
      <c r="F717" s="12">
        <f t="shared" ca="1" si="113"/>
        <v>128578402.09171037</v>
      </c>
      <c r="G717" s="14">
        <f ca="1">G716*(1+Returns!G717)</f>
        <v>13654140.729228852</v>
      </c>
      <c r="H717" s="14">
        <f ca="1">H716*(1+Returns!H717)</f>
        <v>12903907.754328974</v>
      </c>
      <c r="I717" s="14">
        <f ca="1">I716*(1+Returns!I717)</f>
        <v>6527049.6079700189</v>
      </c>
      <c r="J717" s="14">
        <f ca="1">J716*(1+Returns!J717)</f>
        <v>0</v>
      </c>
      <c r="K717" s="14">
        <f ca="1">K716*(1+Returns!K717)</f>
        <v>0</v>
      </c>
      <c r="L717" s="14">
        <f ca="1">L716*(1+Returns!L717)</f>
        <v>25777899.135583762</v>
      </c>
      <c r="M717" s="14">
        <f ca="1">M716*(1+Returns!M717)</f>
        <v>25927702.5257685</v>
      </c>
      <c r="N717" s="14">
        <f ca="1">N716*(1+Returns!N717)-R717-T717</f>
        <v>43864655.38696783</v>
      </c>
      <c r="O717" s="17">
        <f ca="1">(Assumptions!$B$16 / 252)*F716</f>
        <v>4074.7627346705485</v>
      </c>
      <c r="P717" s="17">
        <f t="shared" ca="1" si="114"/>
        <v>76953.048137562553</v>
      </c>
      <c r="Q717" s="16">
        <f t="shared" si="115"/>
        <v>0</v>
      </c>
      <c r="R717" s="17">
        <f t="shared" si="116"/>
        <v>0</v>
      </c>
      <c r="S717" s="19">
        <f t="shared" si="117"/>
        <v>0</v>
      </c>
      <c r="T717" s="20">
        <f ca="1">IF(AND(S717=1,F716&gt;D716),Assumptions!$B$17*(F716-D716),0)</f>
        <v>0</v>
      </c>
      <c r="U717" s="27">
        <f t="shared" ca="1" si="118"/>
        <v>1.7402976439797602E-3</v>
      </c>
      <c r="V717" s="34">
        <f t="shared" ca="1" si="119"/>
        <v>0.28578402091710431</v>
      </c>
    </row>
    <row r="718" spans="1:22" x14ac:dyDescent="0.25">
      <c r="A718" s="4">
        <f t="shared" si="110"/>
        <v>12</v>
      </c>
      <c r="B718" s="4">
        <f t="shared" si="111"/>
        <v>2014</v>
      </c>
      <c r="C718" s="9">
        <v>42002</v>
      </c>
      <c r="D718" s="12">
        <f ca="1">(1+[1]Returns!E718)*D717</f>
        <v>127603661.58743617</v>
      </c>
      <c r="E718" s="12">
        <f t="shared" ca="1" si="112"/>
        <v>128714605.81509161</v>
      </c>
      <c r="F718" s="12">
        <f t="shared" ca="1" si="113"/>
        <v>128633570.91291939</v>
      </c>
      <c r="G718" s="14">
        <f ca="1">G717*(1+Returns!G718)</f>
        <v>13661682.428272089</v>
      </c>
      <c r="H718" s="14">
        <f ca="1">H717*(1+Returns!H718)</f>
        <v>12909780.088511514</v>
      </c>
      <c r="I718" s="14">
        <f ca="1">I717*(1+Returns!I718)</f>
        <v>6530153.2753715971</v>
      </c>
      <c r="J718" s="14">
        <f ca="1">J717*(1+Returns!J718)</f>
        <v>0</v>
      </c>
      <c r="K718" s="14">
        <f ca="1">K717*(1+Returns!K718)</f>
        <v>0</v>
      </c>
      <c r="L718" s="14">
        <f ca="1">L717*(1+Returns!L718)</f>
        <v>25789577.385278504</v>
      </c>
      <c r="M718" s="14">
        <f ca="1">M717*(1+Returns!M718)</f>
        <v>25939713.924545612</v>
      </c>
      <c r="N718" s="14">
        <f ca="1">N717*(1+Returns!N718)-R718-T718</f>
        <v>43883698.713112287</v>
      </c>
      <c r="O718" s="17">
        <f ca="1">(Assumptions!$B$16 / 252)*F717</f>
        <v>4081.8540346574719</v>
      </c>
      <c r="P718" s="17">
        <f t="shared" ca="1" si="114"/>
        <v>81034.902172220027</v>
      </c>
      <c r="Q718" s="16">
        <f t="shared" si="115"/>
        <v>0</v>
      </c>
      <c r="R718" s="17">
        <f t="shared" si="116"/>
        <v>0</v>
      </c>
      <c r="S718" s="19">
        <f t="shared" si="117"/>
        <v>0</v>
      </c>
      <c r="T718" s="20">
        <f ca="1">IF(AND(S718=1,F717&gt;D717),Assumptions!$B$17*(F717-D717),0)</f>
        <v>0</v>
      </c>
      <c r="U718" s="27">
        <f t="shared" ca="1" si="118"/>
        <v>4.2906755964855492E-4</v>
      </c>
      <c r="V718" s="34">
        <f t="shared" ca="1" si="119"/>
        <v>0.28633570912919426</v>
      </c>
    </row>
    <row r="719" spans="1:22" x14ac:dyDescent="0.25">
      <c r="A719" s="4">
        <f t="shared" si="110"/>
        <v>12</v>
      </c>
      <c r="B719" s="4">
        <f t="shared" si="111"/>
        <v>2014</v>
      </c>
      <c r="C719" s="9">
        <v>42003</v>
      </c>
      <c r="D719" s="12">
        <f ca="1">(1+[1]Returns!E719)*D718</f>
        <v>127659202.3571787</v>
      </c>
      <c r="E719" s="12">
        <f t="shared" ca="1" si="112"/>
        <v>128845844.89648518</v>
      </c>
      <c r="F719" s="12">
        <f t="shared" ca="1" si="113"/>
        <v>128760726.38888715</v>
      </c>
      <c r="G719" s="14">
        <f ca="1">G718*(1+Returns!G719)</f>
        <v>13741104.899791112</v>
      </c>
      <c r="H719" s="14">
        <f ca="1">H718*(1+Returns!H719)</f>
        <v>12915664.669840837</v>
      </c>
      <c r="I719" s="14">
        <f ca="1">I718*(1+Returns!I719)</f>
        <v>6533263.4664638918</v>
      </c>
      <c r="J719" s="14">
        <f ca="1">J718*(1+Returns!J719)</f>
        <v>0</v>
      </c>
      <c r="K719" s="14">
        <f ca="1">K718*(1+Returns!K719)</f>
        <v>0</v>
      </c>
      <c r="L719" s="14">
        <f ca="1">L718*(1+Returns!L719)</f>
        <v>25801279.971592482</v>
      </c>
      <c r="M719" s="14">
        <f ca="1">M718*(1+Returns!M719)</f>
        <v>25951750.452616669</v>
      </c>
      <c r="N719" s="14">
        <f ca="1">N718*(1+Returns!N719)-R719-T719</f>
        <v>43902781.436180182</v>
      </c>
      <c r="O719" s="17">
        <f ca="1">(Assumptions!$B$16 / 252)*F718</f>
        <v>4083.6054258069644</v>
      </c>
      <c r="P719" s="17">
        <f t="shared" ca="1" si="114"/>
        <v>85118.50759802699</v>
      </c>
      <c r="Q719" s="16">
        <f t="shared" si="115"/>
        <v>0</v>
      </c>
      <c r="R719" s="17">
        <f t="shared" si="116"/>
        <v>0</v>
      </c>
      <c r="S719" s="19">
        <f t="shared" si="117"/>
        <v>0</v>
      </c>
      <c r="T719" s="20">
        <f ca="1">IF(AND(S719=1,F718&gt;D718),Assumptions!$B$17*(F718-D718),0)</f>
        <v>0</v>
      </c>
      <c r="U719" s="27">
        <f t="shared" ca="1" si="118"/>
        <v>9.8850925979387938E-4</v>
      </c>
      <c r="V719" s="34">
        <f t="shared" ca="1" si="119"/>
        <v>0.28760726388887203</v>
      </c>
    </row>
    <row r="720" spans="1:22" x14ac:dyDescent="0.25">
      <c r="A720" s="4">
        <f t="shared" si="110"/>
        <v>12</v>
      </c>
      <c r="B720" s="4">
        <f t="shared" si="111"/>
        <v>2014</v>
      </c>
      <c r="C720" s="9">
        <v>42004</v>
      </c>
      <c r="D720" s="12">
        <f ca="1">(1+[1]Returns!E720)*D719</f>
        <v>127714676.66356301</v>
      </c>
      <c r="E720" s="12">
        <f t="shared" ca="1" si="112"/>
        <v>128895845.75338608</v>
      </c>
      <c r="F720" s="12">
        <f t="shared" ca="1" si="113"/>
        <v>128806639.60368048</v>
      </c>
      <c r="G720" s="14">
        <f ca="1">G719*(1+Returns!G720)</f>
        <v>13739350.190548506</v>
      </c>
      <c r="H720" s="14">
        <f ca="1">H719*(1+Returns!H720)</f>
        <v>12921542.354382211</v>
      </c>
      <c r="I720" s="14">
        <f ca="1">I719*(1+Returns!I720)</f>
        <v>6536370.0886078421</v>
      </c>
      <c r="J720" s="14">
        <f ca="1">J719*(1+Returns!J720)</f>
        <v>0</v>
      </c>
      <c r="K720" s="14">
        <f ca="1">K719*(1+Returns!K720)</f>
        <v>0</v>
      </c>
      <c r="L720" s="14">
        <f ca="1">L719*(1+Returns!L720)</f>
        <v>25812968.813587222</v>
      </c>
      <c r="M720" s="14">
        <f ca="1">M719*(1+Returns!M720)</f>
        <v>25963772.991958156</v>
      </c>
      <c r="N720" s="14">
        <f ca="1">N719*(1+Returns!N720)-R720-T720</f>
        <v>43921841.314302154</v>
      </c>
      <c r="O720" s="17">
        <f ca="1">(Assumptions!$B$16 / 252)*F719</f>
        <v>4087.6421075837188</v>
      </c>
      <c r="P720" s="17">
        <f t="shared" ca="1" si="114"/>
        <v>89206.149705610704</v>
      </c>
      <c r="Q720" s="16">
        <f t="shared" si="115"/>
        <v>0</v>
      </c>
      <c r="R720" s="17">
        <f t="shared" si="116"/>
        <v>0</v>
      </c>
      <c r="S720" s="19">
        <f t="shared" si="117"/>
        <v>0</v>
      </c>
      <c r="T720" s="20">
        <f ca="1">IF(AND(S720=1,F719&gt;D719),Assumptions!$B$17*(F719-D719),0)</f>
        <v>0</v>
      </c>
      <c r="U720" s="27">
        <f t="shared" ca="1" si="118"/>
        <v>3.5657778641806637E-4</v>
      </c>
      <c r="V720" s="34">
        <f t="shared" ca="1" si="119"/>
        <v>0.28806639603680528</v>
      </c>
    </row>
    <row r="721" spans="1:22" x14ac:dyDescent="0.25">
      <c r="A721" s="4">
        <f t="shared" si="110"/>
        <v>1</v>
      </c>
      <c r="B721" s="4">
        <f t="shared" si="111"/>
        <v>2015</v>
      </c>
      <c r="C721" s="9">
        <v>42006</v>
      </c>
      <c r="D721" s="12">
        <f ca="1">(1+[1]Returns!E721)*D720</f>
        <v>127770175.07630716</v>
      </c>
      <c r="E721" s="12">
        <f t="shared" ca="1" si="112"/>
        <v>128488446.6568303</v>
      </c>
      <c r="F721" s="12">
        <f t="shared" ca="1" si="113"/>
        <v>128484357.55716033</v>
      </c>
      <c r="G721" s="14">
        <f ca="1">G720*(1+Returns!G721)</f>
        <v>13533172.826838505</v>
      </c>
      <c r="H721" s="14">
        <f ca="1">H720*(1+Returns!H721)</f>
        <v>12927422.713751126</v>
      </c>
      <c r="I721" s="14">
        <f ca="1">I720*(1+Returns!I721)</f>
        <v>6539478.1879769489</v>
      </c>
      <c r="J721" s="14">
        <f ca="1">J720*(1+Returns!J721)</f>
        <v>0</v>
      </c>
      <c r="K721" s="14">
        <f ca="1">K720*(1+Returns!K721)</f>
        <v>0</v>
      </c>
      <c r="L721" s="14">
        <f ca="1">L720*(1+Returns!L721)</f>
        <v>25824662.951017976</v>
      </c>
      <c r="M721" s="14">
        <f ca="1">M720*(1+Returns!M721)</f>
        <v>25975801.100922104</v>
      </c>
      <c r="N721" s="14">
        <f ca="1">N720*(1+Returns!N721)-R721-T721</f>
        <v>43687908.87632364</v>
      </c>
      <c r="O721" s="17">
        <f ca="1">(Assumptions!$B$16 / 252)*F720</f>
        <v>4089.0996699581101</v>
      </c>
      <c r="P721" s="17">
        <f t="shared" ca="1" si="114"/>
        <v>4089.0996699581156</v>
      </c>
      <c r="Q721" s="16">
        <f t="shared" si="115"/>
        <v>1</v>
      </c>
      <c r="R721" s="17">
        <f t="shared" ca="1" si="116"/>
        <v>89206.149705610704</v>
      </c>
      <c r="S721" s="19">
        <f t="shared" si="117"/>
        <v>1</v>
      </c>
      <c r="T721" s="20">
        <f ca="1">IF(AND(S721=1,F720&gt;D720),Assumptions!$B$17*(F720-D720),0)</f>
        <v>163794.44101761951</v>
      </c>
      <c r="U721" s="27">
        <f t="shared" ca="1" si="118"/>
        <v>-2.502060821645169E-3</v>
      </c>
      <c r="V721" s="34">
        <f t="shared" ca="1" si="119"/>
        <v>0.28484357557160389</v>
      </c>
    </row>
    <row r="722" spans="1:22" x14ac:dyDescent="0.25">
      <c r="A722" s="4">
        <f t="shared" si="110"/>
        <v>1</v>
      </c>
      <c r="B722" s="4">
        <f t="shared" si="111"/>
        <v>2015</v>
      </c>
      <c r="C722" s="9">
        <v>42009</v>
      </c>
      <c r="D722" s="12">
        <f ca="1">(1+[1]Returns!E722)*D721</f>
        <v>127825697.60588658</v>
      </c>
      <c r="E722" s="12">
        <f t="shared" ca="1" si="112"/>
        <v>128446780.83101986</v>
      </c>
      <c r="F722" s="12">
        <f t="shared" ca="1" si="113"/>
        <v>128438612.86285603</v>
      </c>
      <c r="G722" s="14">
        <f ca="1">G721*(1+Returns!G722)</f>
        <v>13439814.678167336</v>
      </c>
      <c r="H722" s="14">
        <f ca="1">H721*(1+Returns!H722)</f>
        <v>12933305.749164848</v>
      </c>
      <c r="I722" s="14">
        <f ca="1">I721*(1+Returns!I722)</f>
        <v>6542587.7652736455</v>
      </c>
      <c r="J722" s="14">
        <f ca="1">J721*(1+Returns!J722)</f>
        <v>0</v>
      </c>
      <c r="K722" s="14">
        <f ca="1">K721*(1+Returns!K722)</f>
        <v>0</v>
      </c>
      <c r="L722" s="14">
        <f ca="1">L721*(1+Returns!L722)</f>
        <v>25836362.386283755</v>
      </c>
      <c r="M722" s="14">
        <f ca="1">M721*(1+Returns!M722)</f>
        <v>25987834.782088727</v>
      </c>
      <c r="N722" s="14">
        <f ca="1">N721*(1+Returns!N722)-R722-T722</f>
        <v>43706875.470041558</v>
      </c>
      <c r="O722" s="17">
        <f ca="1">(Assumptions!$B$16 / 252)*F721</f>
        <v>4078.8684938781057</v>
      </c>
      <c r="P722" s="17">
        <f t="shared" ca="1" si="114"/>
        <v>8167.9681638362217</v>
      </c>
      <c r="Q722" s="16">
        <f t="shared" si="115"/>
        <v>0</v>
      </c>
      <c r="R722" s="17">
        <f t="shared" si="116"/>
        <v>0</v>
      </c>
      <c r="S722" s="19">
        <f t="shared" si="117"/>
        <v>0</v>
      </c>
      <c r="T722" s="20">
        <f ca="1">IF(AND(S722=1,F721&gt;D721),Assumptions!$B$17*(F721-D721),0)</f>
        <v>0</v>
      </c>
      <c r="U722" s="27">
        <f t="shared" ca="1" si="118"/>
        <v>-3.5603317924481903E-4</v>
      </c>
      <c r="V722" s="34">
        <f t="shared" ca="1" si="119"/>
        <v>0.28438612862856094</v>
      </c>
    </row>
    <row r="723" spans="1:22" x14ac:dyDescent="0.25">
      <c r="A723" s="4">
        <f t="shared" si="110"/>
        <v>1</v>
      </c>
      <c r="B723" s="4">
        <f t="shared" si="111"/>
        <v>2015</v>
      </c>
      <c r="C723" s="9">
        <v>42010</v>
      </c>
      <c r="D723" s="12">
        <f ca="1">(1+[1]Returns!E723)*D722</f>
        <v>127881244.26278122</v>
      </c>
      <c r="E723" s="12">
        <f t="shared" ca="1" si="112"/>
        <v>128367040.56111595</v>
      </c>
      <c r="F723" s="12">
        <f t="shared" ca="1" si="113"/>
        <v>128354795.17667076</v>
      </c>
      <c r="G723" s="14">
        <f ca="1">G722*(1+Returns!G723)</f>
        <v>13308358.820366086</v>
      </c>
      <c r="H723" s="14">
        <f ca="1">H722*(1+Returns!H723)</f>
        <v>12939191.461841194</v>
      </c>
      <c r="I723" s="14">
        <f ca="1">I722*(1+Returns!I723)</f>
        <v>6545698.8212006986</v>
      </c>
      <c r="J723" s="14">
        <f ca="1">J722*(1+Returns!J723)</f>
        <v>0</v>
      </c>
      <c r="K723" s="14">
        <f ca="1">K722*(1+Returns!K723)</f>
        <v>0</v>
      </c>
      <c r="L723" s="14">
        <f ca="1">L722*(1+Returns!L723)</f>
        <v>25848067.121784654</v>
      </c>
      <c r="M723" s="14">
        <f ca="1">M722*(1+Returns!M723)</f>
        <v>25999874.038039427</v>
      </c>
      <c r="N723" s="14">
        <f ca="1">N722*(1+Returns!N723)-R723-T723</f>
        <v>43725850.297883891</v>
      </c>
      <c r="O723" s="17">
        <f ca="1">(Assumptions!$B$16 / 252)*F722</f>
        <v>4077.4162813605089</v>
      </c>
      <c r="P723" s="17">
        <f t="shared" ca="1" si="114"/>
        <v>12245.384445196731</v>
      </c>
      <c r="Q723" s="16">
        <f t="shared" si="115"/>
        <v>0</v>
      </c>
      <c r="R723" s="17">
        <f t="shared" si="116"/>
        <v>0</v>
      </c>
      <c r="S723" s="19">
        <f t="shared" si="117"/>
        <v>0</v>
      </c>
      <c r="T723" s="20">
        <f ca="1">IF(AND(S723=1,F722&gt;D722),Assumptions!$B$17*(F722-D722),0)</f>
        <v>0</v>
      </c>
      <c r="U723" s="27">
        <f t="shared" ca="1" si="118"/>
        <v>-6.5258946914015237E-4</v>
      </c>
      <c r="V723" s="34">
        <f t="shared" ca="1" si="119"/>
        <v>0.28354795176670833</v>
      </c>
    </row>
    <row r="724" spans="1:22" x14ac:dyDescent="0.25">
      <c r="A724" s="4">
        <f t="shared" si="110"/>
        <v>1</v>
      </c>
      <c r="B724" s="4">
        <f t="shared" si="111"/>
        <v>2015</v>
      </c>
      <c r="C724" s="9">
        <v>42011</v>
      </c>
      <c r="D724" s="12">
        <f ca="1">(1+[1]Returns!E724)*D723</f>
        <v>127936815.05747561</v>
      </c>
      <c r="E724" s="12">
        <f t="shared" ca="1" si="112"/>
        <v>128242797.76563796</v>
      </c>
      <c r="F724" s="12">
        <f t="shared" ca="1" si="113"/>
        <v>128226477.62579033</v>
      </c>
      <c r="G724" s="14">
        <f ca="1">G723*(1+Returns!G724)</f>
        <v>13132377.161474138</v>
      </c>
      <c r="H724" s="14">
        <f ca="1">H723*(1+Returns!H724)</f>
        <v>12945079.85299854</v>
      </c>
      <c r="I724" s="14">
        <f ca="1">I723*(1+Returns!I724)</f>
        <v>6548811.3564612092</v>
      </c>
      <c r="J724" s="14">
        <f ca="1">J723*(1+Returns!J724)</f>
        <v>0</v>
      </c>
      <c r="K724" s="14">
        <f ca="1">K723*(1+Returns!K724)</f>
        <v>0</v>
      </c>
      <c r="L724" s="14">
        <f ca="1">L723*(1+Returns!L724)</f>
        <v>25859777.159921855</v>
      </c>
      <c r="M724" s="14">
        <f ca="1">M723*(1+Returns!M724)</f>
        <v>26011918.871356808</v>
      </c>
      <c r="N724" s="14">
        <f ca="1">N723*(1+Returns!N724)-R724-T724</f>
        <v>43744833.363425396</v>
      </c>
      <c r="O724" s="17">
        <f ca="1">(Assumptions!$B$16 / 252)*F723</f>
        <v>4074.755402433992</v>
      </c>
      <c r="P724" s="17">
        <f t="shared" ca="1" si="114"/>
        <v>16320.139847630722</v>
      </c>
      <c r="Q724" s="16">
        <f t="shared" si="115"/>
        <v>0</v>
      </c>
      <c r="R724" s="17">
        <f t="shared" si="116"/>
        <v>0</v>
      </c>
      <c r="S724" s="19">
        <f t="shared" si="117"/>
        <v>0</v>
      </c>
      <c r="T724" s="20">
        <f ca="1">IF(AND(S724=1,F723&gt;D723),Assumptions!$B$17*(F723-D723),0)</f>
        <v>0</v>
      </c>
      <c r="U724" s="27">
        <f t="shared" ca="1" si="118"/>
        <v>-9.9970983323072193E-4</v>
      </c>
      <c r="V724" s="34">
        <f t="shared" ca="1" si="119"/>
        <v>0.28226477625790403</v>
      </c>
    </row>
    <row r="725" spans="1:22" x14ac:dyDescent="0.25">
      <c r="A725" s="4">
        <f t="shared" si="110"/>
        <v>1</v>
      </c>
      <c r="B725" s="4">
        <f t="shared" si="111"/>
        <v>2015</v>
      </c>
      <c r="C725" s="9">
        <v>42012</v>
      </c>
      <c r="D725" s="12">
        <f ca="1">(1+[1]Returns!E725)*D724</f>
        <v>127992410.00045884</v>
      </c>
      <c r="E725" s="12">
        <f t="shared" ca="1" si="112"/>
        <v>128332648.66801603</v>
      </c>
      <c r="F725" s="12">
        <f t="shared" ca="1" si="113"/>
        <v>128312257.84633902</v>
      </c>
      <c r="G725" s="14">
        <f ca="1">G724*(1+Returns!G725)</f>
        <v>13170465.914436938</v>
      </c>
      <c r="H725" s="14">
        <f ca="1">H724*(1+Returns!H725)</f>
        <v>12950970.923855813</v>
      </c>
      <c r="I725" s="14">
        <f ca="1">I724*(1+Returns!I725)</f>
        <v>6551925.3717586128</v>
      </c>
      <c r="J725" s="14">
        <f ca="1">J724*(1+Returns!J725)</f>
        <v>0</v>
      </c>
      <c r="K725" s="14">
        <f ca="1">K724*(1+Returns!K725)</f>
        <v>0</v>
      </c>
      <c r="L725" s="14">
        <f ca="1">L724*(1+Returns!L725)</f>
        <v>25871492.503097631</v>
      </c>
      <c r="M725" s="14">
        <f ca="1">M724*(1+Returns!M725)</f>
        <v>26023969.28462467</v>
      </c>
      <c r="N725" s="14">
        <f ca="1">N724*(1+Returns!N725)-R725-T725</f>
        <v>43763824.670242369</v>
      </c>
      <c r="O725" s="17">
        <f ca="1">(Assumptions!$B$16 / 252)*F724</f>
        <v>4070.6818293901688</v>
      </c>
      <c r="P725" s="17">
        <f t="shared" ca="1" si="114"/>
        <v>20390.821677020889</v>
      </c>
      <c r="Q725" s="16">
        <f t="shared" si="115"/>
        <v>0</v>
      </c>
      <c r="R725" s="17">
        <f t="shared" si="116"/>
        <v>0</v>
      </c>
      <c r="S725" s="19">
        <f t="shared" si="117"/>
        <v>0</v>
      </c>
      <c r="T725" s="20">
        <f ca="1">IF(AND(S725=1,F724&gt;D724),Assumptions!$B$17*(F724-D724),0)</f>
        <v>0</v>
      </c>
      <c r="U725" s="27">
        <f t="shared" ca="1" si="118"/>
        <v>6.6897431900936333E-4</v>
      </c>
      <c r="V725" s="34">
        <f t="shared" ca="1" si="119"/>
        <v>0.28312257846339084</v>
      </c>
    </row>
    <row r="726" spans="1:22" x14ac:dyDescent="0.25">
      <c r="A726" s="4">
        <f t="shared" si="110"/>
        <v>1</v>
      </c>
      <c r="B726" s="4">
        <f t="shared" si="111"/>
        <v>2015</v>
      </c>
      <c r="C726" s="9">
        <v>42013</v>
      </c>
      <c r="D726" s="12">
        <f ca="1">(1+[1]Returns!E726)*D725</f>
        <v>128048029.10222454</v>
      </c>
      <c r="E726" s="12">
        <f t="shared" ca="1" si="112"/>
        <v>128487118.80153948</v>
      </c>
      <c r="F726" s="12">
        <f t="shared" ca="1" si="113"/>
        <v>128462654.57485147</v>
      </c>
      <c r="G726" s="14">
        <f ca="1">G725*(1+Returns!G726)</f>
        <v>13273150.602054298</v>
      </c>
      <c r="H726" s="14">
        <f ca="1">H725*(1+Returns!H726)</f>
        <v>12956864.675632497</v>
      </c>
      <c r="I726" s="14">
        <f ca="1">I725*(1+Returns!I726)</f>
        <v>6555040.86779668</v>
      </c>
      <c r="J726" s="14">
        <f ca="1">J725*(1+Returns!J726)</f>
        <v>0</v>
      </c>
      <c r="K726" s="14">
        <f ca="1">K725*(1+Returns!K726)</f>
        <v>0</v>
      </c>
      <c r="L726" s="14">
        <f ca="1">L725*(1+Returns!L726)</f>
        <v>25883213.153715342</v>
      </c>
      <c r="M726" s="14">
        <f ca="1">M725*(1+Returns!M726)</f>
        <v>26036025.280428011</v>
      </c>
      <c r="N726" s="14">
        <f ca="1">N725*(1+Returns!N726)-R726-T726</f>
        <v>43782824.22191266</v>
      </c>
      <c r="O726" s="17">
        <f ca="1">(Assumptions!$B$16 / 252)*F725</f>
        <v>4073.4050109948894</v>
      </c>
      <c r="P726" s="17">
        <f t="shared" ca="1" si="114"/>
        <v>24464.226688015777</v>
      </c>
      <c r="Q726" s="16">
        <f t="shared" si="115"/>
        <v>0</v>
      </c>
      <c r="R726" s="17">
        <f t="shared" si="116"/>
        <v>0</v>
      </c>
      <c r="S726" s="19">
        <f t="shared" si="117"/>
        <v>0</v>
      </c>
      <c r="T726" s="20">
        <f ca="1">IF(AND(S726=1,F725&gt;D725),Assumptions!$B$17*(F725-D725),0)</f>
        <v>0</v>
      </c>
      <c r="U726" s="27">
        <f t="shared" ca="1" si="118"/>
        <v>1.1721150499319766E-3</v>
      </c>
      <c r="V726" s="34">
        <f t="shared" ca="1" si="119"/>
        <v>0.28462654574851531</v>
      </c>
    </row>
    <row r="727" spans="1:22" x14ac:dyDescent="0.25">
      <c r="A727" s="4">
        <f t="shared" si="110"/>
        <v>1</v>
      </c>
      <c r="B727" s="4">
        <f t="shared" si="111"/>
        <v>2015</v>
      </c>
      <c r="C727" s="9">
        <v>42016</v>
      </c>
      <c r="D727" s="12">
        <f ca="1">(1+[1]Returns!E727)*D726</f>
        <v>128103672.37327091</v>
      </c>
      <c r="E727" s="12">
        <f t="shared" ca="1" si="112"/>
        <v>128617226.46147712</v>
      </c>
      <c r="F727" s="12">
        <f t="shared" ca="1" si="113"/>
        <v>128588684.05527879</v>
      </c>
      <c r="G727" s="14">
        <f ca="1">G726*(1+Returns!G727)</f>
        <v>13351449.509100834</v>
      </c>
      <c r="H727" s="14">
        <f ca="1">H726*(1+Returns!H727)</f>
        <v>12962761.109548628</v>
      </c>
      <c r="I727" s="14">
        <f ca="1">I726*(1+Returns!I727)</f>
        <v>6558157.8452795148</v>
      </c>
      <c r="J727" s="14">
        <f ca="1">J726*(1+Returns!J727)</f>
        <v>0</v>
      </c>
      <c r="K727" s="14">
        <f ca="1">K726*(1+Returns!K727)</f>
        <v>0</v>
      </c>
      <c r="L727" s="14">
        <f ca="1">L726*(1+Returns!L727)</f>
        <v>25894939.114179436</v>
      </c>
      <c r="M727" s="14">
        <f ca="1">M726*(1+Returns!M727)</f>
        <v>26048086.861353021</v>
      </c>
      <c r="N727" s="14">
        <f ca="1">N726*(1+Returns!N727)-R727-T727</f>
        <v>43801832.022015676</v>
      </c>
      <c r="O727" s="17">
        <f ca="1">(Assumptions!$B$16 / 252)*F726</f>
        <v>4078.1795103127447</v>
      </c>
      <c r="P727" s="17">
        <f t="shared" ca="1" si="114"/>
        <v>28542.406198328521</v>
      </c>
      <c r="Q727" s="16">
        <f t="shared" si="115"/>
        <v>0</v>
      </c>
      <c r="R727" s="17">
        <f t="shared" si="116"/>
        <v>0</v>
      </c>
      <c r="S727" s="19">
        <f t="shared" si="117"/>
        <v>0</v>
      </c>
      <c r="T727" s="20">
        <f ca="1">IF(AND(S727=1,F726&gt;D726),Assumptions!$B$17*(F726-D726),0)</f>
        <v>0</v>
      </c>
      <c r="U727" s="27">
        <f t="shared" ca="1" si="118"/>
        <v>9.8105928796510256E-4</v>
      </c>
      <c r="V727" s="34">
        <f t="shared" ca="1" si="119"/>
        <v>0.28588684055278835</v>
      </c>
    </row>
    <row r="728" spans="1:22" x14ac:dyDescent="0.25">
      <c r="A728" s="4">
        <f t="shared" si="110"/>
        <v>1</v>
      </c>
      <c r="B728" s="4">
        <f t="shared" si="111"/>
        <v>2015</v>
      </c>
      <c r="C728" s="9">
        <v>42017</v>
      </c>
      <c r="D728" s="12">
        <f ca="1">(1+[1]Returns!E728)*D727</f>
        <v>128159339.82410072</v>
      </c>
      <c r="E728" s="12">
        <f t="shared" ca="1" si="112"/>
        <v>128788236.98890379</v>
      </c>
      <c r="F728" s="12">
        <f t="shared" ca="1" si="113"/>
        <v>128755612.40225926</v>
      </c>
      <c r="G728" s="14">
        <f ca="1">G727*(1+Returns!G728)</f>
        <v>13470627.966152506</v>
      </c>
      <c r="H728" s="14">
        <f ca="1">H727*(1+Returns!H728)</f>
        <v>12968660.226824801</v>
      </c>
      <c r="I728" s="14">
        <f ca="1">I727*(1+Returns!I728)</f>
        <v>6561276.3049115576</v>
      </c>
      <c r="J728" s="14">
        <f ca="1">J727*(1+Returns!J728)</f>
        <v>0</v>
      </c>
      <c r="K728" s="14">
        <f ca="1">K727*(1+Returns!K728)</f>
        <v>0</v>
      </c>
      <c r="L728" s="14">
        <f ca="1">L727*(1+Returns!L728)</f>
        <v>25906670.386895452</v>
      </c>
      <c r="M728" s="14">
        <f ca="1">M727*(1+Returns!M728)</f>
        <v>26060154.029987093</v>
      </c>
      <c r="N728" s="14">
        <f ca="1">N727*(1+Returns!N728)-R728-T728</f>
        <v>43820848.074132383</v>
      </c>
      <c r="O728" s="17">
        <f ca="1">(Assumptions!$B$16 / 252)*F727</f>
        <v>4082.1804461993265</v>
      </c>
      <c r="P728" s="17">
        <f t="shared" ca="1" si="114"/>
        <v>32624.586644527848</v>
      </c>
      <c r="Q728" s="16">
        <f t="shared" si="115"/>
        <v>0</v>
      </c>
      <c r="R728" s="17">
        <f t="shared" si="116"/>
        <v>0</v>
      </c>
      <c r="S728" s="19">
        <f t="shared" si="117"/>
        <v>0</v>
      </c>
      <c r="T728" s="20">
        <f ca="1">IF(AND(S728=1,F727&gt;D727),Assumptions!$B$17*(F727-D727),0)</f>
        <v>0</v>
      </c>
      <c r="U728" s="27">
        <f t="shared" ca="1" si="118"/>
        <v>1.2981573628103593E-3</v>
      </c>
      <c r="V728" s="34">
        <f t="shared" ca="1" si="119"/>
        <v>0.28755612402259301</v>
      </c>
    </row>
    <row r="729" spans="1:22" x14ac:dyDescent="0.25">
      <c r="A729" s="4">
        <f t="shared" si="110"/>
        <v>1</v>
      </c>
      <c r="B729" s="4">
        <f t="shared" si="111"/>
        <v>2015</v>
      </c>
      <c r="C729" s="9">
        <v>42018</v>
      </c>
      <c r="D729" s="12">
        <f ca="1">(1+[1]Returns!E729)*D728</f>
        <v>128215031.46522129</v>
      </c>
      <c r="E729" s="12">
        <f t="shared" ca="1" si="112"/>
        <v>128943570.05504802</v>
      </c>
      <c r="F729" s="12">
        <f t="shared" ca="1" si="113"/>
        <v>128906857.98864469</v>
      </c>
      <c r="G729" s="14">
        <f ca="1">G728*(1+Returns!G729)</f>
        <v>13574105.63393415</v>
      </c>
      <c r="H729" s="14">
        <f ca="1">H728*(1+Returns!H729)</f>
        <v>12974562.028682163</v>
      </c>
      <c r="I729" s="14">
        <f ca="1">I728*(1+Returns!I729)</f>
        <v>6564396.247397583</v>
      </c>
      <c r="J729" s="14">
        <f ca="1">J728*(1+Returns!J729)</f>
        <v>0</v>
      </c>
      <c r="K729" s="14">
        <f ca="1">K728*(1+Returns!K729)</f>
        <v>0</v>
      </c>
      <c r="L729" s="14">
        <f ca="1">L728*(1+Returns!L729)</f>
        <v>25918406.974270016</v>
      </c>
      <c r="M729" s="14">
        <f ca="1">M728*(1+Returns!M729)</f>
        <v>26072226.788918819</v>
      </c>
      <c r="N729" s="14">
        <f ca="1">N728*(1+Returns!N729)-R729-T729</f>
        <v>43839872.381845288</v>
      </c>
      <c r="O729" s="17">
        <f ca="1">(Assumptions!$B$16 / 252)*F728</f>
        <v>4087.479758801881</v>
      </c>
      <c r="P729" s="17">
        <f t="shared" ca="1" si="114"/>
        <v>36712.066403329729</v>
      </c>
      <c r="Q729" s="16">
        <f t="shared" si="115"/>
        <v>0</v>
      </c>
      <c r="R729" s="17">
        <f t="shared" si="116"/>
        <v>0</v>
      </c>
      <c r="S729" s="19">
        <f t="shared" si="117"/>
        <v>0</v>
      </c>
      <c r="T729" s="20">
        <f ca="1">IF(AND(S729=1,F728&gt;D728),Assumptions!$B$17*(F728-D728),0)</f>
        <v>0</v>
      </c>
      <c r="U729" s="27">
        <f t="shared" ca="1" si="118"/>
        <v>1.1746717953771135E-3</v>
      </c>
      <c r="V729" s="34">
        <f t="shared" ca="1" si="119"/>
        <v>0.28906857988644741</v>
      </c>
    </row>
    <row r="730" spans="1:22" x14ac:dyDescent="0.25">
      <c r="A730" s="4">
        <f t="shared" si="110"/>
        <v>1</v>
      </c>
      <c r="B730" s="4">
        <f t="shared" si="111"/>
        <v>2015</v>
      </c>
      <c r="C730" s="9">
        <v>42019</v>
      </c>
      <c r="D730" s="12">
        <f ca="1">(1+[1]Returns!E730)*D729</f>
        <v>128270747.30714451</v>
      </c>
      <c r="E730" s="12">
        <f t="shared" ca="1" si="112"/>
        <v>128944299.29355843</v>
      </c>
      <c r="F730" s="12">
        <f t="shared" ca="1" si="113"/>
        <v>128903494.94594912</v>
      </c>
      <c r="G730" s="14">
        <f ca="1">G729*(1+Returns!G730)</f>
        <v>13522956.135586021</v>
      </c>
      <c r="H730" s="14">
        <f ca="1">H729*(1+Returns!H730)</f>
        <v>12980466.516342418</v>
      </c>
      <c r="I730" s="14">
        <f ca="1">I729*(1+Returns!I730)</f>
        <v>6567517.6734426999</v>
      </c>
      <c r="J730" s="14">
        <f ca="1">J729*(1+Returns!J730)</f>
        <v>0</v>
      </c>
      <c r="K730" s="14">
        <f ca="1">K729*(1+Returns!K730)</f>
        <v>0</v>
      </c>
      <c r="L730" s="14">
        <f ca="1">L729*(1+Returns!L730)</f>
        <v>25930148.878710847</v>
      </c>
      <c r="M730" s="14">
        <f ca="1">M729*(1+Returns!M730)</f>
        <v>26084305.140737988</v>
      </c>
      <c r="N730" s="14">
        <f ca="1">N729*(1+Returns!N730)-R730-T730</f>
        <v>43858904.948738471</v>
      </c>
      <c r="O730" s="17">
        <f ca="1">(Assumptions!$B$16 / 252)*F729</f>
        <v>4092.2812059887201</v>
      </c>
      <c r="P730" s="17">
        <f t="shared" ca="1" si="114"/>
        <v>40804.347609318451</v>
      </c>
      <c r="Q730" s="16">
        <f t="shared" si="115"/>
        <v>0</v>
      </c>
      <c r="R730" s="17">
        <f t="shared" si="116"/>
        <v>0</v>
      </c>
      <c r="S730" s="19">
        <f t="shared" si="117"/>
        <v>0</v>
      </c>
      <c r="T730" s="20">
        <f ca="1">IF(AND(S730=1,F729&gt;D729),Assumptions!$B$17*(F729-D729),0)</f>
        <v>0</v>
      </c>
      <c r="U730" s="27">
        <f t="shared" ca="1" si="118"/>
        <v>-2.6088935437873495E-5</v>
      </c>
      <c r="V730" s="34">
        <f t="shared" ca="1" si="119"/>
        <v>0.28903494945949171</v>
      </c>
    </row>
    <row r="731" spans="1:22" x14ac:dyDescent="0.25">
      <c r="A731" s="4">
        <f t="shared" si="110"/>
        <v>1</v>
      </c>
      <c r="B731" s="4">
        <f t="shared" si="111"/>
        <v>2015</v>
      </c>
      <c r="C731" s="9">
        <v>42020</v>
      </c>
      <c r="D731" s="12">
        <f ca="1">(1+[1]Returns!E731)*D730</f>
        <v>128326487.36038683</v>
      </c>
      <c r="E731" s="12">
        <f t="shared" ca="1" si="112"/>
        <v>128990886.03992656</v>
      </c>
      <c r="F731" s="12">
        <f t="shared" ca="1" si="113"/>
        <v>128945989.51787451</v>
      </c>
      <c r="G731" s="14">
        <f ca="1">G730*(1+Returns!G731)</f>
        <v>13517640.796086477</v>
      </c>
      <c r="H731" s="14">
        <f ca="1">H730*(1+Returns!H731)</f>
        <v>12986373.691027828</v>
      </c>
      <c r="I731" s="14">
        <f ca="1">I730*(1+Returns!I731)</f>
        <v>6570640.5837523537</v>
      </c>
      <c r="J731" s="14">
        <f ca="1">J730*(1+Returns!J731)</f>
        <v>0</v>
      </c>
      <c r="K731" s="14">
        <f ca="1">K730*(1+Returns!K731)</f>
        <v>0</v>
      </c>
      <c r="L731" s="14">
        <f ca="1">L730*(1+Returns!L731)</f>
        <v>25941896.102626756</v>
      </c>
      <c r="M731" s="14">
        <f ca="1">M730*(1+Returns!M731)</f>
        <v>26096389.088035587</v>
      </c>
      <c r="N731" s="14">
        <f ca="1">N730*(1+Returns!N731)-R731-T731</f>
        <v>43877945.778397553</v>
      </c>
      <c r="O731" s="17">
        <f ca="1">(Assumptions!$B$16 / 252)*F730</f>
        <v>4092.1744427285435</v>
      </c>
      <c r="P731" s="17">
        <f t="shared" ca="1" si="114"/>
        <v>44896.522052046996</v>
      </c>
      <c r="Q731" s="16">
        <f t="shared" si="115"/>
        <v>0</v>
      </c>
      <c r="R731" s="17">
        <f t="shared" si="116"/>
        <v>0</v>
      </c>
      <c r="S731" s="19">
        <f t="shared" si="117"/>
        <v>0</v>
      </c>
      <c r="T731" s="20">
        <f ca="1">IF(AND(S731=1,F730&gt;D730),Assumptions!$B$17*(F730-D730),0)</f>
        <v>0</v>
      </c>
      <c r="U731" s="27">
        <f t="shared" ca="1" si="118"/>
        <v>3.2966190670946638E-4</v>
      </c>
      <c r="V731" s="34">
        <f t="shared" ca="1" si="119"/>
        <v>0.28945989517874571</v>
      </c>
    </row>
    <row r="732" spans="1:22" x14ac:dyDescent="0.25">
      <c r="A732" s="4">
        <f t="shared" si="110"/>
        <v>1</v>
      </c>
      <c r="B732" s="4">
        <f t="shared" si="111"/>
        <v>2015</v>
      </c>
      <c r="C732" s="9">
        <v>42023</v>
      </c>
      <c r="D732" s="12">
        <f ca="1">(1+[1]Returns!E732)*D731</f>
        <v>128382251.63546929</v>
      </c>
      <c r="E732" s="12">
        <f t="shared" ca="1" si="112"/>
        <v>129084148.63355982</v>
      </c>
      <c r="F732" s="12">
        <f t="shared" ca="1" si="113"/>
        <v>129035158.58803102</v>
      </c>
      <c r="G732" s="14">
        <f ca="1">G731*(1+Returns!G732)</f>
        <v>13558977.944325143</v>
      </c>
      <c r="H732" s="14">
        <f ca="1">H731*(1+Returns!H732)</f>
        <v>12992283.553961208</v>
      </c>
      <c r="I732" s="14">
        <f ca="1">I731*(1+Returns!I732)</f>
        <v>6573764.9790323246</v>
      </c>
      <c r="J732" s="14">
        <f ca="1">J731*(1+Returns!J732)</f>
        <v>0</v>
      </c>
      <c r="K732" s="14">
        <f ca="1">K731*(1+Returns!K732)</f>
        <v>0</v>
      </c>
      <c r="L732" s="14">
        <f ca="1">L731*(1+Returns!L732)</f>
        <v>25953648.648427639</v>
      </c>
      <c r="M732" s="14">
        <f ca="1">M731*(1+Returns!M732)</f>
        <v>26108478.633403808</v>
      </c>
      <c r="N732" s="14">
        <f ca="1">N731*(1+Returns!N732)-R732-T732</f>
        <v>43896994.874409713</v>
      </c>
      <c r="O732" s="17">
        <f ca="1">(Assumptions!$B$16 / 252)*F731</f>
        <v>4093.5234767579209</v>
      </c>
      <c r="P732" s="17">
        <f t="shared" ca="1" si="114"/>
        <v>48990.04552880492</v>
      </c>
      <c r="Q732" s="16">
        <f t="shared" si="115"/>
        <v>0</v>
      </c>
      <c r="R732" s="17">
        <f t="shared" si="116"/>
        <v>0</v>
      </c>
      <c r="S732" s="19">
        <f t="shared" si="117"/>
        <v>0</v>
      </c>
      <c r="T732" s="20">
        <f ca="1">IF(AND(S732=1,F731&gt;D731),Assumptions!$B$17*(F731-D731),0)</f>
        <v>0</v>
      </c>
      <c r="U732" s="27">
        <f t="shared" ca="1" si="118"/>
        <v>6.9152263276994752E-4</v>
      </c>
      <c r="V732" s="34">
        <f t="shared" ca="1" si="119"/>
        <v>0.29035158588031096</v>
      </c>
    </row>
    <row r="733" spans="1:22" x14ac:dyDescent="0.25">
      <c r="A733" s="4">
        <f t="shared" si="110"/>
        <v>1</v>
      </c>
      <c r="B733" s="4">
        <f t="shared" si="111"/>
        <v>2015</v>
      </c>
      <c r="C733" s="9">
        <v>42024</v>
      </c>
      <c r="D733" s="12">
        <f ca="1">(1+[1]Returns!E733)*D732</f>
        <v>128438040.14291748</v>
      </c>
      <c r="E733" s="12">
        <f t="shared" ca="1" si="112"/>
        <v>129207323.80943489</v>
      </c>
      <c r="F733" s="12">
        <f t="shared" ca="1" si="113"/>
        <v>129154237.4096652</v>
      </c>
      <c r="G733" s="14">
        <f ca="1">G732*(1+Returns!G733)</f>
        <v>13630204.304756006</v>
      </c>
      <c r="H733" s="14">
        <f ca="1">H732*(1+Returns!H733)</f>
        <v>12998196.10636593</v>
      </c>
      <c r="I733" s="14">
        <f ca="1">I732*(1+Returns!I733)</f>
        <v>6576890.8599887285</v>
      </c>
      <c r="J733" s="14">
        <f ca="1">J732*(1+Returns!J733)</f>
        <v>0</v>
      </c>
      <c r="K733" s="14">
        <f ca="1">K732*(1+Returns!K733)</f>
        <v>0</v>
      </c>
      <c r="L733" s="14">
        <f ca="1">L732*(1+Returns!L733)</f>
        <v>25965406.51852449</v>
      </c>
      <c r="M733" s="14">
        <f ca="1">M732*(1+Returns!M733)</f>
        <v>26120573.779436041</v>
      </c>
      <c r="N733" s="14">
        <f ca="1">N732*(1+Returns!N733)-R733-T733</f>
        <v>43916052.240363695</v>
      </c>
      <c r="O733" s="17">
        <f ca="1">(Assumptions!$B$16 / 252)*F732</f>
        <v>4096.3542408898738</v>
      </c>
      <c r="P733" s="17">
        <f t="shared" ca="1" si="114"/>
        <v>53086.399769694792</v>
      </c>
      <c r="Q733" s="16">
        <f t="shared" si="115"/>
        <v>0</v>
      </c>
      <c r="R733" s="17">
        <f t="shared" si="116"/>
        <v>0</v>
      </c>
      <c r="S733" s="19">
        <f t="shared" si="117"/>
        <v>0</v>
      </c>
      <c r="T733" s="20">
        <f ca="1">IF(AND(S733=1,F732&gt;D732),Assumptions!$B$17*(F732-D732),0)</f>
        <v>0</v>
      </c>
      <c r="U733" s="27">
        <f t="shared" ca="1" si="118"/>
        <v>9.2284012308896379E-4</v>
      </c>
      <c r="V733" s="34">
        <f t="shared" ca="1" si="119"/>
        <v>0.29154237409665273</v>
      </c>
    </row>
    <row r="734" spans="1:22" x14ac:dyDescent="0.25">
      <c r="A734" s="4">
        <f t="shared" si="110"/>
        <v>1</v>
      </c>
      <c r="B734" s="4">
        <f t="shared" si="111"/>
        <v>2015</v>
      </c>
      <c r="C734" s="9">
        <v>42025</v>
      </c>
      <c r="D734" s="12">
        <f ca="1">(1+[1]Returns!E734)*D733</f>
        <v>128493852.8932616</v>
      </c>
      <c r="E734" s="12">
        <f t="shared" ca="1" si="112"/>
        <v>129213736.31242856</v>
      </c>
      <c r="F734" s="12">
        <f t="shared" ca="1" si="113"/>
        <v>129156549.77813792</v>
      </c>
      <c r="G734" s="14">
        <f ca="1">G733*(1+Returns!G734)</f>
        <v>13584644.611728556</v>
      </c>
      <c r="H734" s="14">
        <f ca="1">H733*(1+Returns!H734)</f>
        <v>13004111.349465925</v>
      </c>
      <c r="I734" s="14">
        <f ca="1">I733*(1+Returns!I734)</f>
        <v>6580018.2273280174</v>
      </c>
      <c r="J734" s="14">
        <f ca="1">J733*(1+Returns!J734)</f>
        <v>0</v>
      </c>
      <c r="K734" s="14">
        <f ca="1">K733*(1+Returns!K734)</f>
        <v>0</v>
      </c>
      <c r="L734" s="14">
        <f ca="1">L733*(1+Returns!L734)</f>
        <v>25977169.715329394</v>
      </c>
      <c r="M734" s="14">
        <f ca="1">M733*(1+Returns!M734)</f>
        <v>26132674.52872688</v>
      </c>
      <c r="N734" s="14">
        <f ca="1">N733*(1+Returns!N734)-R734-T734</f>
        <v>43935117.879849799</v>
      </c>
      <c r="O734" s="17">
        <f ca="1">(Assumptions!$B$16 / 252)*F733</f>
        <v>4100.1345209417523</v>
      </c>
      <c r="P734" s="17">
        <f t="shared" ca="1" si="114"/>
        <v>57186.53429063654</v>
      </c>
      <c r="Q734" s="16">
        <f t="shared" si="115"/>
        <v>0</v>
      </c>
      <c r="R734" s="17">
        <f t="shared" si="116"/>
        <v>0</v>
      </c>
      <c r="S734" s="19">
        <f t="shared" si="117"/>
        <v>0</v>
      </c>
      <c r="T734" s="20">
        <f ca="1">IF(AND(S734=1,F733&gt;D733),Assumptions!$B$17*(F733-D733),0)</f>
        <v>0</v>
      </c>
      <c r="U734" s="27">
        <f t="shared" ca="1" si="118"/>
        <v>1.7903930363383225E-5</v>
      </c>
      <c r="V734" s="34">
        <f t="shared" ca="1" si="119"/>
        <v>0.29156549778137997</v>
      </c>
    </row>
    <row r="735" spans="1:22" x14ac:dyDescent="0.25">
      <c r="A735" s="4">
        <f t="shared" si="110"/>
        <v>1</v>
      </c>
      <c r="B735" s="4">
        <f t="shared" si="111"/>
        <v>2015</v>
      </c>
      <c r="C735" s="9">
        <v>42026</v>
      </c>
      <c r="D735" s="12">
        <f ca="1">(1+[1]Returns!E735)*D734</f>
        <v>128549689.89703637</v>
      </c>
      <c r="E735" s="12">
        <f t="shared" ca="1" si="112"/>
        <v>129302984.94482301</v>
      </c>
      <c r="F735" s="12">
        <f t="shared" ca="1" si="113"/>
        <v>129241698.20260291</v>
      </c>
      <c r="G735" s="14">
        <f ca="1">G734*(1+Returns!G735)</f>
        <v>13621897.656992832</v>
      </c>
      <c r="H735" s="14">
        <f ca="1">H734*(1+Returns!H735)</f>
        <v>13010029.284485679</v>
      </c>
      <c r="I735" s="14">
        <f ca="1">I734*(1+Returns!I735)</f>
        <v>6583147.0817569783</v>
      </c>
      <c r="J735" s="14">
        <f ca="1">J734*(1+Returns!J735)</f>
        <v>0</v>
      </c>
      <c r="K735" s="14">
        <f ca="1">K734*(1+Returns!K735)</f>
        <v>0</v>
      </c>
      <c r="L735" s="14">
        <f ca="1">L734*(1+Returns!L735)</f>
        <v>25988938.241255522</v>
      </c>
      <c r="M735" s="14">
        <f ca="1">M734*(1+Returns!M735)</f>
        <v>26144780.883872114</v>
      </c>
      <c r="N735" s="14">
        <f ca="1">N734*(1+Returns!N735)-R735-T735</f>
        <v>43954191.796459883</v>
      </c>
      <c r="O735" s="17">
        <f ca="1">(Assumptions!$B$16 / 252)*F734</f>
        <v>4100.2079294646956</v>
      </c>
      <c r="P735" s="17">
        <f t="shared" ca="1" si="114"/>
        <v>61286.742220101238</v>
      </c>
      <c r="Q735" s="16">
        <f t="shared" si="115"/>
        <v>0</v>
      </c>
      <c r="R735" s="17">
        <f t="shared" si="116"/>
        <v>0</v>
      </c>
      <c r="S735" s="19">
        <f t="shared" si="117"/>
        <v>0</v>
      </c>
      <c r="T735" s="20">
        <f ca="1">IF(AND(S735=1,F734&gt;D734),Assumptions!$B$17*(F734-D734),0)</f>
        <v>0</v>
      </c>
      <c r="U735" s="27">
        <f t="shared" ca="1" si="118"/>
        <v>6.5926524524884123E-4</v>
      </c>
      <c r="V735" s="34">
        <f t="shared" ca="1" si="119"/>
        <v>0.29241698202602984</v>
      </c>
    </row>
    <row r="736" spans="1:22" x14ac:dyDescent="0.25">
      <c r="A736" s="4">
        <f t="shared" si="110"/>
        <v>1</v>
      </c>
      <c r="B736" s="4">
        <f t="shared" si="111"/>
        <v>2015</v>
      </c>
      <c r="C736" s="9">
        <v>42027</v>
      </c>
      <c r="D736" s="12">
        <f ca="1">(1+[1]Returns!E736)*D735</f>
        <v>128607924.19205663</v>
      </c>
      <c r="E736" s="12">
        <f t="shared" ca="1" si="112"/>
        <v>129324131.92013505</v>
      </c>
      <c r="F736" s="12">
        <f t="shared" ca="1" si="113"/>
        <v>129258742.2668609</v>
      </c>
      <c r="G736" s="14">
        <f ca="1">G735*(1+Returns!G736)</f>
        <v>13588820.224520955</v>
      </c>
      <c r="H736" s="14">
        <f ca="1">H735*(1+Returns!H736)</f>
        <v>13016200.764533911</v>
      </c>
      <c r="I736" s="14">
        <f ca="1">I735*(1+Returns!I736)</f>
        <v>6586409.707614854</v>
      </c>
      <c r="J736" s="14">
        <f ca="1">J735*(1+Returns!J736)</f>
        <v>0</v>
      </c>
      <c r="K736" s="14">
        <f ca="1">K735*(1+Returns!K736)</f>
        <v>0</v>
      </c>
      <c r="L736" s="14">
        <f ca="1">L735*(1+Returns!L736)</f>
        <v>26001211.077719256</v>
      </c>
      <c r="M736" s="14">
        <f ca="1">M735*(1+Returns!M736)</f>
        <v>26157405.483557831</v>
      </c>
      <c r="N736" s="14">
        <f ca="1">N735*(1+Returns!N736)-R736-T736</f>
        <v>43974084.662188239</v>
      </c>
      <c r="O736" s="17">
        <f ca="1">(Assumptions!$B$16 / 252)*F735</f>
        <v>4102.9110540508855</v>
      </c>
      <c r="P736" s="17">
        <f t="shared" ca="1" si="114"/>
        <v>65389.653274152122</v>
      </c>
      <c r="Q736" s="16">
        <f t="shared" si="115"/>
        <v>0</v>
      </c>
      <c r="R736" s="17">
        <f t="shared" si="116"/>
        <v>0</v>
      </c>
      <c r="S736" s="19">
        <f t="shared" si="117"/>
        <v>0</v>
      </c>
      <c r="T736" s="20">
        <f ca="1">IF(AND(S736=1,F735&gt;D735),Assumptions!$B$17*(F735-D735),0)</f>
        <v>0</v>
      </c>
      <c r="U736" s="27">
        <f t="shared" ca="1" si="118"/>
        <v>1.3187743967324472E-4</v>
      </c>
      <c r="V736" s="34">
        <f t="shared" ca="1" si="119"/>
        <v>0.2925874226686096</v>
      </c>
    </row>
    <row r="737" spans="1:22" x14ac:dyDescent="0.25">
      <c r="A737" s="4">
        <f t="shared" si="110"/>
        <v>1</v>
      </c>
      <c r="B737" s="4">
        <f t="shared" si="111"/>
        <v>2015</v>
      </c>
      <c r="C737" s="9">
        <v>42030</v>
      </c>
      <c r="D737" s="12">
        <f ca="1">(1+[1]Returns!E737)*D736</f>
        <v>128666138.56894216</v>
      </c>
      <c r="E737" s="12">
        <f t="shared" ca="1" si="112"/>
        <v>129327032.26165384</v>
      </c>
      <c r="F737" s="12">
        <f t="shared" ca="1" si="113"/>
        <v>129257539.15624423</v>
      </c>
      <c r="G737" s="14">
        <f ca="1">G736*(1+Returns!G737)</f>
        <v>13537513.745061588</v>
      </c>
      <c r="H737" s="14">
        <f ca="1">H736*(1+Returns!H737)</f>
        <v>13022370.278259456</v>
      </c>
      <c r="I737" s="14">
        <f ca="1">I736*(1+Returns!I737)</f>
        <v>6589671.3699328713</v>
      </c>
      <c r="J737" s="14">
        <f ca="1">J736*(1+Returns!J737)</f>
        <v>0</v>
      </c>
      <c r="K737" s="14">
        <f ca="1">K736*(1+Returns!K737)</f>
        <v>0</v>
      </c>
      <c r="L737" s="14">
        <f ca="1">L736*(1+Returns!L737)</f>
        <v>26013479.975210272</v>
      </c>
      <c r="M737" s="14">
        <f ca="1">M736*(1+Returns!M737)</f>
        <v>26170026.178663153</v>
      </c>
      <c r="N737" s="14">
        <f ca="1">N736*(1+Returns!N737)-R737-T737</f>
        <v>43993970.714526497</v>
      </c>
      <c r="O737" s="17">
        <f ca="1">(Assumptions!$B$16 / 252)*F736</f>
        <v>4103.452135455901</v>
      </c>
      <c r="P737" s="17">
        <f t="shared" ca="1" si="114"/>
        <v>69493.105409608019</v>
      </c>
      <c r="Q737" s="16">
        <f t="shared" si="115"/>
        <v>0</v>
      </c>
      <c r="R737" s="17">
        <f t="shared" si="116"/>
        <v>0</v>
      </c>
      <c r="S737" s="19">
        <f t="shared" si="117"/>
        <v>0</v>
      </c>
      <c r="T737" s="20">
        <f ca="1">IF(AND(S737=1,F736&gt;D736),Assumptions!$B$17*(F736-D736),0)</f>
        <v>0</v>
      </c>
      <c r="U737" s="27">
        <f t="shared" ca="1" si="118"/>
        <v>-9.3077697923549252E-6</v>
      </c>
      <c r="V737" s="34">
        <f t="shared" ca="1" si="119"/>
        <v>0.29257539156244294</v>
      </c>
    </row>
    <row r="738" spans="1:22" x14ac:dyDescent="0.25">
      <c r="A738" s="4">
        <f t="shared" si="110"/>
        <v>1</v>
      </c>
      <c r="B738" s="4">
        <f t="shared" si="111"/>
        <v>2015</v>
      </c>
      <c r="C738" s="9">
        <v>42031</v>
      </c>
      <c r="D738" s="12">
        <f ca="1">(1+[1]Returns!E738)*D737</f>
        <v>128724379.29656538</v>
      </c>
      <c r="E738" s="12">
        <f t="shared" ca="1" si="112"/>
        <v>129406220.60940142</v>
      </c>
      <c r="F738" s="12">
        <f t="shared" ca="1" si="113"/>
        <v>129332624.09005034</v>
      </c>
      <c r="G738" s="14">
        <f ca="1">G737*(1+Returns!G738)</f>
        <v>13562469.860887634</v>
      </c>
      <c r="H738" s="14">
        <f ca="1">H737*(1+Returns!H738)</f>
        <v>13028542.716256093</v>
      </c>
      <c r="I738" s="14">
        <f ca="1">I737*(1+Returns!I738)</f>
        <v>6592934.6474618381</v>
      </c>
      <c r="J738" s="14">
        <f ca="1">J737*(1+Returns!J738)</f>
        <v>0</v>
      </c>
      <c r="K738" s="14">
        <f ca="1">K737*(1+Returns!K738)</f>
        <v>0</v>
      </c>
      <c r="L738" s="14">
        <f ca="1">L737*(1+Returns!L738)</f>
        <v>26025754.661887228</v>
      </c>
      <c r="M738" s="14">
        <f ca="1">M737*(1+Returns!M738)</f>
        <v>26182652.963131774</v>
      </c>
      <c r="N738" s="14">
        <f ca="1">N737*(1+Returns!N738)-R738-T738</f>
        <v>44013865.759776846</v>
      </c>
      <c r="O738" s="17">
        <f ca="1">(Assumptions!$B$16 / 252)*F737</f>
        <v>4103.4139414680703</v>
      </c>
      <c r="P738" s="17">
        <f t="shared" ca="1" si="114"/>
        <v>73596.519351076087</v>
      </c>
      <c r="Q738" s="16">
        <f t="shared" si="115"/>
        <v>0</v>
      </c>
      <c r="R738" s="17">
        <f t="shared" si="116"/>
        <v>0</v>
      </c>
      <c r="S738" s="19">
        <f t="shared" si="117"/>
        <v>0</v>
      </c>
      <c r="T738" s="20">
        <f ca="1">IF(AND(S738=1,F737&gt;D737),Assumptions!$B$17*(F737-D737),0)</f>
        <v>0</v>
      </c>
      <c r="U738" s="27">
        <f t="shared" ca="1" si="118"/>
        <v>5.8089403756445002E-4</v>
      </c>
      <c r="V738" s="34">
        <f t="shared" ca="1" si="119"/>
        <v>0.29332624090050419</v>
      </c>
    </row>
    <row r="739" spans="1:22" x14ac:dyDescent="0.25">
      <c r="A739" s="4">
        <f t="shared" si="110"/>
        <v>1</v>
      </c>
      <c r="B739" s="4">
        <f t="shared" si="111"/>
        <v>2015</v>
      </c>
      <c r="C739" s="9">
        <v>42032</v>
      </c>
      <c r="D739" s="12">
        <f ca="1">(1+[1]Returns!E739)*D738</f>
        <v>128782646.38685396</v>
      </c>
      <c r="E739" s="12">
        <f t="shared" ca="1" si="112"/>
        <v>129371802.70409201</v>
      </c>
      <c r="F739" s="12">
        <f t="shared" ca="1" si="113"/>
        <v>129294100.38715078</v>
      </c>
      <c r="G739" s="14">
        <f ca="1">G738*(1+Returns!G739)</f>
        <v>13473794.300790846</v>
      </c>
      <c r="H739" s="14">
        <f ca="1">H738*(1+Returns!H739)</f>
        <v>13034718.079909889</v>
      </c>
      <c r="I739" s="14">
        <f ca="1">I738*(1+Returns!I739)</f>
        <v>6596199.5410016244</v>
      </c>
      <c r="J739" s="14">
        <f ca="1">J738*(1+Returns!J739)</f>
        <v>0</v>
      </c>
      <c r="K739" s="14">
        <f ca="1">K738*(1+Returns!K739)</f>
        <v>0</v>
      </c>
      <c r="L739" s="14">
        <f ca="1">L738*(1+Returns!L739)</f>
        <v>26038035.140481804</v>
      </c>
      <c r="M739" s="14">
        <f ca="1">M738*(1+Returns!M739)</f>
        <v>26195285.839901753</v>
      </c>
      <c r="N739" s="14">
        <f ca="1">N738*(1+Returns!N739)-R739-T739</f>
        <v>44033769.802006081</v>
      </c>
      <c r="O739" s="17">
        <f ca="1">(Assumptions!$B$16 / 252)*F738</f>
        <v>4105.7975901603277</v>
      </c>
      <c r="P739" s="17">
        <f t="shared" ca="1" si="114"/>
        <v>77702.316941236408</v>
      </c>
      <c r="Q739" s="16">
        <f t="shared" si="115"/>
        <v>0</v>
      </c>
      <c r="R739" s="17">
        <f t="shared" si="116"/>
        <v>0</v>
      </c>
      <c r="S739" s="19">
        <f t="shared" si="117"/>
        <v>0</v>
      </c>
      <c r="T739" s="20">
        <f ca="1">IF(AND(S739=1,F738&gt;D738),Assumptions!$B$17*(F738-D738),0)</f>
        <v>0</v>
      </c>
      <c r="U739" s="27">
        <f t="shared" ca="1" si="118"/>
        <v>-2.9786531565878516E-4</v>
      </c>
      <c r="V739" s="34">
        <f t="shared" ca="1" si="119"/>
        <v>0.29294100387150857</v>
      </c>
    </row>
    <row r="740" spans="1:22" x14ac:dyDescent="0.25">
      <c r="A740" s="4">
        <f t="shared" si="110"/>
        <v>1</v>
      </c>
      <c r="B740" s="4">
        <f t="shared" si="111"/>
        <v>2015</v>
      </c>
      <c r="C740" s="9">
        <v>42033</v>
      </c>
      <c r="D740" s="12">
        <f ca="1">(1+[1]Returns!E740)*D739</f>
        <v>128840939.85174097</v>
      </c>
      <c r="E740" s="12">
        <f t="shared" ca="1" si="112"/>
        <v>129455112.03097874</v>
      </c>
      <c r="F740" s="12">
        <f t="shared" ca="1" si="113"/>
        <v>129373305.13942204</v>
      </c>
      <c r="G740" s="14">
        <f ca="1">G739*(1+Returns!G740)</f>
        <v>13502820.538096312</v>
      </c>
      <c r="H740" s="14">
        <f ca="1">H739*(1+Returns!H740)</f>
        <v>13040896.370607566</v>
      </c>
      <c r="I740" s="14">
        <f ca="1">I739*(1+Returns!I740)</f>
        <v>6599466.0513524963</v>
      </c>
      <c r="J740" s="14">
        <f ca="1">J739*(1+Returns!J740)</f>
        <v>0</v>
      </c>
      <c r="K740" s="14">
        <f ca="1">K739*(1+Returns!K740)</f>
        <v>0</v>
      </c>
      <c r="L740" s="14">
        <f ca="1">L739*(1+Returns!L740)</f>
        <v>26050321.413726967</v>
      </c>
      <c r="M740" s="14">
        <f ca="1">M739*(1+Returns!M740)</f>
        <v>26207924.811912566</v>
      </c>
      <c r="N740" s="14">
        <f ca="1">N739*(1+Returns!N740)-R740-T740</f>
        <v>44053682.84528283</v>
      </c>
      <c r="O740" s="17">
        <f ca="1">(Assumptions!$B$16 / 252)*F739</f>
        <v>4104.5746154651042</v>
      </c>
      <c r="P740" s="17">
        <f t="shared" ca="1" si="114"/>
        <v>81806.891556701506</v>
      </c>
      <c r="Q740" s="16">
        <f t="shared" si="115"/>
        <v>0</v>
      </c>
      <c r="R740" s="17">
        <f t="shared" si="116"/>
        <v>0</v>
      </c>
      <c r="S740" s="19">
        <f t="shared" si="117"/>
        <v>0</v>
      </c>
      <c r="T740" s="20">
        <f ca="1">IF(AND(S740=1,F739&gt;D739),Assumptions!$B$17*(F739-D739),0)</f>
        <v>0</v>
      </c>
      <c r="U740" s="27">
        <f t="shared" ca="1" si="118"/>
        <v>6.1259370716904016E-4</v>
      </c>
      <c r="V740" s="34">
        <f t="shared" ca="1" si="119"/>
        <v>0.29373305139422112</v>
      </c>
    </row>
    <row r="741" spans="1:22" x14ac:dyDescent="0.25">
      <c r="A741" s="4">
        <f t="shared" si="110"/>
        <v>1</v>
      </c>
      <c r="B741" s="4">
        <f t="shared" si="111"/>
        <v>2015</v>
      </c>
      <c r="C741" s="9">
        <v>42034</v>
      </c>
      <c r="D741" s="12">
        <f ca="1">(1+[1]Returns!E741)*D740</f>
        <v>128899259.70316486</v>
      </c>
      <c r="E741" s="12">
        <f t="shared" ca="1" si="112"/>
        <v>129443364.61360714</v>
      </c>
      <c r="F741" s="12">
        <f t="shared" ca="1" si="113"/>
        <v>129357450.63299839</v>
      </c>
      <c r="G741" s="14">
        <f ca="1">G740*(1+Returns!G741)</f>
        <v>13436764.58441586</v>
      </c>
      <c r="H741" s="14">
        <f ca="1">H740*(1+Returns!H741)</f>
        <v>13047077.589736508</v>
      </c>
      <c r="I741" s="14">
        <f ca="1">I740*(1+Returns!I741)</f>
        <v>6602734.1793151172</v>
      </c>
      <c r="J741" s="14">
        <f ca="1">J740*(1+Returns!J741)</f>
        <v>0</v>
      </c>
      <c r="K741" s="14">
        <f ca="1">K740*(1+Returns!K741)</f>
        <v>0</v>
      </c>
      <c r="L741" s="14">
        <f ca="1">L740*(1+Returns!L741)</f>
        <v>26062613.484356973</v>
      </c>
      <c r="M741" s="14">
        <f ca="1">M740*(1+Returns!M741)</f>
        <v>26220569.882105108</v>
      </c>
      <c r="N741" s="14">
        <f ca="1">N740*(1+Returns!N741)-R741-T741</f>
        <v>44073604.89367757</v>
      </c>
      <c r="O741" s="17">
        <f ca="1">(Assumptions!$B$16 / 252)*F740</f>
        <v>4107.0890520451439</v>
      </c>
      <c r="P741" s="17">
        <f t="shared" ca="1" si="114"/>
        <v>85913.980608746657</v>
      </c>
      <c r="Q741" s="16">
        <f t="shared" si="115"/>
        <v>0</v>
      </c>
      <c r="R741" s="17">
        <f t="shared" si="116"/>
        <v>0</v>
      </c>
      <c r="S741" s="19">
        <f t="shared" si="117"/>
        <v>0</v>
      </c>
      <c r="T741" s="20">
        <f ca="1">IF(AND(S741=1,F740&gt;D740),Assumptions!$B$17*(F740-D740),0)</f>
        <v>0</v>
      </c>
      <c r="U741" s="27">
        <f t="shared" ca="1" si="118"/>
        <v>-1.2254851498583186E-4</v>
      </c>
      <c r="V741" s="34">
        <f t="shared" ca="1" si="119"/>
        <v>0.29357450632998461</v>
      </c>
    </row>
    <row r="742" spans="1:22" x14ac:dyDescent="0.25">
      <c r="A742" s="4">
        <f t="shared" si="110"/>
        <v>2</v>
      </c>
      <c r="B742" s="4">
        <f t="shared" si="111"/>
        <v>2015</v>
      </c>
      <c r="C742" s="9">
        <v>42037</v>
      </c>
      <c r="D742" s="12">
        <f ca="1">(1+[1]Returns!E742)*D741</f>
        <v>128957605.95306949</v>
      </c>
      <c r="E742" s="12">
        <f t="shared" ca="1" si="112"/>
        <v>129299396.56184426</v>
      </c>
      <c r="F742" s="12">
        <f t="shared" ca="1" si="113"/>
        <v>129295289.97610988</v>
      </c>
      <c r="G742" s="14">
        <f ca="1">G741*(1+Returns!G742)</f>
        <v>13324376.518286033</v>
      </c>
      <c r="H742" s="14">
        <f ca="1">H741*(1+Returns!H742)</f>
        <v>13053261.738684753</v>
      </c>
      <c r="I742" s="14">
        <f ca="1">I741*(1+Returns!I742)</f>
        <v>6606003.9256905457</v>
      </c>
      <c r="J742" s="14">
        <f ca="1">J741*(1+Returns!J742)</f>
        <v>0</v>
      </c>
      <c r="K742" s="14">
        <f ca="1">K741*(1+Returns!K742)</f>
        <v>0</v>
      </c>
      <c r="L742" s="14">
        <f ca="1">L741*(1+Returns!L742)</f>
        <v>26074911.355107367</v>
      </c>
      <c r="M742" s="14">
        <f ca="1">M741*(1+Returns!M742)</f>
        <v>26233221.053421691</v>
      </c>
      <c r="N742" s="14">
        <f ca="1">N741*(1+Returns!N742)-R742-T742</f>
        <v>44007621.970653862</v>
      </c>
      <c r="O742" s="17">
        <f ca="1">(Assumptions!$B$16 / 252)*F741</f>
        <v>4106.5857343809012</v>
      </c>
      <c r="P742" s="17">
        <f t="shared" ca="1" si="114"/>
        <v>4106.5857343809039</v>
      </c>
      <c r="Q742" s="16">
        <f t="shared" si="115"/>
        <v>1</v>
      </c>
      <c r="R742" s="17">
        <f t="shared" ca="1" si="116"/>
        <v>85913.980608746657</v>
      </c>
      <c r="S742" s="19">
        <f t="shared" si="117"/>
        <v>0</v>
      </c>
      <c r="T742" s="20">
        <f ca="1">IF(AND(S742=1,F741&gt;D741),Assumptions!$B$17*(F741-D741),0)</f>
        <v>0</v>
      </c>
      <c r="U742" s="27">
        <f t="shared" ca="1" si="118"/>
        <v>-4.8053402864955963E-4</v>
      </c>
      <c r="V742" s="34">
        <f t="shared" ca="1" si="119"/>
        <v>0.29295289976109951</v>
      </c>
    </row>
    <row r="743" spans="1:22" x14ac:dyDescent="0.25">
      <c r="A743" s="4">
        <f t="shared" si="110"/>
        <v>2</v>
      </c>
      <c r="B743" s="4">
        <f t="shared" si="111"/>
        <v>2015</v>
      </c>
      <c r="C743" s="9">
        <v>42038</v>
      </c>
      <c r="D743" s="12">
        <f ca="1">(1+[1]Returns!E743)*D742</f>
        <v>129015978.61340414</v>
      </c>
      <c r="E743" s="12">
        <f t="shared" ca="1" si="112"/>
        <v>129337661.29153499</v>
      </c>
      <c r="F743" s="12">
        <f t="shared" ca="1" si="113"/>
        <v>129329450.09342042</v>
      </c>
      <c r="G743" s="14">
        <f ca="1">G742*(1+Returns!G743)</f>
        <v>13308320.634588964</v>
      </c>
      <c r="H743" s="14">
        <f ca="1">H742*(1+Returns!H743)</f>
        <v>13059448.818840999</v>
      </c>
      <c r="I743" s="14">
        <f ca="1">I742*(1+Returns!I743)</f>
        <v>6609275.291280237</v>
      </c>
      <c r="J743" s="14">
        <f ca="1">J742*(1+Returns!J743)</f>
        <v>0</v>
      </c>
      <c r="K743" s="14">
        <f ca="1">K742*(1+Returns!K743)</f>
        <v>0</v>
      </c>
      <c r="L743" s="14">
        <f ca="1">L742*(1+Returns!L743)</f>
        <v>26087215.028714988</v>
      </c>
      <c r="M743" s="14">
        <f ca="1">M742*(1+Returns!M743)</f>
        <v>26245878.32880605</v>
      </c>
      <c r="N743" s="14">
        <f ca="1">N742*(1+Returns!N743)-R743-T743</f>
        <v>44027523.189303748</v>
      </c>
      <c r="O743" s="17">
        <f ca="1">(Assumptions!$B$16 / 252)*F742</f>
        <v>4104.6123801939639</v>
      </c>
      <c r="P743" s="17">
        <f t="shared" ca="1" si="114"/>
        <v>8211.1981145748687</v>
      </c>
      <c r="Q743" s="16">
        <f t="shared" si="115"/>
        <v>0</v>
      </c>
      <c r="R743" s="17">
        <f t="shared" si="116"/>
        <v>0</v>
      </c>
      <c r="S743" s="19">
        <f t="shared" si="117"/>
        <v>0</v>
      </c>
      <c r="T743" s="20">
        <f ca="1">IF(AND(S743=1,F742&gt;D742),Assumptions!$B$17*(F742-D742),0)</f>
        <v>0</v>
      </c>
      <c r="U743" s="27">
        <f t="shared" ca="1" si="118"/>
        <v>2.6420233340940236E-4</v>
      </c>
      <c r="V743" s="34">
        <f t="shared" ca="1" si="119"/>
        <v>0.29329450093420495</v>
      </c>
    </row>
    <row r="744" spans="1:22" x14ac:dyDescent="0.25">
      <c r="A744" s="4">
        <f t="shared" si="110"/>
        <v>2</v>
      </c>
      <c r="B744" s="4">
        <f t="shared" si="111"/>
        <v>2015</v>
      </c>
      <c r="C744" s="9">
        <v>42039</v>
      </c>
      <c r="D744" s="12">
        <f ca="1">(1+[1]Returns!E744)*D743</f>
        <v>129074424.14187579</v>
      </c>
      <c r="E744" s="12">
        <f t="shared" ca="1" si="112"/>
        <v>129508178.30996931</v>
      </c>
      <c r="F744" s="12">
        <f t="shared" ca="1" si="113"/>
        <v>129495861.41502637</v>
      </c>
      <c r="G744" s="14">
        <f ca="1">G743*(1+Returns!G744)</f>
        <v>13424448.4380216</v>
      </c>
      <c r="H744" s="14">
        <f ca="1">H743*(1+Returns!H744)</f>
        <v>13065643.741701202</v>
      </c>
      <c r="I744" s="14">
        <f ca="1">I743*(1+Returns!I744)</f>
        <v>6612550.8663508445</v>
      </c>
      <c r="J744" s="14">
        <f ca="1">J743*(1+Returns!J744)</f>
        <v>0</v>
      </c>
      <c r="K744" s="14">
        <f ca="1">K743*(1+Returns!K744)</f>
        <v>0</v>
      </c>
      <c r="L744" s="14">
        <f ca="1">L743*(1+Returns!L744)</f>
        <v>26099534.274729181</v>
      </c>
      <c r="M744" s="14">
        <f ca="1">M743*(1+Returns!M744)</f>
        <v>26258551.74568313</v>
      </c>
      <c r="N744" s="14">
        <f ca="1">N743*(1+Returns!N744)-R744-T744</f>
        <v>44047449.24348335</v>
      </c>
      <c r="O744" s="17">
        <f ca="1">(Assumptions!$B$16 / 252)*F743</f>
        <v>4105.6968283625529</v>
      </c>
      <c r="P744" s="17">
        <f t="shared" ca="1" si="114"/>
        <v>12316.894942937422</v>
      </c>
      <c r="Q744" s="16">
        <f t="shared" si="115"/>
        <v>0</v>
      </c>
      <c r="R744" s="17">
        <f t="shared" si="116"/>
        <v>0</v>
      </c>
      <c r="S744" s="19">
        <f t="shared" si="117"/>
        <v>0</v>
      </c>
      <c r="T744" s="20">
        <f ca="1">IF(AND(S744=1,F743&gt;D743),Assumptions!$B$17*(F743-D743),0)</f>
        <v>0</v>
      </c>
      <c r="U744" s="27">
        <f t="shared" ca="1" si="118"/>
        <v>1.286724110291626E-3</v>
      </c>
      <c r="V744" s="34">
        <f t="shared" ca="1" si="119"/>
        <v>0.29495861415026448</v>
      </c>
    </row>
    <row r="745" spans="1:22" x14ac:dyDescent="0.25">
      <c r="A745" s="4">
        <f t="shared" si="110"/>
        <v>2</v>
      </c>
      <c r="B745" s="4">
        <f t="shared" si="111"/>
        <v>2015</v>
      </c>
      <c r="C745" s="9">
        <v>42040</v>
      </c>
      <c r="D745" s="12">
        <f ca="1">(1+[1]Returns!E745)*D744</f>
        <v>129132896.14675629</v>
      </c>
      <c r="E745" s="12">
        <f t="shared" ca="1" si="112"/>
        <v>129521505.0568648</v>
      </c>
      <c r="F745" s="12">
        <f t="shared" ca="1" si="113"/>
        <v>129505077.1821944</v>
      </c>
      <c r="G745" s="14">
        <f ca="1">G744*(1+Returns!G745)</f>
        <v>13383360.45251674</v>
      </c>
      <c r="H745" s="14">
        <f ca="1">H744*(1+Returns!H745)</f>
        <v>13071841.603205279</v>
      </c>
      <c r="I745" s="14">
        <f ca="1">I744*(1+Returns!I745)</f>
        <v>6615828.0648054956</v>
      </c>
      <c r="J745" s="14">
        <f ca="1">J744*(1+Returns!J745)</f>
        <v>0</v>
      </c>
      <c r="K745" s="14">
        <f ca="1">K744*(1+Returns!K745)</f>
        <v>0</v>
      </c>
      <c r="L745" s="14">
        <f ca="1">L744*(1+Returns!L745)</f>
        <v>26111859.338298917</v>
      </c>
      <c r="M745" s="14">
        <f ca="1">M744*(1+Returns!M745)</f>
        <v>26271231.282206628</v>
      </c>
      <c r="N745" s="14">
        <f ca="1">N744*(1+Returns!N745)-R745-T745</f>
        <v>44067384.315831736</v>
      </c>
      <c r="O745" s="17">
        <f ca="1">(Assumptions!$B$16 / 252)*F744</f>
        <v>4110.9797274611547</v>
      </c>
      <c r="P745" s="17">
        <f t="shared" ca="1" si="114"/>
        <v>16427.874670398578</v>
      </c>
      <c r="Q745" s="16">
        <f t="shared" si="115"/>
        <v>0</v>
      </c>
      <c r="R745" s="17">
        <f t="shared" si="116"/>
        <v>0</v>
      </c>
      <c r="S745" s="19">
        <f t="shared" si="117"/>
        <v>0</v>
      </c>
      <c r="T745" s="20">
        <f ca="1">IF(AND(S745=1,F744&gt;D744),Assumptions!$B$17*(F744-D744),0)</f>
        <v>0</v>
      </c>
      <c r="U745" s="27">
        <f t="shared" ca="1" si="118"/>
        <v>7.1166499587826948E-5</v>
      </c>
      <c r="V745" s="34">
        <f t="shared" ca="1" si="119"/>
        <v>0.29505077182194461</v>
      </c>
    </row>
    <row r="746" spans="1:22" x14ac:dyDescent="0.25">
      <c r="A746" s="4">
        <f t="shared" si="110"/>
        <v>2</v>
      </c>
      <c r="B746" s="4">
        <f t="shared" si="111"/>
        <v>2015</v>
      </c>
      <c r="C746" s="9">
        <v>42041</v>
      </c>
      <c r="D746" s="12">
        <f ca="1">(1+[1]Returns!E746)*D745</f>
        <v>129191394.64003973</v>
      </c>
      <c r="E746" s="12">
        <f t="shared" ca="1" si="112"/>
        <v>129671252.17272003</v>
      </c>
      <c r="F746" s="12">
        <f t="shared" ca="1" si="113"/>
        <v>129650713.02575813</v>
      </c>
      <c r="G746" s="14">
        <f ca="1">G745*(1+Returns!G746)</f>
        <v>13478667.306590721</v>
      </c>
      <c r="H746" s="14">
        <f ca="1">H745*(1+Returns!H746)</f>
        <v>13078042.40474721</v>
      </c>
      <c r="I746" s="14">
        <f ca="1">I745*(1+Returns!I746)</f>
        <v>6619106.887448743</v>
      </c>
      <c r="J746" s="14">
        <f ca="1">J745*(1+Returns!J746)</f>
        <v>0</v>
      </c>
      <c r="K746" s="14">
        <f ca="1">K745*(1+Returns!K746)</f>
        <v>0</v>
      </c>
      <c r="L746" s="14">
        <f ca="1">L745*(1+Returns!L746)</f>
        <v>26124190.222171433</v>
      </c>
      <c r="M746" s="14">
        <f ca="1">M745*(1+Returns!M746)</f>
        <v>26283916.941331558</v>
      </c>
      <c r="N746" s="14">
        <f ca="1">N745*(1+Returns!N746)-R746-T746</f>
        <v>44087328.410430357</v>
      </c>
      <c r="O746" s="17">
        <f ca="1">(Assumptions!$B$16 / 252)*F745</f>
        <v>4111.2722914982351</v>
      </c>
      <c r="P746" s="17">
        <f t="shared" ca="1" si="114"/>
        <v>20539.146961896811</v>
      </c>
      <c r="Q746" s="16">
        <f t="shared" si="115"/>
        <v>0</v>
      </c>
      <c r="R746" s="17">
        <f t="shared" si="116"/>
        <v>0</v>
      </c>
      <c r="S746" s="19">
        <f t="shared" si="117"/>
        <v>0</v>
      </c>
      <c r="T746" s="20">
        <f ca="1">IF(AND(S746=1,F745&gt;D745),Assumptions!$B$17*(F745-D745),0)</f>
        <v>0</v>
      </c>
      <c r="U746" s="27">
        <f t="shared" ca="1" si="118"/>
        <v>1.1245570191726895E-3</v>
      </c>
      <c r="V746" s="34">
        <f t="shared" ca="1" si="119"/>
        <v>0.29650713025758191</v>
      </c>
    </row>
    <row r="747" spans="1:22" x14ac:dyDescent="0.25">
      <c r="A747" s="4">
        <f t="shared" si="110"/>
        <v>2</v>
      </c>
      <c r="B747" s="4">
        <f t="shared" si="111"/>
        <v>2015</v>
      </c>
      <c r="C747" s="9">
        <v>42044</v>
      </c>
      <c r="D747" s="12">
        <f ca="1">(1+[1]Returns!E747)*D746</f>
        <v>129249919.63372561</v>
      </c>
      <c r="E747" s="12">
        <f t="shared" ca="1" si="112"/>
        <v>129692285.25528532</v>
      </c>
      <c r="F747" s="12">
        <f t="shared" ca="1" si="113"/>
        <v>129667630.21267182</v>
      </c>
      <c r="G747" s="14">
        <f ca="1">G746*(1+Returns!G747)</f>
        <v>13445234.586005969</v>
      </c>
      <c r="H747" s="14">
        <f ca="1">H746*(1+Returns!H747)</f>
        <v>13084246.147721646</v>
      </c>
      <c r="I747" s="14">
        <f ca="1">I746*(1+Returns!I747)</f>
        <v>6622387.3350855391</v>
      </c>
      <c r="J747" s="14">
        <f ca="1">J746*(1+Returns!J747)</f>
        <v>0</v>
      </c>
      <c r="K747" s="14">
        <f ca="1">K746*(1+Returns!K747)</f>
        <v>0</v>
      </c>
      <c r="L747" s="14">
        <f ca="1">L746*(1+Returns!L747)</f>
        <v>26136526.929095276</v>
      </c>
      <c r="M747" s="14">
        <f ca="1">M746*(1+Returns!M747)</f>
        <v>26296608.726014353</v>
      </c>
      <c r="N747" s="14">
        <f ca="1">N746*(1+Returns!N747)-R747-T747</f>
        <v>44107281.531362526</v>
      </c>
      <c r="O747" s="17">
        <f ca="1">(Assumptions!$B$16 / 252)*F746</f>
        <v>4115.8956516113694</v>
      </c>
      <c r="P747" s="17">
        <f t="shared" ca="1" si="114"/>
        <v>24655.04261350818</v>
      </c>
      <c r="Q747" s="16">
        <f t="shared" si="115"/>
        <v>0</v>
      </c>
      <c r="R747" s="17">
        <f t="shared" si="116"/>
        <v>0</v>
      </c>
      <c r="S747" s="19">
        <f t="shared" si="117"/>
        <v>0</v>
      </c>
      <c r="T747" s="20">
        <f ca="1">IF(AND(S747=1,F746&gt;D746),Assumptions!$B$17*(F746-D746),0)</f>
        <v>0</v>
      </c>
      <c r="U747" s="27">
        <f t="shared" ca="1" si="118"/>
        <v>1.3048279117700012E-4</v>
      </c>
      <c r="V747" s="34">
        <f t="shared" ca="1" si="119"/>
        <v>0.29667630212671869</v>
      </c>
    </row>
    <row r="748" spans="1:22" x14ac:dyDescent="0.25">
      <c r="A748" s="4">
        <f t="shared" si="110"/>
        <v>2</v>
      </c>
      <c r="B748" s="4">
        <f t="shared" si="111"/>
        <v>2015</v>
      </c>
      <c r="C748" s="9">
        <v>42045</v>
      </c>
      <c r="D748" s="12">
        <f ca="1">(1+[1]Returns!E748)*D747</f>
        <v>129308471.13981888</v>
      </c>
      <c r="E748" s="12">
        <f t="shared" ca="1" si="112"/>
        <v>129894849.26260576</v>
      </c>
      <c r="F748" s="12">
        <f t="shared" ca="1" si="113"/>
        <v>129866077.78728709</v>
      </c>
      <c r="G748" s="14">
        <f ca="1">G747*(1+Returns!G748)</f>
        <v>13593307.236814078</v>
      </c>
      <c r="H748" s="14">
        <f ca="1">H747*(1+Returns!H748)</f>
        <v>13090452.833523892</v>
      </c>
      <c r="I748" s="14">
        <f ca="1">I747*(1+Returns!I748)</f>
        <v>6625669.4085212359</v>
      </c>
      <c r="J748" s="14">
        <f ca="1">J747*(1+Returns!J748)</f>
        <v>0</v>
      </c>
      <c r="K748" s="14">
        <f ca="1">K747*(1+Returns!K748)</f>
        <v>0</v>
      </c>
      <c r="L748" s="14">
        <f ca="1">L747*(1+Returns!L748)</f>
        <v>26148869.461820278</v>
      </c>
      <c r="M748" s="14">
        <f ca="1">M747*(1+Returns!M748)</f>
        <v>26309306.639212877</v>
      </c>
      <c r="N748" s="14">
        <f ca="1">N747*(1+Returns!N748)-R748-T748</f>
        <v>44127243.682713397</v>
      </c>
      <c r="O748" s="17">
        <f ca="1">(Assumptions!$B$16 / 252)*F747</f>
        <v>4116.4327051641849</v>
      </c>
      <c r="P748" s="17">
        <f t="shared" ca="1" si="114"/>
        <v>28771.475318672365</v>
      </c>
      <c r="Q748" s="16">
        <f t="shared" si="115"/>
        <v>0</v>
      </c>
      <c r="R748" s="17">
        <f t="shared" si="116"/>
        <v>0</v>
      </c>
      <c r="S748" s="19">
        <f t="shared" si="117"/>
        <v>0</v>
      </c>
      <c r="T748" s="20">
        <f ca="1">IF(AND(S748=1,F747&gt;D747),Assumptions!$B$17*(F747-D747),0)</f>
        <v>0</v>
      </c>
      <c r="U748" s="27">
        <f t="shared" ca="1" si="118"/>
        <v>1.530432647606661E-3</v>
      </c>
      <c r="V748" s="34">
        <f t="shared" ca="1" si="119"/>
        <v>0.29866077787287137</v>
      </c>
    </row>
    <row r="749" spans="1:22" x14ac:dyDescent="0.25">
      <c r="A749" s="4">
        <f t="shared" si="110"/>
        <v>2</v>
      </c>
      <c r="B749" s="4">
        <f t="shared" si="111"/>
        <v>2015</v>
      </c>
      <c r="C749" s="9">
        <v>42046</v>
      </c>
      <c r="D749" s="12">
        <f ca="1">(1+[1]Returns!E749)*D748</f>
        <v>129367049.17032993</v>
      </c>
      <c r="E749" s="12">
        <f t="shared" ca="1" si="112"/>
        <v>129994465.9659698</v>
      </c>
      <c r="F749" s="12">
        <f t="shared" ca="1" si="113"/>
        <v>129961571.75802296</v>
      </c>
      <c r="G749" s="14">
        <f ca="1">G748*(1+Returns!G749)</f>
        <v>13638407.018304337</v>
      </c>
      <c r="H749" s="14">
        <f ca="1">H748*(1+Returns!H749)</f>
        <v>13096662.463549918</v>
      </c>
      <c r="I749" s="14">
        <f ca="1">I748*(1+Returns!I749)</f>
        <v>6628953.1085615829</v>
      </c>
      <c r="J749" s="14">
        <f ca="1">J748*(1+Returns!J749)</f>
        <v>0</v>
      </c>
      <c r="K749" s="14">
        <f ca="1">K748*(1+Returns!K749)</f>
        <v>0</v>
      </c>
      <c r="L749" s="14">
        <f ca="1">L748*(1+Returns!L749)</f>
        <v>26161217.823097579</v>
      </c>
      <c r="M749" s="14">
        <f ca="1">M748*(1+Returns!M749)</f>
        <v>26322010.683886424</v>
      </c>
      <c r="N749" s="14">
        <f ca="1">N748*(1+Returns!N749)-R749-T749</f>
        <v>44147214.86856997</v>
      </c>
      <c r="O749" s="17">
        <f ca="1">(Assumptions!$B$16 / 252)*F748</f>
        <v>4122.7326281678443</v>
      </c>
      <c r="P749" s="17">
        <f t="shared" ca="1" si="114"/>
        <v>32894.207946840208</v>
      </c>
      <c r="Q749" s="16">
        <f t="shared" si="115"/>
        <v>0</v>
      </c>
      <c r="R749" s="17">
        <f t="shared" si="116"/>
        <v>0</v>
      </c>
      <c r="S749" s="19">
        <f t="shared" si="117"/>
        <v>0</v>
      </c>
      <c r="T749" s="20">
        <f ca="1">IF(AND(S749=1,F748&gt;D748),Assumptions!$B$17*(F748-D748),0)</f>
        <v>0</v>
      </c>
      <c r="U749" s="27">
        <f t="shared" ca="1" si="118"/>
        <v>7.353265176168744E-4</v>
      </c>
      <c r="V749" s="34">
        <f t="shared" ca="1" si="119"/>
        <v>0.29961571758023031</v>
      </c>
    </row>
    <row r="750" spans="1:22" x14ac:dyDescent="0.25">
      <c r="A750" s="4">
        <f t="shared" si="110"/>
        <v>2</v>
      </c>
      <c r="B750" s="4">
        <f t="shared" si="111"/>
        <v>2015</v>
      </c>
      <c r="C750" s="9">
        <v>42047</v>
      </c>
      <c r="D750" s="12">
        <f ca="1">(1+[1]Returns!E750)*D749</f>
        <v>129425653.73727457</v>
      </c>
      <c r="E750" s="12">
        <f t="shared" ca="1" si="112"/>
        <v>130499581.12408221</v>
      </c>
      <c r="F750" s="12">
        <f t="shared" ca="1" si="113"/>
        <v>130462561.15195258</v>
      </c>
      <c r="G750" s="14">
        <f ca="1">G749*(1+Returns!G750)</f>
        <v>14088979.677176679</v>
      </c>
      <c r="H750" s="14">
        <f ca="1">H749*(1+Returns!H750)</f>
        <v>13102875.039196355</v>
      </c>
      <c r="I750" s="14">
        <f ca="1">I749*(1+Returns!I750)</f>
        <v>6632238.43601273</v>
      </c>
      <c r="J750" s="14">
        <f ca="1">J749*(1+Returns!J750)</f>
        <v>0</v>
      </c>
      <c r="K750" s="14">
        <f ca="1">K749*(1+Returns!K750)</f>
        <v>0</v>
      </c>
      <c r="L750" s="14">
        <f ca="1">L749*(1+Returns!L750)</f>
        <v>26173572.015679613</v>
      </c>
      <c r="M750" s="14">
        <f ca="1">M749*(1+Returns!M750)</f>
        <v>26334720.862995718</v>
      </c>
      <c r="N750" s="14">
        <f ca="1">N749*(1+Returns!N750)-R750-T750</f>
        <v>44167195.093021102</v>
      </c>
      <c r="O750" s="17">
        <f ca="1">(Assumptions!$B$16 / 252)*F749</f>
        <v>4125.7641827943798</v>
      </c>
      <c r="P750" s="17">
        <f t="shared" ca="1" si="114"/>
        <v>37019.972129634589</v>
      </c>
      <c r="Q750" s="16">
        <f t="shared" si="115"/>
        <v>0</v>
      </c>
      <c r="R750" s="17">
        <f t="shared" si="116"/>
        <v>0</v>
      </c>
      <c r="S750" s="19">
        <f t="shared" si="117"/>
        <v>0</v>
      </c>
      <c r="T750" s="20">
        <f ca="1">IF(AND(S750=1,F749&gt;D749),Assumptions!$B$17*(F749-D749),0)</f>
        <v>0</v>
      </c>
      <c r="U750" s="27">
        <f t="shared" ca="1" si="118"/>
        <v>3.8549040855124783E-3</v>
      </c>
      <c r="V750" s="34">
        <f t="shared" ca="1" si="119"/>
        <v>0.3046256115195265</v>
      </c>
    </row>
    <row r="751" spans="1:22" x14ac:dyDescent="0.25">
      <c r="A751" s="4">
        <f t="shared" si="110"/>
        <v>2</v>
      </c>
      <c r="B751" s="4">
        <f t="shared" si="111"/>
        <v>2015</v>
      </c>
      <c r="C751" s="9">
        <v>42048</v>
      </c>
      <c r="D751" s="12">
        <f ca="1">(1+[1]Returns!E751)*D750</f>
        <v>129484284.8526741</v>
      </c>
      <c r="E751" s="12">
        <f t="shared" ca="1" si="112"/>
        <v>130291485.70970662</v>
      </c>
      <c r="F751" s="12">
        <f t="shared" ca="1" si="113"/>
        <v>130250324.06896898</v>
      </c>
      <c r="G751" s="14">
        <f ca="1">G750*(1+Returns!G751)</f>
        <v>13826316.174184391</v>
      </c>
      <c r="H751" s="14">
        <f ca="1">H750*(1+Returns!H751)</f>
        <v>13109090.561860498</v>
      </c>
      <c r="I751" s="14">
        <f ca="1">I750*(1+Returns!I751)</f>
        <v>6635525.3916812269</v>
      </c>
      <c r="J751" s="14">
        <f ca="1">J750*(1+Returns!J751)</f>
        <v>0</v>
      </c>
      <c r="K751" s="14">
        <f ca="1">K750*(1+Returns!K751)</f>
        <v>0</v>
      </c>
      <c r="L751" s="14">
        <f ca="1">L750*(1+Returns!L751)</f>
        <v>26185932.042320114</v>
      </c>
      <c r="M751" s="14">
        <f ca="1">M750*(1+Returns!M751)</f>
        <v>26347437.179502904</v>
      </c>
      <c r="N751" s="14">
        <f ca="1">N750*(1+Returns!N751)-R751-T751</f>
        <v>44187184.36015749</v>
      </c>
      <c r="O751" s="17">
        <f ca="1">(Assumptions!$B$16 / 252)*F750</f>
        <v>4141.6686079984947</v>
      </c>
      <c r="P751" s="17">
        <f t="shared" ca="1" si="114"/>
        <v>41161.640737633083</v>
      </c>
      <c r="Q751" s="16">
        <f t="shared" si="115"/>
        <v>0</v>
      </c>
      <c r="R751" s="17">
        <f t="shared" si="116"/>
        <v>0</v>
      </c>
      <c r="S751" s="19">
        <f t="shared" si="117"/>
        <v>0</v>
      </c>
      <c r="T751" s="20">
        <f ca="1">IF(AND(S751=1,F750&gt;D750),Assumptions!$B$17*(F750-D750),0)</f>
        <v>0</v>
      </c>
      <c r="U751" s="27">
        <f t="shared" ca="1" si="118"/>
        <v>-1.6268045108849272E-3</v>
      </c>
      <c r="V751" s="34">
        <f t="shared" ca="1" si="119"/>
        <v>0.30250324068969059</v>
      </c>
    </row>
    <row r="752" spans="1:22" x14ac:dyDescent="0.25">
      <c r="A752" s="4">
        <f t="shared" si="110"/>
        <v>2</v>
      </c>
      <c r="B752" s="4">
        <f t="shared" si="111"/>
        <v>2015</v>
      </c>
      <c r="C752" s="9">
        <v>42053</v>
      </c>
      <c r="D752" s="12">
        <f ca="1">(1+[1]Returns!E752)*D751</f>
        <v>129542942.5285552</v>
      </c>
      <c r="E752" s="12">
        <f t="shared" ca="1" si="112"/>
        <v>130290074.42177138</v>
      </c>
      <c r="F752" s="12">
        <f t="shared" ca="1" si="113"/>
        <v>130244777.85011092</v>
      </c>
      <c r="G752" s="14">
        <f ca="1">G751*(1+Returns!G752)</f>
        <v>13770311.196239665</v>
      </c>
      <c r="H752" s="14">
        <f ca="1">H751*(1+Returns!H752)</f>
        <v>13115309.032940302</v>
      </c>
      <c r="I752" s="14">
        <f ca="1">I751*(1+Returns!I752)</f>
        <v>6638813.9763740227</v>
      </c>
      <c r="J752" s="14">
        <f ca="1">J751*(1+Returns!J752)</f>
        <v>0</v>
      </c>
      <c r="K752" s="14">
        <f ca="1">K751*(1+Returns!K752)</f>
        <v>0</v>
      </c>
      <c r="L752" s="14">
        <f ca="1">L751*(1+Returns!L752)</f>
        <v>26198297.905774117</v>
      </c>
      <c r="M752" s="14">
        <f ca="1">M751*(1+Returns!M752)</f>
        <v>26360159.636371572</v>
      </c>
      <c r="N752" s="14">
        <f ca="1">N751*(1+Returns!N752)-R752-T752</f>
        <v>44207182.674071692</v>
      </c>
      <c r="O752" s="17">
        <f ca="1">(Assumptions!$B$16 / 252)*F751</f>
        <v>4134.9309228244119</v>
      </c>
      <c r="P752" s="17">
        <f t="shared" ca="1" si="114"/>
        <v>45296.571660457492</v>
      </c>
      <c r="Q752" s="16">
        <f t="shared" si="115"/>
        <v>0</v>
      </c>
      <c r="R752" s="17">
        <f t="shared" si="116"/>
        <v>0</v>
      </c>
      <c r="S752" s="19">
        <f t="shared" si="117"/>
        <v>0</v>
      </c>
      <c r="T752" s="20">
        <f ca="1">IF(AND(S752=1,F751&gt;D751),Assumptions!$B$17*(F751-D751),0)</f>
        <v>0</v>
      </c>
      <c r="U752" s="27">
        <f t="shared" ca="1" si="118"/>
        <v>-4.2581228858362685E-5</v>
      </c>
      <c r="V752" s="34">
        <f t="shared" ca="1" si="119"/>
        <v>0.30244777850110993</v>
      </c>
    </row>
    <row r="753" spans="1:22" x14ac:dyDescent="0.25">
      <c r="A753" s="4">
        <f t="shared" si="110"/>
        <v>2</v>
      </c>
      <c r="B753" s="4">
        <f t="shared" si="111"/>
        <v>2015</v>
      </c>
      <c r="C753" s="9">
        <v>42054</v>
      </c>
      <c r="D753" s="12">
        <f ca="1">(1+[1]Returns!E753)*D752</f>
        <v>129601626.77695006</v>
      </c>
      <c r="E753" s="12">
        <f t="shared" ca="1" si="112"/>
        <v>130373224.90721159</v>
      </c>
      <c r="F753" s="12">
        <f t="shared" ca="1" si="113"/>
        <v>130323793.58069874</v>
      </c>
      <c r="G753" s="14">
        <f ca="1">G752*(1+Returns!G753)</f>
        <v>13798842.378255932</v>
      </c>
      <c r="H753" s="14">
        <f ca="1">H752*(1+Returns!H753)</f>
        <v>13121530.45383439</v>
      </c>
      <c r="I753" s="14">
        <f ca="1">I752*(1+Returns!I753)</f>
        <v>6642104.1908984659</v>
      </c>
      <c r="J753" s="14">
        <f ca="1">J752*(1+Returns!J753)</f>
        <v>0</v>
      </c>
      <c r="K753" s="14">
        <f ca="1">K752*(1+Returns!K753)</f>
        <v>0</v>
      </c>
      <c r="L753" s="14">
        <f ca="1">L752*(1+Returns!L753)</f>
        <v>26210669.608797956</v>
      </c>
      <c r="M753" s="14">
        <f ca="1">M752*(1+Returns!M753)</f>
        <v>26372888.236566726</v>
      </c>
      <c r="N753" s="14">
        <f ca="1">N752*(1+Returns!N753)-R753-T753</f>
        <v>44227190.038858116</v>
      </c>
      <c r="O753" s="17">
        <f ca="1">(Assumptions!$B$16 / 252)*F752</f>
        <v>4134.7548523844735</v>
      </c>
      <c r="P753" s="17">
        <f t="shared" ca="1" si="114"/>
        <v>49431.326512841966</v>
      </c>
      <c r="Q753" s="16">
        <f t="shared" si="115"/>
        <v>0</v>
      </c>
      <c r="R753" s="17">
        <f t="shared" si="116"/>
        <v>0</v>
      </c>
      <c r="S753" s="19">
        <f t="shared" si="117"/>
        <v>0</v>
      </c>
      <c r="T753" s="20">
        <f ca="1">IF(AND(S753=1,F752&gt;D752),Assumptions!$B$17*(F752-D752),0)</f>
        <v>0</v>
      </c>
      <c r="U753" s="27">
        <f t="shared" ca="1" si="118"/>
        <v>6.0667100740707802E-4</v>
      </c>
      <c r="V753" s="34">
        <f t="shared" ca="1" si="119"/>
        <v>0.30323793580698832</v>
      </c>
    </row>
    <row r="754" spans="1:22" x14ac:dyDescent="0.25">
      <c r="A754" s="4">
        <f t="shared" si="110"/>
        <v>2</v>
      </c>
      <c r="B754" s="4">
        <f t="shared" si="111"/>
        <v>2015</v>
      </c>
      <c r="C754" s="9">
        <v>42055</v>
      </c>
      <c r="D754" s="12">
        <f ca="1">(1+[1]Returns!E754)*D753</f>
        <v>129660337.60989629</v>
      </c>
      <c r="E754" s="12">
        <f t="shared" ca="1" si="112"/>
        <v>130555742.13248485</v>
      </c>
      <c r="F754" s="12">
        <f t="shared" ca="1" si="113"/>
        <v>130502173.54268374</v>
      </c>
      <c r="G754" s="14">
        <f ca="1">G753*(1+Returns!G754)</f>
        <v>13926714.674663382</v>
      </c>
      <c r="H754" s="14">
        <f ca="1">H753*(1+Returns!H754)</f>
        <v>13127754.825942043</v>
      </c>
      <c r="I754" s="14">
        <f ca="1">I753*(1+Returns!I754)</f>
        <v>6645396.0360623058</v>
      </c>
      <c r="J754" s="14">
        <f ca="1">J753*(1+Returns!J754)</f>
        <v>0</v>
      </c>
      <c r="K754" s="14">
        <f ca="1">K753*(1+Returns!K754)</f>
        <v>0</v>
      </c>
      <c r="L754" s="14">
        <f ca="1">L753*(1+Returns!L754)</f>
        <v>26223047.154149275</v>
      </c>
      <c r="M754" s="14">
        <f ca="1">M753*(1+Returns!M754)</f>
        <v>26385622.983054817</v>
      </c>
      <c r="N754" s="14">
        <f ca="1">N753*(1+Returns!N754)-R754-T754</f>
        <v>44247206.458613016</v>
      </c>
      <c r="O754" s="17">
        <f ca="1">(Assumptions!$B$16 / 252)*F753</f>
        <v>4137.26328827615</v>
      </c>
      <c r="P754" s="17">
        <f t="shared" ca="1" si="114"/>
        <v>53568.589801118113</v>
      </c>
      <c r="Q754" s="16">
        <f t="shared" si="115"/>
        <v>0</v>
      </c>
      <c r="R754" s="17">
        <f t="shared" si="116"/>
        <v>0</v>
      </c>
      <c r="S754" s="19">
        <f t="shared" si="117"/>
        <v>0</v>
      </c>
      <c r="T754" s="20">
        <f ca="1">IF(AND(S754=1,F753&gt;D753),Assumptions!$B$17*(F753-D753),0)</f>
        <v>0</v>
      </c>
      <c r="U754" s="27">
        <f t="shared" ca="1" si="118"/>
        <v>1.3687443948946498E-3</v>
      </c>
      <c r="V754" s="34">
        <f t="shared" ca="1" si="119"/>
        <v>0.3050217354268383</v>
      </c>
    </row>
    <row r="755" spans="1:22" x14ac:dyDescent="0.25">
      <c r="A755" s="4">
        <f t="shared" si="110"/>
        <v>2</v>
      </c>
      <c r="B755" s="4">
        <f t="shared" si="111"/>
        <v>2015</v>
      </c>
      <c r="C755" s="9">
        <v>42058</v>
      </c>
      <c r="D755" s="12">
        <f ca="1">(1+[1]Returns!E755)*D754</f>
        <v>129719075.03943694</v>
      </c>
      <c r="E755" s="12">
        <f t="shared" ca="1" si="112"/>
        <v>130670691.54438035</v>
      </c>
      <c r="F755" s="12">
        <f t="shared" ca="1" si="113"/>
        <v>130612980.02843502</v>
      </c>
      <c r="G755" s="14">
        <f ca="1">G754*(1+Returns!G755)</f>
        <v>13986993.52021822</v>
      </c>
      <c r="H755" s="14">
        <f ca="1">H754*(1+Returns!H755)</f>
        <v>13133982.15066321</v>
      </c>
      <c r="I755" s="14">
        <f ca="1">I754*(1+Returns!I755)</f>
        <v>6648689.5126736918</v>
      </c>
      <c r="J755" s="14">
        <f ca="1">J754*(1+Returns!J755)</f>
        <v>0</v>
      </c>
      <c r="K755" s="14">
        <f ca="1">K754*(1+Returns!K755)</f>
        <v>0</v>
      </c>
      <c r="L755" s="14">
        <f ca="1">L754*(1+Returns!L755)</f>
        <v>26235430.544587012</v>
      </c>
      <c r="M755" s="14">
        <f ca="1">M754*(1+Returns!M755)</f>
        <v>26398363.878803719</v>
      </c>
      <c r="N755" s="14">
        <f ca="1">N754*(1+Returns!N755)-R755-T755</f>
        <v>44267231.937434509</v>
      </c>
      <c r="O755" s="17">
        <f ca="1">(Assumptions!$B$16 / 252)*F754</f>
        <v>4142.9261442121815</v>
      </c>
      <c r="P755" s="17">
        <f t="shared" ca="1" si="114"/>
        <v>57711.515945330291</v>
      </c>
      <c r="Q755" s="16">
        <f t="shared" si="115"/>
        <v>0</v>
      </c>
      <c r="R755" s="17">
        <f t="shared" si="116"/>
        <v>0</v>
      </c>
      <c r="S755" s="19">
        <f t="shared" si="117"/>
        <v>0</v>
      </c>
      <c r="T755" s="20">
        <f ca="1">IF(AND(S755=1,F754&gt;D754),Assumptions!$B$17*(F754-D754),0)</f>
        <v>0</v>
      </c>
      <c r="U755" s="27">
        <f t="shared" ca="1" si="118"/>
        <v>8.4907770302411478E-4</v>
      </c>
      <c r="V755" s="34">
        <f t="shared" ca="1" si="119"/>
        <v>0.30612980028435111</v>
      </c>
    </row>
    <row r="756" spans="1:22" x14ac:dyDescent="0.25">
      <c r="A756" s="4">
        <f t="shared" si="110"/>
        <v>2</v>
      </c>
      <c r="B756" s="4">
        <f t="shared" si="111"/>
        <v>2015</v>
      </c>
      <c r="C756" s="9">
        <v>42059</v>
      </c>
      <c r="D756" s="12">
        <f ca="1">(1+[1]Returns!E756)*D755</f>
        <v>129777839.07762055</v>
      </c>
      <c r="E756" s="12">
        <f t="shared" ca="1" si="112"/>
        <v>130695452.76299994</v>
      </c>
      <c r="F756" s="12">
        <f t="shared" ca="1" si="113"/>
        <v>130633594.80324417</v>
      </c>
      <c r="G756" s="14">
        <f ca="1">G755*(1+Returns!G756)</f>
        <v>13957058.52298354</v>
      </c>
      <c r="H756" s="14">
        <f ca="1">H755*(1+Returns!H756)</f>
        <v>13140212.429398501</v>
      </c>
      <c r="I756" s="14">
        <f ca="1">I755*(1+Returns!I756)</f>
        <v>6651984.6215411741</v>
      </c>
      <c r="J756" s="14">
        <f ca="1">J755*(1+Returns!J756)</f>
        <v>0</v>
      </c>
      <c r="K756" s="14">
        <f ca="1">K755*(1+Returns!K756)</f>
        <v>0</v>
      </c>
      <c r="L756" s="14">
        <f ca="1">L755*(1+Returns!L756)</f>
        <v>26247819.78287141</v>
      </c>
      <c r="M756" s="14">
        <f ca="1">M755*(1+Returns!M756)</f>
        <v>26411110.926782742</v>
      </c>
      <c r="N756" s="14">
        <f ca="1">N755*(1+Returns!N756)-R756-T756</f>
        <v>44287266.479422569</v>
      </c>
      <c r="O756" s="17">
        <f ca="1">(Assumptions!$B$16 / 252)*F755</f>
        <v>4146.4438104265082</v>
      </c>
      <c r="P756" s="17">
        <f t="shared" ca="1" si="114"/>
        <v>61857.959755756798</v>
      </c>
      <c r="Q756" s="16">
        <f t="shared" si="115"/>
        <v>0</v>
      </c>
      <c r="R756" s="17">
        <f t="shared" si="116"/>
        <v>0</v>
      </c>
      <c r="S756" s="19">
        <f t="shared" si="117"/>
        <v>0</v>
      </c>
      <c r="T756" s="20">
        <f ca="1">IF(AND(S756=1,F755&gt;D755),Assumptions!$B$17*(F755-D755),0)</f>
        <v>0</v>
      </c>
      <c r="U756" s="27">
        <f t="shared" ca="1" si="118"/>
        <v>1.5783098130572881E-4</v>
      </c>
      <c r="V756" s="34">
        <f t="shared" ca="1" si="119"/>
        <v>0.30633594803244257</v>
      </c>
    </row>
    <row r="757" spans="1:22" x14ac:dyDescent="0.25">
      <c r="A757" s="4">
        <f t="shared" si="110"/>
        <v>2</v>
      </c>
      <c r="B757" s="4">
        <f t="shared" si="111"/>
        <v>2015</v>
      </c>
      <c r="C757" s="9">
        <v>42060</v>
      </c>
      <c r="D757" s="12">
        <f ca="1">(1+[1]Returns!E757)*D756</f>
        <v>129836629.7365011</v>
      </c>
      <c r="E757" s="12">
        <f t="shared" ca="1" si="112"/>
        <v>130433681.07089654</v>
      </c>
      <c r="F757" s="12">
        <f t="shared" ca="1" si="113"/>
        <v>130367676.01289305</v>
      </c>
      <c r="G757" s="14">
        <f ca="1">G756*(1+Returns!G757)</f>
        <v>13640564.953467982</v>
      </c>
      <c r="H757" s="14">
        <f ca="1">H756*(1+Returns!H757)</f>
        <v>13146445.663549194</v>
      </c>
      <c r="I757" s="14">
        <f ca="1">I756*(1+Returns!I757)</f>
        <v>6655281.3634737022</v>
      </c>
      <c r="J757" s="14">
        <f ca="1">J756*(1+Returns!J757)</f>
        <v>0</v>
      </c>
      <c r="K757" s="14">
        <f ca="1">K756*(1+Returns!K757)</f>
        <v>0</v>
      </c>
      <c r="L757" s="14">
        <f ca="1">L756*(1+Returns!L757)</f>
        <v>26260214.871764015</v>
      </c>
      <c r="M757" s="14">
        <f ca="1">M756*(1+Returns!M757)</f>
        <v>26423864.129962631</v>
      </c>
      <c r="N757" s="14">
        <f ca="1">N756*(1+Returns!N757)-R757-T757</f>
        <v>44307310.088679016</v>
      </c>
      <c r="O757" s="17">
        <f ca="1">(Assumptions!$B$16 / 252)*F756</f>
        <v>4147.0982477220368</v>
      </c>
      <c r="P757" s="17">
        <f t="shared" ca="1" si="114"/>
        <v>66005.058003478829</v>
      </c>
      <c r="Q757" s="16">
        <f t="shared" si="115"/>
        <v>0</v>
      </c>
      <c r="R757" s="17">
        <f t="shared" si="116"/>
        <v>0</v>
      </c>
      <c r="S757" s="19">
        <f t="shared" si="117"/>
        <v>0</v>
      </c>
      <c r="T757" s="20">
        <f ca="1">IF(AND(S757=1,F756&gt;D756),Assumptions!$B$17*(F756-D756),0)</f>
        <v>0</v>
      </c>
      <c r="U757" s="27">
        <f t="shared" ca="1" si="118"/>
        <v>-2.0356079977101871E-3</v>
      </c>
      <c r="V757" s="34">
        <f t="shared" ca="1" si="119"/>
        <v>0.30367676012893141</v>
      </c>
    </row>
    <row r="758" spans="1:22" x14ac:dyDescent="0.25">
      <c r="A758" s="4">
        <f t="shared" si="110"/>
        <v>2</v>
      </c>
      <c r="B758" s="4">
        <f t="shared" si="111"/>
        <v>2015</v>
      </c>
      <c r="C758" s="9">
        <v>42061</v>
      </c>
      <c r="D758" s="12">
        <f ca="1">(1+[1]Returns!E758)*D757</f>
        <v>129895447.02813803</v>
      </c>
      <c r="E758" s="12">
        <f t="shared" ca="1" si="112"/>
        <v>130692652.99686444</v>
      </c>
      <c r="F758" s="12">
        <f t="shared" ca="1" si="113"/>
        <v>130622509.2824796</v>
      </c>
      <c r="G758" s="14">
        <f ca="1">G757*(1+Returns!G758)</f>
        <v>13844789.328415826</v>
      </c>
      <c r="H758" s="14">
        <f ca="1">H757*(1+Returns!H758)</f>
        <v>13152681.854517227</v>
      </c>
      <c r="I758" s="14">
        <f ca="1">I757*(1+Returns!I758)</f>
        <v>6658579.739280629</v>
      </c>
      <c r="J758" s="14">
        <f ca="1">J757*(1+Returns!J758)</f>
        <v>0</v>
      </c>
      <c r="K758" s="14">
        <f ca="1">K757*(1+Returns!K758)</f>
        <v>0</v>
      </c>
      <c r="L758" s="14">
        <f ca="1">L757*(1+Returns!L758)</f>
        <v>26272615.814027678</v>
      </c>
      <c r="M758" s="14">
        <f ca="1">M757*(1+Returns!M758)</f>
        <v>26436623.491315562</v>
      </c>
      <c r="N758" s="14">
        <f ca="1">N757*(1+Returns!N758)-R758-T758</f>
        <v>44327362.769307524</v>
      </c>
      <c r="O758" s="17">
        <f ca="1">(Assumptions!$B$16 / 252)*F757</f>
        <v>4138.656381361684</v>
      </c>
      <c r="P758" s="17">
        <f t="shared" ca="1" si="114"/>
        <v>70143.71438484051</v>
      </c>
      <c r="Q758" s="16">
        <f t="shared" si="115"/>
        <v>0</v>
      </c>
      <c r="R758" s="17">
        <f t="shared" si="116"/>
        <v>0</v>
      </c>
      <c r="S758" s="19">
        <f t="shared" si="117"/>
        <v>0</v>
      </c>
      <c r="T758" s="20">
        <f ca="1">IF(AND(S758=1,F757&gt;D757),Assumptions!$B$17*(F757-D757),0)</f>
        <v>0</v>
      </c>
      <c r="U758" s="27">
        <f t="shared" ca="1" si="118"/>
        <v>1.9547274092801548E-3</v>
      </c>
      <c r="V758" s="34">
        <f t="shared" ca="1" si="119"/>
        <v>0.30622509282479693</v>
      </c>
    </row>
    <row r="759" spans="1:22" x14ac:dyDescent="0.25">
      <c r="A759" s="4">
        <f t="shared" si="110"/>
        <v>2</v>
      </c>
      <c r="B759" s="4">
        <f t="shared" si="111"/>
        <v>2015</v>
      </c>
      <c r="C759" s="9">
        <v>42062</v>
      </c>
      <c r="D759" s="12">
        <f ca="1">(1+[1]Returns!E759)*D758</f>
        <v>129954290.96459624</v>
      </c>
      <c r="E759" s="12">
        <f t="shared" ca="1" si="112"/>
        <v>130872727.59085971</v>
      </c>
      <c r="F759" s="12">
        <f t="shared" ca="1" si="113"/>
        <v>130798437.13014844</v>
      </c>
      <c r="G759" s="14">
        <f ca="1">G758*(1+Returns!G759)</f>
        <v>13970090.685727445</v>
      </c>
      <c r="H759" s="14">
        <f ca="1">H758*(1+Returns!H759)</f>
        <v>13158921.003705207</v>
      </c>
      <c r="I759" s="14">
        <f ca="1">I758*(1+Returns!I759)</f>
        <v>6661879.7497717058</v>
      </c>
      <c r="J759" s="14">
        <f ca="1">J758*(1+Returns!J759)</f>
        <v>0</v>
      </c>
      <c r="K759" s="14">
        <f ca="1">K758*(1+Returns!K759)</f>
        <v>0</v>
      </c>
      <c r="L759" s="14">
        <f ca="1">L758*(1+Returns!L759)</f>
        <v>26285022.612426553</v>
      </c>
      <c r="M759" s="14">
        <f ca="1">M758*(1+Returns!M759)</f>
        <v>26449389.01381515</v>
      </c>
      <c r="N759" s="14">
        <f ca="1">N758*(1+Returns!N759)-R759-T759</f>
        <v>44347424.52541364</v>
      </c>
      <c r="O759" s="17">
        <f ca="1">(Assumptions!$B$16 / 252)*F758</f>
        <v>4146.746326427924</v>
      </c>
      <c r="P759" s="17">
        <f t="shared" ca="1" si="114"/>
        <v>74290.460711268432</v>
      </c>
      <c r="Q759" s="16">
        <f t="shared" si="115"/>
        <v>0</v>
      </c>
      <c r="R759" s="17">
        <f t="shared" si="116"/>
        <v>0</v>
      </c>
      <c r="S759" s="19">
        <f t="shared" si="117"/>
        <v>0</v>
      </c>
      <c r="T759" s="20">
        <f ca="1">IF(AND(S759=1,F758&gt;D758),Assumptions!$B$17*(F758-D758),0)</f>
        <v>0</v>
      </c>
      <c r="U759" s="27">
        <f t="shared" ca="1" si="118"/>
        <v>1.3468417398749821E-3</v>
      </c>
      <c r="V759" s="34">
        <f t="shared" ca="1" si="119"/>
        <v>0.30798437130148537</v>
      </c>
    </row>
    <row r="760" spans="1:22" x14ac:dyDescent="0.25">
      <c r="A760" s="4">
        <f t="shared" si="110"/>
        <v>3</v>
      </c>
      <c r="B760" s="4">
        <f t="shared" si="111"/>
        <v>2015</v>
      </c>
      <c r="C760" s="9">
        <v>42065</v>
      </c>
      <c r="D760" s="12">
        <f ca="1">(1+[1]Returns!E760)*D759</f>
        <v>130013161.55794612</v>
      </c>
      <c r="E760" s="12">
        <f t="shared" ca="1" si="112"/>
        <v>130713710.64916593</v>
      </c>
      <c r="F760" s="12">
        <f t="shared" ca="1" si="113"/>
        <v>130709558.31782846</v>
      </c>
      <c r="G760" s="14">
        <f ca="1">G759*(1+Returns!G760)</f>
        <v>13830565.270336416</v>
      </c>
      <c r="H760" s="14">
        <f ca="1">H759*(1+Returns!H760)</f>
        <v>13165163.112516405</v>
      </c>
      <c r="I760" s="14">
        <f ca="1">I759*(1+Returns!I760)</f>
        <v>6665181.3957570875</v>
      </c>
      <c r="J760" s="14">
        <f ca="1">J759*(1+Returns!J760)</f>
        <v>0</v>
      </c>
      <c r="K760" s="14">
        <f ca="1">K759*(1+Returns!K760)</f>
        <v>0</v>
      </c>
      <c r="L760" s="14">
        <f ca="1">L759*(1+Returns!L760)</f>
        <v>26297435.269726101</v>
      </c>
      <c r="M760" s="14">
        <f ca="1">M759*(1+Returns!M760)</f>
        <v>26462160.700436443</v>
      </c>
      <c r="N760" s="14">
        <f ca="1">N759*(1+Returns!N760)-R760-T760</f>
        <v>44293204.900393479</v>
      </c>
      <c r="O760" s="17">
        <f ca="1">(Assumptions!$B$16 / 252)*F759</f>
        <v>4152.3313374650297</v>
      </c>
      <c r="P760" s="17">
        <f t="shared" ca="1" si="114"/>
        <v>4152.3313374650315</v>
      </c>
      <c r="Q760" s="16">
        <f t="shared" si="115"/>
        <v>1</v>
      </c>
      <c r="R760" s="17">
        <f t="shared" ca="1" si="116"/>
        <v>74290.460711268432</v>
      </c>
      <c r="S760" s="19">
        <f t="shared" si="117"/>
        <v>0</v>
      </c>
      <c r="T760" s="20">
        <f ca="1">IF(AND(S760=1,F759&gt;D759),Assumptions!$B$17*(F759-D759),0)</f>
        <v>0</v>
      </c>
      <c r="U760" s="27">
        <f t="shared" ca="1" si="118"/>
        <v>-6.795097423950569E-4</v>
      </c>
      <c r="V760" s="34">
        <f t="shared" ca="1" si="119"/>
        <v>0.30709558317828556</v>
      </c>
    </row>
    <row r="761" spans="1:22" x14ac:dyDescent="0.25">
      <c r="A761" s="4">
        <f t="shared" si="110"/>
        <v>3</v>
      </c>
      <c r="B761" s="4">
        <f t="shared" si="111"/>
        <v>2015</v>
      </c>
      <c r="C761" s="9">
        <v>42066</v>
      </c>
      <c r="D761" s="12">
        <f ca="1">(1+[1]Returns!E761)*D760</f>
        <v>130072058.82026348</v>
      </c>
      <c r="E761" s="12">
        <f t="shared" ca="1" si="112"/>
        <v>130803739.18509635</v>
      </c>
      <c r="F761" s="12">
        <f t="shared" ca="1" si="113"/>
        <v>130795437.34397101</v>
      </c>
      <c r="G761" s="14">
        <f ca="1">G760*(1+Returns!G761)</f>
        <v>13865802.784574283</v>
      </c>
      <c r="H761" s="14">
        <f ca="1">H760*(1+Returns!H761)</f>
        <v>13171408.182354758</v>
      </c>
      <c r="I761" s="14">
        <f ca="1">I760*(1+Returns!I761)</f>
        <v>6668484.6780473301</v>
      </c>
      <c r="J761" s="14">
        <f ca="1">J760*(1+Returns!J761)</f>
        <v>0</v>
      </c>
      <c r="K761" s="14">
        <f ca="1">K760*(1+Returns!K761)</f>
        <v>0</v>
      </c>
      <c r="L761" s="14">
        <f ca="1">L760*(1+Returns!L761)</f>
        <v>26309853.788693093</v>
      </c>
      <c r="M761" s="14">
        <f ca="1">M760*(1+Returns!M761)</f>
        <v>26474938.554155927</v>
      </c>
      <c r="N761" s="14">
        <f ca="1">N760*(1+Returns!N761)-R761-T761</f>
        <v>44313251.197270967</v>
      </c>
      <c r="O761" s="17">
        <f ca="1">(Assumptions!$B$16 / 252)*F760</f>
        <v>4149.5097878675697</v>
      </c>
      <c r="P761" s="17">
        <f t="shared" ca="1" si="114"/>
        <v>8301.8411253326012</v>
      </c>
      <c r="Q761" s="16">
        <f t="shared" si="115"/>
        <v>0</v>
      </c>
      <c r="R761" s="17">
        <f t="shared" si="116"/>
        <v>0</v>
      </c>
      <c r="S761" s="19">
        <f t="shared" si="117"/>
        <v>0</v>
      </c>
      <c r="T761" s="20">
        <f ca="1">IF(AND(S761=1,F760&gt;D760),Assumptions!$B$17*(F760-D760),0)</f>
        <v>0</v>
      </c>
      <c r="U761" s="27">
        <f t="shared" ca="1" si="118"/>
        <v>6.5702177597248834E-4</v>
      </c>
      <c r="V761" s="34">
        <f t="shared" ca="1" si="119"/>
        <v>0.30795437343971122</v>
      </c>
    </row>
    <row r="762" spans="1:22" x14ac:dyDescent="0.25">
      <c r="A762" s="4">
        <f t="shared" si="110"/>
        <v>3</v>
      </c>
      <c r="B762" s="4">
        <f t="shared" si="111"/>
        <v>2015</v>
      </c>
      <c r="C762" s="9">
        <v>42067</v>
      </c>
      <c r="D762" s="12">
        <f ca="1">(1+[1]Returns!E762)*D761</f>
        <v>130130982.76362965</v>
      </c>
      <c r="E762" s="12">
        <f t="shared" ca="1" si="112"/>
        <v>130883573.36809172</v>
      </c>
      <c r="F762" s="12">
        <f t="shared" ca="1" si="113"/>
        <v>130871119.29086022</v>
      </c>
      <c r="G762" s="14">
        <f ca="1">G761*(1+Returns!G762)</f>
        <v>13890820.239229439</v>
      </c>
      <c r="H762" s="14">
        <f ca="1">H761*(1+Returns!H762)</f>
        <v>13177656.214624867</v>
      </c>
      <c r="I762" s="14">
        <f ca="1">I761*(1+Returns!I762)</f>
        <v>6671789.5974533893</v>
      </c>
      <c r="J762" s="14">
        <f ca="1">J761*(1+Returns!J762)</f>
        <v>0</v>
      </c>
      <c r="K762" s="14">
        <f ca="1">K761*(1+Returns!K762)</f>
        <v>0</v>
      </c>
      <c r="L762" s="14">
        <f ca="1">L761*(1+Returns!L762)</f>
        <v>26322278.172095597</v>
      </c>
      <c r="M762" s="14">
        <f ca="1">M761*(1+Returns!M762)</f>
        <v>26487722.577951528</v>
      </c>
      <c r="N762" s="14">
        <f ca="1">N761*(1+Returns!N762)-R762-T762</f>
        <v>44333306.566736892</v>
      </c>
      <c r="O762" s="17">
        <f ca="1">(Assumptions!$B$16 / 252)*F761</f>
        <v>4152.2361061578094</v>
      </c>
      <c r="P762" s="17">
        <f t="shared" ca="1" si="114"/>
        <v>12454.07723149041</v>
      </c>
      <c r="Q762" s="16">
        <f t="shared" si="115"/>
        <v>0</v>
      </c>
      <c r="R762" s="17">
        <f t="shared" si="116"/>
        <v>0</v>
      </c>
      <c r="S762" s="19">
        <f t="shared" si="117"/>
        <v>0</v>
      </c>
      <c r="T762" s="20">
        <f ca="1">IF(AND(S762=1,F761&gt;D761),Assumptions!$B$17*(F761-D761),0)</f>
        <v>0</v>
      </c>
      <c r="U762" s="27">
        <f t="shared" ca="1" si="118"/>
        <v>5.7862834075916858E-4</v>
      </c>
      <c r="V762" s="34">
        <f t="shared" ca="1" si="119"/>
        <v>0.30871119290860327</v>
      </c>
    </row>
    <row r="763" spans="1:22" x14ac:dyDescent="0.25">
      <c r="A763" s="4">
        <f t="shared" si="110"/>
        <v>3</v>
      </c>
      <c r="B763" s="4">
        <f t="shared" si="111"/>
        <v>2015</v>
      </c>
      <c r="C763" s="9">
        <v>42068</v>
      </c>
      <c r="D763" s="12">
        <f ca="1">(1+[1]Returns!E763)*D762</f>
        <v>130189933.40013139</v>
      </c>
      <c r="E763" s="12">
        <f t="shared" ca="1" si="112"/>
        <v>131107823.8920863</v>
      </c>
      <c r="F763" s="12">
        <f t="shared" ca="1" si="113"/>
        <v>131091215.17614716</v>
      </c>
      <c r="G763" s="14">
        <f ca="1">G762*(1+Returns!G763)</f>
        <v>14060228.316164728</v>
      </c>
      <c r="H763" s="14">
        <f ca="1">H762*(1+Returns!H763)</f>
        <v>13183907.210732</v>
      </c>
      <c r="I763" s="14">
        <f ca="1">I762*(1+Returns!I763)</f>
        <v>6675096.1547866259</v>
      </c>
      <c r="J763" s="14">
        <f ca="1">J762*(1+Returns!J763)</f>
        <v>0</v>
      </c>
      <c r="K763" s="14">
        <f ca="1">K762*(1+Returns!K763)</f>
        <v>0</v>
      </c>
      <c r="L763" s="14">
        <f ca="1">L762*(1+Returns!L763)</f>
        <v>26334708.422702998</v>
      </c>
      <c r="M763" s="14">
        <f ca="1">M762*(1+Returns!M763)</f>
        <v>26500512.774802603</v>
      </c>
      <c r="N763" s="14">
        <f ca="1">N762*(1+Returns!N763)-R763-T763</f>
        <v>44353371.012897342</v>
      </c>
      <c r="O763" s="17">
        <f ca="1">(Assumptions!$B$16 / 252)*F762</f>
        <v>4154.6387076463561</v>
      </c>
      <c r="P763" s="17">
        <f t="shared" ca="1" si="114"/>
        <v>16608.715939136768</v>
      </c>
      <c r="Q763" s="16">
        <f t="shared" si="115"/>
        <v>0</v>
      </c>
      <c r="R763" s="17">
        <f t="shared" si="116"/>
        <v>0</v>
      </c>
      <c r="S763" s="19">
        <f t="shared" si="117"/>
        <v>0</v>
      </c>
      <c r="T763" s="20">
        <f ca="1">IF(AND(S763=1,F762&gt;D762),Assumptions!$B$17*(F762-D762),0)</f>
        <v>0</v>
      </c>
      <c r="U763" s="27">
        <f t="shared" ca="1" si="118"/>
        <v>1.6817758301415076E-3</v>
      </c>
      <c r="V763" s="34">
        <f t="shared" ca="1" si="119"/>
        <v>0.31091215176147258</v>
      </c>
    </row>
    <row r="764" spans="1:22" x14ac:dyDescent="0.25">
      <c r="A764" s="4">
        <f t="shared" si="110"/>
        <v>3</v>
      </c>
      <c r="B764" s="4">
        <f t="shared" si="111"/>
        <v>2015</v>
      </c>
      <c r="C764" s="9">
        <v>42069</v>
      </c>
      <c r="D764" s="12">
        <f ca="1">(1+[1]Returns!E764)*D763</f>
        <v>130251256.76446085</v>
      </c>
      <c r="E764" s="12">
        <f t="shared" ca="1" si="112"/>
        <v>131350091.33782685</v>
      </c>
      <c r="F764" s="12">
        <f t="shared" ca="1" si="113"/>
        <v>131329320.9960091</v>
      </c>
      <c r="G764" s="14">
        <f ca="1">G763*(1+Returns!G764)</f>
        <v>14245449.513673415</v>
      </c>
      <c r="H764" s="14">
        <f ca="1">H763*(1+Returns!H764)</f>
        <v>13190409.267155316</v>
      </c>
      <c r="I764" s="14">
        <f ca="1">I763*(1+Returns!I764)</f>
        <v>6678535.2322036261</v>
      </c>
      <c r="J764" s="14">
        <f ca="1">J763*(1+Returns!J764)</f>
        <v>0</v>
      </c>
      <c r="K764" s="14">
        <f ca="1">K763*(1+Returns!K764)</f>
        <v>0</v>
      </c>
      <c r="L764" s="14">
        <f ca="1">L763*(1+Returns!L764)</f>
        <v>26347638.019168612</v>
      </c>
      <c r="M764" s="14">
        <f ca="1">M763*(1+Returns!M764)</f>
        <v>26513816.229871143</v>
      </c>
      <c r="N764" s="14">
        <f ca="1">N763*(1+Returns!N764)-R764-T764</f>
        <v>44374243.075754739</v>
      </c>
      <c r="O764" s="17">
        <f ca="1">(Assumptions!$B$16 / 252)*F763</f>
        <v>4161.6258786078461</v>
      </c>
      <c r="P764" s="17">
        <f t="shared" ca="1" si="114"/>
        <v>20770.341817744615</v>
      </c>
      <c r="Q764" s="16">
        <f t="shared" si="115"/>
        <v>0</v>
      </c>
      <c r="R764" s="17">
        <f t="shared" si="116"/>
        <v>0</v>
      </c>
      <c r="S764" s="19">
        <f t="shared" si="117"/>
        <v>0</v>
      </c>
      <c r="T764" s="20">
        <f ca="1">IF(AND(S764=1,F763&gt;D763),Assumptions!$B$17*(F763-D763),0)</f>
        <v>0</v>
      </c>
      <c r="U764" s="27">
        <f t="shared" ca="1" si="118"/>
        <v>1.8163369646242433E-3</v>
      </c>
      <c r="V764" s="34">
        <f t="shared" ca="1" si="119"/>
        <v>0.31329320996009202</v>
      </c>
    </row>
    <row r="765" spans="1:22" x14ac:dyDescent="0.25">
      <c r="A765" s="4">
        <f t="shared" si="110"/>
        <v>3</v>
      </c>
      <c r="B765" s="4">
        <f t="shared" si="111"/>
        <v>2015</v>
      </c>
      <c r="C765" s="9">
        <v>42072</v>
      </c>
      <c r="D765" s="12">
        <f ca="1">(1+[1]Returns!E765)*D764</f>
        <v>130312609.0139346</v>
      </c>
      <c r="E765" s="12">
        <f t="shared" ca="1" si="112"/>
        <v>131780932.78985322</v>
      </c>
      <c r="F765" s="12">
        <f t="shared" ca="1" si="113"/>
        <v>131755993.26324195</v>
      </c>
      <c r="G765" s="14">
        <f ca="1">G764*(1+Returns!G765)</f>
        <v>14619216.890333429</v>
      </c>
      <c r="H765" s="14">
        <f ca="1">H764*(1+Returns!H765)</f>
        <v>13196914.530271234</v>
      </c>
      <c r="I765" s="14">
        <f ca="1">I764*(1+Returns!I765)</f>
        <v>6681976.0814682832</v>
      </c>
      <c r="J765" s="14">
        <f ca="1">J764*(1+Returns!J765)</f>
        <v>0</v>
      </c>
      <c r="K765" s="14">
        <f ca="1">K764*(1+Returns!K765)</f>
        <v>0</v>
      </c>
      <c r="L765" s="14">
        <f ca="1">L764*(1+Returns!L765)</f>
        <v>26360573.963700134</v>
      </c>
      <c r="M765" s="14">
        <f ca="1">M764*(1+Returns!M765)</f>
        <v>26527126.36337335</v>
      </c>
      <c r="N765" s="14">
        <f ca="1">N764*(1+Returns!N765)-R765-T765</f>
        <v>44395124.960706785</v>
      </c>
      <c r="O765" s="17">
        <f ca="1">(Assumptions!$B$16 / 252)*F764</f>
        <v>4169.1847935240985</v>
      </c>
      <c r="P765" s="17">
        <f t="shared" ca="1" si="114"/>
        <v>24939.526611268713</v>
      </c>
      <c r="Q765" s="16">
        <f t="shared" si="115"/>
        <v>0</v>
      </c>
      <c r="R765" s="17">
        <f t="shared" si="116"/>
        <v>0</v>
      </c>
      <c r="S765" s="19">
        <f t="shared" si="117"/>
        <v>0</v>
      </c>
      <c r="T765" s="20">
        <f ca="1">IF(AND(S765=1,F764&gt;D764),Assumptions!$B$17*(F764-D764),0)</f>
        <v>0</v>
      </c>
      <c r="U765" s="27">
        <f t="shared" ca="1" si="118"/>
        <v>3.2488728640105435E-3</v>
      </c>
      <c r="V765" s="34">
        <f t="shared" ca="1" si="119"/>
        <v>0.31755993263242077</v>
      </c>
    </row>
    <row r="766" spans="1:22" x14ac:dyDescent="0.25">
      <c r="A766" s="4">
        <f t="shared" si="110"/>
        <v>3</v>
      </c>
      <c r="B766" s="4">
        <f t="shared" si="111"/>
        <v>2015</v>
      </c>
      <c r="C766" s="9">
        <v>42073</v>
      </c>
      <c r="D766" s="12">
        <f ca="1">(1+[1]Returns!E766)*D765</f>
        <v>130373990.16215841</v>
      </c>
      <c r="E766" s="12">
        <f t="shared" ca="1" si="112"/>
        <v>132560319.49712068</v>
      </c>
      <c r="F766" s="12">
        <f t="shared" ca="1" si="113"/>
        <v>132531197.24056454</v>
      </c>
      <c r="G766" s="14">
        <f ca="1">G765*(1+Returns!G766)</f>
        <v>15341501.681514217</v>
      </c>
      <c r="H766" s="14">
        <f ca="1">H765*(1+Returns!H766)</f>
        <v>13203423.001661237</v>
      </c>
      <c r="I766" s="14">
        <f ca="1">I765*(1+Returns!I766)</f>
        <v>6685418.7034934703</v>
      </c>
      <c r="J766" s="14">
        <f ca="1">J765*(1+Returns!J766)</f>
        <v>0</v>
      </c>
      <c r="K766" s="14">
        <f ca="1">K765*(1+Returns!K766)</f>
        <v>0</v>
      </c>
      <c r="L766" s="14">
        <f ca="1">L765*(1+Returns!L766)</f>
        <v>26373516.259414285</v>
      </c>
      <c r="M766" s="14">
        <f ca="1">M765*(1+Returns!M766)</f>
        <v>26540443.178661849</v>
      </c>
      <c r="N766" s="14">
        <f ca="1">N765*(1+Returns!N766)-R766-T766</f>
        <v>44416016.672375612</v>
      </c>
      <c r="O766" s="17">
        <f ca="1">(Assumptions!$B$16 / 252)*F765</f>
        <v>4182.7299448648237</v>
      </c>
      <c r="P766" s="17">
        <f t="shared" ca="1" si="114"/>
        <v>29122.256556133536</v>
      </c>
      <c r="Q766" s="16">
        <f t="shared" si="115"/>
        <v>0</v>
      </c>
      <c r="R766" s="17">
        <f t="shared" si="116"/>
        <v>0</v>
      </c>
      <c r="S766" s="19">
        <f t="shared" si="117"/>
        <v>0</v>
      </c>
      <c r="T766" s="20">
        <f ca="1">IF(AND(S766=1,F765&gt;D765),Assumptions!$B$17*(F765-D765),0)</f>
        <v>0</v>
      </c>
      <c r="U766" s="27">
        <f t="shared" ca="1" si="118"/>
        <v>5.8836335116367877E-3</v>
      </c>
      <c r="V766" s="34">
        <f t="shared" ca="1" si="119"/>
        <v>0.3253119724056468</v>
      </c>
    </row>
    <row r="767" spans="1:22" x14ac:dyDescent="0.25">
      <c r="A767" s="4">
        <f t="shared" si="110"/>
        <v>3</v>
      </c>
      <c r="B767" s="4">
        <f t="shared" si="111"/>
        <v>2015</v>
      </c>
      <c r="C767" s="9">
        <v>42074</v>
      </c>
      <c r="D767" s="12">
        <f ca="1">(1+[1]Returns!E767)*D766</f>
        <v>130435400.22274448</v>
      </c>
      <c r="E767" s="12">
        <f t="shared" ca="1" si="112"/>
        <v>132468930.5639666</v>
      </c>
      <c r="F767" s="12">
        <f t="shared" ca="1" si="113"/>
        <v>132435600.96781553</v>
      </c>
      <c r="G767" s="14">
        <f ca="1">G766*(1+Returns!G767)</f>
        <v>15192982.977960698</v>
      </c>
      <c r="H767" s="14">
        <f ca="1">H766*(1+Returns!H767)</f>
        <v>13209934.682907585</v>
      </c>
      <c r="I767" s="14">
        <f ca="1">I766*(1+Returns!I767)</f>
        <v>6688863.0991925327</v>
      </c>
      <c r="J767" s="14">
        <f ca="1">J766*(1+Returns!J767)</f>
        <v>0</v>
      </c>
      <c r="K767" s="14">
        <f ca="1">K766*(1+Returns!K767)</f>
        <v>0</v>
      </c>
      <c r="L767" s="14">
        <f ca="1">L766*(1+Returns!L767)</f>
        <v>26386464.909429319</v>
      </c>
      <c r="M767" s="14">
        <f ca="1">M766*(1+Returns!M767)</f>
        <v>26553766.679090947</v>
      </c>
      <c r="N767" s="14">
        <f ca="1">N766*(1+Returns!N767)-R767-T767</f>
        <v>44436918.215385534</v>
      </c>
      <c r="O767" s="17">
        <f ca="1">(Assumptions!$B$16 / 252)*F766</f>
        <v>4207.3395949385567</v>
      </c>
      <c r="P767" s="17">
        <f t="shared" ca="1" si="114"/>
        <v>33329.596151072095</v>
      </c>
      <c r="Q767" s="16">
        <f t="shared" si="115"/>
        <v>0</v>
      </c>
      <c r="R767" s="17">
        <f t="shared" si="116"/>
        <v>0</v>
      </c>
      <c r="S767" s="19">
        <f t="shared" si="117"/>
        <v>0</v>
      </c>
      <c r="T767" s="20">
        <f ca="1">IF(AND(S767=1,F766&gt;D766),Assumptions!$B$17*(F766-D766),0)</f>
        <v>0</v>
      </c>
      <c r="U767" s="27">
        <f t="shared" ca="1" si="118"/>
        <v>-7.213114703512602E-4</v>
      </c>
      <c r="V767" s="34">
        <f t="shared" ca="1" si="119"/>
        <v>0.32435600967815681</v>
      </c>
    </row>
    <row r="768" spans="1:22" x14ac:dyDescent="0.25">
      <c r="A768" s="4">
        <f t="shared" si="110"/>
        <v>3</v>
      </c>
      <c r="B768" s="4">
        <f t="shared" si="111"/>
        <v>2015</v>
      </c>
      <c r="C768" s="9">
        <v>42075</v>
      </c>
      <c r="D768" s="12">
        <f ca="1">(1+[1]Returns!E768)*D767</f>
        <v>130496839.2093114</v>
      </c>
      <c r="E768" s="12">
        <f t="shared" ca="1" si="112"/>
        <v>132571569.56625921</v>
      </c>
      <c r="F768" s="12">
        <f t="shared" ca="1" si="113"/>
        <v>132534035.66531551</v>
      </c>
      <c r="G768" s="14">
        <f ca="1">G767*(1+Returns!G768)</f>
        <v>15238464.341941925</v>
      </c>
      <c r="H768" s="14">
        <f ca="1">H767*(1+Returns!H768)</f>
        <v>13216449.575593317</v>
      </c>
      <c r="I768" s="14">
        <f ca="1">I767*(1+Returns!I768)</f>
        <v>6692309.269479285</v>
      </c>
      <c r="J768" s="14">
        <f ca="1">J767*(1+Returns!J768)</f>
        <v>0</v>
      </c>
      <c r="K768" s="14">
        <f ca="1">K767*(1+Returns!K768)</f>
        <v>0</v>
      </c>
      <c r="L768" s="14">
        <f ca="1">L767*(1+Returns!L768)</f>
        <v>26399419.916865014</v>
      </c>
      <c r="M768" s="14">
        <f ca="1">M767*(1+Returns!M768)</f>
        <v>26567096.868016634</v>
      </c>
      <c r="N768" s="14">
        <f ca="1">N767*(1+Returns!N768)-R768-T768</f>
        <v>44457829.594363041</v>
      </c>
      <c r="O768" s="17">
        <f ca="1">(Assumptions!$B$16 / 252)*F767</f>
        <v>4204.3047926290647</v>
      </c>
      <c r="P768" s="17">
        <f t="shared" ca="1" si="114"/>
        <v>37533.900943701163</v>
      </c>
      <c r="Q768" s="16">
        <f t="shared" si="115"/>
        <v>0</v>
      </c>
      <c r="R768" s="17">
        <f t="shared" si="116"/>
        <v>0</v>
      </c>
      <c r="S768" s="19">
        <f t="shared" si="117"/>
        <v>0</v>
      </c>
      <c r="T768" s="20">
        <f ca="1">IF(AND(S768=1,F767&gt;D767),Assumptions!$B$17*(F767-D767),0)</f>
        <v>0</v>
      </c>
      <c r="U768" s="27">
        <f t="shared" ca="1" si="118"/>
        <v>7.4326462658547143E-4</v>
      </c>
      <c r="V768" s="34">
        <f t="shared" ca="1" si="119"/>
        <v>0.32534035665315653</v>
      </c>
    </row>
    <row r="769" spans="1:22" x14ac:dyDescent="0.25">
      <c r="A769" s="4">
        <f t="shared" si="110"/>
        <v>3</v>
      </c>
      <c r="B769" s="4">
        <f t="shared" si="111"/>
        <v>2015</v>
      </c>
      <c r="C769" s="9">
        <v>42076</v>
      </c>
      <c r="D769" s="12">
        <f ca="1">(1+[1]Returns!E769)*D768</f>
        <v>130558307.13548414</v>
      </c>
      <c r="E769" s="12">
        <f t="shared" ca="1" si="112"/>
        <v>132961322.34002927</v>
      </c>
      <c r="F769" s="12">
        <f t="shared" ca="1" si="113"/>
        <v>132919581.00938191</v>
      </c>
      <c r="G769" s="14">
        <f ca="1">G768*(1+Returns!G769)</f>
        <v>15571031.59588293</v>
      </c>
      <c r="H769" s="14">
        <f ca="1">H768*(1+Returns!H769)</f>
        <v>13222967.681302257</v>
      </c>
      <c r="I769" s="14">
        <f ca="1">I768*(1+Returns!I769)</f>
        <v>6695757.2152680121</v>
      </c>
      <c r="J769" s="14">
        <f ca="1">J768*(1+Returns!J769)</f>
        <v>0</v>
      </c>
      <c r="K769" s="14">
        <f ca="1">K768*(1+Returns!K769)</f>
        <v>0</v>
      </c>
      <c r="L769" s="14">
        <f ca="1">L768*(1+Returns!L769)</f>
        <v>26412381.284842685</v>
      </c>
      <c r="M769" s="14">
        <f ca="1">M768*(1+Returns!M769)</f>
        <v>26580433.748796586</v>
      </c>
      <c r="N769" s="14">
        <f ca="1">N768*(1+Returns!N769)-R769-T769</f>
        <v>44478750.8139368</v>
      </c>
      <c r="O769" s="17">
        <f ca="1">(Assumptions!$B$16 / 252)*F768</f>
        <v>4207.4297036608095</v>
      </c>
      <c r="P769" s="17">
        <f t="shared" ca="1" si="114"/>
        <v>41741.330647361974</v>
      </c>
      <c r="Q769" s="16">
        <f t="shared" si="115"/>
        <v>0</v>
      </c>
      <c r="R769" s="17">
        <f t="shared" si="116"/>
        <v>0</v>
      </c>
      <c r="S769" s="19">
        <f t="shared" si="117"/>
        <v>0</v>
      </c>
      <c r="T769" s="20">
        <f ca="1">IF(AND(S769=1,F768&gt;D768),Assumptions!$B$17*(F768-D768),0)</f>
        <v>0</v>
      </c>
      <c r="U769" s="27">
        <f t="shared" ca="1" si="118"/>
        <v>2.9090289308024708E-3</v>
      </c>
      <c r="V769" s="34">
        <f t="shared" ca="1" si="119"/>
        <v>0.3291958100938206</v>
      </c>
    </row>
    <row r="770" spans="1:22" x14ac:dyDescent="0.25">
      <c r="A770" s="4">
        <f t="shared" si="110"/>
        <v>3</v>
      </c>
      <c r="B770" s="4">
        <f t="shared" si="111"/>
        <v>2015</v>
      </c>
      <c r="C770" s="9">
        <v>42079</v>
      </c>
      <c r="D770" s="12">
        <f ca="1">(1+[1]Returns!E770)*D769</f>
        <v>130619804.01489416</v>
      </c>
      <c r="E770" s="12">
        <f t="shared" ca="1" si="112"/>
        <v>133184931.82175314</v>
      </c>
      <c r="F770" s="12">
        <f t="shared" ca="1" si="113"/>
        <v>133138970.82186739</v>
      </c>
      <c r="G770" s="14">
        <f ca="1">G769*(1+Returns!G770)</f>
        <v>15737427.662647657</v>
      </c>
      <c r="H770" s="14">
        <f ca="1">H769*(1+Returns!H770)</f>
        <v>13229489.001619007</v>
      </c>
      <c r="I770" s="14">
        <f ca="1">I769*(1+Returns!I770)</f>
        <v>6699206.9374734713</v>
      </c>
      <c r="J770" s="14">
        <f ca="1">J769*(1+Returns!J770)</f>
        <v>0</v>
      </c>
      <c r="K770" s="14">
        <f ca="1">K769*(1+Returns!K770)</f>
        <v>0</v>
      </c>
      <c r="L770" s="14">
        <f ca="1">L769*(1+Returns!L770)</f>
        <v>26425349.016485181</v>
      </c>
      <c r="M770" s="14">
        <f ca="1">M769*(1+Returns!M770)</f>
        <v>26593777.324790165</v>
      </c>
      <c r="N770" s="14">
        <f ca="1">N769*(1+Returns!N770)-R770-T770</f>
        <v>44499681.878737651</v>
      </c>
      <c r="O770" s="17">
        <f ca="1">(Assumptions!$B$16 / 252)*F769</f>
        <v>4219.6692383930758</v>
      </c>
      <c r="P770" s="17">
        <f t="shared" ca="1" si="114"/>
        <v>45960.999885755053</v>
      </c>
      <c r="Q770" s="16">
        <f t="shared" si="115"/>
        <v>0</v>
      </c>
      <c r="R770" s="17">
        <f t="shared" si="116"/>
        <v>0</v>
      </c>
      <c r="S770" s="19">
        <f t="shared" si="117"/>
        <v>0</v>
      </c>
      <c r="T770" s="20">
        <f ca="1">IF(AND(S770=1,F769&gt;D769),Assumptions!$B$17*(F769-D769),0)</f>
        <v>0</v>
      </c>
      <c r="U770" s="27">
        <f t="shared" ca="1" si="118"/>
        <v>1.6505454713251488E-3</v>
      </c>
      <c r="V770" s="34">
        <f t="shared" ca="1" si="119"/>
        <v>0.33138970821867542</v>
      </c>
    </row>
    <row r="771" spans="1:22" x14ac:dyDescent="0.25">
      <c r="A771" s="4">
        <f t="shared" si="110"/>
        <v>3</v>
      </c>
      <c r="B771" s="4">
        <f t="shared" si="111"/>
        <v>2015</v>
      </c>
      <c r="C771" s="9">
        <v>42080</v>
      </c>
      <c r="D771" s="12">
        <f ca="1">(1+[1]Returns!E771)*D770</f>
        <v>130681329.86117928</v>
      </c>
      <c r="E771" s="12">
        <f t="shared" ca="1" si="112"/>
        <v>133194975.79090106</v>
      </c>
      <c r="F771" s="12">
        <f t="shared" ca="1" si="113"/>
        <v>133144788.15702097</v>
      </c>
      <c r="G771" s="14">
        <f ca="1">G770*(1+Returns!G771)</f>
        <v>15690230.308087312</v>
      </c>
      <c r="H771" s="14">
        <f ca="1">H770*(1+Returns!H771)</f>
        <v>13236013.538128953</v>
      </c>
      <c r="I771" s="14">
        <f ca="1">I770*(1+Returns!I771)</f>
        <v>6702658.4370108908</v>
      </c>
      <c r="J771" s="14">
        <f ca="1">J770*(1+Returns!J771)</f>
        <v>0</v>
      </c>
      <c r="K771" s="14">
        <f ca="1">K770*(1+Returns!K771)</f>
        <v>0</v>
      </c>
      <c r="L771" s="14">
        <f ca="1">L770*(1+Returns!L771)</f>
        <v>26438323.114916876</v>
      </c>
      <c r="M771" s="14">
        <f ca="1">M770*(1+Returns!M771)</f>
        <v>26607127.599358417</v>
      </c>
      <c r="N771" s="14">
        <f ca="1">N770*(1+Returns!N771)-R771-T771</f>
        <v>44520622.793398619</v>
      </c>
      <c r="O771" s="17">
        <f ca="1">(Assumptions!$B$16 / 252)*F770</f>
        <v>4226.6339943449966</v>
      </c>
      <c r="P771" s="17">
        <f t="shared" ca="1" si="114"/>
        <v>50187.633880100053</v>
      </c>
      <c r="Q771" s="16">
        <f t="shared" si="115"/>
        <v>0</v>
      </c>
      <c r="R771" s="17">
        <f t="shared" si="116"/>
        <v>0</v>
      </c>
      <c r="S771" s="19">
        <f t="shared" si="117"/>
        <v>0</v>
      </c>
      <c r="T771" s="20">
        <f ca="1">IF(AND(S771=1,F770&gt;D770),Assumptions!$B$17*(F770-D770),0)</f>
        <v>0</v>
      </c>
      <c r="U771" s="27">
        <f t="shared" ca="1" si="118"/>
        <v>4.3693706791358977E-5</v>
      </c>
      <c r="V771" s="34">
        <f t="shared" ca="1" si="119"/>
        <v>0.33144788157021132</v>
      </c>
    </row>
    <row r="772" spans="1:22" x14ac:dyDescent="0.25">
      <c r="A772" s="4">
        <f t="shared" ref="A772:A835" si="120">MONTH(C772)</f>
        <v>3</v>
      </c>
      <c r="B772" s="4">
        <f t="shared" ref="B772:B835" si="121">YEAR(C772)</f>
        <v>2015</v>
      </c>
      <c r="C772" s="9">
        <v>42081</v>
      </c>
      <c r="D772" s="12">
        <f ca="1">(1+[1]Returns!E772)*D771</f>
        <v>130742884.68798378</v>
      </c>
      <c r="E772" s="12">
        <f t="shared" ref="E772:E835" ca="1" si="122">SUM(G772:N772)</f>
        <v>133107603.08629671</v>
      </c>
      <c r="F772" s="12">
        <f t="shared" ref="F772:F835" ca="1" si="123">E772-P772</f>
        <v>133053188.63374496</v>
      </c>
      <c r="G772" s="14">
        <f ca="1">G771*(1+Returns!G772)</f>
        <v>15545588.357399816</v>
      </c>
      <c r="H772" s="14">
        <f ca="1">H771*(1+Returns!H772)</f>
        <v>13242541.29241826</v>
      </c>
      <c r="I772" s="14">
        <f ca="1">I771*(1+Returns!I772)</f>
        <v>6706111.7147959694</v>
      </c>
      <c r="J772" s="14">
        <f ca="1">J771*(1+Returns!J772)</f>
        <v>0</v>
      </c>
      <c r="K772" s="14">
        <f ca="1">K771*(1+Returns!K772)</f>
        <v>0</v>
      </c>
      <c r="L772" s="14">
        <f ca="1">L771*(1+Returns!L772)</f>
        <v>26451303.583263688</v>
      </c>
      <c r="M772" s="14">
        <f ca="1">M771*(1+Returns!M772)</f>
        <v>26620484.575864077</v>
      </c>
      <c r="N772" s="14">
        <f ca="1">N771*(1+Returns!N772)-R772-T772</f>
        <v>44541573.562554903</v>
      </c>
      <c r="O772" s="17">
        <f ca="1">(Assumptions!$B$16 / 252)*F771</f>
        <v>4226.8186716514592</v>
      </c>
      <c r="P772" s="17">
        <f t="shared" ca="1" si="114"/>
        <v>54414.452551751514</v>
      </c>
      <c r="Q772" s="16">
        <f t="shared" si="115"/>
        <v>0</v>
      </c>
      <c r="R772" s="17">
        <f t="shared" si="116"/>
        <v>0</v>
      </c>
      <c r="S772" s="19">
        <f t="shared" si="117"/>
        <v>0</v>
      </c>
      <c r="T772" s="20">
        <f ca="1">IF(AND(S772=1,F771&gt;D771),Assumptions!$B$17*(F771-D771),0)</f>
        <v>0</v>
      </c>
      <c r="U772" s="27">
        <f t="shared" ca="1" si="118"/>
        <v>-6.8796927423087073E-4</v>
      </c>
      <c r="V772" s="34">
        <f t="shared" ca="1" si="119"/>
        <v>0.33053188633745134</v>
      </c>
    </row>
    <row r="773" spans="1:22" x14ac:dyDescent="0.25">
      <c r="A773" s="4">
        <f t="shared" si="120"/>
        <v>3</v>
      </c>
      <c r="B773" s="4">
        <f t="shared" si="121"/>
        <v>2015</v>
      </c>
      <c r="C773" s="9">
        <v>42082</v>
      </c>
      <c r="D773" s="12">
        <f ca="1">(1+[1]Returns!E773)*D772</f>
        <v>130804468.50895835</v>
      </c>
      <c r="E773" s="12">
        <f t="shared" ca="1" si="122"/>
        <v>133067987.42573513</v>
      </c>
      <c r="F773" s="12">
        <f t="shared" ca="1" si="123"/>
        <v>133009349.06243311</v>
      </c>
      <c r="G773" s="14">
        <f ca="1">G772*(1+Returns!G773)</f>
        <v>15448675.514747851</v>
      </c>
      <c r="H773" s="14">
        <f ca="1">H772*(1+Returns!H773)</f>
        <v>13249072.266073877</v>
      </c>
      <c r="I773" s="14">
        <f ca="1">I772*(1+Returns!I773)</f>
        <v>6709566.771744879</v>
      </c>
      <c r="J773" s="14">
        <f ca="1">J772*(1+Returns!J773)</f>
        <v>0</v>
      </c>
      <c r="K773" s="14">
        <f ca="1">K772*(1+Returns!K773)</f>
        <v>0</v>
      </c>
      <c r="L773" s="14">
        <f ca="1">L772*(1+Returns!L773)</f>
        <v>26464290.424653061</v>
      </c>
      <c r="M773" s="14">
        <f ca="1">M772*(1+Returns!M773)</f>
        <v>26633848.257671565</v>
      </c>
      <c r="N773" s="14">
        <f ca="1">N772*(1+Returns!N773)-R773-T773</f>
        <v>44562534.190843895</v>
      </c>
      <c r="O773" s="17">
        <f ca="1">(Assumptions!$B$16 / 252)*F772</f>
        <v>4223.9107502776178</v>
      </c>
      <c r="P773" s="17">
        <f t="shared" ref="P773:P836" ca="1" si="124">P772+O773-IF(Q773=1,P772,0)</f>
        <v>58638.363302029131</v>
      </c>
      <c r="Q773" s="16">
        <f t="shared" ref="Q773:Q836" si="125">IF(DAY(C773)&lt;DAY(C772),1,0)</f>
        <v>0</v>
      </c>
      <c r="R773" s="17">
        <f t="shared" ref="R773:R836" si="126">IF(Q773=1,P772,0)</f>
        <v>0</v>
      </c>
      <c r="S773" s="19">
        <f t="shared" ref="S773:S836" si="127">IF(AND(DAY(C773)&lt;DAY(C772),OR(MONTH(C773)=7,MONTH(C773)=1)),1,0)</f>
        <v>0</v>
      </c>
      <c r="T773" s="20">
        <f ca="1">IF(AND(S773=1,F772&gt;D772),Assumptions!$B$17*(F772-D772),0)</f>
        <v>0</v>
      </c>
      <c r="U773" s="27">
        <f t="shared" ref="U773:U836" ca="1" si="128">F773/F772-1</f>
        <v>-3.2948906946173029E-4</v>
      </c>
      <c r="V773" s="34">
        <f t="shared" ca="1" si="119"/>
        <v>0.33009349062433291</v>
      </c>
    </row>
    <row r="774" spans="1:22" x14ac:dyDescent="0.25">
      <c r="A774" s="4">
        <f t="shared" si="120"/>
        <v>3</v>
      </c>
      <c r="B774" s="4">
        <f t="shared" si="121"/>
        <v>2015</v>
      </c>
      <c r="C774" s="9">
        <v>42083</v>
      </c>
      <c r="D774" s="12">
        <f ca="1">(1+[1]Returns!E774)*D773</f>
        <v>130866081.33776012</v>
      </c>
      <c r="E774" s="12">
        <f t="shared" ca="1" si="122"/>
        <v>133333663.642169</v>
      </c>
      <c r="F774" s="12">
        <f t="shared" ca="1" si="123"/>
        <v>133270802.75984912</v>
      </c>
      <c r="G774" s="14">
        <f ca="1">G773*(1+Returns!G774)</f>
        <v>15657026.599445065</v>
      </c>
      <c r="H774" s="14">
        <f ca="1">H773*(1+Returns!H774)</f>
        <v>13255606.460683536</v>
      </c>
      <c r="I774" s="14">
        <f ca="1">I773*(1+Returns!I774)</f>
        <v>6713023.6087742625</v>
      </c>
      <c r="J774" s="14">
        <f ca="1">J773*(1+Returns!J774)</f>
        <v>0</v>
      </c>
      <c r="K774" s="14">
        <f ca="1">K773*(1+Returns!K774)</f>
        <v>0</v>
      </c>
      <c r="L774" s="14">
        <f ca="1">L773*(1+Returns!L774)</f>
        <v>26477283.642213982</v>
      </c>
      <c r="M774" s="14">
        <f ca="1">M773*(1+Returns!M774)</f>
        <v>26647218.648146994</v>
      </c>
      <c r="N774" s="14">
        <f ca="1">N773*(1+Returns!N774)-R774-T774</f>
        <v>44583504.68290516</v>
      </c>
      <c r="O774" s="17">
        <f ca="1">(Assumptions!$B$16 / 252)*F773</f>
        <v>4222.5190178550192</v>
      </c>
      <c r="P774" s="17">
        <f t="shared" ca="1" si="124"/>
        <v>62860.882319884149</v>
      </c>
      <c r="Q774" s="16">
        <f t="shared" si="125"/>
        <v>0</v>
      </c>
      <c r="R774" s="17">
        <f t="shared" si="126"/>
        <v>0</v>
      </c>
      <c r="S774" s="19">
        <f t="shared" si="127"/>
        <v>0</v>
      </c>
      <c r="T774" s="20">
        <f ca="1">IF(AND(S774=1,F773&gt;D773),Assumptions!$B$17*(F773-D773),0)</f>
        <v>0</v>
      </c>
      <c r="U774" s="27">
        <f t="shared" ca="1" si="128"/>
        <v>1.9656790989428519E-3</v>
      </c>
      <c r="V774" s="34">
        <f t="shared" ref="V774:V837" ca="1" si="129">(1+V773)*(1+U774)-1</f>
        <v>0.33270802759849305</v>
      </c>
    </row>
    <row r="775" spans="1:22" x14ac:dyDescent="0.25">
      <c r="A775" s="4">
        <f t="shared" si="120"/>
        <v>3</v>
      </c>
      <c r="B775" s="4">
        <f t="shared" si="121"/>
        <v>2015</v>
      </c>
      <c r="C775" s="9">
        <v>42086</v>
      </c>
      <c r="D775" s="12">
        <f ca="1">(1+[1]Returns!E775)*D774</f>
        <v>130927723.18805264</v>
      </c>
      <c r="E775" s="12">
        <f t="shared" ca="1" si="122"/>
        <v>133251613.6888552</v>
      </c>
      <c r="F775" s="12">
        <f t="shared" ca="1" si="123"/>
        <v>133184521.98740008</v>
      </c>
      <c r="G775" s="14">
        <f ca="1">G774*(1+Returns!G775)</f>
        <v>15517623.551102616</v>
      </c>
      <c r="H775" s="14">
        <f ca="1">H774*(1+Returns!H775)</f>
        <v>13262143.877835749</v>
      </c>
      <c r="I775" s="14">
        <f ca="1">I774*(1+Returns!I775)</f>
        <v>6716482.2268012352</v>
      </c>
      <c r="J775" s="14">
        <f ca="1">J774*(1+Returns!J775)</f>
        <v>0</v>
      </c>
      <c r="K775" s="14">
        <f ca="1">K774*(1+Returns!K775)</f>
        <v>0</v>
      </c>
      <c r="L775" s="14">
        <f ca="1">L774*(1+Returns!L775)</f>
        <v>26490283.239076968</v>
      </c>
      <c r="M775" s="14">
        <f ca="1">M774*(1+Returns!M775)</f>
        <v>26660595.750658166</v>
      </c>
      <c r="N775" s="14">
        <f ca="1">N774*(1+Returns!N775)-R775-T775</f>
        <v>44604485.043380447</v>
      </c>
      <c r="O775" s="17">
        <f ca="1">(Assumptions!$B$16 / 252)*F774</f>
        <v>4230.8191352333051</v>
      </c>
      <c r="P775" s="17">
        <f t="shared" ca="1" si="124"/>
        <v>67091.701455117451</v>
      </c>
      <c r="Q775" s="16">
        <f t="shared" si="125"/>
        <v>0</v>
      </c>
      <c r="R775" s="17">
        <f t="shared" si="126"/>
        <v>0</v>
      </c>
      <c r="S775" s="19">
        <f t="shared" si="127"/>
        <v>0</v>
      </c>
      <c r="T775" s="20">
        <f ca="1">IF(AND(S775=1,F774&gt;D774),Assumptions!$B$17*(F774-D774),0)</f>
        <v>0</v>
      </c>
      <c r="U775" s="27">
        <f t="shared" ca="1" si="128"/>
        <v>-6.4740941498275806E-4</v>
      </c>
      <c r="V775" s="34">
        <f t="shared" ca="1" si="129"/>
        <v>0.33184521987400273</v>
      </c>
    </row>
    <row r="776" spans="1:22" x14ac:dyDescent="0.25">
      <c r="A776" s="4">
        <f t="shared" si="120"/>
        <v>3</v>
      </c>
      <c r="B776" s="4">
        <f t="shared" si="121"/>
        <v>2015</v>
      </c>
      <c r="C776" s="9">
        <v>42087</v>
      </c>
      <c r="D776" s="12">
        <f ca="1">(1+[1]Returns!E776)*D775</f>
        <v>130989439.89820902</v>
      </c>
      <c r="E776" s="12">
        <f t="shared" ca="1" si="122"/>
        <v>133262761.4918541</v>
      </c>
      <c r="F776" s="12">
        <f t="shared" ca="1" si="123"/>
        <v>133191441.7103359</v>
      </c>
      <c r="G776" s="14">
        <f ca="1">G775*(1+Returns!G776)</f>
        <v>15471347.732754659</v>
      </c>
      <c r="H776" s="14">
        <f ca="1">H775*(1+Returns!H776)</f>
        <v>13268689.365938058</v>
      </c>
      <c r="I776" s="14">
        <f ca="1">I775*(1+Returns!I776)</f>
        <v>6719945.1840765486</v>
      </c>
      <c r="J776" s="14">
        <f ca="1">J775*(1+Returns!J776)</f>
        <v>0</v>
      </c>
      <c r="K776" s="14">
        <f ca="1">K775*(1+Returns!K776)</f>
        <v>0</v>
      </c>
      <c r="L776" s="14">
        <f ca="1">L775*(1+Returns!L776)</f>
        <v>26503298.858826615</v>
      </c>
      <c r="M776" s="14">
        <f ca="1">M775*(1+Returns!M776)</f>
        <v>26673989.475647267</v>
      </c>
      <c r="N776" s="14">
        <f ca="1">N775*(1+Returns!N776)-R776-T776</f>
        <v>44625490.874610968</v>
      </c>
      <c r="O776" s="17">
        <f ca="1">(Assumptions!$B$16 / 252)*F775</f>
        <v>4228.0800630920658</v>
      </c>
      <c r="P776" s="17">
        <f t="shared" ca="1" si="124"/>
        <v>71319.781518209522</v>
      </c>
      <c r="Q776" s="16">
        <f t="shared" si="125"/>
        <v>0</v>
      </c>
      <c r="R776" s="17">
        <f t="shared" si="126"/>
        <v>0</v>
      </c>
      <c r="S776" s="19">
        <f t="shared" si="127"/>
        <v>0</v>
      </c>
      <c r="T776" s="20">
        <f ca="1">IF(AND(S776=1,F775&gt;D775),Assumptions!$B$17*(F775-D775),0)</f>
        <v>0</v>
      </c>
      <c r="U776" s="27">
        <f t="shared" ca="1" si="128"/>
        <v>5.195590923445792E-5</v>
      </c>
      <c r="V776" s="34">
        <f t="shared" ca="1" si="129"/>
        <v>0.33191441710336078</v>
      </c>
    </row>
    <row r="777" spans="1:22" x14ac:dyDescent="0.25">
      <c r="A777" s="4">
        <f t="shared" si="120"/>
        <v>3</v>
      </c>
      <c r="B777" s="4">
        <f t="shared" si="121"/>
        <v>2015</v>
      </c>
      <c r="C777" s="9">
        <v>42088</v>
      </c>
      <c r="D777" s="12">
        <f ca="1">(1+[1]Returns!E777)*D776</f>
        <v>131051185.70038824</v>
      </c>
      <c r="E777" s="12">
        <f t="shared" ca="1" si="122"/>
        <v>133217002.53799878</v>
      </c>
      <c r="F777" s="12">
        <f t="shared" ca="1" si="123"/>
        <v>133141454.45674373</v>
      </c>
      <c r="G777" s="14">
        <f ca="1">G776*(1+Returns!G777)</f>
        <v>15368137.125424488</v>
      </c>
      <c r="H777" s="14">
        <f ca="1">H776*(1+Returns!H777)</f>
        <v>13275238.084544793</v>
      </c>
      <c r="I777" s="14">
        <f ca="1">I776*(1+Returns!I777)</f>
        <v>6723409.926821202</v>
      </c>
      <c r="J777" s="14">
        <f ca="1">J776*(1+Returns!J777)</f>
        <v>0</v>
      </c>
      <c r="K777" s="14">
        <f ca="1">K776*(1+Returns!K777)</f>
        <v>0</v>
      </c>
      <c r="L777" s="14">
        <f ca="1">L776*(1+Returns!L777)</f>
        <v>26516320.873613868</v>
      </c>
      <c r="M777" s="14">
        <f ca="1">M776*(1+Returns!M777)</f>
        <v>26687389.929363318</v>
      </c>
      <c r="N777" s="14">
        <f ca="1">N776*(1+Returns!N777)-R777-T777</f>
        <v>44646506.598231122</v>
      </c>
      <c r="O777" s="17">
        <f ca="1">(Assumptions!$B$16 / 252)*F776</f>
        <v>4228.2997368360602</v>
      </c>
      <c r="P777" s="17">
        <f t="shared" ca="1" si="124"/>
        <v>75548.081255045588</v>
      </c>
      <c r="Q777" s="16">
        <f t="shared" si="125"/>
        <v>0</v>
      </c>
      <c r="R777" s="17">
        <f t="shared" si="126"/>
        <v>0</v>
      </c>
      <c r="S777" s="19">
        <f t="shared" si="127"/>
        <v>0</v>
      </c>
      <c r="T777" s="20">
        <f ca="1">IF(AND(S777=1,F776&gt;D776),Assumptions!$B$17*(F776-D776),0)</f>
        <v>0</v>
      </c>
      <c r="U777" s="27">
        <f t="shared" ca="1" si="128"/>
        <v>-3.7530379542605186E-4</v>
      </c>
      <c r="V777" s="34">
        <f t="shared" ca="1" si="129"/>
        <v>0.33141454456743924</v>
      </c>
    </row>
    <row r="778" spans="1:22" x14ac:dyDescent="0.25">
      <c r="A778" s="4">
        <f t="shared" si="120"/>
        <v>3</v>
      </c>
      <c r="B778" s="4">
        <f t="shared" si="121"/>
        <v>2015</v>
      </c>
      <c r="C778" s="9">
        <v>42089</v>
      </c>
      <c r="D778" s="12">
        <f ca="1">(1+[1]Returns!E778)*D777</f>
        <v>131112960.6083037</v>
      </c>
      <c r="E778" s="12">
        <f t="shared" ca="1" si="122"/>
        <v>133347681.08400634</v>
      </c>
      <c r="F778" s="12">
        <f t="shared" ca="1" si="123"/>
        <v>133267906.2899114</v>
      </c>
      <c r="G778" s="14">
        <f ca="1">G777*(1+Returns!G778)</f>
        <v>15441335.972133094</v>
      </c>
      <c r="H778" s="14">
        <f ca="1">H777*(1+Returns!H778)</f>
        <v>13281790.035250358</v>
      </c>
      <c r="I778" s="14">
        <f ca="1">I777*(1+Returns!I778)</f>
        <v>6726876.455955768</v>
      </c>
      <c r="J778" s="14">
        <f ca="1">J777*(1+Returns!J778)</f>
        <v>0</v>
      </c>
      <c r="K778" s="14">
        <f ca="1">K777*(1+Returns!K778)</f>
        <v>0</v>
      </c>
      <c r="L778" s="14">
        <f ca="1">L777*(1+Returns!L778)</f>
        <v>26529349.286580835</v>
      </c>
      <c r="M778" s="14">
        <f ca="1">M777*(1+Returns!M778)</f>
        <v>26700797.115186688</v>
      </c>
      <c r="N778" s="14">
        <f ca="1">N777*(1+Returns!N778)-R778-T778</f>
        <v>44667532.218899593</v>
      </c>
      <c r="O778" s="17">
        <f ca="1">(Assumptions!$B$16 / 252)*F777</f>
        <v>4226.7128398966261</v>
      </c>
      <c r="P778" s="17">
        <f t="shared" ca="1" si="124"/>
        <v>79774.794094942219</v>
      </c>
      <c r="Q778" s="16">
        <f t="shared" si="125"/>
        <v>0</v>
      </c>
      <c r="R778" s="17">
        <f t="shared" si="126"/>
        <v>0</v>
      </c>
      <c r="S778" s="19">
        <f t="shared" si="127"/>
        <v>0</v>
      </c>
      <c r="T778" s="20">
        <f ca="1">IF(AND(S778=1,F777&gt;D777),Assumptions!$B$17*(F777-D777),0)</f>
        <v>0</v>
      </c>
      <c r="U778" s="27">
        <f t="shared" ca="1" si="128"/>
        <v>9.4975553394416323E-4</v>
      </c>
      <c r="V778" s="34">
        <f t="shared" ca="1" si="129"/>
        <v>0.33267906289911586</v>
      </c>
    </row>
    <row r="779" spans="1:22" x14ac:dyDescent="0.25">
      <c r="A779" s="4">
        <f t="shared" si="120"/>
        <v>3</v>
      </c>
      <c r="B779" s="4">
        <f t="shared" si="121"/>
        <v>2015</v>
      </c>
      <c r="C779" s="9">
        <v>42090</v>
      </c>
      <c r="D779" s="12">
        <f ca="1">(1+[1]Returns!E779)*D778</f>
        <v>131174764.63567524</v>
      </c>
      <c r="E779" s="12">
        <f t="shared" ca="1" si="122"/>
        <v>133499785.13245232</v>
      </c>
      <c r="F779" s="12">
        <f t="shared" ca="1" si="123"/>
        <v>133415779.61117357</v>
      </c>
      <c r="G779" s="14">
        <f ca="1">G778*(1+Returns!G779)</f>
        <v>15535932.261753226</v>
      </c>
      <c r="H779" s="14">
        <f ca="1">H778*(1+Returns!H779)</f>
        <v>13288345.219649948</v>
      </c>
      <c r="I779" s="14">
        <f ca="1">I778*(1+Returns!I779)</f>
        <v>6730344.7724012919</v>
      </c>
      <c r="J779" s="14">
        <f ca="1">J778*(1+Returns!J779)</f>
        <v>0</v>
      </c>
      <c r="K779" s="14">
        <f ca="1">K778*(1+Returns!K779)</f>
        <v>0</v>
      </c>
      <c r="L779" s="14">
        <f ca="1">L778*(1+Returns!L779)</f>
        <v>26542384.100871168</v>
      </c>
      <c r="M779" s="14">
        <f ca="1">M778*(1+Returns!M779)</f>
        <v>26714211.036499448</v>
      </c>
      <c r="N779" s="14">
        <f ca="1">N778*(1+Returns!N779)-R779-T779</f>
        <v>44688567.741277248</v>
      </c>
      <c r="O779" s="17">
        <f ca="1">(Assumptions!$B$16 / 252)*F778</f>
        <v>4230.7271838067109</v>
      </c>
      <c r="P779" s="17">
        <f t="shared" ca="1" si="124"/>
        <v>84005.521278748929</v>
      </c>
      <c r="Q779" s="16">
        <f t="shared" si="125"/>
        <v>0</v>
      </c>
      <c r="R779" s="17">
        <f t="shared" si="126"/>
        <v>0</v>
      </c>
      <c r="S779" s="19">
        <f t="shared" si="127"/>
        <v>0</v>
      </c>
      <c r="T779" s="20">
        <f ca="1">IF(AND(S779=1,F778&gt;D778),Assumptions!$B$17*(F778-D778),0)</f>
        <v>0</v>
      </c>
      <c r="U779" s="27">
        <f t="shared" ca="1" si="128"/>
        <v>1.1095943905690131E-3</v>
      </c>
      <c r="V779" s="34">
        <f t="shared" ca="1" si="129"/>
        <v>0.33415779611173746</v>
      </c>
    </row>
    <row r="780" spans="1:22" x14ac:dyDescent="0.25">
      <c r="A780" s="4">
        <f t="shared" si="120"/>
        <v>3</v>
      </c>
      <c r="B780" s="4">
        <f t="shared" si="121"/>
        <v>2015</v>
      </c>
      <c r="C780" s="9">
        <v>42093</v>
      </c>
      <c r="D780" s="12">
        <f ca="1">(1+[1]Returns!E780)*D779</f>
        <v>131236597.7962292</v>
      </c>
      <c r="E780" s="12">
        <f t="shared" ca="1" si="122"/>
        <v>133742875.36994675</v>
      </c>
      <c r="F780" s="12">
        <f t="shared" ca="1" si="123"/>
        <v>133654634.42709304</v>
      </c>
      <c r="G780" s="14">
        <f ca="1">G779*(1+Returns!G780)</f>
        <v>15721486.667185299</v>
      </c>
      <c r="H780" s="14">
        <f ca="1">H779*(1+Returns!H780)</f>
        <v>13294903.63933954</v>
      </c>
      <c r="I780" s="14">
        <f ca="1">I779*(1+Returns!I780)</f>
        <v>6733814.8770792959</v>
      </c>
      <c r="J780" s="14">
        <f ca="1">J779*(1+Returns!J780)</f>
        <v>0</v>
      </c>
      <c r="K780" s="14">
        <f ca="1">K779*(1+Returns!K780)</f>
        <v>0</v>
      </c>
      <c r="L780" s="14">
        <f ca="1">L779*(1+Returns!L780)</f>
        <v>26555425.319630068</v>
      </c>
      <c r="M780" s="14">
        <f ca="1">M779*(1+Returns!M780)</f>
        <v>26727631.696685366</v>
      </c>
      <c r="N780" s="14">
        <f ca="1">N779*(1+Returns!N780)-R780-T780</f>
        <v>44709613.170027159</v>
      </c>
      <c r="O780" s="17">
        <f ca="1">(Assumptions!$B$16 / 252)*F779</f>
        <v>4235.4215749578907</v>
      </c>
      <c r="P780" s="17">
        <f t="shared" ca="1" si="124"/>
        <v>88240.942853706816</v>
      </c>
      <c r="Q780" s="16">
        <f t="shared" si="125"/>
        <v>0</v>
      </c>
      <c r="R780" s="17">
        <f t="shared" si="126"/>
        <v>0</v>
      </c>
      <c r="S780" s="19">
        <f t="shared" si="127"/>
        <v>0</v>
      </c>
      <c r="T780" s="20">
        <f ca="1">IF(AND(S780=1,F779&gt;D779),Assumptions!$B$17*(F779-D779),0)</f>
        <v>0</v>
      </c>
      <c r="U780" s="27">
        <f t="shared" ca="1" si="128"/>
        <v>1.7903040900828504E-3</v>
      </c>
      <c r="V780" s="34">
        <f t="shared" ca="1" si="129"/>
        <v>0.33654634427093222</v>
      </c>
    </row>
    <row r="781" spans="1:22" x14ac:dyDescent="0.25">
      <c r="A781" s="4">
        <f t="shared" si="120"/>
        <v>3</v>
      </c>
      <c r="B781" s="4">
        <f t="shared" si="121"/>
        <v>2015</v>
      </c>
      <c r="C781" s="9">
        <v>42094</v>
      </c>
      <c r="D781" s="12">
        <f ca="1">(1+[1]Returns!E781)*D780</f>
        <v>131298414.17088915</v>
      </c>
      <c r="E781" s="12">
        <f t="shared" ca="1" si="122"/>
        <v>133889939.3822937</v>
      </c>
      <c r="F781" s="12">
        <f t="shared" ca="1" si="123"/>
        <v>133797455.43517247</v>
      </c>
      <c r="G781" s="14">
        <f ca="1">G780*(1+Returns!G781)</f>
        <v>15811029.4138426</v>
      </c>
      <c r="H781" s="14">
        <f ca="1">H780*(1+Returns!H781)</f>
        <v>13301460.437125189</v>
      </c>
      <c r="I781" s="14">
        <f ca="1">I780*(1+Returns!I781)</f>
        <v>6737284.2069791229</v>
      </c>
      <c r="J781" s="14">
        <f ca="1">J780*(1+Returns!J781)</f>
        <v>0</v>
      </c>
      <c r="K781" s="14">
        <f ca="1">K780*(1+Returns!K781)</f>
        <v>0</v>
      </c>
      <c r="L781" s="14">
        <f ca="1">L780*(1+Returns!L781)</f>
        <v>26568463.281844966</v>
      </c>
      <c r="M781" s="14">
        <f ca="1">M780*(1+Returns!M781)</f>
        <v>26741049.167146672</v>
      </c>
      <c r="N781" s="14">
        <f ca="1">N780*(1+Returns!N781)-R781-T781</f>
        <v>44730652.875355154</v>
      </c>
      <c r="O781" s="17">
        <f ca="1">(Assumptions!$B$16 / 252)*F780</f>
        <v>4243.0042675267632</v>
      </c>
      <c r="P781" s="17">
        <f t="shared" ca="1" si="124"/>
        <v>92483.947121233577</v>
      </c>
      <c r="Q781" s="16">
        <f t="shared" si="125"/>
        <v>0</v>
      </c>
      <c r="R781" s="17">
        <f t="shared" si="126"/>
        <v>0</v>
      </c>
      <c r="S781" s="19">
        <f t="shared" si="127"/>
        <v>0</v>
      </c>
      <c r="T781" s="20">
        <f ca="1">IF(AND(S781=1,F780&gt;D780),Assumptions!$B$17*(F780-D780),0)</f>
        <v>0</v>
      </c>
      <c r="U781" s="27">
        <f t="shared" ca="1" si="128"/>
        <v>1.0685825350660316E-3</v>
      </c>
      <c r="V781" s="34">
        <f t="shared" ca="1" si="129"/>
        <v>0.33797455435172652</v>
      </c>
    </row>
    <row r="782" spans="1:22" x14ac:dyDescent="0.25">
      <c r="A782" s="4">
        <f t="shared" si="120"/>
        <v>4</v>
      </c>
      <c r="B782" s="4">
        <f t="shared" si="121"/>
        <v>2015</v>
      </c>
      <c r="C782" s="9">
        <v>42095</v>
      </c>
      <c r="D782" s="12">
        <f ca="1">(1+[1]Returns!E782)*D781</f>
        <v>131360259.66291606</v>
      </c>
      <c r="E782" s="12">
        <f t="shared" ca="1" si="122"/>
        <v>133853779.43027082</v>
      </c>
      <c r="F782" s="12">
        <f t="shared" ca="1" si="123"/>
        <v>133849531.89200304</v>
      </c>
      <c r="G782" s="14">
        <f ca="1">G781*(1+Returns!G782)</f>
        <v>15809804.084201742</v>
      </c>
      <c r="H782" s="14">
        <f ca="1">H781*(1+Returns!H782)</f>
        <v>13308020.468600858</v>
      </c>
      <c r="I782" s="14">
        <f ca="1">I781*(1+Returns!I782)</f>
        <v>6740755.3243129933</v>
      </c>
      <c r="J782" s="14">
        <f ca="1">J781*(1+Returns!J782)</f>
        <v>0</v>
      </c>
      <c r="K782" s="14">
        <f ca="1">K781*(1+Returns!K782)</f>
        <v>0</v>
      </c>
      <c r="L782" s="14">
        <f ca="1">L781*(1+Returns!L782)</f>
        <v>26581507.645330288</v>
      </c>
      <c r="M782" s="14">
        <f ca="1">M781*(1+Returns!M782)</f>
        <v>26754473.373278223</v>
      </c>
      <c r="N782" s="14">
        <f ca="1">N781*(1+Returns!N782)-R782-T782</f>
        <v>44659218.534546718</v>
      </c>
      <c r="O782" s="17">
        <f ca="1">(Assumptions!$B$16 / 252)*F781</f>
        <v>4247.5382677832531</v>
      </c>
      <c r="P782" s="17">
        <f t="shared" ca="1" si="124"/>
        <v>4247.5382677832531</v>
      </c>
      <c r="Q782" s="16">
        <f t="shared" si="125"/>
        <v>1</v>
      </c>
      <c r="R782" s="17">
        <f t="shared" ca="1" si="126"/>
        <v>92483.947121233577</v>
      </c>
      <c r="S782" s="19">
        <f t="shared" si="127"/>
        <v>0</v>
      </c>
      <c r="T782" s="20">
        <f ca="1">IF(AND(S782=1,F781&gt;D781),Assumptions!$B$17*(F781-D781),0)</f>
        <v>0</v>
      </c>
      <c r="U782" s="27">
        <f t="shared" ca="1" si="128"/>
        <v>3.892185891070099E-4</v>
      </c>
      <c r="V782" s="34">
        <f t="shared" ca="1" si="129"/>
        <v>0.33849531892003237</v>
      </c>
    </row>
    <row r="783" spans="1:22" x14ac:dyDescent="0.25">
      <c r="A783" s="4">
        <f t="shared" si="120"/>
        <v>4</v>
      </c>
      <c r="B783" s="4">
        <f t="shared" si="121"/>
        <v>2015</v>
      </c>
      <c r="C783" s="9">
        <v>42096</v>
      </c>
      <c r="D783" s="12">
        <f ca="1">(1+[1]Returns!E783)*D782</f>
        <v>131422134.28602508</v>
      </c>
      <c r="E783" s="12">
        <f t="shared" ca="1" si="122"/>
        <v>134177738.71207467</v>
      </c>
      <c r="F783" s="12">
        <f t="shared" ca="1" si="123"/>
        <v>134169241.98231825</v>
      </c>
      <c r="G783" s="14">
        <f ca="1">G782*(1+Returns!G783)</f>
        <v>16076229.490142183</v>
      </c>
      <c r="H783" s="14">
        <f ca="1">H782*(1+Returns!H783)</f>
        <v>13314583.73536134</v>
      </c>
      <c r="I783" s="14">
        <f ca="1">I782*(1+Returns!I783)</f>
        <v>6744228.2300018119</v>
      </c>
      <c r="J783" s="14">
        <f ca="1">J782*(1+Returns!J783)</f>
        <v>0</v>
      </c>
      <c r="K783" s="14">
        <f ca="1">K782*(1+Returns!K783)</f>
        <v>0</v>
      </c>
      <c r="L783" s="14">
        <f ca="1">L782*(1+Returns!L783)</f>
        <v>26594558.413228877</v>
      </c>
      <c r="M783" s="14">
        <f ca="1">M782*(1+Returns!M783)</f>
        <v>26767904.318461377</v>
      </c>
      <c r="N783" s="14">
        <f ca="1">N782*(1+Returns!N783)-R783-T783</f>
        <v>44680234.52487909</v>
      </c>
      <c r="O783" s="17">
        <f ca="1">(Assumptions!$B$16 / 252)*F782</f>
        <v>4249.1914886350169</v>
      </c>
      <c r="P783" s="17">
        <f t="shared" ca="1" si="124"/>
        <v>8496.72975641827</v>
      </c>
      <c r="Q783" s="16">
        <f t="shared" si="125"/>
        <v>0</v>
      </c>
      <c r="R783" s="17">
        <f t="shared" si="126"/>
        <v>0</v>
      </c>
      <c r="S783" s="19">
        <f t="shared" si="127"/>
        <v>0</v>
      </c>
      <c r="T783" s="20">
        <f ca="1">IF(AND(S783=1,F782&gt;D782),Assumptions!$B$17*(F782-D782),0)</f>
        <v>0</v>
      </c>
      <c r="U783" s="27">
        <f t="shared" ca="1" si="128"/>
        <v>2.3885783222101775E-3</v>
      </c>
      <c r="V783" s="34">
        <f t="shared" ca="1" si="129"/>
        <v>0.34169241982318455</v>
      </c>
    </row>
    <row r="784" spans="1:22" x14ac:dyDescent="0.25">
      <c r="A784" s="4">
        <f t="shared" si="120"/>
        <v>4</v>
      </c>
      <c r="B784" s="4">
        <f t="shared" si="121"/>
        <v>2015</v>
      </c>
      <c r="C784" s="9">
        <v>42100</v>
      </c>
      <c r="D784" s="12">
        <f ca="1">(1+[1]Returns!E784)*D783</f>
        <v>131484038.05393781</v>
      </c>
      <c r="E784" s="12">
        <f t="shared" ca="1" si="122"/>
        <v>134160106.40503773</v>
      </c>
      <c r="F784" s="12">
        <f t="shared" ca="1" si="123"/>
        <v>134147350.33426601</v>
      </c>
      <c r="G784" s="14">
        <f ca="1">G783*(1+Returns!G784)</f>
        <v>16001035.241267912</v>
      </c>
      <c r="H784" s="14">
        <f ca="1">H783*(1+Returns!H784)</f>
        <v>13321150.239002218</v>
      </c>
      <c r="I784" s="14">
        <f ca="1">I783*(1+Returns!I784)</f>
        <v>6747702.9249669565</v>
      </c>
      <c r="J784" s="14">
        <f ca="1">J783*(1+Returns!J784)</f>
        <v>0</v>
      </c>
      <c r="K784" s="14">
        <f ca="1">K783*(1+Returns!K784)</f>
        <v>0</v>
      </c>
      <c r="L784" s="14">
        <f ca="1">L783*(1+Returns!L784)</f>
        <v>26607615.588685121</v>
      </c>
      <c r="M784" s="14">
        <f ca="1">M783*(1+Returns!M784)</f>
        <v>26781342.006079189</v>
      </c>
      <c r="N784" s="14">
        <f ca="1">N783*(1+Returns!N784)-R784-T784</f>
        <v>44701260.405036323</v>
      </c>
      <c r="O784" s="17">
        <f ca="1">(Assumptions!$B$16 / 252)*F783</f>
        <v>4259.3410153116902</v>
      </c>
      <c r="P784" s="17">
        <f t="shared" ca="1" si="124"/>
        <v>12756.070771729959</v>
      </c>
      <c r="Q784" s="16">
        <f t="shared" si="125"/>
        <v>0</v>
      </c>
      <c r="R784" s="17">
        <f t="shared" si="126"/>
        <v>0</v>
      </c>
      <c r="S784" s="19">
        <f t="shared" si="127"/>
        <v>0</v>
      </c>
      <c r="T784" s="20">
        <f ca="1">IF(AND(S784=1,F783&gt;D783),Assumptions!$B$17*(F783-D783),0)</f>
        <v>0</v>
      </c>
      <c r="U784" s="27">
        <f t="shared" ca="1" si="128"/>
        <v>-1.6316443119746005E-4</v>
      </c>
      <c r="V784" s="34">
        <f t="shared" ca="1" si="129"/>
        <v>0.34147350334266213</v>
      </c>
    </row>
    <row r="785" spans="1:22" x14ac:dyDescent="0.25">
      <c r="A785" s="4">
        <f t="shared" si="120"/>
        <v>4</v>
      </c>
      <c r="B785" s="4">
        <f t="shared" si="121"/>
        <v>2015</v>
      </c>
      <c r="C785" s="9">
        <v>42101</v>
      </c>
      <c r="D785" s="12">
        <f ca="1">(1+[1]Returns!E785)*D784</f>
        <v>131545970.98038234</v>
      </c>
      <c r="E785" s="12">
        <f t="shared" ca="1" si="122"/>
        <v>134093730.57673079</v>
      </c>
      <c r="F785" s="12">
        <f t="shared" ca="1" si="123"/>
        <v>134076715.8599167</v>
      </c>
      <c r="G785" s="14">
        <f ca="1">G784*(1+Returns!G785)</f>
        <v>15877069.391446872</v>
      </c>
      <c r="H785" s="14">
        <f ca="1">H784*(1+Returns!H785)</f>
        <v>13327719.981119862</v>
      </c>
      <c r="I785" s="14">
        <f ca="1">I784*(1+Returns!I785)</f>
        <v>6751179.410130281</v>
      </c>
      <c r="J785" s="14">
        <f ca="1">J784*(1+Returns!J785)</f>
        <v>0</v>
      </c>
      <c r="K785" s="14">
        <f ca="1">K784*(1+Returns!K785)</f>
        <v>0</v>
      </c>
      <c r="L785" s="14">
        <f ca="1">L784*(1+Returns!L785)</f>
        <v>26620679.174844947</v>
      </c>
      <c r="M785" s="14">
        <f ca="1">M784*(1+Returns!M785)</f>
        <v>26794786.43951641</v>
      </c>
      <c r="N785" s="14">
        <f ca="1">N784*(1+Returns!N785)-R785-T785</f>
        <v>44722296.179672427</v>
      </c>
      <c r="O785" s="17">
        <f ca="1">(Assumptions!$B$16 / 252)*F784</f>
        <v>4258.6460423576509</v>
      </c>
      <c r="P785" s="17">
        <f t="shared" ca="1" si="124"/>
        <v>17014.716814087609</v>
      </c>
      <c r="Q785" s="16">
        <f t="shared" si="125"/>
        <v>0</v>
      </c>
      <c r="R785" s="17">
        <f t="shared" si="126"/>
        <v>0</v>
      </c>
      <c r="S785" s="19">
        <f t="shared" si="127"/>
        <v>0</v>
      </c>
      <c r="T785" s="20">
        <f ca="1">IF(AND(S785=1,F784&gt;D784),Assumptions!$B$17*(F784-D784),0)</f>
        <v>0</v>
      </c>
      <c r="U785" s="27">
        <f t="shared" ca="1" si="128"/>
        <v>-5.265439397297289E-4</v>
      </c>
      <c r="V785" s="34">
        <f t="shared" ca="1" si="129"/>
        <v>0.34076715859916895</v>
      </c>
    </row>
    <row r="786" spans="1:22" x14ac:dyDescent="0.25">
      <c r="A786" s="4">
        <f t="shared" si="120"/>
        <v>4</v>
      </c>
      <c r="B786" s="4">
        <f t="shared" si="121"/>
        <v>2015</v>
      </c>
      <c r="C786" s="9">
        <v>42102</v>
      </c>
      <c r="D786" s="12">
        <f ca="1">(1+[1]Returns!E786)*D785</f>
        <v>131607933.07909322</v>
      </c>
      <c r="E786" s="12">
        <f t="shared" ca="1" si="122"/>
        <v>134306956.58691239</v>
      </c>
      <c r="F786" s="12">
        <f t="shared" ca="1" si="123"/>
        <v>134285685.4664202</v>
      </c>
      <c r="G786" s="14">
        <f ca="1">G785*(1+Returns!G786)</f>
        <v>16032677.286727946</v>
      </c>
      <c r="H786" s="14">
        <f ca="1">H785*(1+Returns!H786)</f>
        <v>13334292.963311426</v>
      </c>
      <c r="I786" s="14">
        <f ca="1">I785*(1+Returns!I786)</f>
        <v>6754657.6864141133</v>
      </c>
      <c r="J786" s="14">
        <f ca="1">J785*(1+Returns!J786)</f>
        <v>0</v>
      </c>
      <c r="K786" s="14">
        <f ca="1">K785*(1+Returns!K786)</f>
        <v>0</v>
      </c>
      <c r="L786" s="14">
        <f ca="1">L785*(1+Returns!L786)</f>
        <v>26633749.174855828</v>
      </c>
      <c r="M786" s="14">
        <f ca="1">M785*(1+Returns!M786)</f>
        <v>26808237.622159492</v>
      </c>
      <c r="N786" s="14">
        <f ca="1">N785*(1+Returns!N786)-R786-T786</f>
        <v>44743341.8534436</v>
      </c>
      <c r="O786" s="17">
        <f ca="1">(Assumptions!$B$16 / 252)*F785</f>
        <v>4256.4036780925935</v>
      </c>
      <c r="P786" s="17">
        <f t="shared" ca="1" si="124"/>
        <v>21271.120492180202</v>
      </c>
      <c r="Q786" s="16">
        <f t="shared" si="125"/>
        <v>0</v>
      </c>
      <c r="R786" s="17">
        <f t="shared" si="126"/>
        <v>0</v>
      </c>
      <c r="S786" s="19">
        <f t="shared" si="127"/>
        <v>0</v>
      </c>
      <c r="T786" s="20">
        <f ca="1">IF(AND(S786=1,F785&gt;D785),Assumptions!$B$17*(F785-D785),0)</f>
        <v>0</v>
      </c>
      <c r="U786" s="27">
        <f t="shared" ca="1" si="128"/>
        <v>1.5585823769865836E-3</v>
      </c>
      <c r="V786" s="34">
        <f t="shared" ca="1" si="129"/>
        <v>0.3428568546642039</v>
      </c>
    </row>
    <row r="787" spans="1:22" x14ac:dyDescent="0.25">
      <c r="A787" s="4">
        <f t="shared" si="120"/>
        <v>4</v>
      </c>
      <c r="B787" s="4">
        <f t="shared" si="121"/>
        <v>2015</v>
      </c>
      <c r="C787" s="9">
        <v>42103</v>
      </c>
      <c r="D787" s="12">
        <f ca="1">(1+[1]Returns!E787)*D786</f>
        <v>131669924.36381145</v>
      </c>
      <c r="E787" s="12">
        <f t="shared" ca="1" si="122"/>
        <v>134432094.05801845</v>
      </c>
      <c r="F787" s="12">
        <f t="shared" ca="1" si="123"/>
        <v>134406559.89989242</v>
      </c>
      <c r="G787" s="14">
        <f ca="1">G786*(1+Returns!G787)</f>
        <v>16100168.535830712</v>
      </c>
      <c r="H787" s="14">
        <f ca="1">H786*(1+Returns!H787)</f>
        <v>13340869.187174857</v>
      </c>
      <c r="I787" s="14">
        <f ca="1">I786*(1+Returns!I787)</f>
        <v>6758137.7547412571</v>
      </c>
      <c r="J787" s="14">
        <f ca="1">J786*(1+Returns!J787)</f>
        <v>0</v>
      </c>
      <c r="K787" s="14">
        <f ca="1">K786*(1+Returns!K787)</f>
        <v>0</v>
      </c>
      <c r="L787" s="14">
        <f ca="1">L786*(1+Returns!L787)</f>
        <v>26646825.591866788</v>
      </c>
      <c r="M787" s="14">
        <f ca="1">M786*(1+Returns!M787)</f>
        <v>26821695.557396587</v>
      </c>
      <c r="N787" s="14">
        <f ca="1">N786*(1+Returns!N787)-R787-T787</f>
        <v>44764397.431008235</v>
      </c>
      <c r="O787" s="17">
        <f ca="1">(Assumptions!$B$16 / 252)*F786</f>
        <v>4263.0376338546093</v>
      </c>
      <c r="P787" s="17">
        <f t="shared" ca="1" si="124"/>
        <v>25534.15812603481</v>
      </c>
      <c r="Q787" s="16">
        <f t="shared" si="125"/>
        <v>0</v>
      </c>
      <c r="R787" s="17">
        <f t="shared" si="126"/>
        <v>0</v>
      </c>
      <c r="S787" s="19">
        <f t="shared" si="127"/>
        <v>0</v>
      </c>
      <c r="T787" s="20">
        <f ca="1">IF(AND(S787=1,F786&gt;D786),Assumptions!$B$17*(F786-D786),0)</f>
        <v>0</v>
      </c>
      <c r="U787" s="27">
        <f t="shared" ca="1" si="128"/>
        <v>9.0012895307767238E-4</v>
      </c>
      <c r="V787" s="34">
        <f t="shared" ca="1" si="129"/>
        <v>0.34406559899892586</v>
      </c>
    </row>
    <row r="788" spans="1:22" x14ac:dyDescent="0.25">
      <c r="A788" s="4">
        <f t="shared" si="120"/>
        <v>4</v>
      </c>
      <c r="B788" s="4">
        <f t="shared" si="121"/>
        <v>2015</v>
      </c>
      <c r="C788" s="9">
        <v>42104</v>
      </c>
      <c r="D788" s="12">
        <f ca="1">(1+[1]Returns!E788)*D787</f>
        <v>131731944.84828453</v>
      </c>
      <c r="E788" s="12">
        <f t="shared" ca="1" si="122"/>
        <v>134319653.5745576</v>
      </c>
      <c r="F788" s="12">
        <f t="shared" ca="1" si="123"/>
        <v>134289852.5415141</v>
      </c>
      <c r="G788" s="14">
        <f ca="1">G787*(1+Returns!G788)</f>
        <v>15930053.709540889</v>
      </c>
      <c r="H788" s="14">
        <f ca="1">H787*(1+Returns!H788)</f>
        <v>13347448.654308883</v>
      </c>
      <c r="I788" s="14">
        <f ca="1">I787*(1+Returns!I788)</f>
        <v>6761619.6160349911</v>
      </c>
      <c r="J788" s="14">
        <f ca="1">J787*(1+Returns!J788)</f>
        <v>0</v>
      </c>
      <c r="K788" s="14">
        <f ca="1">K787*(1+Returns!K788)</f>
        <v>0</v>
      </c>
      <c r="L788" s="14">
        <f ca="1">L787*(1+Returns!L788)</f>
        <v>26659908.429028388</v>
      </c>
      <c r="M788" s="14">
        <f ca="1">M787*(1+Returns!M788)</f>
        <v>26835160.248617548</v>
      </c>
      <c r="N788" s="14">
        <f ca="1">N787*(1+Returns!N788)-R788-T788</f>
        <v>44785462.917026915</v>
      </c>
      <c r="O788" s="17">
        <f ca="1">(Assumptions!$B$16 / 252)*F787</f>
        <v>4266.874917456902</v>
      </c>
      <c r="P788" s="17">
        <f t="shared" ca="1" si="124"/>
        <v>29801.033043491712</v>
      </c>
      <c r="Q788" s="16">
        <f t="shared" si="125"/>
        <v>0</v>
      </c>
      <c r="R788" s="17">
        <f t="shared" si="126"/>
        <v>0</v>
      </c>
      <c r="S788" s="19">
        <f t="shared" si="127"/>
        <v>0</v>
      </c>
      <c r="T788" s="20">
        <f ca="1">IF(AND(S788=1,F787&gt;D787),Assumptions!$B$17*(F787-D787),0)</f>
        <v>0</v>
      </c>
      <c r="U788" s="27">
        <f t="shared" ca="1" si="128"/>
        <v>-8.6831593982650279E-4</v>
      </c>
      <c r="V788" s="34">
        <f t="shared" ca="1" si="129"/>
        <v>0.34289852541514265</v>
      </c>
    </row>
    <row r="789" spans="1:22" x14ac:dyDescent="0.25">
      <c r="A789" s="4">
        <f t="shared" si="120"/>
        <v>4</v>
      </c>
      <c r="B789" s="4">
        <f t="shared" si="121"/>
        <v>2015</v>
      </c>
      <c r="C789" s="9">
        <v>42107</v>
      </c>
      <c r="D789" s="12">
        <f ca="1">(1+[1]Returns!E789)*D788</f>
        <v>131793994.54626641</v>
      </c>
      <c r="E789" s="12">
        <f t="shared" ca="1" si="122"/>
        <v>134340935.01369628</v>
      </c>
      <c r="F789" s="12">
        <f t="shared" ca="1" si="123"/>
        <v>134306870.81073084</v>
      </c>
      <c r="G789" s="14">
        <f ca="1">G788*(1+Returns!G789)</f>
        <v>15893632.671295099</v>
      </c>
      <c r="H789" s="14">
        <f ca="1">H788*(1+Returns!H789)</f>
        <v>13354031.366313029</v>
      </c>
      <c r="I789" s="14">
        <f ca="1">I788*(1+Returns!I789)</f>
        <v>6765103.2712190701</v>
      </c>
      <c r="J789" s="14">
        <f ca="1">J788*(1+Returns!J789)</f>
        <v>0</v>
      </c>
      <c r="K789" s="14">
        <f ca="1">K788*(1+Returns!K789)</f>
        <v>0</v>
      </c>
      <c r="L789" s="14">
        <f ca="1">L788*(1+Returns!L789)</f>
        <v>26672997.68949274</v>
      </c>
      <c r="M789" s="14">
        <f ca="1">M788*(1+Returns!M789)</f>
        <v>26848631.699213929</v>
      </c>
      <c r="N789" s="14">
        <f ca="1">N788*(1+Returns!N789)-R789-T789</f>
        <v>44806538.316162415</v>
      </c>
      <c r="O789" s="17">
        <f ca="1">(Assumptions!$B$16 / 252)*F788</f>
        <v>4263.1699219528282</v>
      </c>
      <c r="P789" s="17">
        <f t="shared" ca="1" si="124"/>
        <v>34064.202965444543</v>
      </c>
      <c r="Q789" s="16">
        <f t="shared" si="125"/>
        <v>0</v>
      </c>
      <c r="R789" s="17">
        <f t="shared" si="126"/>
        <v>0</v>
      </c>
      <c r="S789" s="19">
        <f t="shared" si="127"/>
        <v>0</v>
      </c>
      <c r="T789" s="20">
        <f ca="1">IF(AND(S789=1,F788&gt;D788),Assumptions!$B$17*(F788-D788),0)</f>
        <v>0</v>
      </c>
      <c r="U789" s="27">
        <f t="shared" ca="1" si="128"/>
        <v>1.2672788669187973E-4</v>
      </c>
      <c r="V789" s="34">
        <f t="shared" ca="1" si="129"/>
        <v>0.34306870810731005</v>
      </c>
    </row>
    <row r="790" spans="1:22" x14ac:dyDescent="0.25">
      <c r="A790" s="4">
        <f t="shared" si="120"/>
        <v>4</v>
      </c>
      <c r="B790" s="4">
        <f t="shared" si="121"/>
        <v>2015</v>
      </c>
      <c r="C790" s="9">
        <v>42108</v>
      </c>
      <c r="D790" s="12">
        <f ca="1">(1+[1]Returns!E790)*D789</f>
        <v>131856073.47151752</v>
      </c>
      <c r="E790" s="12">
        <f t="shared" ca="1" si="122"/>
        <v>134499703.82150137</v>
      </c>
      <c r="F790" s="12">
        <f t="shared" ca="1" si="123"/>
        <v>134461375.90835145</v>
      </c>
      <c r="G790" s="14">
        <f ca="1">G789*(1+Returns!G790)</f>
        <v>15994670.853423856</v>
      </c>
      <c r="H790" s="14">
        <f ca="1">H789*(1+Returns!H790)</f>
        <v>13360617.324787602</v>
      </c>
      <c r="I790" s="14">
        <f ca="1">I789*(1+Returns!I790)</f>
        <v>6768588.7212177254</v>
      </c>
      <c r="J790" s="14">
        <f ca="1">J789*(1+Returns!J790)</f>
        <v>0</v>
      </c>
      <c r="K790" s="14">
        <f ca="1">K789*(1+Returns!K790)</f>
        <v>0</v>
      </c>
      <c r="L790" s="14">
        <f ca="1">L789*(1+Returns!L790)</f>
        <v>26686093.376413506</v>
      </c>
      <c r="M790" s="14">
        <f ca="1">M789*(1+Returns!M790)</f>
        <v>26862109.912578989</v>
      </c>
      <c r="N790" s="14">
        <f ca="1">N789*(1+Returns!N790)-R790-T790</f>
        <v>44827623.633079708</v>
      </c>
      <c r="O790" s="17">
        <f ca="1">(Assumptions!$B$16 / 252)*F789</f>
        <v>4263.7101844676454</v>
      </c>
      <c r="P790" s="17">
        <f t="shared" ca="1" si="124"/>
        <v>38327.913149912187</v>
      </c>
      <c r="Q790" s="16">
        <f t="shared" si="125"/>
        <v>0</v>
      </c>
      <c r="R790" s="17">
        <f t="shared" si="126"/>
        <v>0</v>
      </c>
      <c r="S790" s="19">
        <f t="shared" si="127"/>
        <v>0</v>
      </c>
      <c r="T790" s="20">
        <f ca="1">IF(AND(S790=1,F789&gt;D789),Assumptions!$B$17*(F789-D789),0)</f>
        <v>0</v>
      </c>
      <c r="U790" s="27">
        <f t="shared" ca="1" si="128"/>
        <v>1.1503886337902447E-3</v>
      </c>
      <c r="V790" s="34">
        <f t="shared" ca="1" si="129"/>
        <v>0.3446137590835161</v>
      </c>
    </row>
    <row r="791" spans="1:22" x14ac:dyDescent="0.25">
      <c r="A791" s="4">
        <f t="shared" si="120"/>
        <v>4</v>
      </c>
      <c r="B791" s="4">
        <f t="shared" si="121"/>
        <v>2015</v>
      </c>
      <c r="C791" s="9">
        <v>42109</v>
      </c>
      <c r="D791" s="12">
        <f ca="1">(1+[1]Returns!E791)*D790</f>
        <v>131918181.63780479</v>
      </c>
      <c r="E791" s="12">
        <f t="shared" ca="1" si="122"/>
        <v>134725216.70106617</v>
      </c>
      <c r="F791" s="12">
        <f t="shared" ca="1" si="123"/>
        <v>134682620.17280805</v>
      </c>
      <c r="G791" s="14">
        <f ca="1">G790*(1+Returns!G791)</f>
        <v>16162424.945277249</v>
      </c>
      <c r="H791" s="14">
        <f ca="1">H790*(1+Returns!H791)</f>
        <v>13367206.5313337</v>
      </c>
      <c r="I791" s="14">
        <f ca="1">I790*(1+Returns!I791)</f>
        <v>6772075.9669556627</v>
      </c>
      <c r="J791" s="14">
        <f ca="1">J790*(1+Returns!J791)</f>
        <v>0</v>
      </c>
      <c r="K791" s="14">
        <f ca="1">K790*(1+Returns!K791)</f>
        <v>0</v>
      </c>
      <c r="L791" s="14">
        <f ca="1">L790*(1+Returns!L791)</f>
        <v>26699195.492945895</v>
      </c>
      <c r="M791" s="14">
        <f ca="1">M790*(1+Returns!M791)</f>
        <v>26875594.892107684</v>
      </c>
      <c r="N791" s="14">
        <f ca="1">N790*(1+Returns!N791)-R791-T791</f>
        <v>44848718.872445963</v>
      </c>
      <c r="O791" s="17">
        <f ca="1">(Assumptions!$B$16 / 252)*F790</f>
        <v>4268.6151082016331</v>
      </c>
      <c r="P791" s="17">
        <f t="shared" ca="1" si="124"/>
        <v>42596.528258113816</v>
      </c>
      <c r="Q791" s="16">
        <f t="shared" si="125"/>
        <v>0</v>
      </c>
      <c r="R791" s="17">
        <f t="shared" si="126"/>
        <v>0</v>
      </c>
      <c r="S791" s="19">
        <f t="shared" si="127"/>
        <v>0</v>
      </c>
      <c r="T791" s="20">
        <f ca="1">IF(AND(S791=1,F790&gt;D790),Assumptions!$B$17*(F790-D790),0)</f>
        <v>0</v>
      </c>
      <c r="U791" s="27">
        <f t="shared" ca="1" si="128"/>
        <v>1.6454112786068453E-3</v>
      </c>
      <c r="V791" s="34">
        <f t="shared" ca="1" si="129"/>
        <v>0.3468262017280821</v>
      </c>
    </row>
    <row r="792" spans="1:22" x14ac:dyDescent="0.25">
      <c r="A792" s="4">
        <f t="shared" si="120"/>
        <v>4</v>
      </c>
      <c r="B792" s="4">
        <f t="shared" si="121"/>
        <v>2015</v>
      </c>
      <c r="C792" s="9">
        <v>42110</v>
      </c>
      <c r="D792" s="12">
        <f ca="1">(1+[1]Returns!E792)*D791</f>
        <v>131980319.05890164</v>
      </c>
      <c r="E792" s="12">
        <f t="shared" ca="1" si="122"/>
        <v>134722335.69722909</v>
      </c>
      <c r="F792" s="12">
        <f t="shared" ca="1" si="123"/>
        <v>134675463.53023532</v>
      </c>
      <c r="G792" s="14">
        <f ca="1">G791*(1+Returns!G792)</f>
        <v>16101756.977943918</v>
      </c>
      <c r="H792" s="14">
        <f ca="1">H791*(1+Returns!H792)</f>
        <v>13373798.987553211</v>
      </c>
      <c r="I792" s="14">
        <f ca="1">I791*(1+Returns!I792)</f>
        <v>6775565.0093580652</v>
      </c>
      <c r="J792" s="14">
        <f ca="1">J791*(1+Returns!J792)</f>
        <v>0</v>
      </c>
      <c r="K792" s="14">
        <f ca="1">K791*(1+Returns!K792)</f>
        <v>0</v>
      </c>
      <c r="L792" s="14">
        <f ca="1">L791*(1+Returns!L792)</f>
        <v>26712304.042246662</v>
      </c>
      <c r="M792" s="14">
        <f ca="1">M791*(1+Returns!M792)</f>
        <v>26889086.641196683</v>
      </c>
      <c r="N792" s="14">
        <f ca="1">N791*(1+Returns!N792)-R792-T792</f>
        <v>44869824.038930543</v>
      </c>
      <c r="O792" s="17">
        <f ca="1">(Assumptions!$B$16 / 252)*F791</f>
        <v>4275.6387356446994</v>
      </c>
      <c r="P792" s="17">
        <f t="shared" ca="1" si="124"/>
        <v>46872.166993758517</v>
      </c>
      <c r="Q792" s="16">
        <f t="shared" si="125"/>
        <v>0</v>
      </c>
      <c r="R792" s="17">
        <f t="shared" si="126"/>
        <v>0</v>
      </c>
      <c r="S792" s="19">
        <f t="shared" si="127"/>
        <v>0</v>
      </c>
      <c r="T792" s="20">
        <f ca="1">IF(AND(S792=1,F791&gt;D791),Assumptions!$B$17*(F791-D791),0)</f>
        <v>0</v>
      </c>
      <c r="U792" s="27">
        <f t="shared" ca="1" si="128"/>
        <v>-5.3137090469057568E-5</v>
      </c>
      <c r="V792" s="34">
        <f t="shared" ca="1" si="129"/>
        <v>0.34675463530235473</v>
      </c>
    </row>
    <row r="793" spans="1:22" x14ac:dyDescent="0.25">
      <c r="A793" s="4">
        <f t="shared" si="120"/>
        <v>4</v>
      </c>
      <c r="B793" s="4">
        <f t="shared" si="121"/>
        <v>2015</v>
      </c>
      <c r="C793" s="9">
        <v>42111</v>
      </c>
      <c r="D793" s="12">
        <f ca="1">(1+[1]Returns!E793)*D792</f>
        <v>132042485.74858794</v>
      </c>
      <c r="E793" s="12">
        <f t="shared" ca="1" si="122"/>
        <v>134908231.61947805</v>
      </c>
      <c r="F793" s="12">
        <f t="shared" ca="1" si="123"/>
        <v>134857084.04094365</v>
      </c>
      <c r="G793" s="14">
        <f ca="1">G792*(1+Returns!G793)</f>
        <v>16229837.747155184</v>
      </c>
      <c r="H793" s="14">
        <f ca="1">H792*(1+Returns!H793)</f>
        <v>13380394.695048813</v>
      </c>
      <c r="I793" s="14">
        <f ca="1">I792*(1+Returns!I793)</f>
        <v>6779055.8493505931</v>
      </c>
      <c r="J793" s="14">
        <f ca="1">J792*(1+Returns!J793)</f>
        <v>0</v>
      </c>
      <c r="K793" s="14">
        <f ca="1">K792*(1+Returns!K793)</f>
        <v>0</v>
      </c>
      <c r="L793" s="14">
        <f ca="1">L792*(1+Returns!L793)</f>
        <v>26725419.027474117</v>
      </c>
      <c r="M793" s="14">
        <f ca="1">M792*(1+Returns!M793)</f>
        <v>26902585.163244352</v>
      </c>
      <c r="N793" s="14">
        <f ca="1">N792*(1+Returns!N793)-R793-T793</f>
        <v>44890939.137205005</v>
      </c>
      <c r="O793" s="17">
        <f ca="1">(Assumptions!$B$16 / 252)*F792</f>
        <v>4275.4115406423907</v>
      </c>
      <c r="P793" s="17">
        <f t="shared" ca="1" si="124"/>
        <v>51147.578534400905</v>
      </c>
      <c r="Q793" s="16">
        <f t="shared" si="125"/>
        <v>0</v>
      </c>
      <c r="R793" s="17">
        <f t="shared" si="126"/>
        <v>0</v>
      </c>
      <c r="S793" s="19">
        <f t="shared" si="127"/>
        <v>0</v>
      </c>
      <c r="T793" s="20">
        <f ca="1">IF(AND(S793=1,F792&gt;D792),Assumptions!$B$17*(F792-D792),0)</f>
        <v>0</v>
      </c>
      <c r="U793" s="27">
        <f t="shared" ca="1" si="128"/>
        <v>1.3485790651655005E-3</v>
      </c>
      <c r="V793" s="34">
        <f t="shared" ca="1" si="129"/>
        <v>0.34857084040943809</v>
      </c>
    </row>
    <row r="794" spans="1:22" x14ac:dyDescent="0.25">
      <c r="A794" s="4">
        <f t="shared" si="120"/>
        <v>4</v>
      </c>
      <c r="B794" s="4">
        <f t="shared" si="121"/>
        <v>2015</v>
      </c>
      <c r="C794" s="9">
        <v>42114</v>
      </c>
      <c r="D794" s="12">
        <f ca="1">(1+[1]Returns!E794)*D793</f>
        <v>132104681.72065008</v>
      </c>
      <c r="E794" s="12">
        <f t="shared" ca="1" si="122"/>
        <v>134825362.90342578</v>
      </c>
      <c r="F794" s="12">
        <f t="shared" ca="1" si="123"/>
        <v>134769934.14762023</v>
      </c>
      <c r="G794" s="14">
        <f ca="1">G793*(1+Returns!G794)</f>
        <v>16089125.674760439</v>
      </c>
      <c r="H794" s="14">
        <f ca="1">H793*(1+Returns!H794)</f>
        <v>13386993.655423975</v>
      </c>
      <c r="I794" s="14">
        <f ca="1">I793*(1+Returns!I794)</f>
        <v>6782548.4878593832</v>
      </c>
      <c r="J794" s="14">
        <f ca="1">J793*(1+Returns!J794)</f>
        <v>0</v>
      </c>
      <c r="K794" s="14">
        <f ca="1">K793*(1+Returns!K794)</f>
        <v>0</v>
      </c>
      <c r="L794" s="14">
        <f ca="1">L793*(1+Returns!L794)</f>
        <v>26738540.451788113</v>
      </c>
      <c r="M794" s="14">
        <f ca="1">M793*(1+Returns!M794)</f>
        <v>26916090.461650766</v>
      </c>
      <c r="N794" s="14">
        <f ca="1">N793*(1+Returns!N794)-R794-T794</f>
        <v>44912064.171943106</v>
      </c>
      <c r="O794" s="17">
        <f ca="1">(Assumptions!$B$16 / 252)*F793</f>
        <v>4281.1772711410686</v>
      </c>
      <c r="P794" s="17">
        <f t="shared" ca="1" si="124"/>
        <v>55428.755805541972</v>
      </c>
      <c r="Q794" s="16">
        <f t="shared" si="125"/>
        <v>0</v>
      </c>
      <c r="R794" s="17">
        <f t="shared" si="126"/>
        <v>0</v>
      </c>
      <c r="S794" s="19">
        <f t="shared" si="127"/>
        <v>0</v>
      </c>
      <c r="T794" s="20">
        <f ca="1">IF(AND(S794=1,F793&gt;D793),Assumptions!$B$17*(F793-D793),0)</f>
        <v>0</v>
      </c>
      <c r="U794" s="27">
        <f t="shared" ca="1" si="128"/>
        <v>-6.4623889759440889E-4</v>
      </c>
      <c r="V794" s="34">
        <f t="shared" ca="1" si="129"/>
        <v>0.34769934147620396</v>
      </c>
    </row>
    <row r="795" spans="1:22" x14ac:dyDescent="0.25">
      <c r="A795" s="4">
        <f t="shared" si="120"/>
        <v>4</v>
      </c>
      <c r="B795" s="4">
        <f t="shared" si="121"/>
        <v>2015</v>
      </c>
      <c r="C795" s="9">
        <v>42116</v>
      </c>
      <c r="D795" s="12">
        <f ca="1">(1+[1]Returns!E795)*D794</f>
        <v>132166906.98888095</v>
      </c>
      <c r="E795" s="12">
        <f t="shared" ca="1" si="122"/>
        <v>134903786.7663157</v>
      </c>
      <c r="F795" s="12">
        <f t="shared" ca="1" si="123"/>
        <v>134844079.5999023</v>
      </c>
      <c r="G795" s="14">
        <f ca="1">G794*(1+Returns!G795)</f>
        <v>16109677.964233104</v>
      </c>
      <c r="H795" s="14">
        <f ca="1">H794*(1+Returns!H795)</f>
        <v>13393595.870282957</v>
      </c>
      <c r="I795" s="14">
        <f ca="1">I794*(1+Returns!I795)</f>
        <v>6786042.9258110486</v>
      </c>
      <c r="J795" s="14">
        <f ca="1">J794*(1+Returns!J795)</f>
        <v>0</v>
      </c>
      <c r="K795" s="14">
        <f ca="1">K794*(1+Returns!K795)</f>
        <v>0</v>
      </c>
      <c r="L795" s="14">
        <f ca="1">L794*(1+Returns!L795)</f>
        <v>26751668.318350062</v>
      </c>
      <c r="M795" s="14">
        <f ca="1">M794*(1+Returns!M795)</f>
        <v>26929602.539817713</v>
      </c>
      <c r="N795" s="14">
        <f ca="1">N794*(1+Returns!N795)-R795-T795</f>
        <v>44933199.147820808</v>
      </c>
      <c r="O795" s="17">
        <f ca="1">(Assumptions!$B$16 / 252)*F794</f>
        <v>4278.4106078609593</v>
      </c>
      <c r="P795" s="17">
        <f t="shared" ca="1" si="124"/>
        <v>59707.166413402934</v>
      </c>
      <c r="Q795" s="16">
        <f t="shared" si="125"/>
        <v>0</v>
      </c>
      <c r="R795" s="17">
        <f t="shared" si="126"/>
        <v>0</v>
      </c>
      <c r="S795" s="19">
        <f t="shared" si="127"/>
        <v>0</v>
      </c>
      <c r="T795" s="20">
        <f ca="1">IF(AND(S795=1,F794&gt;D794),Assumptions!$B$17*(F794-D794),0)</f>
        <v>0</v>
      </c>
      <c r="U795" s="27">
        <f t="shared" ca="1" si="128"/>
        <v>5.5016315583311659E-4</v>
      </c>
      <c r="V795" s="34">
        <f t="shared" ca="1" si="129"/>
        <v>0.34844079599902478</v>
      </c>
    </row>
    <row r="796" spans="1:22" x14ac:dyDescent="0.25">
      <c r="A796" s="4">
        <f t="shared" si="120"/>
        <v>4</v>
      </c>
      <c r="B796" s="4">
        <f t="shared" si="121"/>
        <v>2015</v>
      </c>
      <c r="C796" s="9">
        <v>42117</v>
      </c>
      <c r="D796" s="12">
        <f ca="1">(1+[1]Returns!E796)*D795</f>
        <v>132229161.56707992</v>
      </c>
      <c r="E796" s="12">
        <f t="shared" ca="1" si="122"/>
        <v>135019182.18916354</v>
      </c>
      <c r="F796" s="12">
        <f t="shared" ca="1" si="123"/>
        <v>134955194.25831839</v>
      </c>
      <c r="G796" s="14">
        <f ca="1">G795*(1+Returns!G796)</f>
        <v>16167173.582812166</v>
      </c>
      <c r="H796" s="14">
        <f ca="1">H795*(1+Returns!H796)</f>
        <v>13400201.34123081</v>
      </c>
      <c r="I796" s="14">
        <f ca="1">I795*(1+Returns!I796)</f>
        <v>6789539.1641326817</v>
      </c>
      <c r="J796" s="14">
        <f ca="1">J795*(1+Returns!J796)</f>
        <v>0</v>
      </c>
      <c r="K796" s="14">
        <f ca="1">K795*(1+Returns!K796)</f>
        <v>0</v>
      </c>
      <c r="L796" s="14">
        <f ca="1">L795*(1+Returns!L796)</f>
        <v>26764802.630322926</v>
      </c>
      <c r="M796" s="14">
        <f ca="1">M795*(1+Returns!M796)</f>
        <v>26943121.401148681</v>
      </c>
      <c r="N796" s="14">
        <f ca="1">N795*(1+Returns!N796)-R796-T796</f>
        <v>44954344.069516264</v>
      </c>
      <c r="O796" s="17">
        <f ca="1">(Assumptions!$B$16 / 252)*F795</f>
        <v>4280.7644317429304</v>
      </c>
      <c r="P796" s="17">
        <f t="shared" ca="1" si="124"/>
        <v>63987.930845145864</v>
      </c>
      <c r="Q796" s="16">
        <f t="shared" si="125"/>
        <v>0</v>
      </c>
      <c r="R796" s="17">
        <f t="shared" si="126"/>
        <v>0</v>
      </c>
      <c r="S796" s="19">
        <f t="shared" si="127"/>
        <v>0</v>
      </c>
      <c r="T796" s="20">
        <f ca="1">IF(AND(S796=1,F795&gt;D795),Assumptions!$B$17*(F795-D795),0)</f>
        <v>0</v>
      </c>
      <c r="U796" s="27">
        <f t="shared" ca="1" si="128"/>
        <v>8.2402326261399317E-4</v>
      </c>
      <c r="V796" s="34">
        <f t="shared" ca="1" si="129"/>
        <v>0.34955194258318567</v>
      </c>
    </row>
    <row r="797" spans="1:22" x14ac:dyDescent="0.25">
      <c r="A797" s="4">
        <f t="shared" si="120"/>
        <v>4</v>
      </c>
      <c r="B797" s="4">
        <f t="shared" si="121"/>
        <v>2015</v>
      </c>
      <c r="C797" s="9">
        <v>42118</v>
      </c>
      <c r="D797" s="12">
        <f ca="1">(1+[1]Returns!E797)*D796</f>
        <v>132291445.46905285</v>
      </c>
      <c r="E797" s="12">
        <f t="shared" ca="1" si="122"/>
        <v>135101870.21724936</v>
      </c>
      <c r="F797" s="12">
        <f t="shared" ca="1" si="123"/>
        <v>135033597.99452299</v>
      </c>
      <c r="G797" s="14">
        <f ca="1">G796*(1+Returns!G797)</f>
        <v>16191933.561994206</v>
      </c>
      <c r="H797" s="14">
        <f ca="1">H796*(1+Returns!H797)</f>
        <v>13406810.069873374</v>
      </c>
      <c r="I797" s="14">
        <f ca="1">I796*(1+Returns!I797)</f>
        <v>6793037.2037518509</v>
      </c>
      <c r="J797" s="14">
        <f ca="1">J796*(1+Returns!J797)</f>
        <v>0</v>
      </c>
      <c r="K797" s="14">
        <f ca="1">K796*(1+Returns!K797)</f>
        <v>0</v>
      </c>
      <c r="L797" s="14">
        <f ca="1">L796*(1+Returns!L797)</f>
        <v>26777943.390871219</v>
      </c>
      <c r="M797" s="14">
        <f ca="1">M796*(1+Returns!M797)</f>
        <v>26956647.049048867</v>
      </c>
      <c r="N797" s="14">
        <f ca="1">N796*(1+Returns!N797)-R797-T797</f>
        <v>44975498.941709839</v>
      </c>
      <c r="O797" s="17">
        <f ca="1">(Assumptions!$B$16 / 252)*F796</f>
        <v>4284.2918812164571</v>
      </c>
      <c r="P797" s="17">
        <f t="shared" ca="1" si="124"/>
        <v>68272.222726362321</v>
      </c>
      <c r="Q797" s="16">
        <f t="shared" si="125"/>
        <v>0</v>
      </c>
      <c r="R797" s="17">
        <f t="shared" si="126"/>
        <v>0</v>
      </c>
      <c r="S797" s="19">
        <f t="shared" si="127"/>
        <v>0</v>
      </c>
      <c r="T797" s="20">
        <f ca="1">IF(AND(S797=1,F796&gt;D796),Assumptions!$B$17*(F796-D796),0)</f>
        <v>0</v>
      </c>
      <c r="U797" s="27">
        <f t="shared" ca="1" si="128"/>
        <v>5.8096123410056322E-4</v>
      </c>
      <c r="V797" s="34">
        <f t="shared" ca="1" si="129"/>
        <v>0.35033597994523169</v>
      </c>
    </row>
    <row r="798" spans="1:22" x14ac:dyDescent="0.25">
      <c r="A798" s="4">
        <f t="shared" si="120"/>
        <v>4</v>
      </c>
      <c r="B798" s="4">
        <f t="shared" si="121"/>
        <v>2015</v>
      </c>
      <c r="C798" s="9">
        <v>42121</v>
      </c>
      <c r="D798" s="12">
        <f ca="1">(1+[1]Returns!E798)*D797</f>
        <v>132353758.70861213</v>
      </c>
      <c r="E798" s="12">
        <f t="shared" ca="1" si="122"/>
        <v>135255848.05557448</v>
      </c>
      <c r="F798" s="12">
        <f t="shared" ca="1" si="123"/>
        <v>135183289.0519594</v>
      </c>
      <c r="G798" s="14">
        <f ca="1">G797*(1+Returns!G798)</f>
        <v>16287955.092990289</v>
      </c>
      <c r="H798" s="14">
        <f ca="1">H797*(1+Returns!H798)</f>
        <v>13413422.057817284</v>
      </c>
      <c r="I798" s="14">
        <f ca="1">I797*(1+Returns!I798)</f>
        <v>6796537.0455966024</v>
      </c>
      <c r="J798" s="14">
        <f ca="1">J797*(1+Returns!J798)</f>
        <v>0</v>
      </c>
      <c r="K798" s="14">
        <f ca="1">K797*(1+Returns!K798)</f>
        <v>0</v>
      </c>
      <c r="L798" s="14">
        <f ca="1">L797*(1+Returns!L798)</f>
        <v>26791090.603161011</v>
      </c>
      <c r="M798" s="14">
        <f ca="1">M797*(1+Returns!M798)</f>
        <v>26970179.486925181</v>
      </c>
      <c r="N798" s="14">
        <f ca="1">N797*(1+Returns!N798)-R798-T798</f>
        <v>44996663.769084096</v>
      </c>
      <c r="O798" s="17">
        <f ca="1">(Assumptions!$B$16 / 252)*F797</f>
        <v>4286.780888715015</v>
      </c>
      <c r="P798" s="17">
        <f t="shared" ca="1" si="124"/>
        <v>72559.003615077338</v>
      </c>
      <c r="Q798" s="16">
        <f t="shared" si="125"/>
        <v>0</v>
      </c>
      <c r="R798" s="17">
        <f t="shared" si="126"/>
        <v>0</v>
      </c>
      <c r="S798" s="19">
        <f t="shared" si="127"/>
        <v>0</v>
      </c>
      <c r="T798" s="20">
        <f ca="1">IF(AND(S798=1,F797&gt;D797),Assumptions!$B$17*(F797-D797),0)</f>
        <v>0</v>
      </c>
      <c r="U798" s="27">
        <f t="shared" ca="1" si="128"/>
        <v>1.1085467591738229E-3</v>
      </c>
      <c r="V798" s="34">
        <f t="shared" ca="1" si="129"/>
        <v>0.35183289051959576</v>
      </c>
    </row>
    <row r="799" spans="1:22" x14ac:dyDescent="0.25">
      <c r="A799" s="4">
        <f t="shared" si="120"/>
        <v>4</v>
      </c>
      <c r="B799" s="4">
        <f t="shared" si="121"/>
        <v>2015</v>
      </c>
      <c r="C799" s="9">
        <v>42122</v>
      </c>
      <c r="D799" s="12">
        <f ca="1">(1+[1]Returns!E799)*D798</f>
        <v>132416147.62339219</v>
      </c>
      <c r="E799" s="12">
        <f t="shared" ca="1" si="122"/>
        <v>135448925.15197816</v>
      </c>
      <c r="F799" s="12">
        <f t="shared" ca="1" si="123"/>
        <v>135372074.61537731</v>
      </c>
      <c r="G799" s="14">
        <f ca="1">G798*(1+Returns!G799)</f>
        <v>16423004.613048198</v>
      </c>
      <c r="H799" s="14">
        <f ca="1">H798*(1+Returns!H799)</f>
        <v>13420042.208774734</v>
      </c>
      <c r="I799" s="14">
        <f ca="1">I798*(1+Returns!I799)</f>
        <v>6800041.2784098852</v>
      </c>
      <c r="J799" s="14">
        <f ca="1">J798*(1+Returns!J799)</f>
        <v>0</v>
      </c>
      <c r="K799" s="14">
        <f ca="1">K798*(1+Returns!K799)</f>
        <v>0</v>
      </c>
      <c r="L799" s="14">
        <f ca="1">L798*(1+Returns!L799)</f>
        <v>26804254.020283509</v>
      </c>
      <c r="M799" s="14">
        <f ca="1">M798*(1+Returns!M799)</f>
        <v>26983728.740300197</v>
      </c>
      <c r="N799" s="14">
        <f ca="1">N798*(1+Returns!N799)-R799-T799</f>
        <v>45017854.291161649</v>
      </c>
      <c r="O799" s="17">
        <f ca="1">(Assumptions!$B$16 / 252)*F798</f>
        <v>4291.5329857764882</v>
      </c>
      <c r="P799" s="17">
        <f t="shared" ca="1" si="124"/>
        <v>76850.536600853826</v>
      </c>
      <c r="Q799" s="16">
        <f t="shared" si="125"/>
        <v>0</v>
      </c>
      <c r="R799" s="17">
        <f t="shared" si="126"/>
        <v>0</v>
      </c>
      <c r="S799" s="19">
        <f t="shared" si="127"/>
        <v>0</v>
      </c>
      <c r="T799" s="20">
        <f ca="1">IF(AND(S799=1,F798&gt;D798),Assumptions!$B$17*(F798-D798),0)</f>
        <v>0</v>
      </c>
      <c r="U799" s="27">
        <f t="shared" ca="1" si="128"/>
        <v>1.3965155363644399E-3</v>
      </c>
      <c r="V799" s="34">
        <f t="shared" ca="1" si="129"/>
        <v>0.3537207461537748</v>
      </c>
    </row>
    <row r="800" spans="1:22" x14ac:dyDescent="0.25">
      <c r="A800" s="4">
        <f t="shared" si="120"/>
        <v>4</v>
      </c>
      <c r="B800" s="4">
        <f t="shared" si="121"/>
        <v>2015</v>
      </c>
      <c r="C800" s="9">
        <v>42123</v>
      </c>
      <c r="D800" s="12">
        <f ca="1">(1+[1]Returns!E800)*D799</f>
        <v>132478612.29271056</v>
      </c>
      <c r="E800" s="12">
        <f t="shared" ca="1" si="122"/>
        <v>135442669.9584586</v>
      </c>
      <c r="F800" s="12">
        <f t="shared" ca="1" si="123"/>
        <v>135361521.89567947</v>
      </c>
      <c r="G800" s="14">
        <f ca="1">G799*(1+Returns!G800)</f>
        <v>16358650.497536583</v>
      </c>
      <c r="H800" s="14">
        <f ca="1">H799*(1+Returns!H800)</f>
        <v>13426670.531591387</v>
      </c>
      <c r="I800" s="14">
        <f ca="1">I799*(1+Returns!I800)</f>
        <v>6803549.9071025103</v>
      </c>
      <c r="J800" s="14">
        <f ca="1">J799*(1+Returns!J800)</f>
        <v>0</v>
      </c>
      <c r="K800" s="14">
        <f ca="1">K799*(1+Returns!K800)</f>
        <v>0</v>
      </c>
      <c r="L800" s="14">
        <f ca="1">L799*(1+Returns!L800)</f>
        <v>26817433.659741737</v>
      </c>
      <c r="M800" s="14">
        <f ca="1">M799*(1+Returns!M800)</f>
        <v>26997294.827630915</v>
      </c>
      <c r="N800" s="14">
        <f ca="1">N799*(1+Returns!N800)-R800-T800</f>
        <v>45039070.53485547</v>
      </c>
      <c r="O800" s="17">
        <f ca="1">(Assumptions!$B$16 / 252)*F799</f>
        <v>4297.5261782659463</v>
      </c>
      <c r="P800" s="17">
        <f t="shared" ca="1" si="124"/>
        <v>81148.062779119777</v>
      </c>
      <c r="Q800" s="16">
        <f t="shared" si="125"/>
        <v>0</v>
      </c>
      <c r="R800" s="17">
        <f t="shared" si="126"/>
        <v>0</v>
      </c>
      <c r="S800" s="19">
        <f t="shared" si="127"/>
        <v>0</v>
      </c>
      <c r="T800" s="20">
        <f ca="1">IF(AND(S800=1,F799&gt;D799),Assumptions!$B$17*(F799-D799),0)</f>
        <v>0</v>
      </c>
      <c r="U800" s="27">
        <f t="shared" ca="1" si="128"/>
        <v>-7.7953445921652431E-5</v>
      </c>
      <c r="V800" s="34">
        <f t="shared" ca="1" si="129"/>
        <v>0.35361521895679648</v>
      </c>
    </row>
    <row r="801" spans="1:22" x14ac:dyDescent="0.25">
      <c r="A801" s="4">
        <f t="shared" si="120"/>
        <v>4</v>
      </c>
      <c r="B801" s="4">
        <f t="shared" si="121"/>
        <v>2015</v>
      </c>
      <c r="C801" s="9">
        <v>42124</v>
      </c>
      <c r="D801" s="12">
        <f ca="1">(1+[1]Returns!E801)*D800</f>
        <v>132541106.42848739</v>
      </c>
      <c r="E801" s="12">
        <f t="shared" ca="1" si="122"/>
        <v>135538948.3585397</v>
      </c>
      <c r="F801" s="12">
        <f t="shared" ca="1" si="123"/>
        <v>135453503.10458928</v>
      </c>
      <c r="G801" s="14">
        <f ca="1">G800*(1+Returns!G801)</f>
        <v>16396801.591781588</v>
      </c>
      <c r="H801" s="14">
        <f ca="1">H800*(1+Returns!H801)</f>
        <v>13433302.128217667</v>
      </c>
      <c r="I801" s="14">
        <f ca="1">I800*(1+Returns!I801)</f>
        <v>6807060.3461481612</v>
      </c>
      <c r="J801" s="14">
        <f ca="1">J800*(1+Returns!J801)</f>
        <v>0</v>
      </c>
      <c r="K801" s="14">
        <f ca="1">K800*(1+Returns!K801)</f>
        <v>0</v>
      </c>
      <c r="L801" s="14">
        <f ca="1">L800*(1+Returns!L801)</f>
        <v>26830619.779622667</v>
      </c>
      <c r="M801" s="14">
        <f ca="1">M800*(1+Returns!M801)</f>
        <v>27010867.735320941</v>
      </c>
      <c r="N801" s="14">
        <f ca="1">N800*(1+Returns!N801)-R801-T801</f>
        <v>45060296.777448699</v>
      </c>
      <c r="O801" s="17">
        <f ca="1">(Assumptions!$B$16 / 252)*F800</f>
        <v>4297.1911712914116</v>
      </c>
      <c r="P801" s="17">
        <f t="shared" ca="1" si="124"/>
        <v>85445.253950411192</v>
      </c>
      <c r="Q801" s="16">
        <f t="shared" si="125"/>
        <v>0</v>
      </c>
      <c r="R801" s="17">
        <f t="shared" si="126"/>
        <v>0</v>
      </c>
      <c r="S801" s="19">
        <f t="shared" si="127"/>
        <v>0</v>
      </c>
      <c r="T801" s="20">
        <f ca="1">IF(AND(S801=1,F800&gt;D800),Assumptions!$B$17*(F800-D800),0)</f>
        <v>0</v>
      </c>
      <c r="U801" s="27">
        <f t="shared" ca="1" si="128"/>
        <v>6.7952256757797258E-4</v>
      </c>
      <c r="V801" s="34">
        <f t="shared" ca="1" si="129"/>
        <v>0.35453503104589457</v>
      </c>
    </row>
    <row r="802" spans="1:22" x14ac:dyDescent="0.25">
      <c r="A802" s="4">
        <f t="shared" si="120"/>
        <v>5</v>
      </c>
      <c r="B802" s="4">
        <f t="shared" si="121"/>
        <v>2015</v>
      </c>
      <c r="C802" s="9">
        <v>42128</v>
      </c>
      <c r="D802" s="12">
        <f ca="1">(1+[1]Returns!E802)*D801</f>
        <v>132605915.05329771</v>
      </c>
      <c r="E802" s="12">
        <f t="shared" ca="1" si="122"/>
        <v>135295103.64459938</v>
      </c>
      <c r="F802" s="12">
        <f t="shared" ca="1" si="123"/>
        <v>135290803.53338972</v>
      </c>
      <c r="G802" s="14">
        <f ca="1">G801*(1+Returns!G802)</f>
        <v>16178125.586546153</v>
      </c>
      <c r="H802" s="14">
        <f ca="1">H801*(1+Returns!H802)</f>
        <v>13440178.797360882</v>
      </c>
      <c r="I802" s="14">
        <f ca="1">I801*(1+Returns!I802)</f>
        <v>6810700.2365104482</v>
      </c>
      <c r="J802" s="14">
        <f ca="1">J801*(1+Returns!J802)</f>
        <v>0</v>
      </c>
      <c r="K802" s="14">
        <f ca="1">K801*(1+Returns!K802)</f>
        <v>0</v>
      </c>
      <c r="L802" s="14">
        <f ca="1">L801*(1+Returns!L802)</f>
        <v>26844293.301280212</v>
      </c>
      <c r="M802" s="14">
        <f ca="1">M801*(1+Returns!M802)</f>
        <v>27024941.802405111</v>
      </c>
      <c r="N802" s="14">
        <f ca="1">N801*(1+Returns!N802)-R802-T802</f>
        <v>44996863.920496583</v>
      </c>
      <c r="O802" s="17">
        <f ca="1">(Assumptions!$B$16 / 252)*F801</f>
        <v>4300.1112096695006</v>
      </c>
      <c r="P802" s="17">
        <f t="shared" ca="1" si="124"/>
        <v>4300.1112096694997</v>
      </c>
      <c r="Q802" s="16">
        <f t="shared" si="125"/>
        <v>1</v>
      </c>
      <c r="R802" s="17">
        <f t="shared" ca="1" si="126"/>
        <v>85445.253950411192</v>
      </c>
      <c r="S802" s="19">
        <f t="shared" si="127"/>
        <v>0</v>
      </c>
      <c r="T802" s="20">
        <f ca="1">IF(AND(S802=1,F801&gt;D801),Assumptions!$B$17*(F801-D801),0)</f>
        <v>0</v>
      </c>
      <c r="U802" s="27">
        <f t="shared" ca="1" si="128"/>
        <v>-1.2011470170242289E-3</v>
      </c>
      <c r="V802" s="34">
        <f t="shared" ca="1" si="129"/>
        <v>0.35290803533389892</v>
      </c>
    </row>
    <row r="803" spans="1:22" x14ac:dyDescent="0.25">
      <c r="A803" s="4">
        <f t="shared" si="120"/>
        <v>5</v>
      </c>
      <c r="B803" s="4">
        <f t="shared" si="121"/>
        <v>2015</v>
      </c>
      <c r="C803" s="9">
        <v>42129</v>
      </c>
      <c r="D803" s="12">
        <f ca="1">(1+[1]Returns!E803)*D802</f>
        <v>132670755.36758131</v>
      </c>
      <c r="E803" s="12">
        <f t="shared" ca="1" si="122"/>
        <v>135208239.45639127</v>
      </c>
      <c r="F803" s="12">
        <f t="shared" ca="1" si="123"/>
        <v>135199644.39903769</v>
      </c>
      <c r="G803" s="14">
        <f ca="1">G802*(1+Returns!G803)</f>
        <v>16030996.072410569</v>
      </c>
      <c r="H803" s="14">
        <f ca="1">H802*(1+Returns!H803)</f>
        <v>13447058.986753851</v>
      </c>
      <c r="I803" s="14">
        <f ca="1">I802*(1+Returns!I803)</f>
        <v>6814342.0732050976</v>
      </c>
      <c r="J803" s="14">
        <f ca="1">J802*(1+Returns!J803)</f>
        <v>0</v>
      </c>
      <c r="K803" s="14">
        <f ca="1">K802*(1+Returns!K803)</f>
        <v>0</v>
      </c>
      <c r="L803" s="14">
        <f ca="1">L802*(1+Returns!L803)</f>
        <v>26857973.791289441</v>
      </c>
      <c r="M803" s="14">
        <f ca="1">M802*(1+Returns!M803)</f>
        <v>27039023.202810306</v>
      </c>
      <c r="N803" s="14">
        <f ca="1">N802*(1+Returns!N803)-R803-T803</f>
        <v>45018845.329922006</v>
      </c>
      <c r="O803" s="17">
        <f ca="1">(Assumptions!$B$16 / 252)*F802</f>
        <v>4294.9461439171337</v>
      </c>
      <c r="P803" s="17">
        <f t="shared" ca="1" si="124"/>
        <v>8595.0573535866333</v>
      </c>
      <c r="Q803" s="16">
        <f t="shared" si="125"/>
        <v>0</v>
      </c>
      <c r="R803" s="17">
        <f t="shared" si="126"/>
        <v>0</v>
      </c>
      <c r="S803" s="19">
        <f t="shared" si="127"/>
        <v>0</v>
      </c>
      <c r="T803" s="20">
        <f ca="1">IF(AND(S803=1,F802&gt;D802),Assumptions!$B$17*(F802-D802),0)</f>
        <v>0</v>
      </c>
      <c r="U803" s="27">
        <f t="shared" ca="1" si="128"/>
        <v>-6.7380141126538451E-4</v>
      </c>
      <c r="V803" s="34">
        <f t="shared" ca="1" si="129"/>
        <v>0.35199644399037866</v>
      </c>
    </row>
    <row r="804" spans="1:22" x14ac:dyDescent="0.25">
      <c r="A804" s="4">
        <f t="shared" si="120"/>
        <v>5</v>
      </c>
      <c r="B804" s="4">
        <f t="shared" si="121"/>
        <v>2015</v>
      </c>
      <c r="C804" s="9">
        <v>42130</v>
      </c>
      <c r="D804" s="12">
        <f ca="1">(1+[1]Returns!E804)*D803</f>
        <v>132735720.25636217</v>
      </c>
      <c r="E804" s="12">
        <f t="shared" ca="1" si="122"/>
        <v>135349816.44612449</v>
      </c>
      <c r="F804" s="12">
        <f t="shared" ca="1" si="123"/>
        <v>135336929.33656776</v>
      </c>
      <c r="G804" s="14">
        <f ca="1">G803*(1+Returns!G804)</f>
        <v>16112191.085568482</v>
      </c>
      <c r="H804" s="14">
        <f ca="1">H803*(1+Returns!H804)</f>
        <v>13453952.52502675</v>
      </c>
      <c r="I804" s="14">
        <f ca="1">I803*(1+Returns!I804)</f>
        <v>6817991.0443948032</v>
      </c>
      <c r="J804" s="14">
        <f ca="1">J803*(1+Returns!J804)</f>
        <v>0</v>
      </c>
      <c r="K804" s="14">
        <f ca="1">K803*(1+Returns!K804)</f>
        <v>0</v>
      </c>
      <c r="L804" s="14">
        <f ca="1">L803*(1+Returns!L804)</f>
        <v>26871680.798205703</v>
      </c>
      <c r="M804" s="14">
        <f ca="1">M803*(1+Returns!M804)</f>
        <v>27053132.030131377</v>
      </c>
      <c r="N804" s="14">
        <f ca="1">N803*(1+Returns!N804)-R804-T804</f>
        <v>45040868.962797374</v>
      </c>
      <c r="O804" s="17">
        <f ca="1">(Assumptions!$B$16 / 252)*F803</f>
        <v>4292.0522031440532</v>
      </c>
      <c r="P804" s="17">
        <f t="shared" ca="1" si="124"/>
        <v>12887.109556730687</v>
      </c>
      <c r="Q804" s="16">
        <f t="shared" si="125"/>
        <v>0</v>
      </c>
      <c r="R804" s="17">
        <f t="shared" si="126"/>
        <v>0</v>
      </c>
      <c r="S804" s="19">
        <f t="shared" si="127"/>
        <v>0</v>
      </c>
      <c r="T804" s="20">
        <f ca="1">IF(AND(S804=1,F803&gt;D803),Assumptions!$B$17*(F803-D803),0)</f>
        <v>0</v>
      </c>
      <c r="U804" s="27">
        <f t="shared" ca="1" si="128"/>
        <v>1.015423806329574E-3</v>
      </c>
      <c r="V804" s="34">
        <f t="shared" ca="1" si="129"/>
        <v>0.35336929336567935</v>
      </c>
    </row>
    <row r="805" spans="1:22" x14ac:dyDescent="0.25">
      <c r="A805" s="4">
        <f t="shared" si="120"/>
        <v>5</v>
      </c>
      <c r="B805" s="4">
        <f t="shared" si="121"/>
        <v>2015</v>
      </c>
      <c r="C805" s="9">
        <v>42131</v>
      </c>
      <c r="D805" s="12">
        <f ca="1">(1+[1]Returns!E805)*D804</f>
        <v>132800716.95650011</v>
      </c>
      <c r="E805" s="12">
        <f t="shared" ca="1" si="122"/>
        <v>135332057.26214039</v>
      </c>
      <c r="F805" s="12">
        <f t="shared" ca="1" si="123"/>
        <v>135314873.74212852</v>
      </c>
      <c r="G805" s="14">
        <f ca="1">G804*(1+Returns!G805)</f>
        <v>16034019.305649774</v>
      </c>
      <c r="H805" s="14">
        <f ca="1">H804*(1+Returns!H805)</f>
        <v>13460849.597222567</v>
      </c>
      <c r="I805" s="14">
        <f ca="1">I804*(1+Returns!I805)</f>
        <v>6821641.9695502184</v>
      </c>
      <c r="J805" s="14">
        <f ca="1">J804*(1+Returns!J805)</f>
        <v>0</v>
      </c>
      <c r="K805" s="14">
        <f ca="1">K804*(1+Returns!K805)</f>
        <v>0</v>
      </c>
      <c r="L805" s="14">
        <f ca="1">L804*(1+Returns!L805)</f>
        <v>26885394.800513357</v>
      </c>
      <c r="M805" s="14">
        <f ca="1">M804*(1+Returns!M805)</f>
        <v>27067248.219368108</v>
      </c>
      <c r="N805" s="14">
        <f ca="1">N804*(1+Returns!N805)-R805-T805</f>
        <v>45062903.369836353</v>
      </c>
      <c r="O805" s="17">
        <f ca="1">(Assumptions!$B$16 / 252)*F804</f>
        <v>4296.4104551291348</v>
      </c>
      <c r="P805" s="17">
        <f t="shared" ca="1" si="124"/>
        <v>17183.520011859822</v>
      </c>
      <c r="Q805" s="16">
        <f t="shared" si="125"/>
        <v>0</v>
      </c>
      <c r="R805" s="17">
        <f t="shared" si="126"/>
        <v>0</v>
      </c>
      <c r="S805" s="19">
        <f t="shared" si="127"/>
        <v>0</v>
      </c>
      <c r="T805" s="20">
        <f ca="1">IF(AND(S805=1,F804&gt;D804),Assumptions!$B$17*(F804-D804),0)</f>
        <v>0</v>
      </c>
      <c r="U805" s="27">
        <f t="shared" ca="1" si="128"/>
        <v>-1.6296804240611973E-4</v>
      </c>
      <c r="V805" s="34">
        <f t="shared" ca="1" si="129"/>
        <v>0.35314873742128694</v>
      </c>
    </row>
    <row r="806" spans="1:22" x14ac:dyDescent="0.25">
      <c r="A806" s="4">
        <f t="shared" si="120"/>
        <v>5</v>
      </c>
      <c r="B806" s="4">
        <f t="shared" si="121"/>
        <v>2015</v>
      </c>
      <c r="C806" s="9">
        <v>42132</v>
      </c>
      <c r="D806" s="12">
        <f ca="1">(1+[1]Returns!E806)*D805</f>
        <v>132865745.48357221</v>
      </c>
      <c r="E806" s="12">
        <f t="shared" ca="1" si="122"/>
        <v>135627012.24889886</v>
      </c>
      <c r="F806" s="12">
        <f t="shared" ca="1" si="123"/>
        <v>135605533.01860946</v>
      </c>
      <c r="G806" s="14">
        <f ca="1">G805*(1+Returns!G806)</f>
        <v>16268531.061574081</v>
      </c>
      <c r="H806" s="14">
        <f ca="1">H805*(1+Returns!H806)</f>
        <v>13467750.20515294</v>
      </c>
      <c r="I806" s="14">
        <f ca="1">I805*(1+Returns!I806)</f>
        <v>6825294.8497176599</v>
      </c>
      <c r="J806" s="14">
        <f ca="1">J805*(1+Returns!J806)</f>
        <v>0</v>
      </c>
      <c r="K806" s="14">
        <f ca="1">K805*(1+Returns!K806)</f>
        <v>0</v>
      </c>
      <c r="L806" s="14">
        <f ca="1">L805*(1+Returns!L806)</f>
        <v>26899115.801782507</v>
      </c>
      <c r="M806" s="14">
        <f ca="1">M805*(1+Returns!M806)</f>
        <v>27081371.774361912</v>
      </c>
      <c r="N806" s="14">
        <f ca="1">N805*(1+Returns!N806)-R806-T806</f>
        <v>45084948.55630976</v>
      </c>
      <c r="O806" s="17">
        <f ca="1">(Assumptions!$B$16 / 252)*F805</f>
        <v>4295.710277527889</v>
      </c>
      <c r="P806" s="17">
        <f t="shared" ca="1" si="124"/>
        <v>21479.230289387713</v>
      </c>
      <c r="Q806" s="16">
        <f t="shared" si="125"/>
        <v>0</v>
      </c>
      <c r="R806" s="17">
        <f t="shared" si="126"/>
        <v>0</v>
      </c>
      <c r="S806" s="19">
        <f t="shared" si="127"/>
        <v>0</v>
      </c>
      <c r="T806" s="20">
        <f ca="1">IF(AND(S806=1,F805&gt;D805),Assumptions!$B$17*(F805-D805),0)</f>
        <v>0</v>
      </c>
      <c r="U806" s="27">
        <f t="shared" ca="1" si="128"/>
        <v>2.1480216360756366E-3</v>
      </c>
      <c r="V806" s="34">
        <f t="shared" ca="1" si="129"/>
        <v>0.35605533018609625</v>
      </c>
    </row>
    <row r="807" spans="1:22" x14ac:dyDescent="0.25">
      <c r="A807" s="4">
        <f t="shared" si="120"/>
        <v>5</v>
      </c>
      <c r="B807" s="4">
        <f t="shared" si="121"/>
        <v>2015</v>
      </c>
      <c r="C807" s="9">
        <v>42135</v>
      </c>
      <c r="D807" s="12">
        <f ca="1">(1+[1]Returns!E807)*D806</f>
        <v>132930805.85316317</v>
      </c>
      <c r="E807" s="12">
        <f t="shared" ca="1" si="122"/>
        <v>135855607.55127195</v>
      </c>
      <c r="F807" s="12">
        <f t="shared" ca="1" si="123"/>
        <v>135829823.3834264</v>
      </c>
      <c r="G807" s="14">
        <f ca="1">G806*(1+Returns!G807)</f>
        <v>16436652.482665226</v>
      </c>
      <c r="H807" s="14">
        <f ca="1">H806*(1+Returns!H807)</f>
        <v>13474654.35063044</v>
      </c>
      <c r="I807" s="14">
        <f ca="1">I806*(1+Returns!I807)</f>
        <v>6828949.6859440058</v>
      </c>
      <c r="J807" s="14">
        <f ca="1">J806*(1+Returns!J807)</f>
        <v>0</v>
      </c>
      <c r="K807" s="14">
        <f ca="1">K806*(1+Returns!K807)</f>
        <v>0</v>
      </c>
      <c r="L807" s="14">
        <f ca="1">L806*(1+Returns!L807)</f>
        <v>26912843.805585086</v>
      </c>
      <c r="M807" s="14">
        <f ca="1">M806*(1+Returns!M807)</f>
        <v>27095502.698956203</v>
      </c>
      <c r="N807" s="14">
        <f ca="1">N806*(1+Returns!N807)-R807-T807</f>
        <v>45107004.527490988</v>
      </c>
      <c r="O807" s="17">
        <f ca="1">(Assumptions!$B$16 / 252)*F806</f>
        <v>4304.9375561463321</v>
      </c>
      <c r="P807" s="17">
        <f t="shared" ca="1" si="124"/>
        <v>25784.167845534044</v>
      </c>
      <c r="Q807" s="16">
        <f t="shared" si="125"/>
        <v>0</v>
      </c>
      <c r="R807" s="17">
        <f t="shared" si="126"/>
        <v>0</v>
      </c>
      <c r="S807" s="19">
        <f t="shared" si="127"/>
        <v>0</v>
      </c>
      <c r="T807" s="20">
        <f ca="1">IF(AND(S807=1,F806&gt;D806),Assumptions!$B$17*(F806-D806),0)</f>
        <v>0</v>
      </c>
      <c r="U807" s="27">
        <f t="shared" ca="1" si="128"/>
        <v>1.653991248175446E-3</v>
      </c>
      <c r="V807" s="34">
        <f t="shared" ca="1" si="129"/>
        <v>0.35829823383426573</v>
      </c>
    </row>
    <row r="808" spans="1:22" x14ac:dyDescent="0.25">
      <c r="A808" s="4">
        <f t="shared" si="120"/>
        <v>5</v>
      </c>
      <c r="B808" s="4">
        <f t="shared" si="121"/>
        <v>2015</v>
      </c>
      <c r="C808" s="9">
        <v>42136</v>
      </c>
      <c r="D808" s="12">
        <f ca="1">(1+[1]Returns!E808)*D807</f>
        <v>132995898.08086529</v>
      </c>
      <c r="E808" s="12">
        <f t="shared" ca="1" si="122"/>
        <v>136038225.85502243</v>
      </c>
      <c r="F808" s="12">
        <f t="shared" ca="1" si="123"/>
        <v>136008129.62929171</v>
      </c>
      <c r="G808" s="14">
        <f ca="1">G807*(1+Returns!G808)</f>
        <v>16558766.239129899</v>
      </c>
      <c r="H808" s="14">
        <f ca="1">H807*(1+Returns!H808)</f>
        <v>13481562.035468563</v>
      </c>
      <c r="I808" s="14">
        <f ca="1">I807*(1+Returns!I808)</f>
        <v>6832606.4792766944</v>
      </c>
      <c r="J808" s="14">
        <f ca="1">J807*(1+Returns!J808)</f>
        <v>0</v>
      </c>
      <c r="K808" s="14">
        <f ca="1">K807*(1+Returns!K808)</f>
        <v>0</v>
      </c>
      <c r="L808" s="14">
        <f ca="1">L807*(1+Returns!L808)</f>
        <v>26926578.815494847</v>
      </c>
      <c r="M808" s="14">
        <f ca="1">M807*(1+Returns!M808)</f>
        <v>27109640.996996403</v>
      </c>
      <c r="N808" s="14">
        <f ca="1">N807*(1+Returns!N808)-R808-T808</f>
        <v>45129071.288656026</v>
      </c>
      <c r="O808" s="17">
        <f ca="1">(Assumptions!$B$16 / 252)*F807</f>
        <v>4312.0578851881392</v>
      </c>
      <c r="P808" s="17">
        <f t="shared" ca="1" si="124"/>
        <v>30096.225730722184</v>
      </c>
      <c r="Q808" s="16">
        <f t="shared" si="125"/>
        <v>0</v>
      </c>
      <c r="R808" s="17">
        <f t="shared" si="126"/>
        <v>0</v>
      </c>
      <c r="S808" s="19">
        <f t="shared" si="127"/>
        <v>0</v>
      </c>
      <c r="T808" s="20">
        <f ca="1">IF(AND(S808=1,F807&gt;D807),Assumptions!$B$17*(F807-D807),0)</f>
        <v>0</v>
      </c>
      <c r="U808" s="27">
        <f t="shared" ca="1" si="128"/>
        <v>1.3127179394321065E-3</v>
      </c>
      <c r="V808" s="34">
        <f t="shared" ca="1" si="129"/>
        <v>0.36008129629291896</v>
      </c>
    </row>
    <row r="809" spans="1:22" x14ac:dyDescent="0.25">
      <c r="A809" s="4">
        <f t="shared" si="120"/>
        <v>5</v>
      </c>
      <c r="B809" s="4">
        <f t="shared" si="121"/>
        <v>2015</v>
      </c>
      <c r="C809" s="9">
        <v>42137</v>
      </c>
      <c r="D809" s="12">
        <f ca="1">(1+[1]Returns!E809)*D808</f>
        <v>133061022.18227856</v>
      </c>
      <c r="E809" s="12">
        <f t="shared" ca="1" si="122"/>
        <v>136161509.91339567</v>
      </c>
      <c r="F809" s="12">
        <f t="shared" ca="1" si="123"/>
        <v>136127095.96926403</v>
      </c>
      <c r="G809" s="14">
        <f ca="1">G808*(1+Returns!G809)</f>
        <v>16621515.068649471</v>
      </c>
      <c r="H809" s="14">
        <f ca="1">H808*(1+Returns!H809)</f>
        <v>13488473.26148174</v>
      </c>
      <c r="I809" s="14">
        <f ca="1">I808*(1+Returns!I809)</f>
        <v>6836265.230763725</v>
      </c>
      <c r="J809" s="14">
        <f ca="1">J808*(1+Returns!J809)</f>
        <v>0</v>
      </c>
      <c r="K809" s="14">
        <f ca="1">K808*(1+Returns!K809)</f>
        <v>0</v>
      </c>
      <c r="L809" s="14">
        <f ca="1">L808*(1+Returns!L809)</f>
        <v>26940320.835087366</v>
      </c>
      <c r="M809" s="14">
        <f ca="1">M808*(1+Returns!M809)</f>
        <v>27123786.672329936</v>
      </c>
      <c r="N809" s="14">
        <f ca="1">N808*(1+Returns!N809)-R809-T809</f>
        <v>45151148.845083423</v>
      </c>
      <c r="O809" s="17">
        <f ca="1">(Assumptions!$B$16 / 252)*F808</f>
        <v>4317.7184009298953</v>
      </c>
      <c r="P809" s="17">
        <f t="shared" ca="1" si="124"/>
        <v>34413.944131652082</v>
      </c>
      <c r="Q809" s="16">
        <f t="shared" si="125"/>
        <v>0</v>
      </c>
      <c r="R809" s="17">
        <f t="shared" si="126"/>
        <v>0</v>
      </c>
      <c r="S809" s="19">
        <f t="shared" si="127"/>
        <v>0</v>
      </c>
      <c r="T809" s="20">
        <f ca="1">IF(AND(S809=1,F808&gt;D808),Assumptions!$B$17*(F808-D808),0)</f>
        <v>0</v>
      </c>
      <c r="U809" s="27">
        <f t="shared" ca="1" si="128"/>
        <v>8.7470021311641943E-4</v>
      </c>
      <c r="V809" s="34">
        <f t="shared" ca="1" si="129"/>
        <v>0.361270959692642</v>
      </c>
    </row>
    <row r="810" spans="1:22" x14ac:dyDescent="0.25">
      <c r="A810" s="4">
        <f t="shared" si="120"/>
        <v>5</v>
      </c>
      <c r="B810" s="4">
        <f t="shared" si="121"/>
        <v>2015</v>
      </c>
      <c r="C810" s="9">
        <v>42138</v>
      </c>
      <c r="D810" s="12">
        <f ca="1">(1+[1]Returns!E810)*D809</f>
        <v>133126178.17301057</v>
      </c>
      <c r="E810" s="12">
        <f t="shared" ca="1" si="122"/>
        <v>136349284.67691007</v>
      </c>
      <c r="F810" s="12">
        <f t="shared" ca="1" si="123"/>
        <v>136310549.23766828</v>
      </c>
      <c r="G810" s="14">
        <f ca="1">G809*(1+Returns!G810)</f>
        <v>16748723.90617048</v>
      </c>
      <c r="H810" s="14">
        <f ca="1">H809*(1+Returns!H810)</f>
        <v>13495388.030485326</v>
      </c>
      <c r="I810" s="14">
        <f ca="1">I809*(1+Returns!I810)</f>
        <v>6839925.941453658</v>
      </c>
      <c r="J810" s="14">
        <f ca="1">J809*(1+Returns!J810)</f>
        <v>0</v>
      </c>
      <c r="K810" s="14">
        <f ca="1">K809*(1+Returns!K810)</f>
        <v>0</v>
      </c>
      <c r="L810" s="14">
        <f ca="1">L809*(1+Returns!L810)</f>
        <v>26954069.867940046</v>
      </c>
      <c r="M810" s="14">
        <f ca="1">M809*(1+Returns!M810)</f>
        <v>27137939.728806239</v>
      </c>
      <c r="N810" s="14">
        <f ca="1">N809*(1+Returns!N810)-R810-T810</f>
        <v>45173237.202054329</v>
      </c>
      <c r="O810" s="17">
        <f ca="1">(Assumptions!$B$16 / 252)*F809</f>
        <v>4321.4951101353663</v>
      </c>
      <c r="P810" s="17">
        <f t="shared" ca="1" si="124"/>
        <v>38735.439241787448</v>
      </c>
      <c r="Q810" s="16">
        <f t="shared" si="125"/>
        <v>0</v>
      </c>
      <c r="R810" s="17">
        <f t="shared" si="126"/>
        <v>0</v>
      </c>
      <c r="S810" s="19">
        <f t="shared" si="127"/>
        <v>0</v>
      </c>
      <c r="T810" s="20">
        <f ca="1">IF(AND(S810=1,F809&gt;D809),Assumptions!$B$17*(F809-D809),0)</f>
        <v>0</v>
      </c>
      <c r="U810" s="27">
        <f t="shared" ca="1" si="128"/>
        <v>1.3476616620520243E-3</v>
      </c>
      <c r="V810" s="34">
        <f t="shared" ca="1" si="129"/>
        <v>0.36310549237668455</v>
      </c>
    </row>
    <row r="811" spans="1:22" x14ac:dyDescent="0.25">
      <c r="A811" s="4">
        <f t="shared" si="120"/>
        <v>5</v>
      </c>
      <c r="B811" s="4">
        <f t="shared" si="121"/>
        <v>2015</v>
      </c>
      <c r="C811" s="9">
        <v>42139</v>
      </c>
      <c r="D811" s="12">
        <f ca="1">(1+[1]Returns!E811)*D810</f>
        <v>133191366.06867656</v>
      </c>
      <c r="E811" s="12">
        <f t="shared" ca="1" si="122"/>
        <v>136348661.55917448</v>
      </c>
      <c r="F811" s="12">
        <f t="shared" ca="1" si="123"/>
        <v>136305598.80090928</v>
      </c>
      <c r="G811" s="14">
        <f ca="1">G810*(1+Returns!G811)</f>
        <v>16687504.149721928</v>
      </c>
      <c r="H811" s="14">
        <f ca="1">H810*(1+Returns!H811)</f>
        <v>13502306.344295612</v>
      </c>
      <c r="I811" s="14">
        <f ca="1">I810*(1+Returns!I811)</f>
        <v>6843588.6123956153</v>
      </c>
      <c r="J811" s="14">
        <f ca="1">J810*(1+Returns!J811)</f>
        <v>0</v>
      </c>
      <c r="K811" s="14">
        <f ca="1">K810*(1+Returns!K811)</f>
        <v>0</v>
      </c>
      <c r="L811" s="14">
        <f ca="1">L810*(1+Returns!L811)</f>
        <v>26967825.917632114</v>
      </c>
      <c r="M811" s="14">
        <f ca="1">M810*(1+Returns!M811)</f>
        <v>27152100.170276754</v>
      </c>
      <c r="N811" s="14">
        <f ca="1">N810*(1+Returns!N811)-R811-T811</f>
        <v>45195336.364852466</v>
      </c>
      <c r="O811" s="17">
        <f ca="1">(Assumptions!$B$16 / 252)*F810</f>
        <v>4327.3190234180402</v>
      </c>
      <c r="P811" s="17">
        <f t="shared" ca="1" si="124"/>
        <v>43062.758265205484</v>
      </c>
      <c r="Q811" s="16">
        <f t="shared" si="125"/>
        <v>0</v>
      </c>
      <c r="R811" s="17">
        <f t="shared" si="126"/>
        <v>0</v>
      </c>
      <c r="S811" s="19">
        <f t="shared" si="127"/>
        <v>0</v>
      </c>
      <c r="T811" s="20">
        <f ca="1">IF(AND(S811=1,F810&gt;D810),Assumptions!$B$17*(F810-D810),0)</f>
        <v>0</v>
      </c>
      <c r="U811" s="27">
        <f t="shared" ca="1" si="128"/>
        <v>-3.6317341443381501E-5</v>
      </c>
      <c r="V811" s="34">
        <f t="shared" ca="1" si="129"/>
        <v>0.36305598800909444</v>
      </c>
    </row>
    <row r="812" spans="1:22" x14ac:dyDescent="0.25">
      <c r="A812" s="4">
        <f t="shared" si="120"/>
        <v>5</v>
      </c>
      <c r="B812" s="4">
        <f t="shared" si="121"/>
        <v>2015</v>
      </c>
      <c r="C812" s="9">
        <v>42142</v>
      </c>
      <c r="D812" s="12">
        <f ca="1">(1+[1]Returns!E812)*D811</f>
        <v>133256585.88489942</v>
      </c>
      <c r="E812" s="12">
        <f t="shared" ca="1" si="122"/>
        <v>136337592.96376801</v>
      </c>
      <c r="F812" s="12">
        <f t="shared" ca="1" si="123"/>
        <v>136290203.04363611</v>
      </c>
      <c r="G812" s="14">
        <f ca="1">G811*(1+Returns!G812)</f>
        <v>16615808.187295211</v>
      </c>
      <c r="H812" s="14">
        <f ca="1">H811*(1+Returns!H812)</f>
        <v>13509228.204729814</v>
      </c>
      <c r="I812" s="14">
        <f ca="1">I811*(1+Returns!I812)</f>
        <v>6847253.2446392803</v>
      </c>
      <c r="J812" s="14">
        <f ca="1">J811*(1+Returns!J812)</f>
        <v>0</v>
      </c>
      <c r="K812" s="14">
        <f ca="1">K811*(1+Returns!K812)</f>
        <v>0</v>
      </c>
      <c r="L812" s="14">
        <f ca="1">L811*(1+Returns!L812)</f>
        <v>26981588.987744626</v>
      </c>
      <c r="M812" s="14">
        <f ca="1">M811*(1+Returns!M812)</f>
        <v>27166268.000594936</v>
      </c>
      <c r="N812" s="14">
        <f ca="1">N811*(1+Returns!N812)-R812-T812</f>
        <v>45217446.338764139</v>
      </c>
      <c r="O812" s="17">
        <f ca="1">(Assumptions!$B$16 / 252)*F811</f>
        <v>4327.1618666955328</v>
      </c>
      <c r="P812" s="17">
        <f t="shared" ca="1" si="124"/>
        <v>47389.920131901017</v>
      </c>
      <c r="Q812" s="16">
        <f t="shared" si="125"/>
        <v>0</v>
      </c>
      <c r="R812" s="17">
        <f t="shared" si="126"/>
        <v>0</v>
      </c>
      <c r="S812" s="19">
        <f t="shared" si="127"/>
        <v>0</v>
      </c>
      <c r="T812" s="20">
        <f ca="1">IF(AND(S812=1,F811&gt;D811),Assumptions!$B$17*(F811-D811),0)</f>
        <v>0</v>
      </c>
      <c r="U812" s="27">
        <f t="shared" ca="1" si="128"/>
        <v>-1.1295029264102308E-4</v>
      </c>
      <c r="V812" s="34">
        <f t="shared" ca="1" si="129"/>
        <v>0.36290203043636282</v>
      </c>
    </row>
    <row r="813" spans="1:22" x14ac:dyDescent="0.25">
      <c r="A813" s="4">
        <f t="shared" si="120"/>
        <v>5</v>
      </c>
      <c r="B813" s="4">
        <f t="shared" si="121"/>
        <v>2015</v>
      </c>
      <c r="C813" s="9">
        <v>42143</v>
      </c>
      <c r="D813" s="12">
        <f ca="1">(1+[1]Returns!E813)*D812</f>
        <v>133321837.6373097</v>
      </c>
      <c r="E813" s="12">
        <f t="shared" ca="1" si="122"/>
        <v>136529557.51946652</v>
      </c>
      <c r="F813" s="12">
        <f t="shared" ca="1" si="123"/>
        <v>136477840.92622212</v>
      </c>
      <c r="G813" s="14">
        <f ca="1">G812*(1+Returns!G813)</f>
        <v>16747114.63207059</v>
      </c>
      <c r="H813" s="14">
        <f ca="1">H812*(1+Returns!H813)</f>
        <v>13516153.613606088</v>
      </c>
      <c r="I813" s="14">
        <f ca="1">I812*(1+Returns!I813)</f>
        <v>6850919.8392348979</v>
      </c>
      <c r="J813" s="14">
        <f ca="1">J812*(1+Returns!J813)</f>
        <v>0</v>
      </c>
      <c r="K813" s="14">
        <f ca="1">K812*(1+Returns!K813)</f>
        <v>0</v>
      </c>
      <c r="L813" s="14">
        <f ca="1">L812*(1+Returns!L813)</f>
        <v>26995359.081860464</v>
      </c>
      <c r="M813" s="14">
        <f ca="1">M812*(1+Returns!M813)</f>
        <v>27180443.22361625</v>
      </c>
      <c r="N813" s="14">
        <f ca="1">N812*(1+Returns!N813)-R813-T813</f>
        <v>45239567.129078247</v>
      </c>
      <c r="O813" s="17">
        <f ca="1">(Assumptions!$B$16 / 252)*F812</f>
        <v>4326.6731124963844</v>
      </c>
      <c r="P813" s="17">
        <f t="shared" ca="1" si="124"/>
        <v>51716.593244397402</v>
      </c>
      <c r="Q813" s="16">
        <f t="shared" si="125"/>
        <v>0</v>
      </c>
      <c r="R813" s="17">
        <f t="shared" si="126"/>
        <v>0</v>
      </c>
      <c r="S813" s="19">
        <f t="shared" si="127"/>
        <v>0</v>
      </c>
      <c r="T813" s="20">
        <f ca="1">IF(AND(S813=1,F812&gt;D812),Assumptions!$B$17*(F812-D812),0)</f>
        <v>0</v>
      </c>
      <c r="U813" s="27">
        <f t="shared" ca="1" si="128"/>
        <v>1.3767525353669541E-3</v>
      </c>
      <c r="V813" s="34">
        <f t="shared" ca="1" si="129"/>
        <v>0.36477840926222282</v>
      </c>
    </row>
    <row r="814" spans="1:22" x14ac:dyDescent="0.25">
      <c r="A814" s="4">
        <f t="shared" si="120"/>
        <v>5</v>
      </c>
      <c r="B814" s="4">
        <f t="shared" si="121"/>
        <v>2015</v>
      </c>
      <c r="C814" s="9">
        <v>42144</v>
      </c>
      <c r="D814" s="12">
        <f ca="1">(1+[1]Returns!E814)*D813</f>
        <v>133387121.34154558</v>
      </c>
      <c r="E814" s="12">
        <f t="shared" ca="1" si="122"/>
        <v>136683086.13938642</v>
      </c>
      <c r="F814" s="12">
        <f t="shared" ca="1" si="123"/>
        <v>136627036.91627136</v>
      </c>
      <c r="G814" s="14">
        <f ca="1">G813*(1+Returns!G814)</f>
        <v>16839954.381560821</v>
      </c>
      <c r="H814" s="14">
        <f ca="1">H813*(1+Returns!H814)</f>
        <v>13523082.572743515</v>
      </c>
      <c r="I814" s="14">
        <f ca="1">I813*(1+Returns!I814)</f>
        <v>6854588.3972332776</v>
      </c>
      <c r="J814" s="14">
        <f ca="1">J813*(1+Returns!J814)</f>
        <v>0</v>
      </c>
      <c r="K814" s="14">
        <f ca="1">K813*(1+Returns!K814)</f>
        <v>0</v>
      </c>
      <c r="L814" s="14">
        <f ca="1">L813*(1+Returns!L814)</f>
        <v>27009136.203564338</v>
      </c>
      <c r="M814" s="14">
        <f ca="1">M813*(1+Returns!M814)</f>
        <v>27194625.843198169</v>
      </c>
      <c r="N814" s="14">
        <f ca="1">N813*(1+Returns!N814)-R814-T814</f>
        <v>45261698.741086274</v>
      </c>
      <c r="O814" s="17">
        <f ca="1">(Assumptions!$B$16 / 252)*F813</f>
        <v>4332.629870673718</v>
      </c>
      <c r="P814" s="17">
        <f t="shared" ca="1" si="124"/>
        <v>56049.223115071116</v>
      </c>
      <c r="Q814" s="16">
        <f t="shared" si="125"/>
        <v>0</v>
      </c>
      <c r="R814" s="17">
        <f t="shared" si="126"/>
        <v>0</v>
      </c>
      <c r="S814" s="19">
        <f t="shared" si="127"/>
        <v>0</v>
      </c>
      <c r="T814" s="20">
        <f ca="1">IF(AND(S814=1,F813&gt;D813),Assumptions!$B$17*(F813-D813),0)</f>
        <v>0</v>
      </c>
      <c r="U814" s="27">
        <f t="shared" ca="1" si="128"/>
        <v>1.0931883816207577E-3</v>
      </c>
      <c r="V814" s="34">
        <f t="shared" ca="1" si="129"/>
        <v>0.36627036916271516</v>
      </c>
    </row>
    <row r="815" spans="1:22" x14ac:dyDescent="0.25">
      <c r="A815" s="4">
        <f t="shared" si="120"/>
        <v>5</v>
      </c>
      <c r="B815" s="4">
        <f t="shared" si="121"/>
        <v>2015</v>
      </c>
      <c r="C815" s="9">
        <v>42145</v>
      </c>
      <c r="D815" s="12">
        <f ca="1">(1+[1]Returns!E815)*D814</f>
        <v>133452437.01325291</v>
      </c>
      <c r="E815" s="12">
        <f t="shared" ca="1" si="122"/>
        <v>136745859.21621782</v>
      </c>
      <c r="F815" s="12">
        <f t="shared" ca="1" si="123"/>
        <v>136685472.62685144</v>
      </c>
      <c r="G815" s="14">
        <f ca="1">G814*(1+Returns!G815)</f>
        <v>16842007.812844638</v>
      </c>
      <c r="H815" s="14">
        <f ca="1">H814*(1+Returns!H815)</f>
        <v>13530015.083962109</v>
      </c>
      <c r="I815" s="14">
        <f ca="1">I814*(1+Returns!I815)</f>
        <v>6858258.9196857894</v>
      </c>
      <c r="J815" s="14">
        <f ca="1">J814*(1+Returns!J815)</f>
        <v>0</v>
      </c>
      <c r="K815" s="14">
        <f ca="1">K814*(1+Returns!K815)</f>
        <v>0</v>
      </c>
      <c r="L815" s="14">
        <f ca="1">L814*(1+Returns!L815)</f>
        <v>27022920.35644279</v>
      </c>
      <c r="M815" s="14">
        <f ca="1">M814*(1+Returns!M815)</f>
        <v>27208815.863200184</v>
      </c>
      <c r="N815" s="14">
        <f ca="1">N814*(1+Returns!N815)-R815-T815</f>
        <v>45283841.180082299</v>
      </c>
      <c r="O815" s="17">
        <f ca="1">(Assumptions!$B$16 / 252)*F814</f>
        <v>4337.3662513102017</v>
      </c>
      <c r="P815" s="17">
        <f t="shared" ca="1" si="124"/>
        <v>60386.589366381319</v>
      </c>
      <c r="Q815" s="16">
        <f t="shared" si="125"/>
        <v>0</v>
      </c>
      <c r="R815" s="17">
        <f t="shared" si="126"/>
        <v>0</v>
      </c>
      <c r="S815" s="19">
        <f t="shared" si="127"/>
        <v>0</v>
      </c>
      <c r="T815" s="20">
        <f ca="1">IF(AND(S815=1,F814&gt;D814),Assumptions!$B$17*(F814-D814),0)</f>
        <v>0</v>
      </c>
      <c r="U815" s="27">
        <f t="shared" ca="1" si="128"/>
        <v>4.2770239257916565E-4</v>
      </c>
      <c r="V815" s="34">
        <f t="shared" ca="1" si="129"/>
        <v>0.36685472626851601</v>
      </c>
    </row>
    <row r="816" spans="1:22" x14ac:dyDescent="0.25">
      <c r="A816" s="4">
        <f t="shared" si="120"/>
        <v>5</v>
      </c>
      <c r="B816" s="4">
        <f t="shared" si="121"/>
        <v>2015</v>
      </c>
      <c r="C816" s="9">
        <v>42146</v>
      </c>
      <c r="D816" s="12">
        <f ca="1">(1+[1]Returns!E816)*D815</f>
        <v>133517784.6680852</v>
      </c>
      <c r="E816" s="12">
        <f t="shared" ca="1" si="122"/>
        <v>136964772.707589</v>
      </c>
      <c r="F816" s="12">
        <f t="shared" ca="1" si="123"/>
        <v>136900046.89686939</v>
      </c>
      <c r="G816" s="14">
        <f ca="1">G815*(1+Returns!G816)</f>
        <v>17000170.867930863</v>
      </c>
      <c r="H816" s="14">
        <f ca="1">H815*(1+Returns!H816)</f>
        <v>13536951.149082823</v>
      </c>
      <c r="I816" s="14">
        <f ca="1">I815*(1+Returns!I816)</f>
        <v>6861931.4076443668</v>
      </c>
      <c r="J816" s="14">
        <f ca="1">J815*(1+Returns!J816)</f>
        <v>0</v>
      </c>
      <c r="K816" s="14">
        <f ca="1">K815*(1+Returns!K816)</f>
        <v>0</v>
      </c>
      <c r="L816" s="14">
        <f ca="1">L815*(1+Returns!L816)</f>
        <v>27036711.544084188</v>
      </c>
      <c r="M816" s="14">
        <f ca="1">M815*(1+Returns!M816)</f>
        <v>27223013.287483793</v>
      </c>
      <c r="N816" s="14">
        <f ca="1">N815*(1+Returns!N816)-R816-T816</f>
        <v>45305994.451362975</v>
      </c>
      <c r="O816" s="17">
        <f ca="1">(Assumptions!$B$16 / 252)*F815</f>
        <v>4339.221353233379</v>
      </c>
      <c r="P816" s="17">
        <f t="shared" ca="1" si="124"/>
        <v>64725.810719614696</v>
      </c>
      <c r="Q816" s="16">
        <f t="shared" si="125"/>
        <v>0</v>
      </c>
      <c r="R816" s="17">
        <f t="shared" si="126"/>
        <v>0</v>
      </c>
      <c r="S816" s="19">
        <f t="shared" si="127"/>
        <v>0</v>
      </c>
      <c r="T816" s="20">
        <f ca="1">IF(AND(S816=1,F815&gt;D815),Assumptions!$B$17*(F815-D815),0)</f>
        <v>0</v>
      </c>
      <c r="U816" s="27">
        <f t="shared" ca="1" si="128"/>
        <v>1.5698396171459628E-3</v>
      </c>
      <c r="V816" s="34">
        <f t="shared" ca="1" si="129"/>
        <v>0.36900046896869543</v>
      </c>
    </row>
    <row r="817" spans="1:22" x14ac:dyDescent="0.25">
      <c r="A817" s="4">
        <f t="shared" si="120"/>
        <v>5</v>
      </c>
      <c r="B817" s="4">
        <f t="shared" si="121"/>
        <v>2015</v>
      </c>
      <c r="C817" s="9">
        <v>42149</v>
      </c>
      <c r="D817" s="12">
        <f ca="1">(1+[1]Returns!E817)*D816</f>
        <v>133583164.32170364</v>
      </c>
      <c r="E817" s="12">
        <f t="shared" ca="1" si="122"/>
        <v>136998845.62705085</v>
      </c>
      <c r="F817" s="12">
        <f t="shared" ca="1" si="123"/>
        <v>136929773.7830964</v>
      </c>
      <c r="G817" s="14">
        <f ca="1">G816*(1+Returns!G817)</f>
        <v>16973462.544743001</v>
      </c>
      <c r="H817" s="14">
        <f ca="1">H816*(1+Returns!H817)</f>
        <v>13543890.769927535</v>
      </c>
      <c r="I817" s="14">
        <f ca="1">I816*(1+Returns!I817)</f>
        <v>6865605.8621615078</v>
      </c>
      <c r="J817" s="14">
        <f ca="1">J816*(1+Returns!J817)</f>
        <v>0</v>
      </c>
      <c r="K817" s="14">
        <f ca="1">K816*(1+Returns!K817)</f>
        <v>0</v>
      </c>
      <c r="L817" s="14">
        <f ca="1">L816*(1+Returns!L817)</f>
        <v>27050509.770078734</v>
      </c>
      <c r="M817" s="14">
        <f ca="1">M816*(1+Returns!M817)</f>
        <v>27237218.119912516</v>
      </c>
      <c r="N817" s="14">
        <f ca="1">N816*(1+Returns!N817)-R817-T817</f>
        <v>45328158.560227558</v>
      </c>
      <c r="O817" s="17">
        <f ca="1">(Assumptions!$B$16 / 252)*F816</f>
        <v>4346.0332348212505</v>
      </c>
      <c r="P817" s="17">
        <f t="shared" ca="1" si="124"/>
        <v>69071.843954435943</v>
      </c>
      <c r="Q817" s="16">
        <f t="shared" si="125"/>
        <v>0</v>
      </c>
      <c r="R817" s="17">
        <f t="shared" si="126"/>
        <v>0</v>
      </c>
      <c r="S817" s="19">
        <f t="shared" si="127"/>
        <v>0</v>
      </c>
      <c r="T817" s="20">
        <f ca="1">IF(AND(S817=1,F816&gt;D816),Assumptions!$B$17*(F816-D816),0)</f>
        <v>0</v>
      </c>
      <c r="U817" s="27">
        <f t="shared" ca="1" si="128"/>
        <v>2.1714299520581015E-4</v>
      </c>
      <c r="V817" s="34">
        <f t="shared" ca="1" si="129"/>
        <v>0.36929773783096542</v>
      </c>
    </row>
    <row r="818" spans="1:22" x14ac:dyDescent="0.25">
      <c r="A818" s="4">
        <f t="shared" si="120"/>
        <v>5</v>
      </c>
      <c r="B818" s="4">
        <f t="shared" si="121"/>
        <v>2015</v>
      </c>
      <c r="C818" s="9">
        <v>42150</v>
      </c>
      <c r="D818" s="12">
        <f ca="1">(1+[1]Returns!E818)*D817</f>
        <v>133648575.98977706</v>
      </c>
      <c r="E818" s="12">
        <f t="shared" ca="1" si="122"/>
        <v>137117377.22588232</v>
      </c>
      <c r="F818" s="12">
        <f t="shared" ca="1" si="123"/>
        <v>137043958.40498239</v>
      </c>
      <c r="G818" s="14">
        <f ca="1">G817*(1+Returns!G818)</f>
        <v>17031182.078924745</v>
      </c>
      <c r="H818" s="14">
        <f ca="1">H817*(1+Returns!H818)</f>
        <v>13550833.948319064</v>
      </c>
      <c r="I818" s="14">
        <f ca="1">I817*(1+Returns!I818)</f>
        <v>6869282.2842902718</v>
      </c>
      <c r="J818" s="14">
        <f ca="1">J817*(1+Returns!J818)</f>
        <v>0</v>
      </c>
      <c r="K818" s="14">
        <f ca="1">K817*(1+Returns!K818)</f>
        <v>0</v>
      </c>
      <c r="L818" s="14">
        <f ca="1">L817*(1+Returns!L818)</f>
        <v>27064315.038018461</v>
      </c>
      <c r="M818" s="14">
        <f ca="1">M817*(1+Returns!M818)</f>
        <v>27251430.364351887</v>
      </c>
      <c r="N818" s="14">
        <f ca="1">N817*(1+Returns!N818)-R818-T818</f>
        <v>45350333.511977896</v>
      </c>
      <c r="O818" s="17">
        <f ca="1">(Assumptions!$B$16 / 252)*F817</f>
        <v>4346.9769454951238</v>
      </c>
      <c r="P818" s="17">
        <f t="shared" ca="1" si="124"/>
        <v>73418.820899931074</v>
      </c>
      <c r="Q818" s="16">
        <f t="shared" si="125"/>
        <v>0</v>
      </c>
      <c r="R818" s="17">
        <f t="shared" si="126"/>
        <v>0</v>
      </c>
      <c r="S818" s="19">
        <f t="shared" si="127"/>
        <v>0</v>
      </c>
      <c r="T818" s="20">
        <f ca="1">IF(AND(S818=1,F817&gt;D817),Assumptions!$B$17*(F817-D817),0)</f>
        <v>0</v>
      </c>
      <c r="U818" s="27">
        <f t="shared" ca="1" si="128"/>
        <v>8.3389184639170999E-4</v>
      </c>
      <c r="V818" s="34">
        <f t="shared" ca="1" si="129"/>
        <v>0.37043958404982535</v>
      </c>
    </row>
    <row r="819" spans="1:22" x14ac:dyDescent="0.25">
      <c r="A819" s="4">
        <f t="shared" si="120"/>
        <v>5</v>
      </c>
      <c r="B819" s="4">
        <f t="shared" si="121"/>
        <v>2015</v>
      </c>
      <c r="C819" s="9">
        <v>42151</v>
      </c>
      <c r="D819" s="12">
        <f ca="1">(1+[1]Returns!E819)*D818</f>
        <v>133714019.68798199</v>
      </c>
      <c r="E819" s="12">
        <f t="shared" ca="1" si="122"/>
        <v>137151308.920838</v>
      </c>
      <c r="F819" s="12">
        <f t="shared" ca="1" si="123"/>
        <v>137073539.49808395</v>
      </c>
      <c r="G819" s="14">
        <f ca="1">G818*(1+Returns!G819)</f>
        <v>17004270.871587444</v>
      </c>
      <c r="H819" s="14">
        <f ca="1">H818*(1+Returns!H819)</f>
        <v>13557780.686081162</v>
      </c>
      <c r="I819" s="14">
        <f ca="1">I818*(1+Returns!I819)</f>
        <v>6872960.6750842845</v>
      </c>
      <c r="J819" s="14">
        <f ca="1">J818*(1+Returns!J819)</f>
        <v>0</v>
      </c>
      <c r="K819" s="14">
        <f ca="1">K818*(1+Returns!K819)</f>
        <v>0</v>
      </c>
      <c r="L819" s="14">
        <f ca="1">L818*(1+Returns!L819)</f>
        <v>27078127.351497237</v>
      </c>
      <c r="M819" s="14">
        <f ca="1">M818*(1+Returns!M819)</f>
        <v>27265650.024669457</v>
      </c>
      <c r="N819" s="14">
        <f ca="1">N818*(1+Returns!N819)-R819-T819</f>
        <v>45372519.311918423</v>
      </c>
      <c r="O819" s="17">
        <f ca="1">(Assumptions!$B$16 / 252)*F818</f>
        <v>4350.6018541264248</v>
      </c>
      <c r="P819" s="17">
        <f t="shared" ca="1" si="124"/>
        <v>77769.422754057494</v>
      </c>
      <c r="Q819" s="16">
        <f t="shared" si="125"/>
        <v>0</v>
      </c>
      <c r="R819" s="17">
        <f t="shared" si="126"/>
        <v>0</v>
      </c>
      <c r="S819" s="19">
        <f t="shared" si="127"/>
        <v>0</v>
      </c>
      <c r="T819" s="20">
        <f ca="1">IF(AND(S819=1,F818&gt;D818),Assumptions!$B$17*(F818-D818),0)</f>
        <v>0</v>
      </c>
      <c r="U819" s="27">
        <f t="shared" ca="1" si="128"/>
        <v>2.158511286878273E-4</v>
      </c>
      <c r="V819" s="34">
        <f t="shared" ca="1" si="129"/>
        <v>0.37073539498084096</v>
      </c>
    </row>
    <row r="820" spans="1:22" x14ac:dyDescent="0.25">
      <c r="A820" s="4">
        <f t="shared" si="120"/>
        <v>5</v>
      </c>
      <c r="B820" s="4">
        <f t="shared" si="121"/>
        <v>2015</v>
      </c>
      <c r="C820" s="9">
        <v>42152</v>
      </c>
      <c r="D820" s="12">
        <f ca="1">(1+[1]Returns!E820)*D819</f>
        <v>133779495.43200262</v>
      </c>
      <c r="E820" s="12">
        <f t="shared" ca="1" si="122"/>
        <v>137305724.27644417</v>
      </c>
      <c r="F820" s="12">
        <f t="shared" ca="1" si="123"/>
        <v>137223603.31275365</v>
      </c>
      <c r="G820" s="14">
        <f ca="1">G819*(1+Returns!G820)</f>
        <v>17097812.471606176</v>
      </c>
      <c r="H820" s="14">
        <f ca="1">H819*(1+Returns!H820)</f>
        <v>13564730.985038513</v>
      </c>
      <c r="I820" s="14">
        <f ca="1">I819*(1+Returns!I820)</f>
        <v>6876641.0355977342</v>
      </c>
      <c r="J820" s="14">
        <f ca="1">J819*(1+Returns!J820)</f>
        <v>0</v>
      </c>
      <c r="K820" s="14">
        <f ca="1">K819*(1+Returns!K820)</f>
        <v>0</v>
      </c>
      <c r="L820" s="14">
        <f ca="1">L819*(1+Returns!L820)</f>
        <v>27091946.714110762</v>
      </c>
      <c r="M820" s="14">
        <f ca="1">M819*(1+Returns!M820)</f>
        <v>27279877.10473479</v>
      </c>
      <c r="N820" s="14">
        <f ca="1">N819*(1+Returns!N820)-R820-T820</f>
        <v>45394715.965356179</v>
      </c>
      <c r="O820" s="17">
        <f ca="1">(Assumptions!$B$16 / 252)*F819</f>
        <v>4351.5409364471097</v>
      </c>
      <c r="P820" s="17">
        <f t="shared" ca="1" si="124"/>
        <v>82120.963690504606</v>
      </c>
      <c r="Q820" s="16">
        <f t="shared" si="125"/>
        <v>0</v>
      </c>
      <c r="R820" s="17">
        <f t="shared" si="126"/>
        <v>0</v>
      </c>
      <c r="S820" s="19">
        <f t="shared" si="127"/>
        <v>0</v>
      </c>
      <c r="T820" s="20">
        <f ca="1">IF(AND(S820=1,F819&gt;D819),Assumptions!$B$17*(F819-D819),0)</f>
        <v>0</v>
      </c>
      <c r="U820" s="27">
        <f t="shared" ca="1" si="128"/>
        <v>1.0947686564393155E-3</v>
      </c>
      <c r="V820" s="34">
        <f t="shared" ca="1" si="129"/>
        <v>0.37223603312753806</v>
      </c>
    </row>
    <row r="821" spans="1:22" x14ac:dyDescent="0.25">
      <c r="A821" s="4">
        <f t="shared" si="120"/>
        <v>5</v>
      </c>
      <c r="B821" s="4">
        <f t="shared" si="121"/>
        <v>2015</v>
      </c>
      <c r="C821" s="9">
        <v>42153</v>
      </c>
      <c r="D821" s="12">
        <f ca="1">(1+[1]Returns!E821)*D820</f>
        <v>133845003.23753083</v>
      </c>
      <c r="E821" s="12">
        <f t="shared" ca="1" si="122"/>
        <v>137523287.43194616</v>
      </c>
      <c r="F821" s="12">
        <f t="shared" ca="1" si="123"/>
        <v>137436810.16338858</v>
      </c>
      <c r="G821" s="14">
        <f ca="1">G820*(1+Returns!G821)</f>
        <v>17254471.002567198</v>
      </c>
      <c r="H821" s="14">
        <f ca="1">H820*(1+Returns!H821)</f>
        <v>13571684.847016739</v>
      </c>
      <c r="I821" s="14">
        <f ca="1">I820*(1+Returns!I821)</f>
        <v>6880323.3668853743</v>
      </c>
      <c r="J821" s="14">
        <f ca="1">J820*(1+Returns!J821)</f>
        <v>0</v>
      </c>
      <c r="K821" s="14">
        <f ca="1">K820*(1+Returns!K821)</f>
        <v>0</v>
      </c>
      <c r="L821" s="14">
        <f ca="1">L820*(1+Returns!L821)</f>
        <v>27105773.129456576</v>
      </c>
      <c r="M821" s="14">
        <f ca="1">M820*(1+Returns!M821)</f>
        <v>27294111.608419474</v>
      </c>
      <c r="N821" s="14">
        <f ca="1">N820*(1+Returns!N821)-R821-T821</f>
        <v>45416923.477600791</v>
      </c>
      <c r="O821" s="17">
        <f ca="1">(Assumptions!$B$16 / 252)*F820</f>
        <v>4356.3048670715443</v>
      </c>
      <c r="P821" s="17">
        <f t="shared" ca="1" si="124"/>
        <v>86477.268557576157</v>
      </c>
      <c r="Q821" s="16">
        <f t="shared" si="125"/>
        <v>0</v>
      </c>
      <c r="R821" s="17">
        <f t="shared" si="126"/>
        <v>0</v>
      </c>
      <c r="S821" s="19">
        <f t="shared" si="127"/>
        <v>0</v>
      </c>
      <c r="T821" s="20">
        <f ca="1">IF(AND(S821=1,F820&gt;D820),Assumptions!$B$17*(F820-D820),0)</f>
        <v>0</v>
      </c>
      <c r="U821" s="27">
        <f t="shared" ca="1" si="128"/>
        <v>1.5537184965839224E-3</v>
      </c>
      <c r="V821" s="34">
        <f t="shared" ca="1" si="129"/>
        <v>0.37436810163388734</v>
      </c>
    </row>
    <row r="822" spans="1:22" x14ac:dyDescent="0.25">
      <c r="A822" s="4">
        <f t="shared" si="120"/>
        <v>6</v>
      </c>
      <c r="B822" s="4">
        <f t="shared" si="121"/>
        <v>2015</v>
      </c>
      <c r="C822" s="9">
        <v>42156</v>
      </c>
      <c r="D822" s="12">
        <f ca="1">(1+[1]Returns!E822)*D821</f>
        <v>133910543.12026617</v>
      </c>
      <c r="E822" s="12">
        <f t="shared" ca="1" si="122"/>
        <v>137720739.22910073</v>
      </c>
      <c r="F822" s="12">
        <f t="shared" ca="1" si="123"/>
        <v>137716376.15576223</v>
      </c>
      <c r="G822" s="14">
        <f ca="1">G821*(1+Returns!G822)</f>
        <v>17477464.559117734</v>
      </c>
      <c r="H822" s="14">
        <f ca="1">H821*(1+Returns!H822)</f>
        <v>13578642.273842396</v>
      </c>
      <c r="I822" s="14">
        <f ca="1">I821*(1+Returns!I822)</f>
        <v>6884007.6700025219</v>
      </c>
      <c r="J822" s="14">
        <f ca="1">J821*(1+Returns!J822)</f>
        <v>0</v>
      </c>
      <c r="K822" s="14">
        <f ca="1">K821*(1+Returns!K822)</f>
        <v>0</v>
      </c>
      <c r="L822" s="14">
        <f ca="1">L821*(1+Returns!L822)</f>
        <v>27119606.601134051</v>
      </c>
      <c r="M822" s="14">
        <f ca="1">M821*(1+Returns!M822)</f>
        <v>27308353.53959712</v>
      </c>
      <c r="N822" s="14">
        <f ca="1">N821*(1+Returns!N822)-R822-T822</f>
        <v>45352664.585406914</v>
      </c>
      <c r="O822" s="17">
        <f ca="1">(Assumptions!$B$16 / 252)*F821</f>
        <v>4363.073338520272</v>
      </c>
      <c r="P822" s="17">
        <f t="shared" ca="1" si="124"/>
        <v>4363.0733385202766</v>
      </c>
      <c r="Q822" s="16">
        <f t="shared" si="125"/>
        <v>1</v>
      </c>
      <c r="R822" s="17">
        <f t="shared" ca="1" si="126"/>
        <v>86477.268557576157</v>
      </c>
      <c r="S822" s="19">
        <f t="shared" si="127"/>
        <v>0</v>
      </c>
      <c r="T822" s="20">
        <f ca="1">IF(AND(S822=1,F821&gt;D821),Assumptions!$B$17*(F821-D821),0)</f>
        <v>0</v>
      </c>
      <c r="U822" s="27">
        <f t="shared" ca="1" si="128"/>
        <v>2.0341420325551418E-3</v>
      </c>
      <c r="V822" s="34">
        <f t="shared" ca="1" si="129"/>
        <v>0.37716376155762377</v>
      </c>
    </row>
    <row r="823" spans="1:22" x14ac:dyDescent="0.25">
      <c r="A823" s="4">
        <f t="shared" si="120"/>
        <v>6</v>
      </c>
      <c r="B823" s="4">
        <f t="shared" si="121"/>
        <v>2015</v>
      </c>
      <c r="C823" s="9">
        <v>42157</v>
      </c>
      <c r="D823" s="12">
        <f ca="1">(1+[1]Returns!E823)*D822</f>
        <v>133976115.09591588</v>
      </c>
      <c r="E823" s="12">
        <f t="shared" ca="1" si="122"/>
        <v>137997354.3511425</v>
      </c>
      <c r="F823" s="12">
        <f t="shared" ca="1" si="123"/>
        <v>137988619.32935458</v>
      </c>
      <c r="G823" s="14">
        <f ca="1">G822*(1+Returns!G823)</f>
        <v>17693155.57717672</v>
      </c>
      <c r="H823" s="14">
        <f ca="1">H822*(1+Returns!H823)</f>
        <v>13585603.267342977</v>
      </c>
      <c r="I823" s="14">
        <f ca="1">I822*(1+Returns!I823)</f>
        <v>6887693.9460050613</v>
      </c>
      <c r="J823" s="14">
        <f ca="1">J822*(1+Returns!J823)</f>
        <v>0</v>
      </c>
      <c r="K823" s="14">
        <f ca="1">K822*(1+Returns!K823)</f>
        <v>0</v>
      </c>
      <c r="L823" s="14">
        <f ca="1">L822*(1+Returns!L823)</f>
        <v>27133447.132744394</v>
      </c>
      <c r="M823" s="14">
        <f ca="1">M822*(1+Returns!M823)</f>
        <v>27322602.902143355</v>
      </c>
      <c r="N823" s="14">
        <f ca="1">N822*(1+Returns!N823)-R823-T823</f>
        <v>45374851.525729991</v>
      </c>
      <c r="O823" s="17">
        <f ca="1">(Assumptions!$B$16 / 252)*F822</f>
        <v>4371.9484493892769</v>
      </c>
      <c r="P823" s="17">
        <f t="shared" ca="1" si="124"/>
        <v>8735.0217879095544</v>
      </c>
      <c r="Q823" s="16">
        <f t="shared" si="125"/>
        <v>0</v>
      </c>
      <c r="R823" s="17">
        <f t="shared" si="126"/>
        <v>0</v>
      </c>
      <c r="S823" s="19">
        <f t="shared" si="127"/>
        <v>0</v>
      </c>
      <c r="T823" s="20">
        <f ca="1">IF(AND(S823=1,F822&gt;D822),Assumptions!$B$17*(F822-D822),0)</f>
        <v>0</v>
      </c>
      <c r="U823" s="27">
        <f t="shared" ca="1" si="128"/>
        <v>1.9768395102441882E-3</v>
      </c>
      <c r="V823" s="34">
        <f t="shared" ca="1" si="129"/>
        <v>0.37988619329354734</v>
      </c>
    </row>
    <row r="824" spans="1:22" x14ac:dyDescent="0.25">
      <c r="A824" s="4">
        <f t="shared" si="120"/>
        <v>6</v>
      </c>
      <c r="B824" s="4">
        <f t="shared" si="121"/>
        <v>2015</v>
      </c>
      <c r="C824" s="9">
        <v>42158</v>
      </c>
      <c r="D824" s="12">
        <f ca="1">(1+[1]Returns!E824)*D823</f>
        <v>134041719.18019491</v>
      </c>
      <c r="E824" s="12">
        <f t="shared" ca="1" si="122"/>
        <v>137988775.22750014</v>
      </c>
      <c r="F824" s="12">
        <f t="shared" ca="1" si="123"/>
        <v>137975659.61462241</v>
      </c>
      <c r="G824" s="14">
        <f ca="1">G823*(1+Returns!G824)</f>
        <v>17623621.454269126</v>
      </c>
      <c r="H824" s="14">
        <f ca="1">H823*(1+Returns!H824)</f>
        <v>13592567.829346914</v>
      </c>
      <c r="I824" s="14">
        <f ca="1">I823*(1+Returns!I824)</f>
        <v>6891382.1959494408</v>
      </c>
      <c r="J824" s="14">
        <f ca="1">J823*(1+Returns!J824)</f>
        <v>0</v>
      </c>
      <c r="K824" s="14">
        <f ca="1">K823*(1+Returns!K824)</f>
        <v>0</v>
      </c>
      <c r="L824" s="14">
        <f ca="1">L823*(1+Returns!L824)</f>
        <v>27147294.727890652</v>
      </c>
      <c r="M824" s="14">
        <f ca="1">M823*(1+Returns!M824)</f>
        <v>27336859.699935831</v>
      </c>
      <c r="N824" s="14">
        <f ca="1">N823*(1+Returns!N824)-R824-T824</f>
        <v>45397049.320108175</v>
      </c>
      <c r="O824" s="17">
        <f ca="1">(Assumptions!$B$16 / 252)*F823</f>
        <v>4380.5910898207803</v>
      </c>
      <c r="P824" s="17">
        <f t="shared" ca="1" si="124"/>
        <v>13115.612877730335</v>
      </c>
      <c r="Q824" s="16">
        <f t="shared" si="125"/>
        <v>0</v>
      </c>
      <c r="R824" s="17">
        <f t="shared" si="126"/>
        <v>0</v>
      </c>
      <c r="S824" s="19">
        <f t="shared" si="127"/>
        <v>0</v>
      </c>
      <c r="T824" s="20">
        <f ca="1">IF(AND(S824=1,F823&gt;D823),Assumptions!$B$17*(F823-D823),0)</f>
        <v>0</v>
      </c>
      <c r="U824" s="27">
        <f t="shared" ca="1" si="128"/>
        <v>-9.3918721668195815E-5</v>
      </c>
      <c r="V824" s="34">
        <f t="shared" ca="1" si="129"/>
        <v>0.3797565961462257</v>
      </c>
    </row>
    <row r="825" spans="1:22" x14ac:dyDescent="0.25">
      <c r="A825" s="4">
        <f t="shared" si="120"/>
        <v>6</v>
      </c>
      <c r="B825" s="4">
        <f t="shared" si="121"/>
        <v>2015</v>
      </c>
      <c r="C825" s="9">
        <v>42160</v>
      </c>
      <c r="D825" s="12">
        <f ca="1">(1+[1]Returns!E825)*D824</f>
        <v>134107355.38882589</v>
      </c>
      <c r="E825" s="12">
        <f t="shared" ca="1" si="122"/>
        <v>138109239.29081079</v>
      </c>
      <c r="F825" s="12">
        <f t="shared" ca="1" si="123"/>
        <v>138091743.49826276</v>
      </c>
      <c r="G825" s="14">
        <f ca="1">G824*(1+Returns!G825)</f>
        <v>17683099.607351232</v>
      </c>
      <c r="H825" s="14">
        <f ca="1">H824*(1+Returns!H825)</f>
        <v>13599535.961683573</v>
      </c>
      <c r="I825" s="14">
        <f ca="1">I824*(1+Returns!I825)</f>
        <v>6895072.4208926745</v>
      </c>
      <c r="J825" s="14">
        <f ca="1">J824*(1+Returns!J825)</f>
        <v>0</v>
      </c>
      <c r="K825" s="14">
        <f ca="1">K824*(1+Returns!K825)</f>
        <v>0</v>
      </c>
      <c r="L825" s="14">
        <f ca="1">L824*(1+Returns!L825)</f>
        <v>27161149.390177712</v>
      </c>
      <c r="M825" s="14">
        <f ca="1">M824*(1+Returns!M825)</f>
        <v>27351123.936854221</v>
      </c>
      <c r="N825" s="14">
        <f ca="1">N824*(1+Returns!N825)-R825-T825</f>
        <v>45419257.973851375</v>
      </c>
      <c r="O825" s="17">
        <f ca="1">(Assumptions!$B$16 / 252)*F824</f>
        <v>4380.1796703054733</v>
      </c>
      <c r="P825" s="17">
        <f t="shared" ca="1" si="124"/>
        <v>17495.79254803581</v>
      </c>
      <c r="Q825" s="16">
        <f t="shared" si="125"/>
        <v>0</v>
      </c>
      <c r="R825" s="17">
        <f t="shared" si="126"/>
        <v>0</v>
      </c>
      <c r="S825" s="19">
        <f t="shared" si="127"/>
        <v>0</v>
      </c>
      <c r="T825" s="20">
        <f ca="1">IF(AND(S825=1,F824&gt;D824),Assumptions!$B$17*(F824-D824),0)</f>
        <v>0</v>
      </c>
      <c r="U825" s="27">
        <f t="shared" ca="1" si="128"/>
        <v>8.4133595711421982E-4</v>
      </c>
      <c r="V825" s="34">
        <f t="shared" ca="1" si="129"/>
        <v>0.38091743498262898</v>
      </c>
    </row>
    <row r="826" spans="1:22" x14ac:dyDescent="0.25">
      <c r="A826" s="4">
        <f t="shared" si="120"/>
        <v>6</v>
      </c>
      <c r="B826" s="4">
        <f t="shared" si="121"/>
        <v>2015</v>
      </c>
      <c r="C826" s="9">
        <v>42163</v>
      </c>
      <c r="D826" s="12">
        <f ca="1">(1+[1]Returns!E826)*D825</f>
        <v>134175418.89490637</v>
      </c>
      <c r="E826" s="12">
        <f t="shared" ca="1" si="122"/>
        <v>138409783.73241028</v>
      </c>
      <c r="F826" s="12">
        <f t="shared" ca="1" si="123"/>
        <v>138387904.07498929</v>
      </c>
      <c r="G826" s="14">
        <f ca="1">G825*(1+Returns!G826)</f>
        <v>17920406.633735117</v>
      </c>
      <c r="H826" s="14">
        <f ca="1">H825*(1+Returns!H826)</f>
        <v>13606761.207763098</v>
      </c>
      <c r="I826" s="14">
        <f ca="1">I825*(1+Returns!I826)</f>
        <v>6898898.5083235176</v>
      </c>
      <c r="J826" s="14">
        <f ca="1">J825*(1+Returns!J826)</f>
        <v>0</v>
      </c>
      <c r="K826" s="14">
        <f ca="1">K825*(1+Returns!K826)</f>
        <v>0</v>
      </c>
      <c r="L826" s="14">
        <f ca="1">L825*(1+Returns!L826)</f>
        <v>27175515.382759903</v>
      </c>
      <c r="M826" s="14">
        <f ca="1">M825*(1+Returns!M826)</f>
        <v>27365914.035503983</v>
      </c>
      <c r="N826" s="14">
        <f ca="1">N825*(1+Returns!N826)-R826-T826</f>
        <v>45442287.964324661</v>
      </c>
      <c r="O826" s="17">
        <f ca="1">(Assumptions!$B$16 / 252)*F825</f>
        <v>4383.8648729607221</v>
      </c>
      <c r="P826" s="17">
        <f t="shared" ca="1" si="124"/>
        <v>21879.657420996533</v>
      </c>
      <c r="Q826" s="16">
        <f t="shared" si="125"/>
        <v>0</v>
      </c>
      <c r="R826" s="17">
        <f t="shared" si="126"/>
        <v>0</v>
      </c>
      <c r="S826" s="19">
        <f t="shared" si="127"/>
        <v>0</v>
      </c>
      <c r="T826" s="20">
        <f ca="1">IF(AND(S826=1,F825&gt;D825),Assumptions!$B$17*(F825-D825),0)</f>
        <v>0</v>
      </c>
      <c r="U826" s="27">
        <f t="shared" ca="1" si="128"/>
        <v>2.1446653451098197E-3</v>
      </c>
      <c r="V826" s="34">
        <f t="shared" ca="1" si="129"/>
        <v>0.38387904074989421</v>
      </c>
    </row>
    <row r="827" spans="1:22" x14ac:dyDescent="0.25">
      <c r="A827" s="4">
        <f t="shared" si="120"/>
        <v>6</v>
      </c>
      <c r="B827" s="4">
        <f t="shared" si="121"/>
        <v>2015</v>
      </c>
      <c r="C827" s="9">
        <v>42164</v>
      </c>
      <c r="D827" s="12">
        <f ca="1">(1+[1]Returns!E827)*D826</f>
        <v>134243516.94525808</v>
      </c>
      <c r="E827" s="12">
        <f t="shared" ca="1" si="122"/>
        <v>138449471.81707636</v>
      </c>
      <c r="F827" s="12">
        <f t="shared" ca="1" si="123"/>
        <v>138423198.89285934</v>
      </c>
      <c r="G827" s="14">
        <f ca="1">G826*(1+Returns!G827)</f>
        <v>17896824.067822549</v>
      </c>
      <c r="H827" s="14">
        <f ca="1">H826*(1+Returns!H827)</f>
        <v>13613990.292516315</v>
      </c>
      <c r="I827" s="14">
        <f ca="1">I826*(1+Returns!I827)</f>
        <v>6902726.7188567929</v>
      </c>
      <c r="J827" s="14">
        <f ca="1">J826*(1+Returns!J827)</f>
        <v>0</v>
      </c>
      <c r="K827" s="14">
        <f ca="1">K826*(1+Returns!K827)</f>
        <v>0</v>
      </c>
      <c r="L827" s="14">
        <f ca="1">L826*(1+Returns!L827)</f>
        <v>27189888.973759227</v>
      </c>
      <c r="M827" s="14">
        <f ca="1">M826*(1+Returns!M827)</f>
        <v>27380712.131887902</v>
      </c>
      <c r="N827" s="14">
        <f ca="1">N826*(1+Returns!N827)-R827-T827</f>
        <v>45465329.632233568</v>
      </c>
      <c r="O827" s="17">
        <f ca="1">(Assumptions!$B$16 / 252)*F826</f>
        <v>4393.2667960314056</v>
      </c>
      <c r="P827" s="17">
        <f t="shared" ca="1" si="124"/>
        <v>26272.924217027939</v>
      </c>
      <c r="Q827" s="16">
        <f t="shared" si="125"/>
        <v>0</v>
      </c>
      <c r="R827" s="17">
        <f t="shared" si="126"/>
        <v>0</v>
      </c>
      <c r="S827" s="19">
        <f t="shared" si="127"/>
        <v>0</v>
      </c>
      <c r="T827" s="20">
        <f ca="1">IF(AND(S827=1,F826&gt;D826),Assumptions!$B$17*(F826-D826),0)</f>
        <v>0</v>
      </c>
      <c r="U827" s="27">
        <f t="shared" ca="1" si="128"/>
        <v>2.5504265062736842E-4</v>
      </c>
      <c r="V827" s="34">
        <f t="shared" ca="1" si="129"/>
        <v>0.38423198892859478</v>
      </c>
    </row>
    <row r="828" spans="1:22" x14ac:dyDescent="0.25">
      <c r="A828" s="4">
        <f t="shared" si="120"/>
        <v>6</v>
      </c>
      <c r="B828" s="4">
        <f t="shared" si="121"/>
        <v>2015</v>
      </c>
      <c r="C828" s="9">
        <v>42165</v>
      </c>
      <c r="D828" s="12">
        <f ca="1">(1+[1]Returns!E828)*D827</f>
        <v>134311649.55741331</v>
      </c>
      <c r="E828" s="12">
        <f t="shared" ca="1" si="122"/>
        <v>138603265.86981368</v>
      </c>
      <c r="F828" s="12">
        <f t="shared" ca="1" si="123"/>
        <v>138572598.55833021</v>
      </c>
      <c r="G828" s="14">
        <f ca="1">G827*(1+Returns!G828)</f>
        <v>17987314.217135876</v>
      </c>
      <c r="H828" s="14">
        <f ca="1">H827*(1+Returns!H828)</f>
        <v>13621223.217982657</v>
      </c>
      <c r="I828" s="14">
        <f ca="1">I827*(1+Returns!I828)</f>
        <v>6906557.053670614</v>
      </c>
      <c r="J828" s="14">
        <f ca="1">J827*(1+Returns!J828)</f>
        <v>0</v>
      </c>
      <c r="K828" s="14">
        <f ca="1">K827*(1+Returns!K828)</f>
        <v>0</v>
      </c>
      <c r="L828" s="14">
        <f ca="1">L827*(1+Returns!L828)</f>
        <v>27204270.167194616</v>
      </c>
      <c r="M828" s="14">
        <f ca="1">M827*(1+Returns!M828)</f>
        <v>27395518.230330743</v>
      </c>
      <c r="N828" s="14">
        <f ca="1">N827*(1+Returns!N828)-R828-T828</f>
        <v>45488382.983499184</v>
      </c>
      <c r="O828" s="17">
        <f ca="1">(Assumptions!$B$16 / 252)*F827</f>
        <v>4394.3872664399787</v>
      </c>
      <c r="P828" s="17">
        <f t="shared" ca="1" si="124"/>
        <v>30667.311483467918</v>
      </c>
      <c r="Q828" s="16">
        <f t="shared" si="125"/>
        <v>0</v>
      </c>
      <c r="R828" s="17">
        <f t="shared" si="126"/>
        <v>0</v>
      </c>
      <c r="S828" s="19">
        <f t="shared" si="127"/>
        <v>0</v>
      </c>
      <c r="T828" s="20">
        <f ca="1">IF(AND(S828=1,F827&gt;D827),Assumptions!$B$17*(F827-D827),0)</f>
        <v>0</v>
      </c>
      <c r="U828" s="27">
        <f t="shared" ca="1" si="128"/>
        <v>1.0792964377777103E-3</v>
      </c>
      <c r="V828" s="34">
        <f t="shared" ca="1" si="129"/>
        <v>0.38572598558330329</v>
      </c>
    </row>
    <row r="829" spans="1:22" x14ac:dyDescent="0.25">
      <c r="A829" s="4">
        <f t="shared" si="120"/>
        <v>6</v>
      </c>
      <c r="B829" s="4">
        <f t="shared" si="121"/>
        <v>2015</v>
      </c>
      <c r="C829" s="9">
        <v>42166</v>
      </c>
      <c r="D829" s="12">
        <f ca="1">(1+[1]Returns!E829)*D828</f>
        <v>134379816.74891317</v>
      </c>
      <c r="E829" s="12">
        <f t="shared" ca="1" si="122"/>
        <v>138906882.35922652</v>
      </c>
      <c r="F829" s="12">
        <f t="shared" ca="1" si="123"/>
        <v>138871815.91763011</v>
      </c>
      <c r="G829" s="14">
        <f ca="1">G828*(1+Returns!G829)</f>
        <v>18227593.532787766</v>
      </c>
      <c r="H829" s="14">
        <f ca="1">H828*(1+Returns!H829)</f>
        <v>13628459.986202644</v>
      </c>
      <c r="I829" s="14">
        <f ca="1">I828*(1+Returns!I829)</f>
        <v>6910389.5139437476</v>
      </c>
      <c r="J829" s="14">
        <f ca="1">J828*(1+Returns!J829)</f>
        <v>0</v>
      </c>
      <c r="K829" s="14">
        <f ca="1">K828*(1+Returns!K829)</f>
        <v>0</v>
      </c>
      <c r="L829" s="14">
        <f ca="1">L828*(1+Returns!L829)</f>
        <v>27218658.967087127</v>
      </c>
      <c r="M829" s="14">
        <f ca="1">M828*(1+Returns!M829)</f>
        <v>27410332.335159615</v>
      </c>
      <c r="N829" s="14">
        <f ca="1">N828*(1+Returns!N829)-R829-T829</f>
        <v>45511448.024045601</v>
      </c>
      <c r="O829" s="17">
        <f ca="1">(Assumptions!$B$16 / 252)*F828</f>
        <v>4399.1301129628637</v>
      </c>
      <c r="P829" s="17">
        <f t="shared" ca="1" si="124"/>
        <v>35066.441596430785</v>
      </c>
      <c r="Q829" s="16">
        <f t="shared" si="125"/>
        <v>0</v>
      </c>
      <c r="R829" s="17">
        <f t="shared" si="126"/>
        <v>0</v>
      </c>
      <c r="S829" s="19">
        <f t="shared" si="127"/>
        <v>0</v>
      </c>
      <c r="T829" s="20">
        <f ca="1">IF(AND(S829=1,F828&gt;D828),Assumptions!$B$17*(F828-D828),0)</f>
        <v>0</v>
      </c>
      <c r="U829" s="27">
        <f t="shared" ca="1" si="128"/>
        <v>2.1592822997682504E-3</v>
      </c>
      <c r="V829" s="34">
        <f t="shared" ca="1" si="129"/>
        <v>0.38871815917630226</v>
      </c>
    </row>
    <row r="830" spans="1:22" x14ac:dyDescent="0.25">
      <c r="A830" s="4">
        <f t="shared" si="120"/>
        <v>6</v>
      </c>
      <c r="B830" s="4">
        <f t="shared" si="121"/>
        <v>2015</v>
      </c>
      <c r="C830" s="9">
        <v>42167</v>
      </c>
      <c r="D830" s="12">
        <f ca="1">(1+[1]Returns!E830)*D829</f>
        <v>134448018.53730774</v>
      </c>
      <c r="E830" s="12">
        <f t="shared" ca="1" si="122"/>
        <v>139199288.30096793</v>
      </c>
      <c r="F830" s="12">
        <f t="shared" ca="1" si="123"/>
        <v>139159813.23029476</v>
      </c>
      <c r="G830" s="14">
        <f ca="1">G829*(1+Returns!G830)</f>
        <v>18456629.012930624</v>
      </c>
      <c r="H830" s="14">
        <f ca="1">H829*(1+Returns!H830)</f>
        <v>13635700.599217877</v>
      </c>
      <c r="I830" s="14">
        <f ca="1">I829*(1+Returns!I830)</f>
        <v>6914224.100855615</v>
      </c>
      <c r="J830" s="14">
        <f ca="1">J829*(1+Returns!J830)</f>
        <v>0</v>
      </c>
      <c r="K830" s="14">
        <f ca="1">K829*(1+Returns!K830)</f>
        <v>0</v>
      </c>
      <c r="L830" s="14">
        <f ca="1">L829*(1+Returns!L830)</f>
        <v>27233055.377459943</v>
      </c>
      <c r="M830" s="14">
        <f ca="1">M829*(1+Returns!M830)</f>
        <v>27425154.450703964</v>
      </c>
      <c r="N830" s="14">
        <f ca="1">N829*(1+Returns!N830)-R830-T830</f>
        <v>45534524.759799905</v>
      </c>
      <c r="O830" s="17">
        <f ca="1">(Assumptions!$B$16 / 252)*F829</f>
        <v>4408.6290767501623</v>
      </c>
      <c r="P830" s="17">
        <f t="shared" ca="1" si="124"/>
        <v>39475.070673180948</v>
      </c>
      <c r="Q830" s="16">
        <f t="shared" si="125"/>
        <v>0</v>
      </c>
      <c r="R830" s="17">
        <f t="shared" si="126"/>
        <v>0</v>
      </c>
      <c r="S830" s="19">
        <f t="shared" si="127"/>
        <v>0</v>
      </c>
      <c r="T830" s="20">
        <f ca="1">IF(AND(S830=1,F829&gt;D829),Assumptions!$B$17*(F829-D829),0)</f>
        <v>0</v>
      </c>
      <c r="U830" s="27">
        <f t="shared" ca="1" si="128"/>
        <v>2.0738355782390361E-3</v>
      </c>
      <c r="V830" s="34">
        <f t="shared" ca="1" si="129"/>
        <v>0.39159813230294871</v>
      </c>
    </row>
    <row r="831" spans="1:22" x14ac:dyDescent="0.25">
      <c r="A831" s="4">
        <f t="shared" si="120"/>
        <v>6</v>
      </c>
      <c r="B831" s="4">
        <f t="shared" si="121"/>
        <v>2015</v>
      </c>
      <c r="C831" s="9">
        <v>42170</v>
      </c>
      <c r="D831" s="12">
        <f ca="1">(1+[1]Returns!E831)*D830</f>
        <v>134516254.94015598</v>
      </c>
      <c r="E831" s="12">
        <f t="shared" ca="1" si="122"/>
        <v>139295468.95781672</v>
      </c>
      <c r="F831" s="12">
        <f t="shared" ca="1" si="123"/>
        <v>139251576.11529496</v>
      </c>
      <c r="G831" s="14">
        <f ca="1">G830*(1+Returns!G831)</f>
        <v>18489405.902833242</v>
      </c>
      <c r="H831" s="14">
        <f ca="1">H830*(1+Returns!H831)</f>
        <v>13642945.059071042</v>
      </c>
      <c r="I831" s="14">
        <f ca="1">I830*(1+Returns!I831)</f>
        <v>6918060.8155862913</v>
      </c>
      <c r="J831" s="14">
        <f ca="1">J830*(1+Returns!J831)</f>
        <v>0</v>
      </c>
      <c r="K831" s="14">
        <f ca="1">K830*(1+Returns!K831)</f>
        <v>0</v>
      </c>
      <c r="L831" s="14">
        <f ca="1">L830*(1+Returns!L831)</f>
        <v>27247459.402338378</v>
      </c>
      <c r="M831" s="14">
        <f ca="1">M830*(1+Returns!M831)</f>
        <v>27439984.581295576</v>
      </c>
      <c r="N831" s="14">
        <f ca="1">N830*(1+Returns!N831)-R831-T831</f>
        <v>45557613.196692191</v>
      </c>
      <c r="O831" s="17">
        <f ca="1">(Assumptions!$B$16 / 252)*F830</f>
        <v>4417.7718485807864</v>
      </c>
      <c r="P831" s="17">
        <f t="shared" ca="1" si="124"/>
        <v>43892.842521761733</v>
      </c>
      <c r="Q831" s="16">
        <f t="shared" si="125"/>
        <v>0</v>
      </c>
      <c r="R831" s="17">
        <f t="shared" si="126"/>
        <v>0</v>
      </c>
      <c r="S831" s="19">
        <f t="shared" si="127"/>
        <v>0</v>
      </c>
      <c r="T831" s="20">
        <f ca="1">IF(AND(S831=1,F830&gt;D830),Assumptions!$B$17*(F830-D830),0)</f>
        <v>0</v>
      </c>
      <c r="U831" s="27">
        <f t="shared" ca="1" si="128"/>
        <v>6.5940649725027001E-4</v>
      </c>
      <c r="V831" s="34">
        <f t="shared" ca="1" si="129"/>
        <v>0.39251576115295062</v>
      </c>
    </row>
    <row r="832" spans="1:22" x14ac:dyDescent="0.25">
      <c r="A832" s="4">
        <f t="shared" si="120"/>
        <v>6</v>
      </c>
      <c r="B832" s="4">
        <f t="shared" si="121"/>
        <v>2015</v>
      </c>
      <c r="C832" s="9">
        <v>42171</v>
      </c>
      <c r="D832" s="12">
        <f ca="1">(1+[1]Returns!E832)*D831</f>
        <v>134584525.97502574</v>
      </c>
      <c r="E832" s="12">
        <f t="shared" ca="1" si="122"/>
        <v>139618297.90819559</v>
      </c>
      <c r="F832" s="12">
        <f t="shared" ca="1" si="123"/>
        <v>139569984.38071778</v>
      </c>
      <c r="G832" s="14">
        <f ca="1">G831*(1+Returns!G832)</f>
        <v>18748797.763399161</v>
      </c>
      <c r="H832" s="14">
        <f ca="1">H831*(1+Returns!H832)</f>
        <v>13650193.367805911</v>
      </c>
      <c r="I832" s="14">
        <f ca="1">I831*(1+Returns!I832)</f>
        <v>6921899.6593165062</v>
      </c>
      <c r="J832" s="14">
        <f ca="1">J831*(1+Returns!J832)</f>
        <v>0</v>
      </c>
      <c r="K832" s="14">
        <f ca="1">K831*(1+Returns!K832)</f>
        <v>0</v>
      </c>
      <c r="L832" s="14">
        <f ca="1">L831*(1+Returns!L832)</f>
        <v>27261871.045749873</v>
      </c>
      <c r="M832" s="14">
        <f ca="1">M831*(1+Returns!M832)</f>
        <v>27454822.731268585</v>
      </c>
      <c r="N832" s="14">
        <f ca="1">N831*(1+Returns!N832)-R832-T832</f>
        <v>45580713.340655558</v>
      </c>
      <c r="O832" s="17">
        <f ca="1">(Assumptions!$B$16 / 252)*F831</f>
        <v>4420.6849560411101</v>
      </c>
      <c r="P832" s="17">
        <f t="shared" ca="1" si="124"/>
        <v>48313.52747780284</v>
      </c>
      <c r="Q832" s="16">
        <f t="shared" si="125"/>
        <v>0</v>
      </c>
      <c r="R832" s="17">
        <f t="shared" si="126"/>
        <v>0</v>
      </c>
      <c r="S832" s="19">
        <f t="shared" si="127"/>
        <v>0</v>
      </c>
      <c r="T832" s="20">
        <f ca="1">IF(AND(S832=1,F831&gt;D831),Assumptions!$B$17*(F831-D831),0)</f>
        <v>0</v>
      </c>
      <c r="U832" s="27">
        <f t="shared" ca="1" si="128"/>
        <v>2.2865684849353585E-3</v>
      </c>
      <c r="V832" s="34">
        <f t="shared" ca="1" si="129"/>
        <v>0.39569984380717882</v>
      </c>
    </row>
    <row r="833" spans="1:22" x14ac:dyDescent="0.25">
      <c r="A833" s="4">
        <f t="shared" si="120"/>
        <v>6</v>
      </c>
      <c r="B833" s="4">
        <f t="shared" si="121"/>
        <v>2015</v>
      </c>
      <c r="C833" s="9">
        <v>42172</v>
      </c>
      <c r="D833" s="12">
        <f ca="1">(1+[1]Returns!E833)*D832</f>
        <v>134652831.65949383</v>
      </c>
      <c r="E833" s="12">
        <f t="shared" ca="1" si="122"/>
        <v>139573227.57856667</v>
      </c>
      <c r="F833" s="12">
        <f t="shared" ca="1" si="123"/>
        <v>139520483.25793391</v>
      </c>
      <c r="G833" s="14">
        <f ca="1">G832*(1+Returns!G833)</f>
        <v>18640257.003562089</v>
      </c>
      <c r="H833" s="14">
        <f ca="1">H832*(1+Returns!H833)</f>
        <v>13657445.527467342</v>
      </c>
      <c r="I833" s="14">
        <f ca="1">I832*(1+Returns!I833)</f>
        <v>6925740.6332276464</v>
      </c>
      <c r="J833" s="14">
        <f ca="1">J832*(1+Returns!J833)</f>
        <v>0</v>
      </c>
      <c r="K833" s="14">
        <f ca="1">K832*(1+Returns!K833)</f>
        <v>0</v>
      </c>
      <c r="L833" s="14">
        <f ca="1">L832*(1+Returns!L833)</f>
        <v>27276290.311724</v>
      </c>
      <c r="M833" s="14">
        <f ca="1">M832*(1+Returns!M833)</f>
        <v>27469668.904959463</v>
      </c>
      <c r="N833" s="14">
        <f ca="1">N832*(1+Returns!N833)-R833-T833</f>
        <v>45603825.197626121</v>
      </c>
      <c r="O833" s="17">
        <f ca="1">(Assumptions!$B$16 / 252)*F832</f>
        <v>4430.7931549434215</v>
      </c>
      <c r="P833" s="17">
        <f t="shared" ca="1" si="124"/>
        <v>52744.320632746261</v>
      </c>
      <c r="Q833" s="16">
        <f t="shared" si="125"/>
        <v>0</v>
      </c>
      <c r="R833" s="17">
        <f t="shared" si="126"/>
        <v>0</v>
      </c>
      <c r="S833" s="19">
        <f t="shared" si="127"/>
        <v>0</v>
      </c>
      <c r="T833" s="20">
        <f ca="1">IF(AND(S833=1,F832&gt;D832),Assumptions!$B$17*(F832-D832),0)</f>
        <v>0</v>
      </c>
      <c r="U833" s="27">
        <f t="shared" ca="1" si="128"/>
        <v>-3.5466882799695121E-4</v>
      </c>
      <c r="V833" s="34">
        <f t="shared" ca="1" si="129"/>
        <v>0.39520483257934025</v>
      </c>
    </row>
    <row r="834" spans="1:22" x14ac:dyDescent="0.25">
      <c r="A834" s="4">
        <f t="shared" si="120"/>
        <v>6</v>
      </c>
      <c r="B834" s="4">
        <f t="shared" si="121"/>
        <v>2015</v>
      </c>
      <c r="C834" s="9">
        <v>42173</v>
      </c>
      <c r="D834" s="12">
        <f ca="1">(1+[1]Returns!E834)*D833</f>
        <v>134721172.01114598</v>
      </c>
      <c r="E834" s="12">
        <f t="shared" ca="1" si="122"/>
        <v>139419977.91282532</v>
      </c>
      <c r="F834" s="12">
        <f t="shared" ca="1" si="123"/>
        <v>139362804.37050185</v>
      </c>
      <c r="G834" s="14">
        <f ca="1">G833*(1+Returns!G834)</f>
        <v>18423503.549679786</v>
      </c>
      <c r="H834" s="14">
        <f ca="1">H833*(1+Returns!H834)</f>
        <v>13664701.54010128</v>
      </c>
      <c r="I834" s="14">
        <f ca="1">I833*(1+Returns!I834)</f>
        <v>6929583.7385017518</v>
      </c>
      <c r="J834" s="14">
        <f ca="1">J833*(1+Returns!J834)</f>
        <v>0</v>
      </c>
      <c r="K834" s="14">
        <f ca="1">K833*(1+Returns!K834)</f>
        <v>0</v>
      </c>
      <c r="L834" s="14">
        <f ca="1">L833*(1+Returns!L834)</f>
        <v>27290717.204292458</v>
      </c>
      <c r="M834" s="14">
        <f ca="1">M833*(1+Returns!M834)</f>
        <v>27484523.106707029</v>
      </c>
      <c r="N834" s="14">
        <f ca="1">N833*(1+Returns!N834)-R834-T834</f>
        <v>45626948.773543</v>
      </c>
      <c r="O834" s="17">
        <f ca="1">(Assumptions!$B$16 / 252)*F833</f>
        <v>4429.2216907280608</v>
      </c>
      <c r="P834" s="17">
        <f t="shared" ca="1" si="124"/>
        <v>57173.542323474321</v>
      </c>
      <c r="Q834" s="16">
        <f t="shared" si="125"/>
        <v>0</v>
      </c>
      <c r="R834" s="17">
        <f t="shared" si="126"/>
        <v>0</v>
      </c>
      <c r="S834" s="19">
        <f t="shared" si="127"/>
        <v>0</v>
      </c>
      <c r="T834" s="20">
        <f ca="1">IF(AND(S834=1,F833&gt;D833),Assumptions!$B$17*(F833-D833),0)</f>
        <v>0</v>
      </c>
      <c r="U834" s="27">
        <f t="shared" ca="1" si="128"/>
        <v>-1.1301486616883683E-3</v>
      </c>
      <c r="V834" s="34">
        <f t="shared" ca="1" si="129"/>
        <v>0.39362804370501947</v>
      </c>
    </row>
    <row r="835" spans="1:22" x14ac:dyDescent="0.25">
      <c r="A835" s="4">
        <f t="shared" si="120"/>
        <v>6</v>
      </c>
      <c r="B835" s="4">
        <f t="shared" si="121"/>
        <v>2015</v>
      </c>
      <c r="C835" s="9">
        <v>42174</v>
      </c>
      <c r="D835" s="12">
        <f ca="1">(1+[1]Returns!E835)*D834</f>
        <v>134789547.04757679</v>
      </c>
      <c r="E835" s="12">
        <f t="shared" ca="1" si="122"/>
        <v>139539987.59124988</v>
      </c>
      <c r="F835" s="12">
        <f t="shared" ca="1" si="123"/>
        <v>139478389.83291465</v>
      </c>
      <c r="G835" s="14">
        <f ca="1">G834*(1+Returns!G835)</f>
        <v>18479976.064483754</v>
      </c>
      <c r="H835" s="14">
        <f ca="1">H834*(1+Returns!H835)</f>
        <v>13671961.407754757</v>
      </c>
      <c r="I835" s="14">
        <f ca="1">I834*(1+Returns!I835)</f>
        <v>6933428.9763215203</v>
      </c>
      <c r="J835" s="14">
        <f ca="1">J834*(1+Returns!J835)</f>
        <v>0</v>
      </c>
      <c r="K835" s="14">
        <f ca="1">K834*(1+Returns!K835)</f>
        <v>0</v>
      </c>
      <c r="L835" s="14">
        <f ca="1">L834*(1+Returns!L835)</f>
        <v>27305151.727489084</v>
      </c>
      <c r="M835" s="14">
        <f ca="1">M834*(1+Returns!M835)</f>
        <v>27499385.340852447</v>
      </c>
      <c r="N835" s="14">
        <f ca="1">N834*(1+Returns!N835)-R835-T835</f>
        <v>45650084.074348323</v>
      </c>
      <c r="O835" s="17">
        <f ca="1">(Assumptions!$B$16 / 252)*F834</f>
        <v>4424.2160117619633</v>
      </c>
      <c r="P835" s="17">
        <f t="shared" ca="1" si="124"/>
        <v>61597.758335236285</v>
      </c>
      <c r="Q835" s="16">
        <f t="shared" si="125"/>
        <v>0</v>
      </c>
      <c r="R835" s="17">
        <f t="shared" si="126"/>
        <v>0</v>
      </c>
      <c r="S835" s="19">
        <f t="shared" si="127"/>
        <v>0</v>
      </c>
      <c r="T835" s="20">
        <f ca="1">IF(AND(S835=1,F834&gt;D834),Assumptions!$B$17*(F834-D834),0)</f>
        <v>0</v>
      </c>
      <c r="U835" s="27">
        <f t="shared" ca="1" si="128"/>
        <v>8.2938530790110931E-4</v>
      </c>
      <c r="V835" s="34">
        <f t="shared" ca="1" si="129"/>
        <v>0.3947838983291474</v>
      </c>
    </row>
    <row r="836" spans="1:22" x14ac:dyDescent="0.25">
      <c r="A836" s="4">
        <f t="shared" ref="A836:A899" si="130">MONTH(C836)</f>
        <v>6</v>
      </c>
      <c r="B836" s="4">
        <f t="shared" ref="B836:B899" si="131">YEAR(C836)</f>
        <v>2015</v>
      </c>
      <c r="C836" s="9">
        <v>42177</v>
      </c>
      <c r="D836" s="12">
        <f ca="1">(1+[1]Returns!E836)*D835</f>
        <v>134857956.78638983</v>
      </c>
      <c r="E836" s="12">
        <f t="shared" ref="E836:E899" ca="1" si="132">SUM(G836:N836)</f>
        <v>139583333.23351943</v>
      </c>
      <c r="F836" s="12">
        <f t="shared" ref="F836:F899" ca="1" si="133">E836-P836</f>
        <v>139517307.58979267</v>
      </c>
      <c r="G836" s="14">
        <f ca="1">G835*(1+Returns!G836)</f>
        <v>18459751.150096938</v>
      </c>
      <c r="H836" s="14">
        <f ca="1">H835*(1+Returns!H836)</f>
        <v>13679225.132475888</v>
      </c>
      <c r="I836" s="14">
        <f ca="1">I835*(1+Returns!I836)</f>
        <v>6937276.3478703042</v>
      </c>
      <c r="J836" s="14">
        <f ca="1">J835*(1+Returns!J836)</f>
        <v>0</v>
      </c>
      <c r="K836" s="14">
        <f ca="1">K835*(1+Returns!K836)</f>
        <v>0</v>
      </c>
      <c r="L836" s="14">
        <f ca="1">L835*(1+Returns!L836)</f>
        <v>27319593.885349847</v>
      </c>
      <c r="M836" s="14">
        <f ca="1">M835*(1+Returns!M836)</f>
        <v>27514255.611739233</v>
      </c>
      <c r="N836" s="14">
        <f ca="1">N835*(1+Returns!N836)-R836-T836</f>
        <v>45673231.105987236</v>
      </c>
      <c r="O836" s="17">
        <f ca="1">(Assumptions!$B$16 / 252)*F835</f>
        <v>4427.8853915211002</v>
      </c>
      <c r="P836" s="17">
        <f t="shared" ca="1" si="124"/>
        <v>66025.643726757378</v>
      </c>
      <c r="Q836" s="16">
        <f t="shared" si="125"/>
        <v>0</v>
      </c>
      <c r="R836" s="17">
        <f t="shared" si="126"/>
        <v>0</v>
      </c>
      <c r="S836" s="19">
        <f t="shared" si="127"/>
        <v>0</v>
      </c>
      <c r="T836" s="20">
        <f ca="1">IF(AND(S836=1,F835&gt;D835),Assumptions!$B$17*(F835-D835),0)</f>
        <v>0</v>
      </c>
      <c r="U836" s="27">
        <f t="shared" ca="1" si="128"/>
        <v>2.7902356002695861E-4</v>
      </c>
      <c r="V836" s="34">
        <f t="shared" ca="1" si="129"/>
        <v>0.39517307589792749</v>
      </c>
    </row>
    <row r="837" spans="1:22" x14ac:dyDescent="0.25">
      <c r="A837" s="4">
        <f t="shared" si="130"/>
        <v>6</v>
      </c>
      <c r="B837" s="4">
        <f t="shared" si="131"/>
        <v>2015</v>
      </c>
      <c r="C837" s="9">
        <v>42178</v>
      </c>
      <c r="D837" s="12">
        <f ca="1">(1+[1]Returns!E837)*D836</f>
        <v>134926401.24519762</v>
      </c>
      <c r="E837" s="12">
        <f t="shared" ca="1" si="132"/>
        <v>139563047.47945812</v>
      </c>
      <c r="F837" s="12">
        <f t="shared" ca="1" si="133"/>
        <v>139492592.71485549</v>
      </c>
      <c r="G837" s="14">
        <f ca="1">G836*(1+Returns!G837)</f>
        <v>18375861.428778123</v>
      </c>
      <c r="H837" s="14">
        <f ca="1">H836*(1+Returns!H837)</f>
        <v>13686492.716313884</v>
      </c>
      <c r="I837" s="14">
        <f ca="1">I836*(1+Returns!I837)</f>
        <v>6941125.8543321136</v>
      </c>
      <c r="J837" s="14">
        <f ca="1">J836*(1+Returns!J837)</f>
        <v>0</v>
      </c>
      <c r="K837" s="14">
        <f ca="1">K836*(1+Returns!K837)</f>
        <v>0</v>
      </c>
      <c r="L837" s="14">
        <f ca="1">L836*(1+Returns!L837)</f>
        <v>27334043.681912851</v>
      </c>
      <c r="M837" s="14">
        <f ca="1">M836*(1+Returns!M837)</f>
        <v>27529133.923713248</v>
      </c>
      <c r="N837" s="14">
        <f ca="1">N836*(1+Returns!N837)-R837-T837</f>
        <v>45696389.874407902</v>
      </c>
      <c r="O837" s="17">
        <f ca="1">(Assumptions!$B$16 / 252)*F836</f>
        <v>4429.1208758664334</v>
      </c>
      <c r="P837" s="17">
        <f t="shared" ref="P837:P900" ca="1" si="134">P836+O837-IF(Q837=1,P836,0)</f>
        <v>70454.764602623807</v>
      </c>
      <c r="Q837" s="16">
        <f t="shared" ref="Q837:Q900" si="135">IF(DAY(C837)&lt;DAY(C836),1,0)</f>
        <v>0</v>
      </c>
      <c r="R837" s="17">
        <f t="shared" ref="R837:R900" si="136">IF(Q837=1,P836,0)</f>
        <v>0</v>
      </c>
      <c r="S837" s="19">
        <f t="shared" ref="S837:S900" si="137">IF(AND(DAY(C837)&lt;DAY(C836),OR(MONTH(C837)=7,MONTH(C837)=1)),1,0)</f>
        <v>0</v>
      </c>
      <c r="T837" s="20">
        <f ca="1">IF(AND(S837=1,F836&gt;D836),Assumptions!$B$17*(F836-D836),0)</f>
        <v>0</v>
      </c>
      <c r="U837" s="27">
        <f t="shared" ref="U837:U900" ca="1" si="138">F837/F836-1</f>
        <v>-1.7714558404358094E-4</v>
      </c>
      <c r="V837" s="34">
        <f t="shared" ca="1" si="129"/>
        <v>0.39492592714855568</v>
      </c>
    </row>
    <row r="838" spans="1:22" x14ac:dyDescent="0.25">
      <c r="A838" s="4">
        <f t="shared" si="130"/>
        <v>6</v>
      </c>
      <c r="B838" s="4">
        <f t="shared" si="131"/>
        <v>2015</v>
      </c>
      <c r="C838" s="9">
        <v>42179</v>
      </c>
      <c r="D838" s="12">
        <f ca="1">(1+[1]Returns!E838)*D837</f>
        <v>134994880.4416216</v>
      </c>
      <c r="E838" s="12">
        <f t="shared" ca="1" si="132"/>
        <v>139581512.29900703</v>
      </c>
      <c r="F838" s="12">
        <f t="shared" ca="1" si="133"/>
        <v>139506629.19812775</v>
      </c>
      <c r="G838" s="14">
        <f ca="1">G837*(1+Returns!G838)</f>
        <v>18330688.852893841</v>
      </c>
      <c r="H838" s="14">
        <f ca="1">H837*(1+Returns!H838)</f>
        <v>13693764.161319038</v>
      </c>
      <c r="I838" s="14">
        <f ca="1">I837*(1+Returns!I838)</f>
        <v>6944977.4968916159</v>
      </c>
      <c r="J838" s="14">
        <f ca="1">J837*(1+Returns!J838)</f>
        <v>0</v>
      </c>
      <c r="K838" s="14">
        <f ca="1">K837*(1+Returns!K838)</f>
        <v>0</v>
      </c>
      <c r="L838" s="14">
        <f ca="1">L837*(1+Returns!L838)</f>
        <v>27348501.121218335</v>
      </c>
      <c r="M838" s="14">
        <f ca="1">M837*(1+Returns!M838)</f>
        <v>27544020.281122703</v>
      </c>
      <c r="N838" s="14">
        <f ca="1">N837*(1+Returns!N838)-R838-T838</f>
        <v>45719560.385561496</v>
      </c>
      <c r="O838" s="17">
        <f ca="1">(Assumptions!$B$16 / 252)*F837</f>
        <v>4428.3362766620785</v>
      </c>
      <c r="P838" s="17">
        <f t="shared" ca="1" si="134"/>
        <v>74883.100879285892</v>
      </c>
      <c r="Q838" s="16">
        <f t="shared" si="135"/>
        <v>0</v>
      </c>
      <c r="R838" s="17">
        <f t="shared" si="136"/>
        <v>0</v>
      </c>
      <c r="S838" s="19">
        <f t="shared" si="137"/>
        <v>0</v>
      </c>
      <c r="T838" s="20">
        <f ca="1">IF(AND(S838=1,F837&gt;D837),Assumptions!$B$17*(F837-D837),0)</f>
        <v>0</v>
      </c>
      <c r="U838" s="27">
        <f t="shared" ca="1" si="138"/>
        <v>1.0062529485677096E-4</v>
      </c>
      <c r="V838" s="34">
        <f t="shared" ref="V838:V901" ca="1" si="139">(1+V837)*(1+U838)-1</f>
        <v>0.39506629198127841</v>
      </c>
    </row>
    <row r="839" spans="1:22" x14ac:dyDescent="0.25">
      <c r="A839" s="4">
        <f t="shared" si="130"/>
        <v>6</v>
      </c>
      <c r="B839" s="4">
        <f t="shared" si="131"/>
        <v>2015</v>
      </c>
      <c r="C839" s="9">
        <v>42180</v>
      </c>
      <c r="D839" s="12">
        <f ca="1">(1+[1]Returns!E839)*D838</f>
        <v>135063394.39329213</v>
      </c>
      <c r="E839" s="12">
        <f t="shared" ca="1" si="132"/>
        <v>139870364.80343252</v>
      </c>
      <c r="F839" s="12">
        <f t="shared" ca="1" si="133"/>
        <v>139791052.92067394</v>
      </c>
      <c r="G839" s="14">
        <f ca="1">G838*(1+Returns!G839)</f>
        <v>18555870.516126584</v>
      </c>
      <c r="H839" s="14">
        <f ca="1">H838*(1+Returns!H839)</f>
        <v>13701039.469542736</v>
      </c>
      <c r="I839" s="14">
        <f ca="1">I838*(1+Returns!I839)</f>
        <v>6948831.2767341351</v>
      </c>
      <c r="J839" s="14">
        <f ca="1">J838*(1+Returns!J839)</f>
        <v>0</v>
      </c>
      <c r="K839" s="14">
        <f ca="1">K838*(1+Returns!K839)</f>
        <v>0</v>
      </c>
      <c r="L839" s="14">
        <f ca="1">L838*(1+Returns!L839)</f>
        <v>27362966.207308676</v>
      </c>
      <c r="M839" s="14">
        <f ca="1">M838*(1+Returns!M839)</f>
        <v>27558914.688318159</v>
      </c>
      <c r="N839" s="14">
        <f ca="1">N838*(1+Returns!N839)-R839-T839</f>
        <v>45742742.645402208</v>
      </c>
      <c r="O839" s="17">
        <f ca="1">(Assumptions!$B$16 / 252)*F838</f>
        <v>4428.7818793056422</v>
      </c>
      <c r="P839" s="17">
        <f t="shared" ca="1" si="134"/>
        <v>79311.882758591528</v>
      </c>
      <c r="Q839" s="16">
        <f t="shared" si="135"/>
        <v>0</v>
      </c>
      <c r="R839" s="17">
        <f t="shared" si="136"/>
        <v>0</v>
      </c>
      <c r="S839" s="19">
        <f t="shared" si="137"/>
        <v>0</v>
      </c>
      <c r="T839" s="20">
        <f ca="1">IF(AND(S839=1,F838&gt;D838),Assumptions!$B$17*(F838-D838),0)</f>
        <v>0</v>
      </c>
      <c r="U839" s="27">
        <f t="shared" ca="1" si="138"/>
        <v>2.0387828462420376E-3</v>
      </c>
      <c r="V839" s="34">
        <f t="shared" ca="1" si="139"/>
        <v>0.39791052920674042</v>
      </c>
    </row>
    <row r="840" spans="1:22" x14ac:dyDescent="0.25">
      <c r="A840" s="4">
        <f t="shared" si="130"/>
        <v>6</v>
      </c>
      <c r="B840" s="4">
        <f t="shared" si="131"/>
        <v>2015</v>
      </c>
      <c r="C840" s="9">
        <v>42181</v>
      </c>
      <c r="D840" s="12">
        <f ca="1">(1+[1]Returns!E840)*D839</f>
        <v>135131943.11784855</v>
      </c>
      <c r="E840" s="12">
        <f t="shared" ca="1" si="132"/>
        <v>140062174.12063238</v>
      </c>
      <c r="F840" s="12">
        <f t="shared" ca="1" si="133"/>
        <v>139978424.42666996</v>
      </c>
      <c r="G840" s="14">
        <f ca="1">G839*(1+Returns!G840)</f>
        <v>18683975.528781116</v>
      </c>
      <c r="H840" s="14">
        <f ca="1">H839*(1+Returns!H840)</f>
        <v>13708318.643037453</v>
      </c>
      <c r="I840" s="14">
        <f ca="1">I839*(1+Returns!I840)</f>
        <v>6952687.1950456528</v>
      </c>
      <c r="J840" s="14">
        <f ca="1">J839*(1+Returns!J840)</f>
        <v>0</v>
      </c>
      <c r="K840" s="14">
        <f ca="1">K839*(1+Returns!K840)</f>
        <v>0</v>
      </c>
      <c r="L840" s="14">
        <f ca="1">L839*(1+Returns!L840)</f>
        <v>27377438.944228385</v>
      </c>
      <c r="M840" s="14">
        <f ca="1">M839*(1+Returns!M840)</f>
        <v>27573817.149652533</v>
      </c>
      <c r="N840" s="14">
        <f ca="1">N839*(1+Returns!N840)-R840-T840</f>
        <v>45765936.659887254</v>
      </c>
      <c r="O840" s="17">
        <f ca="1">(Assumptions!$B$16 / 252)*F839</f>
        <v>4437.8112038309182</v>
      </c>
      <c r="P840" s="17">
        <f t="shared" ca="1" si="134"/>
        <v>83749.693962422447</v>
      </c>
      <c r="Q840" s="16">
        <f t="shared" si="135"/>
        <v>0</v>
      </c>
      <c r="R840" s="17">
        <f t="shared" si="136"/>
        <v>0</v>
      </c>
      <c r="S840" s="19">
        <f t="shared" si="137"/>
        <v>0</v>
      </c>
      <c r="T840" s="20">
        <f ca="1">IF(AND(S840=1,F839&gt;D839),Assumptions!$B$17*(F839-D839),0)</f>
        <v>0</v>
      </c>
      <c r="U840" s="27">
        <f t="shared" ca="1" si="138"/>
        <v>1.3403683718038462E-3</v>
      </c>
      <c r="V840" s="34">
        <f t="shared" ca="1" si="139"/>
        <v>0.39978424426670078</v>
      </c>
    </row>
    <row r="841" spans="1:22" x14ac:dyDescent="0.25">
      <c r="A841" s="4">
        <f t="shared" si="130"/>
        <v>6</v>
      </c>
      <c r="B841" s="4">
        <f t="shared" si="131"/>
        <v>2015</v>
      </c>
      <c r="C841" s="9">
        <v>42184</v>
      </c>
      <c r="D841" s="12">
        <f ca="1">(1+[1]Returns!E841)*D840</f>
        <v>135200526.63293913</v>
      </c>
      <c r="E841" s="12">
        <f t="shared" ca="1" si="132"/>
        <v>140159118.57993463</v>
      </c>
      <c r="F841" s="12">
        <f t="shared" ca="1" si="133"/>
        <v>140070925.1264666</v>
      </c>
      <c r="G841" s="14">
        <f ca="1">G840*(1+Returns!G841)</f>
        <v>18717182.202582985</v>
      </c>
      <c r="H841" s="14">
        <f ca="1">H840*(1+Returns!H841)</f>
        <v>13715601.683856754</v>
      </c>
      <c r="I841" s="14">
        <f ca="1">I840*(1+Returns!I841)</f>
        <v>6956545.2530128099</v>
      </c>
      <c r="J841" s="14">
        <f ca="1">J840*(1+Returns!J841)</f>
        <v>0</v>
      </c>
      <c r="K841" s="14">
        <f ca="1">K840*(1+Returns!K841)</f>
        <v>0</v>
      </c>
      <c r="L841" s="14">
        <f ca="1">L840*(1+Returns!L841)</f>
        <v>27391919.336024117</v>
      </c>
      <c r="M841" s="14">
        <f ca="1">M840*(1+Returns!M841)</f>
        <v>27588727.669481095</v>
      </c>
      <c r="N841" s="14">
        <f ca="1">N840*(1+Returns!N841)-R841-T841</f>
        <v>45789142.434976861</v>
      </c>
      <c r="O841" s="17">
        <f ca="1">(Assumptions!$B$16 / 252)*F840</f>
        <v>4443.7595056085702</v>
      </c>
      <c r="P841" s="17">
        <f t="shared" ca="1" si="134"/>
        <v>88193.453468031017</v>
      </c>
      <c r="Q841" s="16">
        <f t="shared" si="135"/>
        <v>0</v>
      </c>
      <c r="R841" s="17">
        <f t="shared" si="136"/>
        <v>0</v>
      </c>
      <c r="S841" s="19">
        <f t="shared" si="137"/>
        <v>0</v>
      </c>
      <c r="T841" s="20">
        <f ca="1">IF(AND(S841=1,F840&gt;D840),Assumptions!$B$17*(F840-D840),0)</f>
        <v>0</v>
      </c>
      <c r="U841" s="27">
        <f t="shared" ca="1" si="138"/>
        <v>6.6082112422338746E-4</v>
      </c>
      <c r="V841" s="34">
        <f t="shared" ca="1" si="139"/>
        <v>0.40070925126466728</v>
      </c>
    </row>
    <row r="842" spans="1:22" x14ac:dyDescent="0.25">
      <c r="A842" s="4">
        <f t="shared" si="130"/>
        <v>6</v>
      </c>
      <c r="B842" s="4">
        <f t="shared" si="131"/>
        <v>2015</v>
      </c>
      <c r="C842" s="9">
        <v>42185</v>
      </c>
      <c r="D842" s="12">
        <f ca="1">(1+[1]Returns!E842)*D841</f>
        <v>135269144.95622113</v>
      </c>
      <c r="E842" s="12">
        <f t="shared" ca="1" si="132"/>
        <v>140114993.50277108</v>
      </c>
      <c r="F842" s="12">
        <f t="shared" ca="1" si="133"/>
        <v>140022353.35326728</v>
      </c>
      <c r="G842" s="14">
        <f ca="1">G841*(1+Returns!G842)</f>
        <v>18609285.841352444</v>
      </c>
      <c r="H842" s="14">
        <f ca="1">H841*(1+Returns!H842)</f>
        <v>13722888.594055295</v>
      </c>
      <c r="I842" s="14">
        <f ca="1">I841*(1+Returns!I842)</f>
        <v>6960405.4518229039</v>
      </c>
      <c r="J842" s="14">
        <f ca="1">J841*(1+Returns!J842)</f>
        <v>0</v>
      </c>
      <c r="K842" s="14">
        <f ca="1">K841*(1+Returns!K842)</f>
        <v>0</v>
      </c>
      <c r="L842" s="14">
        <f ca="1">L841*(1+Returns!L842)</f>
        <v>27406407.386744667</v>
      </c>
      <c r="M842" s="14">
        <f ca="1">M841*(1+Returns!M842)</f>
        <v>27603646.252161469</v>
      </c>
      <c r="N842" s="14">
        <f ca="1">N841*(1+Returns!N842)-R842-T842</f>
        <v>45812359.976634286</v>
      </c>
      <c r="O842" s="17">
        <f ca="1">(Assumptions!$B$16 / 252)*F841</f>
        <v>4446.6960357608441</v>
      </c>
      <c r="P842" s="17">
        <f t="shared" ca="1" si="134"/>
        <v>92640.149503791865</v>
      </c>
      <c r="Q842" s="16">
        <f t="shared" si="135"/>
        <v>0</v>
      </c>
      <c r="R842" s="17">
        <f t="shared" si="136"/>
        <v>0</v>
      </c>
      <c r="S842" s="19">
        <f t="shared" si="137"/>
        <v>0</v>
      </c>
      <c r="T842" s="20">
        <f ca="1">IF(AND(S842=1,F841&gt;D841),Assumptions!$B$17*(F841-D841),0)</f>
        <v>0</v>
      </c>
      <c r="U842" s="27">
        <f t="shared" ca="1" si="138"/>
        <v>-3.4676556291368676E-4</v>
      </c>
      <c r="V842" s="34">
        <f t="shared" ca="1" si="139"/>
        <v>0.40022353353267404</v>
      </c>
    </row>
    <row r="843" spans="1:22" x14ac:dyDescent="0.25">
      <c r="A843" s="4">
        <f t="shared" si="130"/>
        <v>7</v>
      </c>
      <c r="B843" s="4">
        <f t="shared" si="131"/>
        <v>2015</v>
      </c>
      <c r="C843" s="9">
        <v>42186</v>
      </c>
      <c r="D843" s="12">
        <f ca="1">(1+[1]Returns!E843)*D842</f>
        <v>135337798.10536075</v>
      </c>
      <c r="E843" s="12">
        <f t="shared" ca="1" si="132"/>
        <v>139418849.31333175</v>
      </c>
      <c r="F843" s="12">
        <f t="shared" ca="1" si="133"/>
        <v>139414404.15925705</v>
      </c>
      <c r="G843" s="14">
        <f ca="1">G842*(1+Returns!G843)</f>
        <v>18654958.26071931</v>
      </c>
      <c r="H843" s="14">
        <f ca="1">H842*(1+Returns!H843)</f>
        <v>13730179.375688825</v>
      </c>
      <c r="I843" s="14">
        <f ca="1">I842*(1+Returns!I843)</f>
        <v>6964267.7926638937</v>
      </c>
      <c r="J843" s="14">
        <f ca="1">J842*(1+Returns!J843)</f>
        <v>0</v>
      </c>
      <c r="K843" s="14">
        <f ca="1">K842*(1+Returns!K843)</f>
        <v>0</v>
      </c>
      <c r="L843" s="14">
        <f ca="1">L842*(1+Returns!L843)</f>
        <v>27420903.100440968</v>
      </c>
      <c r="M843" s="14">
        <f ca="1">M842*(1+Returns!M843)</f>
        <v>27618572.902053636</v>
      </c>
      <c r="N843" s="14">
        <f ca="1">N842*(1+Returns!N843)-R843-T843</f>
        <v>45029967.881765105</v>
      </c>
      <c r="O843" s="17">
        <f ca="1">(Assumptions!$B$16 / 252)*F842</f>
        <v>4445.1540747068975</v>
      </c>
      <c r="P843" s="17">
        <f t="shared" ca="1" si="134"/>
        <v>4445.1540747068939</v>
      </c>
      <c r="Q843" s="16">
        <f t="shared" si="135"/>
        <v>1</v>
      </c>
      <c r="R843" s="17">
        <f t="shared" ca="1" si="136"/>
        <v>92640.149503791865</v>
      </c>
      <c r="S843" s="19">
        <f t="shared" si="137"/>
        <v>1</v>
      </c>
      <c r="T843" s="20">
        <f ca="1">IF(AND(S843=1,F842&gt;D842),Assumptions!$B$17*(F842-D842),0)</f>
        <v>712981.25955692225</v>
      </c>
      <c r="U843" s="27">
        <f t="shared" ca="1" si="138"/>
        <v>-4.341801001418788E-3</v>
      </c>
      <c r="V843" s="34">
        <f t="shared" ca="1" si="139"/>
        <v>0.39414404159257166</v>
      </c>
    </row>
    <row r="844" spans="1:22" x14ac:dyDescent="0.25">
      <c r="A844" s="4">
        <f t="shared" si="130"/>
        <v>7</v>
      </c>
      <c r="B844" s="4">
        <f t="shared" si="131"/>
        <v>2015</v>
      </c>
      <c r="C844" s="9">
        <v>42187</v>
      </c>
      <c r="D844" s="12">
        <f ca="1">(1+[1]Returns!E844)*D843</f>
        <v>135406486.09803316</v>
      </c>
      <c r="E844" s="12">
        <f t="shared" ca="1" si="132"/>
        <v>139690660.06028584</v>
      </c>
      <c r="F844" s="12">
        <f t="shared" ca="1" si="133"/>
        <v>139681789.05211082</v>
      </c>
      <c r="G844" s="14">
        <f ca="1">G843*(1+Returns!G844)</f>
        <v>18863339.166698691</v>
      </c>
      <c r="H844" s="14">
        <f ca="1">H843*(1+Returns!H844)</f>
        <v>13737474.030814182</v>
      </c>
      <c r="I844" s="14">
        <f ca="1">I843*(1+Returns!I844)</f>
        <v>6968132.2767243944</v>
      </c>
      <c r="J844" s="14">
        <f ca="1">J843*(1+Returns!J844)</f>
        <v>0</v>
      </c>
      <c r="K844" s="14">
        <f ca="1">K843*(1+Returns!K844)</f>
        <v>0</v>
      </c>
      <c r="L844" s="14">
        <f ca="1">L843*(1+Returns!L844)</f>
        <v>27435406.481166102</v>
      </c>
      <c r="M844" s="14">
        <f ca="1">M843*(1+Returns!M844)</f>
        <v>27633507.623519931</v>
      </c>
      <c r="N844" s="14">
        <f ca="1">N843*(1+Returns!N844)-R844-T844</f>
        <v>45052800.481362537</v>
      </c>
      <c r="O844" s="17">
        <f ca="1">(Assumptions!$B$16 / 252)*F843</f>
        <v>4425.8541002938746</v>
      </c>
      <c r="P844" s="17">
        <f t="shared" ca="1" si="134"/>
        <v>8871.0081750007685</v>
      </c>
      <c r="Q844" s="16">
        <f t="shared" si="135"/>
        <v>0</v>
      </c>
      <c r="R844" s="17">
        <f t="shared" si="136"/>
        <v>0</v>
      </c>
      <c r="S844" s="19">
        <f t="shared" si="137"/>
        <v>0</v>
      </c>
      <c r="T844" s="20">
        <f ca="1">IF(AND(S844=1,F843&gt;D843),Assumptions!$B$17*(F843-D843),0)</f>
        <v>0</v>
      </c>
      <c r="U844" s="27">
        <f t="shared" ca="1" si="138"/>
        <v>1.9179143967671397E-3</v>
      </c>
      <c r="V844" s="34">
        <f t="shared" ca="1" si="139"/>
        <v>0.39681789052110927</v>
      </c>
    </row>
    <row r="845" spans="1:22" x14ac:dyDescent="0.25">
      <c r="A845" s="4">
        <f t="shared" si="130"/>
        <v>7</v>
      </c>
      <c r="B845" s="4">
        <f t="shared" si="131"/>
        <v>2015</v>
      </c>
      <c r="C845" s="9">
        <v>42188</v>
      </c>
      <c r="D845" s="12">
        <f ca="1">(1+[1]Returns!E845)*D844</f>
        <v>135475208.95192248</v>
      </c>
      <c r="E845" s="12">
        <f t="shared" ca="1" si="132"/>
        <v>139516204.03942978</v>
      </c>
      <c r="F845" s="12">
        <f t="shared" ca="1" si="133"/>
        <v>139502898.6887452</v>
      </c>
      <c r="G845" s="14">
        <f ca="1">G844*(1+Returns!G845)</f>
        <v>18625419.960538588</v>
      </c>
      <c r="H845" s="14">
        <f ca="1">H844*(1+Returns!H845)</f>
        <v>13744772.561489301</v>
      </c>
      <c r="I845" s="14">
        <f ca="1">I844*(1+Returns!I845)</f>
        <v>6971998.9051936828</v>
      </c>
      <c r="J845" s="14">
        <f ca="1">J844*(1+Returns!J845)</f>
        <v>0</v>
      </c>
      <c r="K845" s="14">
        <f ca="1">K844*(1+Returns!K845)</f>
        <v>0</v>
      </c>
      <c r="L845" s="14">
        <f ca="1">L844*(1+Returns!L845)</f>
        <v>27449917.532975286</v>
      </c>
      <c r="M845" s="14">
        <f ca="1">M844*(1+Returns!M845)</f>
        <v>27648450.420925055</v>
      </c>
      <c r="N845" s="14">
        <f ca="1">N844*(1+Returns!N845)-R845-T845</f>
        <v>45075644.658307873</v>
      </c>
      <c r="O845" s="17">
        <f ca="1">(Assumptions!$B$16 / 252)*F844</f>
        <v>4434.3425095908196</v>
      </c>
      <c r="P845" s="17">
        <f t="shared" ca="1" si="134"/>
        <v>13305.350684591587</v>
      </c>
      <c r="Q845" s="16">
        <f t="shared" si="135"/>
        <v>0</v>
      </c>
      <c r="R845" s="17">
        <f t="shared" si="136"/>
        <v>0</v>
      </c>
      <c r="S845" s="19">
        <f t="shared" si="137"/>
        <v>0</v>
      </c>
      <c r="T845" s="20">
        <f ca="1">IF(AND(S845=1,F844&gt;D844),Assumptions!$B$17*(F844-D844),0)</f>
        <v>0</v>
      </c>
      <c r="U845" s="27">
        <f t="shared" ca="1" si="138"/>
        <v>-1.2806992563567654E-3</v>
      </c>
      <c r="V845" s="34">
        <f t="shared" ca="1" si="139"/>
        <v>0.39502898688745303</v>
      </c>
    </row>
    <row r="846" spans="1:22" x14ac:dyDescent="0.25">
      <c r="A846" s="4">
        <f t="shared" si="130"/>
        <v>7</v>
      </c>
      <c r="B846" s="4">
        <f t="shared" si="131"/>
        <v>2015</v>
      </c>
      <c r="C846" s="9">
        <v>42191</v>
      </c>
      <c r="D846" s="12">
        <f ca="1">(1+[1]Returns!E846)*D845</f>
        <v>135543966.68472183</v>
      </c>
      <c r="E846" s="12">
        <f t="shared" ca="1" si="132"/>
        <v>139436305.06445909</v>
      </c>
      <c r="F846" s="12">
        <f t="shared" ca="1" si="133"/>
        <v>139418571.05032405</v>
      </c>
      <c r="G846" s="14">
        <f ca="1">G845*(1+Returns!G846)</f>
        <v>18482024.438390795</v>
      </c>
      <c r="H846" s="14">
        <f ca="1">H845*(1+Returns!H846)</f>
        <v>13752074.969773207</v>
      </c>
      <c r="I846" s="14">
        <f ca="1">I845*(1+Returns!I846)</f>
        <v>6975867.6792616947</v>
      </c>
      <c r="J846" s="14">
        <f ca="1">J845*(1+Returns!J846)</f>
        <v>0</v>
      </c>
      <c r="K846" s="14">
        <f ca="1">K845*(1+Returns!K846)</f>
        <v>0</v>
      </c>
      <c r="L846" s="14">
        <f ca="1">L845*(1+Returns!L846)</f>
        <v>27464436.259925891</v>
      </c>
      <c r="M846" s="14">
        <f ca="1">M845*(1+Returns!M846)</f>
        <v>27663401.298636064</v>
      </c>
      <c r="N846" s="14">
        <f ca="1">N845*(1+Returns!N846)-R846-T846</f>
        <v>45098500.418471448</v>
      </c>
      <c r="O846" s="17">
        <f ca="1">(Assumptions!$B$16 / 252)*F845</f>
        <v>4428.6634504363556</v>
      </c>
      <c r="P846" s="17">
        <f t="shared" ca="1" si="134"/>
        <v>17734.014135027945</v>
      </c>
      <c r="Q846" s="16">
        <f t="shared" si="135"/>
        <v>0</v>
      </c>
      <c r="R846" s="17">
        <f t="shared" si="136"/>
        <v>0</v>
      </c>
      <c r="S846" s="19">
        <f t="shared" si="137"/>
        <v>0</v>
      </c>
      <c r="T846" s="20">
        <f ca="1">IF(AND(S846=1,F845&gt;D845),Assumptions!$B$17*(F845-D845),0)</f>
        <v>0</v>
      </c>
      <c r="U846" s="27">
        <f t="shared" ca="1" si="138"/>
        <v>-6.0448663944467906E-4</v>
      </c>
      <c r="V846" s="34">
        <f t="shared" ca="1" si="139"/>
        <v>0.39418571050324158</v>
      </c>
    </row>
    <row r="847" spans="1:22" x14ac:dyDescent="0.25">
      <c r="A847" s="4">
        <f t="shared" si="130"/>
        <v>7</v>
      </c>
      <c r="B847" s="4">
        <f t="shared" si="131"/>
        <v>2015</v>
      </c>
      <c r="C847" s="9">
        <v>42192</v>
      </c>
      <c r="D847" s="12">
        <f ca="1">(1+[1]Returns!E847)*D846</f>
        <v>135612759.31413332</v>
      </c>
      <c r="E847" s="12">
        <f t="shared" ca="1" si="132"/>
        <v>139634769.41238037</v>
      </c>
      <c r="F847" s="12">
        <f t="shared" ca="1" si="133"/>
        <v>139612609.41186279</v>
      </c>
      <c r="G847" s="14">
        <f ca="1">G846*(1+Returns!G847)</f>
        <v>18616958.859708942</v>
      </c>
      <c r="H847" s="14">
        <f ca="1">H846*(1+Returns!H847)</f>
        <v>13759381.257726019</v>
      </c>
      <c r="I847" s="14">
        <f ca="1">I846*(1+Returns!I847)</f>
        <v>6979738.6001190264</v>
      </c>
      <c r="J847" s="14">
        <f ca="1">J846*(1+Returns!J847)</f>
        <v>0</v>
      </c>
      <c r="K847" s="14">
        <f ca="1">K846*(1+Returns!K847)</f>
        <v>0</v>
      </c>
      <c r="L847" s="14">
        <f ca="1">L846*(1+Returns!L847)</f>
        <v>27478962.666077424</v>
      </c>
      <c r="M847" s="14">
        <f ca="1">M846*(1+Returns!M847)</f>
        <v>27678360.261022378</v>
      </c>
      <c r="N847" s="14">
        <f ca="1">N846*(1+Returns!N847)-R847-T847</f>
        <v>45121367.767726578</v>
      </c>
      <c r="O847" s="17">
        <f ca="1">(Assumptions!$B$16 / 252)*F846</f>
        <v>4425.9863825499697</v>
      </c>
      <c r="P847" s="17">
        <f t="shared" ca="1" si="134"/>
        <v>22160.000517577915</v>
      </c>
      <c r="Q847" s="16">
        <f t="shared" si="135"/>
        <v>0</v>
      </c>
      <c r="R847" s="17">
        <f t="shared" si="136"/>
        <v>0</v>
      </c>
      <c r="S847" s="19">
        <f t="shared" si="137"/>
        <v>0</v>
      </c>
      <c r="T847" s="20">
        <f ca="1">IF(AND(S847=1,F846&gt;D846),Assumptions!$B$17*(F846-D846),0)</f>
        <v>0</v>
      </c>
      <c r="U847" s="27">
        <f t="shared" ca="1" si="138"/>
        <v>1.391768399840343E-3</v>
      </c>
      <c r="V847" s="34">
        <f t="shared" ca="1" si="139"/>
        <v>0.39612609411862887</v>
      </c>
    </row>
    <row r="848" spans="1:22" x14ac:dyDescent="0.25">
      <c r="A848" s="4">
        <f t="shared" si="130"/>
        <v>7</v>
      </c>
      <c r="B848" s="4">
        <f t="shared" si="131"/>
        <v>2015</v>
      </c>
      <c r="C848" s="9">
        <v>42193</v>
      </c>
      <c r="D848" s="12">
        <f ca="1">(1+[1]Returns!E848)*D847</f>
        <v>135681586.85786802</v>
      </c>
      <c r="E848" s="12">
        <f t="shared" ca="1" si="132"/>
        <v>139784451.72337514</v>
      </c>
      <c r="F848" s="12">
        <f t="shared" ca="1" si="133"/>
        <v>139757859.57652703</v>
      </c>
      <c r="G848" s="14">
        <f ca="1">G847*(1+Returns!G848)</f>
        <v>18703077.847112373</v>
      </c>
      <c r="H848" s="14">
        <f ca="1">H847*(1+Returns!H848)</f>
        <v>13766691.427408954</v>
      </c>
      <c r="I848" s="14">
        <f ca="1">I847*(1+Returns!I848)</f>
        <v>6983611.6689569354</v>
      </c>
      <c r="J848" s="14">
        <f ca="1">J847*(1+Returns!J848)</f>
        <v>0</v>
      </c>
      <c r="K848" s="14">
        <f ca="1">K847*(1+Returns!K848)</f>
        <v>0</v>
      </c>
      <c r="L848" s="14">
        <f ca="1">L847*(1+Returns!L848)</f>
        <v>27493496.755491547</v>
      </c>
      <c r="M848" s="14">
        <f ca="1">M847*(1+Returns!M848)</f>
        <v>27693327.312455777</v>
      </c>
      <c r="N848" s="14">
        <f ca="1">N847*(1+Returns!N848)-R848-T848</f>
        <v>45144246.711949542</v>
      </c>
      <c r="O848" s="17">
        <f ca="1">(Assumptions!$B$16 / 252)*F847</f>
        <v>4432.1463305353263</v>
      </c>
      <c r="P848" s="17">
        <f t="shared" ca="1" si="134"/>
        <v>26592.14684811324</v>
      </c>
      <c r="Q848" s="16">
        <f t="shared" si="135"/>
        <v>0</v>
      </c>
      <c r="R848" s="17">
        <f t="shared" si="136"/>
        <v>0</v>
      </c>
      <c r="S848" s="19">
        <f t="shared" si="137"/>
        <v>0</v>
      </c>
      <c r="T848" s="20">
        <f ca="1">IF(AND(S848=1,F847&gt;D847),Assumptions!$B$17*(F847-D847),0)</f>
        <v>0</v>
      </c>
      <c r="U848" s="27">
        <f t="shared" ca="1" si="138"/>
        <v>1.0403799862785945E-3</v>
      </c>
      <c r="V848" s="34">
        <f t="shared" ca="1" si="139"/>
        <v>0.3975785957652711</v>
      </c>
    </row>
    <row r="849" spans="1:22" x14ac:dyDescent="0.25">
      <c r="A849" s="4">
        <f t="shared" si="130"/>
        <v>7</v>
      </c>
      <c r="B849" s="4">
        <f t="shared" si="131"/>
        <v>2015</v>
      </c>
      <c r="C849" s="9">
        <v>42194</v>
      </c>
      <c r="D849" s="12">
        <f ca="1">(1+[1]Returns!E849)*D848</f>
        <v>135750449.33364597</v>
      </c>
      <c r="E849" s="12">
        <f t="shared" ca="1" si="132"/>
        <v>139845079.25011453</v>
      </c>
      <c r="F849" s="12">
        <f t="shared" ca="1" si="133"/>
        <v>139814050.34581953</v>
      </c>
      <c r="G849" s="14">
        <f ca="1">G848*(1+Returns!G849)</f>
        <v>18700108.635700773</v>
      </c>
      <c r="H849" s="14">
        <f ca="1">H848*(1+Returns!H849)</f>
        <v>13774005.480884321</v>
      </c>
      <c r="I849" s="14">
        <f ca="1">I848*(1+Returns!I849)</f>
        <v>6987486.8869673396</v>
      </c>
      <c r="J849" s="14">
        <f ca="1">J848*(1+Returns!J849)</f>
        <v>0</v>
      </c>
      <c r="K849" s="14">
        <f ca="1">K848*(1+Returns!K849)</f>
        <v>0</v>
      </c>
      <c r="L849" s="14">
        <f ca="1">L848*(1+Returns!L849)</f>
        <v>27508038.532232068</v>
      </c>
      <c r="M849" s="14">
        <f ca="1">M848*(1+Returns!M849)</f>
        <v>27708302.457310412</v>
      </c>
      <c r="N849" s="14">
        <f ca="1">N848*(1+Returns!N849)-R849-T849</f>
        <v>45167137.257019617</v>
      </c>
      <c r="O849" s="17">
        <f ca="1">(Assumptions!$B$16 / 252)*F848</f>
        <v>4436.757446873874</v>
      </c>
      <c r="P849" s="17">
        <f t="shared" ca="1" si="134"/>
        <v>31028.904294987115</v>
      </c>
      <c r="Q849" s="16">
        <f t="shared" si="135"/>
        <v>0</v>
      </c>
      <c r="R849" s="17">
        <f t="shared" si="136"/>
        <v>0</v>
      </c>
      <c r="S849" s="19">
        <f t="shared" si="137"/>
        <v>0</v>
      </c>
      <c r="T849" s="20">
        <f ca="1">IF(AND(S849=1,F848&gt;D848),Assumptions!$B$17*(F848-D848),0)</f>
        <v>0</v>
      </c>
      <c r="U849" s="27">
        <f t="shared" ca="1" si="138"/>
        <v>4.0205802709603056E-4</v>
      </c>
      <c r="V849" s="34">
        <f t="shared" ca="1" si="139"/>
        <v>0.39814050345819618</v>
      </c>
    </row>
    <row r="850" spans="1:22" x14ac:dyDescent="0.25">
      <c r="A850" s="4">
        <f t="shared" si="130"/>
        <v>7</v>
      </c>
      <c r="B850" s="4">
        <f t="shared" si="131"/>
        <v>2015</v>
      </c>
      <c r="C850" s="9">
        <v>42195</v>
      </c>
      <c r="D850" s="12">
        <f ca="1">(1+[1]Returns!E850)*D849</f>
        <v>135819346.75919625</v>
      </c>
      <c r="E850" s="12">
        <f t="shared" ca="1" si="132"/>
        <v>139991051.64770964</v>
      </c>
      <c r="F850" s="12">
        <f t="shared" ca="1" si="133"/>
        <v>139955584.20213383</v>
      </c>
      <c r="G850" s="14">
        <f ca="1">G849*(1+Returns!G850)</f>
        <v>18782450.863004509</v>
      </c>
      <c r="H850" s="14">
        <f ca="1">H849*(1+Returns!H850)</f>
        <v>13781323.420215525</v>
      </c>
      <c r="I850" s="14">
        <f ca="1">I849*(1+Returns!I850)</f>
        <v>6991364.2553428188</v>
      </c>
      <c r="J850" s="14">
        <f ca="1">J849*(1+Returns!J850)</f>
        <v>0</v>
      </c>
      <c r="K850" s="14">
        <f ca="1">K849*(1+Returns!K850)</f>
        <v>0</v>
      </c>
      <c r="L850" s="14">
        <f ca="1">L849*(1+Returns!L850)</f>
        <v>27522588.000364944</v>
      </c>
      <c r="M850" s="14">
        <f ca="1">M849*(1+Returns!M850)</f>
        <v>27723285.699962787</v>
      </c>
      <c r="N850" s="14">
        <f ca="1">N849*(1+Returns!N850)-R850-T850</f>
        <v>45190039.40881905</v>
      </c>
      <c r="O850" s="17">
        <f ca="1">(Assumptions!$B$16 / 252)*F849</f>
        <v>4438.5412808196679</v>
      </c>
      <c r="P850" s="17">
        <f t="shared" ca="1" si="134"/>
        <v>35467.445575806785</v>
      </c>
      <c r="Q850" s="16">
        <f t="shared" si="135"/>
        <v>0</v>
      </c>
      <c r="R850" s="17">
        <f t="shared" si="136"/>
        <v>0</v>
      </c>
      <c r="S850" s="19">
        <f t="shared" si="137"/>
        <v>0</v>
      </c>
      <c r="T850" s="20">
        <f ca="1">IF(AND(S850=1,F849&gt;D849),Assumptions!$B$17*(F849-D849),0)</f>
        <v>0</v>
      </c>
      <c r="U850" s="27">
        <f t="shared" ca="1" si="138"/>
        <v>1.0123006662365874E-3</v>
      </c>
      <c r="V850" s="34">
        <f t="shared" ca="1" si="139"/>
        <v>0.3995558420213392</v>
      </c>
    </row>
    <row r="851" spans="1:22" x14ac:dyDescent="0.25">
      <c r="A851" s="4">
        <f t="shared" si="130"/>
        <v>7</v>
      </c>
      <c r="B851" s="4">
        <f t="shared" si="131"/>
        <v>2015</v>
      </c>
      <c r="C851" s="9">
        <v>42198</v>
      </c>
      <c r="D851" s="12">
        <f ca="1">(1+[1]Returns!E851)*D850</f>
        <v>135888279.15225694</v>
      </c>
      <c r="E851" s="12">
        <f t="shared" ca="1" si="132"/>
        <v>140017393.96883553</v>
      </c>
      <c r="F851" s="12">
        <f t="shared" ca="1" si="133"/>
        <v>139977483.48884061</v>
      </c>
      <c r="G851" s="14">
        <f ca="1">G850*(1+Returns!G851)</f>
        <v>18745129.564108707</v>
      </c>
      <c r="H851" s="14">
        <f ca="1">H850*(1+Returns!H851)</f>
        <v>13788645.247467067</v>
      </c>
      <c r="I851" s="14">
        <f ca="1">I850*(1+Returns!I851)</f>
        <v>6995243.7752766144</v>
      </c>
      <c r="J851" s="14">
        <f ca="1">J850*(1+Returns!J851)</f>
        <v>0</v>
      </c>
      <c r="K851" s="14">
        <f ca="1">K850*(1+Returns!K851)</f>
        <v>0</v>
      </c>
      <c r="L851" s="14">
        <f ca="1">L850*(1+Returns!L851)</f>
        <v>27537145.163958285</v>
      </c>
      <c r="M851" s="14">
        <f ca="1">M850*(1+Returns!M851)</f>
        <v>27738277.044791784</v>
      </c>
      <c r="N851" s="14">
        <f ca="1">N850*(1+Returns!N851)-R851-T851</f>
        <v>45212953.173233069</v>
      </c>
      <c r="O851" s="17">
        <f ca="1">(Assumptions!$B$16 / 252)*F850</f>
        <v>4443.0344191153599</v>
      </c>
      <c r="P851" s="17">
        <f t="shared" ca="1" si="134"/>
        <v>39910.479994922149</v>
      </c>
      <c r="Q851" s="16">
        <f t="shared" si="135"/>
        <v>0</v>
      </c>
      <c r="R851" s="17">
        <f t="shared" si="136"/>
        <v>0</v>
      </c>
      <c r="S851" s="19">
        <f t="shared" si="137"/>
        <v>0</v>
      </c>
      <c r="T851" s="20">
        <f ca="1">IF(AND(S851=1,F850&gt;D850),Assumptions!$B$17*(F850-D850),0)</f>
        <v>0</v>
      </c>
      <c r="U851" s="27">
        <f t="shared" ca="1" si="138"/>
        <v>1.56473118465561E-4</v>
      </c>
      <c r="V851" s="34">
        <f t="shared" ca="1" si="139"/>
        <v>0.39977483488840693</v>
      </c>
    </row>
    <row r="852" spans="1:22" x14ac:dyDescent="0.25">
      <c r="A852" s="4">
        <f t="shared" si="130"/>
        <v>7</v>
      </c>
      <c r="B852" s="4">
        <f t="shared" si="131"/>
        <v>2015</v>
      </c>
      <c r="C852" s="9">
        <v>42199</v>
      </c>
      <c r="D852" s="12">
        <f ca="1">(1+[1]Returns!E852)*D851</f>
        <v>135957246.53057507</v>
      </c>
      <c r="E852" s="12">
        <f t="shared" ca="1" si="132"/>
        <v>139899107.59627691</v>
      </c>
      <c r="F852" s="12">
        <f t="shared" ca="1" si="133"/>
        <v>139854753.38664743</v>
      </c>
      <c r="G852" s="14">
        <f ca="1">G851*(1+Returns!G852)</f>
        <v>18563146.104198828</v>
      </c>
      <c r="H852" s="14">
        <f ca="1">H851*(1+Returns!H852)</f>
        <v>13795970.964704547</v>
      </c>
      <c r="I852" s="14">
        <f ca="1">I851*(1+Returns!I852)</f>
        <v>6999125.4479626287</v>
      </c>
      <c r="J852" s="14">
        <f ca="1">J851*(1+Returns!J852)</f>
        <v>0</v>
      </c>
      <c r="K852" s="14">
        <f ca="1">K851*(1+Returns!K852)</f>
        <v>0</v>
      </c>
      <c r="L852" s="14">
        <f ca="1">L851*(1+Returns!L852)</f>
        <v>27551710.02708235</v>
      </c>
      <c r="M852" s="14">
        <f ca="1">M851*(1+Returns!M852)</f>
        <v>27753276.496178649</v>
      </c>
      <c r="N852" s="14">
        <f ca="1">N851*(1+Returns!N852)-R852-T852</f>
        <v>45235878.556149893</v>
      </c>
      <c r="O852" s="17">
        <f ca="1">(Assumptions!$B$16 / 252)*F851</f>
        <v>4443.7296345663681</v>
      </c>
      <c r="P852" s="17">
        <f t="shared" ca="1" si="134"/>
        <v>44354.20962948852</v>
      </c>
      <c r="Q852" s="16">
        <f t="shared" si="135"/>
        <v>0</v>
      </c>
      <c r="R852" s="17">
        <f t="shared" si="136"/>
        <v>0</v>
      </c>
      <c r="S852" s="19">
        <f t="shared" si="137"/>
        <v>0</v>
      </c>
      <c r="T852" s="20">
        <f ca="1">IF(AND(S852=1,F851&gt;D851),Assumptions!$B$17*(F851-D851),0)</f>
        <v>0</v>
      </c>
      <c r="U852" s="27">
        <f t="shared" ca="1" si="138"/>
        <v>-8.7678460231044308E-4</v>
      </c>
      <c r="V852" s="34">
        <f t="shared" ca="1" si="139"/>
        <v>0.39854753386647523</v>
      </c>
    </row>
    <row r="853" spans="1:22" x14ac:dyDescent="0.25">
      <c r="A853" s="4">
        <f t="shared" si="130"/>
        <v>7</v>
      </c>
      <c r="B853" s="4">
        <f t="shared" si="131"/>
        <v>2015</v>
      </c>
      <c r="C853" s="9">
        <v>42200</v>
      </c>
      <c r="D853" s="12">
        <f ca="1">(1+[1]Returns!E853)*D852</f>
        <v>136026248.91190672</v>
      </c>
      <c r="E853" s="12">
        <f t="shared" ca="1" si="132"/>
        <v>139872369.81921673</v>
      </c>
      <c r="F853" s="12">
        <f t="shared" ca="1" si="133"/>
        <v>139823575.77614638</v>
      </c>
      <c r="G853" s="14">
        <f ca="1">G852*(1+Returns!G853)</f>
        <v>18472677.754849371</v>
      </c>
      <c r="H853" s="14">
        <f ca="1">H852*(1+Returns!H853)</f>
        <v>13803300.573994661</v>
      </c>
      <c r="I853" s="14">
        <f ca="1">I852*(1+Returns!I853)</f>
        <v>7003009.2745954283</v>
      </c>
      <c r="J853" s="14">
        <f ca="1">J852*(1+Returns!J853)</f>
        <v>0</v>
      </c>
      <c r="K853" s="14">
        <f ca="1">K852*(1+Returns!K853)</f>
        <v>0</v>
      </c>
      <c r="L853" s="14">
        <f ca="1">L852*(1+Returns!L853)</f>
        <v>27566282.593809549</v>
      </c>
      <c r="M853" s="14">
        <f ca="1">M852*(1+Returns!M853)</f>
        <v>27768284.058506995</v>
      </c>
      <c r="N853" s="14">
        <f ca="1">N852*(1+Returns!N853)-R853-T853</f>
        <v>45258815.563460723</v>
      </c>
      <c r="O853" s="17">
        <f ca="1">(Assumptions!$B$16 / 252)*F852</f>
        <v>4439.8334408459505</v>
      </c>
      <c r="P853" s="17">
        <f t="shared" ca="1" si="134"/>
        <v>48794.043070334468</v>
      </c>
      <c r="Q853" s="16">
        <f t="shared" si="135"/>
        <v>0</v>
      </c>
      <c r="R853" s="17">
        <f t="shared" si="136"/>
        <v>0</v>
      </c>
      <c r="S853" s="19">
        <f t="shared" si="137"/>
        <v>0</v>
      </c>
      <c r="T853" s="20">
        <f ca="1">IF(AND(S853=1,F852&gt;D852),Assumptions!$B$17*(F852-D852),0)</f>
        <v>0</v>
      </c>
      <c r="U853" s="27">
        <f t="shared" ca="1" si="138"/>
        <v>-2.2292850079153048E-4</v>
      </c>
      <c r="V853" s="34">
        <f t="shared" ca="1" si="139"/>
        <v>0.39823575776146458</v>
      </c>
    </row>
    <row r="854" spans="1:22" x14ac:dyDescent="0.25">
      <c r="A854" s="4">
        <f t="shared" si="130"/>
        <v>7</v>
      </c>
      <c r="B854" s="4">
        <f t="shared" si="131"/>
        <v>2015</v>
      </c>
      <c r="C854" s="9">
        <v>42201</v>
      </c>
      <c r="D854" s="12">
        <f ca="1">(1+[1]Returns!E854)*D853</f>
        <v>136095286.31401697</v>
      </c>
      <c r="E854" s="12">
        <f t="shared" ca="1" si="132"/>
        <v>139908049.14369768</v>
      </c>
      <c r="F854" s="12">
        <f t="shared" ca="1" si="133"/>
        <v>139854816.2569519</v>
      </c>
      <c r="G854" s="14">
        <f ca="1">G853*(1+Returns!G854)</f>
        <v>18444593.004485216</v>
      </c>
      <c r="H854" s="14">
        <f ca="1">H853*(1+Returns!H854)</f>
        <v>13810634.077405201</v>
      </c>
      <c r="I854" s="14">
        <f ca="1">I853*(1+Returns!I854)</f>
        <v>7006895.2563702418</v>
      </c>
      <c r="J854" s="14">
        <f ca="1">J853*(1+Returns!J854)</f>
        <v>0</v>
      </c>
      <c r="K854" s="14">
        <f ca="1">K853*(1+Returns!K854)</f>
        <v>0</v>
      </c>
      <c r="L854" s="14">
        <f ca="1">L853*(1+Returns!L854)</f>
        <v>27580862.868214451</v>
      </c>
      <c r="M854" s="14">
        <f ca="1">M853*(1+Returns!M854)</f>
        <v>27783299.736162808</v>
      </c>
      <c r="N854" s="14">
        <f ca="1">N853*(1+Returns!N854)-R854-T854</f>
        <v>45281764.201059751</v>
      </c>
      <c r="O854" s="17">
        <f ca="1">(Assumptions!$B$16 / 252)*F853</f>
        <v>4438.8436754332179</v>
      </c>
      <c r="P854" s="17">
        <f t="shared" ca="1" si="134"/>
        <v>53232.886745767682</v>
      </c>
      <c r="Q854" s="16">
        <f t="shared" si="135"/>
        <v>0</v>
      </c>
      <c r="R854" s="17">
        <f t="shared" si="136"/>
        <v>0</v>
      </c>
      <c r="S854" s="19">
        <f t="shared" si="137"/>
        <v>0</v>
      </c>
      <c r="T854" s="20">
        <f ca="1">IF(AND(S854=1,F853&gt;D853),Assumptions!$B$17*(F853-D853),0)</f>
        <v>0</v>
      </c>
      <c r="U854" s="27">
        <f t="shared" ca="1" si="138"/>
        <v>2.2342784921725034E-4</v>
      </c>
      <c r="V854" s="34">
        <f t="shared" ca="1" si="139"/>
        <v>0.39854816256951997</v>
      </c>
    </row>
    <row r="855" spans="1:22" x14ac:dyDescent="0.25">
      <c r="A855" s="4">
        <f t="shared" si="130"/>
        <v>7</v>
      </c>
      <c r="B855" s="4">
        <f t="shared" si="131"/>
        <v>2015</v>
      </c>
      <c r="C855" s="9">
        <v>42202</v>
      </c>
      <c r="D855" s="12">
        <f ca="1">(1+[1]Returns!E855)*D854</f>
        <v>136164358.75467992</v>
      </c>
      <c r="E855" s="12">
        <f t="shared" ca="1" si="132"/>
        <v>140092483.58949062</v>
      </c>
      <c r="F855" s="12">
        <f t="shared" ca="1" si="133"/>
        <v>140034810.86730814</v>
      </c>
      <c r="G855" s="14">
        <f ca="1">G854*(1+Returns!G855)</f>
        <v>18565229.855250221</v>
      </c>
      <c r="H855" s="14">
        <f ca="1">H854*(1+Returns!H855)</f>
        <v>13817971.477005061</v>
      </c>
      <c r="I855" s="14">
        <f ca="1">I854*(1+Returns!I855)</f>
        <v>7010783.3944829609</v>
      </c>
      <c r="J855" s="14">
        <f ca="1">J854*(1+Returns!J855)</f>
        <v>0</v>
      </c>
      <c r="K855" s="14">
        <f ca="1">K854*(1+Returns!K855)</f>
        <v>0</v>
      </c>
      <c r="L855" s="14">
        <f ca="1">L854*(1+Returns!L855)</f>
        <v>27595450.854373775</v>
      </c>
      <c r="M855" s="14">
        <f ca="1">M854*(1+Returns!M855)</f>
        <v>27798323.533534445</v>
      </c>
      <c r="N855" s="14">
        <f ca="1">N854*(1+Returns!N855)-R855-T855</f>
        <v>45304724.47484415</v>
      </c>
      <c r="O855" s="17">
        <f ca="1">(Assumptions!$B$16 / 252)*F854</f>
        <v>4439.8354367286311</v>
      </c>
      <c r="P855" s="17">
        <f t="shared" ca="1" si="134"/>
        <v>57672.722182496313</v>
      </c>
      <c r="Q855" s="16">
        <f t="shared" si="135"/>
        <v>0</v>
      </c>
      <c r="R855" s="17">
        <f t="shared" si="136"/>
        <v>0</v>
      </c>
      <c r="S855" s="19">
        <f t="shared" si="137"/>
        <v>0</v>
      </c>
      <c r="T855" s="20">
        <f ca="1">IF(AND(S855=1,F854&gt;D854),Assumptions!$B$17*(F854-D854),0)</f>
        <v>0</v>
      </c>
      <c r="U855" s="27">
        <f t="shared" ca="1" si="138"/>
        <v>1.2870104525077863E-3</v>
      </c>
      <c r="V855" s="34">
        <f t="shared" ca="1" si="139"/>
        <v>0.40034810867308246</v>
      </c>
    </row>
    <row r="856" spans="1:22" x14ac:dyDescent="0.25">
      <c r="A856" s="4">
        <f t="shared" si="130"/>
        <v>7</v>
      </c>
      <c r="B856" s="4">
        <f t="shared" si="131"/>
        <v>2015</v>
      </c>
      <c r="C856" s="9">
        <v>42205</v>
      </c>
      <c r="D856" s="12">
        <f ca="1">(1+[1]Returns!E856)*D855</f>
        <v>136233466.25167868</v>
      </c>
      <c r="E856" s="12">
        <f t="shared" ca="1" si="132"/>
        <v>140154327.82959896</v>
      </c>
      <c r="F856" s="12">
        <f t="shared" ca="1" si="133"/>
        <v>140092209.55786511</v>
      </c>
      <c r="G856" s="14">
        <f ca="1">G855*(1+Returns!G856)</f>
        <v>18563242.962511461</v>
      </c>
      <c r="H856" s="14">
        <f ca="1">H855*(1+Returns!H856)</f>
        <v>13825312.774864232</v>
      </c>
      <c r="I856" s="14">
        <f ca="1">I855*(1+Returns!I856)</f>
        <v>7014673.6901301416</v>
      </c>
      <c r="J856" s="14">
        <f ca="1">J855*(1+Returns!J856)</f>
        <v>0</v>
      </c>
      <c r="K856" s="14">
        <f ca="1">K855*(1+Returns!K856)</f>
        <v>0</v>
      </c>
      <c r="L856" s="14">
        <f ca="1">L855*(1+Returns!L856)</f>
        <v>27610046.556366399</v>
      </c>
      <c r="M856" s="14">
        <f ca="1">M855*(1+Returns!M856)</f>
        <v>27813355.455012634</v>
      </c>
      <c r="N856" s="14">
        <f ca="1">N855*(1+Returns!N856)-R856-T856</f>
        <v>45327696.390714087</v>
      </c>
      <c r="O856" s="17">
        <f ca="1">(Assumptions!$B$16 / 252)*F855</f>
        <v>4445.5495513431151</v>
      </c>
      <c r="P856" s="17">
        <f t="shared" ca="1" si="134"/>
        <v>62118.271733839429</v>
      </c>
      <c r="Q856" s="16">
        <f t="shared" si="135"/>
        <v>0</v>
      </c>
      <c r="R856" s="17">
        <f t="shared" si="136"/>
        <v>0</v>
      </c>
      <c r="S856" s="19">
        <f t="shared" si="137"/>
        <v>0</v>
      </c>
      <c r="T856" s="20">
        <f ca="1">IF(AND(S856=1,F855&gt;D855),Assumptions!$B$17*(F855-D855),0)</f>
        <v>0</v>
      </c>
      <c r="U856" s="27">
        <f t="shared" ca="1" si="138"/>
        <v>4.0988872839164969E-4</v>
      </c>
      <c r="V856" s="34">
        <f t="shared" ca="1" si="139"/>
        <v>0.4009220955786521</v>
      </c>
    </row>
    <row r="857" spans="1:22" x14ac:dyDescent="0.25">
      <c r="A857" s="4">
        <f t="shared" si="130"/>
        <v>7</v>
      </c>
      <c r="B857" s="4">
        <f t="shared" si="131"/>
        <v>2015</v>
      </c>
      <c r="C857" s="9">
        <v>42206</v>
      </c>
      <c r="D857" s="12">
        <f ca="1">(1+[1]Returns!E857)*D856</f>
        <v>136302608.82280537</v>
      </c>
      <c r="E857" s="12">
        <f t="shared" ca="1" si="132"/>
        <v>140258998.81830376</v>
      </c>
      <c r="F857" s="12">
        <f t="shared" ca="1" si="133"/>
        <v>140192433.17483792</v>
      </c>
      <c r="G857" s="14">
        <f ca="1">G856*(1+Returns!G857)</f>
        <v>18604049.262904372</v>
      </c>
      <c r="H857" s="14">
        <f ca="1">H856*(1+Returns!H857)</f>
        <v>13832657.973053806</v>
      </c>
      <c r="I857" s="14">
        <f ca="1">I856*(1+Returns!I857)</f>
        <v>7018566.1445090035</v>
      </c>
      <c r="J857" s="14">
        <f ca="1">J856*(1+Returns!J857)</f>
        <v>0</v>
      </c>
      <c r="K857" s="14">
        <f ca="1">K856*(1+Returns!K857)</f>
        <v>0</v>
      </c>
      <c r="L857" s="14">
        <f ca="1">L856*(1+Returns!L857)</f>
        <v>27624649.978273358</v>
      </c>
      <c r="M857" s="14">
        <f ca="1">M856*(1+Returns!M857)</f>
        <v>27828395.504990481</v>
      </c>
      <c r="N857" s="14">
        <f ca="1">N856*(1+Returns!N857)-R857-T857</f>
        <v>45350679.954572722</v>
      </c>
      <c r="O857" s="17">
        <f ca="1">(Assumptions!$B$16 / 252)*F856</f>
        <v>4447.3717319957177</v>
      </c>
      <c r="P857" s="17">
        <f t="shared" ca="1" si="134"/>
        <v>66565.64346583515</v>
      </c>
      <c r="Q857" s="16">
        <f t="shared" si="135"/>
        <v>0</v>
      </c>
      <c r="R857" s="17">
        <f t="shared" si="136"/>
        <v>0</v>
      </c>
      <c r="S857" s="19">
        <f t="shared" si="137"/>
        <v>0</v>
      </c>
      <c r="T857" s="20">
        <f ca="1">IF(AND(S857=1,F856&gt;D856),Assumptions!$B$17*(F856-D856),0)</f>
        <v>0</v>
      </c>
      <c r="U857" s="27">
        <f t="shared" ca="1" si="138"/>
        <v>7.1541177977785253E-4</v>
      </c>
      <c r="V857" s="34">
        <f t="shared" ca="1" si="139"/>
        <v>0.40192433174838005</v>
      </c>
    </row>
    <row r="858" spans="1:22" x14ac:dyDescent="0.25">
      <c r="A858" s="4">
        <f t="shared" si="130"/>
        <v>7</v>
      </c>
      <c r="B858" s="4">
        <f t="shared" si="131"/>
        <v>2015</v>
      </c>
      <c r="C858" s="9">
        <v>42207</v>
      </c>
      <c r="D858" s="12">
        <f ca="1">(1+[1]Returns!E858)*D857</f>
        <v>136371786.48586121</v>
      </c>
      <c r="E858" s="12">
        <f t="shared" ca="1" si="132"/>
        <v>140409713.92351639</v>
      </c>
      <c r="F858" s="12">
        <f t="shared" ca="1" si="133"/>
        <v>140338697.72661644</v>
      </c>
      <c r="G858" s="14">
        <f ca="1">G857*(1+Returns!G858)</f>
        <v>18690866.106685452</v>
      </c>
      <c r="H858" s="14">
        <f ca="1">H857*(1+Returns!H858)</f>
        <v>13840007.073645974</v>
      </c>
      <c r="I858" s="14">
        <f ca="1">I857*(1+Returns!I858)</f>
        <v>7022460.7588174306</v>
      </c>
      <c r="J858" s="14">
        <f ca="1">J857*(1+Returns!J858)</f>
        <v>0</v>
      </c>
      <c r="K858" s="14">
        <f ca="1">K857*(1+Returns!K858)</f>
        <v>0</v>
      </c>
      <c r="L858" s="14">
        <f ca="1">L857*(1+Returns!L858)</f>
        <v>27639261.124177847</v>
      </c>
      <c r="M858" s="14">
        <f ca="1">M857*(1+Returns!M858)</f>
        <v>27843443.687863465</v>
      </c>
      <c r="N858" s="14">
        <f ca="1">N857*(1+Returns!N858)-R858-T858</f>
        <v>45373675.172326215</v>
      </c>
      <c r="O858" s="17">
        <f ca="1">(Assumptions!$B$16 / 252)*F857</f>
        <v>4450.5534341218381</v>
      </c>
      <c r="P858" s="17">
        <f t="shared" ca="1" si="134"/>
        <v>71016.196899956994</v>
      </c>
      <c r="Q858" s="16">
        <f t="shared" si="135"/>
        <v>0</v>
      </c>
      <c r="R858" s="17">
        <f t="shared" si="136"/>
        <v>0</v>
      </c>
      <c r="S858" s="19">
        <f t="shared" si="137"/>
        <v>0</v>
      </c>
      <c r="T858" s="20">
        <f ca="1">IF(AND(S858=1,F857&gt;D857),Assumptions!$B$17*(F857-D857),0)</f>
        <v>0</v>
      </c>
      <c r="U858" s="27">
        <f t="shared" ca="1" si="138"/>
        <v>1.0433127413953525E-3</v>
      </c>
      <c r="V858" s="34">
        <f t="shared" ca="1" si="139"/>
        <v>0.40338697726616535</v>
      </c>
    </row>
    <row r="859" spans="1:22" x14ac:dyDescent="0.25">
      <c r="A859" s="4">
        <f t="shared" si="130"/>
        <v>7</v>
      </c>
      <c r="B859" s="4">
        <f t="shared" si="131"/>
        <v>2015</v>
      </c>
      <c r="C859" s="9">
        <v>42208</v>
      </c>
      <c r="D859" s="12">
        <f ca="1">(1+[1]Returns!E859)*D858</f>
        <v>136440999.25865638</v>
      </c>
      <c r="E859" s="12">
        <f t="shared" ca="1" si="132"/>
        <v>140650599.20478147</v>
      </c>
      <c r="F859" s="12">
        <f t="shared" ca="1" si="133"/>
        <v>140575127.81112829</v>
      </c>
      <c r="G859" s="14">
        <f ca="1">G858*(1+Returns!G859)</f>
        <v>18867819.535735104</v>
      </c>
      <c r="H859" s="14">
        <f ca="1">H858*(1+Returns!H859)</f>
        <v>13847360.07871403</v>
      </c>
      <c r="I859" s="14">
        <f ca="1">I858*(1+Returns!I859)</f>
        <v>7026357.5342539707</v>
      </c>
      <c r="J859" s="14">
        <f ca="1">J858*(1+Returns!J859)</f>
        <v>0</v>
      </c>
      <c r="K859" s="14">
        <f ca="1">K858*(1+Returns!K859)</f>
        <v>0</v>
      </c>
      <c r="L859" s="14">
        <f ca="1">L858*(1+Returns!L859)</f>
        <v>27653879.99816522</v>
      </c>
      <c r="M859" s="14">
        <f ca="1">M858*(1+Returns!M859)</f>
        <v>27858500.008029442</v>
      </c>
      <c r="N859" s="14">
        <f ca="1">N858*(1+Returns!N859)-R859-T859</f>
        <v>45396682.049883708</v>
      </c>
      <c r="O859" s="17">
        <f ca="1">(Assumptions!$B$16 / 252)*F858</f>
        <v>4455.1967532259187</v>
      </c>
      <c r="P859" s="17">
        <f t="shared" ca="1" si="134"/>
        <v>75471.393653182909</v>
      </c>
      <c r="Q859" s="16">
        <f t="shared" si="135"/>
        <v>0</v>
      </c>
      <c r="R859" s="17">
        <f t="shared" si="136"/>
        <v>0</v>
      </c>
      <c r="S859" s="19">
        <f t="shared" si="137"/>
        <v>0</v>
      </c>
      <c r="T859" s="20">
        <f ca="1">IF(AND(S859=1,F858&gt;D858),Assumptions!$B$17*(F858-D858),0)</f>
        <v>0</v>
      </c>
      <c r="U859" s="27">
        <f t="shared" ca="1" si="138"/>
        <v>1.6847105491346603E-3</v>
      </c>
      <c r="V859" s="34">
        <f t="shared" ca="1" si="139"/>
        <v>0.40575127811128375</v>
      </c>
    </row>
    <row r="860" spans="1:22" x14ac:dyDescent="0.25">
      <c r="A860" s="4">
        <f t="shared" si="130"/>
        <v>7</v>
      </c>
      <c r="B860" s="4">
        <f t="shared" si="131"/>
        <v>2015</v>
      </c>
      <c r="C860" s="9">
        <v>42209</v>
      </c>
      <c r="D860" s="12">
        <f ca="1">(1+[1]Returns!E860)*D859</f>
        <v>136510247.15901011</v>
      </c>
      <c r="E860" s="12">
        <f t="shared" ca="1" si="132"/>
        <v>140316020.60730255</v>
      </c>
      <c r="F860" s="12">
        <f t="shared" ca="1" si="133"/>
        <v>140236086.51117918</v>
      </c>
      <c r="G860" s="14">
        <f ca="1">G859*(1+Returns!G860)</f>
        <v>18469275.477583338</v>
      </c>
      <c r="H860" s="14">
        <f ca="1">H859*(1+Returns!H860)</f>
        <v>13854716.990332367</v>
      </c>
      <c r="I860" s="14">
        <f ca="1">I859*(1+Returns!I860)</f>
        <v>7030256.4720178386</v>
      </c>
      <c r="J860" s="14">
        <f ca="1">J859*(1+Returns!J860)</f>
        <v>0</v>
      </c>
      <c r="K860" s="14">
        <f ca="1">K859*(1+Returns!K860)</f>
        <v>0</v>
      </c>
      <c r="L860" s="14">
        <f ca="1">L859*(1+Returns!L860)</f>
        <v>27668506.604322989</v>
      </c>
      <c r="M860" s="14">
        <f ca="1">M859*(1+Returns!M860)</f>
        <v>27873564.46988865</v>
      </c>
      <c r="N860" s="14">
        <f ca="1">N859*(1+Returns!N860)-R860-T860</f>
        <v>45419700.593157344</v>
      </c>
      <c r="O860" s="17">
        <f ca="1">(Assumptions!$B$16 / 252)*F859</f>
        <v>4462.7024701945484</v>
      </c>
      <c r="P860" s="17">
        <f t="shared" ca="1" si="134"/>
        <v>79934.096123377458</v>
      </c>
      <c r="Q860" s="16">
        <f t="shared" si="135"/>
        <v>0</v>
      </c>
      <c r="R860" s="17">
        <f t="shared" si="136"/>
        <v>0</v>
      </c>
      <c r="S860" s="19">
        <f t="shared" si="137"/>
        <v>0</v>
      </c>
      <c r="T860" s="20">
        <f ca="1">IF(AND(S860=1,F859&gt;D859),Assumptions!$B$17*(F859-D859),0)</f>
        <v>0</v>
      </c>
      <c r="U860" s="27">
        <f t="shared" ca="1" si="138"/>
        <v>-2.4118156976149496E-3</v>
      </c>
      <c r="V860" s="34">
        <f t="shared" ca="1" si="139"/>
        <v>0.4023608651117927</v>
      </c>
    </row>
    <row r="861" spans="1:22" x14ac:dyDescent="0.25">
      <c r="A861" s="4">
        <f t="shared" si="130"/>
        <v>7</v>
      </c>
      <c r="B861" s="4">
        <f t="shared" si="131"/>
        <v>2015</v>
      </c>
      <c r="C861" s="9">
        <v>42212</v>
      </c>
      <c r="D861" s="12">
        <f ca="1">(1+[1]Returns!E861)*D860</f>
        <v>136579530.20475072</v>
      </c>
      <c r="E861" s="12">
        <f t="shared" ca="1" si="132"/>
        <v>140537495.29632252</v>
      </c>
      <c r="F861" s="12">
        <f t="shared" ca="1" si="133"/>
        <v>140453109.26094481</v>
      </c>
      <c r="G861" s="14">
        <f ca="1">G860*(1+Returns!G861)</f>
        <v>18626751.079790331</v>
      </c>
      <c r="H861" s="14">
        <f ca="1">H860*(1+Returns!H861)</f>
        <v>13862077.810576482</v>
      </c>
      <c r="I861" s="14">
        <f ca="1">I860*(1+Returns!I861)</f>
        <v>7034157.5733089121</v>
      </c>
      <c r="J861" s="14">
        <f ca="1">J860*(1+Returns!J861)</f>
        <v>0</v>
      </c>
      <c r="K861" s="14">
        <f ca="1">K860*(1+Returns!K861)</f>
        <v>0</v>
      </c>
      <c r="L861" s="14">
        <f ca="1">L860*(1+Returns!L861)</f>
        <v>27683140.946740832</v>
      </c>
      <c r="M861" s="14">
        <f ca="1">M860*(1+Returns!M861)</f>
        <v>27888637.0778437</v>
      </c>
      <c r="N861" s="14">
        <f ca="1">N860*(1+Returns!N861)-R861-T861</f>
        <v>45442730.808062263</v>
      </c>
      <c r="O861" s="17">
        <f ca="1">(Assumptions!$B$16 / 252)*F860</f>
        <v>4451.9392543231479</v>
      </c>
      <c r="P861" s="17">
        <f t="shared" ca="1" si="134"/>
        <v>84386.035377700609</v>
      </c>
      <c r="Q861" s="16">
        <f t="shared" si="135"/>
        <v>0</v>
      </c>
      <c r="R861" s="17">
        <f t="shared" si="136"/>
        <v>0</v>
      </c>
      <c r="S861" s="19">
        <f t="shared" si="137"/>
        <v>0</v>
      </c>
      <c r="T861" s="20">
        <f ca="1">IF(AND(S861=1,F860&gt;D860),Assumptions!$B$17*(F860-D860),0)</f>
        <v>0</v>
      </c>
      <c r="U861" s="27">
        <f t="shared" ca="1" si="138"/>
        <v>1.5475528101558389E-3</v>
      </c>
      <c r="V861" s="34">
        <f t="shared" ca="1" si="139"/>
        <v>0.40453109260944897</v>
      </c>
    </row>
    <row r="862" spans="1:22" x14ac:dyDescent="0.25">
      <c r="A862" s="4">
        <f t="shared" si="130"/>
        <v>7</v>
      </c>
      <c r="B862" s="4">
        <f t="shared" si="131"/>
        <v>2015</v>
      </c>
      <c r="C862" s="9">
        <v>42213</v>
      </c>
      <c r="D862" s="12">
        <f ca="1">(1+[1]Returns!E862)*D861</f>
        <v>136648848.41371551</v>
      </c>
      <c r="E862" s="12">
        <f t="shared" ca="1" si="132"/>
        <v>140800157.57952711</v>
      </c>
      <c r="F862" s="12">
        <f t="shared" ca="1" si="133"/>
        <v>140711312.71528399</v>
      </c>
      <c r="G862" s="14">
        <f ca="1">G861*(1+Returns!G862)</f>
        <v>18825380.632349614</v>
      </c>
      <c r="H862" s="14">
        <f ca="1">H861*(1+Returns!H862)</f>
        <v>13869442.541522974</v>
      </c>
      <c r="I862" s="14">
        <f ca="1">I861*(1+Returns!I862)</f>
        <v>7038060.8393277368</v>
      </c>
      <c r="J862" s="14">
        <f ca="1">J861*(1+Returns!J862)</f>
        <v>0</v>
      </c>
      <c r="K862" s="14">
        <f ca="1">K861*(1+Returns!K862)</f>
        <v>0</v>
      </c>
      <c r="L862" s="14">
        <f ca="1">L861*(1+Returns!L862)</f>
        <v>27697783.029510587</v>
      </c>
      <c r="M862" s="14">
        <f ca="1">M861*(1+Returns!M862)</f>
        <v>27903717.836299587</v>
      </c>
      <c r="N862" s="14">
        <f ca="1">N861*(1+Returns!N862)-R862-T862</f>
        <v>45465772.700516604</v>
      </c>
      <c r="O862" s="17">
        <f ca="1">(Assumptions!$B$16 / 252)*F861</f>
        <v>4458.828865426819</v>
      </c>
      <c r="P862" s="17">
        <f t="shared" ca="1" si="134"/>
        <v>88844.864243127435</v>
      </c>
      <c r="Q862" s="16">
        <f t="shared" si="135"/>
        <v>0</v>
      </c>
      <c r="R862" s="17">
        <f t="shared" si="136"/>
        <v>0</v>
      </c>
      <c r="S862" s="19">
        <f t="shared" si="137"/>
        <v>0</v>
      </c>
      <c r="T862" s="20">
        <f ca="1">IF(AND(S862=1,F861&gt;D861),Assumptions!$B$17*(F861-D861),0)</f>
        <v>0</v>
      </c>
      <c r="U862" s="27">
        <f t="shared" ca="1" si="138"/>
        <v>1.8383605439411532E-3</v>
      </c>
      <c r="V862" s="34">
        <f t="shared" ca="1" si="139"/>
        <v>0.40711312715284076</v>
      </c>
    </row>
    <row r="863" spans="1:22" x14ac:dyDescent="0.25">
      <c r="A863" s="4">
        <f t="shared" si="130"/>
        <v>7</v>
      </c>
      <c r="B863" s="4">
        <f t="shared" si="131"/>
        <v>2015</v>
      </c>
      <c r="C863" s="9">
        <v>42214</v>
      </c>
      <c r="D863" s="12">
        <f ca="1">(1+[1]Returns!E863)*D862</f>
        <v>136718201.8037509</v>
      </c>
      <c r="E863" s="12">
        <f t="shared" ca="1" si="132"/>
        <v>140913965.57884705</v>
      </c>
      <c r="F863" s="12">
        <f t="shared" ca="1" si="133"/>
        <v>140820653.68880343</v>
      </c>
      <c r="G863" s="14">
        <f ca="1">G862*(1+Returns!G863)</f>
        <v>18875122.239490528</v>
      </c>
      <c r="H863" s="14">
        <f ca="1">H862*(1+Returns!H863)</f>
        <v>13876811.185249547</v>
      </c>
      <c r="I863" s="14">
        <f ca="1">I862*(1+Returns!I863)</f>
        <v>7041966.271275524</v>
      </c>
      <c r="J863" s="14">
        <f ca="1">J862*(1+Returns!J863)</f>
        <v>0</v>
      </c>
      <c r="K863" s="14">
        <f ca="1">K862*(1+Returns!K863)</f>
        <v>0</v>
      </c>
      <c r="L863" s="14">
        <f ca="1">L862*(1+Returns!L863)</f>
        <v>27712432.856726259</v>
      </c>
      <c r="M863" s="14">
        <f ca="1">M862*(1+Returns!M863)</f>
        <v>27918806.749663692</v>
      </c>
      <c r="N863" s="14">
        <f ca="1">N862*(1+Returns!N863)-R863-T863</f>
        <v>45488826.276441514</v>
      </c>
      <c r="O863" s="17">
        <f ca="1">(Assumptions!$B$16 / 252)*F862</f>
        <v>4467.0258004852058</v>
      </c>
      <c r="P863" s="17">
        <f t="shared" ca="1" si="134"/>
        <v>93311.890043612642</v>
      </c>
      <c r="Q863" s="16">
        <f t="shared" si="135"/>
        <v>0</v>
      </c>
      <c r="R863" s="17">
        <f t="shared" si="136"/>
        <v>0</v>
      </c>
      <c r="S863" s="19">
        <f t="shared" si="137"/>
        <v>0</v>
      </c>
      <c r="T863" s="20">
        <f ca="1">IF(AND(S863=1,F862&gt;D862),Assumptions!$B$17*(F862-D862),0)</f>
        <v>0</v>
      </c>
      <c r="U863" s="27">
        <f t="shared" ca="1" si="138"/>
        <v>7.7705886903833843E-4</v>
      </c>
      <c r="V863" s="34">
        <f t="shared" ca="1" si="139"/>
        <v>0.40820653688803521</v>
      </c>
    </row>
    <row r="864" spans="1:22" x14ac:dyDescent="0.25">
      <c r="A864" s="4">
        <f t="shared" si="130"/>
        <v>7</v>
      </c>
      <c r="B864" s="4">
        <f t="shared" si="131"/>
        <v>2015</v>
      </c>
      <c r="C864" s="9">
        <v>42215</v>
      </c>
      <c r="D864" s="12">
        <f ca="1">(1+[1]Returns!E864)*D863</f>
        <v>136787590.39271235</v>
      </c>
      <c r="E864" s="12">
        <f t="shared" ca="1" si="132"/>
        <v>140751646.64624</v>
      </c>
      <c r="F864" s="12">
        <f t="shared" ca="1" si="133"/>
        <v>140653864.25925389</v>
      </c>
      <c r="G864" s="14">
        <f ca="1">G863*(1+Returns!G864)</f>
        <v>18648703.235459927</v>
      </c>
      <c r="H864" s="14">
        <f ca="1">H863*(1+Returns!H864)</f>
        <v>13884183.743835004</v>
      </c>
      <c r="I864" s="14">
        <f ca="1">I863*(1+Returns!I864)</f>
        <v>7045873.8703541514</v>
      </c>
      <c r="J864" s="14">
        <f ca="1">J863*(1+Returns!J864)</f>
        <v>0</v>
      </c>
      <c r="K864" s="14">
        <f ca="1">K863*(1+Returns!K864)</f>
        <v>0</v>
      </c>
      <c r="L864" s="14">
        <f ca="1">L863*(1+Returns!L864)</f>
        <v>27727090.432484016</v>
      </c>
      <c r="M864" s="14">
        <f ca="1">M863*(1+Returns!M864)</f>
        <v>27933903.822345771</v>
      </c>
      <c r="N864" s="14">
        <f ca="1">N863*(1+Returns!N864)-R864-T864</f>
        <v>45511891.541761138</v>
      </c>
      <c r="O864" s="17">
        <f ca="1">(Assumptions!$B$16 / 252)*F863</f>
        <v>4470.4969425016961</v>
      </c>
      <c r="P864" s="17">
        <f t="shared" ca="1" si="134"/>
        <v>97782.386986114332</v>
      </c>
      <c r="Q864" s="16">
        <f t="shared" si="135"/>
        <v>0</v>
      </c>
      <c r="R864" s="17">
        <f t="shared" si="136"/>
        <v>0</v>
      </c>
      <c r="S864" s="19">
        <f t="shared" si="137"/>
        <v>0</v>
      </c>
      <c r="T864" s="20">
        <f ca="1">IF(AND(S864=1,F863&gt;D863),Assumptions!$B$17*(F863-D863),0)</f>
        <v>0</v>
      </c>
      <c r="U864" s="27">
        <f t="shared" ca="1" si="138"/>
        <v>-1.1844102777575083E-3</v>
      </c>
      <c r="V864" s="34">
        <f t="shared" ca="1" si="139"/>
        <v>0.40653864259253969</v>
      </c>
    </row>
    <row r="865" spans="1:22" x14ac:dyDescent="0.25">
      <c r="A865" s="4">
        <f t="shared" si="130"/>
        <v>7</v>
      </c>
      <c r="B865" s="4">
        <f t="shared" si="131"/>
        <v>2015</v>
      </c>
      <c r="C865" s="9">
        <v>42216</v>
      </c>
      <c r="D865" s="12">
        <f ca="1">(1+[1]Returns!E865)*D864</f>
        <v>136859350.53050828</v>
      </c>
      <c r="E865" s="12">
        <f t="shared" ca="1" si="132"/>
        <v>141057999.17238763</v>
      </c>
      <c r="F865" s="12">
        <f t="shared" ca="1" si="133"/>
        <v>140955751.58336154</v>
      </c>
      <c r="G865" s="14">
        <f ca="1">G864*(1+Returns!G865)</f>
        <v>18888768.641106885</v>
      </c>
      <c r="H865" s="14">
        <f ca="1">H864*(1+Returns!H865)</f>
        <v>13891807.71560372</v>
      </c>
      <c r="I865" s="14">
        <f ca="1">I864*(1+Returns!I865)</f>
        <v>7049914.4274499118</v>
      </c>
      <c r="J865" s="14">
        <f ca="1">J864*(1+Returns!J865)</f>
        <v>0</v>
      </c>
      <c r="K865" s="14">
        <f ca="1">K864*(1+Returns!K865)</f>
        <v>0</v>
      </c>
      <c r="L865" s="14">
        <f ca="1">L864*(1+Returns!L865)</f>
        <v>27742247.961011641</v>
      </c>
      <c r="M865" s="14">
        <f ca="1">M864*(1+Returns!M865)</f>
        <v>27949515.264735278</v>
      </c>
      <c r="N865" s="14">
        <f ca="1">N864*(1+Returns!N865)-R865-T865</f>
        <v>45535745.16248019</v>
      </c>
      <c r="O865" s="17">
        <f ca="1">(Assumptions!$B$16 / 252)*F864</f>
        <v>4465.2020399763142</v>
      </c>
      <c r="P865" s="17">
        <f t="shared" ca="1" si="134"/>
        <v>102247.58902609065</v>
      </c>
      <c r="Q865" s="16">
        <f t="shared" si="135"/>
        <v>0</v>
      </c>
      <c r="R865" s="17">
        <f t="shared" si="136"/>
        <v>0</v>
      </c>
      <c r="S865" s="19">
        <f t="shared" si="137"/>
        <v>0</v>
      </c>
      <c r="T865" s="20">
        <f ca="1">IF(AND(S865=1,F864&gt;D864),Assumptions!$B$17*(F864-D864),0)</f>
        <v>0</v>
      </c>
      <c r="U865" s="27">
        <f t="shared" ca="1" si="138"/>
        <v>2.1463137589394776E-3</v>
      </c>
      <c r="V865" s="34">
        <f t="shared" ca="1" si="139"/>
        <v>0.40955751583361621</v>
      </c>
    </row>
    <row r="866" spans="1:22" x14ac:dyDescent="0.25">
      <c r="A866" s="4">
        <f t="shared" si="130"/>
        <v>8</v>
      </c>
      <c r="B866" s="4">
        <f t="shared" si="131"/>
        <v>2015</v>
      </c>
      <c r="C866" s="9">
        <v>42219</v>
      </c>
      <c r="D866" s="12">
        <f ca="1">(1+[1]Returns!E866)*D865</f>
        <v>136931148.31439009</v>
      </c>
      <c r="E866" s="12">
        <f t="shared" ca="1" si="132"/>
        <v>141040371.41047639</v>
      </c>
      <c r="F866" s="12">
        <f t="shared" ca="1" si="133"/>
        <v>141035896.62471184</v>
      </c>
      <c r="G866" s="14">
        <f ca="1">G865*(1+Returns!G866)</f>
        <v>18907065.331146371</v>
      </c>
      <c r="H866" s="14">
        <f ca="1">H865*(1+Returns!H866)</f>
        <v>13899435.873786749</v>
      </c>
      <c r="I866" s="14">
        <f ca="1">I865*(1+Returns!I866)</f>
        <v>7053957.3016609009</v>
      </c>
      <c r="J866" s="14">
        <f ca="1">J865*(1+Returns!J866)</f>
        <v>0</v>
      </c>
      <c r="K866" s="14">
        <f ca="1">K865*(1+Returns!K866)</f>
        <v>0</v>
      </c>
      <c r="L866" s="14">
        <f ca="1">L865*(1+Returns!L866)</f>
        <v>27757413.775683522</v>
      </c>
      <c r="M866" s="14">
        <f ca="1">M865*(1+Returns!M866)</f>
        <v>27965135.431903642</v>
      </c>
      <c r="N866" s="14">
        <f ca="1">N865*(1+Returns!N866)-R866-T866</f>
        <v>45457363.696295172</v>
      </c>
      <c r="O866" s="17">
        <f ca="1">(Assumptions!$B$16 / 252)*F865</f>
        <v>4474.7857645511594</v>
      </c>
      <c r="P866" s="17">
        <f t="shared" ca="1" si="134"/>
        <v>4474.785764551154</v>
      </c>
      <c r="Q866" s="16">
        <f t="shared" si="135"/>
        <v>1</v>
      </c>
      <c r="R866" s="17">
        <f t="shared" ca="1" si="136"/>
        <v>102247.58902609065</v>
      </c>
      <c r="S866" s="19">
        <f t="shared" si="137"/>
        <v>0</v>
      </c>
      <c r="T866" s="20">
        <f ca="1">IF(AND(S866=1,F865&gt;D865),Assumptions!$B$17*(F865-D865),0)</f>
        <v>0</v>
      </c>
      <c r="U866" s="27">
        <f t="shared" ca="1" si="138"/>
        <v>5.6858298047468558E-4</v>
      </c>
      <c r="V866" s="34">
        <f t="shared" ca="1" si="139"/>
        <v>0.41035896624711943</v>
      </c>
    </row>
    <row r="867" spans="1:22" x14ac:dyDescent="0.25">
      <c r="A867" s="4">
        <f t="shared" si="130"/>
        <v>8</v>
      </c>
      <c r="B867" s="4">
        <f t="shared" si="131"/>
        <v>2015</v>
      </c>
      <c r="C867" s="9">
        <v>42220</v>
      </c>
      <c r="D867" s="12">
        <f ca="1">(1+[1]Returns!E867)*D866</f>
        <v>137002983.76410732</v>
      </c>
      <c r="E867" s="12">
        <f t="shared" ca="1" si="132"/>
        <v>141307316.29715985</v>
      </c>
      <c r="F867" s="12">
        <f t="shared" ca="1" si="133"/>
        <v>141298364.18134373</v>
      </c>
      <c r="G867" s="14">
        <f ca="1">G866*(1+Returns!G867)</f>
        <v>19107704.634438757</v>
      </c>
      <c r="H867" s="14">
        <f ca="1">H866*(1+Returns!H867)</f>
        <v>13907068.2206829</v>
      </c>
      <c r="I867" s="14">
        <f ca="1">I866*(1+Returns!I867)</f>
        <v>7058002.4943159018</v>
      </c>
      <c r="J867" s="14">
        <f ca="1">J866*(1+Returns!J867)</f>
        <v>0</v>
      </c>
      <c r="K867" s="14">
        <f ca="1">K866*(1+Returns!K867)</f>
        <v>0</v>
      </c>
      <c r="L867" s="14">
        <f ca="1">L866*(1+Returns!L867)</f>
        <v>27772587.881029431</v>
      </c>
      <c r="M867" s="14">
        <f ca="1">M866*(1+Returns!M867)</f>
        <v>27980764.328726888</v>
      </c>
      <c r="N867" s="14">
        <f ca="1">N866*(1+Returns!N867)-R867-T867</f>
        <v>45481188.737965971</v>
      </c>
      <c r="O867" s="17">
        <f ca="1">(Assumptions!$B$16 / 252)*F866</f>
        <v>4477.3300515781539</v>
      </c>
      <c r="P867" s="17">
        <f t="shared" ca="1" si="134"/>
        <v>8952.1158161293079</v>
      </c>
      <c r="Q867" s="16">
        <f t="shared" si="135"/>
        <v>0</v>
      </c>
      <c r="R867" s="17">
        <f t="shared" si="136"/>
        <v>0</v>
      </c>
      <c r="S867" s="19">
        <f t="shared" si="137"/>
        <v>0</v>
      </c>
      <c r="T867" s="20">
        <f ca="1">IF(AND(S867=1,F866&gt;D866),Assumptions!$B$17*(F866-D866),0)</f>
        <v>0</v>
      </c>
      <c r="U867" s="27">
        <f t="shared" ca="1" si="138"/>
        <v>1.8609982487671761E-3</v>
      </c>
      <c r="V867" s="34">
        <f t="shared" ca="1" si="139"/>
        <v>0.4129836418134385</v>
      </c>
    </row>
    <row r="868" spans="1:22" x14ac:dyDescent="0.25">
      <c r="A868" s="4">
        <f t="shared" si="130"/>
        <v>8</v>
      </c>
      <c r="B868" s="4">
        <f t="shared" si="131"/>
        <v>2015</v>
      </c>
      <c r="C868" s="9">
        <v>42221</v>
      </c>
      <c r="D868" s="12">
        <f ca="1">(1+[1]Returns!E868)*D867</f>
        <v>137074856.89941981</v>
      </c>
      <c r="E868" s="12">
        <f t="shared" ca="1" si="132"/>
        <v>141390719.62025863</v>
      </c>
      <c r="F868" s="12">
        <f t="shared" ca="1" si="133"/>
        <v>141377281.84208754</v>
      </c>
      <c r="G868" s="14">
        <f ca="1">G867*(1+Returns!G868)</f>
        <v>19124766.34647657</v>
      </c>
      <c r="H868" s="14">
        <f ca="1">H867*(1+Returns!H868)</f>
        <v>13914704.758592246</v>
      </c>
      <c r="I868" s="14">
        <f ca="1">I867*(1+Returns!I868)</f>
        <v>7062050.0067444593</v>
      </c>
      <c r="J868" s="14">
        <f ca="1">J867*(1+Returns!J868)</f>
        <v>0</v>
      </c>
      <c r="K868" s="14">
        <f ca="1">K867*(1+Returns!K868)</f>
        <v>0</v>
      </c>
      <c r="L868" s="14">
        <f ca="1">L867*(1+Returns!L868)</f>
        <v>27787770.281581618</v>
      </c>
      <c r="M868" s="14">
        <f ca="1">M867*(1+Returns!M868)</f>
        <v>27996401.960083764</v>
      </c>
      <c r="N868" s="14">
        <f ca="1">N867*(1+Returns!N868)-R868-T868</f>
        <v>45505026.266779989</v>
      </c>
      <c r="O868" s="17">
        <f ca="1">(Assumptions!$B$16 / 252)*F867</f>
        <v>4485.6623549632932</v>
      </c>
      <c r="P868" s="17">
        <f t="shared" ca="1" si="134"/>
        <v>13437.778171092601</v>
      </c>
      <c r="Q868" s="16">
        <f t="shared" si="135"/>
        <v>0</v>
      </c>
      <c r="R868" s="17">
        <f t="shared" si="136"/>
        <v>0</v>
      </c>
      <c r="S868" s="19">
        <f t="shared" si="137"/>
        <v>0</v>
      </c>
      <c r="T868" s="20">
        <f ca="1">IF(AND(S868=1,F867&gt;D867),Assumptions!$B$17*(F867-D867),0)</f>
        <v>0</v>
      </c>
      <c r="U868" s="27">
        <f t="shared" ca="1" si="138"/>
        <v>5.5851786537686188E-4</v>
      </c>
      <c r="V868" s="34">
        <f t="shared" ca="1" si="139"/>
        <v>0.41377281842087665</v>
      </c>
    </row>
    <row r="869" spans="1:22" x14ac:dyDescent="0.25">
      <c r="A869" s="4">
        <f t="shared" si="130"/>
        <v>8</v>
      </c>
      <c r="B869" s="4">
        <f t="shared" si="131"/>
        <v>2015</v>
      </c>
      <c r="C869" s="9">
        <v>42222</v>
      </c>
      <c r="D869" s="12">
        <f ca="1">(1+[1]Returns!E869)*D868</f>
        <v>137146767.74009782</v>
      </c>
      <c r="E869" s="12">
        <f t="shared" ca="1" si="132"/>
        <v>141800980.62181407</v>
      </c>
      <c r="F869" s="12">
        <f t="shared" ca="1" si="133"/>
        <v>141783054.67596546</v>
      </c>
      <c r="G869" s="14">
        <f ca="1">G868*(1+Returns!G869)</f>
        <v>19468649.689708568</v>
      </c>
      <c r="H869" s="14">
        <f ca="1">H868*(1+Returns!H869)</f>
        <v>13922345.489816122</v>
      </c>
      <c r="I869" s="14">
        <f ca="1">I868*(1+Returns!I869)</f>
        <v>7066099.8402768802</v>
      </c>
      <c r="J869" s="14">
        <f ca="1">J868*(1+Returns!J869)</f>
        <v>0</v>
      </c>
      <c r="K869" s="14">
        <f ca="1">K868*(1+Returns!K869)</f>
        <v>0</v>
      </c>
      <c r="L869" s="14">
        <f ca="1">L868*(1+Returns!L869)</f>
        <v>27802960.981874812</v>
      </c>
      <c r="M869" s="14">
        <f ca="1">M868*(1+Returns!M869)</f>
        <v>28012048.330855746</v>
      </c>
      <c r="N869" s="14">
        <f ca="1">N868*(1+Returns!N869)-R869-T869</f>
        <v>45528876.289281964</v>
      </c>
      <c r="O869" s="17">
        <f ca="1">(Assumptions!$B$16 / 252)*F868</f>
        <v>4488.1676775265887</v>
      </c>
      <c r="P869" s="17">
        <f t="shared" ca="1" si="134"/>
        <v>17925.945848619191</v>
      </c>
      <c r="Q869" s="16">
        <f t="shared" si="135"/>
        <v>0</v>
      </c>
      <c r="R869" s="17">
        <f t="shared" si="136"/>
        <v>0</v>
      </c>
      <c r="S869" s="19">
        <f t="shared" si="137"/>
        <v>0</v>
      </c>
      <c r="T869" s="20">
        <f ca="1">IF(AND(S869=1,F868&gt;D868),Assumptions!$B$17*(F868-D868),0)</f>
        <v>0</v>
      </c>
      <c r="U869" s="27">
        <f t="shared" ca="1" si="138"/>
        <v>2.8701417129461948E-3</v>
      </c>
      <c r="V869" s="34">
        <f t="shared" ca="1" si="139"/>
        <v>0.41783054675965592</v>
      </c>
    </row>
    <row r="870" spans="1:22" x14ac:dyDescent="0.25">
      <c r="A870" s="4">
        <f t="shared" si="130"/>
        <v>8</v>
      </c>
      <c r="B870" s="4">
        <f t="shared" si="131"/>
        <v>2015</v>
      </c>
      <c r="C870" s="9">
        <v>42223</v>
      </c>
      <c r="D870" s="12">
        <f ca="1">(1+[1]Returns!E870)*D869</f>
        <v>137218716.30592197</v>
      </c>
      <c r="E870" s="12">
        <f t="shared" ca="1" si="132"/>
        <v>141853915.81397998</v>
      </c>
      <c r="F870" s="12">
        <f t="shared" ca="1" si="133"/>
        <v>141831488.81877658</v>
      </c>
      <c r="G870" s="14">
        <f ca="1">G869*(1+Returns!G870)</f>
        <v>19455171.156685308</v>
      </c>
      <c r="H870" s="14">
        <f ca="1">H869*(1+Returns!H870)</f>
        <v>13929990.416657126</v>
      </c>
      <c r="I870" s="14">
        <f ca="1">I869*(1+Returns!I870)</f>
        <v>7070151.996244235</v>
      </c>
      <c r="J870" s="14">
        <f ca="1">J869*(1+Returns!J870)</f>
        <v>0</v>
      </c>
      <c r="K870" s="14">
        <f ca="1">K869*(1+Returns!K870)</f>
        <v>0</v>
      </c>
      <c r="L870" s="14">
        <f ca="1">L869*(1+Returns!L870)</f>
        <v>27818159.986446224</v>
      </c>
      <c r="M870" s="14">
        <f ca="1">M869*(1+Returns!M870)</f>
        <v>28027703.445927039</v>
      </c>
      <c r="N870" s="14">
        <f ca="1">N869*(1+Returns!N870)-R870-T870</f>
        <v>45552738.812020063</v>
      </c>
      <c r="O870" s="17">
        <f ca="1">(Assumptions!$B$16 / 252)*F869</f>
        <v>4501.0493547925544</v>
      </c>
      <c r="P870" s="17">
        <f t="shared" ca="1" si="134"/>
        <v>22426.995203411745</v>
      </c>
      <c r="Q870" s="16">
        <f t="shared" si="135"/>
        <v>0</v>
      </c>
      <c r="R870" s="17">
        <f t="shared" si="136"/>
        <v>0</v>
      </c>
      <c r="S870" s="19">
        <f t="shared" si="137"/>
        <v>0</v>
      </c>
      <c r="T870" s="20">
        <f ca="1">IF(AND(S870=1,F869&gt;D869),Assumptions!$B$17*(F869-D869),0)</f>
        <v>0</v>
      </c>
      <c r="U870" s="27">
        <f t="shared" ca="1" si="138"/>
        <v>3.4160741508793002E-4</v>
      </c>
      <c r="V870" s="34">
        <f t="shared" ca="1" si="139"/>
        <v>0.41831488818776719</v>
      </c>
    </row>
    <row r="871" spans="1:22" x14ac:dyDescent="0.25">
      <c r="A871" s="4">
        <f t="shared" si="130"/>
        <v>8</v>
      </c>
      <c r="B871" s="4">
        <f t="shared" si="131"/>
        <v>2015</v>
      </c>
      <c r="C871" s="9">
        <v>42226</v>
      </c>
      <c r="D871" s="12">
        <f ca="1">(1+[1]Returns!E871)*D870</f>
        <v>137290702.61668321</v>
      </c>
      <c r="E871" s="12">
        <f t="shared" ca="1" si="132"/>
        <v>142118098.43462175</v>
      </c>
      <c r="F871" s="12">
        <f t="shared" ca="1" si="133"/>
        <v>142091168.85247171</v>
      </c>
      <c r="G871" s="14">
        <f ca="1">G870*(1+Returns!G871)</f>
        <v>19652903.965658251</v>
      </c>
      <c r="H871" s="14">
        <f ca="1">H870*(1+Returns!H871)</f>
        <v>13937639.541419122</v>
      </c>
      <c r="I871" s="14">
        <f ca="1">I870*(1+Returns!I871)</f>
        <v>7074206.4759783568</v>
      </c>
      <c r="J871" s="14">
        <f ca="1">J870*(1+Returns!J871)</f>
        <v>0</v>
      </c>
      <c r="K871" s="14">
        <f ca="1">K870*(1+Returns!K871)</f>
        <v>0</v>
      </c>
      <c r="L871" s="14">
        <f ca="1">L870*(1+Returns!L871)</f>
        <v>27833367.299835537</v>
      </c>
      <c r="M871" s="14">
        <f ca="1">M870*(1+Returns!M871)</f>
        <v>28043367.310184576</v>
      </c>
      <c r="N871" s="14">
        <f ca="1">N870*(1+Returns!N871)-R871-T871</f>
        <v>45576613.841545895</v>
      </c>
      <c r="O871" s="17">
        <f ca="1">(Assumptions!$B$16 / 252)*F870</f>
        <v>4502.5869466278273</v>
      </c>
      <c r="P871" s="17">
        <f t="shared" ca="1" si="134"/>
        <v>26929.582150039572</v>
      </c>
      <c r="Q871" s="16">
        <f t="shared" si="135"/>
        <v>0</v>
      </c>
      <c r="R871" s="17">
        <f t="shared" si="136"/>
        <v>0</v>
      </c>
      <c r="S871" s="19">
        <f t="shared" si="137"/>
        <v>0</v>
      </c>
      <c r="T871" s="20">
        <f ca="1">IF(AND(S871=1,F870&gt;D870),Assumptions!$B$17*(F870-D870),0)</f>
        <v>0</v>
      </c>
      <c r="U871" s="27">
        <f t="shared" ca="1" si="138"/>
        <v>1.8309053642306949E-3</v>
      </c>
      <c r="V871" s="34">
        <f t="shared" ca="1" si="139"/>
        <v>0.42091168852471839</v>
      </c>
    </row>
    <row r="872" spans="1:22" x14ac:dyDescent="0.25">
      <c r="A872" s="4">
        <f t="shared" si="130"/>
        <v>8</v>
      </c>
      <c r="B872" s="4">
        <f t="shared" si="131"/>
        <v>2015</v>
      </c>
      <c r="C872" s="9">
        <v>42227</v>
      </c>
      <c r="D872" s="12">
        <f ca="1">(1+[1]Returns!E872)*D871</f>
        <v>137362726.69218296</v>
      </c>
      <c r="E872" s="12">
        <f t="shared" ca="1" si="132"/>
        <v>141582604.40756848</v>
      </c>
      <c r="F872" s="12">
        <f t="shared" ca="1" si="133"/>
        <v>141551163.99466121</v>
      </c>
      <c r="G872" s="14">
        <f ca="1">G871*(1+Returns!G872)</f>
        <v>19050924.020831954</v>
      </c>
      <c r="H872" s="14">
        <f ca="1">H871*(1+Returns!H872)</f>
        <v>13945292.866407242</v>
      </c>
      <c r="I872" s="14">
        <f ca="1">I871*(1+Returns!I872)</f>
        <v>7078263.2808118435</v>
      </c>
      <c r="J872" s="14">
        <f ca="1">J871*(1+Returns!J872)</f>
        <v>0</v>
      </c>
      <c r="K872" s="14">
        <f ca="1">K871*(1+Returns!K872)</f>
        <v>0</v>
      </c>
      <c r="L872" s="14">
        <f ca="1">L871*(1+Returns!L872)</f>
        <v>27848582.926584922</v>
      </c>
      <c r="M872" s="14">
        <f ca="1">M871*(1+Returns!M872)</f>
        <v>28059039.92851802</v>
      </c>
      <c r="N872" s="14">
        <f ca="1">N871*(1+Returns!N872)-R872-T872</f>
        <v>45600501.384414494</v>
      </c>
      <c r="O872" s="17">
        <f ca="1">(Assumptions!$B$16 / 252)*F871</f>
        <v>4510.8307572213243</v>
      </c>
      <c r="P872" s="17">
        <f t="shared" ca="1" si="134"/>
        <v>31440.412907260896</v>
      </c>
      <c r="Q872" s="16">
        <f t="shared" si="135"/>
        <v>0</v>
      </c>
      <c r="R872" s="17">
        <f t="shared" si="136"/>
        <v>0</v>
      </c>
      <c r="S872" s="19">
        <f t="shared" si="137"/>
        <v>0</v>
      </c>
      <c r="T872" s="20">
        <f ca="1">IF(AND(S872=1,F871&gt;D871),Assumptions!$B$17*(F871-D871),0)</f>
        <v>0</v>
      </c>
      <c r="U872" s="27">
        <f t="shared" ca="1" si="138"/>
        <v>-3.8004111175351518E-3</v>
      </c>
      <c r="V872" s="34">
        <f t="shared" ca="1" si="139"/>
        <v>0.41551163994661344</v>
      </c>
    </row>
    <row r="873" spans="1:22" x14ac:dyDescent="0.25">
      <c r="A873" s="4">
        <f t="shared" si="130"/>
        <v>8</v>
      </c>
      <c r="B873" s="4">
        <f t="shared" si="131"/>
        <v>2015</v>
      </c>
      <c r="C873" s="9">
        <v>42228</v>
      </c>
      <c r="D873" s="12">
        <f ca="1">(1+[1]Returns!E873)*D872</f>
        <v>137434788.55223295</v>
      </c>
      <c r="E873" s="12">
        <f t="shared" ca="1" si="132"/>
        <v>141782143.77870944</v>
      </c>
      <c r="F873" s="12">
        <f t="shared" ca="1" si="133"/>
        <v>141746209.67805633</v>
      </c>
      <c r="G873" s="14">
        <f ca="1">G872*(1+Returns!G873)</f>
        <v>19183941.348460361</v>
      </c>
      <c r="H873" s="14">
        <f ca="1">H872*(1+Returns!H873)</f>
        <v>13952950.393927878</v>
      </c>
      <c r="I873" s="14">
        <f ca="1">I872*(1+Returns!I873)</f>
        <v>7082322.4120780565</v>
      </c>
      <c r="J873" s="14">
        <f ca="1">J872*(1+Returns!J873)</f>
        <v>0</v>
      </c>
      <c r="K873" s="14">
        <f ca="1">K872*(1+Returns!K873)</f>
        <v>0</v>
      </c>
      <c r="L873" s="14">
        <f ca="1">L872*(1+Returns!L873)</f>
        <v>27863806.871239033</v>
      </c>
      <c r="M873" s="14">
        <f ca="1">M872*(1+Returns!M873)</f>
        <v>28074721.305819768</v>
      </c>
      <c r="N873" s="14">
        <f ca="1">N872*(1+Returns!N873)-R873-T873</f>
        <v>45624401.447184339</v>
      </c>
      <c r="O873" s="17">
        <f ca="1">(Assumptions!$B$16 / 252)*F872</f>
        <v>4493.6877458622603</v>
      </c>
      <c r="P873" s="17">
        <f t="shared" ca="1" si="134"/>
        <v>35934.100653123154</v>
      </c>
      <c r="Q873" s="16">
        <f t="shared" si="135"/>
        <v>0</v>
      </c>
      <c r="R873" s="17">
        <f t="shared" si="136"/>
        <v>0</v>
      </c>
      <c r="S873" s="19">
        <f t="shared" si="137"/>
        <v>0</v>
      </c>
      <c r="T873" s="20">
        <f ca="1">IF(AND(S873=1,F872&gt;D872),Assumptions!$B$17*(F872-D872),0)</f>
        <v>0</v>
      </c>
      <c r="U873" s="27">
        <f t="shared" ca="1" si="138"/>
        <v>1.3779164924596632E-3</v>
      </c>
      <c r="V873" s="34">
        <f t="shared" ca="1" si="139"/>
        <v>0.41746209678056445</v>
      </c>
    </row>
    <row r="874" spans="1:22" x14ac:dyDescent="0.25">
      <c r="A874" s="4">
        <f t="shared" si="130"/>
        <v>8</v>
      </c>
      <c r="B874" s="4">
        <f t="shared" si="131"/>
        <v>2015</v>
      </c>
      <c r="C874" s="9">
        <v>42229</v>
      </c>
      <c r="D874" s="12">
        <f ca="1">(1+[1]Returns!E874)*D873</f>
        <v>137506888.21665534</v>
      </c>
      <c r="E874" s="12">
        <f t="shared" ca="1" si="132"/>
        <v>141743701.12713343</v>
      </c>
      <c r="F874" s="12">
        <f t="shared" ca="1" si="133"/>
        <v>141703267.146808</v>
      </c>
      <c r="G874" s="14">
        <f ca="1">G873*(1+Returns!G874)</f>
        <v>19078940.507986326</v>
      </c>
      <c r="H874" s="14">
        <f ca="1">H873*(1+Returns!H874)</f>
        <v>13960612.126288692</v>
      </c>
      <c r="I874" s="14">
        <f ca="1">I873*(1+Returns!I874)</f>
        <v>7086383.871111122</v>
      </c>
      <c r="J874" s="14">
        <f ca="1">J873*(1+Returns!J874)</f>
        <v>0</v>
      </c>
      <c r="K874" s="14">
        <f ca="1">K873*(1+Returns!K874)</f>
        <v>0</v>
      </c>
      <c r="L874" s="14">
        <f ca="1">L873*(1+Returns!L874)</f>
        <v>27879039.138345007</v>
      </c>
      <c r="M874" s="14">
        <f ca="1">M873*(1+Returns!M874)</f>
        <v>28090411.44698495</v>
      </c>
      <c r="N874" s="14">
        <f ca="1">N873*(1+Returns!N874)-R874-T874</f>
        <v>45648314.036417343</v>
      </c>
      <c r="O874" s="17">
        <f ca="1">(Assumptions!$B$16 / 252)*F873</f>
        <v>4499.8796723192481</v>
      </c>
      <c r="P874" s="17">
        <f t="shared" ca="1" si="134"/>
        <v>40433.980325442404</v>
      </c>
      <c r="Q874" s="16">
        <f t="shared" si="135"/>
        <v>0</v>
      </c>
      <c r="R874" s="17">
        <f t="shared" si="136"/>
        <v>0</v>
      </c>
      <c r="S874" s="19">
        <f t="shared" si="137"/>
        <v>0</v>
      </c>
      <c r="T874" s="20">
        <f ca="1">IF(AND(S874=1,F873&gt;D873),Assumptions!$B$17*(F873-D873),0)</f>
        <v>0</v>
      </c>
      <c r="U874" s="27">
        <f t="shared" ca="1" si="138"/>
        <v>-3.0295364754984178E-4</v>
      </c>
      <c r="V874" s="34">
        <f t="shared" ca="1" si="139"/>
        <v>0.41703267146808121</v>
      </c>
    </row>
    <row r="875" spans="1:22" x14ac:dyDescent="0.25">
      <c r="A875" s="4">
        <f t="shared" si="130"/>
        <v>8</v>
      </c>
      <c r="B875" s="4">
        <f t="shared" si="131"/>
        <v>2015</v>
      </c>
      <c r="C875" s="9">
        <v>42230</v>
      </c>
      <c r="D875" s="12">
        <f ca="1">(1+[1]Returns!E875)*D874</f>
        <v>137579025.70528269</v>
      </c>
      <c r="E875" s="12">
        <f t="shared" ca="1" si="132"/>
        <v>141968473.46133024</v>
      </c>
      <c r="F875" s="12">
        <f t="shared" ca="1" si="133"/>
        <v>141923540.96458742</v>
      </c>
      <c r="G875" s="14">
        <f ca="1">G874*(1+Returns!G875)</f>
        <v>19237118.488242954</v>
      </c>
      <c r="H875" s="14">
        <f ca="1">H874*(1+Returns!H875)</f>
        <v>13968278.06579861</v>
      </c>
      <c r="I875" s="14">
        <f ca="1">I874*(1+Returns!I875)</f>
        <v>7090447.6592459306</v>
      </c>
      <c r="J875" s="14">
        <f ca="1">J874*(1+Returns!J875)</f>
        <v>0</v>
      </c>
      <c r="K875" s="14">
        <f ca="1">K874*(1+Returns!K875)</f>
        <v>0</v>
      </c>
      <c r="L875" s="14">
        <f ca="1">L874*(1+Returns!L875)</f>
        <v>27894279.732452467</v>
      </c>
      <c r="M875" s="14">
        <f ca="1">M874*(1+Returns!M875)</f>
        <v>28106110.356911436</v>
      </c>
      <c r="N875" s="14">
        <f ca="1">N874*(1+Returns!N875)-R875-T875</f>
        <v>45672239.158678845</v>
      </c>
      <c r="O875" s="17">
        <f ca="1">(Assumptions!$B$16 / 252)*F874</f>
        <v>4498.5164173589837</v>
      </c>
      <c r="P875" s="17">
        <f t="shared" ca="1" si="134"/>
        <v>44932.496742801392</v>
      </c>
      <c r="Q875" s="16">
        <f t="shared" si="135"/>
        <v>0</v>
      </c>
      <c r="R875" s="17">
        <f t="shared" si="136"/>
        <v>0</v>
      </c>
      <c r="S875" s="19">
        <f t="shared" si="137"/>
        <v>0</v>
      </c>
      <c r="T875" s="20">
        <f ca="1">IF(AND(S875=1,F874&gt;D874),Assumptions!$B$17*(F874-D874),0)</f>
        <v>0</v>
      </c>
      <c r="U875" s="27">
        <f t="shared" ca="1" si="138"/>
        <v>1.554472400069784E-3</v>
      </c>
      <c r="V875" s="34">
        <f t="shared" ca="1" si="139"/>
        <v>0.41923540964587547</v>
      </c>
    </row>
    <row r="876" spans="1:22" x14ac:dyDescent="0.25">
      <c r="A876" s="4">
        <f t="shared" si="130"/>
        <v>8</v>
      </c>
      <c r="B876" s="4">
        <f t="shared" si="131"/>
        <v>2015</v>
      </c>
      <c r="C876" s="9">
        <v>42233</v>
      </c>
      <c r="D876" s="12">
        <f ca="1">(1+[1]Returns!E876)*D875</f>
        <v>137651201.03795794</v>
      </c>
      <c r="E876" s="12">
        <f t="shared" ca="1" si="132"/>
        <v>141942509.28776526</v>
      </c>
      <c r="F876" s="12">
        <f t="shared" ca="1" si="133"/>
        <v>141893071.28178549</v>
      </c>
      <c r="G876" s="14">
        <f ca="1">G875*(1+Returns!G876)</f>
        <v>19144523.776028316</v>
      </c>
      <c r="H876" s="14">
        <f ca="1">H875*(1+Returns!H876)</f>
        <v>13975948.21476783</v>
      </c>
      <c r="I876" s="14">
        <f ca="1">I875*(1+Returns!I876)</f>
        <v>7094513.7778181387</v>
      </c>
      <c r="J876" s="14">
        <f ca="1">J875*(1+Returns!J876)</f>
        <v>0</v>
      </c>
      <c r="K876" s="14">
        <f ca="1">K875*(1+Returns!K876)</f>
        <v>0</v>
      </c>
      <c r="L876" s="14">
        <f ca="1">L875*(1+Returns!L876)</f>
        <v>27909528.658113521</v>
      </c>
      <c r="M876" s="14">
        <f ca="1">M875*(1+Returns!M876)</f>
        <v>28121818.040499829</v>
      </c>
      <c r="N876" s="14">
        <f ca="1">N875*(1+Returns!N876)-R876-T876</f>
        <v>45696176.820537642</v>
      </c>
      <c r="O876" s="17">
        <f ca="1">(Assumptions!$B$16 / 252)*F875</f>
        <v>4505.5092369710292</v>
      </c>
      <c r="P876" s="17">
        <f t="shared" ca="1" si="134"/>
        <v>49438.005979772424</v>
      </c>
      <c r="Q876" s="16">
        <f t="shared" si="135"/>
        <v>0</v>
      </c>
      <c r="R876" s="17">
        <f t="shared" si="136"/>
        <v>0</v>
      </c>
      <c r="S876" s="19">
        <f t="shared" si="137"/>
        <v>0</v>
      </c>
      <c r="T876" s="20">
        <f ca="1">IF(AND(S876=1,F875&gt;D875),Assumptions!$B$17*(F875-D875),0)</f>
        <v>0</v>
      </c>
      <c r="U876" s="27">
        <f t="shared" ca="1" si="138"/>
        <v>-2.1469082996972144E-4</v>
      </c>
      <c r="V876" s="34">
        <f t="shared" ca="1" si="139"/>
        <v>0.4189307128178561</v>
      </c>
    </row>
    <row r="877" spans="1:22" x14ac:dyDescent="0.25">
      <c r="A877" s="4">
        <f t="shared" si="130"/>
        <v>8</v>
      </c>
      <c r="B877" s="4">
        <f t="shared" si="131"/>
        <v>2015</v>
      </c>
      <c r="C877" s="9">
        <v>42234</v>
      </c>
      <c r="D877" s="12">
        <f ca="1">(1+[1]Returns!E877)*D876</f>
        <v>137723414.23453447</v>
      </c>
      <c r="E877" s="12">
        <f t="shared" ca="1" si="132"/>
        <v>142025420.74121872</v>
      </c>
      <c r="F877" s="12">
        <f t="shared" ca="1" si="133"/>
        <v>141971478.19329348</v>
      </c>
      <c r="G877" s="14">
        <f ca="1">G876*(1+Returns!G877)</f>
        <v>19160768.486444514</v>
      </c>
      <c r="H877" s="14">
        <f ca="1">H876*(1+Returns!H877)</f>
        <v>13983622.575507816</v>
      </c>
      <c r="I877" s="14">
        <f ca="1">I876*(1+Returns!I877)</f>
        <v>7098582.2281641699</v>
      </c>
      <c r="J877" s="14">
        <f ca="1">J876*(1+Returns!J877)</f>
        <v>0</v>
      </c>
      <c r="K877" s="14">
        <f ca="1">K876*(1+Returns!K877)</f>
        <v>0</v>
      </c>
      <c r="L877" s="14">
        <f ca="1">L876*(1+Returns!L877)</f>
        <v>27924785.919882767</v>
      </c>
      <c r="M877" s="14">
        <f ca="1">M876*(1+Returns!M877)</f>
        <v>28137534.502653476</v>
      </c>
      <c r="N877" s="14">
        <f ca="1">N876*(1+Returns!N877)-R877-T877</f>
        <v>45720127.028565973</v>
      </c>
      <c r="O877" s="17">
        <f ca="1">(Assumptions!$B$16 / 252)*F876</f>
        <v>4504.5419454535077</v>
      </c>
      <c r="P877" s="17">
        <f t="shared" ca="1" si="134"/>
        <v>53942.547925225932</v>
      </c>
      <c r="Q877" s="16">
        <f t="shared" si="135"/>
        <v>0</v>
      </c>
      <c r="R877" s="17">
        <f t="shared" si="136"/>
        <v>0</v>
      </c>
      <c r="S877" s="19">
        <f t="shared" si="137"/>
        <v>0</v>
      </c>
      <c r="T877" s="20">
        <f ca="1">IF(AND(S877=1,F876&gt;D876),Assumptions!$B$17*(F876-D876),0)</f>
        <v>0</v>
      </c>
      <c r="U877" s="27">
        <f t="shared" ca="1" si="138"/>
        <v>5.525774500454439E-4</v>
      </c>
      <c r="V877" s="34">
        <f t="shared" ca="1" si="139"/>
        <v>0.4197147819329361</v>
      </c>
    </row>
    <row r="878" spans="1:22" x14ac:dyDescent="0.25">
      <c r="A878" s="4">
        <f t="shared" si="130"/>
        <v>8</v>
      </c>
      <c r="B878" s="4">
        <f t="shared" si="131"/>
        <v>2015</v>
      </c>
      <c r="C878" s="9">
        <v>42235</v>
      </c>
      <c r="D878" s="12">
        <f ca="1">(1+[1]Returns!E878)*D877</f>
        <v>137795665.31487605</v>
      </c>
      <c r="E878" s="12">
        <f t="shared" ca="1" si="132"/>
        <v>142002923.72883302</v>
      </c>
      <c r="F878" s="12">
        <f t="shared" ca="1" si="133"/>
        <v>141944474.14985403</v>
      </c>
      <c r="G878" s="14">
        <f ca="1">G877*(1+Returns!G878)</f>
        <v>19071568.506945234</v>
      </c>
      <c r="H878" s="14">
        <f ca="1">H877*(1+Returns!H878)</f>
        <v>13991301.150331302</v>
      </c>
      <c r="I878" s="14">
        <f ca="1">I877*(1+Returns!I878)</f>
        <v>7102653.0116212126</v>
      </c>
      <c r="J878" s="14">
        <f ca="1">J877*(1+Returns!J878)</f>
        <v>0</v>
      </c>
      <c r="K878" s="14">
        <f ca="1">K877*(1+Returns!K878)</f>
        <v>0</v>
      </c>
      <c r="L878" s="14">
        <f ca="1">L877*(1+Returns!L878)</f>
        <v>27940051.522317294</v>
      </c>
      <c r="M878" s="14">
        <f ca="1">M877*(1+Returns!M878)</f>
        <v>28153259.748278454</v>
      </c>
      <c r="N878" s="14">
        <f ca="1">N877*(1+Returns!N878)-R878-T878</f>
        <v>45744089.789339513</v>
      </c>
      <c r="O878" s="17">
        <f ca="1">(Assumptions!$B$16 / 252)*F877</f>
        <v>4507.0310537553487</v>
      </c>
      <c r="P878" s="17">
        <f t="shared" ca="1" si="134"/>
        <v>58449.578978981284</v>
      </c>
      <c r="Q878" s="16">
        <f t="shared" si="135"/>
        <v>0</v>
      </c>
      <c r="R878" s="17">
        <f t="shared" si="136"/>
        <v>0</v>
      </c>
      <c r="S878" s="19">
        <f t="shared" si="137"/>
        <v>0</v>
      </c>
      <c r="T878" s="20">
        <f ca="1">IF(AND(S878=1,F877&gt;D877),Assumptions!$B$17*(F877-D877),0)</f>
        <v>0</v>
      </c>
      <c r="U878" s="27">
        <f t="shared" ca="1" si="138"/>
        <v>-1.9020752465981339E-4</v>
      </c>
      <c r="V878" s="34">
        <f t="shared" ca="1" si="139"/>
        <v>0.41944474149854161</v>
      </c>
    </row>
    <row r="879" spans="1:22" x14ac:dyDescent="0.25">
      <c r="A879" s="4">
        <f t="shared" si="130"/>
        <v>8</v>
      </c>
      <c r="B879" s="4">
        <f t="shared" si="131"/>
        <v>2015</v>
      </c>
      <c r="C879" s="9">
        <v>42236</v>
      </c>
      <c r="D879" s="12">
        <f ca="1">(1+[1]Returns!E879)*D878</f>
        <v>137867954.29885688</v>
      </c>
      <c r="E879" s="12">
        <f t="shared" ca="1" si="132"/>
        <v>142343321.60514775</v>
      </c>
      <c r="F879" s="12">
        <f t="shared" ca="1" si="133"/>
        <v>142280365.85238624</v>
      </c>
      <c r="G879" s="14">
        <f ca="1">G878*(1+Returns!G879)</f>
        <v>19345227.172370583</v>
      </c>
      <c r="H879" s="14">
        <f ca="1">H878*(1+Returns!H879)</f>
        <v>13998983.941552291</v>
      </c>
      <c r="I879" s="14">
        <f ca="1">I878*(1+Returns!I879)</f>
        <v>7106726.1295272233</v>
      </c>
      <c r="J879" s="14">
        <f ca="1">J878*(1+Returns!J879)</f>
        <v>0</v>
      </c>
      <c r="K879" s="14">
        <f ca="1">K878*(1+Returns!K879)</f>
        <v>0</v>
      </c>
      <c r="L879" s="14">
        <f ca="1">L878*(1+Returns!L879)</f>
        <v>27955325.469976682</v>
      </c>
      <c r="M879" s="14">
        <f ca="1">M878*(1+Returns!M879)</f>
        <v>28168993.782283593</v>
      </c>
      <c r="N879" s="14">
        <f ca="1">N878*(1+Returns!N879)-R879-T879</f>
        <v>45768065.109437384</v>
      </c>
      <c r="O879" s="17">
        <f ca="1">(Assumptions!$B$16 / 252)*F878</f>
        <v>4506.1737825350483</v>
      </c>
      <c r="P879" s="17">
        <f t="shared" ca="1" si="134"/>
        <v>62955.752761516334</v>
      </c>
      <c r="Q879" s="16">
        <f t="shared" si="135"/>
        <v>0</v>
      </c>
      <c r="R879" s="17">
        <f t="shared" si="136"/>
        <v>0</v>
      </c>
      <c r="S879" s="19">
        <f t="shared" si="137"/>
        <v>0</v>
      </c>
      <c r="T879" s="20">
        <f ca="1">IF(AND(S879=1,F878&gt;D878),Assumptions!$B$17*(F878-D878),0)</f>
        <v>0</v>
      </c>
      <c r="U879" s="27">
        <f t="shared" ca="1" si="138"/>
        <v>2.366359835731302E-3</v>
      </c>
      <c r="V879" s="34">
        <f t="shared" ca="1" si="139"/>
        <v>0.4228036585238637</v>
      </c>
    </row>
    <row r="880" spans="1:22" x14ac:dyDescent="0.25">
      <c r="A880" s="4">
        <f t="shared" si="130"/>
        <v>8</v>
      </c>
      <c r="B880" s="4">
        <f t="shared" si="131"/>
        <v>2015</v>
      </c>
      <c r="C880" s="9">
        <v>42237</v>
      </c>
      <c r="D880" s="12">
        <f ca="1">(1+[1]Returns!E880)*D879</f>
        <v>137940281.20636162</v>
      </c>
      <c r="E880" s="12">
        <f t="shared" ca="1" si="132"/>
        <v>142386785.98933244</v>
      </c>
      <c r="F880" s="12">
        <f t="shared" ca="1" si="133"/>
        <v>142319313.39955974</v>
      </c>
      <c r="G880" s="14">
        <f ca="1">G879*(1+Returns!G880)</f>
        <v>19321916.082179826</v>
      </c>
      <c r="H880" s="14">
        <f ca="1">H879*(1+Returns!H880)</f>
        <v>14006670.951486059</v>
      </c>
      <c r="I880" s="14">
        <f ca="1">I879*(1+Returns!I880)</f>
        <v>7110801.5832209243</v>
      </c>
      <c r="J880" s="14">
        <f ca="1">J879*(1+Returns!J880)</f>
        <v>0</v>
      </c>
      <c r="K880" s="14">
        <f ca="1">K879*(1+Returns!K880)</f>
        <v>0</v>
      </c>
      <c r="L880" s="14">
        <f ca="1">L879*(1+Returns!L880)</f>
        <v>27970607.767423004</v>
      </c>
      <c r="M880" s="14">
        <f ca="1">M879*(1+Returns!M880)</f>
        <v>28184736.609580461</v>
      </c>
      <c r="N880" s="14">
        <f ca="1">N879*(1+Returns!N880)-R880-T880</f>
        <v>45792052.995442159</v>
      </c>
      <c r="O880" s="17">
        <f ca="1">(Assumptions!$B$16 / 252)*F879</f>
        <v>4516.8370111868644</v>
      </c>
      <c r="P880" s="17">
        <f t="shared" ca="1" si="134"/>
        <v>67472.589772703199</v>
      </c>
      <c r="Q880" s="16">
        <f t="shared" si="135"/>
        <v>0</v>
      </c>
      <c r="R880" s="17">
        <f t="shared" si="136"/>
        <v>0</v>
      </c>
      <c r="S880" s="19">
        <f t="shared" si="137"/>
        <v>0</v>
      </c>
      <c r="T880" s="20">
        <f ca="1">IF(AND(S880=1,F879&gt;D879),Assumptions!$B$17*(F879-D879),0)</f>
        <v>0</v>
      </c>
      <c r="U880" s="27">
        <f t="shared" ca="1" si="138"/>
        <v>2.7373803082508807E-4</v>
      </c>
      <c r="V880" s="34">
        <f t="shared" ca="1" si="139"/>
        <v>0.42319313399559877</v>
      </c>
    </row>
    <row r="881" spans="1:22" x14ac:dyDescent="0.25">
      <c r="A881" s="4">
        <f t="shared" si="130"/>
        <v>8</v>
      </c>
      <c r="B881" s="4">
        <f t="shared" si="131"/>
        <v>2015</v>
      </c>
      <c r="C881" s="9">
        <v>42240</v>
      </c>
      <c r="D881" s="12">
        <f ca="1">(1+[1]Returns!E881)*D880</f>
        <v>138012646.05728531</v>
      </c>
      <c r="E881" s="12">
        <f t="shared" ca="1" si="132"/>
        <v>142240117.7243692</v>
      </c>
      <c r="F881" s="12">
        <f t="shared" ca="1" si="133"/>
        <v>142168127.06115523</v>
      </c>
      <c r="G881" s="14">
        <f ca="1">G880*(1+Returns!G881)</f>
        <v>19108436.059634175</v>
      </c>
      <c r="H881" s="14">
        <f ca="1">H880*(1+Returns!H881)</f>
        <v>14014362.182449151</v>
      </c>
      <c r="I881" s="14">
        <f ca="1">I880*(1+Returns!I881)</f>
        <v>7114879.3740418069</v>
      </c>
      <c r="J881" s="14">
        <f ca="1">J880*(1+Returns!J881)</f>
        <v>0</v>
      </c>
      <c r="K881" s="14">
        <f ca="1">K880*(1+Returns!K881)</f>
        <v>0</v>
      </c>
      <c r="L881" s="14">
        <f ca="1">L880*(1+Returns!L881)</f>
        <v>27985898.419220824</v>
      </c>
      <c r="M881" s="14">
        <f ca="1">M880*(1+Returns!M881)</f>
        <v>28200488.235083371</v>
      </c>
      <c r="N881" s="14">
        <f ca="1">N880*(1+Returns!N881)-R881-T881</f>
        <v>45816053.453939863</v>
      </c>
      <c r="O881" s="17">
        <f ca="1">(Assumptions!$B$16 / 252)*F880</f>
        <v>4518.0734412558641</v>
      </c>
      <c r="P881" s="17">
        <f t="shared" ca="1" si="134"/>
        <v>71990.663213959066</v>
      </c>
      <c r="Q881" s="16">
        <f t="shared" si="135"/>
        <v>0</v>
      </c>
      <c r="R881" s="17">
        <f t="shared" si="136"/>
        <v>0</v>
      </c>
      <c r="S881" s="19">
        <f t="shared" si="137"/>
        <v>0</v>
      </c>
      <c r="T881" s="20">
        <f ca="1">IF(AND(S881=1,F880&gt;D880),Assumptions!$B$17*(F880-D880),0)</f>
        <v>0</v>
      </c>
      <c r="U881" s="27">
        <f t="shared" ca="1" si="138"/>
        <v>-1.0623037365283805E-3</v>
      </c>
      <c r="V881" s="34">
        <f t="shared" ca="1" si="139"/>
        <v>0.4216812706115538</v>
      </c>
    </row>
    <row r="882" spans="1:22" x14ac:dyDescent="0.25">
      <c r="A882" s="4">
        <f t="shared" si="130"/>
        <v>8</v>
      </c>
      <c r="B882" s="4">
        <f t="shared" si="131"/>
        <v>2015</v>
      </c>
      <c r="C882" s="9">
        <v>42241</v>
      </c>
      <c r="D882" s="12">
        <f ca="1">(1+[1]Returns!E882)*D881</f>
        <v>138085048.87153342</v>
      </c>
      <c r="E882" s="12">
        <f t="shared" ca="1" si="132"/>
        <v>142806670.42049107</v>
      </c>
      <c r="F882" s="12">
        <f t="shared" ca="1" si="133"/>
        <v>142730166.48340216</v>
      </c>
      <c r="G882" s="14">
        <f ca="1">G881*(1+Returns!G882)</f>
        <v>19608140.695234995</v>
      </c>
      <c r="H882" s="14">
        <f ca="1">H881*(1+Returns!H882)</f>
        <v>14022057.636759384</v>
      </c>
      <c r="I882" s="14">
        <f ca="1">I881*(1+Returns!I882)</f>
        <v>7118959.5033301301</v>
      </c>
      <c r="J882" s="14">
        <f ca="1">J881*(1+Returns!J882)</f>
        <v>0</v>
      </c>
      <c r="K882" s="14">
        <f ca="1">K881*(1+Returns!K882)</f>
        <v>0</v>
      </c>
      <c r="L882" s="14">
        <f ca="1">L881*(1+Returns!L882)</f>
        <v>28001197.429937202</v>
      </c>
      <c r="M882" s="14">
        <f ca="1">M881*(1+Returns!M882)</f>
        <v>28216248.663709383</v>
      </c>
      <c r="N882" s="14">
        <f ca="1">N881*(1+Returns!N882)-R882-T882</f>
        <v>45840066.491519973</v>
      </c>
      <c r="O882" s="17">
        <f ca="1">(Assumptions!$B$16 / 252)*F881</f>
        <v>4513.2738749573091</v>
      </c>
      <c r="P882" s="17">
        <f t="shared" ca="1" si="134"/>
        <v>76503.937088916369</v>
      </c>
      <c r="Q882" s="16">
        <f t="shared" si="135"/>
        <v>0</v>
      </c>
      <c r="R882" s="17">
        <f t="shared" si="136"/>
        <v>0</v>
      </c>
      <c r="S882" s="19">
        <f t="shared" si="137"/>
        <v>0</v>
      </c>
      <c r="T882" s="20">
        <f ca="1">IF(AND(S882=1,F881&gt;D881),Assumptions!$B$17*(F881-D881),0)</f>
        <v>0</v>
      </c>
      <c r="U882" s="27">
        <f t="shared" ca="1" si="138"/>
        <v>3.9533433679208585E-3</v>
      </c>
      <c r="V882" s="34">
        <f t="shared" ca="1" si="139"/>
        <v>0.42730166483402332</v>
      </c>
    </row>
    <row r="883" spans="1:22" x14ac:dyDescent="0.25">
      <c r="A883" s="4">
        <f t="shared" si="130"/>
        <v>8</v>
      </c>
      <c r="B883" s="4">
        <f t="shared" si="131"/>
        <v>2015</v>
      </c>
      <c r="C883" s="9">
        <v>42242</v>
      </c>
      <c r="D883" s="12">
        <f ca="1">(1+[1]Returns!E883)*D882</f>
        <v>138157489.66902193</v>
      </c>
      <c r="E883" s="12">
        <f t="shared" ca="1" si="132"/>
        <v>143059363.94643986</v>
      </c>
      <c r="F883" s="12">
        <f t="shared" ca="1" si="133"/>
        <v>142978328.89295465</v>
      </c>
      <c r="G883" s="14">
        <f ca="1">G882*(1+Returns!G883)</f>
        <v>19793949.837981656</v>
      </c>
      <c r="H883" s="14">
        <f ca="1">H882*(1+Returns!H883)</f>
        <v>14029757.316735849</v>
      </c>
      <c r="I883" s="14">
        <f ca="1">I882*(1+Returns!I883)</f>
        <v>7123041.9724269221</v>
      </c>
      <c r="J883" s="14">
        <f ca="1">J882*(1+Returns!J883)</f>
        <v>0</v>
      </c>
      <c r="K883" s="14">
        <f ca="1">K882*(1+Returns!K883)</f>
        <v>0</v>
      </c>
      <c r="L883" s="14">
        <f ca="1">L882*(1+Returns!L883)</f>
        <v>28016504.8041417</v>
      </c>
      <c r="M883" s="14">
        <f ca="1">M882*(1+Returns!M883)</f>
        <v>28232017.900378305</v>
      </c>
      <c r="N883" s="14">
        <f ca="1">N882*(1+Returns!N883)-R883-T883</f>
        <v>45864092.114775419</v>
      </c>
      <c r="O883" s="17">
        <f ca="1">(Assumptions!$B$16 / 252)*F882</f>
        <v>4531.116396298481</v>
      </c>
      <c r="P883" s="17">
        <f t="shared" ca="1" si="134"/>
        <v>81035.053485214856</v>
      </c>
      <c r="Q883" s="16">
        <f t="shared" si="135"/>
        <v>0</v>
      </c>
      <c r="R883" s="17">
        <f t="shared" si="136"/>
        <v>0</v>
      </c>
      <c r="S883" s="19">
        <f t="shared" si="137"/>
        <v>0</v>
      </c>
      <c r="T883" s="20">
        <f ca="1">IF(AND(S883=1,F882&gt;D882),Assumptions!$B$17*(F882-D882),0)</f>
        <v>0</v>
      </c>
      <c r="U883" s="27">
        <f t="shared" ca="1" si="138"/>
        <v>1.7386822678535641E-3</v>
      </c>
      <c r="V883" s="34">
        <f t="shared" ca="1" si="139"/>
        <v>0.42978328892954809</v>
      </c>
    </row>
    <row r="884" spans="1:22" x14ac:dyDescent="0.25">
      <c r="A884" s="4">
        <f t="shared" si="130"/>
        <v>8</v>
      </c>
      <c r="B884" s="4">
        <f t="shared" si="131"/>
        <v>2015</v>
      </c>
      <c r="C884" s="9">
        <v>42243</v>
      </c>
      <c r="D884" s="12">
        <f ca="1">(1+[1]Returns!E884)*D883</f>
        <v>138229968.46967721</v>
      </c>
      <c r="E884" s="12">
        <f t="shared" ca="1" si="132"/>
        <v>143137338.58683243</v>
      </c>
      <c r="F884" s="12">
        <f t="shared" ca="1" si="133"/>
        <v>143051764.5387792</v>
      </c>
      <c r="G884" s="14">
        <f ca="1">G883*(1+Returns!G884)</f>
        <v>19805003.752737891</v>
      </c>
      <c r="H884" s="14">
        <f ca="1">H883*(1+Returns!H884)</f>
        <v>14037461.22469891</v>
      </c>
      <c r="I884" s="14">
        <f ca="1">I883*(1+Returns!I884)</f>
        <v>7127126.7826739782</v>
      </c>
      <c r="J884" s="14">
        <f ca="1">J883*(1+Returns!J884)</f>
        <v>0</v>
      </c>
      <c r="K884" s="14">
        <f ca="1">K883*(1+Returns!K884)</f>
        <v>0</v>
      </c>
      <c r="L884" s="14">
        <f ca="1">L883*(1+Returns!L884)</f>
        <v>28031820.546406373</v>
      </c>
      <c r="M884" s="14">
        <f ca="1">M883*(1+Returns!M884)</f>
        <v>28247795.950012699</v>
      </c>
      <c r="N884" s="14">
        <f ca="1">N883*(1+Returns!N884)-R884-T884</f>
        <v>45888130.330302581</v>
      </c>
      <c r="O884" s="17">
        <f ca="1">(Assumptions!$B$16 / 252)*F883</f>
        <v>4538.9945680303063</v>
      </c>
      <c r="P884" s="17">
        <f t="shared" ca="1" si="134"/>
        <v>85574.048053245162</v>
      </c>
      <c r="Q884" s="16">
        <f t="shared" si="135"/>
        <v>0</v>
      </c>
      <c r="R884" s="17">
        <f t="shared" si="136"/>
        <v>0</v>
      </c>
      <c r="S884" s="19">
        <f t="shared" si="137"/>
        <v>0</v>
      </c>
      <c r="T884" s="20">
        <f ca="1">IF(AND(S884=1,F883&gt;D883),Assumptions!$B$17*(F883-D883),0)</f>
        <v>0</v>
      </c>
      <c r="U884" s="27">
        <f t="shared" ca="1" si="138"/>
        <v>5.1361382101156039E-4</v>
      </c>
      <c r="V884" s="34">
        <f t="shared" ca="1" si="139"/>
        <v>0.43051764538779369</v>
      </c>
    </row>
    <row r="885" spans="1:22" x14ac:dyDescent="0.25">
      <c r="A885" s="4">
        <f t="shared" si="130"/>
        <v>8</v>
      </c>
      <c r="B885" s="4">
        <f t="shared" si="131"/>
        <v>2015</v>
      </c>
      <c r="C885" s="9">
        <v>42244</v>
      </c>
      <c r="D885" s="12">
        <f ca="1">(1+[1]Returns!E885)*D884</f>
        <v>138302485.29343608</v>
      </c>
      <c r="E885" s="12">
        <f t="shared" ca="1" si="132"/>
        <v>142894983.98375797</v>
      </c>
      <c r="F885" s="12">
        <f t="shared" ca="1" si="133"/>
        <v>142804868.60984635</v>
      </c>
      <c r="G885" s="14">
        <f ca="1">G884*(1+Returns!G885)</f>
        <v>19495692.06182896</v>
      </c>
      <c r="H885" s="14">
        <f ca="1">H884*(1+Returns!H885)</f>
        <v>14045169.362970207</v>
      </c>
      <c r="I885" s="14">
        <f ca="1">I884*(1+Returns!I885)</f>
        <v>7131213.9354138654</v>
      </c>
      <c r="J885" s="14">
        <f ca="1">J884*(1+Returns!J885)</f>
        <v>0</v>
      </c>
      <c r="K885" s="14">
        <f ca="1">K884*(1+Returns!K885)</f>
        <v>0</v>
      </c>
      <c r="L885" s="14">
        <f ca="1">L884*(1+Returns!L885)</f>
        <v>28047144.661305774</v>
      </c>
      <c r="M885" s="14">
        <f ca="1">M884*(1+Returns!M885)</f>
        <v>28263582.817537867</v>
      </c>
      <c r="N885" s="14">
        <f ca="1">N884*(1+Returns!N885)-R885-T885</f>
        <v>45912181.144701302</v>
      </c>
      <c r="O885" s="17">
        <f ca="1">(Assumptions!$B$16 / 252)*F884</f>
        <v>4541.3258583739425</v>
      </c>
      <c r="P885" s="17">
        <f t="shared" ca="1" si="134"/>
        <v>90115.373911619099</v>
      </c>
      <c r="Q885" s="16">
        <f t="shared" si="135"/>
        <v>0</v>
      </c>
      <c r="R885" s="17">
        <f t="shared" si="136"/>
        <v>0</v>
      </c>
      <c r="S885" s="19">
        <f t="shared" si="137"/>
        <v>0</v>
      </c>
      <c r="T885" s="20">
        <f ca="1">IF(AND(S885=1,F884&gt;D884),Assumptions!$B$17*(F884-D884),0)</f>
        <v>0</v>
      </c>
      <c r="U885" s="27">
        <f t="shared" ca="1" si="138"/>
        <v>-1.7259201920988287E-3</v>
      </c>
      <c r="V885" s="34">
        <f t="shared" ca="1" si="139"/>
        <v>0.42804868609846514</v>
      </c>
    </row>
    <row r="886" spans="1:22" x14ac:dyDescent="0.25">
      <c r="A886" s="4">
        <f t="shared" si="130"/>
        <v>8</v>
      </c>
      <c r="B886" s="4">
        <f t="shared" si="131"/>
        <v>2015</v>
      </c>
      <c r="C886" s="9">
        <v>42247</v>
      </c>
      <c r="D886" s="12">
        <f ca="1">(1+[1]Returns!E886)*D885</f>
        <v>138375040.16024587</v>
      </c>
      <c r="E886" s="12">
        <f t="shared" ca="1" si="132"/>
        <v>142865507.13304925</v>
      </c>
      <c r="F886" s="12">
        <f t="shared" ca="1" si="133"/>
        <v>142770858.27124524</v>
      </c>
      <c r="G886" s="14">
        <f ca="1">G885*(1+Returns!G886)</f>
        <v>19399221.741312951</v>
      </c>
      <c r="H886" s="14">
        <f ca="1">H885*(1+Returns!H886)</f>
        <v>14052881.73387265</v>
      </c>
      <c r="I886" s="14">
        <f ca="1">I885*(1+Returns!I886)</f>
        <v>7135303.4319899194</v>
      </c>
      <c r="J886" s="14">
        <f ca="1">J885*(1+Returns!J886)</f>
        <v>0</v>
      </c>
      <c r="K886" s="14">
        <f ca="1">K885*(1+Returns!K886)</f>
        <v>0</v>
      </c>
      <c r="L886" s="14">
        <f ca="1">L885*(1+Returns!L886)</f>
        <v>28062477.153416961</v>
      </c>
      <c r="M886" s="14">
        <f ca="1">M885*(1+Returns!M886)</f>
        <v>28279378.507881872</v>
      </c>
      <c r="N886" s="14">
        <f ca="1">N885*(1+Returns!N886)-R886-T886</f>
        <v>45936244.564574882</v>
      </c>
      <c r="O886" s="17">
        <f ca="1">(Assumptions!$B$16 / 252)*F885</f>
        <v>4533.4878923760743</v>
      </c>
      <c r="P886" s="17">
        <f t="shared" ca="1" si="134"/>
        <v>94648.861803995169</v>
      </c>
      <c r="Q886" s="16">
        <f t="shared" si="135"/>
        <v>0</v>
      </c>
      <c r="R886" s="17">
        <f t="shared" si="136"/>
        <v>0</v>
      </c>
      <c r="S886" s="19">
        <f t="shared" si="137"/>
        <v>0</v>
      </c>
      <c r="T886" s="20">
        <f ca="1">IF(AND(S886=1,F885&gt;D885),Assumptions!$B$17*(F885-D885),0)</f>
        <v>0</v>
      </c>
      <c r="U886" s="27">
        <f t="shared" ca="1" si="138"/>
        <v>-2.3815951747441222E-4</v>
      </c>
      <c r="V886" s="34">
        <f t="shared" ca="1" si="139"/>
        <v>0.42770858271245404</v>
      </c>
    </row>
    <row r="887" spans="1:22" x14ac:dyDescent="0.25">
      <c r="A887" s="4">
        <f t="shared" si="130"/>
        <v>9</v>
      </c>
      <c r="B887" s="4">
        <f t="shared" si="131"/>
        <v>2015</v>
      </c>
      <c r="C887" s="9">
        <v>42248</v>
      </c>
      <c r="D887" s="12">
        <f ca="1">(1+[1]Returns!E887)*D886</f>
        <v>138447633.09006435</v>
      </c>
      <c r="E887" s="12">
        <f t="shared" ca="1" si="132"/>
        <v>143137105.21534342</v>
      </c>
      <c r="F887" s="12">
        <f t="shared" ca="1" si="133"/>
        <v>143132572.80714431</v>
      </c>
      <c r="G887" s="14">
        <f ca="1">G886*(1+Returns!G887)</f>
        <v>19698438.813845608</v>
      </c>
      <c r="H887" s="14">
        <f ca="1">H886*(1+Returns!H887)</f>
        <v>14060598.33973043</v>
      </c>
      <c r="I887" s="14">
        <f ca="1">I886*(1+Returns!I887)</f>
        <v>7139395.2737462465</v>
      </c>
      <c r="J887" s="14">
        <f ca="1">J886*(1+Returns!J887)</f>
        <v>0</v>
      </c>
      <c r="K887" s="14">
        <f ca="1">K886*(1+Returns!K887)</f>
        <v>0</v>
      </c>
      <c r="L887" s="14">
        <f ca="1">L886*(1+Returns!L887)</f>
        <v>28077818.027319491</v>
      </c>
      <c r="M887" s="14">
        <f ca="1">M886*(1+Returns!M887)</f>
        <v>28295183.025975533</v>
      </c>
      <c r="N887" s="14">
        <f ca="1">N886*(1+Returns!N887)-R887-T887</f>
        <v>45865671.734726086</v>
      </c>
      <c r="O887" s="17">
        <f ca="1">(Assumptions!$B$16 / 252)*F886</f>
        <v>4532.40819908715</v>
      </c>
      <c r="P887" s="17">
        <f t="shared" ca="1" si="134"/>
        <v>4532.4081990871491</v>
      </c>
      <c r="Q887" s="16">
        <f t="shared" si="135"/>
        <v>1</v>
      </c>
      <c r="R887" s="17">
        <f t="shared" ca="1" si="136"/>
        <v>94648.861803995169</v>
      </c>
      <c r="S887" s="19">
        <f t="shared" si="137"/>
        <v>0</v>
      </c>
      <c r="T887" s="20">
        <f ca="1">IF(AND(S887=1,F886&gt;D886),Assumptions!$B$17*(F886-D886),0)</f>
        <v>0</v>
      </c>
      <c r="U887" s="27">
        <f t="shared" ca="1" si="138"/>
        <v>2.53353198460049E-3</v>
      </c>
      <c r="V887" s="34">
        <f t="shared" ca="1" si="139"/>
        <v>0.43132572807144465</v>
      </c>
    </row>
    <row r="888" spans="1:22" x14ac:dyDescent="0.25">
      <c r="A888" s="4">
        <f t="shared" si="130"/>
        <v>9</v>
      </c>
      <c r="B888" s="4">
        <f t="shared" si="131"/>
        <v>2015</v>
      </c>
      <c r="C888" s="9">
        <v>42249</v>
      </c>
      <c r="D888" s="12">
        <f ca="1">(1+[1]Returns!E888)*D887</f>
        <v>138520264.10285974</v>
      </c>
      <c r="E888" s="12">
        <f t="shared" ca="1" si="132"/>
        <v>143503057.35702357</v>
      </c>
      <c r="F888" s="12">
        <f t="shared" ca="1" si="133"/>
        <v>143493981.05762425</v>
      </c>
      <c r="G888" s="14">
        <f ca="1">G887*(1+Returns!G888)</f>
        <v>19997374.269617837</v>
      </c>
      <c r="H888" s="14">
        <f ca="1">H887*(1+Returns!H888)</f>
        <v>14068319.18286901</v>
      </c>
      <c r="I888" s="14">
        <f ca="1">I887*(1+Returns!I888)</f>
        <v>7143489.4620277248</v>
      </c>
      <c r="J888" s="14">
        <f ca="1">J887*(1+Returns!J888)</f>
        <v>0</v>
      </c>
      <c r="K888" s="14">
        <f ca="1">K887*(1+Returns!K888)</f>
        <v>0</v>
      </c>
      <c r="L888" s="14">
        <f ca="1">L887*(1+Returns!L888)</f>
        <v>28093167.287595425</v>
      </c>
      <c r="M888" s="14">
        <f ca="1">M887*(1+Returns!M888)</f>
        <v>28310996.376752421</v>
      </c>
      <c r="N888" s="14">
        <f ca="1">N887*(1+Returns!N888)-R888-T888</f>
        <v>45889710.778161161</v>
      </c>
      <c r="O888" s="17">
        <f ca="1">(Assumptions!$B$16 / 252)*F887</f>
        <v>4543.8912002268034</v>
      </c>
      <c r="P888" s="17">
        <f t="shared" ca="1" si="134"/>
        <v>9076.2993993139535</v>
      </c>
      <c r="Q888" s="16">
        <f t="shared" si="135"/>
        <v>0</v>
      </c>
      <c r="R888" s="17">
        <f t="shared" si="136"/>
        <v>0</v>
      </c>
      <c r="S888" s="19">
        <f t="shared" si="137"/>
        <v>0</v>
      </c>
      <c r="T888" s="20">
        <f ca="1">IF(AND(S888=1,F887&gt;D887),Assumptions!$B$17*(F887-D887),0)</f>
        <v>0</v>
      </c>
      <c r="U888" s="27">
        <f t="shared" ca="1" si="138"/>
        <v>2.5249895491425978E-3</v>
      </c>
      <c r="V888" s="34">
        <f t="shared" ca="1" si="139"/>
        <v>0.43493981057624387</v>
      </c>
    </row>
    <row r="889" spans="1:22" x14ac:dyDescent="0.25">
      <c r="A889" s="4">
        <f t="shared" si="130"/>
        <v>9</v>
      </c>
      <c r="B889" s="4">
        <f t="shared" si="131"/>
        <v>2015</v>
      </c>
      <c r="C889" s="9">
        <v>42250</v>
      </c>
      <c r="D889" s="12">
        <f ca="1">(1+[1]Returns!E889)*D888</f>
        <v>138592933.21861073</v>
      </c>
      <c r="E889" s="12">
        <f t="shared" ca="1" si="132"/>
        <v>143953695.1391713</v>
      </c>
      <c r="F889" s="12">
        <f t="shared" ca="1" si="133"/>
        <v>143940063.47529396</v>
      </c>
      <c r="G889" s="14">
        <f ca="1">G888*(1+Returns!G889)</f>
        <v>20380958.95049626</v>
      </c>
      <c r="H889" s="14">
        <f ca="1">H888*(1+Returns!H889)</f>
        <v>14076044.265615132</v>
      </c>
      <c r="I889" s="14">
        <f ca="1">I888*(1+Returns!I889)</f>
        <v>7147585.998180002</v>
      </c>
      <c r="J889" s="14">
        <f ca="1">J888*(1+Returns!J889)</f>
        <v>0</v>
      </c>
      <c r="K889" s="14">
        <f ca="1">K888*(1+Returns!K889)</f>
        <v>0</v>
      </c>
      <c r="L889" s="14">
        <f ca="1">L888*(1+Returns!L889)</f>
        <v>28108524.938829333</v>
      </c>
      <c r="M889" s="14">
        <f ca="1">M888*(1+Returns!M889)</f>
        <v>28326818.565148864</v>
      </c>
      <c r="N889" s="14">
        <f ca="1">N888*(1+Returns!N889)-R889-T889</f>
        <v>45913762.420901716</v>
      </c>
      <c r="O889" s="17">
        <f ca="1">(Assumptions!$B$16 / 252)*F888</f>
        <v>4555.3644780198174</v>
      </c>
      <c r="P889" s="17">
        <f t="shared" ca="1" si="134"/>
        <v>13631.663877333771</v>
      </c>
      <c r="Q889" s="16">
        <f t="shared" si="135"/>
        <v>0</v>
      </c>
      <c r="R889" s="17">
        <f t="shared" si="136"/>
        <v>0</v>
      </c>
      <c r="S889" s="19">
        <f t="shared" si="137"/>
        <v>0</v>
      </c>
      <c r="T889" s="20">
        <f ca="1">IF(AND(S889=1,F888&gt;D888),Assumptions!$B$17*(F888-D888),0)</f>
        <v>0</v>
      </c>
      <c r="U889" s="27">
        <f t="shared" ca="1" si="138"/>
        <v>3.1087186680713863E-3</v>
      </c>
      <c r="V889" s="34">
        <f t="shared" ca="1" si="139"/>
        <v>0.43940063475294111</v>
      </c>
    </row>
    <row r="890" spans="1:22" x14ac:dyDescent="0.25">
      <c r="A890" s="4">
        <f t="shared" si="130"/>
        <v>9</v>
      </c>
      <c r="B890" s="4">
        <f t="shared" si="131"/>
        <v>2015</v>
      </c>
      <c r="C890" s="9">
        <v>42251</v>
      </c>
      <c r="D890" s="12">
        <f ca="1">(1+[1]Returns!E890)*D889</f>
        <v>138665640.45730656</v>
      </c>
      <c r="E890" s="12">
        <f t="shared" ca="1" si="132"/>
        <v>144294766.42020291</v>
      </c>
      <c r="F890" s="12">
        <f t="shared" ca="1" si="133"/>
        <v>144276565.23050097</v>
      </c>
      <c r="G890" s="14">
        <f ca="1">G889*(1+Returns!G890)</f>
        <v>20654940.695093099</v>
      </c>
      <c r="H890" s="14">
        <f ca="1">H889*(1+Returns!H890)</f>
        <v>14083773.590296816</v>
      </c>
      <c r="I890" s="14">
        <f ca="1">I889*(1+Returns!I890)</f>
        <v>7151684.8835494975</v>
      </c>
      <c r="J890" s="14">
        <f ca="1">J889*(1+Returns!J890)</f>
        <v>0</v>
      </c>
      <c r="K890" s="14">
        <f ca="1">K889*(1+Returns!K890)</f>
        <v>0</v>
      </c>
      <c r="L890" s="14">
        <f ca="1">L889*(1+Returns!L890)</f>
        <v>28123890.985608287</v>
      </c>
      <c r="M890" s="14">
        <f ca="1">M889*(1+Returns!M890)</f>
        <v>28342649.596103948</v>
      </c>
      <c r="N890" s="14">
        <f ca="1">N889*(1+Returns!N890)-R890-T890</f>
        <v>45937826.669551283</v>
      </c>
      <c r="O890" s="17">
        <f ca="1">(Assumptions!$B$16 / 252)*F889</f>
        <v>4569.5258246125068</v>
      </c>
      <c r="P890" s="17">
        <f t="shared" ca="1" si="134"/>
        <v>18201.189701946278</v>
      </c>
      <c r="Q890" s="16">
        <f t="shared" si="135"/>
        <v>0</v>
      </c>
      <c r="R890" s="17">
        <f t="shared" si="136"/>
        <v>0</v>
      </c>
      <c r="S890" s="19">
        <f t="shared" si="137"/>
        <v>0</v>
      </c>
      <c r="T890" s="20">
        <f ca="1">IF(AND(S890=1,F889&gt;D889),Assumptions!$B$17*(F889-D889),0)</f>
        <v>0</v>
      </c>
      <c r="U890" s="27">
        <f t="shared" ca="1" si="138"/>
        <v>2.3377907934907238E-3</v>
      </c>
      <c r="V890" s="34">
        <f t="shared" ca="1" si="139"/>
        <v>0.44276565230501119</v>
      </c>
    </row>
    <row r="891" spans="1:22" x14ac:dyDescent="0.25">
      <c r="A891" s="4">
        <f t="shared" si="130"/>
        <v>9</v>
      </c>
      <c r="B891" s="4">
        <f t="shared" si="131"/>
        <v>2015</v>
      </c>
      <c r="C891" s="9">
        <v>42255</v>
      </c>
      <c r="D891" s="12">
        <f ca="1">(1+[1]Returns!E891)*D890</f>
        <v>138738385.83894688</v>
      </c>
      <c r="E891" s="12">
        <f t="shared" ca="1" si="132"/>
        <v>144650488.53679475</v>
      </c>
      <c r="F891" s="12">
        <f t="shared" ca="1" si="133"/>
        <v>144627707.1386728</v>
      </c>
      <c r="G891" s="14">
        <f ca="1">G890*(1+Returns!G891)</f>
        <v>20943536.820269778</v>
      </c>
      <c r="H891" s="14">
        <f ca="1">H890*(1+Returns!H891)</f>
        <v>14091507.15924336</v>
      </c>
      <c r="I891" s="14">
        <f ca="1">I890*(1+Returns!I891)</f>
        <v>7155786.1194834039</v>
      </c>
      <c r="J891" s="14">
        <f ca="1">J890*(1+Returns!J891)</f>
        <v>0</v>
      </c>
      <c r="K891" s="14">
        <f ca="1">K890*(1+Returns!K891)</f>
        <v>0</v>
      </c>
      <c r="L891" s="14">
        <f ca="1">L890*(1+Returns!L891)</f>
        <v>28139265.432521865</v>
      </c>
      <c r="M891" s="14">
        <f ca="1">M890*(1+Returns!M891)</f>
        <v>28358489.474559519</v>
      </c>
      <c r="N891" s="14">
        <f ca="1">N890*(1+Returns!N891)-R891-T891</f>
        <v>45961903.530716844</v>
      </c>
      <c r="O891" s="17">
        <f ca="1">(Assumptions!$B$16 / 252)*F890</f>
        <v>4580.2084200159034</v>
      </c>
      <c r="P891" s="17">
        <f t="shared" ca="1" si="134"/>
        <v>22781.398121962182</v>
      </c>
      <c r="Q891" s="16">
        <f t="shared" si="135"/>
        <v>0</v>
      </c>
      <c r="R891" s="17">
        <f t="shared" si="136"/>
        <v>0</v>
      </c>
      <c r="S891" s="19">
        <f t="shared" si="137"/>
        <v>0</v>
      </c>
      <c r="T891" s="20">
        <f ca="1">IF(AND(S891=1,F890&gt;D890),Assumptions!$B$17*(F890-D890),0)</f>
        <v>0</v>
      </c>
      <c r="U891" s="27">
        <f t="shared" ca="1" si="138"/>
        <v>2.4338111155532971E-3</v>
      </c>
      <c r="V891" s="34">
        <f t="shared" ca="1" si="139"/>
        <v>0.44627707138672967</v>
      </c>
    </row>
    <row r="892" spans="1:22" x14ac:dyDescent="0.25">
      <c r="A892" s="4">
        <f t="shared" si="130"/>
        <v>9</v>
      </c>
      <c r="B892" s="4">
        <f t="shared" si="131"/>
        <v>2015</v>
      </c>
      <c r="C892" s="9">
        <v>42256</v>
      </c>
      <c r="D892" s="12">
        <f ca="1">(1+[1]Returns!E892)*D891</f>
        <v>138811169.38354185</v>
      </c>
      <c r="E892" s="12">
        <f t="shared" ca="1" si="132"/>
        <v>144559510.93424961</v>
      </c>
      <c r="F892" s="12">
        <f t="shared" ca="1" si="133"/>
        <v>144532138.18034548</v>
      </c>
      <c r="G892" s="14">
        <f ca="1">G891*(1+Returns!G892)</f>
        <v>20785396.751503367</v>
      </c>
      <c r="H892" s="14">
        <f ca="1">H891*(1+Returns!H892)</f>
        <v>14099244.974785339</v>
      </c>
      <c r="I892" s="14">
        <f ca="1">I891*(1+Returns!I892)</f>
        <v>7159889.7073296867</v>
      </c>
      <c r="J892" s="14">
        <f ca="1">J891*(1+Returns!J892)</f>
        <v>0</v>
      </c>
      <c r="K892" s="14">
        <f ca="1">K891*(1+Returns!K892)</f>
        <v>0</v>
      </c>
      <c r="L892" s="14">
        <f ca="1">L891*(1+Returns!L892)</f>
        <v>28154648.28416216</v>
      </c>
      <c r="M892" s="14">
        <f ca="1">M891*(1+Returns!M892)</f>
        <v>28374338.205460187</v>
      </c>
      <c r="N892" s="14">
        <f ca="1">N891*(1+Returns!N892)-R892-T892</f>
        <v>45985993.011008859</v>
      </c>
      <c r="O892" s="17">
        <f ca="1">(Assumptions!$B$16 / 252)*F891</f>
        <v>4591.3557821800887</v>
      </c>
      <c r="P892" s="17">
        <f t="shared" ca="1" si="134"/>
        <v>27372.753904142271</v>
      </c>
      <c r="Q892" s="16">
        <f t="shared" si="135"/>
        <v>0</v>
      </c>
      <c r="R892" s="17">
        <f t="shared" si="136"/>
        <v>0</v>
      </c>
      <c r="S892" s="19">
        <f t="shared" si="137"/>
        <v>0</v>
      </c>
      <c r="T892" s="20">
        <f ca="1">IF(AND(S892=1,F891&gt;D891),Assumptions!$B$17*(F891-D891),0)</f>
        <v>0</v>
      </c>
      <c r="U892" s="27">
        <f t="shared" ca="1" si="138"/>
        <v>-6.6079287446418888E-4</v>
      </c>
      <c r="V892" s="34">
        <f t="shared" ca="1" si="139"/>
        <v>0.44532138180345648</v>
      </c>
    </row>
    <row r="893" spans="1:22" x14ac:dyDescent="0.25">
      <c r="A893" s="4">
        <f t="shared" si="130"/>
        <v>9</v>
      </c>
      <c r="B893" s="4">
        <f t="shared" si="131"/>
        <v>2015</v>
      </c>
      <c r="C893" s="9">
        <v>42257</v>
      </c>
      <c r="D893" s="12">
        <f ca="1">(1+[1]Returns!E893)*D892</f>
        <v>138883991.11111215</v>
      </c>
      <c r="E893" s="12">
        <f t="shared" ca="1" si="132"/>
        <v>144576937.60316241</v>
      </c>
      <c r="F893" s="12">
        <f t="shared" ca="1" si="133"/>
        <v>144544976.52741128</v>
      </c>
      <c r="G893" s="14">
        <f ca="1">G892*(1+Returns!G893)</f>
        <v>20735624.459552392</v>
      </c>
      <c r="H893" s="14">
        <f ca="1">H892*(1+Returns!H893)</f>
        <v>14106987.039254611</v>
      </c>
      <c r="I893" s="14">
        <f ca="1">I892*(1+Returns!I893)</f>
        <v>7163995.6484370828</v>
      </c>
      <c r="J893" s="14">
        <f ca="1">J892*(1+Returns!J893)</f>
        <v>0</v>
      </c>
      <c r="K893" s="14">
        <f ca="1">K892*(1+Returns!K893)</f>
        <v>0</v>
      </c>
      <c r="L893" s="14">
        <f ca="1">L892*(1+Returns!L893)</f>
        <v>28170039.545123767</v>
      </c>
      <c r="M893" s="14">
        <f ca="1">M892*(1+Returns!M893)</f>
        <v>28390195.793753326</v>
      </c>
      <c r="N893" s="14">
        <f ca="1">N892*(1+Returns!N893)-R893-T893</f>
        <v>46010095.117041238</v>
      </c>
      <c r="O893" s="17">
        <f ca="1">(Assumptions!$B$16 / 252)*F892</f>
        <v>4588.3218469950943</v>
      </c>
      <c r="P893" s="17">
        <f t="shared" ca="1" si="134"/>
        <v>31961.075751137367</v>
      </c>
      <c r="Q893" s="16">
        <f t="shared" si="135"/>
        <v>0</v>
      </c>
      <c r="R893" s="17">
        <f t="shared" si="136"/>
        <v>0</v>
      </c>
      <c r="S893" s="19">
        <f t="shared" si="137"/>
        <v>0</v>
      </c>
      <c r="T893" s="20">
        <f ca="1">IF(AND(S893=1,F892&gt;D892),Assumptions!$B$17*(F892-D892),0)</f>
        <v>0</v>
      </c>
      <c r="U893" s="27">
        <f t="shared" ca="1" si="138"/>
        <v>8.8826936537778067E-5</v>
      </c>
      <c r="V893" s="34">
        <f t="shared" ca="1" si="139"/>
        <v>0.44544976527411473</v>
      </c>
    </row>
    <row r="894" spans="1:22" x14ac:dyDescent="0.25">
      <c r="A894" s="4">
        <f t="shared" si="130"/>
        <v>9</v>
      </c>
      <c r="B894" s="4">
        <f t="shared" si="131"/>
        <v>2015</v>
      </c>
      <c r="C894" s="9">
        <v>42258</v>
      </c>
      <c r="D894" s="12">
        <f ca="1">(1+[1]Returns!E894)*D893</f>
        <v>138956851.04168895</v>
      </c>
      <c r="E894" s="12">
        <f t="shared" ca="1" si="132"/>
        <v>145097790.59420681</v>
      </c>
      <c r="F894" s="12">
        <f t="shared" ca="1" si="133"/>
        <v>145061240.78904212</v>
      </c>
      <c r="G894" s="14">
        <f ca="1">G893*(1+Returns!G894)</f>
        <v>21189241.97524314</v>
      </c>
      <c r="H894" s="14">
        <f ca="1">H893*(1+Returns!H894)</f>
        <v>14114733.354984313</v>
      </c>
      <c r="I894" s="14">
        <f ca="1">I893*(1+Returns!I894)</f>
        <v>7168103.9441551035</v>
      </c>
      <c r="J894" s="14">
        <f ca="1">J893*(1+Returns!J894)</f>
        <v>0</v>
      </c>
      <c r="K894" s="14">
        <f ca="1">K893*(1+Returns!K894)</f>
        <v>0</v>
      </c>
      <c r="L894" s="14">
        <f ca="1">L893*(1+Returns!L894)</f>
        <v>28185439.220003802</v>
      </c>
      <c r="M894" s="14">
        <f ca="1">M893*(1+Returns!M894)</f>
        <v>28406062.244389076</v>
      </c>
      <c r="N894" s="14">
        <f ca="1">N893*(1+Returns!N894)-R894-T894</f>
        <v>46034209.855431363</v>
      </c>
      <c r="O894" s="17">
        <f ca="1">(Assumptions!$B$16 / 252)*F893</f>
        <v>4588.7294135686116</v>
      </c>
      <c r="P894" s="17">
        <f t="shared" ca="1" si="134"/>
        <v>36549.805164705976</v>
      </c>
      <c r="Q894" s="16">
        <f t="shared" si="135"/>
        <v>0</v>
      </c>
      <c r="R894" s="17">
        <f t="shared" si="136"/>
        <v>0</v>
      </c>
      <c r="S894" s="19">
        <f t="shared" si="137"/>
        <v>0</v>
      </c>
      <c r="T894" s="20">
        <f ca="1">IF(AND(S894=1,F893&gt;D893),Assumptions!$B$17*(F893-D893),0)</f>
        <v>0</v>
      </c>
      <c r="U894" s="27">
        <f t="shared" ca="1" si="138"/>
        <v>3.5716513574786113E-3</v>
      </c>
      <c r="V894" s="34">
        <f t="shared" ca="1" si="139"/>
        <v>0.45061240789042323</v>
      </c>
    </row>
    <row r="895" spans="1:22" x14ac:dyDescent="0.25">
      <c r="A895" s="4">
        <f t="shared" si="130"/>
        <v>9</v>
      </c>
      <c r="B895" s="4">
        <f t="shared" si="131"/>
        <v>2015</v>
      </c>
      <c r="C895" s="9">
        <v>42261</v>
      </c>
      <c r="D895" s="12">
        <f ca="1">(1+[1]Returns!E895)*D894</f>
        <v>139029749.19531393</v>
      </c>
      <c r="E895" s="12">
        <f t="shared" ca="1" si="132"/>
        <v>144976249.7607578</v>
      </c>
      <c r="F895" s="12">
        <f t="shared" ca="1" si="133"/>
        <v>144935094.83683789</v>
      </c>
      <c r="G895" s="14">
        <f ca="1">G894*(1+Returns!G895)</f>
        <v>21000429.132092595</v>
      </c>
      <c r="H895" s="14">
        <f ca="1">H894*(1+Returns!H895)</f>
        <v>14122483.924308863</v>
      </c>
      <c r="I895" s="14">
        <f ca="1">I894*(1+Returns!I895)</f>
        <v>7172214.5958340345</v>
      </c>
      <c r="J895" s="14">
        <f ca="1">J894*(1+Returns!J895)</f>
        <v>0</v>
      </c>
      <c r="K895" s="14">
        <f ca="1">K894*(1+Returns!K895)</f>
        <v>0</v>
      </c>
      <c r="L895" s="14">
        <f ca="1">L894*(1+Returns!L895)</f>
        <v>28200847.313401889</v>
      </c>
      <c r="M895" s="14">
        <f ca="1">M894*(1+Returns!M895)</f>
        <v>28421937.562320337</v>
      </c>
      <c r="N895" s="14">
        <f ca="1">N894*(1+Returns!N895)-R895-T895</f>
        <v>46058337.232800096</v>
      </c>
      <c r="O895" s="17">
        <f ca="1">(Assumptions!$B$16 / 252)*F894</f>
        <v>4605.1187552076863</v>
      </c>
      <c r="P895" s="17">
        <f t="shared" ca="1" si="134"/>
        <v>41154.923919913665</v>
      </c>
      <c r="Q895" s="16">
        <f t="shared" si="135"/>
        <v>0</v>
      </c>
      <c r="R895" s="17">
        <f t="shared" si="136"/>
        <v>0</v>
      </c>
      <c r="S895" s="19">
        <f t="shared" si="137"/>
        <v>0</v>
      </c>
      <c r="T895" s="20">
        <f ca="1">IF(AND(S895=1,F894&gt;D894),Assumptions!$B$17*(F894-D894),0)</f>
        <v>0</v>
      </c>
      <c r="U895" s="27">
        <f t="shared" ca="1" si="138"/>
        <v>-8.6960480634301618E-4</v>
      </c>
      <c r="V895" s="34">
        <f t="shared" ca="1" si="139"/>
        <v>0.44935094836838085</v>
      </c>
    </row>
    <row r="896" spans="1:22" x14ac:dyDescent="0.25">
      <c r="A896" s="4">
        <f t="shared" si="130"/>
        <v>9</v>
      </c>
      <c r="B896" s="4">
        <f t="shared" si="131"/>
        <v>2015</v>
      </c>
      <c r="C896" s="9">
        <v>42262</v>
      </c>
      <c r="D896" s="12">
        <f ca="1">(1+[1]Returns!E896)*D895</f>
        <v>139102685.59203929</v>
      </c>
      <c r="E896" s="12">
        <f t="shared" ca="1" si="132"/>
        <v>144738130.07686961</v>
      </c>
      <c r="F896" s="12">
        <f t="shared" ca="1" si="133"/>
        <v>144692374.0388279</v>
      </c>
      <c r="G896" s="14">
        <f ca="1">G895*(1+Returns!G896)</f>
        <v>20695000.884286027</v>
      </c>
      <c r="H896" s="14">
        <f ca="1">H895*(1+Returns!H896)</f>
        <v>14130238.749563958</v>
      </c>
      <c r="I896" s="14">
        <f ca="1">I895*(1+Returns!I896)</f>
        <v>7176327.6048249351</v>
      </c>
      <c r="J896" s="14">
        <f ca="1">J895*(1+Returns!J896)</f>
        <v>0</v>
      </c>
      <c r="K896" s="14">
        <f ca="1">K895*(1+Returns!K896)</f>
        <v>0</v>
      </c>
      <c r="L896" s="14">
        <f ca="1">L895*(1+Returns!L896)</f>
        <v>28216263.829920165</v>
      </c>
      <c r="M896" s="14">
        <f ca="1">M895*(1+Returns!M896)</f>
        <v>28437821.752502784</v>
      </c>
      <c r="N896" s="14">
        <f ca="1">N895*(1+Returns!N896)-R896-T896</f>
        <v>46082477.255771749</v>
      </c>
      <c r="O896" s="17">
        <f ca="1">(Assumptions!$B$16 / 252)*F895</f>
        <v>4601.1141218043767</v>
      </c>
      <c r="P896" s="17">
        <f t="shared" ca="1" si="134"/>
        <v>45756.038041718042</v>
      </c>
      <c r="Q896" s="16">
        <f t="shared" si="135"/>
        <v>0</v>
      </c>
      <c r="R896" s="17">
        <f t="shared" si="136"/>
        <v>0</v>
      </c>
      <c r="S896" s="19">
        <f t="shared" si="137"/>
        <v>0</v>
      </c>
      <c r="T896" s="20">
        <f ca="1">IF(AND(S896=1,F895&gt;D895),Assumptions!$B$17*(F895-D895),0)</f>
        <v>0</v>
      </c>
      <c r="U896" s="27">
        <f t="shared" ca="1" si="138"/>
        <v>-1.6746861640600796E-3</v>
      </c>
      <c r="V896" s="34">
        <f t="shared" ca="1" si="139"/>
        <v>0.44692374038828087</v>
      </c>
    </row>
    <row r="897" spans="1:22" x14ac:dyDescent="0.25">
      <c r="A897" s="4">
        <f t="shared" si="130"/>
        <v>9</v>
      </c>
      <c r="B897" s="4">
        <f t="shared" si="131"/>
        <v>2015</v>
      </c>
      <c r="C897" s="9">
        <v>42263</v>
      </c>
      <c r="D897" s="12">
        <f ca="1">(1+[1]Returns!E897)*D896</f>
        <v>139175660.25192773</v>
      </c>
      <c r="E897" s="12">
        <f t="shared" ca="1" si="132"/>
        <v>144937211.12969834</v>
      </c>
      <c r="F897" s="12">
        <f t="shared" ca="1" si="133"/>
        <v>144886861.68295696</v>
      </c>
      <c r="G897" s="14">
        <f ca="1">G896*(1+Returns!G897)</f>
        <v>20826736.799099829</v>
      </c>
      <c r="H897" s="14">
        <f ca="1">H896*(1+Returns!H897)</f>
        <v>14137997.833086586</v>
      </c>
      <c r="I897" s="14">
        <f ca="1">I896*(1+Returns!I897)</f>
        <v>7180442.9724796386</v>
      </c>
      <c r="J897" s="14">
        <f ca="1">J896*(1+Returns!J897)</f>
        <v>0</v>
      </c>
      <c r="K897" s="14">
        <f ca="1">K896*(1+Returns!K897)</f>
        <v>0</v>
      </c>
      <c r="L897" s="14">
        <f ca="1">L896*(1+Returns!L897)</f>
        <v>28231688.774163287</v>
      </c>
      <c r="M897" s="14">
        <f ca="1">M896*(1+Returns!M897)</f>
        <v>28453714.819894858</v>
      </c>
      <c r="N897" s="14">
        <f ca="1">N896*(1+Returns!N897)-R897-T897</f>
        <v>46106629.930974118</v>
      </c>
      <c r="O897" s="17">
        <f ca="1">(Assumptions!$B$16 / 252)*F896</f>
        <v>4593.4086996453298</v>
      </c>
      <c r="P897" s="17">
        <f t="shared" ca="1" si="134"/>
        <v>50349.446741363368</v>
      </c>
      <c r="Q897" s="16">
        <f t="shared" si="135"/>
        <v>0</v>
      </c>
      <c r="R897" s="17">
        <f t="shared" si="136"/>
        <v>0</v>
      </c>
      <c r="S897" s="19">
        <f t="shared" si="137"/>
        <v>0</v>
      </c>
      <c r="T897" s="20">
        <f ca="1">IF(AND(S897=1,F896&gt;D896),Assumptions!$B$17*(F896-D896),0)</f>
        <v>0</v>
      </c>
      <c r="U897" s="27">
        <f t="shared" ca="1" si="138"/>
        <v>1.3441457811513846E-3</v>
      </c>
      <c r="V897" s="34">
        <f t="shared" ca="1" si="139"/>
        <v>0.44886861682957147</v>
      </c>
    </row>
    <row r="898" spans="1:22" x14ac:dyDescent="0.25">
      <c r="A898" s="4">
        <f t="shared" si="130"/>
        <v>9</v>
      </c>
      <c r="B898" s="4">
        <f t="shared" si="131"/>
        <v>2015</v>
      </c>
      <c r="C898" s="9">
        <v>42264</v>
      </c>
      <c r="D898" s="12">
        <f ca="1">(1+[1]Returns!E898)*D897</f>
        <v>139248673.1950525</v>
      </c>
      <c r="E898" s="12">
        <f t="shared" ca="1" si="132"/>
        <v>144970792.41021377</v>
      </c>
      <c r="F898" s="12">
        <f t="shared" ca="1" si="133"/>
        <v>144915843.38056183</v>
      </c>
      <c r="G898" s="14">
        <f ca="1">G897*(1+Returns!G898)</f>
        <v>20792936.347613331</v>
      </c>
      <c r="H898" s="14">
        <f ca="1">H897*(1+Returns!H898)</f>
        <v>14145761.177215008</v>
      </c>
      <c r="I898" s="14">
        <f ca="1">I897*(1+Returns!I898)</f>
        <v>7184560.7001507552</v>
      </c>
      <c r="J898" s="14">
        <f ca="1">J897*(1+Returns!J898)</f>
        <v>0</v>
      </c>
      <c r="K898" s="14">
        <f ca="1">K897*(1+Returns!K898)</f>
        <v>0</v>
      </c>
      <c r="L898" s="14">
        <f ca="1">L897*(1+Returns!L898)</f>
        <v>28247122.150738426</v>
      </c>
      <c r="M898" s="14">
        <f ca="1">M897*(1+Returns!M898)</f>
        <v>28469616.769457772</v>
      </c>
      <c r="N898" s="14">
        <f ca="1">N897*(1+Returns!N898)-R898-T898</f>
        <v>46130795.265038468</v>
      </c>
      <c r="O898" s="17">
        <f ca="1">(Assumptions!$B$16 / 252)*F897</f>
        <v>4599.5829105700623</v>
      </c>
      <c r="P898" s="17">
        <f t="shared" ca="1" si="134"/>
        <v>54949.02965193343</v>
      </c>
      <c r="Q898" s="16">
        <f t="shared" si="135"/>
        <v>0</v>
      </c>
      <c r="R898" s="17">
        <f t="shared" si="136"/>
        <v>0</v>
      </c>
      <c r="S898" s="19">
        <f t="shared" si="137"/>
        <v>0</v>
      </c>
      <c r="T898" s="20">
        <f ca="1">IF(AND(S898=1,F897&gt;D897),Assumptions!$B$17*(F897-D897),0)</f>
        <v>0</v>
      </c>
      <c r="U898" s="27">
        <f t="shared" ca="1" si="138"/>
        <v>2.0002985272937757E-4</v>
      </c>
      <c r="V898" s="34">
        <f t="shared" ca="1" si="139"/>
        <v>0.44915843380562004</v>
      </c>
    </row>
    <row r="899" spans="1:22" x14ac:dyDescent="0.25">
      <c r="A899" s="4">
        <f t="shared" si="130"/>
        <v>9</v>
      </c>
      <c r="B899" s="4">
        <f t="shared" si="131"/>
        <v>2015</v>
      </c>
      <c r="C899" s="9">
        <v>42265</v>
      </c>
      <c r="D899" s="12">
        <f ca="1">(1+[1]Returns!E899)*D898</f>
        <v>139321724.44149736</v>
      </c>
      <c r="E899" s="12">
        <f t="shared" ca="1" si="132"/>
        <v>145320542.20335644</v>
      </c>
      <c r="F899" s="12">
        <f t="shared" ca="1" si="133"/>
        <v>145260992.67074004</v>
      </c>
      <c r="G899" s="14">
        <f ca="1">G898*(1+Returns!G899)</f>
        <v>21075267.794865657</v>
      </c>
      <c r="H899" s="14">
        <f ca="1">H898*(1+Returns!H899)</f>
        <v>14153528.784288775</v>
      </c>
      <c r="I899" s="14">
        <f ca="1">I898*(1+Returns!I899)</f>
        <v>7188680.7891916707</v>
      </c>
      <c r="J899" s="14">
        <f ca="1">J898*(1+Returns!J899)</f>
        <v>0</v>
      </c>
      <c r="K899" s="14">
        <f ca="1">K898*(1+Returns!K899)</f>
        <v>0</v>
      </c>
      <c r="L899" s="14">
        <f ca="1">L898*(1+Returns!L899)</f>
        <v>28262563.964255273</v>
      </c>
      <c r="M899" s="14">
        <f ca="1">M898*(1+Returns!M899)</f>
        <v>28485527.606155515</v>
      </c>
      <c r="N899" s="14">
        <f ca="1">N898*(1+Returns!N899)-R899-T899</f>
        <v>46154973.264599547</v>
      </c>
      <c r="O899" s="17">
        <f ca="1">(Assumptions!$B$16 / 252)*F898</f>
        <v>4600.50296446228</v>
      </c>
      <c r="P899" s="17">
        <f t="shared" ca="1" si="134"/>
        <v>59549.532616395707</v>
      </c>
      <c r="Q899" s="16">
        <f t="shared" si="135"/>
        <v>0</v>
      </c>
      <c r="R899" s="17">
        <f t="shared" si="136"/>
        <v>0</v>
      </c>
      <c r="S899" s="19">
        <f t="shared" si="137"/>
        <v>0</v>
      </c>
      <c r="T899" s="20">
        <f ca="1">IF(AND(S899=1,F898&gt;D898),Assumptions!$B$17*(F898-D898),0)</f>
        <v>0</v>
      </c>
      <c r="U899" s="27">
        <f t="shared" ca="1" si="138"/>
        <v>2.381722261187269E-3</v>
      </c>
      <c r="V899" s="34">
        <f t="shared" ca="1" si="139"/>
        <v>0.45260992670740219</v>
      </c>
    </row>
    <row r="900" spans="1:22" x14ac:dyDescent="0.25">
      <c r="A900" s="4">
        <f t="shared" ref="A900:A963" si="140">MONTH(C900)</f>
        <v>9</v>
      </c>
      <c r="B900" s="4">
        <f t="shared" ref="B900:B963" si="141">YEAR(C900)</f>
        <v>2015</v>
      </c>
      <c r="C900" s="9">
        <v>42268</v>
      </c>
      <c r="D900" s="12">
        <f ca="1">(1+[1]Returns!E900)*D899</f>
        <v>139394814.01135662</v>
      </c>
      <c r="E900" s="12">
        <f t="shared" ref="E900:E963" ca="1" si="142">SUM(G900:N900)</f>
        <v>145967478.39750063</v>
      </c>
      <c r="F900" s="12">
        <f t="shared" ref="F900:F963" ca="1" si="143">E900-P900</f>
        <v>145903317.40479946</v>
      </c>
      <c r="G900" s="14">
        <f ca="1">G899*(1+Returns!G900)</f>
        <v>21654749.009318907</v>
      </c>
      <c r="H900" s="14">
        <f ca="1">H899*(1+Returns!H900)</f>
        <v>14161300.656648723</v>
      </c>
      <c r="I900" s="14">
        <f ca="1">I899*(1+Returns!I900)</f>
        <v>7192803.2409565458</v>
      </c>
      <c r="J900" s="14">
        <f ca="1">J899*(1+Returns!J900)</f>
        <v>0</v>
      </c>
      <c r="K900" s="14">
        <f ca="1">K899*(1+Returns!K900)</f>
        <v>0</v>
      </c>
      <c r="L900" s="14">
        <f ca="1">L899*(1+Returns!L900)</f>
        <v>28278014.219326038</v>
      </c>
      <c r="M900" s="14">
        <f ca="1">M899*(1+Returns!M900)</f>
        <v>28501447.334954843</v>
      </c>
      <c r="N900" s="14">
        <f ca="1">N899*(1+Returns!N900)-R900-T900</f>
        <v>46179163.936295569</v>
      </c>
      <c r="O900" s="17">
        <f ca="1">(Assumptions!$B$16 / 252)*F899</f>
        <v>4611.4600847853981</v>
      </c>
      <c r="P900" s="17">
        <f t="shared" ca="1" si="134"/>
        <v>64160.992701181109</v>
      </c>
      <c r="Q900" s="16">
        <f t="shared" si="135"/>
        <v>0</v>
      </c>
      <c r="R900" s="17">
        <f t="shared" si="136"/>
        <v>0</v>
      </c>
      <c r="S900" s="19">
        <f t="shared" si="137"/>
        <v>0</v>
      </c>
      <c r="T900" s="20">
        <f ca="1">IF(AND(S900=1,F899&gt;D899),Assumptions!$B$17*(F899-D899),0)</f>
        <v>0</v>
      </c>
      <c r="U900" s="27">
        <f t="shared" ca="1" si="138"/>
        <v>4.4218666157360698E-3</v>
      </c>
      <c r="V900" s="34">
        <f t="shared" ca="1" si="139"/>
        <v>0.45903317404799648</v>
      </c>
    </row>
    <row r="901" spans="1:22" x14ac:dyDescent="0.25">
      <c r="A901" s="4">
        <f t="shared" si="140"/>
        <v>9</v>
      </c>
      <c r="B901" s="4">
        <f t="shared" si="141"/>
        <v>2015</v>
      </c>
      <c r="C901" s="9">
        <v>42269</v>
      </c>
      <c r="D901" s="12">
        <f ca="1">(1+[1]Returns!E901)*D900</f>
        <v>139467941.92473513</v>
      </c>
      <c r="E901" s="12">
        <f t="shared" ca="1" si="142"/>
        <v>146165335.79058236</v>
      </c>
      <c r="F901" s="12">
        <f t="shared" ca="1" si="143"/>
        <v>146096542.94653499</v>
      </c>
      <c r="G901" s="14">
        <f ca="1">G900*(1+Returns!G901)</f>
        <v>21785114.768986076</v>
      </c>
      <c r="H901" s="14">
        <f ca="1">H900*(1+Returns!H901)</f>
        <v>14169076.796636971</v>
      </c>
      <c r="I901" s="14">
        <f ca="1">I900*(1+Returns!I901)</f>
        <v>7196928.056800318</v>
      </c>
      <c r="J901" s="14">
        <f ca="1">J900*(1+Returns!J901)</f>
        <v>0</v>
      </c>
      <c r="K901" s="14">
        <f ca="1">K900*(1+Returns!K901)</f>
        <v>0</v>
      </c>
      <c r="L901" s="14">
        <f ca="1">L900*(1+Returns!L901)</f>
        <v>28293472.920565456</v>
      </c>
      <c r="M901" s="14">
        <f ca="1">M900*(1+Returns!M901)</f>
        <v>28517375.960825291</v>
      </c>
      <c r="N901" s="14">
        <f ca="1">N900*(1+Returns!N901)-R901-T901</f>
        <v>46203367.286768243</v>
      </c>
      <c r="O901" s="17">
        <f ca="1">(Assumptions!$B$16 / 252)*F900</f>
        <v>4631.8513461841094</v>
      </c>
      <c r="P901" s="17">
        <f t="shared" ref="P901:P964" ca="1" si="144">P900+O901-IF(Q901=1,P900,0)</f>
        <v>68792.844047365215</v>
      </c>
      <c r="Q901" s="16">
        <f t="shared" ref="Q901:Q964" si="145">IF(DAY(C901)&lt;DAY(C900),1,0)</f>
        <v>0</v>
      </c>
      <c r="R901" s="17">
        <f t="shared" ref="R901:R964" si="146">IF(Q901=1,P900,0)</f>
        <v>0</v>
      </c>
      <c r="S901" s="19">
        <f t="shared" ref="S901:S964" si="147">IF(AND(DAY(C901)&lt;DAY(C900),OR(MONTH(C901)=7,MONTH(C901)=1)),1,0)</f>
        <v>0</v>
      </c>
      <c r="T901" s="20">
        <f ca="1">IF(AND(S901=1,F900&gt;D900),Assumptions!$B$17*(F900-D900),0)</f>
        <v>0</v>
      </c>
      <c r="U901" s="27">
        <f t="shared" ref="U901:U964" ca="1" si="148">F901/F900-1</f>
        <v>1.324339604968916E-3</v>
      </c>
      <c r="V901" s="34">
        <f t="shared" ca="1" si="139"/>
        <v>0.46096542946535179</v>
      </c>
    </row>
    <row r="902" spans="1:22" x14ac:dyDescent="0.25">
      <c r="A902" s="4">
        <f t="shared" si="140"/>
        <v>9</v>
      </c>
      <c r="B902" s="4">
        <f t="shared" si="141"/>
        <v>2015</v>
      </c>
      <c r="C902" s="9">
        <v>42270</v>
      </c>
      <c r="D902" s="12">
        <f ca="1">(1+[1]Returns!E902)*D901</f>
        <v>139541108.20174828</v>
      </c>
      <c r="E902" s="12">
        <f t="shared" ca="1" si="142"/>
        <v>146878269.58715507</v>
      </c>
      <c r="F902" s="12">
        <f t="shared" ca="1" si="143"/>
        <v>146804838.75761735</v>
      </c>
      <c r="G902" s="14">
        <f ca="1">G901*(1+Returns!G902)</f>
        <v>22430520.25848674</v>
      </c>
      <c r="H902" s="14">
        <f ca="1">H901*(1+Returns!H902)</f>
        <v>14176857.206596924</v>
      </c>
      <c r="I902" s="14">
        <f ca="1">I901*(1+Returns!I902)</f>
        <v>7201055.2380787022</v>
      </c>
      <c r="J902" s="14">
        <f ca="1">J901*(1+Returns!J902)</f>
        <v>0</v>
      </c>
      <c r="K902" s="14">
        <f ca="1">K901*(1+Returns!K902)</f>
        <v>0</v>
      </c>
      <c r="L902" s="14">
        <f ca="1">L901*(1+Returns!L902)</f>
        <v>28308940.07259078</v>
      </c>
      <c r="M902" s="14">
        <f ca="1">M901*(1+Returns!M902)</f>
        <v>28533313.488739174</v>
      </c>
      <c r="N902" s="14">
        <f ca="1">N901*(1+Returns!N902)-R902-T902</f>
        <v>46227583.322662741</v>
      </c>
      <c r="O902" s="17">
        <f ca="1">(Assumptions!$B$16 / 252)*F901</f>
        <v>4637.9854903661899</v>
      </c>
      <c r="P902" s="17">
        <f t="shared" ca="1" si="144"/>
        <v>73430.829537731406</v>
      </c>
      <c r="Q902" s="16">
        <f t="shared" si="145"/>
        <v>0</v>
      </c>
      <c r="R902" s="17">
        <f t="shared" si="146"/>
        <v>0</v>
      </c>
      <c r="S902" s="19">
        <f t="shared" si="147"/>
        <v>0</v>
      </c>
      <c r="T902" s="20">
        <f ca="1">IF(AND(S902=1,F901&gt;D901),Assumptions!$B$17*(F901-D901),0)</f>
        <v>0</v>
      </c>
      <c r="U902" s="27">
        <f t="shared" ca="1" si="148"/>
        <v>4.848135327483849E-3</v>
      </c>
      <c r="V902" s="34">
        <f t="shared" ref="V902:V965" ca="1" si="149">(1+V901)*(1+U902)-1</f>
        <v>0.4680483875761754</v>
      </c>
    </row>
    <row r="903" spans="1:22" x14ac:dyDescent="0.25">
      <c r="A903" s="4">
        <f t="shared" si="140"/>
        <v>9</v>
      </c>
      <c r="B903" s="4">
        <f t="shared" si="141"/>
        <v>2015</v>
      </c>
      <c r="C903" s="9">
        <v>42271</v>
      </c>
      <c r="D903" s="12">
        <f ca="1">(1+[1]Returns!E903)*D902</f>
        <v>139614312.86252201</v>
      </c>
      <c r="E903" s="12">
        <f t="shared" ca="1" si="142"/>
        <v>147590044.92060995</v>
      </c>
      <c r="F903" s="12">
        <f t="shared" ca="1" si="143"/>
        <v>147511953.62000054</v>
      </c>
      <c r="G903" s="14">
        <f ca="1">G902*(1+Returns!G903)</f>
        <v>23074730.591267399</v>
      </c>
      <c r="H903" s="14">
        <f ca="1">H902*(1+Returns!H903)</f>
        <v>14184641.888873275</v>
      </c>
      <c r="I903" s="14">
        <f ca="1">I902*(1+Returns!I903)</f>
        <v>7205184.7861481914</v>
      </c>
      <c r="J903" s="14">
        <f ca="1">J902*(1+Returns!J903)</f>
        <v>0</v>
      </c>
      <c r="K903" s="14">
        <f ca="1">K902*(1+Returns!K903)</f>
        <v>0</v>
      </c>
      <c r="L903" s="14">
        <f ca="1">L902*(1+Returns!L903)</f>
        <v>28324415.680021785</v>
      </c>
      <c r="M903" s="14">
        <f ca="1">M902*(1+Returns!M903)</f>
        <v>28549259.923671581</v>
      </c>
      <c r="N903" s="14">
        <f ca="1">N902*(1+Returns!N903)-R903-T903</f>
        <v>46251812.050627723</v>
      </c>
      <c r="O903" s="17">
        <f ca="1">(Assumptions!$B$16 / 252)*F902</f>
        <v>4660.4710716703921</v>
      </c>
      <c r="P903" s="17">
        <f t="shared" ca="1" si="144"/>
        <v>78091.300609401806</v>
      </c>
      <c r="Q903" s="16">
        <f t="shared" si="145"/>
        <v>0</v>
      </c>
      <c r="R903" s="17">
        <f t="shared" si="146"/>
        <v>0</v>
      </c>
      <c r="S903" s="19">
        <f t="shared" si="147"/>
        <v>0</v>
      </c>
      <c r="T903" s="20">
        <f ca="1">IF(AND(S903=1,F902&gt;D902),Assumptions!$B$17*(F902-D902),0)</f>
        <v>0</v>
      </c>
      <c r="U903" s="27">
        <f t="shared" ca="1" si="148"/>
        <v>4.8166999696153123E-3</v>
      </c>
      <c r="V903" s="34">
        <f t="shared" ca="1" si="149"/>
        <v>0.47511953620000735</v>
      </c>
    </row>
    <row r="904" spans="1:22" x14ac:dyDescent="0.25">
      <c r="A904" s="4">
        <f t="shared" si="140"/>
        <v>9</v>
      </c>
      <c r="B904" s="4">
        <f t="shared" si="141"/>
        <v>2015</v>
      </c>
      <c r="C904" s="9">
        <v>42272</v>
      </c>
      <c r="D904" s="12">
        <f ca="1">(1+[1]Returns!E904)*D903</f>
        <v>139687555.92719281</v>
      </c>
      <c r="E904" s="12">
        <f t="shared" ca="1" si="142"/>
        <v>147280094.24048319</v>
      </c>
      <c r="F904" s="12">
        <f t="shared" ca="1" si="143"/>
        <v>147197320.02071124</v>
      </c>
      <c r="G904" s="14">
        <f ca="1">G903*(1+Returns!G904)</f>
        <v>22697178.196908619</v>
      </c>
      <c r="H904" s="14">
        <f ca="1">H903*(1+Returns!H904)</f>
        <v>14192430.845812004</v>
      </c>
      <c r="I904" s="14">
        <f ca="1">I903*(1+Returns!I904)</f>
        <v>7209316.702366055</v>
      </c>
      <c r="J904" s="14">
        <f ca="1">J903*(1+Returns!J904)</f>
        <v>0</v>
      </c>
      <c r="K904" s="14">
        <f ca="1">K903*(1+Returns!K904)</f>
        <v>0</v>
      </c>
      <c r="L904" s="14">
        <f ca="1">L903*(1+Returns!L904)</f>
        <v>28339899.747480784</v>
      </c>
      <c r="M904" s="14">
        <f ca="1">M903*(1+Returns!M904)</f>
        <v>28565215.27060039</v>
      </c>
      <c r="N904" s="14">
        <f ca="1">N903*(1+Returns!N904)-R904-T904</f>
        <v>46276053.477315344</v>
      </c>
      <c r="O904" s="17">
        <f ca="1">(Assumptions!$B$16 / 252)*F903</f>
        <v>4682.9191625396998</v>
      </c>
      <c r="P904" s="17">
        <f t="shared" ca="1" si="144"/>
        <v>82774.219771941513</v>
      </c>
      <c r="Q904" s="16">
        <f t="shared" si="145"/>
        <v>0</v>
      </c>
      <c r="R904" s="17">
        <f t="shared" si="146"/>
        <v>0</v>
      </c>
      <c r="S904" s="19">
        <f t="shared" si="147"/>
        <v>0</v>
      </c>
      <c r="T904" s="20">
        <f ca="1">IF(AND(S904=1,F903&gt;D903),Assumptions!$B$17*(F903-D903),0)</f>
        <v>0</v>
      </c>
      <c r="U904" s="27">
        <f t="shared" ca="1" si="148"/>
        <v>-2.1329362913856675E-3</v>
      </c>
      <c r="V904" s="34">
        <f t="shared" ca="1" si="149"/>
        <v>0.47197320020711442</v>
      </c>
    </row>
    <row r="905" spans="1:22" x14ac:dyDescent="0.25">
      <c r="A905" s="4">
        <f t="shared" si="140"/>
        <v>9</v>
      </c>
      <c r="B905" s="4">
        <f t="shared" si="141"/>
        <v>2015</v>
      </c>
      <c r="C905" s="9">
        <v>42275</v>
      </c>
      <c r="D905" s="12">
        <f ca="1">(1+[1]Returns!E905)*D904</f>
        <v>139760837.41590777</v>
      </c>
      <c r="E905" s="12">
        <f t="shared" ca="1" si="142"/>
        <v>147155363.16836458</v>
      </c>
      <c r="F905" s="12">
        <f t="shared" ca="1" si="143"/>
        <v>147067916.01779833</v>
      </c>
      <c r="G905" s="14">
        <f ca="1">G904*(1+Returns!G905)</f>
        <v>22504808.677033789</v>
      </c>
      <c r="H905" s="14">
        <f ca="1">H904*(1+Returns!H905)</f>
        <v>14200224.07976038</v>
      </c>
      <c r="I905" s="14">
        <f ca="1">I904*(1+Returns!I905)</f>
        <v>7213450.9880903419</v>
      </c>
      <c r="J905" s="14">
        <f ca="1">J904*(1+Returns!J905)</f>
        <v>0</v>
      </c>
      <c r="K905" s="14">
        <f ca="1">K904*(1+Returns!K905)</f>
        <v>0</v>
      </c>
      <c r="L905" s="14">
        <f ca="1">L904*(1+Returns!L905)</f>
        <v>28355392.2795926</v>
      </c>
      <c r="M905" s="14">
        <f ca="1">M904*(1+Returns!M905)</f>
        <v>28581179.53450625</v>
      </c>
      <c r="N905" s="14">
        <f ca="1">N904*(1+Returns!N905)-R905-T905</f>
        <v>46300307.609381236</v>
      </c>
      <c r="O905" s="17">
        <f ca="1">(Assumptions!$B$16 / 252)*F904</f>
        <v>4672.9307943082931</v>
      </c>
      <c r="P905" s="17">
        <f t="shared" ca="1" si="144"/>
        <v>87447.150566249809</v>
      </c>
      <c r="Q905" s="16">
        <f t="shared" si="145"/>
        <v>0</v>
      </c>
      <c r="R905" s="17">
        <f t="shared" si="146"/>
        <v>0</v>
      </c>
      <c r="S905" s="19">
        <f t="shared" si="147"/>
        <v>0</v>
      </c>
      <c r="T905" s="20">
        <f ca="1">IF(AND(S905=1,F904&gt;D904),Assumptions!$B$17*(F904-D904),0)</f>
        <v>0</v>
      </c>
      <c r="U905" s="27">
        <f t="shared" ca="1" si="148"/>
        <v>-8.7911928623907176E-4</v>
      </c>
      <c r="V905" s="34">
        <f t="shared" ca="1" si="149"/>
        <v>0.47067916017798539</v>
      </c>
    </row>
    <row r="906" spans="1:22" x14ac:dyDescent="0.25">
      <c r="A906" s="4">
        <f t="shared" si="140"/>
        <v>9</v>
      </c>
      <c r="B906" s="4">
        <f t="shared" si="141"/>
        <v>2015</v>
      </c>
      <c r="C906" s="9">
        <v>42276</v>
      </c>
      <c r="D906" s="12">
        <f ca="1">(1+[1]Returns!E906)*D905</f>
        <v>139834157.34882453</v>
      </c>
      <c r="E906" s="12">
        <f t="shared" ca="1" si="142"/>
        <v>147843614.31011492</v>
      </c>
      <c r="F906" s="12">
        <f t="shared" ca="1" si="143"/>
        <v>147751498.33681795</v>
      </c>
      <c r="G906" s="14">
        <f ca="1">G905*(1+Returns!G906)</f>
        <v>23125384.617526345</v>
      </c>
      <c r="H906" s="14">
        <f ca="1">H905*(1+Returns!H906)</f>
        <v>14208021.593066961</v>
      </c>
      <c r="I906" s="14">
        <f ca="1">I905*(1+Returns!I906)</f>
        <v>7217587.6446798798</v>
      </c>
      <c r="J906" s="14">
        <f ca="1">J905*(1+Returns!J906)</f>
        <v>0</v>
      </c>
      <c r="K906" s="14">
        <f ca="1">K905*(1+Returns!K906)</f>
        <v>0</v>
      </c>
      <c r="L906" s="14">
        <f ca="1">L905*(1+Returns!L906)</f>
        <v>28370893.280984595</v>
      </c>
      <c r="M906" s="14">
        <f ca="1">M905*(1+Returns!M906)</f>
        <v>28597152.720372602</v>
      </c>
      <c r="N906" s="14">
        <f ca="1">N905*(1+Returns!N906)-R906-T906</f>
        <v>46324574.453484528</v>
      </c>
      <c r="O906" s="17">
        <f ca="1">(Assumptions!$B$16 / 252)*F905</f>
        <v>4668.8227307237566</v>
      </c>
      <c r="P906" s="17">
        <f t="shared" ca="1" si="144"/>
        <v>92115.973296973563</v>
      </c>
      <c r="Q906" s="16">
        <f t="shared" si="145"/>
        <v>0</v>
      </c>
      <c r="R906" s="17">
        <f t="shared" si="146"/>
        <v>0</v>
      </c>
      <c r="S906" s="19">
        <f t="shared" si="147"/>
        <v>0</v>
      </c>
      <c r="T906" s="20">
        <f ca="1">IF(AND(S906=1,F905&gt;D905),Assumptions!$B$17*(F905-D905),0)</f>
        <v>0</v>
      </c>
      <c r="U906" s="27">
        <f t="shared" ca="1" si="148"/>
        <v>4.6480723840329752E-3</v>
      </c>
      <c r="V906" s="34">
        <f t="shared" ca="1" si="149"/>
        <v>0.47751498336818154</v>
      </c>
    </row>
    <row r="907" spans="1:22" x14ac:dyDescent="0.25">
      <c r="A907" s="4">
        <f t="shared" si="140"/>
        <v>9</v>
      </c>
      <c r="B907" s="4">
        <f t="shared" si="141"/>
        <v>2015</v>
      </c>
      <c r="C907" s="9">
        <v>42277</v>
      </c>
      <c r="D907" s="12">
        <f ca="1">(1+[1]Returns!E907)*D906</f>
        <v>139907515.7461113</v>
      </c>
      <c r="E907" s="12">
        <f t="shared" ca="1" si="142"/>
        <v>147703900.30869153</v>
      </c>
      <c r="F907" s="12">
        <f t="shared" ca="1" si="143"/>
        <v>147607093.81163782</v>
      </c>
      <c r="G907" s="14">
        <f ca="1">G906*(1+Returns!G907)</f>
        <v>22917958.641355518</v>
      </c>
      <c r="H907" s="14">
        <f ca="1">H906*(1+Returns!H907)</f>
        <v>14215823.388081592</v>
      </c>
      <c r="I907" s="14">
        <f ca="1">I906*(1+Returns!I907)</f>
        <v>7221726.6734942747</v>
      </c>
      <c r="J907" s="14">
        <f ca="1">J906*(1+Returns!J907)</f>
        <v>0</v>
      </c>
      <c r="K907" s="14">
        <f ca="1">K906*(1+Returns!K907)</f>
        <v>0</v>
      </c>
      <c r="L907" s="14">
        <f ca="1">L906*(1+Returns!L907)</f>
        <v>28386402.756286662</v>
      </c>
      <c r="M907" s="14">
        <f ca="1">M906*(1+Returns!M907)</f>
        <v>28613134.833185669</v>
      </c>
      <c r="N907" s="14">
        <f ca="1">N906*(1+Returns!N907)-R907-T907</f>
        <v>46348854.016287826</v>
      </c>
      <c r="O907" s="17">
        <f ca="1">(Assumptions!$B$16 / 252)*F906</f>
        <v>4690.5237567243794</v>
      </c>
      <c r="P907" s="17">
        <f t="shared" ca="1" si="144"/>
        <v>96806.497053697938</v>
      </c>
      <c r="Q907" s="16">
        <f t="shared" si="145"/>
        <v>0</v>
      </c>
      <c r="R907" s="17">
        <f t="shared" si="146"/>
        <v>0</v>
      </c>
      <c r="S907" s="19">
        <f t="shared" si="147"/>
        <v>0</v>
      </c>
      <c r="T907" s="20">
        <f ca="1">IF(AND(S907=1,F906&gt;D906),Assumptions!$B$17*(F906-D906),0)</f>
        <v>0</v>
      </c>
      <c r="U907" s="27">
        <f t="shared" ca="1" si="148"/>
        <v>-9.773472811148709E-4</v>
      </c>
      <c r="V907" s="34">
        <f t="shared" ca="1" si="149"/>
        <v>0.47607093811638013</v>
      </c>
    </row>
    <row r="908" spans="1:22" x14ac:dyDescent="0.25">
      <c r="A908" s="4">
        <f t="shared" si="140"/>
        <v>10</v>
      </c>
      <c r="B908" s="4">
        <f t="shared" si="141"/>
        <v>2015</v>
      </c>
      <c r="C908" s="9">
        <v>42278</v>
      </c>
      <c r="D908" s="12">
        <f ca="1">(1+[1]Returns!E908)*D907</f>
        <v>139980912.62794688</v>
      </c>
      <c r="E908" s="12">
        <f t="shared" ca="1" si="142"/>
        <v>147617185.52558568</v>
      </c>
      <c r="F908" s="12">
        <f t="shared" ca="1" si="143"/>
        <v>147612499.58609959</v>
      </c>
      <c r="G908" s="14">
        <f ca="1">G907*(1+Returns!G908)</f>
        <v>22860301.587067153</v>
      </c>
      <c r="H908" s="14">
        <f ca="1">H907*(1+Returns!H908)</f>
        <v>14223629.46715541</v>
      </c>
      <c r="I908" s="14">
        <f ca="1">I907*(1+Returns!I908)</f>
        <v>7225868.0758939125</v>
      </c>
      <c r="J908" s="14">
        <f ca="1">J907*(1+Returns!J908)</f>
        <v>0</v>
      </c>
      <c r="K908" s="14">
        <f ca="1">K907*(1+Returns!K908)</f>
        <v>0</v>
      </c>
      <c r="L908" s="14">
        <f ca="1">L907*(1+Returns!L908)</f>
        <v>28401920.710131217</v>
      </c>
      <c r="M908" s="14">
        <f ca="1">M907*(1+Returns!M908)</f>
        <v>28629125.877934456</v>
      </c>
      <c r="N908" s="14">
        <f ca="1">N907*(1+Returns!N908)-R908-T908</f>
        <v>46276339.807403535</v>
      </c>
      <c r="O908" s="17">
        <f ca="1">(Assumptions!$B$16 / 252)*F907</f>
        <v>4685.9394860837401</v>
      </c>
      <c r="P908" s="17">
        <f t="shared" ca="1" si="144"/>
        <v>4685.9394860837347</v>
      </c>
      <c r="Q908" s="16">
        <f t="shared" si="145"/>
        <v>1</v>
      </c>
      <c r="R908" s="17">
        <f t="shared" ca="1" si="146"/>
        <v>96806.497053697938</v>
      </c>
      <c r="S908" s="19">
        <f t="shared" si="147"/>
        <v>0</v>
      </c>
      <c r="T908" s="20">
        <f ca="1">IF(AND(S908=1,F907&gt;D907),Assumptions!$B$17*(F907-D907),0)</f>
        <v>0</v>
      </c>
      <c r="U908" s="27">
        <f t="shared" ca="1" si="148"/>
        <v>3.662272809656919E-5</v>
      </c>
      <c r="V908" s="34">
        <f t="shared" ca="1" si="149"/>
        <v>0.4761249958609981</v>
      </c>
    </row>
    <row r="909" spans="1:22" x14ac:dyDescent="0.25">
      <c r="A909" s="4">
        <f t="shared" si="140"/>
        <v>10</v>
      </c>
      <c r="B909" s="4">
        <f t="shared" si="141"/>
        <v>2015</v>
      </c>
      <c r="C909" s="9">
        <v>42279</v>
      </c>
      <c r="D909" s="12">
        <f ca="1">(1+[1]Returns!E909)*D908</f>
        <v>140054348.01452065</v>
      </c>
      <c r="E909" s="12">
        <f t="shared" ca="1" si="142"/>
        <v>148372863.69882822</v>
      </c>
      <c r="F909" s="12">
        <f t="shared" ca="1" si="143"/>
        <v>148363491.64824417</v>
      </c>
      <c r="G909" s="14">
        <f ca="1">G908*(1+Returns!G909)</f>
        <v>23548244.916643139</v>
      </c>
      <c r="H909" s="14">
        <f ca="1">H908*(1+Returns!H909)</f>
        <v>14231439.832640845</v>
      </c>
      <c r="I909" s="14">
        <f ca="1">I908*(1+Returns!I909)</f>
        <v>7230011.85323996</v>
      </c>
      <c r="J909" s="14">
        <f ca="1">J908*(1+Returns!J909)</f>
        <v>0</v>
      </c>
      <c r="K909" s="14">
        <f ca="1">K908*(1+Returns!K909)</f>
        <v>0</v>
      </c>
      <c r="L909" s="14">
        <f ca="1">L908*(1+Returns!L909)</f>
        <v>28417447.147153214</v>
      </c>
      <c r="M909" s="14">
        <f ca="1">M908*(1+Returns!M909)</f>
        <v>28645125.859610766</v>
      </c>
      <c r="N909" s="14">
        <f ca="1">N908*(1+Returns!N909)-R909-T909</f>
        <v>46300594.089540303</v>
      </c>
      <c r="O909" s="17">
        <f ca="1">(Assumptions!$B$16 / 252)*F908</f>
        <v>4686.1110979714158</v>
      </c>
      <c r="P909" s="17">
        <f t="shared" ca="1" si="144"/>
        <v>9372.0505840551505</v>
      </c>
      <c r="Q909" s="16">
        <f t="shared" si="145"/>
        <v>0</v>
      </c>
      <c r="R909" s="17">
        <f t="shared" si="146"/>
        <v>0</v>
      </c>
      <c r="S909" s="19">
        <f t="shared" si="147"/>
        <v>0</v>
      </c>
      <c r="T909" s="20">
        <f ca="1">IF(AND(S909=1,F908&gt;D908),Assumptions!$B$17*(F908-D908),0)</f>
        <v>0</v>
      </c>
      <c r="U909" s="27">
        <f t="shared" ca="1" si="148"/>
        <v>5.0875912558241421E-3</v>
      </c>
      <c r="V909" s="34">
        <f t="shared" ca="1" si="149"/>
        <v>0.48363491648244405</v>
      </c>
    </row>
    <row r="910" spans="1:22" x14ac:dyDescent="0.25">
      <c r="A910" s="4">
        <f t="shared" si="140"/>
        <v>10</v>
      </c>
      <c r="B910" s="4">
        <f t="shared" si="141"/>
        <v>2015</v>
      </c>
      <c r="C910" s="9">
        <v>42282</v>
      </c>
      <c r="D910" s="12">
        <f ca="1">(1+[1]Returns!E910)*D909</f>
        <v>140127821.92603254</v>
      </c>
      <c r="E910" s="12">
        <f t="shared" ca="1" si="142"/>
        <v>147840805.04397833</v>
      </c>
      <c r="F910" s="12">
        <f t="shared" ca="1" si="143"/>
        <v>147826723.04127845</v>
      </c>
      <c r="G910" s="14">
        <f ca="1">G909*(1+Returns!G910)</f>
        <v>22948414.611199901</v>
      </c>
      <c r="H910" s="14">
        <f ca="1">H909*(1+Returns!H910)</f>
        <v>14239254.486891616</v>
      </c>
      <c r="I910" s="14">
        <f ca="1">I909*(1+Returns!I910)</f>
        <v>7234158.006894365</v>
      </c>
      <c r="J910" s="14">
        <f ca="1">J909*(1+Returns!J910)</f>
        <v>0</v>
      </c>
      <c r="K910" s="14">
        <f ca="1">K909*(1+Returns!K910)</f>
        <v>0</v>
      </c>
      <c r="L910" s="14">
        <f ca="1">L909*(1+Returns!L910)</f>
        <v>28432982.07199014</v>
      </c>
      <c r="M910" s="14">
        <f ca="1">M909*(1+Returns!M910)</f>
        <v>28661134.783209186</v>
      </c>
      <c r="N910" s="14">
        <f ca="1">N909*(1+Returns!N910)-R910-T910</f>
        <v>46324861.083793119</v>
      </c>
      <c r="O910" s="17">
        <f ca="1">(Assumptions!$B$16 / 252)*F909</f>
        <v>4709.9521158172747</v>
      </c>
      <c r="P910" s="17">
        <f t="shared" ca="1" si="144"/>
        <v>14082.002699872424</v>
      </c>
      <c r="Q910" s="16">
        <f t="shared" si="145"/>
        <v>0</v>
      </c>
      <c r="R910" s="17">
        <f t="shared" si="146"/>
        <v>0</v>
      </c>
      <c r="S910" s="19">
        <f t="shared" si="147"/>
        <v>0</v>
      </c>
      <c r="T910" s="20">
        <f ca="1">IF(AND(S910=1,F909&gt;D909),Assumptions!$B$17*(F909-D909),0)</f>
        <v>0</v>
      </c>
      <c r="U910" s="27">
        <f t="shared" ca="1" si="148"/>
        <v>-3.6179291886601073E-3</v>
      </c>
      <c r="V910" s="34">
        <f t="shared" ca="1" si="149"/>
        <v>0.47826723041278685</v>
      </c>
    </row>
    <row r="911" spans="1:22" x14ac:dyDescent="0.25">
      <c r="A911" s="4">
        <f t="shared" si="140"/>
        <v>10</v>
      </c>
      <c r="B911" s="4">
        <f t="shared" si="141"/>
        <v>2015</v>
      </c>
      <c r="C911" s="9">
        <v>42283</v>
      </c>
      <c r="D911" s="12">
        <f ca="1">(1+[1]Returns!E911)*D910</f>
        <v>140201334.38269317</v>
      </c>
      <c r="E911" s="12">
        <f t="shared" ca="1" si="142"/>
        <v>147710125.69220367</v>
      </c>
      <c r="F911" s="12">
        <f t="shared" ca="1" si="143"/>
        <v>147691350.7776612</v>
      </c>
      <c r="G911" s="14">
        <f ca="1">G910*(1+Returns!G911)</f>
        <v>22749926.78188733</v>
      </c>
      <c r="H911" s="14">
        <f ca="1">H910*(1+Returns!H911)</f>
        <v>14247073.432262735</v>
      </c>
      <c r="I911" s="14">
        <f ca="1">I910*(1+Returns!I911)</f>
        <v>7238306.5382198542</v>
      </c>
      <c r="J911" s="14">
        <f ca="1">J910*(1+Returns!J911)</f>
        <v>0</v>
      </c>
      <c r="K911" s="14">
        <f ca="1">K910*(1+Returns!K911)</f>
        <v>0</v>
      </c>
      <c r="L911" s="14">
        <f ca="1">L910*(1+Returns!L911)</f>
        <v>28448525.489282016</v>
      </c>
      <c r="M911" s="14">
        <f ca="1">M910*(1+Returns!M911)</f>
        <v>28677152.653727092</v>
      </c>
      <c r="N911" s="14">
        <f ca="1">N910*(1+Returns!N911)-R911-T911</f>
        <v>46349140.796824642</v>
      </c>
      <c r="O911" s="17">
        <f ca="1">(Assumptions!$B$16 / 252)*F910</f>
        <v>4692.9118425802681</v>
      </c>
      <c r="P911" s="17">
        <f t="shared" ca="1" si="144"/>
        <v>18774.914542452694</v>
      </c>
      <c r="Q911" s="16">
        <f t="shared" si="145"/>
        <v>0</v>
      </c>
      <c r="R911" s="17">
        <f t="shared" si="146"/>
        <v>0</v>
      </c>
      <c r="S911" s="19">
        <f t="shared" si="147"/>
        <v>0</v>
      </c>
      <c r="T911" s="20">
        <f ca="1">IF(AND(S911=1,F910&gt;D910),Assumptions!$B$17*(F910-D910),0)</f>
        <v>0</v>
      </c>
      <c r="U911" s="27">
        <f t="shared" ca="1" si="148"/>
        <v>-9.1574960759599477E-4</v>
      </c>
      <c r="V911" s="34">
        <f t="shared" ca="1" si="149"/>
        <v>0.47691350777661423</v>
      </c>
    </row>
    <row r="912" spans="1:22" x14ac:dyDescent="0.25">
      <c r="A912" s="4">
        <f t="shared" si="140"/>
        <v>10</v>
      </c>
      <c r="B912" s="4">
        <f t="shared" si="141"/>
        <v>2015</v>
      </c>
      <c r="C912" s="9">
        <v>42284</v>
      </c>
      <c r="D912" s="12">
        <f ca="1">(1+[1]Returns!E912)*D911</f>
        <v>140274885.40472367</v>
      </c>
      <c r="E912" s="12">
        <f t="shared" ca="1" si="142"/>
        <v>147793171.22228009</v>
      </c>
      <c r="F912" s="12">
        <f t="shared" ca="1" si="143"/>
        <v>147769707.69342723</v>
      </c>
      <c r="G912" s="14">
        <f ca="1">G911*(1+Returns!G912)</f>
        <v>22765126.987452589</v>
      </c>
      <c r="H912" s="14">
        <f ca="1">H911*(1+Returns!H912)</f>
        <v>14254896.671110511</v>
      </c>
      <c r="I912" s="14">
        <f ca="1">I911*(1+Returns!I912)</f>
        <v>7242457.4485799382</v>
      </c>
      <c r="J912" s="14">
        <f ca="1">J911*(1+Returns!J912)</f>
        <v>0</v>
      </c>
      <c r="K912" s="14">
        <f ca="1">K911*(1+Returns!K912)</f>
        <v>0</v>
      </c>
      <c r="L912" s="14">
        <f ca="1">L911*(1+Returns!L912)</f>
        <v>28464077.403671399</v>
      </c>
      <c r="M912" s="14">
        <f ca="1">M911*(1+Returns!M912)</f>
        <v>28693179.476164658</v>
      </c>
      <c r="N912" s="14">
        <f ca="1">N911*(1+Returns!N912)-R912-T912</f>
        <v>46373433.23530101</v>
      </c>
      <c r="O912" s="17">
        <f ca="1">(Assumptions!$B$16 / 252)*F911</f>
        <v>4688.6143104019429</v>
      </c>
      <c r="P912" s="17">
        <f t="shared" ca="1" si="144"/>
        <v>23463.528852854637</v>
      </c>
      <c r="Q912" s="16">
        <f t="shared" si="145"/>
        <v>0</v>
      </c>
      <c r="R912" s="17">
        <f t="shared" si="146"/>
        <v>0</v>
      </c>
      <c r="S912" s="19">
        <f t="shared" si="147"/>
        <v>0</v>
      </c>
      <c r="T912" s="20">
        <f ca="1">IF(AND(S912=1,F911&gt;D911),Assumptions!$B$17*(F911-D911),0)</f>
        <v>0</v>
      </c>
      <c r="U912" s="27">
        <f t="shared" ca="1" si="148"/>
        <v>5.3054505462535317E-4</v>
      </c>
      <c r="V912" s="34">
        <f t="shared" ca="1" si="149"/>
        <v>0.47769707693427454</v>
      </c>
    </row>
    <row r="913" spans="1:22" x14ac:dyDescent="0.25">
      <c r="A913" s="4">
        <f t="shared" si="140"/>
        <v>10</v>
      </c>
      <c r="B913" s="4">
        <f t="shared" si="141"/>
        <v>2015</v>
      </c>
      <c r="C913" s="9">
        <v>42285</v>
      </c>
      <c r="D913" s="12">
        <f ca="1">(1+[1]Returns!E913)*D912</f>
        <v>140348475.01235586</v>
      </c>
      <c r="E913" s="12">
        <f t="shared" ca="1" si="142"/>
        <v>148240465.67900476</v>
      </c>
      <c r="F913" s="12">
        <f t="shared" ca="1" si="143"/>
        <v>148212311.04832035</v>
      </c>
      <c r="G913" s="14">
        <f ca="1">G912*(1+Returns!G913)</f>
        <v>23144539.252653226</v>
      </c>
      <c r="H913" s="14">
        <f ca="1">H912*(1+Returns!H913)</f>
        <v>14262724.205792539</v>
      </c>
      <c r="I913" s="14">
        <f ca="1">I912*(1+Returns!I913)</f>
        <v>7246610.7393389074</v>
      </c>
      <c r="J913" s="14">
        <f ca="1">J912*(1+Returns!J913)</f>
        <v>0</v>
      </c>
      <c r="K913" s="14">
        <f ca="1">K912*(1+Returns!K913)</f>
        <v>0</v>
      </c>
      <c r="L913" s="14">
        <f ca="1">L912*(1+Returns!L913)</f>
        <v>28479637.819803387</v>
      </c>
      <c r="M913" s="14">
        <f ca="1">M912*(1+Returns!M913)</f>
        <v>28709215.255524848</v>
      </c>
      <c r="N913" s="14">
        <f ca="1">N912*(1+Returns!N913)-R913-T913</f>
        <v>46397738.405891873</v>
      </c>
      <c r="O913" s="17">
        <f ca="1">(Assumptions!$B$16 / 252)*F912</f>
        <v>4691.1018315373722</v>
      </c>
      <c r="P913" s="17">
        <f t="shared" ca="1" si="144"/>
        <v>28154.63068439201</v>
      </c>
      <c r="Q913" s="16">
        <f t="shared" si="145"/>
        <v>0</v>
      </c>
      <c r="R913" s="17">
        <f t="shared" si="146"/>
        <v>0</v>
      </c>
      <c r="S913" s="19">
        <f t="shared" si="147"/>
        <v>0</v>
      </c>
      <c r="T913" s="20">
        <f ca="1">IF(AND(S913=1,F912&gt;D912),Assumptions!$B$17*(F912-D912),0)</f>
        <v>0</v>
      </c>
      <c r="U913" s="27">
        <f t="shared" ca="1" si="148"/>
        <v>2.9952238642263485E-3</v>
      </c>
      <c r="V913" s="34">
        <f t="shared" ca="1" si="149"/>
        <v>0.48212311048320555</v>
      </c>
    </row>
    <row r="914" spans="1:22" x14ac:dyDescent="0.25">
      <c r="A914" s="4">
        <f t="shared" si="140"/>
        <v>10</v>
      </c>
      <c r="B914" s="4">
        <f t="shared" si="141"/>
        <v>2015</v>
      </c>
      <c r="C914" s="9">
        <v>42286</v>
      </c>
      <c r="D914" s="12">
        <f ca="1">(1+[1]Returns!E914)*D913</f>
        <v>140422103.2258321</v>
      </c>
      <c r="E914" s="12">
        <f t="shared" ca="1" si="142"/>
        <v>148285945.75753602</v>
      </c>
      <c r="F914" s="12">
        <f t="shared" ca="1" si="143"/>
        <v>148253085.97411993</v>
      </c>
      <c r="G914" s="14">
        <f ca="1">G913*(1+Returns!G914)</f>
        <v>23122100.252597071</v>
      </c>
      <c r="H914" s="14">
        <f ca="1">H913*(1+Returns!H914)</f>
        <v>14270556.038667716</v>
      </c>
      <c r="I914" s="14">
        <f ca="1">I913*(1+Returns!I914)</f>
        <v>7250766.411861836</v>
      </c>
      <c r="J914" s="14">
        <f ca="1">J913*(1+Returns!J914)</f>
        <v>0</v>
      </c>
      <c r="K914" s="14">
        <f ca="1">K913*(1+Returns!K914)</f>
        <v>0</v>
      </c>
      <c r="L914" s="14">
        <f ca="1">L913*(1+Returns!L914)</f>
        <v>28495206.742325615</v>
      </c>
      <c r="M914" s="14">
        <f ca="1">M913*(1+Returns!M914)</f>
        <v>28725259.996813428</v>
      </c>
      <c r="N914" s="14">
        <f ca="1">N913*(1+Returns!N914)-R914-T914</f>
        <v>46422056.315270357</v>
      </c>
      <c r="O914" s="17">
        <f ca="1">(Assumptions!$B$16 / 252)*F913</f>
        <v>4705.1527316927095</v>
      </c>
      <c r="P914" s="17">
        <f t="shared" ca="1" si="144"/>
        <v>32859.78341608472</v>
      </c>
      <c r="Q914" s="16">
        <f t="shared" si="145"/>
        <v>0</v>
      </c>
      <c r="R914" s="17">
        <f t="shared" si="146"/>
        <v>0</v>
      </c>
      <c r="S914" s="19">
        <f t="shared" si="147"/>
        <v>0</v>
      </c>
      <c r="T914" s="20">
        <f ca="1">IF(AND(S914=1,F913&gt;D913),Assumptions!$B$17*(F913-D913),0)</f>
        <v>0</v>
      </c>
      <c r="U914" s="27">
        <f t="shared" ca="1" si="148"/>
        <v>2.7511159843052191E-4</v>
      </c>
      <c r="V914" s="34">
        <f t="shared" ca="1" si="149"/>
        <v>0.48253085974120147</v>
      </c>
    </row>
    <row r="915" spans="1:22" x14ac:dyDescent="0.25">
      <c r="A915" s="4">
        <f t="shared" si="140"/>
        <v>10</v>
      </c>
      <c r="B915" s="4">
        <f t="shared" si="141"/>
        <v>2015</v>
      </c>
      <c r="C915" s="9">
        <v>42290</v>
      </c>
      <c r="D915" s="12">
        <f ca="1">(1+[1]Returns!E915)*D914</f>
        <v>140495770.06540543</v>
      </c>
      <c r="E915" s="12">
        <f t="shared" ca="1" si="142"/>
        <v>148735664.66879469</v>
      </c>
      <c r="F915" s="12">
        <f t="shared" ca="1" si="143"/>
        <v>148698098.43820482</v>
      </c>
      <c r="G915" s="14">
        <f ca="1">G914*(1+Returns!G915)</f>
        <v>23503863.178143572</v>
      </c>
      <c r="H915" s="14">
        <f ca="1">H914*(1+Returns!H915)</f>
        <v>14278392.17209623</v>
      </c>
      <c r="I915" s="14">
        <f ca="1">I914*(1+Returns!I915)</f>
        <v>7254924.4675145801</v>
      </c>
      <c r="J915" s="14">
        <f ca="1">J914*(1+Returns!J915)</f>
        <v>0</v>
      </c>
      <c r="K915" s="14">
        <f ca="1">K914*(1+Returns!K915)</f>
        <v>0</v>
      </c>
      <c r="L915" s="14">
        <f ca="1">L914*(1+Returns!L915)</f>
        <v>28510784.175888259</v>
      </c>
      <c r="M915" s="14">
        <f ca="1">M914*(1+Returns!M915)</f>
        <v>28741313.705038954</v>
      </c>
      <c r="N915" s="14">
        <f ca="1">N914*(1+Returns!N915)-R915-T915</f>
        <v>46446386.970113099</v>
      </c>
      <c r="O915" s="17">
        <f ca="1">(Assumptions!$B$16 / 252)*F914</f>
        <v>4706.4471737815848</v>
      </c>
      <c r="P915" s="17">
        <f t="shared" ca="1" si="144"/>
        <v>37566.230589866303</v>
      </c>
      <c r="Q915" s="16">
        <f t="shared" si="145"/>
        <v>0</v>
      </c>
      <c r="R915" s="17">
        <f t="shared" si="146"/>
        <v>0</v>
      </c>
      <c r="S915" s="19">
        <f t="shared" si="147"/>
        <v>0</v>
      </c>
      <c r="T915" s="20">
        <f ca="1">IF(AND(S915=1,F914&gt;D914),Assumptions!$B$17*(F914-D914),0)</f>
        <v>0</v>
      </c>
      <c r="U915" s="27">
        <f t="shared" ca="1" si="148"/>
        <v>3.0017079318171991E-3</v>
      </c>
      <c r="V915" s="34">
        <f t="shared" ca="1" si="149"/>
        <v>0.48698098438205051</v>
      </c>
    </row>
    <row r="916" spans="1:22" x14ac:dyDescent="0.25">
      <c r="A916" s="4">
        <f t="shared" si="140"/>
        <v>10</v>
      </c>
      <c r="B916" s="4">
        <f t="shared" si="141"/>
        <v>2015</v>
      </c>
      <c r="C916" s="9">
        <v>42291</v>
      </c>
      <c r="D916" s="12">
        <f ca="1">(1+[1]Returns!E916)*D915</f>
        <v>140569475.55133945</v>
      </c>
      <c r="E916" s="12">
        <f t="shared" ca="1" si="142"/>
        <v>148896374.60697615</v>
      </c>
      <c r="F916" s="12">
        <f t="shared" ca="1" si="143"/>
        <v>148854087.80183271</v>
      </c>
      <c r="G916" s="14">
        <f ca="1">G915*(1+Returns!G916)</f>
        <v>23596580.203415774</v>
      </c>
      <c r="H916" s="14">
        <f ca="1">H915*(1+Returns!H916)</f>
        <v>14286232.608439567</v>
      </c>
      <c r="I916" s="14">
        <f ca="1">I915*(1+Returns!I916)</f>
        <v>7259084.9076637803</v>
      </c>
      <c r="J916" s="14">
        <f ca="1">J915*(1+Returns!J916)</f>
        <v>0</v>
      </c>
      <c r="K916" s="14">
        <f ca="1">K915*(1+Returns!K916)</f>
        <v>0</v>
      </c>
      <c r="L916" s="14">
        <f ca="1">L915*(1+Returns!L916)</f>
        <v>28526370.125144035</v>
      </c>
      <c r="M916" s="14">
        <f ca="1">M915*(1+Returns!M916)</f>
        <v>28757376.385212786</v>
      </c>
      <c r="N916" s="14">
        <f ca="1">N915*(1+Returns!N916)-R916-T916</f>
        <v>46470730.377100237</v>
      </c>
      <c r="O916" s="17">
        <f ca="1">(Assumptions!$B$16 / 252)*F915</f>
        <v>4720.574553593804</v>
      </c>
      <c r="P916" s="17">
        <f t="shared" ca="1" si="144"/>
        <v>42286.805143460108</v>
      </c>
      <c r="Q916" s="16">
        <f t="shared" si="145"/>
        <v>0</v>
      </c>
      <c r="R916" s="17">
        <f t="shared" si="146"/>
        <v>0</v>
      </c>
      <c r="S916" s="19">
        <f t="shared" si="147"/>
        <v>0</v>
      </c>
      <c r="T916" s="20">
        <f ca="1">IF(AND(S916=1,F915&gt;D915),Assumptions!$B$17*(F915-D915),0)</f>
        <v>0</v>
      </c>
      <c r="U916" s="27">
        <f t="shared" ca="1" si="148"/>
        <v>1.0490340176925184E-3</v>
      </c>
      <c r="V916" s="34">
        <f t="shared" ca="1" si="149"/>
        <v>0.48854087801832913</v>
      </c>
    </row>
    <row r="917" spans="1:22" x14ac:dyDescent="0.25">
      <c r="A917" s="4">
        <f t="shared" si="140"/>
        <v>10</v>
      </c>
      <c r="B917" s="4">
        <f t="shared" si="141"/>
        <v>2015</v>
      </c>
      <c r="C917" s="9">
        <v>42292</v>
      </c>
      <c r="D917" s="12">
        <f ca="1">(1+[1]Returns!E917)*D916</f>
        <v>140643219.70390844</v>
      </c>
      <c r="E917" s="12">
        <f t="shared" ca="1" si="142"/>
        <v>149125158.11289865</v>
      </c>
      <c r="F917" s="12">
        <f t="shared" ca="1" si="143"/>
        <v>149078145.7811583</v>
      </c>
      <c r="G917" s="14">
        <f ca="1">G916*(1+Returns!G917)</f>
        <v>23757333.849148598</v>
      </c>
      <c r="H917" s="14">
        <f ca="1">H916*(1+Returns!H917)</f>
        <v>14294077.350060508</v>
      </c>
      <c r="I917" s="14">
        <f ca="1">I916*(1+Returns!I917)</f>
        <v>7263247.7336768601</v>
      </c>
      <c r="J917" s="14">
        <f ca="1">J916*(1+Returns!J917)</f>
        <v>0</v>
      </c>
      <c r="K917" s="14">
        <f ca="1">K916*(1+Returns!K917)</f>
        <v>0</v>
      </c>
      <c r="L917" s="14">
        <f ca="1">L916*(1+Returns!L917)</f>
        <v>28541964.594748206</v>
      </c>
      <c r="M917" s="14">
        <f ca="1">M916*(1+Returns!M917)</f>
        <v>28773448.042349085</v>
      </c>
      <c r="N917" s="14">
        <f ca="1">N916*(1+Returns!N917)-R917-T917</f>
        <v>46495086.542915396</v>
      </c>
      <c r="O917" s="17">
        <f ca="1">(Assumptions!$B$16 / 252)*F916</f>
        <v>4725.5265968835774</v>
      </c>
      <c r="P917" s="17">
        <f t="shared" ca="1" si="144"/>
        <v>47012.331740343681</v>
      </c>
      <c r="Q917" s="16">
        <f t="shared" si="145"/>
        <v>0</v>
      </c>
      <c r="R917" s="17">
        <f t="shared" si="146"/>
        <v>0</v>
      </c>
      <c r="S917" s="19">
        <f t="shared" si="147"/>
        <v>0</v>
      </c>
      <c r="T917" s="20">
        <f ca="1">IF(AND(S917=1,F916&gt;D916),Assumptions!$B$17*(F916-D916),0)</f>
        <v>0</v>
      </c>
      <c r="U917" s="27">
        <f t="shared" ca="1" si="148"/>
        <v>1.5052188531354815E-3</v>
      </c>
      <c r="V917" s="34">
        <f t="shared" ca="1" si="149"/>
        <v>0.49078145781158522</v>
      </c>
    </row>
    <row r="918" spans="1:22" x14ac:dyDescent="0.25">
      <c r="A918" s="4">
        <f t="shared" si="140"/>
        <v>10</v>
      </c>
      <c r="B918" s="4">
        <f t="shared" si="141"/>
        <v>2015</v>
      </c>
      <c r="C918" s="9">
        <v>42293</v>
      </c>
      <c r="D918" s="12">
        <f ca="1">(1+[1]Returns!E918)*D917</f>
        <v>140717002.54339731</v>
      </c>
      <c r="E918" s="12">
        <f t="shared" ca="1" si="142"/>
        <v>149017323.05879977</v>
      </c>
      <c r="F918" s="12">
        <f t="shared" ca="1" si="143"/>
        <v>148965578.08751082</v>
      </c>
      <c r="G918" s="14">
        <f ca="1">G917*(1+Returns!G918)</f>
        <v>23581431.96748548</v>
      </c>
      <c r="H918" s="14">
        <f ca="1">H917*(1+Returns!H918)</f>
        <v>14301926.399323134</v>
      </c>
      <c r="I918" s="14">
        <f ca="1">I917*(1+Returns!I918)</f>
        <v>7267412.9469220275</v>
      </c>
      <c r="J918" s="14">
        <f ca="1">J917*(1+Returns!J918)</f>
        <v>0</v>
      </c>
      <c r="K918" s="14">
        <f ca="1">K917*(1+Returns!K918)</f>
        <v>0</v>
      </c>
      <c r="L918" s="14">
        <f ca="1">L917*(1+Returns!L918)</f>
        <v>28557567.589358579</v>
      </c>
      <c r="M918" s="14">
        <f ca="1">M917*(1+Returns!M918)</f>
        <v>28789528.681464814</v>
      </c>
      <c r="N918" s="14">
        <f ca="1">N917*(1+Returns!N918)-R918-T918</f>
        <v>46519455.47424572</v>
      </c>
      <c r="O918" s="17">
        <f ca="1">(Assumptions!$B$16 / 252)*F917</f>
        <v>4732.6395486082001</v>
      </c>
      <c r="P918" s="17">
        <f t="shared" ca="1" si="144"/>
        <v>51744.971288951885</v>
      </c>
      <c r="Q918" s="16">
        <f t="shared" si="145"/>
        <v>0</v>
      </c>
      <c r="R918" s="17">
        <f t="shared" si="146"/>
        <v>0</v>
      </c>
      <c r="S918" s="19">
        <f t="shared" si="147"/>
        <v>0</v>
      </c>
      <c r="T918" s="20">
        <f ca="1">IF(AND(S918=1,F917&gt;D917),Assumptions!$B$17*(F917-D917),0)</f>
        <v>0</v>
      </c>
      <c r="U918" s="27">
        <f t="shared" ca="1" si="148"/>
        <v>-7.5509185506450471E-4</v>
      </c>
      <c r="V918" s="34">
        <f t="shared" ca="1" si="149"/>
        <v>0.48965578087511052</v>
      </c>
    </row>
    <row r="919" spans="1:22" x14ac:dyDescent="0.25">
      <c r="A919" s="4">
        <f t="shared" si="140"/>
        <v>10</v>
      </c>
      <c r="B919" s="4">
        <f t="shared" si="141"/>
        <v>2015</v>
      </c>
      <c r="C919" s="9">
        <v>42296</v>
      </c>
      <c r="D919" s="12">
        <f ca="1">(1+[1]Returns!E919)*D918</f>
        <v>140790824.0901016</v>
      </c>
      <c r="E919" s="12">
        <f t="shared" ca="1" si="142"/>
        <v>148950357.15276995</v>
      </c>
      <c r="F919" s="12">
        <f t="shared" ca="1" si="143"/>
        <v>148893883.11550996</v>
      </c>
      <c r="G919" s="14">
        <f ca="1">G918*(1+Returns!G919)</f>
        <v>23446362.246411778</v>
      </c>
      <c r="H919" s="14">
        <f ca="1">H918*(1+Returns!H919)</f>
        <v>14309779.758592822</v>
      </c>
      <c r="I919" s="14">
        <f ca="1">I918*(1+Returns!I919)</f>
        <v>7271580.5487682745</v>
      </c>
      <c r="J919" s="14">
        <f ca="1">J918*(1+Returns!J919)</f>
        <v>0</v>
      </c>
      <c r="K919" s="14">
        <f ca="1">K918*(1+Returns!K919)</f>
        <v>0</v>
      </c>
      <c r="L919" s="14">
        <f ca="1">L918*(1+Returns!L919)</f>
        <v>28573179.113635506</v>
      </c>
      <c r="M919" s="14">
        <f ca="1">M918*(1+Returns!M919)</f>
        <v>28805618.307579737</v>
      </c>
      <c r="N919" s="14">
        <f ca="1">N918*(1+Returns!N919)-R919-T919</f>
        <v>46543837.177781843</v>
      </c>
      <c r="O919" s="17">
        <f ca="1">(Assumptions!$B$16 / 252)*F918</f>
        <v>4729.0659710320897</v>
      </c>
      <c r="P919" s="17">
        <f t="shared" ca="1" si="144"/>
        <v>56474.037259983976</v>
      </c>
      <c r="Q919" s="16">
        <f t="shared" si="145"/>
        <v>0</v>
      </c>
      <c r="R919" s="17">
        <f t="shared" si="146"/>
        <v>0</v>
      </c>
      <c r="S919" s="19">
        <f t="shared" si="147"/>
        <v>0</v>
      </c>
      <c r="T919" s="20">
        <f ca="1">IF(AND(S919=1,F918&gt;D918),Assumptions!$B$17*(F918-D918),0)</f>
        <v>0</v>
      </c>
      <c r="U919" s="27">
        <f t="shared" ca="1" si="148"/>
        <v>-4.8128549508763552E-4</v>
      </c>
      <c r="V919" s="34">
        <f t="shared" ca="1" si="149"/>
        <v>0.48893883115510195</v>
      </c>
    </row>
    <row r="920" spans="1:22" x14ac:dyDescent="0.25">
      <c r="A920" s="4">
        <f t="shared" si="140"/>
        <v>10</v>
      </c>
      <c r="B920" s="4">
        <f t="shared" si="141"/>
        <v>2015</v>
      </c>
      <c r="C920" s="9">
        <v>42297</v>
      </c>
      <c r="D920" s="12">
        <f ca="1">(1+[1]Returns!E920)*D919</f>
        <v>140864684.36432752</v>
      </c>
      <c r="E920" s="12">
        <f t="shared" ca="1" si="142"/>
        <v>148935400.54979432</v>
      </c>
      <c r="F920" s="12">
        <f t="shared" ca="1" si="143"/>
        <v>148874199.72259417</v>
      </c>
      <c r="G920" s="14">
        <f ca="1">G919*(1+Returns!G920)</f>
        <v>23363264.820796452</v>
      </c>
      <c r="H920" s="14">
        <f ca="1">H919*(1+Returns!H920)</f>
        <v>14317637.43023625</v>
      </c>
      <c r="I920" s="14">
        <f ca="1">I919*(1+Returns!I920)</f>
        <v>7275750.5405853782</v>
      </c>
      <c r="J920" s="14">
        <f ca="1">J919*(1+Returns!J920)</f>
        <v>0</v>
      </c>
      <c r="K920" s="14">
        <f ca="1">K919*(1+Returns!K920)</f>
        <v>0</v>
      </c>
      <c r="L920" s="14">
        <f ca="1">L919*(1+Returns!L920)</f>
        <v>28588799.172241889</v>
      </c>
      <c r="M920" s="14">
        <f ca="1">M919*(1+Returns!M920)</f>
        <v>28821716.925716426</v>
      </c>
      <c r="N920" s="14">
        <f ca="1">N919*(1+Returns!N920)-R920-T920</f>
        <v>46568231.660217918</v>
      </c>
      <c r="O920" s="17">
        <f ca="1">(Assumptions!$B$16 / 252)*F919</f>
        <v>4726.7899401749191</v>
      </c>
      <c r="P920" s="17">
        <f t="shared" ca="1" si="144"/>
        <v>61200.827200158892</v>
      </c>
      <c r="Q920" s="16">
        <f t="shared" si="145"/>
        <v>0</v>
      </c>
      <c r="R920" s="17">
        <f t="shared" si="146"/>
        <v>0</v>
      </c>
      <c r="S920" s="19">
        <f t="shared" si="147"/>
        <v>0</v>
      </c>
      <c r="T920" s="20">
        <f ca="1">IF(AND(S920=1,F919&gt;D919),Assumptions!$B$17*(F919-D919),0)</f>
        <v>0</v>
      </c>
      <c r="U920" s="27">
        <f t="shared" ca="1" si="148"/>
        <v>-1.3219745837722563E-4</v>
      </c>
      <c r="V920" s="34">
        <f t="shared" ca="1" si="149"/>
        <v>0.48874199722594414</v>
      </c>
    </row>
    <row r="921" spans="1:22" x14ac:dyDescent="0.25">
      <c r="A921" s="4">
        <f t="shared" si="140"/>
        <v>10</v>
      </c>
      <c r="B921" s="4">
        <f t="shared" si="141"/>
        <v>2015</v>
      </c>
      <c r="C921" s="9">
        <v>42298</v>
      </c>
      <c r="D921" s="12">
        <f ca="1">(1+[1]Returns!E921)*D920</f>
        <v>140938583.38639191</v>
      </c>
      <c r="E921" s="12">
        <f t="shared" ca="1" si="142"/>
        <v>148907719.41550234</v>
      </c>
      <c r="F921" s="12">
        <f t="shared" ca="1" si="143"/>
        <v>148841792.42323163</v>
      </c>
      <c r="G921" s="14">
        <f ca="1">G920*(1+Returns!G921)</f>
        <v>23267405.836141996</v>
      </c>
      <c r="H921" s="14">
        <f ca="1">H920*(1+Returns!H921)</f>
        <v>14325499.416621393</v>
      </c>
      <c r="I921" s="14">
        <f ca="1">I920*(1+Returns!I921)</f>
        <v>7279922.9237439018</v>
      </c>
      <c r="J921" s="14">
        <f ca="1">J920*(1+Returns!J921)</f>
        <v>0</v>
      </c>
      <c r="K921" s="14">
        <f ca="1">K920*(1+Returns!K921)</f>
        <v>0</v>
      </c>
      <c r="L921" s="14">
        <f ca="1">L920*(1+Returns!L921)</f>
        <v>28604427.76984318</v>
      </c>
      <c r="M921" s="14">
        <f ca="1">M920*(1+Returns!M921)</f>
        <v>28837824.540900256</v>
      </c>
      <c r="N921" s="14">
        <f ca="1">N920*(1+Returns!N921)-R921-T921</f>
        <v>46592638.928251609</v>
      </c>
      <c r="O921" s="17">
        <f ca="1">(Assumptions!$B$16 / 252)*F920</f>
        <v>4726.1650705585453</v>
      </c>
      <c r="P921" s="17">
        <f t="shared" ca="1" si="144"/>
        <v>65926.992270717441</v>
      </c>
      <c r="Q921" s="16">
        <f t="shared" si="145"/>
        <v>0</v>
      </c>
      <c r="R921" s="17">
        <f t="shared" si="146"/>
        <v>0</v>
      </c>
      <c r="S921" s="19">
        <f t="shared" si="147"/>
        <v>0</v>
      </c>
      <c r="T921" s="20">
        <f ca="1">IF(AND(S921=1,F920&gt;D920),Assumptions!$B$17*(F920-D920),0)</f>
        <v>0</v>
      </c>
      <c r="U921" s="27">
        <f t="shared" ca="1" si="148"/>
        <v>-2.1768244210840226E-4</v>
      </c>
      <c r="V921" s="34">
        <f t="shared" ca="1" si="149"/>
        <v>0.48841792423231856</v>
      </c>
    </row>
    <row r="922" spans="1:22" x14ac:dyDescent="0.25">
      <c r="A922" s="4">
        <f t="shared" si="140"/>
        <v>10</v>
      </c>
      <c r="B922" s="4">
        <f t="shared" si="141"/>
        <v>2015</v>
      </c>
      <c r="C922" s="9">
        <v>42299</v>
      </c>
      <c r="D922" s="12">
        <f ca="1">(1+[1]Returns!E922)*D921</f>
        <v>141012521.17662224</v>
      </c>
      <c r="E922" s="12">
        <f t="shared" ca="1" si="142"/>
        <v>148888022.99079385</v>
      </c>
      <c r="F922" s="12">
        <f t="shared" ca="1" si="143"/>
        <v>148817370.86225572</v>
      </c>
      <c r="G922" s="14">
        <f ca="1">G921*(1+Returns!G922)</f>
        <v>23179494.513210263</v>
      </c>
      <c r="H922" s="14">
        <f ca="1">H921*(1+Returns!H922)</f>
        <v>14333365.720117526</v>
      </c>
      <c r="I922" s="14">
        <f ca="1">I921*(1+Returns!I922)</f>
        <v>7284097.6996151945</v>
      </c>
      <c r="J922" s="14">
        <f ca="1">J921*(1+Returns!J922)</f>
        <v>0</v>
      </c>
      <c r="K922" s="14">
        <f ca="1">K921*(1+Returns!K922)</f>
        <v>0</v>
      </c>
      <c r="L922" s="14">
        <f ca="1">L921*(1+Returns!L922)</f>
        <v>28620064.911107372</v>
      </c>
      <c r="M922" s="14">
        <f ca="1">M921*(1+Returns!M922)</f>
        <v>28853941.15815942</v>
      </c>
      <c r="N922" s="14">
        <f ca="1">N921*(1+Returns!N922)-R922-T922</f>
        <v>46617058.988584071</v>
      </c>
      <c r="O922" s="17">
        <f ca="1">(Assumptions!$B$16 / 252)*F921</f>
        <v>4725.1362674041784</v>
      </c>
      <c r="P922" s="17">
        <f t="shared" ca="1" si="144"/>
        <v>70652.128538121615</v>
      </c>
      <c r="Q922" s="16">
        <f t="shared" si="145"/>
        <v>0</v>
      </c>
      <c r="R922" s="17">
        <f t="shared" si="146"/>
        <v>0</v>
      </c>
      <c r="S922" s="19">
        <f t="shared" si="147"/>
        <v>0</v>
      </c>
      <c r="T922" s="20">
        <f ca="1">IF(AND(S922=1,F921&gt;D921),Assumptions!$B$17*(F921-D921),0)</f>
        <v>0</v>
      </c>
      <c r="U922" s="27">
        <f t="shared" ca="1" si="148"/>
        <v>-1.6407731039991269E-4</v>
      </c>
      <c r="V922" s="34">
        <f t="shared" ca="1" si="149"/>
        <v>0.48817370862255949</v>
      </c>
    </row>
    <row r="923" spans="1:22" x14ac:dyDescent="0.25">
      <c r="A923" s="4">
        <f t="shared" si="140"/>
        <v>10</v>
      </c>
      <c r="B923" s="4">
        <f t="shared" si="141"/>
        <v>2015</v>
      </c>
      <c r="C923" s="9">
        <v>42300</v>
      </c>
      <c r="D923" s="12">
        <f ca="1">(1+[1]Returns!E923)*D922</f>
        <v>141086547.10973909</v>
      </c>
      <c r="E923" s="12">
        <f t="shared" ca="1" si="142"/>
        <v>149157836.01543045</v>
      </c>
      <c r="F923" s="12">
        <f t="shared" ca="1" si="143"/>
        <v>149082459.52591258</v>
      </c>
      <c r="G923" s="14">
        <f ca="1">G922*(1+Returns!G923)</f>
        <v>23381010.141216286</v>
      </c>
      <c r="H923" s="14">
        <f ca="1">H922*(1+Returns!H923)</f>
        <v>14341241.578318613</v>
      </c>
      <c r="I923" s="14">
        <f ca="1">I922*(1+Returns!I923)</f>
        <v>7288277.6397786243</v>
      </c>
      <c r="J923" s="14">
        <f ca="1">J922*(1+Returns!J923)</f>
        <v>0</v>
      </c>
      <c r="K923" s="14">
        <f ca="1">K922*(1+Returns!K923)</f>
        <v>0</v>
      </c>
      <c r="L923" s="14">
        <f ca="1">L922*(1+Returns!L923)</f>
        <v>28635721.010709859</v>
      </c>
      <c r="M923" s="14">
        <f ca="1">M922*(1+Returns!M923)</f>
        <v>28870077.495821573</v>
      </c>
      <c r="N923" s="14">
        <f ca="1">N922*(1+Returns!N923)-R923-T923</f>
        <v>46641508.149585508</v>
      </c>
      <c r="O923" s="17">
        <f ca="1">(Assumptions!$B$16 / 252)*F922</f>
        <v>4724.3609797541494</v>
      </c>
      <c r="P923" s="17">
        <f t="shared" ca="1" si="144"/>
        <v>75376.489517875758</v>
      </c>
      <c r="Q923" s="16">
        <f t="shared" si="145"/>
        <v>0</v>
      </c>
      <c r="R923" s="17">
        <f t="shared" si="146"/>
        <v>0</v>
      </c>
      <c r="S923" s="19">
        <f t="shared" si="147"/>
        <v>0</v>
      </c>
      <c r="T923" s="20">
        <f ca="1">IF(AND(S923=1,F922&gt;D922),Assumptions!$B$17*(F922-D922),0)</f>
        <v>0</v>
      </c>
      <c r="U923" s="27">
        <f t="shared" ca="1" si="148"/>
        <v>1.7813018878167775E-3</v>
      </c>
      <c r="V923" s="34">
        <f t="shared" ca="1" si="149"/>
        <v>0.49082459525912814</v>
      </c>
    </row>
    <row r="924" spans="1:22" x14ac:dyDescent="0.25">
      <c r="A924" s="4">
        <f t="shared" si="140"/>
        <v>10</v>
      </c>
      <c r="B924" s="4">
        <f t="shared" si="141"/>
        <v>2015</v>
      </c>
      <c r="C924" s="9">
        <v>42303</v>
      </c>
      <c r="D924" s="12">
        <f ca="1">(1+[1]Returns!E924)*D923</f>
        <v>141160611.90350983</v>
      </c>
      <c r="E924" s="12">
        <f t="shared" ca="1" si="142"/>
        <v>149230794.74905235</v>
      </c>
      <c r="F924" s="12">
        <f t="shared" ca="1" si="143"/>
        <v>149150685.48304158</v>
      </c>
      <c r="G924" s="14">
        <f ca="1">G923*(1+Returns!G924)</f>
        <v>23385634.34065048</v>
      </c>
      <c r="H924" s="14">
        <f ca="1">H923*(1+Returns!H924)</f>
        <v>14349121.764124507</v>
      </c>
      <c r="I924" s="14">
        <f ca="1">I923*(1+Returns!I924)</f>
        <v>7292459.9785781642</v>
      </c>
      <c r="J924" s="14">
        <f ca="1">J923*(1+Returns!J924)</f>
        <v>0</v>
      </c>
      <c r="K924" s="14">
        <f ca="1">K923*(1+Returns!K924)</f>
        <v>0</v>
      </c>
      <c r="L924" s="14">
        <f ca="1">L923*(1+Returns!L924)</f>
        <v>28651385.674704339</v>
      </c>
      <c r="M924" s="14">
        <f ca="1">M923*(1+Returns!M924)</f>
        <v>28886222.857602533</v>
      </c>
      <c r="N924" s="14">
        <f ca="1">N923*(1+Returns!N924)-R924-T924</f>
        <v>46665970.133392304</v>
      </c>
      <c r="O924" s="17">
        <f ca="1">(Assumptions!$B$16 / 252)*F923</f>
        <v>4732.7764928861134</v>
      </c>
      <c r="P924" s="17">
        <f t="shared" ca="1" si="144"/>
        <v>80109.266010761872</v>
      </c>
      <c r="Q924" s="16">
        <f t="shared" si="145"/>
        <v>0</v>
      </c>
      <c r="R924" s="17">
        <f t="shared" si="146"/>
        <v>0</v>
      </c>
      <c r="S924" s="19">
        <f t="shared" si="147"/>
        <v>0</v>
      </c>
      <c r="T924" s="20">
        <f ca="1">IF(AND(S924=1,F923&gt;D923),Assumptions!$B$17*(F923-D923),0)</f>
        <v>0</v>
      </c>
      <c r="U924" s="27">
        <f t="shared" ca="1" si="148"/>
        <v>4.5763906328066817E-4</v>
      </c>
      <c r="V924" s="34">
        <f t="shared" ca="1" si="149"/>
        <v>0.49150685483041823</v>
      </c>
    </row>
    <row r="925" spans="1:22" x14ac:dyDescent="0.25">
      <c r="A925" s="4">
        <f t="shared" si="140"/>
        <v>10</v>
      </c>
      <c r="B925" s="4">
        <f t="shared" si="141"/>
        <v>2015</v>
      </c>
      <c r="C925" s="9">
        <v>42304</v>
      </c>
      <c r="D925" s="12">
        <f ca="1">(1+[1]Returns!E925)*D924</f>
        <v>141234715.57833469</v>
      </c>
      <c r="E925" s="12">
        <f t="shared" ca="1" si="142"/>
        <v>149394661.54049623</v>
      </c>
      <c r="F925" s="12">
        <f t="shared" ca="1" si="143"/>
        <v>149309817.33208919</v>
      </c>
      <c r="G925" s="14">
        <f ca="1">G924*(1+Returns!G925)</f>
        <v>23481129.440138444</v>
      </c>
      <c r="H925" s="14">
        <f ca="1">H924*(1+Returns!H925)</f>
        <v>14357006.279913129</v>
      </c>
      <c r="I925" s="14">
        <f ca="1">I924*(1+Returns!I925)</f>
        <v>7296644.7173902579</v>
      </c>
      <c r="J925" s="14">
        <f ca="1">J924*(1+Returns!J925)</f>
        <v>0</v>
      </c>
      <c r="K925" s="14">
        <f ca="1">K924*(1+Returns!K925)</f>
        <v>0</v>
      </c>
      <c r="L925" s="14">
        <f ca="1">L924*(1+Returns!L925)</f>
        <v>28667058.907775812</v>
      </c>
      <c r="M925" s="14">
        <f ca="1">M924*(1+Returns!M925)</f>
        <v>28902377.248548973</v>
      </c>
      <c r="N925" s="14">
        <f ca="1">N924*(1+Returns!N925)-R925-T925</f>
        <v>46690444.946729608</v>
      </c>
      <c r="O925" s="17">
        <f ca="1">(Assumptions!$B$16 / 252)*F924</f>
        <v>4734.9423962870342</v>
      </c>
      <c r="P925" s="17">
        <f t="shared" ca="1" si="144"/>
        <v>84844.208407048907</v>
      </c>
      <c r="Q925" s="16">
        <f t="shared" si="145"/>
        <v>0</v>
      </c>
      <c r="R925" s="17">
        <f t="shared" si="146"/>
        <v>0</v>
      </c>
      <c r="S925" s="19">
        <f t="shared" si="147"/>
        <v>0</v>
      </c>
      <c r="T925" s="20">
        <f ca="1">IF(AND(S925=1,F924&gt;D924),Assumptions!$B$17*(F924-D924),0)</f>
        <v>0</v>
      </c>
      <c r="U925" s="27">
        <f t="shared" ca="1" si="148"/>
        <v>1.0669199979351784E-3</v>
      </c>
      <c r="V925" s="34">
        <f t="shared" ca="1" si="149"/>
        <v>0.49309817332089412</v>
      </c>
    </row>
    <row r="926" spans="1:22" x14ac:dyDescent="0.25">
      <c r="A926" s="4">
        <f t="shared" si="140"/>
        <v>10</v>
      </c>
      <c r="B926" s="4">
        <f t="shared" si="141"/>
        <v>2015</v>
      </c>
      <c r="C926" s="9">
        <v>42305</v>
      </c>
      <c r="D926" s="12">
        <f ca="1">(1+[1]Returns!E926)*D925</f>
        <v>141308858.15462467</v>
      </c>
      <c r="E926" s="12">
        <f t="shared" ca="1" si="142"/>
        <v>149402872.46319234</v>
      </c>
      <c r="F926" s="12">
        <f t="shared" ca="1" si="143"/>
        <v>149313288.26058426</v>
      </c>
      <c r="G926" s="14">
        <f ca="1">G925*(1+Returns!G926)</f>
        <v>23420931.492888197</v>
      </c>
      <c r="H926" s="14">
        <f ca="1">H925*(1+Returns!H926)</f>
        <v>14364895.128063707</v>
      </c>
      <c r="I926" s="14">
        <f ca="1">I925*(1+Returns!I926)</f>
        <v>7300831.8575921403</v>
      </c>
      <c r="J926" s="14">
        <f ca="1">J925*(1+Returns!J926)</f>
        <v>0</v>
      </c>
      <c r="K926" s="14">
        <f ca="1">K925*(1+Returns!K926)</f>
        <v>0</v>
      </c>
      <c r="L926" s="14">
        <f ca="1">L925*(1+Returns!L926)</f>
        <v>28682740.714611836</v>
      </c>
      <c r="M926" s="14">
        <f ca="1">M925*(1+Returns!M926)</f>
        <v>28918540.67371038</v>
      </c>
      <c r="N926" s="14">
        <f ca="1">N925*(1+Returns!N926)-R926-T926</f>
        <v>46714932.596326098</v>
      </c>
      <c r="O926" s="17">
        <f ca="1">(Assumptions!$B$16 / 252)*F925</f>
        <v>4739.9942010187042</v>
      </c>
      <c r="P926" s="17">
        <f t="shared" ca="1" si="144"/>
        <v>89584.202608067615</v>
      </c>
      <c r="Q926" s="16">
        <f t="shared" si="145"/>
        <v>0</v>
      </c>
      <c r="R926" s="17">
        <f t="shared" si="146"/>
        <v>0</v>
      </c>
      <c r="S926" s="19">
        <f t="shared" si="147"/>
        <v>0</v>
      </c>
      <c r="T926" s="20">
        <f ca="1">IF(AND(S926=1,F925&gt;D925),Assumptions!$B$17*(F925-D925),0)</f>
        <v>0</v>
      </c>
      <c r="U926" s="27">
        <f t="shared" ca="1" si="148"/>
        <v>2.3246485442829368E-5</v>
      </c>
      <c r="V926" s="34">
        <f t="shared" ca="1" si="149"/>
        <v>0.49313288260584498</v>
      </c>
    </row>
    <row r="927" spans="1:22" x14ac:dyDescent="0.25">
      <c r="A927" s="4">
        <f t="shared" si="140"/>
        <v>10</v>
      </c>
      <c r="B927" s="4">
        <f t="shared" si="141"/>
        <v>2015</v>
      </c>
      <c r="C927" s="9">
        <v>42306</v>
      </c>
      <c r="D927" s="12">
        <f ca="1">(1+[1]Returns!E927)*D926</f>
        <v>141383039.65280151</v>
      </c>
      <c r="E927" s="12">
        <f t="shared" ca="1" si="142"/>
        <v>149438497.4881407</v>
      </c>
      <c r="F927" s="12">
        <f t="shared" ca="1" si="143"/>
        <v>149344173.1811434</v>
      </c>
      <c r="G927" s="14">
        <f ca="1">G926*(1+Returns!G927)</f>
        <v>23388110.449666511</v>
      </c>
      <c r="H927" s="14">
        <f ca="1">H926*(1+Returns!H927)</f>
        <v>14372788.310956772</v>
      </c>
      <c r="I927" s="14">
        <f ca="1">I926*(1+Returns!I927)</f>
        <v>7305021.4005618356</v>
      </c>
      <c r="J927" s="14">
        <f ca="1">J926*(1+Returns!J927)</f>
        <v>0</v>
      </c>
      <c r="K927" s="14">
        <f ca="1">K926*(1+Returns!K927)</f>
        <v>0</v>
      </c>
      <c r="L927" s="14">
        <f ca="1">L926*(1+Returns!L927)</f>
        <v>28698431.09990254</v>
      </c>
      <c r="M927" s="14">
        <f ca="1">M926*(1+Returns!M927)</f>
        <v>28934713.138139062</v>
      </c>
      <c r="N927" s="14">
        <f ca="1">N926*(1+Returns!N927)-R927-T927</f>
        <v>46739433.088913985</v>
      </c>
      <c r="O927" s="17">
        <f ca="1">(Assumptions!$B$16 / 252)*F926</f>
        <v>4740.1043892248972</v>
      </c>
      <c r="P927" s="17">
        <f t="shared" ca="1" si="144"/>
        <v>94324.306997292515</v>
      </c>
      <c r="Q927" s="16">
        <f t="shared" si="145"/>
        <v>0</v>
      </c>
      <c r="R927" s="17">
        <f t="shared" si="146"/>
        <v>0</v>
      </c>
      <c r="S927" s="19">
        <f t="shared" si="147"/>
        <v>0</v>
      </c>
      <c r="T927" s="20">
        <f ca="1">IF(AND(S927=1,F926&gt;D926),Assumptions!$B$17*(F926-D926),0)</f>
        <v>0</v>
      </c>
      <c r="U927" s="27">
        <f t="shared" ca="1" si="148"/>
        <v>2.0684642953705534E-4</v>
      </c>
      <c r="V927" s="34">
        <f t="shared" ca="1" si="149"/>
        <v>0.49344173181143636</v>
      </c>
    </row>
    <row r="928" spans="1:22" x14ac:dyDescent="0.25">
      <c r="A928" s="4">
        <f t="shared" si="140"/>
        <v>10</v>
      </c>
      <c r="B928" s="4">
        <f t="shared" si="141"/>
        <v>2015</v>
      </c>
      <c r="C928" s="9">
        <v>42307</v>
      </c>
      <c r="D928" s="12">
        <f ca="1">(1+[1]Returns!E928)*D927</f>
        <v>141457260.09329763</v>
      </c>
      <c r="E928" s="12">
        <f t="shared" ca="1" si="142"/>
        <v>149354241.74808329</v>
      </c>
      <c r="F928" s="12">
        <f t="shared" ca="1" si="143"/>
        <v>149255176.35622311</v>
      </c>
      <c r="G928" s="14">
        <f ca="1">G927*(1+Returns!G928)</f>
        <v>23235371.422971174</v>
      </c>
      <c r="H928" s="14">
        <f ca="1">H927*(1+Returns!H928)</f>
        <v>14380685.830974171</v>
      </c>
      <c r="I928" s="14">
        <f ca="1">I927*(1+Returns!I928)</f>
        <v>7309213.3476781594</v>
      </c>
      <c r="J928" s="14">
        <f ca="1">J927*(1+Returns!J928)</f>
        <v>0</v>
      </c>
      <c r="K928" s="14">
        <f ca="1">K927*(1+Returns!K928)</f>
        <v>0</v>
      </c>
      <c r="L928" s="14">
        <f ca="1">L927*(1+Returns!L928)</f>
        <v>28714130.068340618</v>
      </c>
      <c r="M928" s="14">
        <f ca="1">M927*(1+Returns!M928)</f>
        <v>28950894.646890163</v>
      </c>
      <c r="N928" s="14">
        <f ca="1">N927*(1+Returns!N928)-R928-T928</f>
        <v>46763946.43122901</v>
      </c>
      <c r="O928" s="17">
        <f ca="1">(Assumptions!$B$16 / 252)*F927</f>
        <v>4741.0848628934409</v>
      </c>
      <c r="P928" s="17">
        <f t="shared" ca="1" si="144"/>
        <v>99065.391860185962</v>
      </c>
      <c r="Q928" s="16">
        <f t="shared" si="145"/>
        <v>0</v>
      </c>
      <c r="R928" s="17">
        <f t="shared" si="146"/>
        <v>0</v>
      </c>
      <c r="S928" s="19">
        <f t="shared" si="147"/>
        <v>0</v>
      </c>
      <c r="T928" s="20">
        <f ca="1">IF(AND(S928=1,F927&gt;D927),Assumptions!$B$17*(F927-D927),0)</f>
        <v>0</v>
      </c>
      <c r="U928" s="27">
        <f t="shared" ca="1" si="148"/>
        <v>-5.9591762453525821E-4</v>
      </c>
      <c r="V928" s="34">
        <f t="shared" ca="1" si="149"/>
        <v>0.4925517635622334</v>
      </c>
    </row>
    <row r="929" spans="1:22" x14ac:dyDescent="0.25">
      <c r="A929" s="4">
        <f t="shared" si="140"/>
        <v>11</v>
      </c>
      <c r="B929" s="4">
        <f t="shared" si="141"/>
        <v>2015</v>
      </c>
      <c r="C929" s="9">
        <v>42311</v>
      </c>
      <c r="D929" s="12">
        <f ca="1">(1+[1]Returns!E929)*D928</f>
        <v>141531519.49655619</v>
      </c>
      <c r="E929" s="12">
        <f t="shared" ca="1" si="142"/>
        <v>149336569.78871039</v>
      </c>
      <c r="F929" s="12">
        <f t="shared" ca="1" si="143"/>
        <v>149331831.52914351</v>
      </c>
      <c r="G929" s="14">
        <f ca="1">G928*(1+Returns!G929)</f>
        <v>23248244.330097385</v>
      </c>
      <c r="H929" s="14">
        <f ca="1">H928*(1+Returns!H929)</f>
        <v>14388587.690499052</v>
      </c>
      <c r="I929" s="14">
        <f ca="1">I928*(1+Returns!I929)</f>
        <v>7313407.7003207179</v>
      </c>
      <c r="J929" s="14">
        <f ca="1">J928*(1+Returns!J929)</f>
        <v>0</v>
      </c>
      <c r="K929" s="14">
        <f ca="1">K928*(1+Returns!K929)</f>
        <v>0</v>
      </c>
      <c r="L929" s="14">
        <f ca="1">L928*(1+Returns!L929)</f>
        <v>28729837.624621324</v>
      </c>
      <c r="M929" s="14">
        <f ca="1">M928*(1+Returns!M929)</f>
        <v>28967085.205021646</v>
      </c>
      <c r="N929" s="14">
        <f ca="1">N928*(1+Returns!N929)-R929-T929</f>
        <v>46689407.238150254</v>
      </c>
      <c r="O929" s="17">
        <f ca="1">(Assumptions!$B$16 / 252)*F928</f>
        <v>4738.2595668642252</v>
      </c>
      <c r="P929" s="17">
        <f t="shared" ca="1" si="144"/>
        <v>4738.2595668642316</v>
      </c>
      <c r="Q929" s="16">
        <f t="shared" si="145"/>
        <v>1</v>
      </c>
      <c r="R929" s="17">
        <f t="shared" ca="1" si="146"/>
        <v>99065.391860185962</v>
      </c>
      <c r="S929" s="19">
        <f t="shared" si="147"/>
        <v>0</v>
      </c>
      <c r="T929" s="20">
        <f ca="1">IF(AND(S929=1,F928&gt;D928),Assumptions!$B$17*(F928-D928),0)</f>
        <v>0</v>
      </c>
      <c r="U929" s="27">
        <f t="shared" ca="1" si="148"/>
        <v>5.1358468625206655E-4</v>
      </c>
      <c r="V929" s="34">
        <f t="shared" ca="1" si="149"/>
        <v>0.49331831529143755</v>
      </c>
    </row>
    <row r="930" spans="1:22" x14ac:dyDescent="0.25">
      <c r="A930" s="4">
        <f t="shared" si="140"/>
        <v>11</v>
      </c>
      <c r="B930" s="4">
        <f t="shared" si="141"/>
        <v>2015</v>
      </c>
      <c r="C930" s="9">
        <v>42312</v>
      </c>
      <c r="D930" s="12">
        <f ca="1">(1+[1]Returns!E930)*D929</f>
        <v>141605817.8830311</v>
      </c>
      <c r="E930" s="12">
        <f t="shared" ca="1" si="142"/>
        <v>149379883.78378209</v>
      </c>
      <c r="F930" s="12">
        <f t="shared" ca="1" si="143"/>
        <v>149370404.8311508</v>
      </c>
      <c r="G930" s="14">
        <f ca="1">G929*(1+Returns!G930)</f>
        <v>23223052.497457821</v>
      </c>
      <c r="H930" s="14">
        <f ca="1">H929*(1+Returns!H930)</f>
        <v>14396493.891915876</v>
      </c>
      <c r="I930" s="14">
        <f ca="1">I929*(1+Returns!I930)</f>
        <v>7317604.45986991</v>
      </c>
      <c r="J930" s="14">
        <f ca="1">J929*(1+Returns!J930)</f>
        <v>0</v>
      </c>
      <c r="K930" s="14">
        <f ca="1">K929*(1+Returns!K930)</f>
        <v>0</v>
      </c>
      <c r="L930" s="14">
        <f ca="1">L929*(1+Returns!L930)</f>
        <v>28745553.773442488</v>
      </c>
      <c r="M930" s="14">
        <f ca="1">M929*(1+Returns!M930)</f>
        <v>28983284.817594308</v>
      </c>
      <c r="N930" s="14">
        <f ca="1">N929*(1+Returns!N930)-R930-T930</f>
        <v>46713894.34350168</v>
      </c>
      <c r="O930" s="17">
        <f ca="1">(Assumptions!$B$16 / 252)*F929</f>
        <v>4740.6930644172544</v>
      </c>
      <c r="P930" s="17">
        <f t="shared" ca="1" si="144"/>
        <v>9478.9526312814851</v>
      </c>
      <c r="Q930" s="16">
        <f t="shared" si="145"/>
        <v>0</v>
      </c>
      <c r="R930" s="17">
        <f t="shared" si="146"/>
        <v>0</v>
      </c>
      <c r="S930" s="19">
        <f t="shared" si="147"/>
        <v>0</v>
      </c>
      <c r="T930" s="20">
        <f ca="1">IF(AND(S930=1,F929&gt;D929),Assumptions!$B$17*(F929-D929),0)</f>
        <v>0</v>
      </c>
      <c r="U930" s="27">
        <f t="shared" ca="1" si="148"/>
        <v>2.5830595936771061E-4</v>
      </c>
      <c r="V930" s="34">
        <f t="shared" ca="1" si="149"/>
        <v>0.49370404831151027</v>
      </c>
    </row>
    <row r="931" spans="1:22" x14ac:dyDescent="0.25">
      <c r="A931" s="4">
        <f t="shared" si="140"/>
        <v>11</v>
      </c>
      <c r="B931" s="4">
        <f t="shared" si="141"/>
        <v>2015</v>
      </c>
      <c r="C931" s="9">
        <v>42313</v>
      </c>
      <c r="D931" s="12">
        <f ca="1">(1+[1]Returns!E931)*D930</f>
        <v>141680155.27318695</v>
      </c>
      <c r="E931" s="12">
        <f t="shared" ca="1" si="142"/>
        <v>149502434.50894251</v>
      </c>
      <c r="F931" s="12">
        <f t="shared" ca="1" si="143"/>
        <v>149488213.63869753</v>
      </c>
      <c r="G931" s="14">
        <f ca="1">G930*(1+Returns!G931)</f>
        <v>23277060.142889835</v>
      </c>
      <c r="H931" s="14">
        <f ca="1">H930*(1+Returns!H931)</f>
        <v>14404404.437610416</v>
      </c>
      <c r="I931" s="14">
        <f ca="1">I930*(1+Returns!I931)</f>
        <v>7321803.6277069254</v>
      </c>
      <c r="J931" s="14">
        <f ca="1">J930*(1+Returns!J931)</f>
        <v>0</v>
      </c>
      <c r="K931" s="14">
        <f ca="1">K930*(1+Returns!K931)</f>
        <v>0</v>
      </c>
      <c r="L931" s="14">
        <f ca="1">L930*(1+Returns!L931)</f>
        <v>28761278.519504506</v>
      </c>
      <c r="M931" s="14">
        <f ca="1">M930*(1+Returns!M931)</f>
        <v>28999493.48967177</v>
      </c>
      <c r="N931" s="14">
        <f ca="1">N930*(1+Returns!N931)-R931-T931</f>
        <v>46738394.291559063</v>
      </c>
      <c r="O931" s="17">
        <f ca="1">(Assumptions!$B$16 / 252)*F930</f>
        <v>4741.9176136873266</v>
      </c>
      <c r="P931" s="17">
        <f t="shared" ca="1" si="144"/>
        <v>14220.870244968812</v>
      </c>
      <c r="Q931" s="16">
        <f t="shared" si="145"/>
        <v>0</v>
      </c>
      <c r="R931" s="17">
        <f t="shared" si="146"/>
        <v>0</v>
      </c>
      <c r="S931" s="19">
        <f t="shared" si="147"/>
        <v>0</v>
      </c>
      <c r="T931" s="20">
        <f ca="1">IF(AND(S931=1,F930&gt;D930),Assumptions!$B$17*(F930-D930),0)</f>
        <v>0</v>
      </c>
      <c r="U931" s="27">
        <f t="shared" ca="1" si="148"/>
        <v>7.8870247208540079E-4</v>
      </c>
      <c r="V931" s="34">
        <f t="shared" ca="1" si="149"/>
        <v>0.49488213638697753</v>
      </c>
    </row>
    <row r="932" spans="1:22" x14ac:dyDescent="0.25">
      <c r="A932" s="4">
        <f t="shared" si="140"/>
        <v>11</v>
      </c>
      <c r="B932" s="4">
        <f t="shared" si="141"/>
        <v>2015</v>
      </c>
      <c r="C932" s="9">
        <v>42314</v>
      </c>
      <c r="D932" s="12">
        <f ca="1">(1+[1]Returns!E932)*D931</f>
        <v>141754531.68749917</v>
      </c>
      <c r="E932" s="12">
        <f t="shared" ca="1" si="142"/>
        <v>149554890.68749273</v>
      </c>
      <c r="F932" s="12">
        <f t="shared" ca="1" si="143"/>
        <v>149535924.15967193</v>
      </c>
      <c r="G932" s="14">
        <f ca="1">G931*(1+Returns!G932)</f>
        <v>23260935.969420377</v>
      </c>
      <c r="H932" s="14">
        <f ca="1">H931*(1+Returns!H932)</f>
        <v>14412319.329969751</v>
      </c>
      <c r="I932" s="14">
        <f ca="1">I931*(1+Returns!I932)</f>
        <v>7326005.2052137479</v>
      </c>
      <c r="J932" s="14">
        <f ca="1">J931*(1+Returns!J932)</f>
        <v>0</v>
      </c>
      <c r="K932" s="14">
        <f ca="1">K931*(1+Returns!K932)</f>
        <v>0</v>
      </c>
      <c r="L932" s="14">
        <f ca="1">L931*(1+Returns!L932)</f>
        <v>28777011.867510349</v>
      </c>
      <c r="M932" s="14">
        <f ca="1">M931*(1+Returns!M932)</f>
        <v>29015711.22632049</v>
      </c>
      <c r="N932" s="14">
        <f ca="1">N931*(1+Returns!N932)-R932-T932</f>
        <v>46762907.089057997</v>
      </c>
      <c r="O932" s="17">
        <f ca="1">(Assumptions!$B$16 / 252)*F931</f>
        <v>4745.6575758316676</v>
      </c>
      <c r="P932" s="17">
        <f t="shared" ca="1" si="144"/>
        <v>18966.527820800478</v>
      </c>
      <c r="Q932" s="16">
        <f t="shared" si="145"/>
        <v>0</v>
      </c>
      <c r="R932" s="17">
        <f t="shared" si="146"/>
        <v>0</v>
      </c>
      <c r="S932" s="19">
        <f t="shared" si="147"/>
        <v>0</v>
      </c>
      <c r="T932" s="20">
        <f ca="1">IF(AND(S932=1,F931&gt;D931),Assumptions!$B$17*(F931-D931),0)</f>
        <v>0</v>
      </c>
      <c r="U932" s="27">
        <f t="shared" ca="1" si="148"/>
        <v>3.1915908159629858E-4</v>
      </c>
      <c r="V932" s="34">
        <f t="shared" ca="1" si="149"/>
        <v>0.49535924159672162</v>
      </c>
    </row>
    <row r="933" spans="1:22" x14ac:dyDescent="0.25">
      <c r="A933" s="4">
        <f t="shared" si="140"/>
        <v>11</v>
      </c>
      <c r="B933" s="4">
        <f t="shared" si="141"/>
        <v>2015</v>
      </c>
      <c r="C933" s="9">
        <v>42317</v>
      </c>
      <c r="D933" s="12">
        <f ca="1">(1+[1]Returns!E933)*D932</f>
        <v>141828947.14645383</v>
      </c>
      <c r="E933" s="12">
        <f t="shared" ca="1" si="142"/>
        <v>149656092.38577783</v>
      </c>
      <c r="F933" s="12">
        <f t="shared" ca="1" si="143"/>
        <v>149632378.68576148</v>
      </c>
      <c r="G933" s="14">
        <f ca="1">G932*(1+Returns!G933)</f>
        <v>23293520.023109484</v>
      </c>
      <c r="H933" s="14">
        <f ca="1">H932*(1+Returns!H933)</f>
        <v>14420238.571382275</v>
      </c>
      <c r="I933" s="14">
        <f ca="1">I932*(1+Returns!I933)</f>
        <v>7330209.1937731523</v>
      </c>
      <c r="J933" s="14">
        <f ca="1">J932*(1+Returns!J933)</f>
        <v>0</v>
      </c>
      <c r="K933" s="14">
        <f ca="1">K932*(1+Returns!K933)</f>
        <v>0</v>
      </c>
      <c r="L933" s="14">
        <f ca="1">L932*(1+Returns!L933)</f>
        <v>28792753.822165553</v>
      </c>
      <c r="M933" s="14">
        <f ca="1">M932*(1+Returns!M933)</f>
        <v>29031938.032609757</v>
      </c>
      <c r="N933" s="14">
        <f ca="1">N932*(1+Returns!N933)-R933-T933</f>
        <v>46787432.742737599</v>
      </c>
      <c r="O933" s="17">
        <f ca="1">(Assumptions!$B$16 / 252)*F932</f>
        <v>4747.1721955451403</v>
      </c>
      <c r="P933" s="17">
        <f t="shared" ca="1" si="144"/>
        <v>23713.700016345618</v>
      </c>
      <c r="Q933" s="16">
        <f t="shared" si="145"/>
        <v>0</v>
      </c>
      <c r="R933" s="17">
        <f t="shared" si="146"/>
        <v>0</v>
      </c>
      <c r="S933" s="19">
        <f t="shared" si="147"/>
        <v>0</v>
      </c>
      <c r="T933" s="20">
        <f ca="1">IF(AND(S933=1,F932&gt;D932),Assumptions!$B$17*(F932-D932),0)</f>
        <v>0</v>
      </c>
      <c r="U933" s="27">
        <f t="shared" ca="1" si="148"/>
        <v>6.4502577980229958E-4</v>
      </c>
      <c r="V933" s="34">
        <f t="shared" ca="1" si="149"/>
        <v>0.49632378685761713</v>
      </c>
    </row>
    <row r="934" spans="1:22" x14ac:dyDescent="0.25">
      <c r="A934" s="4">
        <f t="shared" si="140"/>
        <v>11</v>
      </c>
      <c r="B934" s="4">
        <f t="shared" si="141"/>
        <v>2015</v>
      </c>
      <c r="C934" s="9">
        <v>42318</v>
      </c>
      <c r="D934" s="12">
        <f ca="1">(1+[1]Returns!E934)*D933</f>
        <v>141903401.67054781</v>
      </c>
      <c r="E934" s="12">
        <f t="shared" ca="1" si="142"/>
        <v>149883429.4738009</v>
      </c>
      <c r="F934" s="12">
        <f t="shared" ca="1" si="143"/>
        <v>149854965.53954056</v>
      </c>
      <c r="G934" s="14">
        <f ca="1">G933*(1+Returns!G934)</f>
        <v>23452202.153664038</v>
      </c>
      <c r="H934" s="14">
        <f ca="1">H933*(1+Returns!H934)</f>
        <v>14428162.164237695</v>
      </c>
      <c r="I934" s="14">
        <f ca="1">I933*(1+Returns!I934)</f>
        <v>7334415.5947687095</v>
      </c>
      <c r="J934" s="14">
        <f ca="1">J933*(1+Returns!J934)</f>
        <v>0</v>
      </c>
      <c r="K934" s="14">
        <f ca="1">K933*(1+Returns!K934)</f>
        <v>0</v>
      </c>
      <c r="L934" s="14">
        <f ca="1">L933*(1+Returns!L934)</f>
        <v>28808504.388178237</v>
      </c>
      <c r="M934" s="14">
        <f ca="1">M933*(1+Returns!M934)</f>
        <v>29048173.913611699</v>
      </c>
      <c r="N934" s="14">
        <f ca="1">N933*(1+Returns!N934)-R934-T934</f>
        <v>46811971.259340525</v>
      </c>
      <c r="O934" s="17">
        <f ca="1">(Assumptions!$B$16 / 252)*F933</f>
        <v>4750.2342439924278</v>
      </c>
      <c r="P934" s="17">
        <f t="shared" ca="1" si="144"/>
        <v>28463.934260338046</v>
      </c>
      <c r="Q934" s="16">
        <f t="shared" si="145"/>
        <v>0</v>
      </c>
      <c r="R934" s="17">
        <f t="shared" si="146"/>
        <v>0</v>
      </c>
      <c r="S934" s="19">
        <f t="shared" si="147"/>
        <v>0</v>
      </c>
      <c r="T934" s="20">
        <f ca="1">IF(AND(S934=1,F933&gt;D933),Assumptions!$B$17*(F933-D933),0)</f>
        <v>0</v>
      </c>
      <c r="U934" s="27">
        <f t="shared" ca="1" si="148"/>
        <v>1.4875580789002196E-3</v>
      </c>
      <c r="V934" s="34">
        <f t="shared" ca="1" si="149"/>
        <v>0.49854965539540785</v>
      </c>
    </row>
    <row r="935" spans="1:22" x14ac:dyDescent="0.25">
      <c r="A935" s="4">
        <f t="shared" si="140"/>
        <v>11</v>
      </c>
      <c r="B935" s="4">
        <f t="shared" si="141"/>
        <v>2015</v>
      </c>
      <c r="C935" s="9">
        <v>42319</v>
      </c>
      <c r="D935" s="12">
        <f ca="1">(1+[1]Returns!E935)*D934</f>
        <v>141977895.28028879</v>
      </c>
      <c r="E935" s="12">
        <f t="shared" ca="1" si="142"/>
        <v>149889287.88715369</v>
      </c>
      <c r="F935" s="12">
        <f t="shared" ca="1" si="143"/>
        <v>149856066.65240002</v>
      </c>
      <c r="G935" s="14">
        <f ca="1">G934*(1+Returns!G935)</f>
        <v>23389368.27636854</v>
      </c>
      <c r="H935" s="14">
        <f ca="1">H934*(1+Returns!H935)</f>
        <v>14436090.110927029</v>
      </c>
      <c r="I935" s="14">
        <f ca="1">I934*(1+Returns!I935)</f>
        <v>7338624.4095847821</v>
      </c>
      <c r="J935" s="14">
        <f ca="1">J934*(1+Returns!J935)</f>
        <v>0</v>
      </c>
      <c r="K935" s="14">
        <f ca="1">K934*(1+Returns!K935)</f>
        <v>0</v>
      </c>
      <c r="L935" s="14">
        <f ca="1">L934*(1+Returns!L935)</f>
        <v>28824263.570259091</v>
      </c>
      <c r="M935" s="14">
        <f ca="1">M934*(1+Returns!M935)</f>
        <v>29064418.874401271</v>
      </c>
      <c r="N935" s="14">
        <f ca="1">N934*(1+Returns!N935)-R935-T935</f>
        <v>46836522.64561297</v>
      </c>
      <c r="O935" s="17">
        <f ca="1">(Assumptions!$B$16 / 252)*F934</f>
        <v>4757.3004933187476</v>
      </c>
      <c r="P935" s="17">
        <f t="shared" ca="1" si="144"/>
        <v>33221.234753656798</v>
      </c>
      <c r="Q935" s="16">
        <f t="shared" si="145"/>
        <v>0</v>
      </c>
      <c r="R935" s="17">
        <f t="shared" si="146"/>
        <v>0</v>
      </c>
      <c r="S935" s="19">
        <f t="shared" si="147"/>
        <v>0</v>
      </c>
      <c r="T935" s="20">
        <f ca="1">IF(AND(S935=1,F934&gt;D934),Assumptions!$B$17*(F934-D934),0)</f>
        <v>0</v>
      </c>
      <c r="U935" s="27">
        <f t="shared" ca="1" si="148"/>
        <v>7.3478570128404641E-6</v>
      </c>
      <c r="V935" s="34">
        <f t="shared" ca="1" si="149"/>
        <v>0.49856066652400233</v>
      </c>
    </row>
    <row r="936" spans="1:22" x14ac:dyDescent="0.25">
      <c r="A936" s="4">
        <f t="shared" si="140"/>
        <v>11</v>
      </c>
      <c r="B936" s="4">
        <f t="shared" si="141"/>
        <v>2015</v>
      </c>
      <c r="C936" s="9">
        <v>42320</v>
      </c>
      <c r="D936" s="12">
        <f ca="1">(1+[1]Returns!E936)*D935</f>
        <v>142052427.99619511</v>
      </c>
      <c r="E936" s="12">
        <f t="shared" ca="1" si="142"/>
        <v>149996772.91479364</v>
      </c>
      <c r="F936" s="12">
        <f t="shared" ca="1" si="143"/>
        <v>149958794.34459069</v>
      </c>
      <c r="G936" s="14">
        <f ca="1">G935*(1+Returns!G936)</f>
        <v>23428123.659862168</v>
      </c>
      <c r="H936" s="14">
        <f ca="1">H935*(1+Returns!H936)</f>
        <v>14444022.413842609</v>
      </c>
      <c r="I936" s="14">
        <f ca="1">I935*(1+Returns!I936)</f>
        <v>7342835.639606528</v>
      </c>
      <c r="J936" s="14">
        <f ca="1">J935*(1+Returns!J936)</f>
        <v>0</v>
      </c>
      <c r="K936" s="14">
        <f ca="1">K935*(1+Returns!K936)</f>
        <v>0</v>
      </c>
      <c r="L936" s="14">
        <f ca="1">L935*(1+Returns!L936)</f>
        <v>28840031.373121381</v>
      </c>
      <c r="M936" s="14">
        <f ca="1">M935*(1+Returns!M936)</f>
        <v>29080672.920056276</v>
      </c>
      <c r="N936" s="14">
        <f ca="1">N935*(1+Returns!N936)-R936-T936</f>
        <v>46861086.908304669</v>
      </c>
      <c r="O936" s="17">
        <f ca="1">(Assumptions!$B$16 / 252)*F935</f>
        <v>4757.3354492825401</v>
      </c>
      <c r="P936" s="17">
        <f t="shared" ca="1" si="144"/>
        <v>37978.570202939336</v>
      </c>
      <c r="Q936" s="16">
        <f t="shared" si="145"/>
        <v>0</v>
      </c>
      <c r="R936" s="17">
        <f t="shared" si="146"/>
        <v>0</v>
      </c>
      <c r="S936" s="19">
        <f t="shared" si="147"/>
        <v>0</v>
      </c>
      <c r="T936" s="20">
        <f ca="1">IF(AND(S936=1,F935&gt;D935),Assumptions!$B$17*(F935-D935),0)</f>
        <v>0</v>
      </c>
      <c r="U936" s="27">
        <f t="shared" ca="1" si="148"/>
        <v>6.8550906536835043E-4</v>
      </c>
      <c r="V936" s="34">
        <f t="shared" ca="1" si="149"/>
        <v>0.49958794344590896</v>
      </c>
    </row>
    <row r="937" spans="1:22" x14ac:dyDescent="0.25">
      <c r="A937" s="4">
        <f t="shared" si="140"/>
        <v>11</v>
      </c>
      <c r="B937" s="4">
        <f t="shared" si="141"/>
        <v>2015</v>
      </c>
      <c r="C937" s="9">
        <v>42321</v>
      </c>
      <c r="D937" s="12">
        <f ca="1">(1+[1]Returns!E937)*D936</f>
        <v>142126999.83879599</v>
      </c>
      <c r="E937" s="12">
        <f t="shared" ca="1" si="142"/>
        <v>150230613.11778334</v>
      </c>
      <c r="F937" s="12">
        <f t="shared" ca="1" si="143"/>
        <v>150187873.95093453</v>
      </c>
      <c r="G937" s="14">
        <f ca="1">G936*(1+Returns!G937)</f>
        <v>23593196.844878148</v>
      </c>
      <c r="H937" s="14">
        <f ca="1">H936*(1+Returns!H937)</f>
        <v>14451959.075378083</v>
      </c>
      <c r="I937" s="14">
        <f ca="1">I936*(1+Returns!I937)</f>
        <v>7347049.2862199005</v>
      </c>
      <c r="J937" s="14">
        <f ca="1">J936*(1+Returns!J937)</f>
        <v>0</v>
      </c>
      <c r="K937" s="14">
        <f ca="1">K936*(1+Returns!K937)</f>
        <v>0</v>
      </c>
      <c r="L937" s="14">
        <f ca="1">L936*(1+Returns!L937)</f>
        <v>28855807.801480953</v>
      </c>
      <c r="M937" s="14">
        <f ca="1">M936*(1+Returns!M937)</f>
        <v>29096936.055657353</v>
      </c>
      <c r="N937" s="14">
        <f ca="1">N936*(1+Returns!N937)-R937-T937</f>
        <v>46885664.054168887</v>
      </c>
      <c r="O937" s="17">
        <f ca="1">(Assumptions!$B$16 / 252)*F936</f>
        <v>4760.5966458600215</v>
      </c>
      <c r="P937" s="17">
        <f t="shared" ca="1" si="144"/>
        <v>42739.166848799359</v>
      </c>
      <c r="Q937" s="16">
        <f t="shared" si="145"/>
        <v>0</v>
      </c>
      <c r="R937" s="17">
        <f t="shared" si="146"/>
        <v>0</v>
      </c>
      <c r="S937" s="19">
        <f t="shared" si="147"/>
        <v>0</v>
      </c>
      <c r="T937" s="20">
        <f ca="1">IF(AND(S937=1,F936&gt;D936),Assumptions!$B$17*(F936-D936),0)</f>
        <v>0</v>
      </c>
      <c r="U937" s="27">
        <f t="shared" ca="1" si="148"/>
        <v>1.5276170186953042E-3</v>
      </c>
      <c r="V937" s="34">
        <f t="shared" ca="1" si="149"/>
        <v>0.50187873950934714</v>
      </c>
    </row>
    <row r="938" spans="1:22" x14ac:dyDescent="0.25">
      <c r="A938" s="4">
        <f t="shared" si="140"/>
        <v>11</v>
      </c>
      <c r="B938" s="4">
        <f t="shared" si="141"/>
        <v>2015</v>
      </c>
      <c r="C938" s="9">
        <v>42324</v>
      </c>
      <c r="D938" s="12">
        <f ca="1">(1+[1]Returns!E938)*D937</f>
        <v>142201610.82863134</v>
      </c>
      <c r="E938" s="12">
        <f t="shared" ca="1" si="142"/>
        <v>150334417.57122567</v>
      </c>
      <c r="F938" s="12">
        <f t="shared" ca="1" si="143"/>
        <v>150286910.53536257</v>
      </c>
      <c r="G938" s="14">
        <f ca="1">G937*(1+Returns!G938)</f>
        <v>23628196.886178959</v>
      </c>
      <c r="H938" s="14">
        <f ca="1">H937*(1+Returns!H938)</f>
        <v>14459900.097928412</v>
      </c>
      <c r="I938" s="14">
        <f ca="1">I937*(1+Returns!I938)</f>
        <v>7351265.3508116473</v>
      </c>
      <c r="J938" s="14">
        <f ca="1">J937*(1+Returns!J938)</f>
        <v>0</v>
      </c>
      <c r="K938" s="14">
        <f ca="1">K937*(1+Returns!K938)</f>
        <v>0</v>
      </c>
      <c r="L938" s="14">
        <f ca="1">L937*(1+Returns!L938)</f>
        <v>28871592.860056236</v>
      </c>
      <c r="M938" s="14">
        <f ca="1">M937*(1+Returns!M938)</f>
        <v>29113208.286287982</v>
      </c>
      <c r="N938" s="14">
        <f ca="1">N937*(1+Returns!N938)-R938-T938</f>
        <v>46910254.089962445</v>
      </c>
      <c r="O938" s="17">
        <f ca="1">(Assumptions!$B$16 / 252)*F937</f>
        <v>4767.8690143153817</v>
      </c>
      <c r="P938" s="17">
        <f t="shared" ca="1" si="144"/>
        <v>47507.035863114739</v>
      </c>
      <c r="Q938" s="16">
        <f t="shared" si="145"/>
        <v>0</v>
      </c>
      <c r="R938" s="17">
        <f t="shared" si="146"/>
        <v>0</v>
      </c>
      <c r="S938" s="19">
        <f t="shared" si="147"/>
        <v>0</v>
      </c>
      <c r="T938" s="20">
        <f ca="1">IF(AND(S938=1,F937&gt;D937),Assumptions!$B$17*(F937-D937),0)</f>
        <v>0</v>
      </c>
      <c r="U938" s="27">
        <f t="shared" ca="1" si="148"/>
        <v>6.5941797977919769E-4</v>
      </c>
      <c r="V938" s="34">
        <f t="shared" ca="1" si="149"/>
        <v>0.50286910535362761</v>
      </c>
    </row>
    <row r="939" spans="1:22" x14ac:dyDescent="0.25">
      <c r="A939" s="4">
        <f t="shared" si="140"/>
        <v>11</v>
      </c>
      <c r="B939" s="4">
        <f t="shared" si="141"/>
        <v>2015</v>
      </c>
      <c r="C939" s="9">
        <v>42325</v>
      </c>
      <c r="D939" s="12">
        <f ca="1">(1+[1]Returns!E939)*D938</f>
        <v>142276260.98625192</v>
      </c>
      <c r="E939" s="12">
        <f t="shared" ca="1" si="142"/>
        <v>150269323.95608816</v>
      </c>
      <c r="F939" s="12">
        <f t="shared" ca="1" si="143"/>
        <v>150217045.90719217</v>
      </c>
      <c r="G939" s="14">
        <f ca="1">G938*(1+Returns!G939)</f>
        <v>23494261.444380559</v>
      </c>
      <c r="H939" s="14">
        <f ca="1">H938*(1+Returns!H939)</f>
        <v>14467845.483889876</v>
      </c>
      <c r="I939" s="14">
        <f ca="1">I938*(1+Returns!I939)</f>
        <v>7355483.8347693114</v>
      </c>
      <c r="J939" s="14">
        <f ca="1">J938*(1+Returns!J939)</f>
        <v>0</v>
      </c>
      <c r="K939" s="14">
        <f ca="1">K938*(1+Returns!K939)</f>
        <v>0</v>
      </c>
      <c r="L939" s="14">
        <f ca="1">L938*(1+Returns!L939)</f>
        <v>28887386.553568233</v>
      </c>
      <c r="M939" s="14">
        <f ca="1">M938*(1+Returns!M939)</f>
        <v>29129489.617034484</v>
      </c>
      <c r="N939" s="14">
        <f ca="1">N938*(1+Returns!N939)-R939-T939</f>
        <v>46934857.022445694</v>
      </c>
      <c r="O939" s="17">
        <f ca="1">(Assumptions!$B$16 / 252)*F938</f>
        <v>4771.0130328686528</v>
      </c>
      <c r="P939" s="17">
        <f t="shared" ca="1" si="144"/>
        <v>52278.048895983389</v>
      </c>
      <c r="Q939" s="16">
        <f t="shared" si="145"/>
        <v>0</v>
      </c>
      <c r="R939" s="17">
        <f t="shared" si="146"/>
        <v>0</v>
      </c>
      <c r="S939" s="19">
        <f t="shared" si="147"/>
        <v>0</v>
      </c>
      <c r="T939" s="20">
        <f ca="1">IF(AND(S939=1,F938&gt;D938),Assumptions!$B$17*(F938-D938),0)</f>
        <v>0</v>
      </c>
      <c r="U939" s="27">
        <f t="shared" ca="1" si="148"/>
        <v>-4.6487500422709438E-4</v>
      </c>
      <c r="V939" s="34">
        <f t="shared" ca="1" si="149"/>
        <v>0.50217045907192359</v>
      </c>
    </row>
    <row r="940" spans="1:22" x14ac:dyDescent="0.25">
      <c r="A940" s="4">
        <f t="shared" si="140"/>
        <v>11</v>
      </c>
      <c r="B940" s="4">
        <f t="shared" si="141"/>
        <v>2015</v>
      </c>
      <c r="C940" s="9">
        <v>42326</v>
      </c>
      <c r="D940" s="12">
        <f ca="1">(1+[1]Returns!E940)*D939</f>
        <v>142350950.33221924</v>
      </c>
      <c r="E940" s="12">
        <f t="shared" ca="1" si="142"/>
        <v>150410833.52724445</v>
      </c>
      <c r="F940" s="12">
        <f t="shared" ca="1" si="143"/>
        <v>150353786.68324029</v>
      </c>
      <c r="G940" s="14">
        <f ca="1">G939*(1+Returns!G940)</f>
        <v>23566891.753994055</v>
      </c>
      <c r="H940" s="14">
        <f ca="1">H939*(1+Returns!H940)</f>
        <v>14475795.235660069</v>
      </c>
      <c r="I940" s="14">
        <f ca="1">I939*(1+Returns!I940)</f>
        <v>7359704.739481234</v>
      </c>
      <c r="J940" s="14">
        <f ca="1">J939*(1+Returns!J940)</f>
        <v>0</v>
      </c>
      <c r="K940" s="14">
        <f ca="1">K939*(1+Returns!K940)</f>
        <v>0</v>
      </c>
      <c r="L940" s="14">
        <f ca="1">L939*(1+Returns!L940)</f>
        <v>28903188.886740535</v>
      </c>
      <c r="M940" s="14">
        <f ca="1">M939*(1+Returns!M940)</f>
        <v>29145780.05298603</v>
      </c>
      <c r="N940" s="14">
        <f ca="1">N939*(1+Returns!N940)-R940-T940</f>
        <v>46959472.858382538</v>
      </c>
      <c r="O940" s="17">
        <f ca="1">(Assumptions!$B$16 / 252)*F939</f>
        <v>4768.7951081648307</v>
      </c>
      <c r="P940" s="17">
        <f t="shared" ca="1" si="144"/>
        <v>57046.844004148217</v>
      </c>
      <c r="Q940" s="16">
        <f t="shared" si="145"/>
        <v>0</v>
      </c>
      <c r="R940" s="17">
        <f t="shared" si="146"/>
        <v>0</v>
      </c>
      <c r="S940" s="19">
        <f t="shared" si="147"/>
        <v>0</v>
      </c>
      <c r="T940" s="20">
        <f ca="1">IF(AND(S940=1,F939&gt;D939),Assumptions!$B$17*(F939-D939),0)</f>
        <v>0</v>
      </c>
      <c r="U940" s="27">
        <f t="shared" ca="1" si="148"/>
        <v>9.1028801173864693E-4</v>
      </c>
      <c r="V940" s="34">
        <f t="shared" ca="1" si="149"/>
        <v>0.50353786683240465</v>
      </c>
    </row>
    <row r="941" spans="1:22" x14ac:dyDescent="0.25">
      <c r="A941" s="4">
        <f t="shared" si="140"/>
        <v>11</v>
      </c>
      <c r="B941" s="4">
        <f t="shared" si="141"/>
        <v>2015</v>
      </c>
      <c r="C941" s="9">
        <v>42327</v>
      </c>
      <c r="D941" s="12">
        <f ca="1">(1+[1]Returns!E941)*D940</f>
        <v>142425678.88710564</v>
      </c>
      <c r="E941" s="12">
        <f t="shared" ca="1" si="142"/>
        <v>150596299.59381071</v>
      </c>
      <c r="F941" s="12">
        <f t="shared" ca="1" si="143"/>
        <v>150534479.61372137</v>
      </c>
      <c r="G941" s="14">
        <f ca="1">G940*(1+Returns!G941)</f>
        <v>23683441.103761893</v>
      </c>
      <c r="H941" s="14">
        <f ca="1">H940*(1+Returns!H941)</f>
        <v>14483749.355637904</v>
      </c>
      <c r="I941" s="14">
        <f ca="1">I940*(1+Returns!I941)</f>
        <v>7363928.0663365517</v>
      </c>
      <c r="J941" s="14">
        <f ca="1">J940*(1+Returns!J941)</f>
        <v>0</v>
      </c>
      <c r="K941" s="14">
        <f ca="1">K940*(1+Returns!K941)</f>
        <v>0</v>
      </c>
      <c r="L941" s="14">
        <f ca="1">L940*(1+Returns!L941)</f>
        <v>28918999.864299312</v>
      </c>
      <c r="M941" s="14">
        <f ca="1">M940*(1+Returns!M941)</f>
        <v>29162079.599234629</v>
      </c>
      <c r="N941" s="14">
        <f ca="1">N940*(1+Returns!N941)-R941-T941</f>
        <v>46984101.60454043</v>
      </c>
      <c r="O941" s="17">
        <f ca="1">(Assumptions!$B$16 / 252)*F940</f>
        <v>4773.136085182231</v>
      </c>
      <c r="P941" s="17">
        <f t="shared" ca="1" si="144"/>
        <v>61819.980089330449</v>
      </c>
      <c r="Q941" s="16">
        <f t="shared" si="145"/>
        <v>0</v>
      </c>
      <c r="R941" s="17">
        <f t="shared" si="146"/>
        <v>0</v>
      </c>
      <c r="S941" s="19">
        <f t="shared" si="147"/>
        <v>0</v>
      </c>
      <c r="T941" s="20">
        <f ca="1">IF(AND(S941=1,F940&gt;D940),Assumptions!$B$17*(F940-D940),0)</f>
        <v>0</v>
      </c>
      <c r="U941" s="27">
        <f t="shared" ca="1" si="148"/>
        <v>1.2017850329353319E-3</v>
      </c>
      <c r="V941" s="34">
        <f t="shared" ca="1" si="149"/>
        <v>0.50534479613721528</v>
      </c>
    </row>
    <row r="942" spans="1:22" x14ac:dyDescent="0.25">
      <c r="A942" s="4">
        <f t="shared" si="140"/>
        <v>11</v>
      </c>
      <c r="B942" s="4">
        <f t="shared" si="141"/>
        <v>2015</v>
      </c>
      <c r="C942" s="9">
        <v>42328</v>
      </c>
      <c r="D942" s="12">
        <f ca="1">(1+[1]Returns!E942)*D941</f>
        <v>142500446.67149422</v>
      </c>
      <c r="E942" s="12">
        <f t="shared" ca="1" si="142"/>
        <v>150661493.91632596</v>
      </c>
      <c r="F942" s="12">
        <f t="shared" ca="1" si="143"/>
        <v>150594895.06386793</v>
      </c>
      <c r="G942" s="14">
        <f ca="1">G941*(1+Returns!G942)</f>
        <v>23679681.233838309</v>
      </c>
      <c r="H942" s="14">
        <f ca="1">H941*(1+Returns!H942)</f>
        <v>14491707.846223613</v>
      </c>
      <c r="I942" s="14">
        <f ca="1">I941*(1+Returns!I942)</f>
        <v>7368153.8167251982</v>
      </c>
      <c r="J942" s="14">
        <f ca="1">J941*(1+Returns!J942)</f>
        <v>0</v>
      </c>
      <c r="K942" s="14">
        <f ca="1">K941*(1+Returns!K942)</f>
        <v>0</v>
      </c>
      <c r="L942" s="14">
        <f ca="1">L941*(1+Returns!L942)</f>
        <v>28934819.490973327</v>
      </c>
      <c r="M942" s="14">
        <f ca="1">M941*(1+Returns!M942)</f>
        <v>29178388.260875147</v>
      </c>
      <c r="N942" s="14">
        <f ca="1">N941*(1+Returns!N942)-R942-T942</f>
        <v>47008743.267690361</v>
      </c>
      <c r="O942" s="17">
        <f ca="1">(Assumptions!$B$16 / 252)*F941</f>
        <v>4778.8723686895673</v>
      </c>
      <c r="P942" s="17">
        <f t="shared" ca="1" si="144"/>
        <v>66598.852458020017</v>
      </c>
      <c r="Q942" s="16">
        <f t="shared" si="145"/>
        <v>0</v>
      </c>
      <c r="R942" s="17">
        <f t="shared" si="146"/>
        <v>0</v>
      </c>
      <c r="S942" s="19">
        <f t="shared" si="147"/>
        <v>0</v>
      </c>
      <c r="T942" s="20">
        <f ca="1">IF(AND(S942=1,F941&gt;D941),Assumptions!$B$17*(F941-D941),0)</f>
        <v>0</v>
      </c>
      <c r="U942" s="27">
        <f t="shared" ca="1" si="148"/>
        <v>4.0133961535970819E-4</v>
      </c>
      <c r="V942" s="34">
        <f t="shared" ca="1" si="149"/>
        <v>0.50594895063868073</v>
      </c>
    </row>
    <row r="943" spans="1:22" x14ac:dyDescent="0.25">
      <c r="A943" s="4">
        <f t="shared" si="140"/>
        <v>11</v>
      </c>
      <c r="B943" s="4">
        <f t="shared" si="141"/>
        <v>2015</v>
      </c>
      <c r="C943" s="9">
        <v>42331</v>
      </c>
      <c r="D943" s="12">
        <f ca="1">(1+[1]Returns!E943)*D942</f>
        <v>142575253.70597887</v>
      </c>
      <c r="E943" s="12">
        <f t="shared" ca="1" si="142"/>
        <v>150726543.48969856</v>
      </c>
      <c r="F943" s="12">
        <f t="shared" ca="1" si="143"/>
        <v>150655163.84692106</v>
      </c>
      <c r="G943" s="14">
        <f ca="1">G942*(1+Returns!G943)</f>
        <v>23675739.118735794</v>
      </c>
      <c r="H943" s="14">
        <f ca="1">H942*(1+Returns!H943)</f>
        <v>14499670.709818745</v>
      </c>
      <c r="I943" s="14">
        <f ca="1">I942*(1+Returns!I943)</f>
        <v>7372381.9920379054</v>
      </c>
      <c r="J943" s="14">
        <f ca="1">J942*(1+Returns!J943)</f>
        <v>0</v>
      </c>
      <c r="K943" s="14">
        <f ca="1">K942*(1+Returns!K943)</f>
        <v>0</v>
      </c>
      <c r="L943" s="14">
        <f ca="1">L942*(1+Returns!L943)</f>
        <v>28950647.771493923</v>
      </c>
      <c r="M943" s="14">
        <f ca="1">M942*(1+Returns!M943)</f>
        <v>29194706.043005291</v>
      </c>
      <c r="N943" s="14">
        <f ca="1">N942*(1+Returns!N943)-R943-T943</f>
        <v>47033397.854606889</v>
      </c>
      <c r="O943" s="17">
        <f ca="1">(Assumptions!$B$16 / 252)*F942</f>
        <v>4780.7903194878709</v>
      </c>
      <c r="P943" s="17">
        <f t="shared" ca="1" si="144"/>
        <v>71379.642777507892</v>
      </c>
      <c r="Q943" s="16">
        <f t="shared" si="145"/>
        <v>0</v>
      </c>
      <c r="R943" s="17">
        <f t="shared" si="146"/>
        <v>0</v>
      </c>
      <c r="S943" s="19">
        <f t="shared" si="147"/>
        <v>0</v>
      </c>
      <c r="T943" s="20">
        <f ca="1">IF(AND(S943=1,F942&gt;D942),Assumptions!$B$17*(F942-D942),0)</f>
        <v>0</v>
      </c>
      <c r="U943" s="27">
        <f t="shared" ca="1" si="148"/>
        <v>4.0020468839641055E-4</v>
      </c>
      <c r="V943" s="34">
        <f t="shared" ca="1" si="149"/>
        <v>0.50655163846921192</v>
      </c>
    </row>
    <row r="944" spans="1:22" x14ac:dyDescent="0.25">
      <c r="A944" s="4">
        <f t="shared" si="140"/>
        <v>11</v>
      </c>
      <c r="B944" s="4">
        <f t="shared" si="141"/>
        <v>2015</v>
      </c>
      <c r="C944" s="9">
        <v>42332</v>
      </c>
      <c r="D944" s="12">
        <f ca="1">(1+[1]Returns!E944)*D943</f>
        <v>142650100.01116434</v>
      </c>
      <c r="E944" s="12">
        <f t="shared" ca="1" si="142"/>
        <v>151126476.96404979</v>
      </c>
      <c r="F944" s="12">
        <f t="shared" ca="1" si="143"/>
        <v>151050314.61765808</v>
      </c>
      <c r="G944" s="14">
        <f ca="1">G943*(1+Returns!G944)</f>
        <v>24006643.388168626</v>
      </c>
      <c r="H944" s="14">
        <f ca="1">H943*(1+Returns!H944)</f>
        <v>14507637.948826168</v>
      </c>
      <c r="I944" s="14">
        <f ca="1">I943*(1+Returns!I944)</f>
        <v>7376612.5936662024</v>
      </c>
      <c r="J944" s="14">
        <f ca="1">J943*(1+Returns!J944)</f>
        <v>0</v>
      </c>
      <c r="K944" s="14">
        <f ca="1">K943*(1+Returns!K944)</f>
        <v>0</v>
      </c>
      <c r="L944" s="14">
        <f ca="1">L943*(1+Returns!L944)</f>
        <v>28966484.710595034</v>
      </c>
      <c r="M944" s="14">
        <f ca="1">M943*(1+Returns!M944)</f>
        <v>29211032.950725626</v>
      </c>
      <c r="N944" s="14">
        <f ca="1">N943*(1+Returns!N944)-R944-T944</f>
        <v>47058065.372068115</v>
      </c>
      <c r="O944" s="17">
        <f ca="1">(Assumptions!$B$16 / 252)*F943</f>
        <v>4782.7036141879698</v>
      </c>
      <c r="P944" s="17">
        <f t="shared" ca="1" si="144"/>
        <v>76162.346391695857</v>
      </c>
      <c r="Q944" s="16">
        <f t="shared" si="145"/>
        <v>0</v>
      </c>
      <c r="R944" s="17">
        <f t="shared" si="146"/>
        <v>0</v>
      </c>
      <c r="S944" s="19">
        <f t="shared" si="147"/>
        <v>0</v>
      </c>
      <c r="T944" s="20">
        <f ca="1">IF(AND(S944=1,F943&gt;D943),Assumptions!$B$17*(F943-D943),0)</f>
        <v>0</v>
      </c>
      <c r="U944" s="27">
        <f t="shared" ca="1" si="148"/>
        <v>2.6228823536280643E-3</v>
      </c>
      <c r="V944" s="34">
        <f t="shared" ca="1" si="149"/>
        <v>0.51050314617658232</v>
      </c>
    </row>
    <row r="945" spans="1:22" x14ac:dyDescent="0.25">
      <c r="A945" s="4">
        <f t="shared" si="140"/>
        <v>11</v>
      </c>
      <c r="B945" s="4">
        <f t="shared" si="141"/>
        <v>2015</v>
      </c>
      <c r="C945" s="9">
        <v>42333</v>
      </c>
      <c r="D945" s="12">
        <f ca="1">(1+[1]Returns!E945)*D944</f>
        <v>142724985.60766619</v>
      </c>
      <c r="E945" s="12">
        <f t="shared" ca="1" si="142"/>
        <v>151473634.64537463</v>
      </c>
      <c r="F945" s="12">
        <f t="shared" ca="1" si="143"/>
        <v>151392677.05089983</v>
      </c>
      <c r="G945" s="14">
        <f ca="1">G944*(1+Returns!G945)</f>
        <v>24284734.327713702</v>
      </c>
      <c r="H945" s="14">
        <f ca="1">H944*(1+Returns!H945)</f>
        <v>14515609.56565007</v>
      </c>
      <c r="I945" s="14">
        <f ca="1">I944*(1+Returns!I945)</f>
        <v>7380845.6230024174</v>
      </c>
      <c r="J945" s="14">
        <f ca="1">J944*(1+Returns!J945)</f>
        <v>0</v>
      </c>
      <c r="K945" s="14">
        <f ca="1">K944*(1+Returns!K945)</f>
        <v>0</v>
      </c>
      <c r="L945" s="14">
        <f ca="1">L944*(1+Returns!L945)</f>
        <v>28982330.313013181</v>
      </c>
      <c r="M945" s="14">
        <f ca="1">M944*(1+Returns!M945)</f>
        <v>29227368.989139564</v>
      </c>
      <c r="N945" s="14">
        <f ca="1">N944*(1+Returns!N945)-R945-T945</f>
        <v>47082745.826855697</v>
      </c>
      <c r="O945" s="17">
        <f ca="1">(Assumptions!$B$16 / 252)*F944</f>
        <v>4795.2480831002558</v>
      </c>
      <c r="P945" s="17">
        <f t="shared" ca="1" si="144"/>
        <v>80957.594474796118</v>
      </c>
      <c r="Q945" s="16">
        <f t="shared" si="145"/>
        <v>0</v>
      </c>
      <c r="R945" s="17">
        <f t="shared" si="146"/>
        <v>0</v>
      </c>
      <c r="S945" s="19">
        <f t="shared" si="147"/>
        <v>0</v>
      </c>
      <c r="T945" s="20">
        <f ca="1">IF(AND(S945=1,F944&gt;D944),Assumptions!$B$17*(F944-D944),0)</f>
        <v>0</v>
      </c>
      <c r="U945" s="27">
        <f t="shared" ca="1" si="148"/>
        <v>2.2665456481063551E-3</v>
      </c>
      <c r="V945" s="34">
        <f t="shared" ca="1" si="149"/>
        <v>0.51392677050899982</v>
      </c>
    </row>
    <row r="946" spans="1:22" x14ac:dyDescent="0.25">
      <c r="A946" s="4">
        <f t="shared" si="140"/>
        <v>11</v>
      </c>
      <c r="B946" s="4">
        <f t="shared" si="141"/>
        <v>2015</v>
      </c>
      <c r="C946" s="9">
        <v>42334</v>
      </c>
      <c r="D946" s="12">
        <f ca="1">(1+[1]Returns!E946)*D945</f>
        <v>142799910.51611078</v>
      </c>
      <c r="E946" s="12">
        <f t="shared" ca="1" si="142"/>
        <v>151444740.21686354</v>
      </c>
      <c r="F946" s="12">
        <f t="shared" ca="1" si="143"/>
        <v>151358976.50565696</v>
      </c>
      <c r="G946" s="14">
        <f ca="1">G945*(1+Returns!G946)</f>
        <v>24186735.600132197</v>
      </c>
      <c r="H946" s="14">
        <f ca="1">H945*(1+Returns!H946)</f>
        <v>14523585.562695965</v>
      </c>
      <c r="I946" s="14">
        <f ca="1">I945*(1+Returns!I946)</f>
        <v>7385081.0814396776</v>
      </c>
      <c r="J946" s="14">
        <f ca="1">J945*(1+Returns!J946)</f>
        <v>0</v>
      </c>
      <c r="K946" s="14">
        <f ca="1">K945*(1+Returns!K946)</f>
        <v>0</v>
      </c>
      <c r="L946" s="14">
        <f ca="1">L945*(1+Returns!L946)</f>
        <v>28998184.583487481</v>
      </c>
      <c r="M946" s="14">
        <f ca="1">M945*(1+Returns!M946)</f>
        <v>29243714.163353372</v>
      </c>
      <c r="N946" s="14">
        <f ca="1">N945*(1+Returns!N946)-R946-T946</f>
        <v>47107439.22575485</v>
      </c>
      <c r="O946" s="17">
        <f ca="1">(Assumptions!$B$16 / 252)*F945</f>
        <v>4806.1167317745976</v>
      </c>
      <c r="P946" s="17">
        <f t="shared" ca="1" si="144"/>
        <v>85763.711206570719</v>
      </c>
      <c r="Q946" s="16">
        <f t="shared" si="145"/>
        <v>0</v>
      </c>
      <c r="R946" s="17">
        <f t="shared" si="146"/>
        <v>0</v>
      </c>
      <c r="S946" s="19">
        <f t="shared" si="147"/>
        <v>0</v>
      </c>
      <c r="T946" s="20">
        <f ca="1">IF(AND(S946=1,F945&gt;D945),Assumptions!$B$17*(F945-D945),0)</f>
        <v>0</v>
      </c>
      <c r="U946" s="27">
        <f t="shared" ca="1" si="148"/>
        <v>-2.2260353604519612E-4</v>
      </c>
      <c r="V946" s="34">
        <f t="shared" ca="1" si="149"/>
        <v>0.51358976505657106</v>
      </c>
    </row>
    <row r="947" spans="1:22" x14ac:dyDescent="0.25">
      <c r="A947" s="4">
        <f t="shared" si="140"/>
        <v>11</v>
      </c>
      <c r="B947" s="4">
        <f t="shared" si="141"/>
        <v>2015</v>
      </c>
      <c r="C947" s="9">
        <v>42335</v>
      </c>
      <c r="D947" s="12">
        <f ca="1">(1+[1]Returns!E947)*D946</f>
        <v>142874874.7571353</v>
      </c>
      <c r="E947" s="12">
        <f t="shared" ca="1" si="142"/>
        <v>151876934.75357792</v>
      </c>
      <c r="F947" s="12">
        <f t="shared" ca="1" si="143"/>
        <v>151786365.99549815</v>
      </c>
      <c r="G947" s="14">
        <f ca="1">G946*(1+Returns!G947)</f>
        <v>24549788.260045182</v>
      </c>
      <c r="H947" s="14">
        <f ca="1">H946*(1+Returns!H947)</f>
        <v>14531565.942370683</v>
      </c>
      <c r="I947" s="14">
        <f ca="1">I946*(1+Returns!I947)</f>
        <v>7389318.9703719094</v>
      </c>
      <c r="J947" s="14">
        <f ca="1">J946*(1+Returns!J947)</f>
        <v>0</v>
      </c>
      <c r="K947" s="14">
        <f ca="1">K946*(1+Returns!K947)</f>
        <v>0</v>
      </c>
      <c r="L947" s="14">
        <f ca="1">L946*(1+Returns!L947)</f>
        <v>29014047.526759639</v>
      </c>
      <c r="M947" s="14">
        <f ca="1">M946*(1+Returns!M947)</f>
        <v>29260068.478476174</v>
      </c>
      <c r="N947" s="14">
        <f ca="1">N946*(1+Returns!N947)-R947-T947</f>
        <v>47132145.575554349</v>
      </c>
      <c r="O947" s="17">
        <f ca="1">(Assumptions!$B$16 / 252)*F946</f>
        <v>4805.0468731954588</v>
      </c>
      <c r="P947" s="17">
        <f t="shared" ca="1" si="144"/>
        <v>90568.758079766179</v>
      </c>
      <c r="Q947" s="16">
        <f t="shared" si="145"/>
        <v>0</v>
      </c>
      <c r="R947" s="17">
        <f t="shared" si="146"/>
        <v>0</v>
      </c>
      <c r="S947" s="19">
        <f t="shared" si="147"/>
        <v>0</v>
      </c>
      <c r="T947" s="20">
        <f ca="1">IF(AND(S947=1,F946&gt;D946),Assumptions!$B$17*(F946-D946),0)</f>
        <v>0</v>
      </c>
      <c r="U947" s="27">
        <f t="shared" ca="1" si="148"/>
        <v>2.8236811565993669E-3</v>
      </c>
      <c r="V947" s="34">
        <f t="shared" ca="1" si="149"/>
        <v>0.51786365995498307</v>
      </c>
    </row>
    <row r="948" spans="1:22" x14ac:dyDescent="0.25">
      <c r="A948" s="4">
        <f t="shared" si="140"/>
        <v>11</v>
      </c>
      <c r="B948" s="4">
        <f t="shared" si="141"/>
        <v>2015</v>
      </c>
      <c r="C948" s="9">
        <v>42338</v>
      </c>
      <c r="D948" s="12">
        <f ca="1">(1+[1]Returns!E948)*D947</f>
        <v>142949878.3513878</v>
      </c>
      <c r="E948" s="12">
        <f t="shared" ca="1" si="142"/>
        <v>151821914.62061623</v>
      </c>
      <c r="F948" s="12">
        <f t="shared" ca="1" si="143"/>
        <v>151726527.24774295</v>
      </c>
      <c r="G948" s="14">
        <f ca="1">G947*(1+Returns!G948)</f>
        <v>24425588.652099546</v>
      </c>
      <c r="H948" s="14">
        <f ca="1">H947*(1+Returns!H948)</f>
        <v>14539550.70708238</v>
      </c>
      <c r="I948" s="14">
        <f ca="1">I947*(1+Returns!I948)</f>
        <v>7393559.2911938392</v>
      </c>
      <c r="J948" s="14">
        <f ca="1">J947*(1+Returns!J948)</f>
        <v>0</v>
      </c>
      <c r="K948" s="14">
        <f ca="1">K947*(1+Returns!K948)</f>
        <v>0</v>
      </c>
      <c r="L948" s="14">
        <f ca="1">L947*(1+Returns!L948)</f>
        <v>29029919.147573955</v>
      </c>
      <c r="M948" s="14">
        <f ca="1">M947*(1+Returns!M948)</f>
        <v>29276431.939619951</v>
      </c>
      <c r="N948" s="14">
        <f ca="1">N947*(1+Returns!N948)-R948-T948</f>
        <v>47156864.88304653</v>
      </c>
      <c r="O948" s="17">
        <f ca="1">(Assumptions!$B$16 / 252)*F947</f>
        <v>4818.6147935078779</v>
      </c>
      <c r="P948" s="17">
        <f t="shared" ca="1" si="144"/>
        <v>95387.372873274056</v>
      </c>
      <c r="Q948" s="16">
        <f t="shared" si="145"/>
        <v>0</v>
      </c>
      <c r="R948" s="17">
        <f t="shared" si="146"/>
        <v>0</v>
      </c>
      <c r="S948" s="19">
        <f t="shared" si="147"/>
        <v>0</v>
      </c>
      <c r="T948" s="20">
        <f ca="1">IF(AND(S948=1,F947&gt;D947),Assumptions!$B$17*(F947-D947),0)</f>
        <v>0</v>
      </c>
      <c r="U948" s="27">
        <f t="shared" ca="1" si="148"/>
        <v>-3.9423005724359417E-4</v>
      </c>
      <c r="V948" s="34">
        <f t="shared" ca="1" si="149"/>
        <v>0.51726527247743115</v>
      </c>
    </row>
    <row r="949" spans="1:22" x14ac:dyDescent="0.25">
      <c r="A949" s="4">
        <f t="shared" si="140"/>
        <v>12</v>
      </c>
      <c r="B949" s="4">
        <f t="shared" si="141"/>
        <v>2015</v>
      </c>
      <c r="C949" s="9">
        <v>42339</v>
      </c>
      <c r="D949" s="12">
        <f ca="1">(1+[1]Returns!E949)*D948</f>
        <v>143024921.31952712</v>
      </c>
      <c r="E949" s="12">
        <f t="shared" ca="1" si="142"/>
        <v>151478571.19233453</v>
      </c>
      <c r="F949" s="12">
        <f t="shared" ca="1" si="143"/>
        <v>151473754.47718382</v>
      </c>
      <c r="G949" s="14">
        <f ca="1">G948*(1+Returns!G949)</f>
        <v>24108415.503062125</v>
      </c>
      <c r="H949" s="14">
        <f ca="1">H948*(1+Returns!H949)</f>
        <v>14547539.859240534</v>
      </c>
      <c r="I949" s="14">
        <f ca="1">I948*(1+Returns!I949)</f>
        <v>7397802.0453009941</v>
      </c>
      <c r="J949" s="14">
        <f ca="1">J948*(1+Returns!J949)</f>
        <v>0</v>
      </c>
      <c r="K949" s="14">
        <f ca="1">K948*(1+Returns!K949)</f>
        <v>0</v>
      </c>
      <c r="L949" s="14">
        <f ca="1">L948*(1+Returns!L949)</f>
        <v>29045799.450677328</v>
      </c>
      <c r="M949" s="14">
        <f ca="1">M948*(1+Returns!M949)</f>
        <v>29292804.551899545</v>
      </c>
      <c r="N949" s="14">
        <f ca="1">N948*(1+Returns!N949)-R949-T949</f>
        <v>47086209.782154009</v>
      </c>
      <c r="O949" s="17">
        <f ca="1">(Assumptions!$B$16 / 252)*F948</f>
        <v>4816.7151507219978</v>
      </c>
      <c r="P949" s="17">
        <f t="shared" ca="1" si="144"/>
        <v>4816.7151507219969</v>
      </c>
      <c r="Q949" s="16">
        <f t="shared" si="145"/>
        <v>1</v>
      </c>
      <c r="R949" s="17">
        <f t="shared" ca="1" si="146"/>
        <v>95387.372873274056</v>
      </c>
      <c r="S949" s="19">
        <f t="shared" si="147"/>
        <v>0</v>
      </c>
      <c r="T949" s="20">
        <f ca="1">IF(AND(S949=1,F948&gt;D948),Assumptions!$B$17*(F948-D948),0)</f>
        <v>0</v>
      </c>
      <c r="U949" s="27">
        <f t="shared" ca="1" si="148"/>
        <v>-1.6659761160050524E-3</v>
      </c>
      <c r="V949" s="34">
        <f t="shared" ca="1" si="149"/>
        <v>0.51473754477183986</v>
      </c>
    </row>
    <row r="950" spans="1:22" x14ac:dyDescent="0.25">
      <c r="A950" s="4">
        <f t="shared" si="140"/>
        <v>12</v>
      </c>
      <c r="B950" s="4">
        <f t="shared" si="141"/>
        <v>2015</v>
      </c>
      <c r="C950" s="9">
        <v>42340</v>
      </c>
      <c r="D950" s="12">
        <f ca="1">(1+[1]Returns!E950)*D949</f>
        <v>143100003.68222299</v>
      </c>
      <c r="E950" s="12">
        <f t="shared" ca="1" si="142"/>
        <v>151586097.94943863</v>
      </c>
      <c r="F950" s="12">
        <f t="shared" ca="1" si="143"/>
        <v>151576472.54366958</v>
      </c>
      <c r="G950" s="14">
        <f ca="1">G949*(1+Returns!G950)</f>
        <v>24146737.555053838</v>
      </c>
      <c r="H950" s="14">
        <f ca="1">H949*(1+Returns!H950)</f>
        <v>14555533.401255945</v>
      </c>
      <c r="I950" s="14">
        <f ca="1">I949*(1+Returns!I950)</f>
        <v>7402047.2340897014</v>
      </c>
      <c r="J950" s="14">
        <f ca="1">J949*(1+Returns!J950)</f>
        <v>0</v>
      </c>
      <c r="K950" s="14">
        <f ca="1">K949*(1+Returns!K950)</f>
        <v>0</v>
      </c>
      <c r="L950" s="14">
        <f ca="1">L949*(1+Returns!L950)</f>
        <v>29061688.440819245</v>
      </c>
      <c r="M950" s="14">
        <f ca="1">M949*(1+Returns!M950)</f>
        <v>29309186.320432652</v>
      </c>
      <c r="N950" s="14">
        <f ca="1">N949*(1+Returns!N950)-R950-T950</f>
        <v>47110904.997787267</v>
      </c>
      <c r="O950" s="17">
        <f ca="1">(Assumptions!$B$16 / 252)*F949</f>
        <v>4808.6906183232959</v>
      </c>
      <c r="P950" s="17">
        <f t="shared" ca="1" si="144"/>
        <v>9625.4057690452937</v>
      </c>
      <c r="Q950" s="16">
        <f t="shared" si="145"/>
        <v>0</v>
      </c>
      <c r="R950" s="17">
        <f t="shared" si="146"/>
        <v>0</v>
      </c>
      <c r="S950" s="19">
        <f t="shared" si="147"/>
        <v>0</v>
      </c>
      <c r="T950" s="20">
        <f ca="1">IF(AND(S950=1,F949&gt;D949),Assumptions!$B$17*(F949-D949),0)</f>
        <v>0</v>
      </c>
      <c r="U950" s="27">
        <f t="shared" ca="1" si="148"/>
        <v>6.7812451629190029E-4</v>
      </c>
      <c r="V950" s="34">
        <f t="shared" ca="1" si="149"/>
        <v>0.51576472543669749</v>
      </c>
    </row>
    <row r="951" spans="1:22" x14ac:dyDescent="0.25">
      <c r="A951" s="4">
        <f t="shared" si="140"/>
        <v>12</v>
      </c>
      <c r="B951" s="4">
        <f t="shared" si="141"/>
        <v>2015</v>
      </c>
      <c r="C951" s="9">
        <v>42341</v>
      </c>
      <c r="D951" s="12">
        <f ca="1">(1+[1]Returns!E951)*D950</f>
        <v>143175125.46015599</v>
      </c>
      <c r="E951" s="12">
        <f t="shared" ca="1" si="142"/>
        <v>151798467.50991583</v>
      </c>
      <c r="F951" s="12">
        <f t="shared" ca="1" si="143"/>
        <v>151784030.15263745</v>
      </c>
      <c r="G951" s="14">
        <f ca="1">G950*(1+Returns!G951)</f>
        <v>24289864.777052663</v>
      </c>
      <c r="H951" s="14">
        <f ca="1">H950*(1+Returns!H951)</f>
        <v>14563531.335540742</v>
      </c>
      <c r="I951" s="14">
        <f ca="1">I950*(1+Returns!I951)</f>
        <v>7406294.8589570904</v>
      </c>
      <c r="J951" s="14">
        <f ca="1">J950*(1+Returns!J951)</f>
        <v>0</v>
      </c>
      <c r="K951" s="14">
        <f ca="1">K950*(1+Returns!K951)</f>
        <v>0</v>
      </c>
      <c r="L951" s="14">
        <f ca="1">L950*(1+Returns!L951)</f>
        <v>29077586.122751802</v>
      </c>
      <c r="M951" s="14">
        <f ca="1">M950*(1+Returns!M951)</f>
        <v>29325577.250339836</v>
      </c>
      <c r="N951" s="14">
        <f ca="1">N950*(1+Returns!N951)-R951-T951</f>
        <v>47135613.165273689</v>
      </c>
      <c r="O951" s="17">
        <f ca="1">(Assumptions!$B$16 / 252)*F950</f>
        <v>4811.9515093228438</v>
      </c>
      <c r="P951" s="17">
        <f t="shared" ca="1" si="144"/>
        <v>14437.357278368137</v>
      </c>
      <c r="Q951" s="16">
        <f t="shared" si="145"/>
        <v>0</v>
      </c>
      <c r="R951" s="17">
        <f t="shared" si="146"/>
        <v>0</v>
      </c>
      <c r="S951" s="19">
        <f t="shared" si="147"/>
        <v>0</v>
      </c>
      <c r="T951" s="20">
        <f ca="1">IF(AND(S951=1,F950&gt;D950),Assumptions!$B$17*(F950-D950),0)</f>
        <v>0</v>
      </c>
      <c r="U951" s="27">
        <f t="shared" ca="1" si="148"/>
        <v>1.3693260272176211E-3</v>
      </c>
      <c r="V951" s="34">
        <f t="shared" ca="1" si="149"/>
        <v>0.51784030152637639</v>
      </c>
    </row>
    <row r="952" spans="1:22" x14ac:dyDescent="0.25">
      <c r="A952" s="4">
        <f t="shared" si="140"/>
        <v>12</v>
      </c>
      <c r="B952" s="4">
        <f t="shared" si="141"/>
        <v>2015</v>
      </c>
      <c r="C952" s="9">
        <v>42342</v>
      </c>
      <c r="D952" s="12">
        <f ca="1">(1+[1]Returns!E952)*D951</f>
        <v>143250286.67401755</v>
      </c>
      <c r="E952" s="12">
        <f t="shared" ca="1" si="142"/>
        <v>151749377.19387323</v>
      </c>
      <c r="F952" s="12">
        <f t="shared" ca="1" si="143"/>
        <v>151730121.29595509</v>
      </c>
      <c r="G952" s="14">
        <f ca="1">G951*(1+Returns!G952)</f>
        <v>24171494.468683448</v>
      </c>
      <c r="H952" s="14">
        <f ca="1">H951*(1+Returns!H952)</f>
        <v>14571533.664508376</v>
      </c>
      <c r="I952" s="14">
        <f ca="1">I951*(1+Returns!I952)</f>
        <v>7410544.9213010911</v>
      </c>
      <c r="J952" s="14">
        <f ca="1">J951*(1+Returns!J952)</f>
        <v>0</v>
      </c>
      <c r="K952" s="14">
        <f ca="1">K951*(1+Returns!K952)</f>
        <v>0</v>
      </c>
      <c r="L952" s="14">
        <f ca="1">L951*(1+Returns!L952)</f>
        <v>29093492.501229685</v>
      </c>
      <c r="M952" s="14">
        <f ca="1">M951*(1+Returns!M952)</f>
        <v>29341977.346744522</v>
      </c>
      <c r="N952" s="14">
        <f ca="1">N951*(1+Returns!N952)-R952-T952</f>
        <v>47160334.29140611</v>
      </c>
      <c r="O952" s="17">
        <f ca="1">(Assumptions!$B$16 / 252)*F951</f>
        <v>4818.5406397662682</v>
      </c>
      <c r="P952" s="17">
        <f t="shared" ca="1" si="144"/>
        <v>19255.897918134404</v>
      </c>
      <c r="Q952" s="16">
        <f t="shared" si="145"/>
        <v>0</v>
      </c>
      <c r="R952" s="17">
        <f t="shared" si="146"/>
        <v>0</v>
      </c>
      <c r="S952" s="19">
        <f t="shared" si="147"/>
        <v>0</v>
      </c>
      <c r="T952" s="20">
        <f ca="1">IF(AND(S952=1,F951&gt;D951),Assumptions!$B$17*(F951-D951),0)</f>
        <v>0</v>
      </c>
      <c r="U952" s="27">
        <f t="shared" ca="1" si="148"/>
        <v>-3.5516817301628478E-4</v>
      </c>
      <c r="V952" s="34">
        <f t="shared" ca="1" si="149"/>
        <v>0.51730121295955267</v>
      </c>
    </row>
    <row r="953" spans="1:22" x14ac:dyDescent="0.25">
      <c r="A953" s="4">
        <f t="shared" si="140"/>
        <v>12</v>
      </c>
      <c r="B953" s="4">
        <f t="shared" si="141"/>
        <v>2015</v>
      </c>
      <c r="C953" s="9">
        <v>42345</v>
      </c>
      <c r="D953" s="12">
        <f ca="1">(1+[1]Returns!E953)*D952</f>
        <v>143325487.34450993</v>
      </c>
      <c r="E953" s="12">
        <f t="shared" ca="1" si="142"/>
        <v>151575510.41781658</v>
      </c>
      <c r="F953" s="12">
        <f t="shared" ca="1" si="143"/>
        <v>151551437.69065094</v>
      </c>
      <c r="G953" s="14">
        <f ca="1">G952*(1+Returns!G953)</f>
        <v>23928310.0259584</v>
      </c>
      <c r="H953" s="14">
        <f ca="1">H952*(1+Returns!H953)</f>
        <v>14579540.390573626</v>
      </c>
      <c r="I953" s="14">
        <f ca="1">I952*(1+Returns!I953)</f>
        <v>7414797.4225204373</v>
      </c>
      <c r="J953" s="14">
        <f ca="1">J952*(1+Returns!J953)</f>
        <v>0</v>
      </c>
      <c r="K953" s="14">
        <f ca="1">K952*(1+Returns!K953)</f>
        <v>0</v>
      </c>
      <c r="L953" s="14">
        <f ca="1">L952*(1+Returns!L953)</f>
        <v>29109407.581010189</v>
      </c>
      <c r="M953" s="14">
        <f ca="1">M952*(1+Returns!M953)</f>
        <v>29358386.614773005</v>
      </c>
      <c r="N953" s="14">
        <f ca="1">N952*(1+Returns!N953)-R953-T953</f>
        <v>47185068.382980928</v>
      </c>
      <c r="O953" s="17">
        <f ca="1">(Assumptions!$B$16 / 252)*F952</f>
        <v>4816.8292474906375</v>
      </c>
      <c r="P953" s="17">
        <f t="shared" ca="1" si="144"/>
        <v>24072.727165625041</v>
      </c>
      <c r="Q953" s="16">
        <f t="shared" si="145"/>
        <v>0</v>
      </c>
      <c r="R953" s="17">
        <f t="shared" si="146"/>
        <v>0</v>
      </c>
      <c r="S953" s="19">
        <f t="shared" si="147"/>
        <v>0</v>
      </c>
      <c r="T953" s="20">
        <f ca="1">IF(AND(S953=1,F952&gt;D952),Assumptions!$B$17*(F952-D952),0)</f>
        <v>0</v>
      </c>
      <c r="U953" s="27">
        <f t="shared" ca="1" si="148"/>
        <v>-1.1776409573655E-3</v>
      </c>
      <c r="V953" s="34">
        <f t="shared" ca="1" si="149"/>
        <v>0.51551437690651114</v>
      </c>
    </row>
    <row r="954" spans="1:22" x14ac:dyDescent="0.25">
      <c r="A954" s="4">
        <f t="shared" si="140"/>
        <v>12</v>
      </c>
      <c r="B954" s="4">
        <f t="shared" si="141"/>
        <v>2015</v>
      </c>
      <c r="C954" s="9">
        <v>42346</v>
      </c>
      <c r="D954" s="12">
        <f ca="1">(1+[1]Returns!E954)*D953</f>
        <v>143400727.49234629</v>
      </c>
      <c r="E954" s="12">
        <f t="shared" ca="1" si="142"/>
        <v>151575609.01255813</v>
      </c>
      <c r="F954" s="12">
        <f t="shared" ca="1" si="143"/>
        <v>151546725.12864041</v>
      </c>
      <c r="G954" s="14">
        <f ca="1">G953*(1+Returns!G954)</f>
        <v>23859053.259185128</v>
      </c>
      <c r="H954" s="14">
        <f ca="1">H953*(1+Returns!H954)</f>
        <v>14587551.516152596</v>
      </c>
      <c r="I954" s="14">
        <f ca="1">I953*(1+Returns!I954)</f>
        <v>7419052.3640146637</v>
      </c>
      <c r="J954" s="14">
        <f ca="1">J953*(1+Returns!J954)</f>
        <v>0</v>
      </c>
      <c r="K954" s="14">
        <f ca="1">K953*(1+Returns!K954)</f>
        <v>0</v>
      </c>
      <c r="L954" s="14">
        <f ca="1">L953*(1+Returns!L954)</f>
        <v>29125331.366853204</v>
      </c>
      <c r="M954" s="14">
        <f ca="1">M953*(1+Returns!M954)</f>
        <v>29374805.059554439</v>
      </c>
      <c r="N954" s="14">
        <f ca="1">N953*(1+Returns!N954)-R954-T954</f>
        <v>47209815.446798101</v>
      </c>
      <c r="O954" s="17">
        <f ca="1">(Assumptions!$B$16 / 252)*F953</f>
        <v>4811.1567520841563</v>
      </c>
      <c r="P954" s="17">
        <f t="shared" ca="1" si="144"/>
        <v>28883.883917709198</v>
      </c>
      <c r="Q954" s="16">
        <f t="shared" si="145"/>
        <v>0</v>
      </c>
      <c r="R954" s="17">
        <f t="shared" si="146"/>
        <v>0</v>
      </c>
      <c r="S954" s="19">
        <f t="shared" si="147"/>
        <v>0</v>
      </c>
      <c r="T954" s="20">
        <f ca="1">IF(AND(S954=1,F953&gt;D953),Assumptions!$B$17*(F953-D953),0)</f>
        <v>0</v>
      </c>
      <c r="U954" s="27">
        <f t="shared" ca="1" si="148"/>
        <v>-3.1095462255881223E-5</v>
      </c>
      <c r="V954" s="34">
        <f t="shared" ca="1" si="149"/>
        <v>0.5154672512864058</v>
      </c>
    </row>
    <row r="955" spans="1:22" x14ac:dyDescent="0.25">
      <c r="A955" s="4">
        <f t="shared" si="140"/>
        <v>12</v>
      </c>
      <c r="B955" s="4">
        <f t="shared" si="141"/>
        <v>2015</v>
      </c>
      <c r="C955" s="9">
        <v>42347</v>
      </c>
      <c r="D955" s="12">
        <f ca="1">(1+[1]Returns!E955)*D954</f>
        <v>143476007.13825065</v>
      </c>
      <c r="E955" s="12">
        <f t="shared" ca="1" si="142"/>
        <v>151681615.63055652</v>
      </c>
      <c r="F955" s="12">
        <f t="shared" ca="1" si="143"/>
        <v>151647920.73949188</v>
      </c>
      <c r="G955" s="14">
        <f ca="1">G954*(1+Returns!G955)</f>
        <v>23895666.800306469</v>
      </c>
      <c r="H955" s="14">
        <f ca="1">H954*(1+Returns!H955)</f>
        <v>14595567.043662719</v>
      </c>
      <c r="I955" s="14">
        <f ca="1">I954*(1+Returns!I955)</f>
        <v>7423309.7471841089</v>
      </c>
      <c r="J955" s="14">
        <f ca="1">J954*(1+Returns!J955)</f>
        <v>0</v>
      </c>
      <c r="K955" s="14">
        <f ca="1">K954*(1+Returns!K955)</f>
        <v>0</v>
      </c>
      <c r="L955" s="14">
        <f ca="1">L954*(1+Returns!L955)</f>
        <v>29141263.863521229</v>
      </c>
      <c r="M955" s="14">
        <f ca="1">M954*(1+Returns!M955)</f>
        <v>29391232.686220851</v>
      </c>
      <c r="N955" s="14">
        <f ca="1">N954*(1+Returns!N955)-R955-T955</f>
        <v>47234575.489661157</v>
      </c>
      <c r="O955" s="17">
        <f ca="1">(Assumptions!$B$16 / 252)*F954</f>
        <v>4811.007146940965</v>
      </c>
      <c r="P955" s="17">
        <f t="shared" ca="1" si="144"/>
        <v>33694.891064650161</v>
      </c>
      <c r="Q955" s="16">
        <f t="shared" si="145"/>
        <v>0</v>
      </c>
      <c r="R955" s="17">
        <f t="shared" si="146"/>
        <v>0</v>
      </c>
      <c r="S955" s="19">
        <f t="shared" si="147"/>
        <v>0</v>
      </c>
      <c r="T955" s="20">
        <f ca="1">IF(AND(S955=1,F954&gt;D954),Assumptions!$B$17*(F954-D954),0)</f>
        <v>0</v>
      </c>
      <c r="U955" s="27">
        <f t="shared" ca="1" si="148"/>
        <v>6.6775188157697229E-4</v>
      </c>
      <c r="V955" s="34">
        <f t="shared" ca="1" si="149"/>
        <v>0.51647920739492048</v>
      </c>
    </row>
    <row r="956" spans="1:22" x14ac:dyDescent="0.25">
      <c r="A956" s="4">
        <f t="shared" si="140"/>
        <v>12</v>
      </c>
      <c r="B956" s="4">
        <f t="shared" si="141"/>
        <v>2015</v>
      </c>
      <c r="C956" s="9">
        <v>42348</v>
      </c>
      <c r="D956" s="12">
        <f ca="1">(1+[1]Returns!E956)*D955</f>
        <v>143551326.30295792</v>
      </c>
      <c r="E956" s="12">
        <f t="shared" ca="1" si="142"/>
        <v>151786387.68966472</v>
      </c>
      <c r="F956" s="12">
        <f t="shared" ca="1" si="143"/>
        <v>151747878.57889405</v>
      </c>
      <c r="G956" s="14">
        <f ca="1">G955*(1+Returns!G956)</f>
        <v>23931008.04664835</v>
      </c>
      <c r="H956" s="14">
        <f ca="1">H955*(1+Returns!H956)</f>
        <v>14603586.975522757</v>
      </c>
      <c r="I956" s="14">
        <f ca="1">I955*(1+Returns!I956)</f>
        <v>7427569.5734299151</v>
      </c>
      <c r="J956" s="14">
        <f ca="1">J955*(1+Returns!J956)</f>
        <v>0</v>
      </c>
      <c r="K956" s="14">
        <f ca="1">K955*(1+Returns!K956)</f>
        <v>0</v>
      </c>
      <c r="L956" s="14">
        <f ca="1">L955*(1+Returns!L956)</f>
        <v>29157205.075779367</v>
      </c>
      <c r="M956" s="14">
        <f ca="1">M955*(1+Returns!M956)</f>
        <v>29407669.499907136</v>
      </c>
      <c r="N956" s="14">
        <f ca="1">N955*(1+Returns!N956)-R956-T956</f>
        <v>47259348.518377192</v>
      </c>
      <c r="O956" s="17">
        <f ca="1">(Assumptions!$B$16 / 252)*F955</f>
        <v>4814.219706015615</v>
      </c>
      <c r="P956" s="17">
        <f t="shared" ca="1" si="144"/>
        <v>38509.110770665779</v>
      </c>
      <c r="Q956" s="16">
        <f t="shared" si="145"/>
        <v>0</v>
      </c>
      <c r="R956" s="17">
        <f t="shared" si="146"/>
        <v>0</v>
      </c>
      <c r="S956" s="19">
        <f t="shared" si="147"/>
        <v>0</v>
      </c>
      <c r="T956" s="20">
        <f ca="1">IF(AND(S956=1,F955&gt;D955),Assumptions!$B$17*(F955-D955),0)</f>
        <v>0</v>
      </c>
      <c r="U956" s="27">
        <f t="shared" ca="1" si="148"/>
        <v>6.5914414727696879E-4</v>
      </c>
      <c r="V956" s="34">
        <f t="shared" ca="1" si="149"/>
        <v>0.51747878578894202</v>
      </c>
    </row>
    <row r="957" spans="1:22" x14ac:dyDescent="0.25">
      <c r="A957" s="4">
        <f t="shared" si="140"/>
        <v>12</v>
      </c>
      <c r="B957" s="4">
        <f t="shared" si="141"/>
        <v>2015</v>
      </c>
      <c r="C957" s="9">
        <v>42349</v>
      </c>
      <c r="D957" s="12">
        <f ca="1">(1+[1]Returns!E957)*D956</f>
        <v>143626685.00721392</v>
      </c>
      <c r="E957" s="12">
        <f t="shared" ca="1" si="142"/>
        <v>151943165.07293648</v>
      </c>
      <c r="F957" s="12">
        <f t="shared" ca="1" si="143"/>
        <v>151899838.56919506</v>
      </c>
      <c r="G957" s="14">
        <f ca="1">G956*(1+Returns!G957)</f>
        <v>24018316.860726405</v>
      </c>
      <c r="H957" s="14">
        <f ca="1">H956*(1+Returns!H957)</f>
        <v>14611611.314152798</v>
      </c>
      <c r="I957" s="14">
        <f ca="1">I956*(1+Returns!I957)</f>
        <v>7431831.8441540282</v>
      </c>
      <c r="J957" s="14">
        <f ca="1">J956*(1+Returns!J957)</f>
        <v>0</v>
      </c>
      <c r="K957" s="14">
        <f ca="1">K956*(1+Returns!K957)</f>
        <v>0</v>
      </c>
      <c r="L957" s="14">
        <f ca="1">L956*(1+Returns!L957)</f>
        <v>29173155.008395325</v>
      </c>
      <c r="M957" s="14">
        <f ca="1">M956*(1+Returns!M957)</f>
        <v>29424115.505751066</v>
      </c>
      <c r="N957" s="14">
        <f ca="1">N956*(1+Returns!N957)-R957-T957</f>
        <v>47284134.539756872</v>
      </c>
      <c r="O957" s="17">
        <f ca="1">(Assumptions!$B$16 / 252)*F956</f>
        <v>4817.3929707585412</v>
      </c>
      <c r="P957" s="17">
        <f t="shared" ca="1" si="144"/>
        <v>43326.50374142432</v>
      </c>
      <c r="Q957" s="16">
        <f t="shared" si="145"/>
        <v>0</v>
      </c>
      <c r="R957" s="17">
        <f t="shared" si="146"/>
        <v>0</v>
      </c>
      <c r="S957" s="19">
        <f t="shared" si="147"/>
        <v>0</v>
      </c>
      <c r="T957" s="20">
        <f ca="1">IF(AND(S957=1,F956&gt;D956),Assumptions!$B$17*(F956-D956),0)</f>
        <v>0</v>
      </c>
      <c r="U957" s="27">
        <f t="shared" ca="1" si="148"/>
        <v>1.001397790362013E-3</v>
      </c>
      <c r="V957" s="34">
        <f t="shared" ca="1" si="149"/>
        <v>0.51899838569195222</v>
      </c>
    </row>
    <row r="958" spans="1:22" x14ac:dyDescent="0.25">
      <c r="A958" s="4">
        <f t="shared" si="140"/>
        <v>12</v>
      </c>
      <c r="B958" s="4">
        <f t="shared" si="141"/>
        <v>2015</v>
      </c>
      <c r="C958" s="9">
        <v>42352</v>
      </c>
      <c r="D958" s="12">
        <f ca="1">(1+[1]Returns!E958)*D957</f>
        <v>143702083.27177531</v>
      </c>
      <c r="E958" s="12">
        <f t="shared" ca="1" si="142"/>
        <v>152263546.99972251</v>
      </c>
      <c r="F958" s="12">
        <f t="shared" ca="1" si="143"/>
        <v>152215398.27888367</v>
      </c>
      <c r="G958" s="14">
        <f ca="1">G957*(1+Returns!G958)</f>
        <v>24269192.441341922</v>
      </c>
      <c r="H958" s="14">
        <f ca="1">H957*(1+Returns!H958)</f>
        <v>14619640.061974263</v>
      </c>
      <c r="I958" s="14">
        <f ca="1">I957*(1+Returns!I958)</f>
        <v>7436096.5607591989</v>
      </c>
      <c r="J958" s="14">
        <f ca="1">J957*(1+Returns!J958)</f>
        <v>0</v>
      </c>
      <c r="K958" s="14">
        <f ca="1">K957*(1+Returns!K958)</f>
        <v>0</v>
      </c>
      <c r="L958" s="14">
        <f ca="1">L957*(1+Returns!L958)</f>
        <v>29189113.666139424</v>
      </c>
      <c r="M958" s="14">
        <f ca="1">M957*(1+Returns!M958)</f>
        <v>29440570.708893277</v>
      </c>
      <c r="N958" s="14">
        <f ca="1">N957*(1+Returns!N958)-R958-T958</f>
        <v>47308933.560614437</v>
      </c>
      <c r="O958" s="17">
        <f ca="1">(Assumptions!$B$16 / 252)*F957</f>
        <v>4822.2170974347637</v>
      </c>
      <c r="P958" s="17">
        <f t="shared" ca="1" si="144"/>
        <v>48148.720838859081</v>
      </c>
      <c r="Q958" s="16">
        <f t="shared" si="145"/>
        <v>0</v>
      </c>
      <c r="R958" s="17">
        <f t="shared" si="146"/>
        <v>0</v>
      </c>
      <c r="S958" s="19">
        <f t="shared" si="147"/>
        <v>0</v>
      </c>
      <c r="T958" s="20">
        <f ca="1">IF(AND(S958=1,F957&gt;D957),Assumptions!$B$17*(F957-D957),0)</f>
        <v>0</v>
      </c>
      <c r="U958" s="27">
        <f t="shared" ca="1" si="148"/>
        <v>2.0774196514030674E-3</v>
      </c>
      <c r="V958" s="34">
        <f t="shared" ca="1" si="149"/>
        <v>0.52215398278883818</v>
      </c>
    </row>
    <row r="959" spans="1:22" x14ac:dyDescent="0.25">
      <c r="A959" s="4">
        <f t="shared" si="140"/>
        <v>12</v>
      </c>
      <c r="B959" s="4">
        <f t="shared" si="141"/>
        <v>2015</v>
      </c>
      <c r="C959" s="9">
        <v>42353</v>
      </c>
      <c r="D959" s="12">
        <f ca="1">(1+[1]Returns!E959)*D958</f>
        <v>143777521.11740965</v>
      </c>
      <c r="E959" s="12">
        <f t="shared" ca="1" si="142"/>
        <v>152277238.21504366</v>
      </c>
      <c r="F959" s="12">
        <f t="shared" ca="1" si="143"/>
        <v>152224257.2593388</v>
      </c>
      <c r="G959" s="14">
        <f ca="1">G958*(1+Returns!G959)</f>
        <v>24213339.512955215</v>
      </c>
      <c r="H959" s="14">
        <f ca="1">H958*(1+Returns!H959)</f>
        <v>14627673.221409902</v>
      </c>
      <c r="I959" s="14">
        <f ca="1">I958*(1+Returns!I959)</f>
        <v>7440363.7246489832</v>
      </c>
      <c r="J959" s="14">
        <f ca="1">J958*(1+Returns!J959)</f>
        <v>0</v>
      </c>
      <c r="K959" s="14">
        <f ca="1">K958*(1+Returns!K959)</f>
        <v>0</v>
      </c>
      <c r="L959" s="14">
        <f ca="1">L958*(1+Returns!L959)</f>
        <v>29205081.053784586</v>
      </c>
      <c r="M959" s="14">
        <f ca="1">M958*(1+Returns!M959)</f>
        <v>29457035.114477288</v>
      </c>
      <c r="N959" s="14">
        <f ca="1">N958*(1+Returns!N959)-R959-T959</f>
        <v>47333745.58776769</v>
      </c>
      <c r="O959" s="17">
        <f ca="1">(Assumptions!$B$16 / 252)*F958</f>
        <v>4832.2348659963063</v>
      </c>
      <c r="P959" s="17">
        <f t="shared" ca="1" si="144"/>
        <v>52980.955704855383</v>
      </c>
      <c r="Q959" s="16">
        <f t="shared" si="145"/>
        <v>0</v>
      </c>
      <c r="R959" s="17">
        <f t="shared" si="146"/>
        <v>0</v>
      </c>
      <c r="S959" s="19">
        <f t="shared" si="147"/>
        <v>0</v>
      </c>
      <c r="T959" s="20">
        <f ca="1">IF(AND(S959=1,F958&gt;D958),Assumptions!$B$17*(F958-D958),0)</f>
        <v>0</v>
      </c>
      <c r="U959" s="27">
        <f t="shared" ca="1" si="148"/>
        <v>5.8200290872667537E-5</v>
      </c>
      <c r="V959" s="34">
        <f t="shared" ca="1" si="149"/>
        <v>0.52224257259338946</v>
      </c>
    </row>
    <row r="960" spans="1:22" x14ac:dyDescent="0.25">
      <c r="A960" s="4">
        <f t="shared" si="140"/>
        <v>12</v>
      </c>
      <c r="B960" s="4">
        <f t="shared" si="141"/>
        <v>2015</v>
      </c>
      <c r="C960" s="9">
        <v>42354</v>
      </c>
      <c r="D960" s="12">
        <f ca="1">(1+[1]Returns!E960)*D959</f>
        <v>143852998.56489542</v>
      </c>
      <c r="E960" s="12">
        <f t="shared" ca="1" si="142"/>
        <v>152276999.64475778</v>
      </c>
      <c r="F960" s="12">
        <f t="shared" ca="1" si="143"/>
        <v>152219186.17294946</v>
      </c>
      <c r="G960" s="14">
        <f ca="1">G959*(1+Returns!G960)</f>
        <v>24143518.980852362</v>
      </c>
      <c r="H960" s="14">
        <f ca="1">H959*(1+Returns!H960)</f>
        <v>14635710.794883797</v>
      </c>
      <c r="I960" s="14">
        <f ca="1">I959*(1+Returns!I960)</f>
        <v>7444633.3372277422</v>
      </c>
      <c r="J960" s="14">
        <f ca="1">J959*(1+Returns!J960)</f>
        <v>0</v>
      </c>
      <c r="K960" s="14">
        <f ca="1">K959*(1+Returns!K960)</f>
        <v>0</v>
      </c>
      <c r="L960" s="14">
        <f ca="1">L959*(1+Returns!L960)</f>
        <v>29221057.176106352</v>
      </c>
      <c r="M960" s="14">
        <f ca="1">M959*(1+Returns!M960)</f>
        <v>29473508.727649491</v>
      </c>
      <c r="N960" s="14">
        <f ca="1">N959*(1+Returns!N960)-R960-T960</f>
        <v>47358570.628038026</v>
      </c>
      <c r="O960" s="17">
        <f ca="1">(Assumptions!$B$16 / 252)*F959</f>
        <v>4832.5161034710727</v>
      </c>
      <c r="P960" s="17">
        <f t="shared" ca="1" si="144"/>
        <v>57813.47180832646</v>
      </c>
      <c r="Q960" s="16">
        <f t="shared" si="145"/>
        <v>0</v>
      </c>
      <c r="R960" s="17">
        <f t="shared" si="146"/>
        <v>0</v>
      </c>
      <c r="S960" s="19">
        <f t="shared" si="147"/>
        <v>0</v>
      </c>
      <c r="T960" s="20">
        <f ca="1">IF(AND(S960=1,F959&gt;D959),Assumptions!$B$17*(F959-D959),0)</f>
        <v>0</v>
      </c>
      <c r="U960" s="27">
        <f t="shared" ca="1" si="148"/>
        <v>-3.3313260847100956E-5</v>
      </c>
      <c r="V960" s="34">
        <f t="shared" ca="1" si="149"/>
        <v>0.52219186172949605</v>
      </c>
    </row>
    <row r="961" spans="1:22" x14ac:dyDescent="0.25">
      <c r="A961" s="4">
        <f t="shared" si="140"/>
        <v>12</v>
      </c>
      <c r="B961" s="4">
        <f t="shared" si="141"/>
        <v>2015</v>
      </c>
      <c r="C961" s="9">
        <v>42355</v>
      </c>
      <c r="D961" s="12">
        <f ca="1">(1+[1]Returns!E961)*D960</f>
        <v>143928515.63502204</v>
      </c>
      <c r="E961" s="12">
        <f t="shared" ca="1" si="142"/>
        <v>152238127.65578884</v>
      </c>
      <c r="F961" s="12">
        <f t="shared" ca="1" si="143"/>
        <v>152175481.82886392</v>
      </c>
      <c r="G961" s="14">
        <f ca="1">G960*(1+Returns!G961)</f>
        <v>24035027.191374388</v>
      </c>
      <c r="H961" s="14">
        <f ca="1">H960*(1+Returns!H961)</f>
        <v>14643752.784821361</v>
      </c>
      <c r="I961" s="14">
        <f ca="1">I960*(1+Returns!I961)</f>
        <v>7448905.3999006432</v>
      </c>
      <c r="J961" s="14">
        <f ca="1">J960*(1+Returns!J961)</f>
        <v>0</v>
      </c>
      <c r="K961" s="14">
        <f ca="1">K960*(1+Returns!K961)</f>
        <v>0</v>
      </c>
      <c r="L961" s="14">
        <f ca="1">L960*(1+Returns!L961)</f>
        <v>29237042.037882872</v>
      </c>
      <c r="M961" s="14">
        <f ca="1">M960*(1+Returns!M961)</f>
        <v>29489991.553559158</v>
      </c>
      <c r="N961" s="14">
        <f ca="1">N960*(1+Returns!N961)-R961-T961</f>
        <v>47383408.688250415</v>
      </c>
      <c r="O961" s="17">
        <f ca="1">(Assumptions!$B$16 / 252)*F960</f>
        <v>4832.3551166015704</v>
      </c>
      <c r="P961" s="17">
        <f t="shared" ca="1" si="144"/>
        <v>62645.826924928027</v>
      </c>
      <c r="Q961" s="16">
        <f t="shared" si="145"/>
        <v>0</v>
      </c>
      <c r="R961" s="17">
        <f t="shared" si="146"/>
        <v>0</v>
      </c>
      <c r="S961" s="19">
        <f t="shared" si="147"/>
        <v>0</v>
      </c>
      <c r="T961" s="20">
        <f ca="1">IF(AND(S961=1,F960&gt;D960),Assumptions!$B$17*(F960-D960),0)</f>
        <v>0</v>
      </c>
      <c r="U961" s="27">
        <f t="shared" ca="1" si="148"/>
        <v>-2.8711455621555082E-4</v>
      </c>
      <c r="V961" s="34">
        <f t="shared" ca="1" si="149"/>
        <v>0.52175481828864068</v>
      </c>
    </row>
    <row r="962" spans="1:22" x14ac:dyDescent="0.25">
      <c r="A962" s="4">
        <f t="shared" si="140"/>
        <v>12</v>
      </c>
      <c r="B962" s="4">
        <f t="shared" si="141"/>
        <v>2015</v>
      </c>
      <c r="C962" s="9">
        <v>42356</v>
      </c>
      <c r="D962" s="12">
        <f ca="1">(1+[1]Returns!E962)*D961</f>
        <v>144004072.34858978</v>
      </c>
      <c r="E962" s="12">
        <f t="shared" ca="1" si="142"/>
        <v>152171710.47849435</v>
      </c>
      <c r="F962" s="12">
        <f t="shared" ca="1" si="143"/>
        <v>152104233.68389231</v>
      </c>
      <c r="G962" s="14">
        <f ca="1">G961*(1+Returns!G962)</f>
        <v>23898952.354284592</v>
      </c>
      <c r="H962" s="14">
        <f ca="1">H961*(1+Returns!H962)</f>
        <v>14651799.19364934</v>
      </c>
      <c r="I962" s="14">
        <f ca="1">I961*(1+Returns!I962)</f>
        <v>7453179.9140736582</v>
      </c>
      <c r="J962" s="14">
        <f ca="1">J961*(1+Returns!J962)</f>
        <v>0</v>
      </c>
      <c r="K962" s="14">
        <f ca="1">K961*(1+Returns!K962)</f>
        <v>0</v>
      </c>
      <c r="L962" s="14">
        <f ca="1">L961*(1+Returns!L962)</f>
        <v>29253035.643894911</v>
      </c>
      <c r="M962" s="14">
        <f ca="1">M961*(1+Returns!M962)</f>
        <v>29506483.597358439</v>
      </c>
      <c r="N962" s="14">
        <f ca="1">N961*(1+Returns!N962)-R962-T962</f>
        <v>47408259.775233395</v>
      </c>
      <c r="O962" s="17">
        <f ca="1">(Assumptions!$B$16 / 252)*F961</f>
        <v>4830.9676771067907</v>
      </c>
      <c r="P962" s="17">
        <f t="shared" ca="1" si="144"/>
        <v>67476.794602034817</v>
      </c>
      <c r="Q962" s="16">
        <f t="shared" si="145"/>
        <v>0</v>
      </c>
      <c r="R962" s="17">
        <f t="shared" si="146"/>
        <v>0</v>
      </c>
      <c r="S962" s="19">
        <f t="shared" si="147"/>
        <v>0</v>
      </c>
      <c r="T962" s="20">
        <f ca="1">IF(AND(S962=1,F961&gt;D961),Assumptions!$B$17*(F961-D961),0)</f>
        <v>0</v>
      </c>
      <c r="U962" s="27">
        <f t="shared" ca="1" si="148"/>
        <v>-4.6819726880664714E-4</v>
      </c>
      <c r="V962" s="34">
        <f t="shared" ca="1" si="149"/>
        <v>0.52104233683892454</v>
      </c>
    </row>
    <row r="963" spans="1:22" x14ac:dyDescent="0.25">
      <c r="A963" s="4">
        <f t="shared" si="140"/>
        <v>12</v>
      </c>
      <c r="B963" s="4">
        <f t="shared" si="141"/>
        <v>2015</v>
      </c>
      <c r="C963" s="9">
        <v>42359</v>
      </c>
      <c r="D963" s="12">
        <f ca="1">(1+[1]Returns!E963)*D962</f>
        <v>144079668.72640988</v>
      </c>
      <c r="E963" s="12">
        <f t="shared" ca="1" si="142"/>
        <v>152338551.85964036</v>
      </c>
      <c r="F963" s="12">
        <f t="shared" ca="1" si="143"/>
        <v>152266246.35920709</v>
      </c>
      <c r="G963" s="14">
        <f ca="1">G962*(1+Returns!G963)</f>
        <v>23996098.195743665</v>
      </c>
      <c r="H963" s="14">
        <f ca="1">H962*(1+Returns!H963)</f>
        <v>14659850.023795815</v>
      </c>
      <c r="I963" s="14">
        <f ca="1">I962*(1+Returns!I963)</f>
        <v>7457456.8811535686</v>
      </c>
      <c r="J963" s="14">
        <f ca="1">J962*(1+Returns!J963)</f>
        <v>0</v>
      </c>
      <c r="K963" s="14">
        <f ca="1">K962*(1+Returns!K963)</f>
        <v>0</v>
      </c>
      <c r="L963" s="14">
        <f ca="1">L962*(1+Returns!L963)</f>
        <v>29269037.998925846</v>
      </c>
      <c r="M963" s="14">
        <f ca="1">M962*(1+Returns!M963)</f>
        <v>29522984.864202365</v>
      </c>
      <c r="N963" s="14">
        <f ca="1">N962*(1+Returns!N963)-R963-T963</f>
        <v>47433123.89581909</v>
      </c>
      <c r="O963" s="17">
        <f ca="1">(Assumptions!$B$16 / 252)*F962</f>
        <v>4828.7058312346762</v>
      </c>
      <c r="P963" s="17">
        <f t="shared" ca="1" si="144"/>
        <v>72305.500433269495</v>
      </c>
      <c r="Q963" s="16">
        <f t="shared" si="145"/>
        <v>0</v>
      </c>
      <c r="R963" s="17">
        <f t="shared" si="146"/>
        <v>0</v>
      </c>
      <c r="S963" s="19">
        <f t="shared" si="147"/>
        <v>0</v>
      </c>
      <c r="T963" s="20">
        <f ca="1">IF(AND(S963=1,F962&gt;D962),Assumptions!$B$17*(F962-D962),0)</f>
        <v>0</v>
      </c>
      <c r="U963" s="27">
        <f t="shared" ca="1" si="148"/>
        <v>1.0651424446967983E-3</v>
      </c>
      <c r="V963" s="34">
        <f t="shared" ca="1" si="149"/>
        <v>0.52266246359207247</v>
      </c>
    </row>
    <row r="964" spans="1:22" x14ac:dyDescent="0.25">
      <c r="A964" s="4">
        <f t="shared" ref="A964:A1031" si="150">MONTH(C964)</f>
        <v>12</v>
      </c>
      <c r="B964" s="4">
        <f t="shared" ref="B964:B1027" si="151">YEAR(C964)</f>
        <v>2015</v>
      </c>
      <c r="C964" s="9">
        <v>42360</v>
      </c>
      <c r="D964" s="12">
        <f ca="1">(1+[1]Returns!E964)*D963</f>
        <v>144155304.78930449</v>
      </c>
      <c r="E964" s="12">
        <f t="shared" ref="E964:E1031" ca="1" si="152">SUM(G964:N964)</f>
        <v>152616408.54660165</v>
      </c>
      <c r="F964" s="12">
        <f t="shared" ref="F964:F1027" ca="1" si="153">E964-P964</f>
        <v>152539269.1970776</v>
      </c>
      <c r="G964" s="14">
        <f ca="1">G963*(1+Returns!G964)</f>
        <v>24204221.442509748</v>
      </c>
      <c r="H964" s="14">
        <f ca="1">H963*(1+Returns!H964)</f>
        <v>14667905.277690198</v>
      </c>
      <c r="I964" s="14">
        <f ca="1">I963*(1+Returns!I964)</f>
        <v>7461736.3025479615</v>
      </c>
      <c r="J964" s="14">
        <f ca="1">J963*(1+Returns!J964)</f>
        <v>0</v>
      </c>
      <c r="K964" s="14">
        <f ca="1">K963*(1+Returns!K964)</f>
        <v>0</v>
      </c>
      <c r="L964" s="14">
        <f ca="1">L963*(1+Returns!L964)</f>
        <v>29285049.107761674</v>
      </c>
      <c r="M964" s="14">
        <f ca="1">M963*(1+Returns!M964)</f>
        <v>29539495.35924885</v>
      </c>
      <c r="N964" s="14">
        <f ca="1">N963*(1+Returns!N964)-R964-T964</f>
        <v>47458001.056843214</v>
      </c>
      <c r="O964" s="17">
        <f ca="1">(Assumptions!$B$16 / 252)*F963</f>
        <v>4833.8490907684791</v>
      </c>
      <c r="P964" s="17">
        <f t="shared" ca="1" si="144"/>
        <v>77139.349524037971</v>
      </c>
      <c r="Q964" s="16">
        <f t="shared" si="145"/>
        <v>0</v>
      </c>
      <c r="R964" s="17">
        <f t="shared" si="146"/>
        <v>0</v>
      </c>
      <c r="S964" s="19">
        <f t="shared" si="147"/>
        <v>0</v>
      </c>
      <c r="T964" s="20">
        <f ca="1">IF(AND(S964=1,F963&gt;D963),Assumptions!$B$17*(F963-D963),0)</f>
        <v>0</v>
      </c>
      <c r="U964" s="27">
        <f t="shared" ca="1" si="148"/>
        <v>1.7930621158575022E-3</v>
      </c>
      <c r="V964" s="34">
        <f t="shared" ca="1" si="149"/>
        <v>0.52539269197077765</v>
      </c>
    </row>
    <row r="965" spans="1:22" x14ac:dyDescent="0.25">
      <c r="A965" s="4">
        <f t="shared" si="150"/>
        <v>12</v>
      </c>
      <c r="B965" s="4">
        <f t="shared" si="151"/>
        <v>2015</v>
      </c>
      <c r="C965" s="9">
        <v>42361</v>
      </c>
      <c r="D965" s="12">
        <f ca="1">(1+[1]Returns!E965)*D964</f>
        <v>144230980.55810666</v>
      </c>
      <c r="E965" s="12">
        <f t="shared" ca="1" si="152"/>
        <v>152682038.05512679</v>
      </c>
      <c r="F965" s="12">
        <f t="shared" ca="1" si="153"/>
        <v>152600056.18912029</v>
      </c>
      <c r="G965" s="14">
        <f ca="1">G964*(1+Returns!G965)</f>
        <v>24200079.589703549</v>
      </c>
      <c r="H965" s="14">
        <f ca="1">H964*(1+Returns!H965)</f>
        <v>14675964.95776324</v>
      </c>
      <c r="I965" s="14">
        <f ca="1">I964*(1+Returns!I965)</f>
        <v>7466018.1796652321</v>
      </c>
      <c r="J965" s="14">
        <f ca="1">J964*(1+Returns!J965)</f>
        <v>0</v>
      </c>
      <c r="K965" s="14">
        <f ca="1">K964*(1+Returns!K965)</f>
        <v>0</v>
      </c>
      <c r="L965" s="14">
        <f ca="1">L964*(1+Returns!L965)</f>
        <v>29301068.975191005</v>
      </c>
      <c r="M965" s="14">
        <f ca="1">M964*(1+Returns!M965)</f>
        <v>29556015.087658696</v>
      </c>
      <c r="N965" s="14">
        <f ca="1">N964*(1+Returns!N965)-R965-T965</f>
        <v>47482891.265145056</v>
      </c>
      <c r="O965" s="17">
        <f ca="1">(Assumptions!$B$16 / 252)*F964</f>
        <v>4842.5164824469075</v>
      </c>
      <c r="P965" s="17">
        <f t="shared" ref="P965:P1028" ca="1" si="154">P964+O965-IF(Q965=1,P964,0)</f>
        <v>81981.866006484881</v>
      </c>
      <c r="Q965" s="16">
        <f t="shared" ref="Q965:Q1031" si="155">IF(DAY(C965)&lt;DAY(C964),1,0)</f>
        <v>0</v>
      </c>
      <c r="R965" s="17">
        <f t="shared" ref="R965:R1028" si="156">IF(Q965=1,P964,0)</f>
        <v>0</v>
      </c>
      <c r="S965" s="19">
        <f t="shared" ref="S965:S1031" si="157">IF(AND(DAY(C965)&lt;DAY(C964),OR(MONTH(C965)=7,MONTH(C965)=1)),1,0)</f>
        <v>0</v>
      </c>
      <c r="T965" s="20">
        <f ca="1">IF(AND(S965=1,F964&gt;D964),Assumptions!$B$17*(F964-D964),0)</f>
        <v>0</v>
      </c>
      <c r="U965" s="27">
        <f t="shared" ref="U965:U1031" ca="1" si="158">F965/F964-1</f>
        <v>3.9850061143376081E-4</v>
      </c>
      <c r="V965" s="34">
        <f t="shared" ca="1" si="149"/>
        <v>0.5260005618912047</v>
      </c>
    </row>
    <row r="966" spans="1:22" x14ac:dyDescent="0.25">
      <c r="A966" s="4">
        <f t="shared" si="150"/>
        <v>12</v>
      </c>
      <c r="B966" s="4">
        <f t="shared" si="151"/>
        <v>2015</v>
      </c>
      <c r="C966" s="9">
        <v>42362</v>
      </c>
      <c r="D966" s="12">
        <f ca="1">(1+[1]Returns!E966)*D965</f>
        <v>144306696.05366042</v>
      </c>
      <c r="E966" s="12">
        <f t="shared" ca="1" si="152"/>
        <v>152748005.46615118</v>
      </c>
      <c r="F966" s="12">
        <f t="shared" ca="1" si="153"/>
        <v>152661179.15391648</v>
      </c>
      <c r="G966" s="14">
        <f ca="1">G965*(1+Returns!G966)</f>
        <v>24196237.697621401</v>
      </c>
      <c r="H966" s="14">
        <f ca="1">H965*(1+Returns!H966)</f>
        <v>14684029.066447023</v>
      </c>
      <c r="I966" s="14">
        <f ca="1">I965*(1+Returns!I966)</f>
        <v>7470302.5139145833</v>
      </c>
      <c r="J966" s="14">
        <f ca="1">J965*(1+Returns!J966)</f>
        <v>0</v>
      </c>
      <c r="K966" s="14">
        <f ca="1">K965*(1+Returns!K966)</f>
        <v>0</v>
      </c>
      <c r="L966" s="14">
        <f ca="1">L965*(1+Returns!L966)</f>
        <v>29317097.606005076</v>
      </c>
      <c r="M966" s="14">
        <f ca="1">M965*(1+Returns!M966)</f>
        <v>29572544.054595582</v>
      </c>
      <c r="N966" s="14">
        <f ca="1">N965*(1+Returns!N966)-R966-T966</f>
        <v>47507794.527567498</v>
      </c>
      <c r="O966" s="17">
        <f ca="1">(Assumptions!$B$16 / 252)*F965</f>
        <v>4844.4462282260411</v>
      </c>
      <c r="P966" s="17">
        <f t="shared" ca="1" si="154"/>
        <v>86826.312234710917</v>
      </c>
      <c r="Q966" s="16">
        <f t="shared" si="155"/>
        <v>0</v>
      </c>
      <c r="R966" s="17">
        <f t="shared" si="156"/>
        <v>0</v>
      </c>
      <c r="S966" s="19">
        <f t="shared" si="157"/>
        <v>0</v>
      </c>
      <c r="T966" s="20">
        <f ca="1">IF(AND(S966=1,F965&gt;D965),Assumptions!$B$17*(F965-D965),0)</f>
        <v>0</v>
      </c>
      <c r="U966" s="27">
        <f t="shared" ca="1" si="158"/>
        <v>4.0054352745744204E-4</v>
      </c>
      <c r="V966" s="34">
        <f t="shared" ref="V966:V1029" ca="1" si="159">(1+V965)*(1+U966)-1</f>
        <v>0.5266117915391666</v>
      </c>
    </row>
    <row r="967" spans="1:22" x14ac:dyDescent="0.25">
      <c r="A967" s="4">
        <f t="shared" si="150"/>
        <v>12</v>
      </c>
      <c r="B967" s="4">
        <f t="shared" si="151"/>
        <v>2015</v>
      </c>
      <c r="C967" s="9">
        <v>42366</v>
      </c>
      <c r="D967" s="12">
        <f ca="1">(1+[1]Returns!E967)*D966</f>
        <v>144382451.29682073</v>
      </c>
      <c r="E967" s="12">
        <f t="shared" ca="1" si="152"/>
        <v>152966225.32691231</v>
      </c>
      <c r="F967" s="12">
        <f t="shared" ca="1" si="153"/>
        <v>152874552.62803781</v>
      </c>
      <c r="G967" s="14">
        <f ca="1">G966*(1+Returns!G967)</f>
        <v>24344610.292850487</v>
      </c>
      <c r="H967" s="14">
        <f ca="1">H966*(1+Returns!H967)</f>
        <v>14692097.60617497</v>
      </c>
      <c r="I967" s="14">
        <f ca="1">I966*(1+Returns!I967)</f>
        <v>7474589.3067060271</v>
      </c>
      <c r="J967" s="14">
        <f ca="1">J966*(1+Returns!J967)</f>
        <v>0</v>
      </c>
      <c r="K967" s="14">
        <f ca="1">K966*(1+Returns!K967)</f>
        <v>0</v>
      </c>
      <c r="L967" s="14">
        <f ca="1">L966*(1+Returns!L967)</f>
        <v>29333135.004997741</v>
      </c>
      <c r="M967" s="14">
        <f ca="1">M966*(1+Returns!M967)</f>
        <v>29589082.265226085</v>
      </c>
      <c r="N967" s="14">
        <f ca="1">N966*(1+Returns!N967)-R967-T967</f>
        <v>47532710.850957014</v>
      </c>
      <c r="O967" s="17">
        <f ca="1">(Assumptions!$B$16 / 252)*F966</f>
        <v>4846.3866398068722</v>
      </c>
      <c r="P967" s="17">
        <f t="shared" ca="1" si="154"/>
        <v>91672.698874517795</v>
      </c>
      <c r="Q967" s="16">
        <f t="shared" si="155"/>
        <v>0</v>
      </c>
      <c r="R967" s="17">
        <f t="shared" si="156"/>
        <v>0</v>
      </c>
      <c r="S967" s="19">
        <f t="shared" si="157"/>
        <v>0</v>
      </c>
      <c r="T967" s="20">
        <f ca="1">IF(AND(S967=1,F966&gt;D966),Assumptions!$B$17*(F966-D966),0)</f>
        <v>0</v>
      </c>
      <c r="U967" s="27">
        <f t="shared" ca="1" si="158"/>
        <v>1.3976930828381029E-3</v>
      </c>
      <c r="V967" s="34">
        <f t="shared" ca="1" si="159"/>
        <v>0.52874552628037996</v>
      </c>
    </row>
    <row r="968" spans="1:22" x14ac:dyDescent="0.25">
      <c r="A968" s="4">
        <f t="shared" si="150"/>
        <v>12</v>
      </c>
      <c r="B968" s="4">
        <f t="shared" si="151"/>
        <v>2015</v>
      </c>
      <c r="C968" s="9">
        <v>42367</v>
      </c>
      <c r="D968" s="12">
        <f ca="1">(1+[1]Returns!E968)*D967</f>
        <v>144458246.3084535</v>
      </c>
      <c r="E968" s="12">
        <f t="shared" ca="1" si="152"/>
        <v>152569301.35552546</v>
      </c>
      <c r="F968" s="12">
        <f t="shared" ca="1" si="153"/>
        <v>152472775.49625006</v>
      </c>
      <c r="G968" s="14">
        <f ca="1">G967*(1+Returns!G968)</f>
        <v>23877801.072844423</v>
      </c>
      <c r="H968" s="14">
        <f ca="1">H967*(1+Returns!H968)</f>
        <v>14700170.579381838</v>
      </c>
      <c r="I968" s="14">
        <f ca="1">I967*(1+Returns!I968)</f>
        <v>7478878.5594503852</v>
      </c>
      <c r="J968" s="14">
        <f ca="1">J967*(1+Returns!J968)</f>
        <v>0</v>
      </c>
      <c r="K968" s="14">
        <f ca="1">K967*(1+Returns!K968)</f>
        <v>0</v>
      </c>
      <c r="L968" s="14">
        <f ca="1">L967*(1+Returns!L968)</f>
        <v>29349181.176965479</v>
      </c>
      <c r="M968" s="14">
        <f ca="1">M967*(1+Returns!M968)</f>
        <v>29605629.72471967</v>
      </c>
      <c r="N968" s="14">
        <f ca="1">N967*(1+Returns!N968)-R968-T968</f>
        <v>47557640.242163658</v>
      </c>
      <c r="O968" s="17">
        <f ca="1">(Assumptions!$B$16 / 252)*F967</f>
        <v>4853.1604008900886</v>
      </c>
      <c r="P968" s="17">
        <f t="shared" ca="1" si="154"/>
        <v>96525.859275407885</v>
      </c>
      <c r="Q968" s="16">
        <f t="shared" si="155"/>
        <v>0</v>
      </c>
      <c r="R968" s="17">
        <f t="shared" si="156"/>
        <v>0</v>
      </c>
      <c r="S968" s="19">
        <f t="shared" si="157"/>
        <v>0</v>
      </c>
      <c r="T968" s="20">
        <f ca="1">IF(AND(S968=1,F967&gt;D967),Assumptions!$B$17*(F967-D967),0)</f>
        <v>0</v>
      </c>
      <c r="U968" s="27">
        <f t="shared" ca="1" si="158"/>
        <v>-2.6281491908292098E-3</v>
      </c>
      <c r="V968" s="34">
        <f t="shared" ca="1" si="159"/>
        <v>0.52472775496250246</v>
      </c>
    </row>
    <row r="969" spans="1:22" x14ac:dyDescent="0.25">
      <c r="A969" s="4">
        <f t="shared" si="150"/>
        <v>12</v>
      </c>
      <c r="B969" s="4">
        <f t="shared" si="151"/>
        <v>2015</v>
      </c>
      <c r="C969" s="9">
        <v>42368</v>
      </c>
      <c r="D969" s="12">
        <f ca="1">(1+[1]Returns!E969)*D968</f>
        <v>144534081.10943556</v>
      </c>
      <c r="E969" s="12">
        <f t="shared" ca="1" si="152"/>
        <v>152738811.31628972</v>
      </c>
      <c r="F969" s="12">
        <f t="shared" ca="1" si="153"/>
        <v>152637445.05144301</v>
      </c>
      <c r="G969" s="14">
        <f ca="1">G968*(1+Returns!G969)</f>
        <v>23977387.781229544</v>
      </c>
      <c r="H969" s="14">
        <f ca="1">H968*(1+Returns!H969)</f>
        <v>14708247.988503722</v>
      </c>
      <c r="I969" s="14">
        <f ca="1">I968*(1+Returns!I969)</f>
        <v>7483170.2735592872</v>
      </c>
      <c r="J969" s="14">
        <f ca="1">J968*(1+Returns!J969)</f>
        <v>0</v>
      </c>
      <c r="K969" s="14">
        <f ca="1">K968*(1+Returns!K969)</f>
        <v>0</v>
      </c>
      <c r="L969" s="14">
        <f ca="1">L968*(1+Returns!L969)</f>
        <v>29365236.126707386</v>
      </c>
      <c r="M969" s="14">
        <f ca="1">M968*(1+Returns!M969)</f>
        <v>29622186.438248686</v>
      </c>
      <c r="N969" s="14">
        <f ca="1">N968*(1+Returns!N969)-R969-T969</f>
        <v>47582582.708041094</v>
      </c>
      <c r="O969" s="17">
        <f ca="1">(Assumptions!$B$16 / 252)*F968</f>
        <v>4840.4055713095258</v>
      </c>
      <c r="P969" s="17">
        <f t="shared" ca="1" si="154"/>
        <v>101366.26484671741</v>
      </c>
      <c r="Q969" s="16">
        <f t="shared" si="155"/>
        <v>0</v>
      </c>
      <c r="R969" s="17">
        <f t="shared" si="156"/>
        <v>0</v>
      </c>
      <c r="S969" s="19">
        <f t="shared" si="157"/>
        <v>0</v>
      </c>
      <c r="T969" s="20">
        <f ca="1">IF(AND(S969=1,F968&gt;D968),Assumptions!$B$17*(F968-D968),0)</f>
        <v>0</v>
      </c>
      <c r="U969" s="27">
        <f t="shared" ca="1" si="158"/>
        <v>1.0799931637435201E-3</v>
      </c>
      <c r="V969" s="34">
        <f t="shared" ca="1" si="159"/>
        <v>0.52637445051443188</v>
      </c>
    </row>
    <row r="970" spans="1:22" x14ac:dyDescent="0.25">
      <c r="A970" s="4">
        <f t="shared" si="150"/>
        <v>12</v>
      </c>
      <c r="B970" s="4">
        <f t="shared" si="151"/>
        <v>2015</v>
      </c>
      <c r="C970" s="9">
        <v>42369</v>
      </c>
      <c r="D970" s="12">
        <f ca="1">(1+[1]Returns!E970)*D969</f>
        <v>144609955.72065476</v>
      </c>
      <c r="E970" s="12">
        <f t="shared" ca="1" si="152"/>
        <v>152804966.05715403</v>
      </c>
      <c r="F970" s="12">
        <f t="shared" ca="1" si="153"/>
        <v>152698754.15913108</v>
      </c>
      <c r="G970" s="14">
        <f ca="1">G969*(1+Returns!G970)</f>
        <v>23973581.245270681</v>
      </c>
      <c r="H970" s="14">
        <f ca="1">H969*(1+Returns!H970)</f>
        <v>14716329.835978057</v>
      </c>
      <c r="I970" s="14">
        <f ca="1">I969*(1+Returns!I970)</f>
        <v>7487464.4504451752</v>
      </c>
      <c r="J970" s="14">
        <f ca="1">J969*(1+Returns!J970)</f>
        <v>0</v>
      </c>
      <c r="K970" s="14">
        <f ca="1">K969*(1+Returns!K970)</f>
        <v>0</v>
      </c>
      <c r="L970" s="14">
        <f ca="1">L969*(1+Returns!L970)</f>
        <v>29381299.859025192</v>
      </c>
      <c r="M970" s="14">
        <f ca="1">M969*(1+Returns!M970)</f>
        <v>29638752.410988379</v>
      </c>
      <c r="N970" s="14">
        <f ca="1">N969*(1+Returns!N970)-R970-T970</f>
        <v>47607538.255446561</v>
      </c>
      <c r="O970" s="17">
        <f ca="1">(Assumptions!$B$16 / 252)*F969</f>
        <v>4845.6331762362861</v>
      </c>
      <c r="P970" s="17">
        <f t="shared" ca="1" si="154"/>
        <v>106211.8980229537</v>
      </c>
      <c r="Q970" s="16">
        <f t="shared" si="155"/>
        <v>0</v>
      </c>
      <c r="R970" s="17">
        <f t="shared" si="156"/>
        <v>0</v>
      </c>
      <c r="S970" s="19">
        <f t="shared" si="157"/>
        <v>0</v>
      </c>
      <c r="T970" s="20">
        <f ca="1">IF(AND(S970=1,F969&gt;D969),Assumptions!$B$17*(F969-D969),0)</f>
        <v>0</v>
      </c>
      <c r="U970" s="27">
        <f t="shared" ca="1" si="158"/>
        <v>4.0166492348858718E-4</v>
      </c>
      <c r="V970" s="34">
        <f t="shared" ca="1" si="159"/>
        <v>0.52698754159131278</v>
      </c>
    </row>
    <row r="971" spans="1:22" x14ac:dyDescent="0.25">
      <c r="A971" s="4">
        <f t="shared" si="150"/>
        <v>1</v>
      </c>
      <c r="B971" s="4">
        <f t="shared" si="151"/>
        <v>2016</v>
      </c>
      <c r="C971" s="9">
        <v>42373</v>
      </c>
      <c r="D971" s="12">
        <f ca="1">(1+[1]Returns!E971)*D970</f>
        <v>144685870.16300985</v>
      </c>
      <c r="E971" s="12">
        <f t="shared" ca="1" si="152"/>
        <v>151669310.50008541</v>
      </c>
      <c r="F971" s="12">
        <f t="shared" ca="1" si="153"/>
        <v>151664462.92058828</v>
      </c>
      <c r="G971" s="14">
        <f ca="1">G970*(1+Returns!G971)</f>
        <v>24087458.030033853</v>
      </c>
      <c r="H971" s="14">
        <f ca="1">H970*(1+Returns!H971)</f>
        <v>14724416.124243617</v>
      </c>
      <c r="I971" s="14">
        <f ca="1">I970*(1+Returns!I971)</f>
        <v>7491761.0915212994</v>
      </c>
      <c r="J971" s="14">
        <f ca="1">J970*(1+Returns!J971)</f>
        <v>0</v>
      </c>
      <c r="K971" s="14">
        <f ca="1">K970*(1+Returns!K971)</f>
        <v>0</v>
      </c>
      <c r="L971" s="14">
        <f ca="1">L970*(1+Returns!L971)</f>
        <v>29397372.378723249</v>
      </c>
      <c r="M971" s="14">
        <f ca="1">M970*(1+Returns!M971)</f>
        <v>29655327.64811689</v>
      </c>
      <c r="N971" s="14">
        <f ca="1">N970*(1+Returns!N971)-R971-T971</f>
        <v>46312975.227446504</v>
      </c>
      <c r="O971" s="17">
        <f ca="1">(Assumptions!$B$16 / 252)*F970</f>
        <v>4847.5794971152718</v>
      </c>
      <c r="P971" s="17">
        <f t="shared" ca="1" si="154"/>
        <v>4847.5794971152645</v>
      </c>
      <c r="Q971" s="16">
        <f t="shared" si="155"/>
        <v>1</v>
      </c>
      <c r="R971" s="17">
        <f t="shared" ca="1" si="156"/>
        <v>106211.8980229537</v>
      </c>
      <c r="S971" s="19">
        <f t="shared" si="157"/>
        <v>1</v>
      </c>
      <c r="T971" s="20">
        <f ca="1">IF(AND(S971=1,F970&gt;D970),Assumptions!$B$17*(F970-D970),0)</f>
        <v>1213319.7657714486</v>
      </c>
      <c r="U971" s="27">
        <f t="shared" ca="1" si="158"/>
        <v>-6.7734098044109903E-3</v>
      </c>
      <c r="V971" s="34">
        <f t="shared" ca="1" si="159"/>
        <v>0.51664462920588483</v>
      </c>
    </row>
    <row r="972" spans="1:22" x14ac:dyDescent="0.25">
      <c r="A972" s="4">
        <f t="shared" si="150"/>
        <v>1</v>
      </c>
      <c r="B972" s="4">
        <f t="shared" si="151"/>
        <v>2016</v>
      </c>
      <c r="C972" s="9">
        <v>42374</v>
      </c>
      <c r="D972" s="12">
        <f ca="1">(1+[1]Returns!E972)*D971</f>
        <v>144761824.4574106</v>
      </c>
      <c r="E972" s="12">
        <f t="shared" ca="1" si="152"/>
        <v>151898376.90722689</v>
      </c>
      <c r="F972" s="12">
        <f t="shared" ca="1" si="153"/>
        <v>151888714.58287516</v>
      </c>
      <c r="G972" s="14">
        <f ca="1">G971*(1+Returns!G972)</f>
        <v>24247179.101649575</v>
      </c>
      <c r="H972" s="14">
        <f ca="1">H971*(1+Returns!H972)</f>
        <v>14732506.855740516</v>
      </c>
      <c r="I972" s="14">
        <f ca="1">I971*(1+Returns!I972)</f>
        <v>7496060.1982017225</v>
      </c>
      <c r="J972" s="14">
        <f ca="1">J971*(1+Returns!J972)</f>
        <v>0</v>
      </c>
      <c r="K972" s="14">
        <f ca="1">K971*(1+Returns!K972)</f>
        <v>0</v>
      </c>
      <c r="L972" s="14">
        <f ca="1">L971*(1+Returns!L972)</f>
        <v>29413453.690608535</v>
      </c>
      <c r="M972" s="14">
        <f ca="1">M971*(1+Returns!M972)</f>
        <v>29671912.154815257</v>
      </c>
      <c r="N972" s="14">
        <f ca="1">N971*(1+Returns!N972)-R972-T972</f>
        <v>46337264.906211279</v>
      </c>
      <c r="O972" s="17">
        <f ca="1">(Assumptions!$B$16 / 252)*F971</f>
        <v>4814.7448546218502</v>
      </c>
      <c r="P972" s="17">
        <f t="shared" ca="1" si="154"/>
        <v>9662.3243517371156</v>
      </c>
      <c r="Q972" s="16">
        <f t="shared" si="155"/>
        <v>0</v>
      </c>
      <c r="R972" s="17">
        <f t="shared" si="156"/>
        <v>0</v>
      </c>
      <c r="S972" s="19">
        <f t="shared" si="157"/>
        <v>0</v>
      </c>
      <c r="T972" s="20">
        <f ca="1">IF(AND(S972=1,F971&gt;D971),Assumptions!$B$17*(F971-D971),0)</f>
        <v>0</v>
      </c>
      <c r="U972" s="27">
        <f t="shared" ca="1" si="158"/>
        <v>1.4786038731056106E-3</v>
      </c>
      <c r="V972" s="34">
        <f t="shared" ca="1" si="159"/>
        <v>0.51888714582875339</v>
      </c>
    </row>
    <row r="973" spans="1:22" x14ac:dyDescent="0.25">
      <c r="A973" s="4">
        <f t="shared" si="150"/>
        <v>1</v>
      </c>
      <c r="B973" s="4">
        <f t="shared" si="151"/>
        <v>2016</v>
      </c>
      <c r="C973" s="9">
        <v>42375</v>
      </c>
      <c r="D973" s="12">
        <f ca="1">(1+[1]Returns!E973)*D972</f>
        <v>144837818.62477776</v>
      </c>
      <c r="E973" s="12">
        <f t="shared" ca="1" si="152"/>
        <v>151653000.4329108</v>
      </c>
      <c r="F973" s="12">
        <f t="shared" ca="1" si="153"/>
        <v>151638516.24460405</v>
      </c>
      <c r="G973" s="14">
        <f ca="1">G972*(1+Returns!G973)</f>
        <v>23932419.568203125</v>
      </c>
      <c r="H973" s="14">
        <f ca="1">H972*(1+Returns!H973)</f>
        <v>14740602.032910207</v>
      </c>
      <c r="I973" s="14">
        <f ca="1">I972*(1+Returns!I973)</f>
        <v>7500361.7719013179</v>
      </c>
      <c r="J973" s="14">
        <f ca="1">J972*(1+Returns!J973)</f>
        <v>0</v>
      </c>
      <c r="K973" s="14">
        <f ca="1">K972*(1+Returns!K973)</f>
        <v>0</v>
      </c>
      <c r="L973" s="14">
        <f ca="1">L972*(1+Returns!L973)</f>
        <v>29429543.799490664</v>
      </c>
      <c r="M973" s="14">
        <f ca="1">M972*(1+Returns!M973)</f>
        <v>29688505.936267409</v>
      </c>
      <c r="N973" s="14">
        <f ca="1">N972*(1+Returns!N973)-R973-T973</f>
        <v>46361567.324138068</v>
      </c>
      <c r="O973" s="17">
        <f ca="1">(Assumptions!$B$16 / 252)*F972</f>
        <v>4821.8639550119096</v>
      </c>
      <c r="P973" s="17">
        <f t="shared" ca="1" si="154"/>
        <v>14484.188306749025</v>
      </c>
      <c r="Q973" s="16">
        <f t="shared" si="155"/>
        <v>0</v>
      </c>
      <c r="R973" s="17">
        <f t="shared" si="156"/>
        <v>0</v>
      </c>
      <c r="S973" s="19">
        <f t="shared" si="157"/>
        <v>0</v>
      </c>
      <c r="T973" s="20">
        <f ca="1">IF(AND(S973=1,F972&gt;D972),Assumptions!$B$17*(F972-D972),0)</f>
        <v>0</v>
      </c>
      <c r="U973" s="27">
        <f t="shared" ca="1" si="158"/>
        <v>-1.6472477165813126E-3</v>
      </c>
      <c r="V973" s="34">
        <f t="shared" ca="1" si="159"/>
        <v>0.51638516244604227</v>
      </c>
    </row>
    <row r="974" spans="1:22" x14ac:dyDescent="0.25">
      <c r="A974" s="4">
        <f t="shared" si="150"/>
        <v>1</v>
      </c>
      <c r="B974" s="4">
        <f t="shared" si="151"/>
        <v>2016</v>
      </c>
      <c r="C974" s="9">
        <v>42376</v>
      </c>
      <c r="D974" s="12">
        <f ca="1">(1+[1]Returns!E974)*D973</f>
        <v>144913852.68604302</v>
      </c>
      <c r="E974" s="12">
        <f t="shared" ca="1" si="152"/>
        <v>151598084.06661183</v>
      </c>
      <c r="F974" s="12">
        <f t="shared" ca="1" si="153"/>
        <v>151578785.95715445</v>
      </c>
      <c r="G974" s="14">
        <f ca="1">G973*(1+Returns!G974)</f>
        <v>23808082.398630347</v>
      </c>
      <c r="H974" s="14">
        <f ca="1">H973*(1+Returns!H974)</f>
        <v>14748701.658195488</v>
      </c>
      <c r="I974" s="14">
        <f ca="1">I973*(1+Returns!I974)</f>
        <v>7504665.8140357723</v>
      </c>
      <c r="J974" s="14">
        <f ca="1">J973*(1+Returns!J974)</f>
        <v>0</v>
      </c>
      <c r="K974" s="14">
        <f ca="1">K973*(1+Returns!K974)</f>
        <v>0</v>
      </c>
      <c r="L974" s="14">
        <f ca="1">L973*(1+Returns!L974)</f>
        <v>29445642.710181873</v>
      </c>
      <c r="M974" s="14">
        <f ca="1">M973*(1+Returns!M974)</f>
        <v>29705108.997660182</v>
      </c>
      <c r="N974" s="14">
        <f ca="1">N973*(1+Returns!N974)-R974-T974</f>
        <v>46385882.487908147</v>
      </c>
      <c r="O974" s="17">
        <f ca="1">(Assumptions!$B$16 / 252)*F973</f>
        <v>4813.921150622351</v>
      </c>
      <c r="P974" s="17">
        <f t="shared" ca="1" si="154"/>
        <v>19298.109457371378</v>
      </c>
      <c r="Q974" s="16">
        <f t="shared" si="155"/>
        <v>0</v>
      </c>
      <c r="R974" s="17">
        <f t="shared" si="156"/>
        <v>0</v>
      </c>
      <c r="S974" s="19">
        <f t="shared" si="157"/>
        <v>0</v>
      </c>
      <c r="T974" s="20">
        <f ca="1">IF(AND(S974=1,F973&gt;D973),Assumptions!$B$17*(F973-D973),0)</f>
        <v>0</v>
      </c>
      <c r="U974" s="27">
        <f t="shared" ca="1" si="158"/>
        <v>-3.9389918161192305E-4</v>
      </c>
      <c r="V974" s="34">
        <f t="shared" ca="1" si="159"/>
        <v>0.51578785957154638</v>
      </c>
    </row>
    <row r="975" spans="1:22" x14ac:dyDescent="0.25">
      <c r="A975" s="4">
        <f t="shared" si="150"/>
        <v>1</v>
      </c>
      <c r="B975" s="4">
        <f t="shared" si="151"/>
        <v>2016</v>
      </c>
      <c r="C975" s="9">
        <v>42377</v>
      </c>
      <c r="D975" s="12">
        <f ca="1">(1+[1]Returns!E975)*D974</f>
        <v>144989926.66214907</v>
      </c>
      <c r="E975" s="12">
        <f t="shared" ca="1" si="152"/>
        <v>151458394.51727906</v>
      </c>
      <c r="F975" s="12">
        <f t="shared" ca="1" si="153"/>
        <v>151434284.38287067</v>
      </c>
      <c r="G975" s="14">
        <f ca="1">G974*(1+Returns!G975)</f>
        <v>23598934.281330325</v>
      </c>
      <c r="H975" s="14">
        <f ca="1">H974*(1+Returns!H975)</f>
        <v>14756805.734040497</v>
      </c>
      <c r="I975" s="14">
        <f ca="1">I974*(1+Returns!I975)</f>
        <v>7508972.3260215828</v>
      </c>
      <c r="J975" s="14">
        <f ca="1">J974*(1+Returns!J975)</f>
        <v>0</v>
      </c>
      <c r="K975" s="14">
        <f ca="1">K974*(1+Returns!K975)</f>
        <v>0</v>
      </c>
      <c r="L975" s="14">
        <f ca="1">L974*(1+Returns!L975)</f>
        <v>29461750.42749704</v>
      </c>
      <c r="M975" s="14">
        <f ca="1">M974*(1+Returns!M975)</f>
        <v>29721721.344183311</v>
      </c>
      <c r="N975" s="14">
        <f ca="1">N974*(1+Returns!N975)-R975-T975</f>
        <v>46410210.404206306</v>
      </c>
      <c r="O975" s="17">
        <f ca="1">(Assumptions!$B$16 / 252)*F974</f>
        <v>4812.0249510207759</v>
      </c>
      <c r="P975" s="17">
        <f t="shared" ca="1" si="154"/>
        <v>24110.134408392154</v>
      </c>
      <c r="Q975" s="16">
        <f t="shared" si="155"/>
        <v>0</v>
      </c>
      <c r="R975" s="17">
        <f t="shared" si="156"/>
        <v>0</v>
      </c>
      <c r="S975" s="19">
        <f t="shared" si="157"/>
        <v>0</v>
      </c>
      <c r="T975" s="20">
        <f ca="1">IF(AND(S975=1,F974&gt;D974),Assumptions!$B$17*(F974-D974),0)</f>
        <v>0</v>
      </c>
      <c r="U975" s="27">
        <f t="shared" ca="1" si="158"/>
        <v>-9.5331001215848143E-4</v>
      </c>
      <c r="V975" s="34">
        <f t="shared" ca="1" si="159"/>
        <v>0.51434284382870854</v>
      </c>
    </row>
    <row r="976" spans="1:22" x14ac:dyDescent="0.25">
      <c r="A976" s="4">
        <f t="shared" si="150"/>
        <v>1</v>
      </c>
      <c r="B976" s="4">
        <f t="shared" si="151"/>
        <v>2016</v>
      </c>
      <c r="C976" s="9">
        <v>42380</v>
      </c>
      <c r="D976" s="12">
        <f ca="1">(1+[1]Returns!E976)*D975</f>
        <v>145066040.57404962</v>
      </c>
      <c r="E976" s="12">
        <f t="shared" ca="1" si="152"/>
        <v>151450554.20983392</v>
      </c>
      <c r="F976" s="12">
        <f t="shared" ca="1" si="153"/>
        <v>151421636.63782609</v>
      </c>
      <c r="G976" s="14">
        <f ca="1">G975*(1+Returns!G976)</f>
        <v>23521597.620663241</v>
      </c>
      <c r="H976" s="14">
        <f ca="1">H975*(1+Returns!H976)</f>
        <v>14764914.262890713</v>
      </c>
      <c r="I976" s="14">
        <f ca="1">I975*(1+Returns!I976)</f>
        <v>7513281.3092760602</v>
      </c>
      <c r="J976" s="14">
        <f ca="1">J975*(1+Returns!J976)</f>
        <v>0</v>
      </c>
      <c r="K976" s="14">
        <f ca="1">K975*(1+Returns!K976)</f>
        <v>0</v>
      </c>
      <c r="L976" s="14">
        <f ca="1">L975*(1+Returns!L976)</f>
        <v>29477866.95625367</v>
      </c>
      <c r="M976" s="14">
        <f ca="1">M975*(1+Returns!M976)</f>
        <v>29738342.981029429</v>
      </c>
      <c r="N976" s="14">
        <f ca="1">N975*(1+Returns!N976)-R976-T976</f>
        <v>46434551.07972084</v>
      </c>
      <c r="O976" s="17">
        <f ca="1">(Assumptions!$B$16 / 252)*F975</f>
        <v>4807.4375994562115</v>
      </c>
      <c r="P976" s="17">
        <f t="shared" ca="1" si="154"/>
        <v>28917.572007848365</v>
      </c>
      <c r="Q976" s="16">
        <f t="shared" si="155"/>
        <v>0</v>
      </c>
      <c r="R976" s="17">
        <f t="shared" si="156"/>
        <v>0</v>
      </c>
      <c r="S976" s="19">
        <f t="shared" si="157"/>
        <v>0</v>
      </c>
      <c r="T976" s="20">
        <f ca="1">IF(AND(S976=1,F975&gt;D975),Assumptions!$B$17*(F975-D975),0)</f>
        <v>0</v>
      </c>
      <c r="U976" s="27">
        <f t="shared" ca="1" si="158"/>
        <v>-8.3519693681810558E-5</v>
      </c>
      <c r="V976" s="34">
        <f t="shared" ca="1" si="159"/>
        <v>0.51421636637826262</v>
      </c>
    </row>
    <row r="977" spans="1:22" x14ac:dyDescent="0.25">
      <c r="A977" s="4">
        <f t="shared" si="150"/>
        <v>1</v>
      </c>
      <c r="B977" s="4">
        <f t="shared" si="151"/>
        <v>2016</v>
      </c>
      <c r="C977" s="9">
        <v>42381</v>
      </c>
      <c r="D977" s="12">
        <f ca="1">(1+[1]Returns!E977)*D976</f>
        <v>145142194.44270936</v>
      </c>
      <c r="E977" s="12">
        <f t="shared" ca="1" si="152"/>
        <v>151308360.02815795</v>
      </c>
      <c r="F977" s="12">
        <f t="shared" ca="1" si="153"/>
        <v>151274635.42006636</v>
      </c>
      <c r="G977" s="14">
        <f ca="1">G976*(1+Returns!G977)</f>
        <v>23309869.279938128</v>
      </c>
      <c r="H977" s="14">
        <f ca="1">H976*(1+Returns!H977)</f>
        <v>14773027.247192962</v>
      </c>
      <c r="I977" s="14">
        <f ca="1">I976*(1+Returns!I977)</f>
        <v>7517592.7652173294</v>
      </c>
      <c r="J977" s="14">
        <f ca="1">J976*(1+Returns!J977)</f>
        <v>0</v>
      </c>
      <c r="K977" s="14">
        <f ca="1">K976*(1+Returns!K977)</f>
        <v>0</v>
      </c>
      <c r="L977" s="14">
        <f ca="1">L976*(1+Returns!L977)</f>
        <v>29493992.301271908</v>
      </c>
      <c r="M977" s="14">
        <f ca="1">M976*(1+Returns!M977)</f>
        <v>29754973.913394071</v>
      </c>
      <c r="N977" s="14">
        <f ca="1">N976*(1+Returns!N977)-R977-T977</f>
        <v>46458904.521143548</v>
      </c>
      <c r="O977" s="17">
        <f ca="1">(Assumptions!$B$16 / 252)*F976</f>
        <v>4807.0360837405105</v>
      </c>
      <c r="P977" s="17">
        <f t="shared" ca="1" si="154"/>
        <v>33724.608091588874</v>
      </c>
      <c r="Q977" s="16">
        <f t="shared" si="155"/>
        <v>0</v>
      </c>
      <c r="R977" s="17">
        <f t="shared" si="156"/>
        <v>0</v>
      </c>
      <c r="S977" s="19">
        <f t="shared" si="157"/>
        <v>0</v>
      </c>
      <c r="T977" s="20">
        <f ca="1">IF(AND(S977=1,F976&gt;D976),Assumptions!$B$17*(F976-D976),0)</f>
        <v>0</v>
      </c>
      <c r="U977" s="27">
        <f t="shared" ca="1" si="158"/>
        <v>-9.7080721767217604E-4</v>
      </c>
      <c r="V977" s="34">
        <f t="shared" ca="1" si="159"/>
        <v>0.51274635420066517</v>
      </c>
    </row>
    <row r="978" spans="1:22" x14ac:dyDescent="0.25">
      <c r="A978" s="4">
        <f t="shared" si="150"/>
        <v>1</v>
      </c>
      <c r="B978" s="4">
        <f t="shared" si="151"/>
        <v>2016</v>
      </c>
      <c r="C978" s="9">
        <v>42382</v>
      </c>
      <c r="D978" s="12">
        <f ca="1">(1+[1]Returns!E978)*D977</f>
        <v>145218388.28910398</v>
      </c>
      <c r="E978" s="12">
        <f t="shared" ca="1" si="152"/>
        <v>151368750.99128437</v>
      </c>
      <c r="F978" s="12">
        <f t="shared" ca="1" si="153"/>
        <v>151330224.01381436</v>
      </c>
      <c r="G978" s="14">
        <f ca="1">G977*(1+Returns!G978)</f>
        <v>23300688.257604666</v>
      </c>
      <c r="H978" s="14">
        <f ca="1">H977*(1+Returns!H978)</f>
        <v>14781144.689395415</v>
      </c>
      <c r="I978" s="14">
        <f ca="1">I977*(1+Returns!I978)</f>
        <v>7521906.6952643273</v>
      </c>
      <c r="J978" s="14">
        <f ca="1">J977*(1+Returns!J978)</f>
        <v>0</v>
      </c>
      <c r="K978" s="14">
        <f ca="1">K977*(1+Returns!K978)</f>
        <v>0</v>
      </c>
      <c r="L978" s="14">
        <f ca="1">L977*(1+Returns!L978)</f>
        <v>29510126.467374533</v>
      </c>
      <c r="M978" s="14">
        <f ca="1">M977*(1+Returns!M978)</f>
        <v>29771614.146475688</v>
      </c>
      <c r="N978" s="14">
        <f ca="1">N977*(1+Returns!N978)-R978-T978</f>
        <v>46483270.735169746</v>
      </c>
      <c r="O978" s="17">
        <f ca="1">(Assumptions!$B$16 / 252)*F977</f>
        <v>4802.3693784148045</v>
      </c>
      <c r="P978" s="17">
        <f t="shared" ca="1" si="154"/>
        <v>38526.97747000368</v>
      </c>
      <c r="Q978" s="16">
        <f t="shared" si="155"/>
        <v>0</v>
      </c>
      <c r="R978" s="17">
        <f t="shared" si="156"/>
        <v>0</v>
      </c>
      <c r="S978" s="19">
        <f t="shared" si="157"/>
        <v>0</v>
      </c>
      <c r="T978" s="20">
        <f ca="1">IF(AND(S978=1,F977&gt;D977),Assumptions!$B$17*(F977-D977),0)</f>
        <v>0</v>
      </c>
      <c r="U978" s="27">
        <f t="shared" ca="1" si="158"/>
        <v>3.6746803979159637E-4</v>
      </c>
      <c r="V978" s="34">
        <f t="shared" ca="1" si="159"/>
        <v>0.51330224013814507</v>
      </c>
    </row>
    <row r="979" spans="1:22" x14ac:dyDescent="0.25">
      <c r="A979" s="4">
        <f t="shared" si="150"/>
        <v>1</v>
      </c>
      <c r="B979" s="4">
        <f t="shared" si="151"/>
        <v>2016</v>
      </c>
      <c r="C979" s="9">
        <v>42383</v>
      </c>
      <c r="D979" s="12">
        <f ca="1">(1+[1]Returns!E979)*D978</f>
        <v>145294622.13422021</v>
      </c>
      <c r="E979" s="12">
        <f t="shared" ca="1" si="152"/>
        <v>151502891.96640095</v>
      </c>
      <c r="F979" s="12">
        <f t="shared" ca="1" si="153"/>
        <v>151459560.85483527</v>
      </c>
      <c r="G979" s="14">
        <f ca="1">G978*(1+Returns!G979)</f>
        <v>23365219.400255717</v>
      </c>
      <c r="H979" s="14">
        <f ca="1">H978*(1+Returns!H979)</f>
        <v>14789266.591947585</v>
      </c>
      <c r="I979" s="14">
        <f ca="1">I978*(1+Returns!I979)</f>
        <v>7526223.1008368069</v>
      </c>
      <c r="J979" s="14">
        <f ca="1">J978*(1+Returns!J979)</f>
        <v>0</v>
      </c>
      <c r="K979" s="14">
        <f ca="1">K978*(1+Returns!K979)</f>
        <v>0</v>
      </c>
      <c r="L979" s="14">
        <f ca="1">L978*(1+Returns!L979)</f>
        <v>29526269.459386963</v>
      </c>
      <c r="M979" s="14">
        <f ca="1">M978*(1+Returns!M979)</f>
        <v>29788263.685475629</v>
      </c>
      <c r="N979" s="14">
        <f ca="1">N978*(1+Returns!N979)-R979-T979</f>
        <v>46507649.728498258</v>
      </c>
      <c r="O979" s="17">
        <f ca="1">(Assumptions!$B$16 / 252)*F978</f>
        <v>4804.1340956766462</v>
      </c>
      <c r="P979" s="17">
        <f t="shared" ca="1" si="154"/>
        <v>43331.111565680323</v>
      </c>
      <c r="Q979" s="16">
        <f t="shared" si="155"/>
        <v>0</v>
      </c>
      <c r="R979" s="17">
        <f t="shared" si="156"/>
        <v>0</v>
      </c>
      <c r="S979" s="19">
        <f t="shared" si="157"/>
        <v>0</v>
      </c>
      <c r="T979" s="20">
        <f ca="1">IF(AND(S979=1,F978&gt;D978),Assumptions!$B$17*(F978-D978),0)</f>
        <v>0</v>
      </c>
      <c r="U979" s="27">
        <f t="shared" ca="1" si="158"/>
        <v>8.5466628932695521E-4</v>
      </c>
      <c r="V979" s="34">
        <f t="shared" ca="1" si="159"/>
        <v>0.51459560854835407</v>
      </c>
    </row>
    <row r="980" spans="1:22" x14ac:dyDescent="0.25">
      <c r="A980" s="4">
        <f t="shared" si="150"/>
        <v>1</v>
      </c>
      <c r="B980" s="4">
        <f t="shared" si="151"/>
        <v>2016</v>
      </c>
      <c r="C980" s="9">
        <v>42384</v>
      </c>
      <c r="D980" s="12">
        <f ca="1">(1+[1]Returns!E980)*D979</f>
        <v>145370895.99905577</v>
      </c>
      <c r="E980" s="12">
        <f t="shared" ca="1" si="152"/>
        <v>151506676.64736721</v>
      </c>
      <c r="F980" s="12">
        <f t="shared" ca="1" si="153"/>
        <v>151458537.2957744</v>
      </c>
      <c r="G980" s="14">
        <f ca="1">G979*(1+Returns!G980)</f>
        <v>23299356.381144695</v>
      </c>
      <c r="H980" s="14">
        <f ca="1">H979*(1+Returns!H980)</f>
        <v>14797392.957300333</v>
      </c>
      <c r="I980" s="14">
        <f ca="1">I979*(1+Returns!I980)</f>
        <v>7530541.983355335</v>
      </c>
      <c r="J980" s="14">
        <f ca="1">J979*(1+Returns!J980)</f>
        <v>0</v>
      </c>
      <c r="K980" s="14">
        <f ca="1">K979*(1+Returns!K980)</f>
        <v>0</v>
      </c>
      <c r="L980" s="14">
        <f ca="1">L979*(1+Returns!L980)</f>
        <v>29542421.282137256</v>
      </c>
      <c r="M980" s="14">
        <f ca="1">M979*(1+Returns!M980)</f>
        <v>29804922.535598159</v>
      </c>
      <c r="N980" s="14">
        <f ca="1">N979*(1+Returns!N980)-R980-T980</f>
        <v>46532041.507831417</v>
      </c>
      <c r="O980" s="17">
        <f ca="1">(Assumptions!$B$16 / 252)*F979</f>
        <v>4808.2400271376273</v>
      </c>
      <c r="P980" s="17">
        <f t="shared" ca="1" si="154"/>
        <v>48139.351592817948</v>
      </c>
      <c r="Q980" s="16">
        <f t="shared" si="155"/>
        <v>0</v>
      </c>
      <c r="R980" s="17">
        <f t="shared" si="156"/>
        <v>0</v>
      </c>
      <c r="S980" s="19">
        <f t="shared" si="157"/>
        <v>0</v>
      </c>
      <c r="T980" s="20">
        <f ca="1">IF(AND(S980=1,F979&gt;D979),Assumptions!$B$17*(F979-D979),0)</f>
        <v>0</v>
      </c>
      <c r="U980" s="27">
        <f t="shared" ca="1" si="158"/>
        <v>-6.7579692896169163E-6</v>
      </c>
      <c r="V980" s="34">
        <f t="shared" ca="1" si="159"/>
        <v>0.5145853729577452</v>
      </c>
    </row>
    <row r="981" spans="1:22" x14ac:dyDescent="0.25">
      <c r="A981" s="4">
        <f t="shared" si="150"/>
        <v>1</v>
      </c>
      <c r="B981" s="4">
        <f t="shared" si="151"/>
        <v>2016</v>
      </c>
      <c r="C981" s="9">
        <v>42387</v>
      </c>
      <c r="D981" s="12">
        <f ca="1">(1+[1]Returns!E981)*D980</f>
        <v>145447209.90461943</v>
      </c>
      <c r="E981" s="12">
        <f t="shared" ca="1" si="152"/>
        <v>151403163.97046936</v>
      </c>
      <c r="F981" s="12">
        <f t="shared" ca="1" si="153"/>
        <v>151350216.41134334</v>
      </c>
      <c r="G981" s="14">
        <f ca="1">G980*(1+Returns!G981)</f>
        <v>23126158.115940545</v>
      </c>
      <c r="H981" s="14">
        <f ca="1">H980*(1+Returns!H981)</f>
        <v>14805523.787905868</v>
      </c>
      <c r="I981" s="14">
        <f ca="1">I980*(1+Returns!I981)</f>
        <v>7534863.3442412941</v>
      </c>
      <c r="J981" s="14">
        <f ca="1">J980*(1+Returns!J981)</f>
        <v>0</v>
      </c>
      <c r="K981" s="14">
        <f ca="1">K980*(1+Returns!K981)</f>
        <v>0</v>
      </c>
      <c r="L981" s="14">
        <f ca="1">L980*(1+Returns!L981)</f>
        <v>29558581.940456107</v>
      </c>
      <c r="M981" s="14">
        <f ca="1">M980*(1+Returns!M981)</f>
        <v>29821590.702050447</v>
      </c>
      <c r="N981" s="14">
        <f ca="1">N980*(1+Returns!N981)-R981-T981</f>
        <v>46556446.079875082</v>
      </c>
      <c r="O981" s="17">
        <f ca="1">(Assumptions!$B$16 / 252)*F980</f>
        <v>4808.2075331991873</v>
      </c>
      <c r="P981" s="17">
        <f t="shared" ca="1" si="154"/>
        <v>52947.559126017135</v>
      </c>
      <c r="Q981" s="16">
        <f t="shared" si="155"/>
        <v>0</v>
      </c>
      <c r="R981" s="17">
        <f t="shared" si="156"/>
        <v>0</v>
      </c>
      <c r="S981" s="19">
        <f t="shared" si="157"/>
        <v>0</v>
      </c>
      <c r="T981" s="20">
        <f ca="1">IF(AND(S981=1,F980&gt;D980),Assumptions!$B$17*(F980-D980),0)</f>
        <v>0</v>
      </c>
      <c r="U981" s="27">
        <f t="shared" ca="1" si="158"/>
        <v>-7.1518506889800548E-4</v>
      </c>
      <c r="V981" s="34">
        <f t="shared" ca="1" si="159"/>
        <v>0.51350216411343452</v>
      </c>
    </row>
    <row r="982" spans="1:22" x14ac:dyDescent="0.25">
      <c r="A982" s="4">
        <f t="shared" si="150"/>
        <v>1</v>
      </c>
      <c r="B982" s="4">
        <f t="shared" si="151"/>
        <v>2016</v>
      </c>
      <c r="C982" s="9">
        <v>42388</v>
      </c>
      <c r="D982" s="12">
        <f ca="1">(1+[1]Returns!E982)*D981</f>
        <v>145523563.87193093</v>
      </c>
      <c r="E982" s="12">
        <f t="shared" ca="1" si="152"/>
        <v>151644338.27423704</v>
      </c>
      <c r="F982" s="12">
        <f t="shared" ca="1" si="153"/>
        <v>151586585.94633606</v>
      </c>
      <c r="G982" s="14">
        <f ca="1">G981*(1+Returns!G982)</f>
        <v>23297608.922544371</v>
      </c>
      <c r="H982" s="14">
        <f ca="1">H981*(1+Returns!H982)</f>
        <v>14813659.086217742</v>
      </c>
      <c r="I982" s="14">
        <f ca="1">I981*(1+Returns!I982)</f>
        <v>7539187.1849168818</v>
      </c>
      <c r="J982" s="14">
        <f ca="1">J981*(1+Returns!J982)</f>
        <v>0</v>
      </c>
      <c r="K982" s="14">
        <f ca="1">K981*(1+Returns!K982)</f>
        <v>0</v>
      </c>
      <c r="L982" s="14">
        <f ca="1">L981*(1+Returns!L982)</f>
        <v>29574751.439176861</v>
      </c>
      <c r="M982" s="14">
        <f ca="1">M981*(1+Returns!M982)</f>
        <v>29838268.190042574</v>
      </c>
      <c r="N982" s="14">
        <f ca="1">N981*(1+Returns!N982)-R982-T982</f>
        <v>46580863.451338612</v>
      </c>
      <c r="O982" s="17">
        <f ca="1">(Assumptions!$B$16 / 252)*F981</f>
        <v>4804.7687749632805</v>
      </c>
      <c r="P982" s="17">
        <f t="shared" ca="1" si="154"/>
        <v>57752.327900980417</v>
      </c>
      <c r="Q982" s="16">
        <f t="shared" si="155"/>
        <v>0</v>
      </c>
      <c r="R982" s="17">
        <f t="shared" si="156"/>
        <v>0</v>
      </c>
      <c r="S982" s="19">
        <f t="shared" si="157"/>
        <v>0</v>
      </c>
      <c r="T982" s="20">
        <f ca="1">IF(AND(S982=1,F981&gt;D981),Assumptions!$B$17*(F981-D981),0)</f>
        <v>0</v>
      </c>
      <c r="U982" s="27">
        <f t="shared" ca="1" si="158"/>
        <v>1.5617389958024752E-3</v>
      </c>
      <c r="V982" s="34">
        <f t="shared" ca="1" si="159"/>
        <v>0.51586585946336183</v>
      </c>
    </row>
    <row r="983" spans="1:22" x14ac:dyDescent="0.25">
      <c r="A983" s="4">
        <f t="shared" si="150"/>
        <v>1</v>
      </c>
      <c r="B983" s="4">
        <f t="shared" si="151"/>
        <v>2016</v>
      </c>
      <c r="C983" s="9">
        <v>42389</v>
      </c>
      <c r="D983" s="12">
        <f ca="1">(1+[1]Returns!E983)*D982</f>
        <v>145599957.92202112</v>
      </c>
      <c r="E983" s="12">
        <f t="shared" ca="1" si="152"/>
        <v>151925017.03869501</v>
      </c>
      <c r="F983" s="12">
        <f t="shared" ca="1" si="153"/>
        <v>151862452.43822432</v>
      </c>
      <c r="G983" s="14">
        <f ca="1">G982*(1+Returns!G983)</f>
        <v>23508526.260341115</v>
      </c>
      <c r="H983" s="14">
        <f ca="1">H982*(1+Returns!H983)</f>
        <v>14821798.854690861</v>
      </c>
      <c r="I983" s="14">
        <f ca="1">I982*(1+Returns!I983)</f>
        <v>7543513.5068051117</v>
      </c>
      <c r="J983" s="14">
        <f ca="1">J982*(1+Returns!J983)</f>
        <v>0</v>
      </c>
      <c r="K983" s="14">
        <f ca="1">K982*(1+Returns!K983)</f>
        <v>0</v>
      </c>
      <c r="L983" s="14">
        <f ca="1">L982*(1+Returns!L983)</f>
        <v>29590929.783135504</v>
      </c>
      <c r="M983" s="14">
        <f ca="1">M982*(1+Returns!M983)</f>
        <v>29854955.004787542</v>
      </c>
      <c r="N983" s="14">
        <f ca="1">N982*(1+Returns!N983)-R983-T983</f>
        <v>46605293.628934897</v>
      </c>
      <c r="O983" s="17">
        <f ca="1">(Assumptions!$B$16 / 252)*F982</f>
        <v>4812.2725697249543</v>
      </c>
      <c r="P983" s="17">
        <f t="shared" ca="1" si="154"/>
        <v>62564.600470705373</v>
      </c>
      <c r="Q983" s="16">
        <f t="shared" si="155"/>
        <v>0</v>
      </c>
      <c r="R983" s="17">
        <f t="shared" si="156"/>
        <v>0</v>
      </c>
      <c r="S983" s="19">
        <f t="shared" si="157"/>
        <v>0</v>
      </c>
      <c r="T983" s="20">
        <f ca="1">IF(AND(S983=1,F982&gt;D982),Assumptions!$B$17*(F982-D982),0)</f>
        <v>0</v>
      </c>
      <c r="U983" s="27">
        <f t="shared" ca="1" si="158"/>
        <v>1.8198608416837292E-3</v>
      </c>
      <c r="V983" s="34">
        <f t="shared" ca="1" si="159"/>
        <v>0.51862452438224449</v>
      </c>
    </row>
    <row r="984" spans="1:22" x14ac:dyDescent="0.25">
      <c r="A984" s="4">
        <f t="shared" si="150"/>
        <v>1</v>
      </c>
      <c r="B984" s="4">
        <f t="shared" si="151"/>
        <v>2016</v>
      </c>
      <c r="C984" s="9">
        <v>42390</v>
      </c>
      <c r="D984" s="12">
        <f ca="1">(1+[1]Returns!E984)*D983</f>
        <v>145676392.07593185</v>
      </c>
      <c r="E984" s="12">
        <f t="shared" ca="1" si="152"/>
        <v>152135242.30863416</v>
      </c>
      <c r="F984" s="12">
        <f t="shared" ca="1" si="153"/>
        <v>152067856.67792732</v>
      </c>
      <c r="G984" s="14">
        <f ca="1">G983*(1+Returns!G984)</f>
        <v>23648952.153470591</v>
      </c>
      <c r="H984" s="14">
        <f ca="1">H983*(1+Returns!H984)</f>
        <v>14829943.095781473</v>
      </c>
      <c r="I984" s="14">
        <f ca="1">I983*(1+Returns!I984)</f>
        <v>7547842.3113298146</v>
      </c>
      <c r="J984" s="14">
        <f ca="1">J983*(1+Returns!J984)</f>
        <v>0</v>
      </c>
      <c r="K984" s="14">
        <f ca="1">K983*(1+Returns!K984)</f>
        <v>0</v>
      </c>
      <c r="L984" s="14">
        <f ca="1">L983*(1+Returns!L984)</f>
        <v>29607116.977170665</v>
      </c>
      <c r="M984" s="14">
        <f ca="1">M983*(1+Returns!M984)</f>
        <v>29871651.151501261</v>
      </c>
      <c r="N984" s="14">
        <f ca="1">N983*(1+Returns!N984)-R984-T984</f>
        <v>46629736.619380347</v>
      </c>
      <c r="O984" s="17">
        <f ca="1">(Assumptions!$B$16 / 252)*F983</f>
        <v>4821.0302361341046</v>
      </c>
      <c r="P984" s="17">
        <f t="shared" ca="1" si="154"/>
        <v>67385.630706839482</v>
      </c>
      <c r="Q984" s="16">
        <f t="shared" si="155"/>
        <v>0</v>
      </c>
      <c r="R984" s="17">
        <f t="shared" si="156"/>
        <v>0</v>
      </c>
      <c r="S984" s="19">
        <f t="shared" si="157"/>
        <v>0</v>
      </c>
      <c r="T984" s="20">
        <f ca="1">IF(AND(S984=1,F983&gt;D983),Assumptions!$B$17*(F983-D983),0)</f>
        <v>0</v>
      </c>
      <c r="U984" s="27">
        <f t="shared" ca="1" si="158"/>
        <v>1.3525676452943447E-3</v>
      </c>
      <c r="V984" s="34">
        <f t="shared" ca="1" si="159"/>
        <v>0.52067856677927438</v>
      </c>
    </row>
    <row r="985" spans="1:22" x14ac:dyDescent="0.25">
      <c r="A985" s="4">
        <f t="shared" si="150"/>
        <v>1</v>
      </c>
      <c r="B985" s="4">
        <f t="shared" si="151"/>
        <v>2016</v>
      </c>
      <c r="C985" s="9">
        <v>42391</v>
      </c>
      <c r="D985" s="12">
        <f ca="1">(1+[1]Returns!E985)*D984</f>
        <v>145752815.36797881</v>
      </c>
      <c r="E985" s="12">
        <f t="shared" ca="1" si="152"/>
        <v>153033328.80784205</v>
      </c>
      <c r="F985" s="12">
        <f t="shared" ca="1" si="153"/>
        <v>152961115.62612957</v>
      </c>
      <c r="G985" s="14">
        <f ca="1">G984*(1+Returns!G985)</f>
        <v>24477247.758458156</v>
      </c>
      <c r="H985" s="14">
        <f ca="1">H984*(1+Returns!H985)</f>
        <v>14838086.395350246</v>
      </c>
      <c r="I985" s="14">
        <f ca="1">I984*(1+Returns!I985)</f>
        <v>7552170.7294039791</v>
      </c>
      <c r="J985" s="14">
        <f ca="1">J984*(1+Returns!J985)</f>
        <v>0</v>
      </c>
      <c r="K985" s="14">
        <f ca="1">K984*(1+Returns!K985)</f>
        <v>0</v>
      </c>
      <c r="L985" s="14">
        <f ca="1">L984*(1+Returns!L985)</f>
        <v>29623302.257097349</v>
      </c>
      <c r="M985" s="14">
        <f ca="1">M984*(1+Returns!M985)</f>
        <v>29888345.544236232</v>
      </c>
      <c r="N985" s="14">
        <f ca="1">N984*(1+Returns!N985)-R985-T985</f>
        <v>46654176.123296097</v>
      </c>
      <c r="O985" s="17">
        <f ca="1">(Assumptions!$B$16 / 252)*F984</f>
        <v>4827.5510056484864</v>
      </c>
      <c r="P985" s="17">
        <f t="shared" ca="1" si="154"/>
        <v>72213.181712487974</v>
      </c>
      <c r="Q985" s="16">
        <f t="shared" si="155"/>
        <v>0</v>
      </c>
      <c r="R985" s="17">
        <f t="shared" si="156"/>
        <v>0</v>
      </c>
      <c r="S985" s="19">
        <f t="shared" si="157"/>
        <v>0</v>
      </c>
      <c r="T985" s="20">
        <f ca="1">IF(AND(S985=1,F984&gt;D984),Assumptions!$B$17*(F984-D984),0)</f>
        <v>0</v>
      </c>
      <c r="U985" s="27">
        <f t="shared" ca="1" si="158"/>
        <v>5.8740812668527376E-3</v>
      </c>
      <c r="V985" s="34">
        <f t="shared" ca="1" si="159"/>
        <v>0.52961115626129707</v>
      </c>
    </row>
    <row r="986" spans="1:22" x14ac:dyDescent="0.25">
      <c r="A986" s="4">
        <f t="shared" si="150"/>
        <v>1</v>
      </c>
      <c r="B986" s="4">
        <f t="shared" si="151"/>
        <v>2016</v>
      </c>
      <c r="C986" s="9">
        <v>42394</v>
      </c>
      <c r="D986" s="12">
        <f ca="1">(1+[1]Returns!E986)*D985</f>
        <v>145829278.75244901</v>
      </c>
      <c r="E986" s="12">
        <f t="shared" ca="1" si="152"/>
        <v>153100018.01308119</v>
      </c>
      <c r="F986" s="12">
        <f t="shared" ca="1" si="153"/>
        <v>153022948.92293614</v>
      </c>
      <c r="G986" s="14">
        <f ca="1">G985*(1+Returns!G986)</f>
        <v>24474108.128514308</v>
      </c>
      <c r="H986" s="14">
        <f ca="1">H985*(1+Returns!H986)</f>
        <v>14846234.166502452</v>
      </c>
      <c r="I986" s="14">
        <f ca="1">I985*(1+Returns!I986)</f>
        <v>7556501.629671366</v>
      </c>
      <c r="J986" s="14">
        <f ca="1">J985*(1+Returns!J986)</f>
        <v>0</v>
      </c>
      <c r="K986" s="14">
        <f ca="1">K985*(1+Returns!K986)</f>
        <v>0</v>
      </c>
      <c r="L986" s="14">
        <f ca="1">L985*(1+Returns!L986)</f>
        <v>29639496.385007661</v>
      </c>
      <c r="M986" s="14">
        <f ca="1">M985*(1+Returns!M986)</f>
        <v>29905049.266979355</v>
      </c>
      <c r="N986" s="14">
        <f ca="1">N985*(1+Returns!N986)-R986-T986</f>
        <v>46678628.436406046</v>
      </c>
      <c r="O986" s="17">
        <f ca="1">(Assumptions!$B$16 / 252)*F985</f>
        <v>4855.9084325755421</v>
      </c>
      <c r="P986" s="17">
        <f t="shared" ca="1" si="154"/>
        <v>77069.090145063514</v>
      </c>
      <c r="Q986" s="16">
        <f t="shared" si="155"/>
        <v>0</v>
      </c>
      <c r="R986" s="17">
        <f t="shared" si="156"/>
        <v>0</v>
      </c>
      <c r="S986" s="19">
        <f t="shared" si="157"/>
        <v>0</v>
      </c>
      <c r="T986" s="20">
        <f ca="1">IF(AND(S986=1,F985&gt;D985),Assumptions!$B$17*(F985-D985),0)</f>
        <v>0</v>
      </c>
      <c r="U986" s="27">
        <f t="shared" ca="1" si="158"/>
        <v>4.0424193137877928E-4</v>
      </c>
      <c r="V986" s="34">
        <f t="shared" ca="1" si="159"/>
        <v>0.53022948922936264</v>
      </c>
    </row>
    <row r="987" spans="1:22" x14ac:dyDescent="0.25">
      <c r="A987" s="4">
        <f t="shared" si="150"/>
        <v>1</v>
      </c>
      <c r="B987" s="4">
        <f t="shared" si="151"/>
        <v>2016</v>
      </c>
      <c r="C987" s="9">
        <v>42395</v>
      </c>
      <c r="D987" s="12">
        <f ca="1">(1+[1]Returns!E987)*D986</f>
        <v>145905782.25037533</v>
      </c>
      <c r="E987" s="12">
        <f t="shared" ca="1" si="152"/>
        <v>153255208.37345386</v>
      </c>
      <c r="F987" s="12">
        <f t="shared" ca="1" si="153"/>
        <v>153173281.41191441</v>
      </c>
      <c r="G987" s="14">
        <f ca="1">G986*(1+Returns!G987)</f>
        <v>24559431.692097809</v>
      </c>
      <c r="H987" s="14">
        <f ca="1">H986*(1+Returns!H987)</f>
        <v>14854386.411693491</v>
      </c>
      <c r="I987" s="14">
        <f ca="1">I986*(1+Returns!I987)</f>
        <v>7560835.0135554234</v>
      </c>
      <c r="J987" s="14">
        <f ca="1">J986*(1+Returns!J987)</f>
        <v>0</v>
      </c>
      <c r="K987" s="14">
        <f ca="1">K986*(1+Returns!K987)</f>
        <v>0</v>
      </c>
      <c r="L987" s="14">
        <f ca="1">L986*(1+Returns!L987)</f>
        <v>29655699.365738519</v>
      </c>
      <c r="M987" s="14">
        <f ca="1">M986*(1+Returns!M987)</f>
        <v>29921762.324944898</v>
      </c>
      <c r="N987" s="14">
        <f ca="1">N986*(1+Returns!N987)-R987-T987</f>
        <v>46703093.56542372</v>
      </c>
      <c r="O987" s="17">
        <f ca="1">(Assumptions!$B$16 / 252)*F986</f>
        <v>4857.8713943789253</v>
      </c>
      <c r="P987" s="17">
        <f t="shared" ca="1" si="154"/>
        <v>81926.961539442433</v>
      </c>
      <c r="Q987" s="16">
        <f t="shared" si="155"/>
        <v>0</v>
      </c>
      <c r="R987" s="17">
        <f t="shared" si="156"/>
        <v>0</v>
      </c>
      <c r="S987" s="19">
        <f t="shared" si="157"/>
        <v>0</v>
      </c>
      <c r="T987" s="20">
        <f ca="1">IF(AND(S987=1,F986&gt;D986),Assumptions!$B$17*(F986-D986),0)</f>
        <v>0</v>
      </c>
      <c r="U987" s="27">
        <f t="shared" ca="1" si="158"/>
        <v>9.8241793166575775E-4</v>
      </c>
      <c r="V987" s="34">
        <f t="shared" ca="1" si="159"/>
        <v>0.5317328141191453</v>
      </c>
    </row>
    <row r="988" spans="1:22" x14ac:dyDescent="0.25">
      <c r="A988" s="4">
        <f t="shared" si="150"/>
        <v>1</v>
      </c>
      <c r="B988" s="4">
        <f t="shared" si="151"/>
        <v>2016</v>
      </c>
      <c r="C988" s="9">
        <v>42396</v>
      </c>
      <c r="D988" s="12">
        <f ca="1">(1+[1]Returns!E988)*D987</f>
        <v>145982325.88280171</v>
      </c>
      <c r="E988" s="12">
        <f t="shared" ca="1" si="152"/>
        <v>153450651.07435322</v>
      </c>
      <c r="F988" s="12">
        <f t="shared" ca="1" si="153"/>
        <v>153363861.46895942</v>
      </c>
      <c r="G988" s="14">
        <f ca="1">G987*(1+Returns!G988)</f>
        <v>24684969.613946963</v>
      </c>
      <c r="H988" s="14">
        <f ca="1">H987*(1+Returns!H988)</f>
        <v>14862543.133380111</v>
      </c>
      <c r="I988" s="14">
        <f ca="1">I987*(1+Returns!I988)</f>
        <v>7565170.8824804174</v>
      </c>
      <c r="J988" s="14">
        <f ca="1">J987*(1+Returns!J988)</f>
        <v>0</v>
      </c>
      <c r="K988" s="14">
        <f ca="1">K987*(1+Returns!K988)</f>
        <v>0</v>
      </c>
      <c r="L988" s="14">
        <f ca="1">L987*(1+Returns!L988)</f>
        <v>29671911.204129476</v>
      </c>
      <c r="M988" s="14">
        <f ca="1">M987*(1+Returns!M988)</f>
        <v>29938484.723350048</v>
      </c>
      <c r="N988" s="14">
        <f ca="1">N987*(1+Returns!N988)-R988-T988</f>
        <v>46727571.517066181</v>
      </c>
      <c r="O988" s="17">
        <f ca="1">(Assumptions!$B$16 / 252)*F987</f>
        <v>4862.6438543464892</v>
      </c>
      <c r="P988" s="17">
        <f t="shared" ca="1" si="154"/>
        <v>86789.605393788923</v>
      </c>
      <c r="Q988" s="16">
        <f t="shared" si="155"/>
        <v>0</v>
      </c>
      <c r="R988" s="17">
        <f t="shared" si="156"/>
        <v>0</v>
      </c>
      <c r="S988" s="19">
        <f t="shared" si="157"/>
        <v>0</v>
      </c>
      <c r="T988" s="20">
        <f ca="1">IF(AND(S988=1,F987&gt;D987),Assumptions!$B$17*(F987-D987),0)</f>
        <v>0</v>
      </c>
      <c r="U988" s="27">
        <f t="shared" ca="1" si="158"/>
        <v>1.2442121451488042E-3</v>
      </c>
      <c r="V988" s="34">
        <f t="shared" ca="1" si="159"/>
        <v>0.53363861468959528</v>
      </c>
    </row>
    <row r="989" spans="1:22" x14ac:dyDescent="0.25">
      <c r="A989" s="4">
        <f t="shared" si="150"/>
        <v>1</v>
      </c>
      <c r="B989" s="4">
        <f t="shared" si="151"/>
        <v>2016</v>
      </c>
      <c r="C989" s="9">
        <v>42397</v>
      </c>
      <c r="D989" s="12">
        <f ca="1">(1+[1]Returns!E989)*D988</f>
        <v>146058909.6707831</v>
      </c>
      <c r="E989" s="12">
        <f t="shared" ca="1" si="152"/>
        <v>153471574.88822469</v>
      </c>
      <c r="F989" s="12">
        <f t="shared" ca="1" si="153"/>
        <v>153379916.58881602</v>
      </c>
      <c r="G989" s="14">
        <f ca="1">G988*(1+Returns!G989)</f>
        <v>24635950.645841207</v>
      </c>
      <c r="H989" s="14">
        <f ca="1">H988*(1+Returns!H989)</f>
        <v>14870704.334020412</v>
      </c>
      <c r="I989" s="14">
        <f ca="1">I988*(1+Returns!I989)</f>
        <v>7569509.2378714299</v>
      </c>
      <c r="J989" s="14">
        <f ca="1">J988*(1+Returns!J989)</f>
        <v>0</v>
      </c>
      <c r="K989" s="14">
        <f ca="1">K988*(1+Returns!K989)</f>
        <v>0</v>
      </c>
      <c r="L989" s="14">
        <f ca="1">L988*(1+Returns!L989)</f>
        <v>29688131.90502274</v>
      </c>
      <c r="M989" s="14">
        <f ca="1">M988*(1+Returns!M989)</f>
        <v>29955216.467414901</v>
      </c>
      <c r="N989" s="14">
        <f ca="1">N988*(1+Returns!N989)-R989-T989</f>
        <v>46752062.298053995</v>
      </c>
      <c r="O989" s="17">
        <f ca="1">(Assumptions!$B$16 / 252)*F988</f>
        <v>4868.6940148876001</v>
      </c>
      <c r="P989" s="17">
        <f t="shared" ca="1" si="154"/>
        <v>91658.299408676525</v>
      </c>
      <c r="Q989" s="16">
        <f t="shared" si="155"/>
        <v>0</v>
      </c>
      <c r="R989" s="17">
        <f t="shared" si="156"/>
        <v>0</v>
      </c>
      <c r="S989" s="19">
        <f t="shared" si="157"/>
        <v>0</v>
      </c>
      <c r="T989" s="20">
        <f ca="1">IF(AND(S989=1,F988&gt;D988),Assumptions!$B$17*(F988-D988),0)</f>
        <v>0</v>
      </c>
      <c r="U989" s="27">
        <f t="shared" ca="1" si="158"/>
        <v>1.0468646070083132E-4</v>
      </c>
      <c r="V989" s="34">
        <f t="shared" ca="1" si="159"/>
        <v>0.53379916588816134</v>
      </c>
    </row>
    <row r="990" spans="1:22" x14ac:dyDescent="0.25">
      <c r="A990" s="4">
        <f t="shared" si="150"/>
        <v>1</v>
      </c>
      <c r="B990" s="4">
        <f t="shared" si="151"/>
        <v>2016</v>
      </c>
      <c r="C990" s="9">
        <v>42398</v>
      </c>
      <c r="D990" s="12">
        <f ca="1">(1+[1]Returns!E990)*D989</f>
        <v>146135533.63538548</v>
      </c>
      <c r="E990" s="12">
        <f t="shared" ca="1" si="152"/>
        <v>153898019.62962317</v>
      </c>
      <c r="F990" s="12">
        <f t="shared" ca="1" si="153"/>
        <v>153801492.12651327</v>
      </c>
      <c r="G990" s="14">
        <f ca="1">G989*(1+Returns!G990)</f>
        <v>24992414.581658076</v>
      </c>
      <c r="H990" s="14">
        <f ca="1">H989*(1+Returns!H990)</f>
        <v>14878870.016073838</v>
      </c>
      <c r="I990" s="14">
        <f ca="1">I989*(1+Returns!I990)</f>
        <v>7573850.0811543614</v>
      </c>
      <c r="J990" s="14">
        <f ca="1">J989*(1+Returns!J990)</f>
        <v>0</v>
      </c>
      <c r="K990" s="14">
        <f ca="1">K989*(1+Returns!K990)</f>
        <v>0</v>
      </c>
      <c r="L990" s="14">
        <f ca="1">L989*(1+Returns!L990)</f>
        <v>29704361.473263163</v>
      </c>
      <c r="M990" s="14">
        <f ca="1">M989*(1+Returns!M990)</f>
        <v>29971957.562362473</v>
      </c>
      <c r="N990" s="14">
        <f ca="1">N989*(1+Returns!N990)-R990-T990</f>
        <v>46776565.915111266</v>
      </c>
      <c r="O990" s="17">
        <f ca="1">(Assumptions!$B$16 / 252)*F989</f>
        <v>4869.2037012322544</v>
      </c>
      <c r="P990" s="17">
        <f t="shared" ca="1" si="154"/>
        <v>96527.503109908779</v>
      </c>
      <c r="Q990" s="16">
        <f t="shared" si="155"/>
        <v>0</v>
      </c>
      <c r="R990" s="17">
        <f t="shared" si="156"/>
        <v>0</v>
      </c>
      <c r="S990" s="19">
        <f t="shared" si="157"/>
        <v>0</v>
      </c>
      <c r="T990" s="20">
        <f ca="1">IF(AND(S990=1,F989&gt;D989),Assumptions!$B$17*(F989-D989),0)</f>
        <v>0</v>
      </c>
      <c r="U990" s="27">
        <f t="shared" ca="1" si="158"/>
        <v>2.7485706543146637E-3</v>
      </c>
      <c r="V990" s="34">
        <f t="shared" ca="1" si="159"/>
        <v>0.53801492126513395</v>
      </c>
    </row>
    <row r="991" spans="1:22" x14ac:dyDescent="0.25">
      <c r="A991" s="4">
        <f t="shared" si="150"/>
        <v>2</v>
      </c>
      <c r="B991" s="4">
        <f t="shared" si="151"/>
        <v>2016</v>
      </c>
      <c r="C991" s="9">
        <v>42401</v>
      </c>
      <c r="D991" s="12">
        <f ca="1">(1+[1]Returns!E991)*D990</f>
        <v>146212197.79768595</v>
      </c>
      <c r="E991" s="12">
        <f t="shared" ca="1" si="152"/>
        <v>153610226.34978539</v>
      </c>
      <c r="F991" s="12">
        <f t="shared" ca="1" si="153"/>
        <v>153605343.76273376</v>
      </c>
      <c r="G991" s="14">
        <f ca="1">G990*(1+Returns!G991)</f>
        <v>24731129.955055609</v>
      </c>
      <c r="H991" s="14">
        <f ca="1">H990*(1+Returns!H991)</f>
        <v>14887040.182001188</v>
      </c>
      <c r="I991" s="14">
        <f ca="1">I990*(1+Returns!I991)</f>
        <v>7578193.4137559282</v>
      </c>
      <c r="J991" s="14">
        <f ca="1">J990*(1+Returns!J991)</f>
        <v>0</v>
      </c>
      <c r="K991" s="14">
        <f ca="1">K990*(1+Returns!K991)</f>
        <v>0</v>
      </c>
      <c r="L991" s="14">
        <f ca="1">L990*(1+Returns!L991)</f>
        <v>29720599.913698241</v>
      </c>
      <c r="M991" s="14">
        <f ca="1">M990*(1+Returns!M991)</f>
        <v>29988708.013418701</v>
      </c>
      <c r="N991" s="14">
        <f ca="1">N990*(1+Returns!N991)-R991-T991</f>
        <v>46704554.871855699</v>
      </c>
      <c r="O991" s="17">
        <f ca="1">(Assumptions!$B$16 / 252)*F990</f>
        <v>4882.5870516353416</v>
      </c>
      <c r="P991" s="17">
        <f t="shared" ca="1" si="154"/>
        <v>4882.5870516353461</v>
      </c>
      <c r="Q991" s="16">
        <f t="shared" si="155"/>
        <v>1</v>
      </c>
      <c r="R991" s="17">
        <f t="shared" ca="1" si="156"/>
        <v>96527.503109908779</v>
      </c>
      <c r="S991" s="19">
        <f t="shared" si="157"/>
        <v>0</v>
      </c>
      <c r="T991" s="20">
        <f ca="1">IF(AND(S991=1,F990&gt;D990),Assumptions!$B$17*(F990-D990),0)</f>
        <v>0</v>
      </c>
      <c r="U991" s="27">
        <f t="shared" ca="1" si="158"/>
        <v>-1.2753345957019491E-3</v>
      </c>
      <c r="V991" s="34">
        <f t="shared" ca="1" si="159"/>
        <v>0.5360534376273387</v>
      </c>
    </row>
    <row r="992" spans="1:22" x14ac:dyDescent="0.25">
      <c r="A992" s="4">
        <f t="shared" si="150"/>
        <v>2</v>
      </c>
      <c r="B992" s="4">
        <f t="shared" si="151"/>
        <v>2016</v>
      </c>
      <c r="C992" s="9">
        <v>42402</v>
      </c>
      <c r="D992" s="12">
        <f ca="1">(1+[1]Returns!E992)*D991</f>
        <v>146288902.1787726</v>
      </c>
      <c r="E992" s="12">
        <f t="shared" ca="1" si="152"/>
        <v>153628217.85667408</v>
      </c>
      <c r="F992" s="12">
        <f t="shared" ca="1" si="153"/>
        <v>153618458.90950298</v>
      </c>
      <c r="G992" s="14">
        <f ca="1">G991*(1+Returns!G992)</f>
        <v>24679115.138919469</v>
      </c>
      <c r="H992" s="14">
        <f ca="1">H991*(1+Returns!H992)</f>
        <v>14895214.834264612</v>
      </c>
      <c r="I992" s="14">
        <f ca="1">I991*(1+Returns!I992)</f>
        <v>7582539.2371036652</v>
      </c>
      <c r="J992" s="14">
        <f ca="1">J991*(1+Returns!J992)</f>
        <v>0</v>
      </c>
      <c r="K992" s="14">
        <f ca="1">K991*(1+Returns!K992)</f>
        <v>0</v>
      </c>
      <c r="L992" s="14">
        <f ca="1">L991*(1+Returns!L992)</f>
        <v>29736847.231178127</v>
      </c>
      <c r="M992" s="14">
        <f ca="1">M991*(1+Returns!M992)</f>
        <v>30005467.82581244</v>
      </c>
      <c r="N992" s="14">
        <f ca="1">N991*(1+Returns!N992)-R992-T992</f>
        <v>46729033.589395776</v>
      </c>
      <c r="O992" s="17">
        <f ca="1">(Assumptions!$B$16 / 252)*F991</f>
        <v>4876.3601194518651</v>
      </c>
      <c r="P992" s="17">
        <f t="shared" ca="1" si="154"/>
        <v>9758.9471710872112</v>
      </c>
      <c r="Q992" s="16">
        <f t="shared" si="155"/>
        <v>0</v>
      </c>
      <c r="R992" s="17">
        <f t="shared" si="156"/>
        <v>0</v>
      </c>
      <c r="S992" s="19">
        <f t="shared" si="157"/>
        <v>0</v>
      </c>
      <c r="T992" s="20">
        <f ca="1">IF(AND(S992=1,F991&gt;D991),Assumptions!$B$17*(F991-D991),0)</f>
        <v>0</v>
      </c>
      <c r="U992" s="27">
        <f t="shared" ca="1" si="158"/>
        <v>8.5382099658470878E-5</v>
      </c>
      <c r="V992" s="34">
        <f t="shared" ca="1" si="159"/>
        <v>0.53618458909503097</v>
      </c>
    </row>
    <row r="993" spans="1:22" x14ac:dyDescent="0.25">
      <c r="A993" s="4">
        <f t="shared" si="150"/>
        <v>2</v>
      </c>
      <c r="B993" s="4">
        <f t="shared" si="151"/>
        <v>2016</v>
      </c>
      <c r="C993" s="9">
        <v>42403</v>
      </c>
      <c r="D993" s="12">
        <f ca="1">(1+[1]Returns!E993)*D992</f>
        <v>146365646.79974461</v>
      </c>
      <c r="E993" s="12">
        <f t="shared" ca="1" si="152"/>
        <v>153933988.61608255</v>
      </c>
      <c r="F993" s="12">
        <f t="shared" ca="1" si="153"/>
        <v>153919352.89243814</v>
      </c>
      <c r="G993" s="14">
        <f ca="1">G992*(1+Returns!G993)</f>
        <v>24914841.516115289</v>
      </c>
      <c r="H993" s="14">
        <f ca="1">H992*(1+Returns!H993)</f>
        <v>14903393.975327609</v>
      </c>
      <c r="I993" s="14">
        <f ca="1">I992*(1+Returns!I993)</f>
        <v>7586887.5526259271</v>
      </c>
      <c r="J993" s="14">
        <f ca="1">J992*(1+Returns!J993)</f>
        <v>0</v>
      </c>
      <c r="K993" s="14">
        <f ca="1">K992*(1+Returns!K993)</f>
        <v>0</v>
      </c>
      <c r="L993" s="14">
        <f ca="1">L992*(1+Returns!L993)</f>
        <v>29753103.430555619</v>
      </c>
      <c r="M993" s="14">
        <f ca="1">M992*(1+Returns!M993)</f>
        <v>30022237.004775468</v>
      </c>
      <c r="N993" s="14">
        <f ca="1">N992*(1+Returns!N993)-R993-T993</f>
        <v>46753525.136682637</v>
      </c>
      <c r="O993" s="17">
        <f ca="1">(Assumptions!$B$16 / 252)*F992</f>
        <v>4876.7764733175545</v>
      </c>
      <c r="P993" s="17">
        <f t="shared" ca="1" si="154"/>
        <v>14635.723644404767</v>
      </c>
      <c r="Q993" s="16">
        <f t="shared" si="155"/>
        <v>0</v>
      </c>
      <c r="R993" s="17">
        <f t="shared" si="156"/>
        <v>0</v>
      </c>
      <c r="S993" s="19">
        <f t="shared" si="157"/>
        <v>0</v>
      </c>
      <c r="T993" s="20">
        <f ca="1">IF(AND(S993=1,F992&gt;D992),Assumptions!$B$17*(F992-D992),0)</f>
        <v>0</v>
      </c>
      <c r="U993" s="27">
        <f t="shared" ca="1" si="158"/>
        <v>1.9587098130726677E-3</v>
      </c>
      <c r="V993" s="34">
        <f t="shared" ca="1" si="159"/>
        <v>0.53919352892438233</v>
      </c>
    </row>
    <row r="994" spans="1:22" x14ac:dyDescent="0.25">
      <c r="A994" s="4">
        <f t="shared" si="150"/>
        <v>2</v>
      </c>
      <c r="B994" s="4">
        <f t="shared" si="151"/>
        <v>2016</v>
      </c>
      <c r="C994" s="9">
        <v>42404</v>
      </c>
      <c r="D994" s="12">
        <f ca="1">(1+[1]Returns!E994)*D993</f>
        <v>146442431.68171224</v>
      </c>
      <c r="E994" s="12">
        <f t="shared" ca="1" si="152"/>
        <v>153934111.65104491</v>
      </c>
      <c r="F994" s="12">
        <f t="shared" ca="1" si="153"/>
        <v>153914589.59873724</v>
      </c>
      <c r="G994" s="14">
        <f ca="1">G993*(1+Returns!G994)</f>
        <v>24844882.088968761</v>
      </c>
      <c r="H994" s="14">
        <f ca="1">H993*(1+Returns!H994)</f>
        <v>14911577.607655035</v>
      </c>
      <c r="I994" s="14">
        <f ca="1">I993*(1+Returns!I994)</f>
        <v>7591238.361751887</v>
      </c>
      <c r="J994" s="14">
        <f ca="1">J993*(1+Returns!J994)</f>
        <v>0</v>
      </c>
      <c r="K994" s="14">
        <f ca="1">K993*(1+Returns!K994)</f>
        <v>0</v>
      </c>
      <c r="L994" s="14">
        <f ca="1">L993*(1+Returns!L994)</f>
        <v>29769368.516686175</v>
      </c>
      <c r="M994" s="14">
        <f ca="1">M993*(1+Returns!M994)</f>
        <v>30039015.555542484</v>
      </c>
      <c r="N994" s="14">
        <f ca="1">N993*(1+Returns!N994)-R994-T994</f>
        <v>46778029.520440578</v>
      </c>
      <c r="O994" s="17">
        <f ca="1">(Assumptions!$B$16 / 252)*F993</f>
        <v>4886.3286632520039</v>
      </c>
      <c r="P994" s="17">
        <f t="shared" ca="1" si="154"/>
        <v>19522.05230765677</v>
      </c>
      <c r="Q994" s="16">
        <f t="shared" si="155"/>
        <v>0</v>
      </c>
      <c r="R994" s="17">
        <f t="shared" si="156"/>
        <v>0</v>
      </c>
      <c r="S994" s="19">
        <f t="shared" si="157"/>
        <v>0</v>
      </c>
      <c r="T994" s="20">
        <f ca="1">IF(AND(S994=1,F993&gt;D993),Assumptions!$B$17*(F993-D993),0)</f>
        <v>0</v>
      </c>
      <c r="U994" s="27">
        <f t="shared" ca="1" si="158"/>
        <v>-3.094668481506968E-5</v>
      </c>
      <c r="V994" s="34">
        <f t="shared" ca="1" si="159"/>
        <v>0.53914589598737339</v>
      </c>
    </row>
    <row r="995" spans="1:22" x14ac:dyDescent="0.25">
      <c r="A995" s="4">
        <f t="shared" si="150"/>
        <v>2</v>
      </c>
      <c r="B995" s="4">
        <f t="shared" si="151"/>
        <v>2016</v>
      </c>
      <c r="C995" s="9">
        <v>42405</v>
      </c>
      <c r="D995" s="12">
        <f ca="1">(1+[1]Returns!E995)*D994</f>
        <v>146519256.84579679</v>
      </c>
      <c r="E995" s="12">
        <f t="shared" ca="1" si="152"/>
        <v>153739051.91998297</v>
      </c>
      <c r="F995" s="12">
        <f t="shared" ca="1" si="153"/>
        <v>153714643.69022775</v>
      </c>
      <c r="G995" s="14">
        <f ca="1">G994*(1+Returns!G995)</f>
        <v>24579701.795181882</v>
      </c>
      <c r="H995" s="14">
        <f ca="1">H994*(1+Returns!H995)</f>
        <v>14919765.733713096</v>
      </c>
      <c r="I995" s="14">
        <f ca="1">I994*(1+Returns!I995)</f>
        <v>7595591.6659115376</v>
      </c>
      <c r="J995" s="14">
        <f ca="1">J994*(1+Returns!J995)</f>
        <v>0</v>
      </c>
      <c r="K995" s="14">
        <f ca="1">K994*(1+Returns!K995)</f>
        <v>0</v>
      </c>
      <c r="L995" s="14">
        <f ca="1">L994*(1+Returns!L995)</f>
        <v>29785642.494427901</v>
      </c>
      <c r="M995" s="14">
        <f ca="1">M994*(1+Returns!M995)</f>
        <v>30055803.483351119</v>
      </c>
      <c r="N995" s="14">
        <f ca="1">N994*(1+Returns!N995)-R995-T995</f>
        <v>46802546.747397438</v>
      </c>
      <c r="O995" s="17">
        <f ca="1">(Assumptions!$B$16 / 252)*F994</f>
        <v>4886.1774475789598</v>
      </c>
      <c r="P995" s="17">
        <f t="shared" ca="1" si="154"/>
        <v>24408.22975523573</v>
      </c>
      <c r="Q995" s="16">
        <f t="shared" si="155"/>
        <v>0</v>
      </c>
      <c r="R995" s="17">
        <f t="shared" si="156"/>
        <v>0</v>
      </c>
      <c r="S995" s="19">
        <f t="shared" si="157"/>
        <v>0</v>
      </c>
      <c r="T995" s="20">
        <f ca="1">IF(AND(S995=1,F994&gt;D994),Assumptions!$B$17*(F994-D994),0)</f>
        <v>0</v>
      </c>
      <c r="U995" s="27">
        <f t="shared" ca="1" si="158"/>
        <v>-1.299070536657787E-3</v>
      </c>
      <c r="V995" s="34">
        <f t="shared" ca="1" si="159"/>
        <v>0.53714643690227848</v>
      </c>
    </row>
    <row r="996" spans="1:22" x14ac:dyDescent="0.25">
      <c r="A996" s="4">
        <f t="shared" si="150"/>
        <v>2</v>
      </c>
      <c r="B996" s="4">
        <f t="shared" si="151"/>
        <v>2016</v>
      </c>
      <c r="C996" s="9">
        <v>42410</v>
      </c>
      <c r="D996" s="12">
        <f ca="1">(1+[1]Returns!E996)*D995</f>
        <v>146596122.31313068</v>
      </c>
      <c r="E996" s="12">
        <f t="shared" ca="1" si="152"/>
        <v>153748091.3274774</v>
      </c>
      <c r="F996" s="12">
        <f t="shared" ca="1" si="153"/>
        <v>153718803.26776373</v>
      </c>
      <c r="G996" s="14">
        <f ca="1">G995*(1+Returns!G996)</f>
        <v>24518582.518604301</v>
      </c>
      <c r="H996" s="14">
        <f ca="1">H995*(1+Returns!H996)</f>
        <v>14927958.355969353</v>
      </c>
      <c r="I996" s="14">
        <f ca="1">I995*(1+Returns!I996)</f>
        <v>7599947.4665356921</v>
      </c>
      <c r="J996" s="14">
        <f ca="1">J995*(1+Returns!J996)</f>
        <v>0</v>
      </c>
      <c r="K996" s="14">
        <f ca="1">K995*(1+Returns!K996)</f>
        <v>0</v>
      </c>
      <c r="L996" s="14">
        <f ca="1">L995*(1+Returns!L996)</f>
        <v>29801925.368641563</v>
      </c>
      <c r="M996" s="14">
        <f ca="1">M995*(1+Returns!M996)</f>
        <v>30072600.793441925</v>
      </c>
      <c r="N996" s="14">
        <f ca="1">N995*(1+Returns!N996)-R996-T996</f>
        <v>46827076.824284568</v>
      </c>
      <c r="O996" s="17">
        <f ca="1">(Assumptions!$B$16 / 252)*F995</f>
        <v>4879.8299584199285</v>
      </c>
      <c r="P996" s="17">
        <f t="shared" ca="1" si="154"/>
        <v>29288.059713655661</v>
      </c>
      <c r="Q996" s="16">
        <f t="shared" si="155"/>
        <v>0</v>
      </c>
      <c r="R996" s="17">
        <f t="shared" si="156"/>
        <v>0</v>
      </c>
      <c r="S996" s="19">
        <f t="shared" si="157"/>
        <v>0</v>
      </c>
      <c r="T996" s="20">
        <f ca="1">IF(AND(S996=1,F995&gt;D995),Assumptions!$B$17*(F995-D995),0)</f>
        <v>0</v>
      </c>
      <c r="U996" s="27">
        <f t="shared" ca="1" si="158"/>
        <v>2.7060385634936068E-5</v>
      </c>
      <c r="V996" s="34">
        <f t="shared" ca="1" si="159"/>
        <v>0.53718803267763837</v>
      </c>
    </row>
    <row r="997" spans="1:22" x14ac:dyDescent="0.25">
      <c r="A997" s="4">
        <f t="shared" si="150"/>
        <v>2</v>
      </c>
      <c r="B997" s="4">
        <f t="shared" si="151"/>
        <v>2016</v>
      </c>
      <c r="C997" s="9">
        <v>42411</v>
      </c>
      <c r="D997" s="12">
        <f ca="1">(1+[1]Returns!E997)*D996</f>
        <v>146673028.10485739</v>
      </c>
      <c r="E997" s="12">
        <f t="shared" ca="1" si="152"/>
        <v>154124596.73722431</v>
      </c>
      <c r="F997" s="12">
        <f t="shared" ca="1" si="153"/>
        <v>154090428.71550214</v>
      </c>
      <c r="G997" s="14">
        <f ca="1">G996*(1+Returns!G997)</f>
        <v>24824891.102189783</v>
      </c>
      <c r="H997" s="14">
        <f ca="1">H996*(1+Returns!H997)</f>
        <v>14936155.476892723</v>
      </c>
      <c r="I997" s="14">
        <f ca="1">I996*(1+Returns!I997)</f>
        <v>7604305.7650559824</v>
      </c>
      <c r="J997" s="14">
        <f ca="1">J996*(1+Returns!J997)</f>
        <v>0</v>
      </c>
      <c r="K997" s="14">
        <f ca="1">K996*(1+Returns!K997)</f>
        <v>0</v>
      </c>
      <c r="L997" s="14">
        <f ca="1">L996*(1+Returns!L997)</f>
        <v>29818217.144190583</v>
      </c>
      <c r="M997" s="14">
        <f ca="1">M996*(1+Returns!M997)</f>
        <v>30089407.491058387</v>
      </c>
      <c r="N997" s="14">
        <f ca="1">N996*(1+Returns!N997)-R997-T997</f>
        <v>46851619.757836856</v>
      </c>
      <c r="O997" s="17">
        <f ca="1">(Assumptions!$B$16 / 252)*F996</f>
        <v>4879.9620085004353</v>
      </c>
      <c r="P997" s="17">
        <f t="shared" ca="1" si="154"/>
        <v>34168.021722156096</v>
      </c>
      <c r="Q997" s="16">
        <f t="shared" si="155"/>
        <v>0</v>
      </c>
      <c r="R997" s="17">
        <f t="shared" si="156"/>
        <v>0</v>
      </c>
      <c r="S997" s="19">
        <f t="shared" si="157"/>
        <v>0</v>
      </c>
      <c r="T997" s="20">
        <f ca="1">IF(AND(S997=1,F996&gt;D996),Assumptions!$B$17*(F996-D996),0)</f>
        <v>0</v>
      </c>
      <c r="U997" s="27">
        <f t="shared" ca="1" si="158"/>
        <v>2.4175666205978885E-3</v>
      </c>
      <c r="V997" s="34">
        <f t="shared" ca="1" si="159"/>
        <v>0.54090428715502226</v>
      </c>
    </row>
    <row r="998" spans="1:22" x14ac:dyDescent="0.25">
      <c r="A998" s="4">
        <f t="shared" si="150"/>
        <v>2</v>
      </c>
      <c r="B998" s="4">
        <f t="shared" si="151"/>
        <v>2016</v>
      </c>
      <c r="C998" s="9">
        <v>42412</v>
      </c>
      <c r="D998" s="12">
        <f ca="1">(1+[1]Returns!E998)*D997</f>
        <v>146749974.24213147</v>
      </c>
      <c r="E998" s="12">
        <f t="shared" ca="1" si="152"/>
        <v>153963850.03295821</v>
      </c>
      <c r="F998" s="12">
        <f t="shared" ca="1" si="153"/>
        <v>153924790.25159431</v>
      </c>
      <c r="G998" s="14">
        <f ca="1">G997*(1+Returns!G998)</f>
        <v>24593909.408919215</v>
      </c>
      <c r="H998" s="14">
        <f ca="1">H997*(1+Returns!H998)</f>
        <v>14944357.098953476</v>
      </c>
      <c r="I998" s="14">
        <f ca="1">I997*(1+Returns!I998)</f>
        <v>7608666.5629048636</v>
      </c>
      <c r="J998" s="14">
        <f ca="1">J997*(1+Returns!J998)</f>
        <v>0</v>
      </c>
      <c r="K998" s="14">
        <f ca="1">K997*(1+Returns!K998)</f>
        <v>0</v>
      </c>
      <c r="L998" s="14">
        <f ca="1">L997*(1+Returns!L998)</f>
        <v>29834517.825941041</v>
      </c>
      <c r="M998" s="14">
        <f ca="1">M997*(1+Returns!M998)</f>
        <v>30106223.581446916</v>
      </c>
      <c r="N998" s="14">
        <f ca="1">N997*(1+Returns!N998)-R998-T998</f>
        <v>46876175.554792717</v>
      </c>
      <c r="O998" s="17">
        <f ca="1">(Assumptions!$B$16 / 252)*F997</f>
        <v>4891.7596417619725</v>
      </c>
      <c r="P998" s="17">
        <f t="shared" ca="1" si="154"/>
        <v>39059.781363918068</v>
      </c>
      <c r="Q998" s="16">
        <f t="shared" si="155"/>
        <v>0</v>
      </c>
      <c r="R998" s="17">
        <f t="shared" si="156"/>
        <v>0</v>
      </c>
      <c r="S998" s="19">
        <f t="shared" si="157"/>
        <v>0</v>
      </c>
      <c r="T998" s="20">
        <f ca="1">IF(AND(S998=1,F997&gt;D997),Assumptions!$B$17*(F997-D997),0)</f>
        <v>0</v>
      </c>
      <c r="U998" s="27">
        <f t="shared" ca="1" si="158"/>
        <v>-1.0749432348822197E-3</v>
      </c>
      <c r="V998" s="34">
        <f t="shared" ca="1" si="159"/>
        <v>0.53924790251594401</v>
      </c>
    </row>
    <row r="999" spans="1:22" x14ac:dyDescent="0.25">
      <c r="A999" s="4">
        <f t="shared" si="150"/>
        <v>2</v>
      </c>
      <c r="B999" s="4">
        <f t="shared" si="151"/>
        <v>2016</v>
      </c>
      <c r="C999" s="9">
        <v>42415</v>
      </c>
      <c r="D999" s="12">
        <f ca="1">(1+[1]Returns!E999)*D998</f>
        <v>146826960.74611863</v>
      </c>
      <c r="E999" s="12">
        <f t="shared" ca="1" si="152"/>
        <v>154016700.58458656</v>
      </c>
      <c r="F999" s="12">
        <f t="shared" ca="1" si="153"/>
        <v>153972754.30194482</v>
      </c>
      <c r="G999" s="14">
        <f ca="1">G998*(1+Returns!G999)</f>
        <v>24576486.787935086</v>
      </c>
      <c r="H999" s="14">
        <f ca="1">H998*(1+Returns!H999)</f>
        <v>14952563.224623242</v>
      </c>
      <c r="I999" s="14">
        <f ca="1">I998*(1+Returns!I999)</f>
        <v>7613029.8615156114</v>
      </c>
      <c r="J999" s="14">
        <f ca="1">J998*(1+Returns!J999)</f>
        <v>0</v>
      </c>
      <c r="K999" s="14">
        <f ca="1">K998*(1+Returns!K999)</f>
        <v>0</v>
      </c>
      <c r="L999" s="14">
        <f ca="1">L998*(1+Returns!L999)</f>
        <v>29850827.418761674</v>
      </c>
      <c r="M999" s="14">
        <f ca="1">M998*(1+Returns!M999)</f>
        <v>30123049.06985686</v>
      </c>
      <c r="N999" s="14">
        <f ca="1">N998*(1+Returns!N999)-R999-T999</f>
        <v>46900744.2218941</v>
      </c>
      <c r="O999" s="17">
        <f ca="1">(Assumptions!$B$16 / 252)*F998</f>
        <v>4886.5012778283908</v>
      </c>
      <c r="P999" s="17">
        <f t="shared" ca="1" si="154"/>
        <v>43946.28264174646</v>
      </c>
      <c r="Q999" s="16">
        <f t="shared" si="155"/>
        <v>0</v>
      </c>
      <c r="R999" s="17">
        <f t="shared" si="156"/>
        <v>0</v>
      </c>
      <c r="S999" s="19">
        <f t="shared" si="157"/>
        <v>0</v>
      </c>
      <c r="T999" s="20">
        <f ca="1">IF(AND(S999=1,F998&gt;D998),Assumptions!$B$17*(F998-D998),0)</f>
        <v>0</v>
      </c>
      <c r="U999" s="27">
        <f t="shared" ca="1" si="158"/>
        <v>3.1160705349742024E-4</v>
      </c>
      <c r="V999" s="34">
        <f t="shared" ca="1" si="159"/>
        <v>0.53972754301944903</v>
      </c>
    </row>
    <row r="1000" spans="1:22" x14ac:dyDescent="0.25">
      <c r="A1000" s="4">
        <f t="shared" si="150"/>
        <v>2</v>
      </c>
      <c r="B1000" s="4">
        <f t="shared" si="151"/>
        <v>2016</v>
      </c>
      <c r="C1000" s="9">
        <v>42416</v>
      </c>
      <c r="D1000" s="12">
        <f ca="1">(1+[1]Returns!E1000)*D999</f>
        <v>146903987.63799566</v>
      </c>
      <c r="E1000" s="12">
        <f t="shared" ca="1" si="152"/>
        <v>154391647.80499819</v>
      </c>
      <c r="F1000" s="12">
        <f t="shared" ca="1" si="153"/>
        <v>154342813.49841034</v>
      </c>
      <c r="G1000" s="14">
        <f ca="1">G999*(1+Returns!G1000)</f>
        <v>24881122.631349981</v>
      </c>
      <c r="H1000" s="14">
        <f ca="1">H999*(1+Returns!H1000)</f>
        <v>14960773.856375009</v>
      </c>
      <c r="I1000" s="14">
        <f ca="1">I999*(1+Returns!I1000)</f>
        <v>7617395.6623223238</v>
      </c>
      <c r="J1000" s="14">
        <f ca="1">J999*(1+Returns!J1000)</f>
        <v>0</v>
      </c>
      <c r="K1000" s="14">
        <f ca="1">K999*(1+Returns!K1000)</f>
        <v>0</v>
      </c>
      <c r="L1000" s="14">
        <f ca="1">L999*(1+Returns!L1000)</f>
        <v>29867145.927523885</v>
      </c>
      <c r="M1000" s="14">
        <f ca="1">M999*(1+Returns!M1000)</f>
        <v>30139883.961540498</v>
      </c>
      <c r="N1000" s="14">
        <f ca="1">N999*(1+Returns!N1000)-R1000-T1000</f>
        <v>46925325.765886486</v>
      </c>
      <c r="O1000" s="17">
        <f ca="1">(Assumptions!$B$16 / 252)*F999</f>
        <v>4888.0239460934863</v>
      </c>
      <c r="P1000" s="17">
        <f t="shared" ca="1" si="154"/>
        <v>48834.30658783995</v>
      </c>
      <c r="Q1000" s="16">
        <f t="shared" si="155"/>
        <v>0</v>
      </c>
      <c r="R1000" s="17">
        <f t="shared" si="156"/>
        <v>0</v>
      </c>
      <c r="S1000" s="19">
        <f t="shared" si="157"/>
        <v>0</v>
      </c>
      <c r="T1000" s="20">
        <f ca="1">IF(AND(S1000=1,F999&gt;D999),Assumptions!$B$17*(F999-D999),0)</f>
        <v>0</v>
      </c>
      <c r="U1000" s="27">
        <f t="shared" ca="1" si="158"/>
        <v>2.4034070062799451E-3</v>
      </c>
      <c r="V1000" s="34">
        <f t="shared" ca="1" si="159"/>
        <v>0.54342813498410414</v>
      </c>
    </row>
    <row r="1001" spans="1:22" x14ac:dyDescent="0.25">
      <c r="A1001" s="4">
        <f t="shared" si="150"/>
        <v>2</v>
      </c>
      <c r="B1001" s="4">
        <f t="shared" si="151"/>
        <v>2016</v>
      </c>
      <c r="C1001" s="9">
        <v>42417</v>
      </c>
      <c r="D1001" s="12">
        <f ca="1">(1+[1]Returns!E1001)*D1000</f>
        <v>146981054.93895045</v>
      </c>
      <c r="E1001" s="12">
        <f t="shared" ca="1" si="152"/>
        <v>154725779.5266186</v>
      </c>
      <c r="F1001" s="12">
        <f t="shared" ca="1" si="153"/>
        <v>154672045.44817367</v>
      </c>
      <c r="G1001" s="14">
        <f ca="1">G1000*(1+Returns!G1001)</f>
        <v>25144904.750801902</v>
      </c>
      <c r="H1001" s="14">
        <f ca="1">H1000*(1+Returns!H1001)</f>
        <v>14968988.996683117</v>
      </c>
      <c r="I1001" s="14">
        <f ca="1">I1000*(1+Returns!I1001)</f>
        <v>7621763.9667599201</v>
      </c>
      <c r="J1001" s="14">
        <f ca="1">J1000*(1+Returns!J1001)</f>
        <v>0</v>
      </c>
      <c r="K1001" s="14">
        <f ca="1">K1000*(1+Returns!K1001)</f>
        <v>0</v>
      </c>
      <c r="L1001" s="14">
        <f ca="1">L1000*(1+Returns!L1001)</f>
        <v>29883473.357101742</v>
      </c>
      <c r="M1001" s="14">
        <f ca="1">M1000*(1+Returns!M1001)</f>
        <v>30156728.261753045</v>
      </c>
      <c r="N1001" s="14">
        <f ca="1">N1000*(1+Returns!N1001)-R1001-T1001</f>
        <v>46949920.193518884</v>
      </c>
      <c r="O1001" s="17">
        <f ca="1">(Assumptions!$B$16 / 252)*F1000</f>
        <v>4899.7718570923917</v>
      </c>
      <c r="P1001" s="17">
        <f t="shared" ca="1" si="154"/>
        <v>53734.07844493234</v>
      </c>
      <c r="Q1001" s="16">
        <f t="shared" si="155"/>
        <v>0</v>
      </c>
      <c r="R1001" s="17">
        <f t="shared" si="156"/>
        <v>0</v>
      </c>
      <c r="S1001" s="19">
        <f t="shared" si="157"/>
        <v>0</v>
      </c>
      <c r="T1001" s="20">
        <f ca="1">IF(AND(S1001=1,F1000&gt;D1000),Assumptions!$B$17*(F1000-D1000),0)</f>
        <v>0</v>
      </c>
      <c r="U1001" s="27">
        <f t="shared" ca="1" si="158"/>
        <v>2.1331213439796937E-3</v>
      </c>
      <c r="V1001" s="34">
        <f t="shared" ca="1" si="159"/>
        <v>0.54672045448173745</v>
      </c>
    </row>
    <row r="1002" spans="1:22" x14ac:dyDescent="0.25">
      <c r="A1002" s="4">
        <f t="shared" si="150"/>
        <v>2</v>
      </c>
      <c r="B1002" s="4">
        <f t="shared" si="151"/>
        <v>2016</v>
      </c>
      <c r="C1002" s="9">
        <v>42418</v>
      </c>
      <c r="D1002" s="12">
        <f ca="1">(1+[1]Returns!E1002)*D1001</f>
        <v>147058162.67018199</v>
      </c>
      <c r="E1002" s="12">
        <f t="shared" ca="1" si="152"/>
        <v>155075793.46377063</v>
      </c>
      <c r="F1002" s="12">
        <f t="shared" ca="1" si="153"/>
        <v>155017149.16166067</v>
      </c>
      <c r="G1002" s="14">
        <f ca="1">G1001*(1+Returns!G1002)</f>
        <v>25424530.839814711</v>
      </c>
      <c r="H1002" s="14">
        <f ca="1">H1001*(1+Returns!H1002)</f>
        <v>14977208.64802327</v>
      </c>
      <c r="I1002" s="14">
        <f ca="1">I1001*(1+Returns!I1002)</f>
        <v>7626134.7762641441</v>
      </c>
      <c r="J1002" s="14">
        <f ca="1">J1001*(1+Returns!J1002)</f>
        <v>0</v>
      </c>
      <c r="K1002" s="14">
        <f ca="1">K1001*(1+Returns!K1002)</f>
        <v>0</v>
      </c>
      <c r="L1002" s="14">
        <f ca="1">L1001*(1+Returns!L1002)</f>
        <v>29899809.712371971</v>
      </c>
      <c r="M1002" s="14">
        <f ca="1">M1001*(1+Returns!M1002)</f>
        <v>30173581.975752652</v>
      </c>
      <c r="N1002" s="14">
        <f ca="1">N1001*(1+Returns!N1002)-R1002-T1002</f>
        <v>46974527.511543855</v>
      </c>
      <c r="O1002" s="17">
        <f ca="1">(Assumptions!$B$16 / 252)*F1001</f>
        <v>4910.2236650213863</v>
      </c>
      <c r="P1002" s="17">
        <f t="shared" ca="1" si="154"/>
        <v>58644.302109953729</v>
      </c>
      <c r="Q1002" s="16">
        <f t="shared" si="155"/>
        <v>0</v>
      </c>
      <c r="R1002" s="17">
        <f t="shared" si="156"/>
        <v>0</v>
      </c>
      <c r="S1002" s="19">
        <f t="shared" si="157"/>
        <v>0</v>
      </c>
      <c r="T1002" s="20">
        <f ca="1">IF(AND(S1002=1,F1001&gt;D1001),Assumptions!$B$17*(F1001-D1001),0)</f>
        <v>0</v>
      </c>
      <c r="U1002" s="27">
        <f t="shared" ca="1" si="158"/>
        <v>2.231196416178749E-3</v>
      </c>
      <c r="V1002" s="34">
        <f t="shared" ca="1" si="159"/>
        <v>0.55017149161660739</v>
      </c>
    </row>
    <row r="1003" spans="1:22" x14ac:dyDescent="0.25">
      <c r="A1003" s="4">
        <f t="shared" si="150"/>
        <v>2</v>
      </c>
      <c r="B1003" s="4">
        <f t="shared" si="151"/>
        <v>2016</v>
      </c>
      <c r="C1003" s="9">
        <v>42419</v>
      </c>
      <c r="D1003" s="12">
        <f ca="1">(1+[1]Returns!E1003)*D1002</f>
        <v>147135310.85290039</v>
      </c>
      <c r="E1003" s="12">
        <f t="shared" ca="1" si="152"/>
        <v>154998522.01556838</v>
      </c>
      <c r="F1003" s="12">
        <f t="shared" ca="1" si="153"/>
        <v>154934956.53411996</v>
      </c>
      <c r="G1003" s="14">
        <f ca="1">G1002*(1+Returns!G1003)</f>
        <v>25276833.276692424</v>
      </c>
      <c r="H1003" s="14">
        <f ca="1">H1002*(1+Returns!H1003)</f>
        <v>14985432.812872531</v>
      </c>
      <c r="I1003" s="14">
        <f ca="1">I1002*(1+Returns!I1003)</f>
        <v>7630508.0922715608</v>
      </c>
      <c r="J1003" s="14">
        <f ca="1">J1002*(1+Returns!J1003)</f>
        <v>0</v>
      </c>
      <c r="K1003" s="14">
        <f ca="1">K1002*(1+Returns!K1003)</f>
        <v>0</v>
      </c>
      <c r="L1003" s="14">
        <f ca="1">L1002*(1+Returns!L1003)</f>
        <v>29916154.998213969</v>
      </c>
      <c r="M1003" s="14">
        <f ca="1">M1002*(1+Returns!M1003)</f>
        <v>30190445.108800411</v>
      </c>
      <c r="N1003" s="14">
        <f ca="1">N1002*(1+Returns!N1003)-R1003-T1003</f>
        <v>46999147.726717487</v>
      </c>
      <c r="O1003" s="17">
        <f ca="1">(Assumptions!$B$16 / 252)*F1002</f>
        <v>4921.1793384654184</v>
      </c>
      <c r="P1003" s="17">
        <f t="shared" ca="1" si="154"/>
        <v>63565.481448419145</v>
      </c>
      <c r="Q1003" s="16">
        <f t="shared" si="155"/>
        <v>0</v>
      </c>
      <c r="R1003" s="17">
        <f t="shared" si="156"/>
        <v>0</v>
      </c>
      <c r="S1003" s="19">
        <f t="shared" si="157"/>
        <v>0</v>
      </c>
      <c r="T1003" s="20">
        <f ca="1">IF(AND(S1003=1,F1002&gt;D1002),Assumptions!$B$17*(F1002-D1002),0)</f>
        <v>0</v>
      </c>
      <c r="U1003" s="27">
        <f t="shared" ca="1" si="158"/>
        <v>-5.302163533854598E-4</v>
      </c>
      <c r="V1003" s="34">
        <f t="shared" ca="1" si="159"/>
        <v>0.54934956534120039</v>
      </c>
    </row>
    <row r="1004" spans="1:22" x14ac:dyDescent="0.25">
      <c r="A1004" s="4">
        <f t="shared" si="150"/>
        <v>2</v>
      </c>
      <c r="B1004" s="4">
        <f t="shared" si="151"/>
        <v>2016</v>
      </c>
      <c r="C1004" s="9">
        <v>42422</v>
      </c>
      <c r="D1004" s="12">
        <f ca="1">(1+[1]Returns!E1004)*D1003</f>
        <v>147212499.50832692</v>
      </c>
      <c r="E1004" s="12">
        <f t="shared" ca="1" si="152"/>
        <v>155279849.51788208</v>
      </c>
      <c r="F1004" s="12">
        <f t="shared" ca="1" si="153"/>
        <v>155211365.46638495</v>
      </c>
      <c r="G1004" s="14">
        <f ca="1">G1003*(1+Returns!G1004)</f>
        <v>25487696.37648363</v>
      </c>
      <c r="H1004" s="14">
        <f ca="1">H1003*(1+Returns!H1004)</f>
        <v>14993661.49370932</v>
      </c>
      <c r="I1004" s="14">
        <f ca="1">I1003*(1+Returns!I1004)</f>
        <v>7634883.9162195614</v>
      </c>
      <c r="J1004" s="14">
        <f ca="1">J1003*(1+Returns!J1004)</f>
        <v>0</v>
      </c>
      <c r="K1004" s="14">
        <f ca="1">K1003*(1+Returns!K1004)</f>
        <v>0</v>
      </c>
      <c r="L1004" s="14">
        <f ca="1">L1003*(1+Returns!L1004)</f>
        <v>29932509.219509799</v>
      </c>
      <c r="M1004" s="14">
        <f ca="1">M1003*(1+Returns!M1004)</f>
        <v>30207317.666160353</v>
      </c>
      <c r="N1004" s="14">
        <f ca="1">N1003*(1+Returns!N1004)-R1004-T1004</f>
        <v>47023780.845799416</v>
      </c>
      <c r="O1004" s="17">
        <f ca="1">(Assumptions!$B$16 / 252)*F1003</f>
        <v>4918.5700487022204</v>
      </c>
      <c r="P1004" s="17">
        <f t="shared" ca="1" si="154"/>
        <v>68484.051497121371</v>
      </c>
      <c r="Q1004" s="16">
        <f t="shared" si="155"/>
        <v>0</v>
      </c>
      <c r="R1004" s="17">
        <f t="shared" si="156"/>
        <v>0</v>
      </c>
      <c r="S1004" s="19">
        <f t="shared" si="157"/>
        <v>0</v>
      </c>
      <c r="T1004" s="20">
        <f ca="1">IF(AND(S1004=1,F1003&gt;D1003),Assumptions!$B$17*(F1003-D1003),0)</f>
        <v>0</v>
      </c>
      <c r="U1004" s="27">
        <f t="shared" ca="1" si="158"/>
        <v>1.7840320767386064E-3</v>
      </c>
      <c r="V1004" s="34">
        <f t="shared" ca="1" si="159"/>
        <v>0.5521136546638501</v>
      </c>
    </row>
    <row r="1005" spans="1:22" x14ac:dyDescent="0.25">
      <c r="A1005" s="4">
        <f t="shared" si="150"/>
        <v>2</v>
      </c>
      <c r="B1005" s="4">
        <f t="shared" si="151"/>
        <v>2016</v>
      </c>
      <c r="C1005" s="9">
        <v>42423</v>
      </c>
      <c r="D1005" s="12">
        <f ca="1">(1+[1]Returns!E1005)*D1004</f>
        <v>147289728.65769398</v>
      </c>
      <c r="E1005" s="12">
        <f t="shared" ca="1" si="152"/>
        <v>155520459.10305583</v>
      </c>
      <c r="F1005" s="12">
        <f t="shared" ca="1" si="153"/>
        <v>155447047.70662329</v>
      </c>
      <c r="G1005" s="14">
        <f ca="1">G1004*(1+Returns!G1005)</f>
        <v>25657803.250699598</v>
      </c>
      <c r="H1005" s="14">
        <f ca="1">H1004*(1+Returns!H1005)</f>
        <v>15001894.69301342</v>
      </c>
      <c r="I1005" s="14">
        <f ca="1">I1004*(1+Returns!I1005)</f>
        <v>7639262.2495463602</v>
      </c>
      <c r="J1005" s="14">
        <f ca="1">J1004*(1+Returns!J1005)</f>
        <v>0</v>
      </c>
      <c r="K1005" s="14">
        <f ca="1">K1004*(1+Returns!K1005)</f>
        <v>0</v>
      </c>
      <c r="L1005" s="14">
        <f ca="1">L1004*(1+Returns!L1005)</f>
        <v>29948872.381144192</v>
      </c>
      <c r="M1005" s="14">
        <f ca="1">M1004*(1+Returns!M1005)</f>
        <v>30224199.653099447</v>
      </c>
      <c r="N1005" s="14">
        <f ca="1">N1004*(1+Returns!N1005)-R1005-T1005</f>
        <v>47048426.875552811</v>
      </c>
      <c r="O1005" s="17">
        <f ca="1">(Assumptions!$B$16 / 252)*F1004</f>
        <v>4927.3449354407921</v>
      </c>
      <c r="P1005" s="17">
        <f t="shared" ca="1" si="154"/>
        <v>73411.396432562164</v>
      </c>
      <c r="Q1005" s="16">
        <f t="shared" si="155"/>
        <v>0</v>
      </c>
      <c r="R1005" s="17">
        <f t="shared" si="156"/>
        <v>0</v>
      </c>
      <c r="S1005" s="19">
        <f t="shared" si="157"/>
        <v>0</v>
      </c>
      <c r="T1005" s="20">
        <f ca="1">IF(AND(S1005=1,F1004&gt;D1004),Assumptions!$B$17*(F1004-D1004),0)</f>
        <v>0</v>
      </c>
      <c r="U1005" s="27">
        <f t="shared" ca="1" si="158"/>
        <v>1.5184599370681173E-3</v>
      </c>
      <c r="V1005" s="34">
        <f t="shared" ca="1" si="159"/>
        <v>0.55447047706623342</v>
      </c>
    </row>
    <row r="1006" spans="1:22" x14ac:dyDescent="0.25">
      <c r="A1006" s="4">
        <f t="shared" si="150"/>
        <v>2</v>
      </c>
      <c r="B1006" s="4">
        <f t="shared" si="151"/>
        <v>2016</v>
      </c>
      <c r="C1006" s="9">
        <v>42424</v>
      </c>
      <c r="D1006" s="12">
        <f ca="1">(1+[1]Returns!E1006)*D1005</f>
        <v>147366998.32224509</v>
      </c>
      <c r="E1006" s="12">
        <f t="shared" ca="1" si="152"/>
        <v>155505640.91101438</v>
      </c>
      <c r="F1006" s="12">
        <f t="shared" ca="1" si="153"/>
        <v>155427294.6876705</v>
      </c>
      <c r="G1006" s="14">
        <f ca="1">G1005*(1+Returns!G1006)</f>
        <v>25572444.018420815</v>
      </c>
      <c r="H1006" s="14">
        <f ca="1">H1005*(1+Returns!H1006)</f>
        <v>15010132.413265977</v>
      </c>
      <c r="I1006" s="14">
        <f ca="1">I1005*(1+Returns!I1006)</f>
        <v>7643643.0936909961</v>
      </c>
      <c r="J1006" s="14">
        <f ca="1">J1005*(1+Returns!J1006)</f>
        <v>0</v>
      </c>
      <c r="K1006" s="14">
        <f ca="1">K1005*(1+Returns!K1006)</f>
        <v>0</v>
      </c>
      <c r="L1006" s="14">
        <f ca="1">L1005*(1+Returns!L1006)</f>
        <v>29965244.48800455</v>
      </c>
      <c r="M1006" s="14">
        <f ca="1">M1005*(1+Returns!M1006)</f>
        <v>30241091.074887615</v>
      </c>
      <c r="N1006" s="14">
        <f ca="1">N1005*(1+Returns!N1006)-R1006-T1006</f>
        <v>47073085.822744399</v>
      </c>
      <c r="O1006" s="17">
        <f ca="1">(Assumptions!$B$16 / 252)*F1005</f>
        <v>4934.8269113213737</v>
      </c>
      <c r="P1006" s="17">
        <f t="shared" ca="1" si="154"/>
        <v>78346.223343883539</v>
      </c>
      <c r="Q1006" s="16">
        <f t="shared" si="155"/>
        <v>0</v>
      </c>
      <c r="R1006" s="17">
        <f t="shared" si="156"/>
        <v>0</v>
      </c>
      <c r="S1006" s="19">
        <f t="shared" si="157"/>
        <v>0</v>
      </c>
      <c r="T1006" s="20">
        <f ca="1">IF(AND(S1006=1,F1005&gt;D1005),Assumptions!$B$17*(F1005-D1005),0)</f>
        <v>0</v>
      </c>
      <c r="U1006" s="27">
        <f t="shared" ca="1" si="158"/>
        <v>-1.270723326316503E-4</v>
      </c>
      <c r="V1006" s="34">
        <f t="shared" ca="1" si="159"/>
        <v>0.55427294687670559</v>
      </c>
    </row>
    <row r="1007" spans="1:22" x14ac:dyDescent="0.25">
      <c r="A1007" s="4">
        <f t="shared" si="150"/>
        <v>2</v>
      </c>
      <c r="B1007" s="4">
        <f t="shared" si="151"/>
        <v>2016</v>
      </c>
      <c r="C1007" s="9">
        <v>42425</v>
      </c>
      <c r="D1007" s="12">
        <f ca="1">(1+[1]Returns!E1007)*D1006</f>
        <v>147444308.52323493</v>
      </c>
      <c r="E1007" s="12">
        <f t="shared" ca="1" si="152"/>
        <v>155698825.09468856</v>
      </c>
      <c r="F1007" s="12">
        <f t="shared" ca="1" si="153"/>
        <v>155615544.67151332</v>
      </c>
      <c r="G1007" s="14">
        <f ca="1">G1006*(1+Returns!G1007)</f>
        <v>25695048.811722644</v>
      </c>
      <c r="H1007" s="14">
        <f ca="1">H1006*(1+Returns!H1007)</f>
        <v>15018374.656949496</v>
      </c>
      <c r="I1007" s="14">
        <f ca="1">I1006*(1+Returns!I1007)</f>
        <v>7648026.4500933327</v>
      </c>
      <c r="J1007" s="14">
        <f ca="1">J1006*(1+Returns!J1007)</f>
        <v>0</v>
      </c>
      <c r="K1007" s="14">
        <f ca="1">K1006*(1+Returns!K1007)</f>
        <v>0</v>
      </c>
      <c r="L1007" s="14">
        <f ca="1">L1006*(1+Returns!L1007)</f>
        <v>29981625.544980947</v>
      </c>
      <c r="M1007" s="14">
        <f ca="1">M1006*(1+Returns!M1007)</f>
        <v>30257991.936797712</v>
      </c>
      <c r="N1007" s="14">
        <f ca="1">N1006*(1+Returns!N1007)-R1007-T1007</f>
        <v>47097757.694144443</v>
      </c>
      <c r="O1007" s="17">
        <f ca="1">(Assumptions!$B$16 / 252)*F1006</f>
        <v>4934.1998313546192</v>
      </c>
      <c r="P1007" s="17">
        <f t="shared" ca="1" si="154"/>
        <v>83280.42317523816</v>
      </c>
      <c r="Q1007" s="16">
        <f t="shared" si="155"/>
        <v>0</v>
      </c>
      <c r="R1007" s="17">
        <f t="shared" si="156"/>
        <v>0</v>
      </c>
      <c r="S1007" s="19">
        <f t="shared" si="157"/>
        <v>0</v>
      </c>
      <c r="T1007" s="20">
        <f ca="1">IF(AND(S1007=1,F1006&gt;D1006),Assumptions!$B$17*(F1006-D1006),0)</f>
        <v>0</v>
      </c>
      <c r="U1007" s="27">
        <f t="shared" ca="1" si="158"/>
        <v>1.2111771244627256E-3</v>
      </c>
      <c r="V1007" s="34">
        <f t="shared" ca="1" si="159"/>
        <v>0.55615544671513395</v>
      </c>
    </row>
    <row r="1008" spans="1:22" x14ac:dyDescent="0.25">
      <c r="A1008" s="4">
        <f t="shared" si="150"/>
        <v>2</v>
      </c>
      <c r="B1008" s="4">
        <f t="shared" si="151"/>
        <v>2016</v>
      </c>
      <c r="C1008" s="9">
        <v>42426</v>
      </c>
      <c r="D1008" s="12">
        <f ca="1">(1+[1]Returns!E1008)*D1007</f>
        <v>147521659.28192931</v>
      </c>
      <c r="E1008" s="12">
        <f t="shared" ca="1" si="152"/>
        <v>155788084.98003691</v>
      </c>
      <c r="F1008" s="12">
        <f t="shared" ca="1" si="153"/>
        <v>155699864.38084036</v>
      </c>
      <c r="G1008" s="14">
        <f ca="1">G1007*(1+Returns!G1008)</f>
        <v>25713690.935696561</v>
      </c>
      <c r="H1008" s="14">
        <f ca="1">H1007*(1+Returns!H1008)</f>
        <v>15026621.426547848</v>
      </c>
      <c r="I1008" s="14">
        <f ca="1">I1007*(1+Returns!I1008)</f>
        <v>7652412.3201940609</v>
      </c>
      <c r="J1008" s="14">
        <f ca="1">J1007*(1+Returns!J1008)</f>
        <v>0</v>
      </c>
      <c r="K1008" s="14">
        <f ca="1">K1007*(1+Returns!K1008)</f>
        <v>0</v>
      </c>
      <c r="L1008" s="14">
        <f ca="1">L1007*(1+Returns!L1008)</f>
        <v>29998015.55696613</v>
      </c>
      <c r="M1008" s="14">
        <f ca="1">M1007*(1+Returns!M1008)</f>
        <v>30274902.244105551</v>
      </c>
      <c r="N1008" s="14">
        <f ca="1">N1007*(1+Returns!N1008)-R1008-T1008</f>
        <v>47122442.496526763</v>
      </c>
      <c r="O1008" s="17">
        <f ca="1">(Assumptions!$B$16 / 252)*F1007</f>
        <v>4940.1760213178832</v>
      </c>
      <c r="P1008" s="17">
        <f t="shared" ca="1" si="154"/>
        <v>88220.599196556039</v>
      </c>
      <c r="Q1008" s="16">
        <f t="shared" si="155"/>
        <v>0</v>
      </c>
      <c r="R1008" s="17">
        <f t="shared" si="156"/>
        <v>0</v>
      </c>
      <c r="S1008" s="19">
        <f t="shared" si="157"/>
        <v>0</v>
      </c>
      <c r="T1008" s="20">
        <f ca="1">IF(AND(S1008=1,F1007&gt;D1007),Assumptions!$B$17*(F1007-D1007),0)</f>
        <v>0</v>
      </c>
      <c r="U1008" s="27">
        <f t="shared" ca="1" si="158"/>
        <v>5.418463142934371E-4</v>
      </c>
      <c r="V1008" s="34">
        <f t="shared" ca="1" si="159"/>
        <v>0.55699864380840425</v>
      </c>
    </row>
    <row r="1009" spans="1:22" x14ac:dyDescent="0.25">
      <c r="A1009" s="4">
        <f t="shared" si="150"/>
        <v>2</v>
      </c>
      <c r="B1009" s="4">
        <f t="shared" si="151"/>
        <v>2016</v>
      </c>
      <c r="C1009" s="9">
        <v>42429</v>
      </c>
      <c r="D1009" s="12">
        <f ca="1">(1+[1]Returns!E1009)*D1008</f>
        <v>147599050.61960521</v>
      </c>
      <c r="E1009" s="12">
        <f t="shared" ca="1" si="152"/>
        <v>155901484.66034797</v>
      </c>
      <c r="F1009" s="12">
        <f t="shared" ca="1" si="153"/>
        <v>155808321.20831391</v>
      </c>
      <c r="G1009" s="14">
        <f ca="1">G1008*(1+Returns!G1009)</f>
        <v>25756434.462752871</v>
      </c>
      <c r="H1009" s="14">
        <f ca="1">H1008*(1+Returns!H1009)</f>
        <v>15034872.724546267</v>
      </c>
      <c r="I1009" s="14">
        <f ca="1">I1008*(1+Returns!I1009)</f>
        <v>7656800.7054346967</v>
      </c>
      <c r="J1009" s="14">
        <f ca="1">J1008*(1+Returns!J1009)</f>
        <v>0</v>
      </c>
      <c r="K1009" s="14">
        <f ca="1">K1008*(1+Returns!K1009)</f>
        <v>0</v>
      </c>
      <c r="L1009" s="14">
        <f ca="1">L1008*(1+Returns!L1009)</f>
        <v>30014414.528855521</v>
      </c>
      <c r="M1009" s="14">
        <f ca="1">M1008*(1+Returns!M1009)</f>
        <v>30291822.002089888</v>
      </c>
      <c r="N1009" s="14">
        <f ca="1">N1008*(1+Returns!N1009)-R1009-T1009</f>
        <v>47147140.236668728</v>
      </c>
      <c r="O1009" s="17">
        <f ca="1">(Assumptions!$B$16 / 252)*F1008</f>
        <v>4942.8528374869957</v>
      </c>
      <c r="P1009" s="17">
        <f t="shared" ca="1" si="154"/>
        <v>93163.452034043032</v>
      </c>
      <c r="Q1009" s="16">
        <f t="shared" si="155"/>
        <v>0</v>
      </c>
      <c r="R1009" s="17">
        <f t="shared" si="156"/>
        <v>0</v>
      </c>
      <c r="S1009" s="19">
        <f t="shared" si="157"/>
        <v>0</v>
      </c>
      <c r="T1009" s="20">
        <f ca="1">IF(AND(S1009=1,F1008&gt;D1008),Assumptions!$B$17*(F1008-D1008),0)</f>
        <v>0</v>
      </c>
      <c r="U1009" s="27">
        <f t="shared" ca="1" si="158"/>
        <v>6.9657624882868419E-4</v>
      </c>
      <c r="V1009" s="34">
        <f t="shared" ca="1" si="159"/>
        <v>0.5580832120831396</v>
      </c>
    </row>
    <row r="1010" spans="1:22" x14ac:dyDescent="0.25">
      <c r="A1010" s="4">
        <f t="shared" si="150"/>
        <v>3</v>
      </c>
      <c r="B1010" s="4">
        <f t="shared" si="151"/>
        <v>2016</v>
      </c>
      <c r="C1010" s="9">
        <v>42430</v>
      </c>
      <c r="D1010" s="12">
        <f ca="1">(1+[1]Returns!E1010)*D1009</f>
        <v>147676482.55755076</v>
      </c>
      <c r="E1010" s="12">
        <f t="shared" ca="1" si="152"/>
        <v>156088190.49620789</v>
      </c>
      <c r="F1010" s="12">
        <f t="shared" ca="1" si="153"/>
        <v>156083244.20029652</v>
      </c>
      <c r="G1010" s="14">
        <f ca="1">G1009*(1+Returns!G1010)</f>
        <v>25965609.184622087</v>
      </c>
      <c r="H1010" s="14">
        <f ca="1">H1009*(1+Returns!H1010)</f>
        <v>15043128.553431353</v>
      </c>
      <c r="I1010" s="14">
        <f ca="1">I1009*(1+Returns!I1010)</f>
        <v>7661191.6072575841</v>
      </c>
      <c r="J1010" s="14">
        <f ca="1">J1009*(1+Returns!J1010)</f>
        <v>0</v>
      </c>
      <c r="K1010" s="14">
        <f ca="1">K1009*(1+Returns!K1010)</f>
        <v>0</v>
      </c>
      <c r="L1010" s="14">
        <f ca="1">L1009*(1+Returns!L1010)</f>
        <v>30030822.465547219</v>
      </c>
      <c r="M1010" s="14">
        <f ca="1">M1009*(1+Returns!M1010)</f>
        <v>30308751.216032427</v>
      </c>
      <c r="N1010" s="14">
        <f ca="1">N1009*(1+Returns!N1010)-R1010-T1010</f>
        <v>47078687.469317205</v>
      </c>
      <c r="O1010" s="17">
        <f ca="1">(Assumptions!$B$16 / 252)*F1009</f>
        <v>4946.2959113750449</v>
      </c>
      <c r="P1010" s="17">
        <f t="shared" ca="1" si="154"/>
        <v>4946.2959113750403</v>
      </c>
      <c r="Q1010" s="16">
        <f t="shared" si="155"/>
        <v>1</v>
      </c>
      <c r="R1010" s="17">
        <f t="shared" ca="1" si="156"/>
        <v>93163.452034043032</v>
      </c>
      <c r="S1010" s="19">
        <f t="shared" si="157"/>
        <v>0</v>
      </c>
      <c r="T1010" s="20">
        <f ca="1">IF(AND(S1010=1,F1009&gt;D1009),Assumptions!$B$17*(F1009-D1009),0)</f>
        <v>0</v>
      </c>
      <c r="U1010" s="27">
        <f t="shared" ca="1" si="158"/>
        <v>1.7644949246005126E-3</v>
      </c>
      <c r="V1010" s="34">
        <f t="shared" ca="1" si="159"/>
        <v>0.56083244200296556</v>
      </c>
    </row>
    <row r="1011" spans="1:22" x14ac:dyDescent="0.25">
      <c r="A1011" s="4">
        <f t="shared" si="150"/>
        <v>3</v>
      </c>
      <c r="B1011" s="4">
        <f t="shared" si="151"/>
        <v>2016</v>
      </c>
      <c r="C1011" s="9">
        <v>42431</v>
      </c>
      <c r="D1011" s="12">
        <f ca="1">(1+[1]Returns!E1011)*D1010</f>
        <v>147753955.11706528</v>
      </c>
      <c r="E1011" s="12">
        <f t="shared" ca="1" si="152"/>
        <v>156633110.62789935</v>
      </c>
      <c r="F1011" s="12">
        <f t="shared" ca="1" si="153"/>
        <v>156623209.30836257</v>
      </c>
      <c r="G1011" s="14">
        <f ca="1">G1010*(1+Returns!G1011)</f>
        <v>26439845.145299144</v>
      </c>
      <c r="H1011" s="14">
        <f ca="1">H1010*(1+Returns!H1011)</f>
        <v>15051388.915691068</v>
      </c>
      <c r="I1011" s="14">
        <f ca="1">I1010*(1+Returns!I1011)</f>
        <v>7665585.0271058921</v>
      </c>
      <c r="J1011" s="14">
        <f ca="1">J1010*(1+Returns!J1011)</f>
        <v>0</v>
      </c>
      <c r="K1011" s="14">
        <f ca="1">K1010*(1+Returns!K1011)</f>
        <v>0</v>
      </c>
      <c r="L1011" s="14">
        <f ca="1">L1010*(1+Returns!L1011)</f>
        <v>30047239.371941995</v>
      </c>
      <c r="M1011" s="14">
        <f ca="1">M1010*(1+Returns!M1011)</f>
        <v>30325689.891217828</v>
      </c>
      <c r="N1011" s="14">
        <f ca="1">N1010*(1+Returns!N1011)-R1011-T1011</f>
        <v>47103362.27664341</v>
      </c>
      <c r="O1011" s="17">
        <f ca="1">(Assumptions!$B$16 / 252)*F1010</f>
        <v>4955.0236254062384</v>
      </c>
      <c r="P1011" s="17">
        <f t="shared" ca="1" si="154"/>
        <v>9901.3195367812787</v>
      </c>
      <c r="Q1011" s="16">
        <f t="shared" si="155"/>
        <v>0</v>
      </c>
      <c r="R1011" s="17">
        <f t="shared" si="156"/>
        <v>0</v>
      </c>
      <c r="S1011" s="19">
        <f t="shared" si="157"/>
        <v>0</v>
      </c>
      <c r="T1011" s="20">
        <f ca="1">IF(AND(S1011=1,F1010&gt;D1010),Assumptions!$B$17*(F1010-D1010),0)</f>
        <v>0</v>
      </c>
      <c r="U1011" s="27">
        <f t="shared" ca="1" si="158"/>
        <v>3.4594687650977285E-3</v>
      </c>
      <c r="V1011" s="34">
        <f t="shared" ca="1" si="159"/>
        <v>0.56623209308362599</v>
      </c>
    </row>
    <row r="1012" spans="1:22" x14ac:dyDescent="0.25">
      <c r="A1012" s="4">
        <f t="shared" si="150"/>
        <v>3</v>
      </c>
      <c r="B1012" s="4">
        <f t="shared" si="151"/>
        <v>2016</v>
      </c>
      <c r="C1012" s="9">
        <v>42432</v>
      </c>
      <c r="D1012" s="12">
        <f ca="1">(1+[1]Returns!E1012)*D1011</f>
        <v>147831468.31945926</v>
      </c>
      <c r="E1012" s="12">
        <f t="shared" ca="1" si="152"/>
        <v>157011138.36738148</v>
      </c>
      <c r="F1012" s="12">
        <f t="shared" ca="1" si="153"/>
        <v>156996264.88246983</v>
      </c>
      <c r="G1012" s="14">
        <f ca="1">G1011*(1+Returns!G1012)</f>
        <v>26747150.284775451</v>
      </c>
      <c r="H1012" s="14">
        <f ca="1">H1011*(1+Returns!H1012)</f>
        <v>15059653.813814746</v>
      </c>
      <c r="I1012" s="14">
        <f ca="1">I1011*(1+Returns!I1012)</f>
        <v>7669980.9664236186</v>
      </c>
      <c r="J1012" s="14">
        <f ca="1">J1011*(1+Returns!J1012)</f>
        <v>0</v>
      </c>
      <c r="K1012" s="14">
        <f ca="1">K1011*(1+Returns!K1012)</f>
        <v>0</v>
      </c>
      <c r="L1012" s="14">
        <f ca="1">L1011*(1+Returns!L1012)</f>
        <v>30063665.252943307</v>
      </c>
      <c r="M1012" s="14">
        <f ca="1">M1011*(1+Returns!M1012)</f>
        <v>30342638.032933705</v>
      </c>
      <c r="N1012" s="14">
        <f ca="1">N1011*(1+Returns!N1012)-R1012-T1012</f>
        <v>47128050.016490661</v>
      </c>
      <c r="O1012" s="17">
        <f ca="1">(Assumptions!$B$16 / 252)*F1011</f>
        <v>4972.1653748686531</v>
      </c>
      <c r="P1012" s="17">
        <f t="shared" ca="1" si="154"/>
        <v>14873.484911649932</v>
      </c>
      <c r="Q1012" s="16">
        <f t="shared" si="155"/>
        <v>0</v>
      </c>
      <c r="R1012" s="17">
        <f t="shared" si="156"/>
        <v>0</v>
      </c>
      <c r="S1012" s="19">
        <f t="shared" si="157"/>
        <v>0</v>
      </c>
      <c r="T1012" s="20">
        <f ca="1">IF(AND(S1012=1,F1011&gt;D1011),Assumptions!$B$17*(F1011-D1011),0)</f>
        <v>0</v>
      </c>
      <c r="U1012" s="27">
        <f t="shared" ca="1" si="158"/>
        <v>2.3818664919117438E-3</v>
      </c>
      <c r="V1012" s="34">
        <f t="shared" ca="1" si="159"/>
        <v>0.56996264882469871</v>
      </c>
    </row>
    <row r="1013" spans="1:22" x14ac:dyDescent="0.25">
      <c r="A1013" s="4">
        <f t="shared" si="150"/>
        <v>3</v>
      </c>
      <c r="B1013" s="4">
        <f t="shared" si="151"/>
        <v>2016</v>
      </c>
      <c r="C1013" s="9">
        <v>42433</v>
      </c>
      <c r="D1013" s="12">
        <f ca="1">(1+[1]Returns!E1013)*D1012</f>
        <v>147909022.18605435</v>
      </c>
      <c r="E1013" s="12">
        <f t="shared" ca="1" si="152"/>
        <v>157548299.60604504</v>
      </c>
      <c r="F1013" s="12">
        <f t="shared" ca="1" si="153"/>
        <v>157528442.11272442</v>
      </c>
      <c r="G1013" s="14">
        <f ca="1">G1012*(1+Returns!G1013)</f>
        <v>27213550.473531328</v>
      </c>
      <c r="H1013" s="14">
        <f ca="1">H1012*(1+Returns!H1013)</f>
        <v>15067923.250293082</v>
      </c>
      <c r="I1013" s="14">
        <f ca="1">I1012*(1+Returns!I1013)</f>
        <v>7674379.4266555887</v>
      </c>
      <c r="J1013" s="14">
        <f ca="1">J1012*(1+Returns!J1013)</f>
        <v>0</v>
      </c>
      <c r="K1013" s="14">
        <f ca="1">K1012*(1+Returns!K1013)</f>
        <v>0</v>
      </c>
      <c r="L1013" s="14">
        <f ca="1">L1012*(1+Returns!L1013)</f>
        <v>30080100.113457292</v>
      </c>
      <c r="M1013" s="14">
        <f ca="1">M1012*(1+Returns!M1013)</f>
        <v>30359595.646470625</v>
      </c>
      <c r="N1013" s="14">
        <f ca="1">N1012*(1+Returns!N1013)-R1013-T1013</f>
        <v>47152750.695637129</v>
      </c>
      <c r="O1013" s="17">
        <f ca="1">(Assumptions!$B$16 / 252)*F1012</f>
        <v>4984.0084089672964</v>
      </c>
      <c r="P1013" s="17">
        <f t="shared" ca="1" si="154"/>
        <v>19857.493320617228</v>
      </c>
      <c r="Q1013" s="16">
        <f t="shared" si="155"/>
        <v>0</v>
      </c>
      <c r="R1013" s="17">
        <f t="shared" si="156"/>
        <v>0</v>
      </c>
      <c r="S1013" s="19">
        <f t="shared" si="157"/>
        <v>0</v>
      </c>
      <c r="T1013" s="20">
        <f ca="1">IF(AND(S1013=1,F1012&gt;D1012),Assumptions!$B$17*(F1012-D1012),0)</f>
        <v>0</v>
      </c>
      <c r="U1013" s="27">
        <f t="shared" ca="1" si="158"/>
        <v>3.3897445308841423E-3</v>
      </c>
      <c r="V1013" s="34">
        <f t="shared" ca="1" si="159"/>
        <v>0.57528442112724454</v>
      </c>
    </row>
    <row r="1014" spans="1:22" x14ac:dyDescent="0.25">
      <c r="A1014" s="4">
        <f t="shared" si="150"/>
        <v>3</v>
      </c>
      <c r="B1014" s="4">
        <f t="shared" si="151"/>
        <v>2016</v>
      </c>
      <c r="C1014" s="9">
        <v>42436</v>
      </c>
      <c r="D1014" s="12">
        <f ca="1">(1+[1]Returns!E1014)*D1013</f>
        <v>147986616.73818338</v>
      </c>
      <c r="E1014" s="12">
        <f t="shared" ca="1" si="152"/>
        <v>157587440.92519492</v>
      </c>
      <c r="F1014" s="12">
        <f t="shared" ca="1" si="153"/>
        <v>157562582.5289501</v>
      </c>
      <c r="G1014" s="14">
        <f ca="1">G1013*(1+Returns!G1014)</f>
        <v>27181892.271949913</v>
      </c>
      <c r="H1014" s="14">
        <f ca="1">H1013*(1+Returns!H1014)</f>
        <v>15076197.227618139</v>
      </c>
      <c r="I1014" s="14">
        <f ca="1">I1013*(1+Returns!I1014)</f>
        <v>7678780.409247458</v>
      </c>
      <c r="J1014" s="14">
        <f ca="1">J1013*(1+Returns!J1014)</f>
        <v>0</v>
      </c>
      <c r="K1014" s="14">
        <f ca="1">K1013*(1+Returns!K1014)</f>
        <v>0</v>
      </c>
      <c r="L1014" s="14">
        <f ca="1">L1013*(1+Returns!L1014)</f>
        <v>30096543.958392765</v>
      </c>
      <c r="M1014" s="14">
        <f ca="1">M1013*(1+Returns!M1014)</f>
        <v>30376562.737122111</v>
      </c>
      <c r="N1014" s="14">
        <f ca="1">N1013*(1+Returns!N1014)-R1014-T1014</f>
        <v>47177464.320864543</v>
      </c>
      <c r="O1014" s="17">
        <f ca="1">(Assumptions!$B$16 / 252)*F1013</f>
        <v>5000.9029242134739</v>
      </c>
      <c r="P1014" s="17">
        <f t="shared" ca="1" si="154"/>
        <v>24858.396244830703</v>
      </c>
      <c r="Q1014" s="16">
        <f t="shared" si="155"/>
        <v>0</v>
      </c>
      <c r="R1014" s="17">
        <f t="shared" si="156"/>
        <v>0</v>
      </c>
      <c r="S1014" s="19">
        <f t="shared" si="157"/>
        <v>0</v>
      </c>
      <c r="T1014" s="20">
        <f ca="1">IF(AND(S1014=1,F1013&gt;D1013),Assumptions!$B$17*(F1013-D1013),0)</f>
        <v>0</v>
      </c>
      <c r="U1014" s="27">
        <f t="shared" ca="1" si="158"/>
        <v>2.1672541014039481E-4</v>
      </c>
      <c r="V1014" s="34">
        <f t="shared" ca="1" si="159"/>
        <v>0.57562582528950101</v>
      </c>
    </row>
    <row r="1015" spans="1:22" x14ac:dyDescent="0.25">
      <c r="A1015" s="4">
        <f t="shared" si="150"/>
        <v>3</v>
      </c>
      <c r="B1015" s="4">
        <f t="shared" si="151"/>
        <v>2016</v>
      </c>
      <c r="C1015" s="9">
        <v>42437</v>
      </c>
      <c r="D1015" s="12">
        <f ca="1">(1+[1]Returns!E1015)*D1014</f>
        <v>148064251.99719042</v>
      </c>
      <c r="E1015" s="12">
        <f t="shared" ca="1" si="152"/>
        <v>157675308.90952271</v>
      </c>
      <c r="F1015" s="12">
        <f t="shared" ca="1" si="153"/>
        <v>157645448.52653092</v>
      </c>
      <c r="G1015" s="14">
        <f ca="1">G1014*(1+Returns!G1015)</f>
        <v>27198922.243789595</v>
      </c>
      <c r="H1015" s="14">
        <f ca="1">H1014*(1+Returns!H1015)</f>
        <v>15084475.748283353</v>
      </c>
      <c r="I1015" s="14">
        <f ca="1">I1014*(1+Returns!I1015)</f>
        <v>7683183.9156457083</v>
      </c>
      <c r="J1015" s="14">
        <f ca="1">J1014*(1+Returns!J1015)</f>
        <v>0</v>
      </c>
      <c r="K1015" s="14">
        <f ca="1">K1014*(1+Returns!K1015)</f>
        <v>0</v>
      </c>
      <c r="L1015" s="14">
        <f ca="1">L1014*(1+Returns!L1015)</f>
        <v>30112996.792661227</v>
      </c>
      <c r="M1015" s="14">
        <f ca="1">M1014*(1+Returns!M1015)</f>
        <v>30393539.310184643</v>
      </c>
      <c r="N1015" s="14">
        <f ca="1">N1014*(1+Returns!N1015)-R1015-T1015</f>
        <v>47202190.898958184</v>
      </c>
      <c r="O1015" s="17">
        <f ca="1">(Assumptions!$B$16 / 252)*F1014</f>
        <v>5001.9867469507963</v>
      </c>
      <c r="P1015" s="17">
        <f t="shared" ca="1" si="154"/>
        <v>29860.382991781498</v>
      </c>
      <c r="Q1015" s="16">
        <f t="shared" si="155"/>
        <v>0</v>
      </c>
      <c r="R1015" s="17">
        <f t="shared" si="156"/>
        <v>0</v>
      </c>
      <c r="S1015" s="19">
        <f t="shared" si="157"/>
        <v>0</v>
      </c>
      <c r="T1015" s="20">
        <f ca="1">IF(AND(S1015=1,F1014&gt;D1014),Assumptions!$B$17*(F1014-D1014),0)</f>
        <v>0</v>
      </c>
      <c r="U1015" s="27">
        <f t="shared" ca="1" si="158"/>
        <v>5.2592434225684492E-4</v>
      </c>
      <c r="V1015" s="34">
        <f t="shared" ca="1" si="159"/>
        <v>0.57645448526530929</v>
      </c>
    </row>
    <row r="1016" spans="1:22" x14ac:dyDescent="0.25">
      <c r="A1016" s="4">
        <f t="shared" si="150"/>
        <v>3</v>
      </c>
      <c r="B1016" s="4">
        <f t="shared" si="151"/>
        <v>2016</v>
      </c>
      <c r="C1016" s="9">
        <v>42438</v>
      </c>
      <c r="D1016" s="12">
        <f ca="1">(1+[1]Returns!E1016)*D1015</f>
        <v>148141927.98443067</v>
      </c>
      <c r="E1016" s="12">
        <f t="shared" ca="1" si="152"/>
        <v>158172832.88796341</v>
      </c>
      <c r="F1016" s="12">
        <f t="shared" ca="1" si="153"/>
        <v>158137967.8875581</v>
      </c>
      <c r="G1016" s="14">
        <f ca="1">G1015*(1+Returns!G1016)</f>
        <v>27625569.697040811</v>
      </c>
      <c r="H1016" s="14">
        <f ca="1">H1015*(1+Returns!H1016)</f>
        <v>15092758.814783527</v>
      </c>
      <c r="I1016" s="14">
        <f ca="1">I1015*(1+Returns!I1016)</f>
        <v>7687589.9472976541</v>
      </c>
      <c r="J1016" s="14">
        <f ca="1">J1015*(1+Returns!J1016)</f>
        <v>0</v>
      </c>
      <c r="K1016" s="14">
        <f ca="1">K1015*(1+Returns!K1016)</f>
        <v>0</v>
      </c>
      <c r="L1016" s="14">
        <f ca="1">L1015*(1+Returns!L1016)</f>
        <v>30129458.621176865</v>
      </c>
      <c r="M1016" s="14">
        <f ca="1">M1015*(1+Returns!M1016)</f>
        <v>30410525.370957665</v>
      </c>
      <c r="N1016" s="14">
        <f ca="1">N1015*(1+Returns!N1016)-R1016-T1016</f>
        <v>47226930.436706886</v>
      </c>
      <c r="O1016" s="17">
        <f ca="1">(Assumptions!$B$16 / 252)*F1015</f>
        <v>5004.6174135406636</v>
      </c>
      <c r="P1016" s="17">
        <f t="shared" ca="1" si="154"/>
        <v>34865.000405322164</v>
      </c>
      <c r="Q1016" s="16">
        <f t="shared" si="155"/>
        <v>0</v>
      </c>
      <c r="R1016" s="17">
        <f t="shared" si="156"/>
        <v>0</v>
      </c>
      <c r="S1016" s="19">
        <f t="shared" si="157"/>
        <v>0</v>
      </c>
      <c r="T1016" s="20">
        <f ca="1">IF(AND(S1016=1,F1015&gt;D1015),Assumptions!$B$17*(F1015-D1015),0)</f>
        <v>0</v>
      </c>
      <c r="U1016" s="27">
        <f t="shared" ca="1" si="158"/>
        <v>3.1242218892497675E-3</v>
      </c>
      <c r="V1016" s="34">
        <f t="shared" ca="1" si="159"/>
        <v>0.58137967887558117</v>
      </c>
    </row>
    <row r="1017" spans="1:22" x14ac:dyDescent="0.25">
      <c r="A1017" s="4">
        <f t="shared" si="150"/>
        <v>3</v>
      </c>
      <c r="B1017" s="4">
        <f t="shared" si="151"/>
        <v>2016</v>
      </c>
      <c r="C1017" s="9">
        <v>42439</v>
      </c>
      <c r="D1017" s="12">
        <f ca="1">(1+[1]Returns!E1017)*D1016</f>
        <v>148219644.72127059</v>
      </c>
      <c r="E1017" s="12">
        <f t="shared" ca="1" si="152"/>
        <v>158722759.83253485</v>
      </c>
      <c r="F1017" s="12">
        <f t="shared" ca="1" si="153"/>
        <v>158682874.57918072</v>
      </c>
      <c r="G1017" s="14">
        <f ca="1">G1016*(1+Returns!G1017)</f>
        <v>28104581.582765415</v>
      </c>
      <c r="H1017" s="14">
        <f ca="1">H1016*(1+Returns!H1017)</f>
        <v>15101046.429614831</v>
      </c>
      <c r="I1017" s="14">
        <f ca="1">I1016*(1+Returns!I1017)</f>
        <v>7691998.5056514367</v>
      </c>
      <c r="J1017" s="14">
        <f ca="1">J1016*(1+Returns!J1017)</f>
        <v>0</v>
      </c>
      <c r="K1017" s="14">
        <f ca="1">K1016*(1+Returns!K1017)</f>
        <v>0</v>
      </c>
      <c r="L1017" s="14">
        <f ca="1">L1016*(1+Returns!L1017)</f>
        <v>30145929.448856547</v>
      </c>
      <c r="M1017" s="14">
        <f ca="1">M1016*(1+Returns!M1017)</f>
        <v>30427520.924743585</v>
      </c>
      <c r="N1017" s="14">
        <f ca="1">N1016*(1+Returns!N1017)-R1017-T1017</f>
        <v>47251682.940903038</v>
      </c>
      <c r="O1017" s="17">
        <f ca="1">(Assumptions!$B$16 / 252)*F1016</f>
        <v>5020.2529488113678</v>
      </c>
      <c r="P1017" s="17">
        <f t="shared" ca="1" si="154"/>
        <v>39885.253354133529</v>
      </c>
      <c r="Q1017" s="16">
        <f t="shared" si="155"/>
        <v>0</v>
      </c>
      <c r="R1017" s="17">
        <f t="shared" si="156"/>
        <v>0</v>
      </c>
      <c r="S1017" s="19">
        <f t="shared" si="157"/>
        <v>0</v>
      </c>
      <c r="T1017" s="20">
        <f ca="1">IF(AND(S1017=1,F1016&gt;D1016),Assumptions!$B$17*(F1016-D1016),0)</f>
        <v>0</v>
      </c>
      <c r="U1017" s="27">
        <f t="shared" ca="1" si="158"/>
        <v>3.445767635069652E-3</v>
      </c>
      <c r="V1017" s="34">
        <f t="shared" ca="1" si="159"/>
        <v>0.58682874579180755</v>
      </c>
    </row>
    <row r="1018" spans="1:22" x14ac:dyDescent="0.25">
      <c r="A1018" s="4">
        <f t="shared" si="150"/>
        <v>3</v>
      </c>
      <c r="B1018" s="4">
        <f t="shared" si="151"/>
        <v>2016</v>
      </c>
      <c r="C1018" s="9">
        <v>42440</v>
      </c>
      <c r="D1018" s="12">
        <f ca="1">(1+[1]Returns!E1018)*D1017</f>
        <v>148297402.22908783</v>
      </c>
      <c r="E1018" s="12">
        <f t="shared" ca="1" si="152"/>
        <v>159132540.79900688</v>
      </c>
      <c r="F1018" s="12">
        <f t="shared" ca="1" si="153"/>
        <v>159087617.99407881</v>
      </c>
      <c r="G1018" s="14">
        <f ca="1">G1017*(1+Returns!G1018)</f>
        <v>28443408.935765848</v>
      </c>
      <c r="H1018" s="14">
        <f ca="1">H1017*(1+Returns!H1018)</f>
        <v>15109338.59527481</v>
      </c>
      <c r="I1018" s="14">
        <f ca="1">I1017*(1+Returns!I1018)</f>
        <v>7696409.5921560302</v>
      </c>
      <c r="J1018" s="14">
        <f ca="1">J1017*(1+Returns!J1018)</f>
        <v>0</v>
      </c>
      <c r="K1018" s="14">
        <f ca="1">K1017*(1+Returns!K1018)</f>
        <v>0</v>
      </c>
      <c r="L1018" s="14">
        <f ca="1">L1017*(1+Returns!L1018)</f>
        <v>30162409.280619837</v>
      </c>
      <c r="M1018" s="14">
        <f ca="1">M1017*(1+Returns!M1018)</f>
        <v>30444525.976847764</v>
      </c>
      <c r="N1018" s="14">
        <f ca="1">N1017*(1+Returns!N1018)-R1018-T1018</f>
        <v>47276448.418342598</v>
      </c>
      <c r="O1018" s="17">
        <f ca="1">(Assumptions!$B$16 / 252)*F1017</f>
        <v>5037.5515739422444</v>
      </c>
      <c r="P1018" s="17">
        <f t="shared" ca="1" si="154"/>
        <v>44922.80492807577</v>
      </c>
      <c r="Q1018" s="16">
        <f t="shared" si="155"/>
        <v>0</v>
      </c>
      <c r="R1018" s="17">
        <f t="shared" si="156"/>
        <v>0</v>
      </c>
      <c r="S1018" s="19">
        <f t="shared" si="157"/>
        <v>0</v>
      </c>
      <c r="T1018" s="20">
        <f ca="1">IF(AND(S1018=1,F1017&gt;D1017),Assumptions!$B$17*(F1017-D1017),0)</f>
        <v>0</v>
      </c>
      <c r="U1018" s="27">
        <f t="shared" ca="1" si="158"/>
        <v>2.5506433253836835E-3</v>
      </c>
      <c r="V1018" s="34">
        <f t="shared" ca="1" si="159"/>
        <v>0.59087617994078845</v>
      </c>
    </row>
    <row r="1019" spans="1:22" x14ac:dyDescent="0.25">
      <c r="A1019" s="4">
        <f t="shared" si="150"/>
        <v>3</v>
      </c>
      <c r="B1019" s="4">
        <f t="shared" si="151"/>
        <v>2016</v>
      </c>
      <c r="C1019" s="9">
        <v>42443</v>
      </c>
      <c r="D1019" s="12">
        <f ca="1">(1+[1]Returns!E1019)*D1018</f>
        <v>148375200.52927125</v>
      </c>
      <c r="E1019" s="12">
        <f t="shared" ca="1" si="152"/>
        <v>159565157.99923301</v>
      </c>
      <c r="F1019" s="12">
        <f t="shared" ca="1" si="153"/>
        <v>159515184.79373369</v>
      </c>
      <c r="G1019" s="14">
        <f ca="1">G1018*(1+Returns!G1019)</f>
        <v>28805033.946916796</v>
      </c>
      <c r="H1019" s="14">
        <f ca="1">H1018*(1+Returns!H1019)</f>
        <v>15117635.314262377</v>
      </c>
      <c r="I1019" s="14">
        <f ca="1">I1018*(1+Returns!I1019)</f>
        <v>7700823.2082612393</v>
      </c>
      <c r="J1019" s="14">
        <f ca="1">J1018*(1+Returns!J1019)</f>
        <v>0</v>
      </c>
      <c r="K1019" s="14">
        <f ca="1">K1018*(1+Returns!K1019)</f>
        <v>0</v>
      </c>
      <c r="L1019" s="14">
        <f ca="1">L1018*(1+Returns!L1019)</f>
        <v>30178898.121388983</v>
      </c>
      <c r="M1019" s="14">
        <f ca="1">M1018*(1+Returns!M1019)</f>
        <v>30461540.532578539</v>
      </c>
      <c r="N1019" s="14">
        <f ca="1">N1018*(1+Returns!N1019)-R1019-T1019</f>
        <v>47301226.875825085</v>
      </c>
      <c r="O1019" s="17">
        <f ca="1">(Assumptions!$B$16 / 252)*F1018</f>
        <v>5050.4005712405969</v>
      </c>
      <c r="P1019" s="17">
        <f t="shared" ca="1" si="154"/>
        <v>49973.205499316369</v>
      </c>
      <c r="Q1019" s="16">
        <f t="shared" si="155"/>
        <v>0</v>
      </c>
      <c r="R1019" s="17">
        <f t="shared" si="156"/>
        <v>0</v>
      </c>
      <c r="S1019" s="19">
        <f t="shared" si="157"/>
        <v>0</v>
      </c>
      <c r="T1019" s="20">
        <f ca="1">IF(AND(S1019=1,F1018&gt;D1018),Assumptions!$B$17*(F1018-D1018),0)</f>
        <v>0</v>
      </c>
      <c r="U1019" s="27">
        <f t="shared" ca="1" si="158"/>
        <v>2.6876183391644215E-3</v>
      </c>
      <c r="V1019" s="34">
        <f t="shared" ca="1" si="159"/>
        <v>0.59515184793733722</v>
      </c>
    </row>
    <row r="1020" spans="1:22" x14ac:dyDescent="0.25">
      <c r="A1020" s="4">
        <f t="shared" si="150"/>
        <v>3</v>
      </c>
      <c r="B1020" s="4">
        <f t="shared" si="151"/>
        <v>2016</v>
      </c>
      <c r="C1020" s="9">
        <v>42444</v>
      </c>
      <c r="D1020" s="12">
        <f ca="1">(1+[1]Returns!E1020)*D1019</f>
        <v>148453039.6432209</v>
      </c>
      <c r="E1020" s="12">
        <f t="shared" ca="1" si="152"/>
        <v>159819052.09137064</v>
      </c>
      <c r="F1020" s="12">
        <f t="shared" ca="1" si="153"/>
        <v>159764014.91175088</v>
      </c>
      <c r="G1020" s="14">
        <f ca="1">G1019*(1+Returns!G1020)</f>
        <v>28987897.253385413</v>
      </c>
      <c r="H1020" s="14">
        <f ca="1">H1019*(1+Returns!H1020)</f>
        <v>15125936.589077821</v>
      </c>
      <c r="I1020" s="14">
        <f ca="1">I1019*(1+Returns!I1020)</f>
        <v>7705239.3554176986</v>
      </c>
      <c r="J1020" s="14">
        <f ca="1">J1019*(1+Returns!J1020)</f>
        <v>0</v>
      </c>
      <c r="K1020" s="14">
        <f ca="1">K1019*(1+Returns!K1020)</f>
        <v>0</v>
      </c>
      <c r="L1020" s="14">
        <f ca="1">L1019*(1+Returns!L1020)</f>
        <v>30195395.976088926</v>
      </c>
      <c r="M1020" s="14">
        <f ca="1">M1019*(1+Returns!M1020)</f>
        <v>30478564.597247209</v>
      </c>
      <c r="N1020" s="14">
        <f ca="1">N1019*(1+Returns!N1020)-R1020-T1020</f>
        <v>47326018.320153572</v>
      </c>
      <c r="O1020" s="17">
        <f ca="1">(Assumptions!$B$16 / 252)*F1019</f>
        <v>5063.9741204359898</v>
      </c>
      <c r="P1020" s="17">
        <f t="shared" ca="1" si="154"/>
        <v>55037.179619752358</v>
      </c>
      <c r="Q1020" s="16">
        <f t="shared" si="155"/>
        <v>0</v>
      </c>
      <c r="R1020" s="17">
        <f t="shared" si="156"/>
        <v>0</v>
      </c>
      <c r="S1020" s="19">
        <f t="shared" si="157"/>
        <v>0</v>
      </c>
      <c r="T1020" s="20">
        <f ca="1">IF(AND(S1020=1,F1019&gt;D1019),Assumptions!$B$17*(F1019-D1019),0)</f>
        <v>0</v>
      </c>
      <c r="U1020" s="27">
        <f t="shared" ca="1" si="158"/>
        <v>1.5599149280927094E-3</v>
      </c>
      <c r="V1020" s="34">
        <f t="shared" ca="1" si="159"/>
        <v>0.5976401491175094</v>
      </c>
    </row>
    <row r="1021" spans="1:22" x14ac:dyDescent="0.25">
      <c r="A1021" s="4">
        <f t="shared" si="150"/>
        <v>3</v>
      </c>
      <c r="B1021" s="4">
        <f t="shared" si="151"/>
        <v>2016</v>
      </c>
      <c r="C1021" s="9">
        <v>42445</v>
      </c>
      <c r="D1021" s="12">
        <f ca="1">(1+[1]Returns!E1021)*D1020</f>
        <v>148530919.59234813</v>
      </c>
      <c r="E1021" s="12">
        <f t="shared" ca="1" si="152"/>
        <v>159547661.95220643</v>
      </c>
      <c r="F1021" s="12">
        <f t="shared" ca="1" si="153"/>
        <v>159487552.89909741</v>
      </c>
      <c r="G1021" s="14">
        <f ca="1">G1020*(1+Returns!G1021)</f>
        <v>28645437.710956704</v>
      </c>
      <c r="H1021" s="14">
        <f ca="1">H1020*(1+Returns!H1021)</f>
        <v>15134242.422222801</v>
      </c>
      <c r="I1021" s="14">
        <f ca="1">I1020*(1+Returns!I1021)</f>
        <v>7709658.0350768762</v>
      </c>
      <c r="J1021" s="14">
        <f ca="1">J1020*(1+Returns!J1021)</f>
        <v>0</v>
      </c>
      <c r="K1021" s="14">
        <f ca="1">K1020*(1+Returns!K1021)</f>
        <v>0</v>
      </c>
      <c r="L1021" s="14">
        <f ca="1">L1020*(1+Returns!L1021)</f>
        <v>30211902.849647298</v>
      </c>
      <c r="M1021" s="14">
        <f ca="1">M1020*(1+Returns!M1021)</f>
        <v>30495598.176168039</v>
      </c>
      <c r="N1021" s="14">
        <f ca="1">N1020*(1+Returns!N1021)-R1021-T1021</f>
        <v>47350822.758134708</v>
      </c>
      <c r="O1021" s="17">
        <f ca="1">(Assumptions!$B$16 / 252)*F1020</f>
        <v>5071.8734892619323</v>
      </c>
      <c r="P1021" s="17">
        <f t="shared" ca="1" si="154"/>
        <v>60109.05310901429</v>
      </c>
      <c r="Q1021" s="16">
        <f t="shared" si="155"/>
        <v>0</v>
      </c>
      <c r="R1021" s="17">
        <f t="shared" si="156"/>
        <v>0</v>
      </c>
      <c r="S1021" s="19">
        <f t="shared" si="157"/>
        <v>0</v>
      </c>
      <c r="T1021" s="20">
        <f ca="1">IF(AND(S1021=1,F1020&gt;D1020),Assumptions!$B$17*(F1020-D1020),0)</f>
        <v>0</v>
      </c>
      <c r="U1021" s="27">
        <f t="shared" ca="1" si="158"/>
        <v>-1.7304398165393087E-3</v>
      </c>
      <c r="V1021" s="34">
        <f t="shared" ca="1" si="159"/>
        <v>0.59487552899097462</v>
      </c>
    </row>
    <row r="1022" spans="1:22" x14ac:dyDescent="0.25">
      <c r="A1022" s="4">
        <f t="shared" si="150"/>
        <v>3</v>
      </c>
      <c r="B1022" s="4">
        <f t="shared" si="151"/>
        <v>2016</v>
      </c>
      <c r="C1022" s="9">
        <v>42446</v>
      </c>
      <c r="D1022" s="12">
        <f ca="1">(1+[1]Returns!E1022)*D1021</f>
        <v>148608840.39807546</v>
      </c>
      <c r="E1022" s="12">
        <f t="shared" ca="1" si="152"/>
        <v>159750790.04797566</v>
      </c>
      <c r="F1022" s="12">
        <f t="shared" ca="1" si="153"/>
        <v>159685617.89794922</v>
      </c>
      <c r="G1022" s="14">
        <f ca="1">G1021*(1+Returns!G1022)</f>
        <v>28777457.764852822</v>
      </c>
      <c r="H1022" s="14">
        <f ca="1">H1021*(1+Returns!H1022)</f>
        <v>15142552.816200349</v>
      </c>
      <c r="I1022" s="14">
        <f ca="1">I1021*(1+Returns!I1022)</f>
        <v>7714079.2486910727</v>
      </c>
      <c r="J1022" s="14">
        <f ca="1">J1021*(1+Returns!J1022)</f>
        <v>0</v>
      </c>
      <c r="K1022" s="14">
        <f ca="1">K1021*(1+Returns!K1022)</f>
        <v>0</v>
      </c>
      <c r="L1022" s="14">
        <f ca="1">L1021*(1+Returns!L1022)</f>
        <v>30228418.746994425</v>
      </c>
      <c r="M1022" s="14">
        <f ca="1">M1021*(1+Returns!M1022)</f>
        <v>30512641.274658266</v>
      </c>
      <c r="N1022" s="14">
        <f ca="1">N1021*(1+Returns!N1022)-R1022-T1022</f>
        <v>47375640.196578711</v>
      </c>
      <c r="O1022" s="17">
        <f ca="1">(Assumptions!$B$16 / 252)*F1021</f>
        <v>5063.0969174316633</v>
      </c>
      <c r="P1022" s="17">
        <f t="shared" ca="1" si="154"/>
        <v>65172.150026445954</v>
      </c>
      <c r="Q1022" s="16">
        <f t="shared" si="155"/>
        <v>0</v>
      </c>
      <c r="R1022" s="17">
        <f t="shared" si="156"/>
        <v>0</v>
      </c>
      <c r="S1022" s="19">
        <f t="shared" si="157"/>
        <v>0</v>
      </c>
      <c r="T1022" s="20">
        <f ca="1">IF(AND(S1022=1,F1021&gt;D1021),Assumptions!$B$17*(F1021-D1021),0)</f>
        <v>0</v>
      </c>
      <c r="U1022" s="27">
        <f t="shared" ca="1" si="158"/>
        <v>1.2418837410912431E-3</v>
      </c>
      <c r="V1022" s="34">
        <f t="shared" ca="1" si="159"/>
        <v>0.59685617897949284</v>
      </c>
    </row>
    <row r="1023" spans="1:22" x14ac:dyDescent="0.25">
      <c r="A1023" s="4">
        <f t="shared" si="150"/>
        <v>3</v>
      </c>
      <c r="B1023" s="4">
        <f t="shared" si="151"/>
        <v>2016</v>
      </c>
      <c r="C1023" s="9">
        <v>42447</v>
      </c>
      <c r="D1023" s="12">
        <f ca="1">(1+[1]Returns!E1023)*D1022</f>
        <v>148686802.0818367</v>
      </c>
      <c r="E1023" s="12">
        <f t="shared" ca="1" si="152"/>
        <v>160267826.42181307</v>
      </c>
      <c r="F1023" s="12">
        <f t="shared" ca="1" si="153"/>
        <v>160197584.88709146</v>
      </c>
      <c r="G1023" s="14">
        <f ca="1">G1022*(1+Returns!G1023)</f>
        <v>29223347.437183995</v>
      </c>
      <c r="H1023" s="14">
        <f ca="1">H1022*(1+Returns!H1023)</f>
        <v>15150867.773514874</v>
      </c>
      <c r="I1023" s="14">
        <f ca="1">I1022*(1+Returns!I1023)</f>
        <v>7718502.9977134196</v>
      </c>
      <c r="J1023" s="14">
        <f ca="1">J1022*(1+Returns!J1023)</f>
        <v>0</v>
      </c>
      <c r="K1023" s="14">
        <f ca="1">K1022*(1+Returns!K1023)</f>
        <v>0</v>
      </c>
      <c r="L1023" s="14">
        <f ca="1">L1022*(1+Returns!L1023)</f>
        <v>30244943.673063327</v>
      </c>
      <c r="M1023" s="14">
        <f ca="1">M1022*(1+Returns!M1023)</f>
        <v>30529693.898038104</v>
      </c>
      <c r="N1023" s="14">
        <f ca="1">N1022*(1+Returns!N1023)-R1023-T1023</f>
        <v>47400470.642299354</v>
      </c>
      <c r="O1023" s="17">
        <f ca="1">(Assumptions!$B$16 / 252)*F1022</f>
        <v>5069.3846951729911</v>
      </c>
      <c r="P1023" s="17">
        <f t="shared" ca="1" si="154"/>
        <v>70241.53472161894</v>
      </c>
      <c r="Q1023" s="16">
        <f t="shared" si="155"/>
        <v>0</v>
      </c>
      <c r="R1023" s="17">
        <f t="shared" si="156"/>
        <v>0</v>
      </c>
      <c r="S1023" s="19">
        <f t="shared" si="157"/>
        <v>0</v>
      </c>
      <c r="T1023" s="20">
        <f ca="1">IF(AND(S1023=1,F1022&gt;D1022),Assumptions!$B$17*(F1022-D1022),0)</f>
        <v>0</v>
      </c>
      <c r="U1023" s="27">
        <f t="shared" ca="1" si="158"/>
        <v>3.2060932968267508E-3</v>
      </c>
      <c r="V1023" s="34">
        <f t="shared" ca="1" si="159"/>
        <v>0.60197584887091526</v>
      </c>
    </row>
    <row r="1024" spans="1:22" x14ac:dyDescent="0.25">
      <c r="A1024" s="4">
        <f t="shared" si="150"/>
        <v>3</v>
      </c>
      <c r="B1024" s="4">
        <f t="shared" si="151"/>
        <v>2016</v>
      </c>
      <c r="C1024" s="9">
        <v>42450</v>
      </c>
      <c r="D1024" s="12">
        <f ca="1">(1+[1]Returns!E1024)*D1023</f>
        <v>148764804.66507685</v>
      </c>
      <c r="E1024" s="12">
        <f t="shared" ca="1" si="152"/>
        <v>160306675.60243544</v>
      </c>
      <c r="F1024" s="12">
        <f t="shared" ca="1" si="153"/>
        <v>160231348.43009835</v>
      </c>
      <c r="G1024" s="14">
        <f ca="1">G1023*(1+Returns!G1024)</f>
        <v>29191011.235630944</v>
      </c>
      <c r="H1024" s="14">
        <f ca="1">H1023*(1+Returns!H1024)</f>
        <v>15159187.29667216</v>
      </c>
      <c r="I1024" s="14">
        <f ca="1">I1023*(1+Returns!I1024)</f>
        <v>7722929.2835978838</v>
      </c>
      <c r="J1024" s="14">
        <f ca="1">J1023*(1+Returns!J1024)</f>
        <v>0</v>
      </c>
      <c r="K1024" s="14">
        <f ca="1">K1023*(1+Returns!K1024)</f>
        <v>0</v>
      </c>
      <c r="L1024" s="14">
        <f ca="1">L1023*(1+Returns!L1024)</f>
        <v>30261477.632789727</v>
      </c>
      <c r="M1024" s="14">
        <f ca="1">M1023*(1+Returns!M1024)</f>
        <v>30546756.051630732</v>
      </c>
      <c r="N1024" s="14">
        <f ca="1">N1023*(1+Returns!N1024)-R1024-T1024</f>
        <v>47425314.102113992</v>
      </c>
      <c r="O1024" s="17">
        <f ca="1">(Assumptions!$B$16 / 252)*F1023</f>
        <v>5085.6376154632208</v>
      </c>
      <c r="P1024" s="17">
        <f t="shared" ca="1" si="154"/>
        <v>75327.172337082156</v>
      </c>
      <c r="Q1024" s="16">
        <f t="shared" si="155"/>
        <v>0</v>
      </c>
      <c r="R1024" s="17">
        <f t="shared" si="156"/>
        <v>0</v>
      </c>
      <c r="S1024" s="19">
        <f t="shared" si="157"/>
        <v>0</v>
      </c>
      <c r="T1024" s="20">
        <f ca="1">IF(AND(S1024=1,F1023&gt;D1023),Assumptions!$B$17*(F1023-D1023),0)</f>
        <v>0</v>
      </c>
      <c r="U1024" s="27">
        <f t="shared" ca="1" si="158"/>
        <v>2.1076187278779024E-4</v>
      </c>
      <c r="V1024" s="34">
        <f t="shared" ca="1" si="159"/>
        <v>0.60231348430098408</v>
      </c>
    </row>
    <row r="1025" spans="1:22" x14ac:dyDescent="0.25">
      <c r="A1025" s="4">
        <f t="shared" si="150"/>
        <v>3</v>
      </c>
      <c r="B1025" s="4">
        <f t="shared" si="151"/>
        <v>2016</v>
      </c>
      <c r="C1025" s="9">
        <v>42451</v>
      </c>
      <c r="D1025" s="12">
        <f ca="1">(1+[1]Returns!E1025)*D1024</f>
        <v>148842848.16925222</v>
      </c>
      <c r="E1025" s="12">
        <f t="shared" ca="1" si="152"/>
        <v>160530961.36565498</v>
      </c>
      <c r="F1025" s="12">
        <f t="shared" ca="1" si="153"/>
        <v>160450547.48384392</v>
      </c>
      <c r="G1025" s="14">
        <f ca="1">G1024*(1+Returns!G1025)</f>
        <v>29344072.914958451</v>
      </c>
      <c r="H1025" s="14">
        <f ca="1">H1024*(1+Returns!H1025)</f>
        <v>15167511.388179364</v>
      </c>
      <c r="I1025" s="14">
        <f ca="1">I1024*(1+Returns!I1025)</f>
        <v>7727358.1077992646</v>
      </c>
      <c r="J1025" s="14">
        <f ca="1">J1024*(1+Returns!J1025)</f>
        <v>0</v>
      </c>
      <c r="K1025" s="14">
        <f ca="1">K1024*(1+Returns!K1025)</f>
        <v>0</v>
      </c>
      <c r="L1025" s="14">
        <f ca="1">L1024*(1+Returns!L1025)</f>
        <v>30278020.631112039</v>
      </c>
      <c r="M1025" s="14">
        <f ca="1">M1024*(1+Returns!M1025)</f>
        <v>30563827.740762305</v>
      </c>
      <c r="N1025" s="14">
        <f ca="1">N1024*(1+Returns!N1025)-R1025-T1025</f>
        <v>47450170.582843557</v>
      </c>
      <c r="O1025" s="17">
        <f ca="1">(Assumptions!$B$16 / 252)*F1024</f>
        <v>5086.7094739713757</v>
      </c>
      <c r="P1025" s="17">
        <f t="shared" ca="1" si="154"/>
        <v>80413.881811053536</v>
      </c>
      <c r="Q1025" s="16">
        <f t="shared" si="155"/>
        <v>0</v>
      </c>
      <c r="R1025" s="17">
        <f t="shared" si="156"/>
        <v>0</v>
      </c>
      <c r="S1025" s="19">
        <f t="shared" si="157"/>
        <v>0</v>
      </c>
      <c r="T1025" s="20">
        <f ca="1">IF(AND(S1025=1,F1024&gt;D1024),Assumptions!$B$17*(F1024-D1024),0)</f>
        <v>0</v>
      </c>
      <c r="U1025" s="27">
        <f t="shared" ca="1" si="158"/>
        <v>1.3680160336488889E-3</v>
      </c>
      <c r="V1025" s="34">
        <f t="shared" ca="1" si="159"/>
        <v>0.60450547483843975</v>
      </c>
    </row>
    <row r="1026" spans="1:22" x14ac:dyDescent="0.25">
      <c r="A1026" s="4">
        <f t="shared" si="150"/>
        <v>3</v>
      </c>
      <c r="B1026" s="4">
        <f t="shared" si="151"/>
        <v>2016</v>
      </c>
      <c r="C1026" s="9">
        <v>42452</v>
      </c>
      <c r="D1026" s="12">
        <f ca="1">(1+[1]Returns!E1026)*D1025</f>
        <v>148920932.6158303</v>
      </c>
      <c r="E1026" s="12">
        <f t="shared" ca="1" si="152"/>
        <v>160942977.99706557</v>
      </c>
      <c r="F1026" s="12">
        <f t="shared" ca="1" si="153"/>
        <v>160857470.44708043</v>
      </c>
      <c r="G1026" s="14">
        <f ca="1">G1025*(1+Returns!G1026)</f>
        <v>29684826.739701483</v>
      </c>
      <c r="H1026" s="14">
        <f ca="1">H1025*(1+Returns!H1026)</f>
        <v>15175840.050545022</v>
      </c>
      <c r="I1026" s="14">
        <f ca="1">I1025*(1+Returns!I1026)</f>
        <v>7731789.471773196</v>
      </c>
      <c r="J1026" s="14">
        <f ca="1">J1025*(1+Returns!J1026)</f>
        <v>0</v>
      </c>
      <c r="K1026" s="14">
        <f ca="1">K1025*(1+Returns!K1026)</f>
        <v>0</v>
      </c>
      <c r="L1026" s="14">
        <f ca="1">L1025*(1+Returns!L1026)</f>
        <v>30294572.672971379</v>
      </c>
      <c r="M1026" s="14">
        <f ca="1">M1025*(1+Returns!M1026)</f>
        <v>30580908.970761959</v>
      </c>
      <c r="N1026" s="14">
        <f ca="1">N1025*(1+Returns!N1026)-R1026-T1026</f>
        <v>47475040.09131255</v>
      </c>
      <c r="O1026" s="17">
        <f ca="1">(Assumptions!$B$16 / 252)*F1025</f>
        <v>5093.6681740902832</v>
      </c>
      <c r="P1026" s="17">
        <f t="shared" ca="1" si="154"/>
        <v>85507.549985143822</v>
      </c>
      <c r="Q1026" s="16">
        <f t="shared" si="155"/>
        <v>0</v>
      </c>
      <c r="R1026" s="17">
        <f t="shared" si="156"/>
        <v>0</v>
      </c>
      <c r="S1026" s="19">
        <f t="shared" si="157"/>
        <v>0</v>
      </c>
      <c r="T1026" s="20">
        <f ca="1">IF(AND(S1026=1,F1025&gt;D1025),Assumptions!$B$17*(F1025-D1025),0)</f>
        <v>0</v>
      </c>
      <c r="U1026" s="27">
        <f t="shared" ca="1" si="158"/>
        <v>2.5361269850292523E-3</v>
      </c>
      <c r="V1026" s="34">
        <f t="shared" ca="1" si="159"/>
        <v>0.60857470447080475</v>
      </c>
    </row>
    <row r="1027" spans="1:22" x14ac:dyDescent="0.25">
      <c r="A1027" s="4">
        <f t="shared" si="150"/>
        <v>3</v>
      </c>
      <c r="B1027" s="4">
        <f t="shared" si="151"/>
        <v>2016</v>
      </c>
      <c r="C1027" s="9">
        <v>42453</v>
      </c>
      <c r="D1027" s="12">
        <f ca="1">(1+[1]Returns!E1027)*D1026</f>
        <v>148999058.02628991</v>
      </c>
      <c r="E1027" s="12">
        <f t="shared" ca="1" si="152"/>
        <v>160857984.40487346</v>
      </c>
      <c r="F1027" s="12">
        <f t="shared" ca="1" si="153"/>
        <v>160767370.26852491</v>
      </c>
      <c r="G1027" s="14">
        <f ca="1">G1026*(1+Returns!G1027)</f>
        <v>29528531.596995872</v>
      </c>
      <c r="H1027" s="14">
        <f ca="1">H1026*(1+Returns!H1027)</f>
        <v>15184173.286279049</v>
      </c>
      <c r="I1027" s="14">
        <f ca="1">I1026*(1+Returns!I1027)</f>
        <v>7736223.3769761473</v>
      </c>
      <c r="J1027" s="14">
        <f ca="1">J1026*(1+Returns!J1027)</f>
        <v>0</v>
      </c>
      <c r="K1027" s="14">
        <f ca="1">K1026*(1+Returns!K1027)</f>
        <v>0</v>
      </c>
      <c r="L1027" s="14">
        <f ca="1">L1026*(1+Returns!L1027)</f>
        <v>30311133.763311561</v>
      </c>
      <c r="M1027" s="14">
        <f ca="1">M1026*(1+Returns!M1027)</f>
        <v>30597999.746961806</v>
      </c>
      <c r="N1027" s="14">
        <f ca="1">N1026*(1+Returns!N1027)-R1027-T1027</f>
        <v>47499922.634349041</v>
      </c>
      <c r="O1027" s="17">
        <f ca="1">(Assumptions!$B$16 / 252)*F1026</f>
        <v>5106.5863633993786</v>
      </c>
      <c r="P1027" s="17">
        <f t="shared" ca="1" si="154"/>
        <v>90614.136348543194</v>
      </c>
      <c r="Q1027" s="16">
        <f t="shared" si="155"/>
        <v>0</v>
      </c>
      <c r="R1027" s="17">
        <f t="shared" si="156"/>
        <v>0</v>
      </c>
      <c r="S1027" s="19">
        <f t="shared" si="157"/>
        <v>0</v>
      </c>
      <c r="T1027" s="20">
        <f ca="1">IF(AND(S1027=1,F1026&gt;D1026),Assumptions!$B$17*(F1026-D1026),0)</f>
        <v>0</v>
      </c>
      <c r="U1027" s="27">
        <f t="shared" ca="1" si="158"/>
        <v>-5.6012430324248186E-4</v>
      </c>
      <c r="V1027" s="34">
        <f t="shared" ca="1" si="159"/>
        <v>0.60767370268524945</v>
      </c>
    </row>
    <row r="1028" spans="1:22" x14ac:dyDescent="0.25">
      <c r="A1028" s="4">
        <f t="shared" si="150"/>
        <v>3</v>
      </c>
      <c r="B1028" s="4">
        <f t="shared" ref="B1028:B1031" si="160">YEAR(C1028)</f>
        <v>2016</v>
      </c>
      <c r="C1028" s="9">
        <v>42457</v>
      </c>
      <c r="D1028" s="12">
        <f ca="1">(1+[1]Returns!E1028)*D1027</f>
        <v>149077224.42212108</v>
      </c>
      <c r="E1028" s="12">
        <f t="shared" ca="1" si="152"/>
        <v>160852289.072519</v>
      </c>
      <c r="F1028" s="12">
        <f t="shared" ref="F1028:F1031" ca="1" si="161">E1028-P1028</f>
        <v>160756571.21013018</v>
      </c>
      <c r="G1028" s="14">
        <f ca="1">G1027*(1+Returns!G1028)</f>
        <v>29451495.949200116</v>
      </c>
      <c r="H1028" s="14">
        <f ca="1">H1027*(1+Returns!H1028)</f>
        <v>15192511.097892735</v>
      </c>
      <c r="I1028" s="14">
        <f ca="1">I1027*(1+Returns!I1028)</f>
        <v>7740659.8248654222</v>
      </c>
      <c r="J1028" s="14">
        <f ca="1">J1027*(1+Returns!J1028)</f>
        <v>0</v>
      </c>
      <c r="K1028" s="14">
        <f ca="1">K1027*(1+Returns!K1028)</f>
        <v>0</v>
      </c>
      <c r="L1028" s="14">
        <f ca="1">L1027*(1+Returns!L1028)</f>
        <v>30327703.907079112</v>
      </c>
      <c r="M1028" s="14">
        <f ca="1">M1027*(1+Returns!M1028)</f>
        <v>30615100.074696939</v>
      </c>
      <c r="N1028" s="14">
        <f ca="1">N1027*(1+Returns!N1028)-R1028-T1028</f>
        <v>47524818.21878469</v>
      </c>
      <c r="O1028" s="17">
        <f ca="1">(Assumptions!$B$16 / 252)*F1027</f>
        <v>5103.7260402706324</v>
      </c>
      <c r="P1028" s="17">
        <f t="shared" ca="1" si="154"/>
        <v>95717.862388813825</v>
      </c>
      <c r="Q1028" s="16">
        <f t="shared" si="155"/>
        <v>0</v>
      </c>
      <c r="R1028" s="17">
        <f t="shared" si="156"/>
        <v>0</v>
      </c>
      <c r="S1028" s="19">
        <f t="shared" si="157"/>
        <v>0</v>
      </c>
      <c r="T1028" s="20">
        <f ca="1">IF(AND(S1028=1,F1027&gt;D1027),Assumptions!$B$17*(F1027-D1027),0)</f>
        <v>0</v>
      </c>
      <c r="U1028" s="27">
        <f t="shared" ca="1" si="158"/>
        <v>-6.7171953964884068E-5</v>
      </c>
      <c r="V1028" s="34">
        <f t="shared" ca="1" si="159"/>
        <v>0.60756571210130206</v>
      </c>
    </row>
    <row r="1029" spans="1:22" x14ac:dyDescent="0.25">
      <c r="A1029" s="4">
        <f t="shared" si="150"/>
        <v>3</v>
      </c>
      <c r="B1029" s="4">
        <f t="shared" si="160"/>
        <v>2016</v>
      </c>
      <c r="C1029" s="9">
        <v>42458</v>
      </c>
      <c r="D1029" s="12">
        <f ca="1">(1+[1]Returns!E1029)*D1028</f>
        <v>149155431.82482517</v>
      </c>
      <c r="E1029" s="12">
        <f t="shared" ca="1" si="152"/>
        <v>161194390.80357051</v>
      </c>
      <c r="F1029" s="12">
        <f t="shared" ca="1" si="161"/>
        <v>161093569.55796868</v>
      </c>
      <c r="G1029" s="14">
        <f ca="1">G1028*(1+Returns!G1029)</f>
        <v>29722218.578789167</v>
      </c>
      <c r="H1029" s="14">
        <f ca="1">H1028*(1+Returns!H1029)</f>
        <v>15200853.48789875</v>
      </c>
      <c r="I1029" s="14">
        <f ca="1">I1028*(1+Returns!I1029)</f>
        <v>7745098.8168991609</v>
      </c>
      <c r="J1029" s="14">
        <f ca="1">J1028*(1+Returns!J1029)</f>
        <v>0</v>
      </c>
      <c r="K1029" s="14">
        <f ca="1">K1028*(1+Returns!K1029)</f>
        <v>0</v>
      </c>
      <c r="L1029" s="14">
        <f ca="1">L1028*(1+Returns!L1029)</f>
        <v>30344283.10922325</v>
      </c>
      <c r="M1029" s="14">
        <f ca="1">M1028*(1+Returns!M1029)</f>
        <v>30632209.959305435</v>
      </c>
      <c r="N1029" s="14">
        <f ca="1">N1028*(1+Returns!N1029)-R1029-T1029</f>
        <v>47549726.851454742</v>
      </c>
      <c r="O1029" s="17">
        <f ca="1">(Assumptions!$B$16 / 252)*F1028</f>
        <v>5103.3832130200053</v>
      </c>
      <c r="P1029" s="17">
        <f t="shared" ref="P1029:P1031" ca="1" si="162">P1028+O1029-IF(Q1029=1,P1028,0)</f>
        <v>100821.24560183383</v>
      </c>
      <c r="Q1029" s="16">
        <f t="shared" si="155"/>
        <v>0</v>
      </c>
      <c r="R1029" s="17">
        <f t="shared" ref="R1029:R1031" si="163">IF(Q1029=1,P1028,0)</f>
        <v>0</v>
      </c>
      <c r="S1029" s="19">
        <f t="shared" si="157"/>
        <v>0</v>
      </c>
      <c r="T1029" s="20">
        <f ca="1">IF(AND(S1029=1,F1028&gt;D1028),Assumptions!$B$17*(F1028-D1028),0)</f>
        <v>0</v>
      </c>
      <c r="U1029" s="27">
        <f t="shared" ca="1" si="158"/>
        <v>2.0963270446840987E-3</v>
      </c>
      <c r="V1029" s="34">
        <f t="shared" ca="1" si="159"/>
        <v>0.61093569557968697</v>
      </c>
    </row>
    <row r="1030" spans="1:22" x14ac:dyDescent="0.25">
      <c r="A1030" s="4">
        <f t="shared" si="150"/>
        <v>3</v>
      </c>
      <c r="B1030" s="4">
        <f t="shared" si="160"/>
        <v>2016</v>
      </c>
      <c r="C1030" s="9">
        <v>42459</v>
      </c>
      <c r="D1030" s="12">
        <f ca="1">(1+[1]Returns!E1030)*D1029</f>
        <v>149233680.25591481</v>
      </c>
      <c r="E1030" s="12">
        <f t="shared" ca="1" si="152"/>
        <v>161317145.23976105</v>
      </c>
      <c r="F1030" s="12">
        <f t="shared" ca="1" si="161"/>
        <v>161211209.91258594</v>
      </c>
      <c r="G1030" s="14">
        <f ca="1">G1029*(1+Returns!G1030)</f>
        <v>29773555.106391311</v>
      </c>
      <c r="H1030" s="14">
        <f ca="1">H1029*(1+Returns!H1030)</f>
        <v>15209200.458811145</v>
      </c>
      <c r="I1030" s="14">
        <f ca="1">I1029*(1+Returns!I1030)</f>
        <v>7749540.3545363396</v>
      </c>
      <c r="J1030" s="14">
        <f ca="1">J1029*(1+Returns!J1030)</f>
        <v>0</v>
      </c>
      <c r="K1030" s="14">
        <f ca="1">K1029*(1+Returns!K1030)</f>
        <v>0</v>
      </c>
      <c r="L1030" s="14">
        <f ca="1">L1029*(1+Returns!L1030)</f>
        <v>30360871.374695908</v>
      </c>
      <c r="M1030" s="14">
        <f ca="1">M1029*(1+Returns!M1030)</f>
        <v>30649329.406128347</v>
      </c>
      <c r="N1030" s="14">
        <f ca="1">N1029*(1+Returns!N1030)-R1030-T1030</f>
        <v>47574648.539198011</v>
      </c>
      <c r="O1030" s="17">
        <f ca="1">(Assumptions!$B$16 / 252)*F1029</f>
        <v>5114.081573268847</v>
      </c>
      <c r="P1030" s="17">
        <f t="shared" ca="1" si="162"/>
        <v>105935.32717510268</v>
      </c>
      <c r="Q1030" s="16">
        <f t="shared" si="155"/>
        <v>0</v>
      </c>
      <c r="R1030" s="17">
        <f t="shared" si="163"/>
        <v>0</v>
      </c>
      <c r="S1030" s="19">
        <f t="shared" si="157"/>
        <v>0</v>
      </c>
      <c r="T1030" s="20">
        <f ca="1">IF(AND(S1030=1,F1029&gt;D1029),Assumptions!$B$17*(F1029-D1029),0)</f>
        <v>0</v>
      </c>
      <c r="U1030" s="27">
        <f t="shared" ca="1" si="158"/>
        <v>7.3026102121942493E-4</v>
      </c>
      <c r="V1030" s="34">
        <f t="shared" ref="V1030:V1031" ca="1" si="164">(1+V1029)*(1+U1030)-1</f>
        <v>0.61211209912585973</v>
      </c>
    </row>
    <row r="1031" spans="1:22" x14ac:dyDescent="0.25">
      <c r="A1031" s="4">
        <f t="shared" si="150"/>
        <v>3</v>
      </c>
      <c r="B1031" s="4">
        <f t="shared" si="160"/>
        <v>2016</v>
      </c>
      <c r="C1031" s="9">
        <v>42460</v>
      </c>
      <c r="D1031" s="12">
        <f ca="1">(1+[1]Returns!E1031)*D1030</f>
        <v>149311969.73691386</v>
      </c>
      <c r="E1031" s="12">
        <f t="shared" ca="1" si="152"/>
        <v>161336343.14416632</v>
      </c>
      <c r="F1031" s="12">
        <f t="shared" ca="1" si="161"/>
        <v>161225290.00080353</v>
      </c>
      <c r="G1031" s="14">
        <f ca="1">G1030*(1+Returns!G1031)</f>
        <v>29721296.273965854</v>
      </c>
      <c r="H1031" s="14">
        <f ca="1">H1030*(1+Returns!H1031)</f>
        <v>15217552.013145352</v>
      </c>
      <c r="I1031" s="14">
        <f ca="1">I1030*(1+Returns!I1031)</f>
        <v>7753984.4392367704</v>
      </c>
      <c r="J1031" s="14">
        <f ca="1">J1030*(1+Returns!J1031)</f>
        <v>0</v>
      </c>
      <c r="K1031" s="14">
        <f ca="1">K1030*(1+Returns!K1031)</f>
        <v>0</v>
      </c>
      <c r="L1031" s="14">
        <f ca="1">L1030*(1+Returns!L1031)</f>
        <v>30377468.708451722</v>
      </c>
      <c r="M1031" s="14">
        <f ca="1">M1030*(1+Returns!M1031)</f>
        <v>30666458.420509718</v>
      </c>
      <c r="N1031" s="14">
        <f ca="1">N1030*(1+Returns!N1031)-R1031-T1031</f>
        <v>47599583.288856901</v>
      </c>
      <c r="O1031" s="17">
        <f ca="1">(Assumptions!$B$16 / 252)*F1030</f>
        <v>5117.8161877011407</v>
      </c>
      <c r="P1031" s="17">
        <f t="shared" ca="1" si="162"/>
        <v>111053.14336280382</v>
      </c>
      <c r="Q1031" s="16">
        <f t="shared" si="155"/>
        <v>0</v>
      </c>
      <c r="R1031" s="17">
        <f t="shared" si="163"/>
        <v>0</v>
      </c>
      <c r="S1031" s="19">
        <f t="shared" si="157"/>
        <v>0</v>
      </c>
      <c r="T1031" s="20">
        <f ca="1">IF(AND(S1031=1,F1030&gt;D1030),Assumptions!$B$17*(F1030-D1030),0)</f>
        <v>0</v>
      </c>
      <c r="U1031" s="27">
        <f t="shared" ca="1" si="158"/>
        <v>8.7339386790841189E-5</v>
      </c>
      <c r="V1031" s="34">
        <f t="shared" ca="1" si="164"/>
        <v>0.61225290000803545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1"/>
  <sheetViews>
    <sheetView workbookViewId="0">
      <pane xSplit="3" ySplit="3" topLeftCell="M1001" activePane="bottomRight" state="frozen"/>
      <selection pane="topRight" activeCell="D1" sqref="D1"/>
      <selection pane="bottomLeft" activeCell="A4" sqref="A4"/>
      <selection pane="bottomRight" sqref="A1:XFD1048576"/>
    </sheetView>
  </sheetViews>
  <sheetFormatPr defaultRowHeight="15" outlineLevelCol="1" x14ac:dyDescent="0.25"/>
  <cols>
    <col min="1" max="1" width="6.85546875" style="4" bestFit="1" customWidth="1" outlineLevel="1"/>
    <col min="2" max="2" width="5" style="4" bestFit="1" customWidth="1" outlineLevel="1"/>
    <col min="3" max="3" width="10.7109375" style="4" bestFit="1" customWidth="1"/>
    <col min="4" max="4" width="15.7109375" style="12" bestFit="1" customWidth="1" outlineLevel="1"/>
    <col min="5" max="5" width="14.85546875" style="13" bestFit="1" customWidth="1" outlineLevel="1"/>
    <col min="6" max="6" width="14.85546875" style="13" bestFit="1" customWidth="1"/>
    <col min="7" max="11" width="12.7109375" style="15" bestFit="1" customWidth="1" outlineLevel="1"/>
    <col min="12" max="12" width="17" style="15" bestFit="1" customWidth="1" outlineLevel="1"/>
    <col min="13" max="13" width="13.85546875" style="15" bestFit="1" customWidth="1" outlineLevel="1"/>
    <col min="14" max="14" width="13.85546875" style="15" bestFit="1" customWidth="1"/>
    <col min="15" max="15" width="17.85546875" style="16" hidden="1" customWidth="1" outlineLevel="1"/>
    <col min="16" max="16" width="22.85546875" style="16" hidden="1" customWidth="1" outlineLevel="1"/>
    <col min="17" max="17" width="22.140625" style="16" hidden="1" customWidth="1" outlineLevel="1"/>
    <col min="18" max="18" width="17.42578125" style="17" bestFit="1" customWidth="1" collapsed="1"/>
    <col min="19" max="19" width="29.7109375" style="19" bestFit="1" customWidth="1" outlineLevel="1"/>
    <col min="20" max="20" width="24.85546875" style="20" bestFit="1" customWidth="1"/>
    <col min="21" max="21" width="22" style="22" hidden="1" customWidth="1" outlineLevel="1"/>
    <col min="22" max="22" width="22.7109375" style="22" hidden="1" customWidth="1" outlineLevel="1"/>
    <col min="23" max="24" width="22.5703125" style="22" hidden="1" customWidth="1" outlineLevel="1"/>
    <col min="25" max="25" width="22.7109375" style="22" hidden="1" customWidth="1" outlineLevel="1"/>
    <col min="26" max="26" width="27" style="22" hidden="1" customWidth="1" outlineLevel="1"/>
    <col min="27" max="27" width="20.28515625" style="22" hidden="1" customWidth="1" outlineLevel="1"/>
    <col min="28" max="28" width="19.7109375" style="22" bestFit="1" customWidth="1" collapsed="1"/>
    <col min="29" max="29" width="17" style="23" hidden="1" customWidth="1" outlineLevel="1"/>
    <col min="30" max="30" width="17.85546875" style="23" hidden="1" customWidth="1" outlineLevel="1"/>
    <col min="31" max="32" width="17.7109375" style="23" hidden="1" customWidth="1" outlineLevel="1"/>
    <col min="33" max="33" width="17.85546875" style="23" hidden="1" customWidth="1" outlineLevel="1"/>
    <col min="34" max="34" width="22.140625" style="23" hidden="1" customWidth="1" outlineLevel="1"/>
    <col min="35" max="35" width="15.42578125" style="23" hidden="1" customWidth="1" outlineLevel="1"/>
    <col min="36" max="36" width="14.85546875" style="23" bestFit="1" customWidth="1" collapsed="1"/>
    <col min="37" max="37" width="7.85546875" style="26" bestFit="1" customWidth="1"/>
    <col min="38" max="38" width="12" style="34" bestFit="1" customWidth="1"/>
  </cols>
  <sheetData>
    <row r="1" spans="1:38" s="4" customFormat="1" x14ac:dyDescent="0.25">
      <c r="D1" s="10"/>
      <c r="G1" s="4">
        <v>1</v>
      </c>
      <c r="H1" s="4">
        <v>2</v>
      </c>
      <c r="I1" s="4">
        <v>3</v>
      </c>
      <c r="J1" s="4">
        <v>4</v>
      </c>
      <c r="K1" s="4">
        <v>5</v>
      </c>
      <c r="L1" s="4">
        <v>6</v>
      </c>
      <c r="M1" s="4">
        <v>7</v>
      </c>
      <c r="N1" s="4">
        <v>8</v>
      </c>
      <c r="R1" s="10"/>
      <c r="T1" s="10" t="s">
        <v>40</v>
      </c>
      <c r="U1" s="10">
        <v>1</v>
      </c>
      <c r="V1" s="10">
        <v>2</v>
      </c>
      <c r="W1" s="10">
        <v>3</v>
      </c>
      <c r="X1" s="10">
        <v>4</v>
      </c>
      <c r="Y1" s="10">
        <v>5</v>
      </c>
      <c r="Z1" s="10">
        <v>6</v>
      </c>
      <c r="AA1" s="10">
        <v>7</v>
      </c>
      <c r="AB1" s="10">
        <v>8</v>
      </c>
      <c r="AC1" s="4">
        <v>1</v>
      </c>
      <c r="AD1" s="4">
        <v>2</v>
      </c>
      <c r="AE1" s="4">
        <v>3</v>
      </c>
      <c r="AF1" s="4">
        <v>4</v>
      </c>
      <c r="AG1" s="4">
        <v>5</v>
      </c>
      <c r="AH1" s="4">
        <v>6</v>
      </c>
      <c r="AI1" s="4">
        <v>7</v>
      </c>
      <c r="AJ1" s="4">
        <v>8</v>
      </c>
      <c r="AK1" s="11"/>
      <c r="AL1" s="33"/>
    </row>
    <row r="2" spans="1:38" s="4" customFormat="1" x14ac:dyDescent="0.25">
      <c r="D2" s="10"/>
      <c r="R2" s="10"/>
      <c r="T2" s="10"/>
      <c r="U2" s="10"/>
      <c r="V2" s="10"/>
      <c r="W2" s="10"/>
      <c r="X2" s="10"/>
      <c r="Y2" s="10"/>
      <c r="Z2" s="10"/>
      <c r="AA2" s="10"/>
      <c r="AB2" s="10"/>
      <c r="AK2" s="11"/>
      <c r="AL2" s="33"/>
    </row>
    <row r="3" spans="1:38" s="4" customFormat="1" x14ac:dyDescent="0.25">
      <c r="A3" s="4" t="s">
        <v>26</v>
      </c>
      <c r="B3" s="4" t="s">
        <v>27</v>
      </c>
      <c r="C3" s="4" t="s">
        <v>28</v>
      </c>
      <c r="D3" s="10" t="s">
        <v>30</v>
      </c>
      <c r="E3" s="4" t="s">
        <v>31</v>
      </c>
      <c r="F3" s="4" t="s">
        <v>32</v>
      </c>
      <c r="G3" s="4" t="str">
        <f>[1]Returns!F3 &amp; " AUM"</f>
        <v>Romeu AUM</v>
      </c>
      <c r="H3" s="4" t="str">
        <f>[1]Returns!G3 &amp; " AUM"</f>
        <v>Issuer A AUM</v>
      </c>
      <c r="I3" s="4" t="str">
        <f>[1]Returns!H3 &amp; " AUM"</f>
        <v>Issuer B AUM</v>
      </c>
      <c r="J3" s="4" t="str">
        <f>[1]Returns!I3 &amp; " AUM"</f>
        <v>Issuer C AUM</v>
      </c>
      <c r="K3" s="4" t="str">
        <f>[1]Returns!J3 &amp; " AUM"</f>
        <v>Funds A AUM</v>
      </c>
      <c r="L3" s="4" t="str">
        <f>[1]Returns!K3 &amp; " AUM"</f>
        <v>Credit Funds AUM</v>
      </c>
      <c r="M3" s="4" t="str">
        <f>[1]Returns!L3 &amp; " AUM"</f>
        <v>DPGE AUM</v>
      </c>
      <c r="N3" s="4" t="str">
        <f>[1]Returns!M3 &amp; " AUM"</f>
        <v>Cash AUM</v>
      </c>
      <c r="O3" s="4" t="s">
        <v>33</v>
      </c>
      <c r="P3" s="4" t="s">
        <v>34</v>
      </c>
      <c r="Q3" s="4" t="s">
        <v>35</v>
      </c>
      <c r="R3" s="10" t="s">
        <v>36</v>
      </c>
      <c r="S3" s="4" t="s">
        <v>37</v>
      </c>
      <c r="T3" s="10" t="s">
        <v>38</v>
      </c>
      <c r="U3" s="10" t="str">
        <f>"Ideal Allocation "&amp;[1]Returns!F3</f>
        <v>Ideal Allocation Romeu</v>
      </c>
      <c r="V3" s="10" t="str">
        <f>"Ideal Allocation "&amp;[1]Returns!G3</f>
        <v>Ideal Allocation Issuer A</v>
      </c>
      <c r="W3" s="10" t="str">
        <f>"Ideal Allocation "&amp;[1]Returns!H3</f>
        <v>Ideal Allocation Issuer B</v>
      </c>
      <c r="X3" s="10" t="str">
        <f>"Ideal Allocation "&amp;[1]Returns!I3</f>
        <v>Ideal Allocation Issuer C</v>
      </c>
      <c r="Y3" s="10" t="str">
        <f>"Ideal Allocation "&amp;[1]Returns!J3</f>
        <v>Ideal Allocation Funds A</v>
      </c>
      <c r="Z3" s="10" t="str">
        <f>"Ideal Allocation "&amp;[1]Returns!K3</f>
        <v>Ideal Allocation Credit Funds</v>
      </c>
      <c r="AA3" s="10" t="str">
        <f>"Ideal Allocation "&amp;[1]Returns!L3</f>
        <v>Ideal Allocation DPGE</v>
      </c>
      <c r="AB3" s="10" t="str">
        <f>"Ideal Allocation "&amp;[1]Returns!M3</f>
        <v>Ideal Allocation Cash</v>
      </c>
      <c r="AC3" s="4" t="str">
        <f>"Rebalance " &amp; [1]Returns!F3</f>
        <v>Rebalance Romeu</v>
      </c>
      <c r="AD3" s="4" t="str">
        <f>"Rebalance " &amp; [1]Returns!G3</f>
        <v>Rebalance Issuer A</v>
      </c>
      <c r="AE3" s="4" t="str">
        <f>"Rebalance " &amp; [1]Returns!H3</f>
        <v>Rebalance Issuer B</v>
      </c>
      <c r="AF3" s="4" t="str">
        <f>"Rebalance " &amp; [1]Returns!I3</f>
        <v>Rebalance Issuer C</v>
      </c>
      <c r="AG3" s="4" t="str">
        <f>"Rebalance " &amp; [1]Returns!J3</f>
        <v>Rebalance Funds A</v>
      </c>
      <c r="AH3" s="4" t="str">
        <f>"Rebalance " &amp; [1]Returns!K3</f>
        <v>Rebalance Credit Funds</v>
      </c>
      <c r="AI3" s="4" t="str">
        <f>"Rebalance " &amp; [1]Returns!L3</f>
        <v>Rebalance DPGE</v>
      </c>
      <c r="AJ3" s="4" t="str">
        <f>"Rebalance " &amp; [1]Returns!M3</f>
        <v>Rebalance Cash</v>
      </c>
      <c r="AK3" s="11" t="s">
        <v>39</v>
      </c>
      <c r="AL3" s="33" t="s">
        <v>41</v>
      </c>
    </row>
    <row r="4" spans="1:38" x14ac:dyDescent="0.25">
      <c r="A4" s="4">
        <f t="shared" ref="A4:A67" si="0">MONTH(C4)</f>
        <v>2</v>
      </c>
      <c r="B4" s="4">
        <f t="shared" ref="B4:B67" si="1">YEAR(C4)</f>
        <v>2012</v>
      </c>
      <c r="C4" s="9">
        <v>40968</v>
      </c>
      <c r="D4" s="12">
        <f ca="1">E4</f>
        <v>100000000</v>
      </c>
      <c r="E4" s="12">
        <f t="shared" ref="E4:E67" ca="1" si="2">SUM(G4:N4)</f>
        <v>100000000</v>
      </c>
      <c r="F4" s="12">
        <f t="shared" ref="F4:F67" ca="1" si="3">E4-P4</f>
        <v>100000000</v>
      </c>
      <c r="G4" s="18">
        <f ca="1">OFFSET(Assumptions!$B$6,G$1-1,0)*Assumptions!$B$2</f>
        <v>8000000</v>
      </c>
      <c r="H4" s="18">
        <f ca="1">OFFSET(Assumptions!$B$6,H$1-1,0)*Assumptions!$B$2</f>
        <v>10000000</v>
      </c>
      <c r="I4" s="18">
        <f ca="1">OFFSET(Assumptions!$B$6,I$1-1,0)*Assumptions!$B$2</f>
        <v>5000000</v>
      </c>
      <c r="J4" s="18">
        <f ca="1">OFFSET(Assumptions!$B$6,J$1-1,0)*Assumptions!$B$2</f>
        <v>0</v>
      </c>
      <c r="K4" s="18">
        <f ca="1">OFFSET(Assumptions!$B$6,K$1-1,0)*Assumptions!$B$2</f>
        <v>0</v>
      </c>
      <c r="L4" s="18">
        <f ca="1">OFFSET(Assumptions!$B$6,L$1-1,0)*Assumptions!$B$2</f>
        <v>20000000</v>
      </c>
      <c r="M4" s="18">
        <f ca="1">OFFSET(Assumptions!$B$6,M$1-1,0)*Assumptions!$B$2</f>
        <v>20000000</v>
      </c>
      <c r="N4" s="18">
        <f ca="1">OFFSET(Assumptions!$B$6,N$1-1,0)*Assumptions!$B$2</f>
        <v>37000000</v>
      </c>
      <c r="O4" s="16">
        <v>0</v>
      </c>
      <c r="P4" s="16">
        <v>0</v>
      </c>
      <c r="Q4" s="16">
        <v>0</v>
      </c>
      <c r="R4" s="17">
        <v>0</v>
      </c>
      <c r="S4" s="19">
        <v>0</v>
      </c>
      <c r="T4" s="20">
        <v>0</v>
      </c>
      <c r="U4" s="21">
        <f ca="1">OFFSET(Assumptions!$B$6,U$1-1,0)*$E4</f>
        <v>8000000</v>
      </c>
      <c r="V4" s="21">
        <f ca="1">OFFSET(Assumptions!$B$6,V$1-1,0)*$E4</f>
        <v>10000000</v>
      </c>
      <c r="W4" s="21">
        <f ca="1">OFFSET(Assumptions!$B$6,W$1-1,0)*$E4</f>
        <v>5000000</v>
      </c>
      <c r="X4" s="21">
        <f ca="1">OFFSET(Assumptions!$B$6,X$1-1,0)*$E4</f>
        <v>0</v>
      </c>
      <c r="Y4" s="21">
        <f ca="1">OFFSET(Assumptions!$B$6,Y$1-1,0)*$E4</f>
        <v>0</v>
      </c>
      <c r="Z4" s="21">
        <f ca="1">OFFSET(Assumptions!$B$6,Z$1-1,0)*$E4</f>
        <v>20000000</v>
      </c>
      <c r="AA4" s="21">
        <f ca="1">OFFSET(Assumptions!$B$6,AA$1-1,0)*$E4</f>
        <v>20000000</v>
      </c>
      <c r="AB4" s="21">
        <f ca="1">OFFSET(Assumptions!$B$6,AB$1-1,0)*$E4</f>
        <v>37000000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0</v>
      </c>
      <c r="AJ4" s="23">
        <v>0</v>
      </c>
      <c r="AK4" s="26">
        <v>0</v>
      </c>
      <c r="AL4" s="34">
        <f>0</f>
        <v>0</v>
      </c>
    </row>
    <row r="5" spans="1:38" x14ac:dyDescent="0.25">
      <c r="A5" s="4">
        <f t="shared" si="0"/>
        <v>3</v>
      </c>
      <c r="B5" s="4">
        <f t="shared" si="1"/>
        <v>2012</v>
      </c>
      <c r="C5" s="9">
        <v>40969</v>
      </c>
      <c r="D5" s="12">
        <f ca="1">(1+Returns!E5)*D4</f>
        <v>100038802</v>
      </c>
      <c r="E5" s="12">
        <f t="shared" ca="1" si="2"/>
        <v>100005409.88526705</v>
      </c>
      <c r="F5" s="12">
        <f t="shared" ca="1" si="3"/>
        <v>100002235.28209245</v>
      </c>
      <c r="G5" s="14">
        <f ca="1">G4*(1+Returns!G5)+AC5</f>
        <v>7968509.2684842264</v>
      </c>
      <c r="H5" s="14">
        <f ca="1">H4*(1+Returns!H5)+AD5</f>
        <v>10004064.636672631</v>
      </c>
      <c r="I5" s="14">
        <f ca="1">I4*(1+Returns!I5)+AE5</f>
        <v>5002124.1118990323</v>
      </c>
      <c r="J5" s="14">
        <f ca="1">J4*(1+Returns!J5)+AF5</f>
        <v>0</v>
      </c>
      <c r="K5" s="14">
        <f ca="1">K4*(1+Returns!K5)+AG5</f>
        <v>0</v>
      </c>
      <c r="L5" s="14">
        <f ca="1">L4*(1+Returns!L5)+AH5</f>
        <v>20008092.462729454</v>
      </c>
      <c r="M5" s="14">
        <f ca="1">M4*(1+Returns!M5)+AI5</f>
        <v>20008276.34605784</v>
      </c>
      <c r="N5" s="14">
        <f ca="1">N4*(1+Returns!N5)+AJ5-R5-T5</f>
        <v>37014343.059423864</v>
      </c>
      <c r="O5" s="17">
        <f ca="1">(Assumptions!$B$16 / 252)*F4</f>
        <v>3174.6031746031745</v>
      </c>
      <c r="P5" s="17">
        <f t="shared" ref="P5:P68" ca="1" si="4">P4+O5-IF(Q5=1,P4,0)</f>
        <v>3174.6031746031745</v>
      </c>
      <c r="Q5" s="16">
        <f t="shared" ref="Q5:Q68" si="5">IF(DAY(C5)&lt;DAY(C4),1,0)</f>
        <v>1</v>
      </c>
      <c r="R5" s="17">
        <f t="shared" ref="R5:R68" si="6">IF(Q5=1,P4,0)</f>
        <v>0</v>
      </c>
      <c r="S5" s="19">
        <f t="shared" ref="S5:S68" si="7">IF(AND(DAY(C5)&lt;DAY(C4),OR(MONTH(C5)=7,MONTH(C5)=1)),1,0)</f>
        <v>0</v>
      </c>
      <c r="T5" s="20">
        <f ca="1">IF(AND(S5=1,F4&gt;D4),Assumptions!$B$17*(F4-D4),0)</f>
        <v>0</v>
      </c>
      <c r="U5" s="21">
        <f ca="1">OFFSET(Assumptions!$B$6,U$1-1,0)*$E5</f>
        <v>8000432.7908213641</v>
      </c>
      <c r="V5" s="21">
        <f ca="1">OFFSET(Assumptions!$B$6,V$1-1,0)*$E5</f>
        <v>10000540.988526706</v>
      </c>
      <c r="W5" s="21">
        <f ca="1">OFFSET(Assumptions!$B$6,W$1-1,0)*$E5</f>
        <v>5000270.4942633528</v>
      </c>
      <c r="X5" s="21">
        <f ca="1">OFFSET(Assumptions!$B$6,X$1-1,0)*$E5</f>
        <v>0</v>
      </c>
      <c r="Y5" s="21">
        <f ca="1">OFFSET(Assumptions!$B$6,Y$1-1,0)*$E5</f>
        <v>0</v>
      </c>
      <c r="Z5" s="21">
        <f ca="1">OFFSET(Assumptions!$B$6,Z$1-1,0)*$E5</f>
        <v>20001081.977053411</v>
      </c>
      <c r="AA5" s="21">
        <f ca="1">OFFSET(Assumptions!$B$6,AA$1-1,0)*$E5</f>
        <v>20001081.977053411</v>
      </c>
      <c r="AB5" s="21">
        <f ca="1">OFFSET(Assumptions!$B$6,AB$1-1,0)*$E5</f>
        <v>37002001.657548808</v>
      </c>
      <c r="AC5" s="24">
        <f t="shared" ref="AC5:AI20" ca="1" si="8">IF($Q5=1,U4-G4,0)</f>
        <v>0</v>
      </c>
      <c r="AD5" s="24">
        <f t="shared" ca="1" si="8"/>
        <v>0</v>
      </c>
      <c r="AE5" s="24">
        <f t="shared" ca="1" si="8"/>
        <v>0</v>
      </c>
      <c r="AF5" s="24">
        <f t="shared" ca="1" si="8"/>
        <v>0</v>
      </c>
      <c r="AG5" s="24">
        <f t="shared" ca="1" si="8"/>
        <v>0</v>
      </c>
      <c r="AH5" s="24">
        <f t="shared" ca="1" si="8"/>
        <v>0</v>
      </c>
      <c r="AI5" s="24">
        <f t="shared" ca="1" si="8"/>
        <v>0</v>
      </c>
      <c r="AJ5" s="24">
        <f t="shared" ref="AJ5:AJ68" ca="1" si="9">-SUM(AC5:AI5)</f>
        <v>0</v>
      </c>
      <c r="AK5" s="26">
        <f t="shared" ref="AK5:AK68" ca="1" si="10">F5/F4-1</f>
        <v>2.2352820924442796E-5</v>
      </c>
      <c r="AL5" s="34">
        <f ca="1">(1+AK5)*(1+AL4)-1</f>
        <v>2.2352820924442796E-5</v>
      </c>
    </row>
    <row r="6" spans="1:38" x14ac:dyDescent="0.25">
      <c r="A6" s="4">
        <f t="shared" si="0"/>
        <v>3</v>
      </c>
      <c r="B6" s="4">
        <f t="shared" si="1"/>
        <v>2012</v>
      </c>
      <c r="C6" s="9">
        <v>40970</v>
      </c>
      <c r="D6" s="12">
        <f ca="1">(1+Returns!E6)*D5</f>
        <v>100077619.05595203</v>
      </c>
      <c r="E6" s="12">
        <f t="shared" ca="1" si="2"/>
        <v>100116422.49040517</v>
      </c>
      <c r="F6" s="12">
        <f t="shared" ca="1" si="3"/>
        <v>100110073.21309464</v>
      </c>
      <c r="G6" s="14">
        <f ca="1">G5*(1+Returns!G6)+AC6</f>
        <v>8042606.442958626</v>
      </c>
      <c r="H6" s="14">
        <f ca="1">H5*(1+Returns!H6)+AD6</f>
        <v>10008130.92547239</v>
      </c>
      <c r="I6" s="14">
        <f ca="1">I5*(1+Returns!I6)+AE6</f>
        <v>5004249.1261683367</v>
      </c>
      <c r="J6" s="14">
        <f ca="1">J5*(1+Returns!J6)+AF6</f>
        <v>0</v>
      </c>
      <c r="K6" s="14">
        <f ca="1">K5*(1+Returns!K6)+AG6</f>
        <v>0</v>
      </c>
      <c r="L6" s="14">
        <f ca="1">L5*(1+Returns!L6)+AH6</f>
        <v>20016188.199856561</v>
      </c>
      <c r="M6" s="14">
        <f ca="1">M5*(1+Returns!M6)+AI6</f>
        <v>20016556.117010884</v>
      </c>
      <c r="N6" s="14">
        <f ca="1">N5*(1+Returns!N6)+AJ6-R6-T6</f>
        <v>37028691.678938366</v>
      </c>
      <c r="O6" s="17">
        <f ca="1">(Assumptions!$B$16 / 252)*F5</f>
        <v>3174.6741359394427</v>
      </c>
      <c r="P6" s="17">
        <f t="shared" ca="1" si="4"/>
        <v>6349.2773105426168</v>
      </c>
      <c r="Q6" s="16">
        <f t="shared" si="5"/>
        <v>0</v>
      </c>
      <c r="R6" s="17">
        <f t="shared" si="6"/>
        <v>0</v>
      </c>
      <c r="S6" s="19">
        <f t="shared" si="7"/>
        <v>0</v>
      </c>
      <c r="T6" s="20">
        <f ca="1">IF(AND(S6=1,F5&gt;D5),[1]Assumptions!$B$19*(F5-D5),0)</f>
        <v>0</v>
      </c>
      <c r="U6" s="21">
        <f ca="1">OFFSET(Assumptions!$B$6,U$1-1,0)*$E6</f>
        <v>8009313.799232414</v>
      </c>
      <c r="V6" s="21">
        <f ca="1">OFFSET(Assumptions!$B$6,V$1-1,0)*$E6</f>
        <v>10011642.249040518</v>
      </c>
      <c r="W6" s="21">
        <f ca="1">OFFSET(Assumptions!$B$6,W$1-1,0)*$E6</f>
        <v>5005821.124520259</v>
      </c>
      <c r="X6" s="21">
        <f ca="1">OFFSET(Assumptions!$B$6,X$1-1,0)*$E6</f>
        <v>0</v>
      </c>
      <c r="Y6" s="21">
        <f ca="1">OFFSET(Assumptions!$B$6,Y$1-1,0)*$E6</f>
        <v>0</v>
      </c>
      <c r="Z6" s="21">
        <f ca="1">OFFSET(Assumptions!$B$6,Z$1-1,0)*$E6</f>
        <v>20023284.498081036</v>
      </c>
      <c r="AA6" s="21">
        <f ca="1">OFFSET(Assumptions!$B$6,AA$1-1,0)*$E6</f>
        <v>20023284.498081036</v>
      </c>
      <c r="AB6" s="21">
        <f ca="1">OFFSET(Assumptions!$B$6,AB$1-1,0)*$E6</f>
        <v>37043076.321449913</v>
      </c>
      <c r="AC6" s="24">
        <f t="shared" ref="AC6:AC69" si="11">IF(Q6=1,U5-G5,0)</f>
        <v>0</v>
      </c>
      <c r="AD6" s="24">
        <f t="shared" si="8"/>
        <v>0</v>
      </c>
      <c r="AE6" s="24">
        <f t="shared" si="8"/>
        <v>0</v>
      </c>
      <c r="AF6" s="24">
        <f t="shared" si="8"/>
        <v>0</v>
      </c>
      <c r="AG6" s="24">
        <f t="shared" si="8"/>
        <v>0</v>
      </c>
      <c r="AH6" s="24">
        <f t="shared" si="8"/>
        <v>0</v>
      </c>
      <c r="AI6" s="24">
        <f t="shared" si="8"/>
        <v>0</v>
      </c>
      <c r="AJ6" s="24">
        <f t="shared" si="9"/>
        <v>0</v>
      </c>
      <c r="AK6" s="26">
        <f t="shared" ca="1" si="10"/>
        <v>1.0783552057409551E-3</v>
      </c>
      <c r="AL6" s="34">
        <f t="shared" ref="AL6:AL69" ca="1" si="12">(1+AK6)*(1+AL5)-1</f>
        <v>1.1007321309461915E-3</v>
      </c>
    </row>
    <row r="7" spans="1:38" x14ac:dyDescent="0.25">
      <c r="A7" s="4">
        <f t="shared" si="0"/>
        <v>3</v>
      </c>
      <c r="B7" s="4">
        <f t="shared" si="1"/>
        <v>2012</v>
      </c>
      <c r="C7" s="9">
        <v>40973</v>
      </c>
      <c r="D7" s="12">
        <f ca="1">(1+Returns!E7)*D6</f>
        <v>100116415.14575525</v>
      </c>
      <c r="E7" s="12">
        <f t="shared" ca="1" si="2"/>
        <v>100192124.91255996</v>
      </c>
      <c r="F7" s="12">
        <f t="shared" ca="1" si="3"/>
        <v>100182597.53768709</v>
      </c>
      <c r="G7" s="14">
        <f ca="1">G6*(1+Returns!G7)+AC7</f>
        <v>8081412.8213974237</v>
      </c>
      <c r="H7" s="14">
        <f ca="1">H6*(1+Returns!H7)+AD7</f>
        <v>10012195.101455456</v>
      </c>
      <c r="I7" s="14">
        <f ca="1">I6*(1+Returns!I7)+AE7</f>
        <v>5006373.0797145711</v>
      </c>
      <c r="J7" s="14">
        <f ca="1">J6*(1+Returns!J7)+AF7</f>
        <v>0</v>
      </c>
      <c r="K7" s="14">
        <f ca="1">K6*(1+Returns!K7)+AG7</f>
        <v>0</v>
      </c>
      <c r="L7" s="14">
        <f ca="1">L6*(1+Returns!L7)+AH7</f>
        <v>20024279.713905577</v>
      </c>
      <c r="M7" s="14">
        <f ca="1">M6*(1+Returns!M7)+AI7</f>
        <v>20024831.653621648</v>
      </c>
      <c r="N7" s="14">
        <f ca="1">N6*(1+Returns!N7)+AJ7-R7-T7</f>
        <v>37043032.542465277</v>
      </c>
      <c r="O7" s="17">
        <f ca="1">(Assumptions!$B$16 / 252)*F6</f>
        <v>3178.0975623204645</v>
      </c>
      <c r="P7" s="17">
        <f t="shared" ca="1" si="4"/>
        <v>9527.3748728630817</v>
      </c>
      <c r="Q7" s="16">
        <f t="shared" si="5"/>
        <v>0</v>
      </c>
      <c r="R7" s="17">
        <f t="shared" si="6"/>
        <v>0</v>
      </c>
      <c r="S7" s="19">
        <f t="shared" si="7"/>
        <v>0</v>
      </c>
      <c r="T7" s="20">
        <f ca="1">IF(AND(S7=1,F6&gt;D6),[1]Assumptions!$B$19*(F6-D6),0)</f>
        <v>0</v>
      </c>
      <c r="U7" s="21">
        <f ca="1">OFFSET(Assumptions!$B$6,U$1-1,0)*$E7</f>
        <v>8015369.993004797</v>
      </c>
      <c r="V7" s="21">
        <f ca="1">OFFSET(Assumptions!$B$6,V$1-1,0)*$E7</f>
        <v>10019212.491255997</v>
      </c>
      <c r="W7" s="21">
        <f ca="1">OFFSET(Assumptions!$B$6,W$1-1,0)*$E7</f>
        <v>5009606.2456279984</v>
      </c>
      <c r="X7" s="21">
        <f ca="1">OFFSET(Assumptions!$B$6,X$1-1,0)*$E7</f>
        <v>0</v>
      </c>
      <c r="Y7" s="21">
        <f ca="1">OFFSET(Assumptions!$B$6,Y$1-1,0)*$E7</f>
        <v>0</v>
      </c>
      <c r="Z7" s="21">
        <f ca="1">OFFSET(Assumptions!$B$6,Z$1-1,0)*$E7</f>
        <v>20038424.982511993</v>
      </c>
      <c r="AA7" s="21">
        <f ca="1">OFFSET(Assumptions!$B$6,AA$1-1,0)*$E7</f>
        <v>20038424.982511993</v>
      </c>
      <c r="AB7" s="21">
        <f ca="1">OFFSET(Assumptions!$B$6,AB$1-1,0)*$E7</f>
        <v>37071086.21764718</v>
      </c>
      <c r="AC7" s="24">
        <f t="shared" si="11"/>
        <v>0</v>
      </c>
      <c r="AD7" s="24">
        <f t="shared" si="8"/>
        <v>0</v>
      </c>
      <c r="AE7" s="24">
        <f t="shared" si="8"/>
        <v>0</v>
      </c>
      <c r="AF7" s="24">
        <f t="shared" si="8"/>
        <v>0</v>
      </c>
      <c r="AG7" s="24">
        <f t="shared" si="8"/>
        <v>0</v>
      </c>
      <c r="AH7" s="24">
        <f t="shared" si="8"/>
        <v>0</v>
      </c>
      <c r="AI7" s="24">
        <f t="shared" si="8"/>
        <v>0</v>
      </c>
      <c r="AJ7" s="24">
        <f t="shared" si="9"/>
        <v>0</v>
      </c>
      <c r="AK7" s="26">
        <f t="shared" ca="1" si="10"/>
        <v>7.2444582512765088E-4</v>
      </c>
      <c r="AL7" s="34">
        <f t="shared" ca="1" si="12"/>
        <v>1.825975376870792E-3</v>
      </c>
    </row>
    <row r="8" spans="1:38" x14ac:dyDescent="0.25">
      <c r="A8" s="4">
        <f t="shared" si="0"/>
        <v>3</v>
      </c>
      <c r="B8" s="4">
        <f t="shared" si="1"/>
        <v>2012</v>
      </c>
      <c r="C8" s="9">
        <v>40974</v>
      </c>
      <c r="D8" s="12">
        <f ca="1">(1+Returns!E8)*D7</f>
        <v>100155226.27525064</v>
      </c>
      <c r="E8" s="12">
        <f t="shared" ca="1" si="2"/>
        <v>100184648.54968318</v>
      </c>
      <c r="F8" s="12">
        <f t="shared" ca="1" si="3"/>
        <v>100171940.77488849</v>
      </c>
      <c r="G8" s="14">
        <f ca="1">G7*(1+Returns!G8)+AC8</f>
        <v>8037025.6164674805</v>
      </c>
      <c r="H8" s="14">
        <f ca="1">H7*(1+Returns!H8)+AD8</f>
        <v>10016260.927849228</v>
      </c>
      <c r="I8" s="14">
        <f ca="1">I7*(1+Returns!I8)+AE8</f>
        <v>5008497.9347304469</v>
      </c>
      <c r="J8" s="14">
        <f ca="1">J7*(1+Returns!J8)+AF8</f>
        <v>0</v>
      </c>
      <c r="K8" s="14">
        <f ca="1">K7*(1+Returns!K8)+AG8</f>
        <v>0</v>
      </c>
      <c r="L8" s="14">
        <f ca="1">L7*(1+Returns!L8)+AH8</f>
        <v>20032374.498937007</v>
      </c>
      <c r="M8" s="14">
        <f ca="1">M7*(1+Returns!M8)+AI8</f>
        <v>20033110.61162547</v>
      </c>
      <c r="N8" s="14">
        <f ca="1">N7*(1+Returns!N8)+AJ8-R8-T8</f>
        <v>37057378.96007356</v>
      </c>
      <c r="O8" s="17">
        <f ca="1">(Assumptions!$B$16 / 252)*F7</f>
        <v>3180.3999218313361</v>
      </c>
      <c r="P8" s="17">
        <f t="shared" ca="1" si="4"/>
        <v>12707.774794694418</v>
      </c>
      <c r="Q8" s="16">
        <f t="shared" si="5"/>
        <v>0</v>
      </c>
      <c r="R8" s="17">
        <f t="shared" si="6"/>
        <v>0</v>
      </c>
      <c r="S8" s="19">
        <f t="shared" si="7"/>
        <v>0</v>
      </c>
      <c r="T8" s="20">
        <f ca="1">IF(AND(S8=1,F7&gt;D7),[1]Assumptions!$B$19*(F7-D7),0)</f>
        <v>0</v>
      </c>
      <c r="U8" s="21">
        <f ca="1">OFFSET(Assumptions!$B$6,U$1-1,0)*$E8</f>
        <v>8014771.8839746546</v>
      </c>
      <c r="V8" s="21">
        <f ca="1">OFFSET(Assumptions!$B$6,V$1-1,0)*$E8</f>
        <v>10018464.854968319</v>
      </c>
      <c r="W8" s="21">
        <f ca="1">OFFSET(Assumptions!$B$6,W$1-1,0)*$E8</f>
        <v>5009232.4274841594</v>
      </c>
      <c r="X8" s="21">
        <f ca="1">OFFSET(Assumptions!$B$6,X$1-1,0)*$E8</f>
        <v>0</v>
      </c>
      <c r="Y8" s="21">
        <f ca="1">OFFSET(Assumptions!$B$6,Y$1-1,0)*$E8</f>
        <v>0</v>
      </c>
      <c r="Z8" s="21">
        <f ca="1">OFFSET(Assumptions!$B$6,Z$1-1,0)*$E8</f>
        <v>20036929.709936637</v>
      </c>
      <c r="AA8" s="21">
        <f ca="1">OFFSET(Assumptions!$B$6,AA$1-1,0)*$E8</f>
        <v>20036929.709936637</v>
      </c>
      <c r="AB8" s="21">
        <f ca="1">OFFSET(Assumptions!$B$6,AB$1-1,0)*$E8</f>
        <v>37068319.963382781</v>
      </c>
      <c r="AC8" s="24">
        <f t="shared" si="11"/>
        <v>0</v>
      </c>
      <c r="AD8" s="24">
        <f t="shared" si="8"/>
        <v>0</v>
      </c>
      <c r="AE8" s="24">
        <f t="shared" si="8"/>
        <v>0</v>
      </c>
      <c r="AF8" s="24">
        <f t="shared" si="8"/>
        <v>0</v>
      </c>
      <c r="AG8" s="24">
        <f t="shared" si="8"/>
        <v>0</v>
      </c>
      <c r="AH8" s="24">
        <f t="shared" si="8"/>
        <v>0</v>
      </c>
      <c r="AI8" s="24">
        <f t="shared" si="8"/>
        <v>0</v>
      </c>
      <c r="AJ8" s="24">
        <f t="shared" si="9"/>
        <v>0</v>
      </c>
      <c r="AK8" s="26">
        <f t="shared" ca="1" si="10"/>
        <v>-1.0637339279007119E-4</v>
      </c>
      <c r="AL8" s="34">
        <f t="shared" ca="1" si="12"/>
        <v>1.7194077488846826E-3</v>
      </c>
    </row>
    <row r="9" spans="1:38" x14ac:dyDescent="0.25">
      <c r="A9" s="4">
        <f t="shared" si="0"/>
        <v>3</v>
      </c>
      <c r="B9" s="4">
        <f t="shared" si="1"/>
        <v>2012</v>
      </c>
      <c r="C9" s="9">
        <v>40975</v>
      </c>
      <c r="D9" s="12">
        <f ca="1">(1+Returns!E9)*D8</f>
        <v>100194016.39438705</v>
      </c>
      <c r="E9" s="12">
        <f t="shared" ca="1" si="2"/>
        <v>100174434.37789439</v>
      </c>
      <c r="F9" s="12">
        <f t="shared" ca="1" si="3"/>
        <v>100158546.5414878</v>
      </c>
      <c r="G9" s="14">
        <f ca="1">G8*(1+Returns!G9)+AC9</f>
        <v>7989920.0326738302</v>
      </c>
      <c r="H9" s="14">
        <f ca="1">H8*(1+Returns!H9)+AD9</f>
        <v>10020324.636634242</v>
      </c>
      <c r="I9" s="14">
        <f ca="1">I8*(1+Returns!I9)+AE9</f>
        <v>5010621.7264388679</v>
      </c>
      <c r="J9" s="14">
        <f ca="1">J8*(1+Returns!J9)+AF9</f>
        <v>0</v>
      </c>
      <c r="K9" s="14">
        <f ca="1">K8*(1+Returns!K9)+AG9</f>
        <v>0</v>
      </c>
      <c r="L9" s="14">
        <f ca="1">L8*(1+Returns!L9)+AH9</f>
        <v>20040465.051380973</v>
      </c>
      <c r="M9" s="14">
        <f ca="1">M8*(1+Returns!M9)+AI9</f>
        <v>20041385.325402766</v>
      </c>
      <c r="N9" s="14">
        <f ca="1">N8*(1+Returns!N9)+AJ9-R9-T9</f>
        <v>37071717.605363704</v>
      </c>
      <c r="O9" s="17">
        <f ca="1">(Assumptions!$B$16 / 252)*F8</f>
        <v>3180.0616119012216</v>
      </c>
      <c r="P9" s="17">
        <f t="shared" ca="1" si="4"/>
        <v>15887.836406595639</v>
      </c>
      <c r="Q9" s="16">
        <f t="shared" si="5"/>
        <v>0</v>
      </c>
      <c r="R9" s="17">
        <f t="shared" si="6"/>
        <v>0</v>
      </c>
      <c r="S9" s="19">
        <f t="shared" si="7"/>
        <v>0</v>
      </c>
      <c r="T9" s="20">
        <f ca="1">IF(AND(S9=1,F8&gt;D8),[1]Assumptions!$B$19*(F8-D8),0)</f>
        <v>0</v>
      </c>
      <c r="U9" s="21">
        <f ca="1">OFFSET(Assumptions!$B$6,U$1-1,0)*$E9</f>
        <v>8013954.750231551</v>
      </c>
      <c r="V9" s="21">
        <f ca="1">OFFSET(Assumptions!$B$6,V$1-1,0)*$E9</f>
        <v>10017443.437789438</v>
      </c>
      <c r="W9" s="21">
        <f ca="1">OFFSET(Assumptions!$B$6,W$1-1,0)*$E9</f>
        <v>5008721.7188947191</v>
      </c>
      <c r="X9" s="21">
        <f ca="1">OFFSET(Assumptions!$B$6,X$1-1,0)*$E9</f>
        <v>0</v>
      </c>
      <c r="Y9" s="21">
        <f ca="1">OFFSET(Assumptions!$B$6,Y$1-1,0)*$E9</f>
        <v>0</v>
      </c>
      <c r="Z9" s="21">
        <f ca="1">OFFSET(Assumptions!$B$6,Z$1-1,0)*$E9</f>
        <v>20034886.875578877</v>
      </c>
      <c r="AA9" s="21">
        <f ca="1">OFFSET(Assumptions!$B$6,AA$1-1,0)*$E9</f>
        <v>20034886.875578877</v>
      </c>
      <c r="AB9" s="21">
        <f ca="1">OFFSET(Assumptions!$B$6,AB$1-1,0)*$E9</f>
        <v>37064540.719820924</v>
      </c>
      <c r="AC9" s="24">
        <f t="shared" si="11"/>
        <v>0</v>
      </c>
      <c r="AD9" s="24">
        <f t="shared" si="8"/>
        <v>0</v>
      </c>
      <c r="AE9" s="24">
        <f t="shared" si="8"/>
        <v>0</v>
      </c>
      <c r="AF9" s="24">
        <f t="shared" si="8"/>
        <v>0</v>
      </c>
      <c r="AG9" s="24">
        <f t="shared" si="8"/>
        <v>0</v>
      </c>
      <c r="AH9" s="24">
        <f t="shared" si="8"/>
        <v>0</v>
      </c>
      <c r="AI9" s="24">
        <f t="shared" si="8"/>
        <v>0</v>
      </c>
      <c r="AJ9" s="24">
        <f t="shared" si="9"/>
        <v>0</v>
      </c>
      <c r="AK9" s="26">
        <f t="shared" ca="1" si="10"/>
        <v>-1.3371242782234116E-4</v>
      </c>
      <c r="AL9" s="34">
        <f t="shared" ca="1" si="12"/>
        <v>1.5854654148779179E-3</v>
      </c>
    </row>
    <row r="10" spans="1:38" x14ac:dyDescent="0.25">
      <c r="A10" s="4">
        <f t="shared" si="0"/>
        <v>3</v>
      </c>
      <c r="B10" s="4">
        <f t="shared" si="1"/>
        <v>2012</v>
      </c>
      <c r="C10" s="9">
        <v>40976</v>
      </c>
      <c r="D10" s="12">
        <f ca="1">(1+Returns!E10)*D9</f>
        <v>100232713.3273989</v>
      </c>
      <c r="E10" s="12">
        <f t="shared" ca="1" si="2"/>
        <v>100279283.75373356</v>
      </c>
      <c r="F10" s="12">
        <f t="shared" ca="1" si="3"/>
        <v>100260216.28092882</v>
      </c>
      <c r="G10" s="14">
        <f ca="1">G9*(1+Returns!G10)+AC10</f>
        <v>8057965.9584749797</v>
      </c>
      <c r="H10" s="14">
        <f ca="1">H9*(1+Returns!H10)+AD10</f>
        <v>10024378.68336297</v>
      </c>
      <c r="I10" s="14">
        <f ca="1">I9*(1+Returns!I10)+AE10</f>
        <v>5012740.5206401488</v>
      </c>
      <c r="J10" s="14">
        <f ca="1">J9*(1+Returns!J10)+AF10</f>
        <v>0</v>
      </c>
      <c r="K10" s="14">
        <f ca="1">K9*(1+Returns!K10)+AG10</f>
        <v>0</v>
      </c>
      <c r="L10" s="14">
        <f ca="1">L9*(1+Returns!L10)+AH10</f>
        <v>20048536.347452581</v>
      </c>
      <c r="M10" s="14">
        <f ca="1">M9*(1+Returns!M10)+AI10</f>
        <v>20049640.446200825</v>
      </c>
      <c r="N10" s="14">
        <f ca="1">N9*(1+Returns!N10)+AJ10-R10-T10</f>
        <v>37086021.79760205</v>
      </c>
      <c r="O10" s="17">
        <f ca="1">(Assumptions!$B$16 / 252)*F9</f>
        <v>3179.6363981424697</v>
      </c>
      <c r="P10" s="17">
        <f t="shared" ca="1" si="4"/>
        <v>19067.47280473811</v>
      </c>
      <c r="Q10" s="16">
        <f t="shared" si="5"/>
        <v>0</v>
      </c>
      <c r="R10" s="17">
        <f t="shared" si="6"/>
        <v>0</v>
      </c>
      <c r="S10" s="19">
        <f t="shared" si="7"/>
        <v>0</v>
      </c>
      <c r="T10" s="20">
        <f ca="1">IF(AND(S10=1,F9&gt;D9),[1]Assumptions!$B$19*(F9-D9),0)</f>
        <v>0</v>
      </c>
      <c r="U10" s="21">
        <f ca="1">OFFSET(Assumptions!$B$6,U$1-1,0)*$E10</f>
        <v>8022342.7002986846</v>
      </c>
      <c r="V10" s="21">
        <f ca="1">OFFSET(Assumptions!$B$6,V$1-1,0)*$E10</f>
        <v>10027928.375373356</v>
      </c>
      <c r="W10" s="21">
        <f ca="1">OFFSET(Assumptions!$B$6,W$1-1,0)*$E10</f>
        <v>5013964.187686678</v>
      </c>
      <c r="X10" s="21">
        <f ca="1">OFFSET(Assumptions!$B$6,X$1-1,0)*$E10</f>
        <v>0</v>
      </c>
      <c r="Y10" s="21">
        <f ca="1">OFFSET(Assumptions!$B$6,Y$1-1,0)*$E10</f>
        <v>0</v>
      </c>
      <c r="Z10" s="21">
        <f ca="1">OFFSET(Assumptions!$B$6,Z$1-1,0)*$E10</f>
        <v>20055856.750746712</v>
      </c>
      <c r="AA10" s="21">
        <f ca="1">OFFSET(Assumptions!$B$6,AA$1-1,0)*$E10</f>
        <v>20055856.750746712</v>
      </c>
      <c r="AB10" s="21">
        <f ca="1">OFFSET(Assumptions!$B$6,AB$1-1,0)*$E10</f>
        <v>37103334.988881417</v>
      </c>
      <c r="AC10" s="24">
        <f t="shared" si="11"/>
        <v>0</v>
      </c>
      <c r="AD10" s="24">
        <f t="shared" si="8"/>
        <v>0</v>
      </c>
      <c r="AE10" s="24">
        <f t="shared" si="8"/>
        <v>0</v>
      </c>
      <c r="AF10" s="24">
        <f t="shared" si="8"/>
        <v>0</v>
      </c>
      <c r="AG10" s="24">
        <f t="shared" si="8"/>
        <v>0</v>
      </c>
      <c r="AH10" s="24">
        <f t="shared" si="8"/>
        <v>0</v>
      </c>
      <c r="AI10" s="24">
        <f t="shared" si="8"/>
        <v>0</v>
      </c>
      <c r="AJ10" s="24">
        <f t="shared" si="9"/>
        <v>0</v>
      </c>
      <c r="AK10" s="26">
        <f t="shared" ca="1" si="10"/>
        <v>1.0150880074812907E-3</v>
      </c>
      <c r="AL10" s="34">
        <f t="shared" ca="1" si="12"/>
        <v>2.6021628092880444E-3</v>
      </c>
    </row>
    <row r="11" spans="1:38" x14ac:dyDescent="0.25">
      <c r="A11" s="4">
        <f t="shared" si="0"/>
        <v>3</v>
      </c>
      <c r="B11" s="4">
        <f t="shared" si="1"/>
        <v>2012</v>
      </c>
      <c r="C11" s="9">
        <v>40977</v>
      </c>
      <c r="D11" s="12">
        <f ca="1">(1+Returns!E11)*D10</f>
        <v>100268926.40439697</v>
      </c>
      <c r="E11" s="12">
        <f t="shared" ca="1" si="2"/>
        <v>100505887.80505735</v>
      </c>
      <c r="F11" s="12">
        <f t="shared" ca="1" si="3"/>
        <v>100483637.46824369</v>
      </c>
      <c r="G11" s="14">
        <f ca="1">G10*(1+Returns!G11)+AC11</f>
        <v>8250124.7467300668</v>
      </c>
      <c r="H11" s="14">
        <f ca="1">H10*(1+Returns!H11)+AD11</f>
        <v>10028173.136313781</v>
      </c>
      <c r="I11" s="14">
        <f ca="1">I10*(1+Returns!I11)+AE11</f>
        <v>5014723.9659507005</v>
      </c>
      <c r="J11" s="14">
        <f ca="1">J10*(1+Returns!J11)+AF11</f>
        <v>0</v>
      </c>
      <c r="K11" s="14">
        <f ca="1">K10*(1+Returns!K11)+AG11</f>
        <v>0</v>
      </c>
      <c r="L11" s="14">
        <f ca="1">L10*(1+Returns!L11)+AH11</f>
        <v>20056090.688182469</v>
      </c>
      <c r="M11" s="14">
        <f ca="1">M10*(1+Returns!M11)+AI11</f>
        <v>20057367.471393198</v>
      </c>
      <c r="N11" s="14">
        <f ca="1">N10*(1+Returns!N11)+AJ11-R11-T11</f>
        <v>37099407.79648713</v>
      </c>
      <c r="O11" s="17">
        <f ca="1">(Assumptions!$B$16 / 252)*F10</f>
        <v>3182.864008918375</v>
      </c>
      <c r="P11" s="17">
        <f t="shared" ca="1" si="4"/>
        <v>22250.336813656486</v>
      </c>
      <c r="Q11" s="16">
        <f t="shared" si="5"/>
        <v>0</v>
      </c>
      <c r="R11" s="17">
        <f t="shared" si="6"/>
        <v>0</v>
      </c>
      <c r="S11" s="19">
        <f t="shared" si="7"/>
        <v>0</v>
      </c>
      <c r="T11" s="20">
        <f ca="1">IF(AND(S11=1,F10&gt;D10),[1]Assumptions!$B$19*(F10-D10),0)</f>
        <v>0</v>
      </c>
      <c r="U11" s="21">
        <f ca="1">OFFSET(Assumptions!$B$6,U$1-1,0)*$E11</f>
        <v>8040471.0244045882</v>
      </c>
      <c r="V11" s="21">
        <f ca="1">OFFSET(Assumptions!$B$6,V$1-1,0)*$E11</f>
        <v>10050588.780505735</v>
      </c>
      <c r="W11" s="21">
        <f ca="1">OFFSET(Assumptions!$B$6,W$1-1,0)*$E11</f>
        <v>5025294.3902528677</v>
      </c>
      <c r="X11" s="21">
        <f ca="1">OFFSET(Assumptions!$B$6,X$1-1,0)*$E11</f>
        <v>0</v>
      </c>
      <c r="Y11" s="21">
        <f ca="1">OFFSET(Assumptions!$B$6,Y$1-1,0)*$E11</f>
        <v>0</v>
      </c>
      <c r="Z11" s="21">
        <f ca="1">OFFSET(Assumptions!$B$6,Z$1-1,0)*$E11</f>
        <v>20101177.561011471</v>
      </c>
      <c r="AA11" s="21">
        <f ca="1">OFFSET(Assumptions!$B$6,AA$1-1,0)*$E11</f>
        <v>20101177.561011471</v>
      </c>
      <c r="AB11" s="21">
        <f ca="1">OFFSET(Assumptions!$B$6,AB$1-1,0)*$E11</f>
        <v>37187178.487871215</v>
      </c>
      <c r="AC11" s="24">
        <f t="shared" si="11"/>
        <v>0</v>
      </c>
      <c r="AD11" s="24">
        <f t="shared" si="8"/>
        <v>0</v>
      </c>
      <c r="AE11" s="24">
        <f t="shared" si="8"/>
        <v>0</v>
      </c>
      <c r="AF11" s="24">
        <f t="shared" si="8"/>
        <v>0</v>
      </c>
      <c r="AG11" s="24">
        <f t="shared" si="8"/>
        <v>0</v>
      </c>
      <c r="AH11" s="24">
        <f t="shared" si="8"/>
        <v>0</v>
      </c>
      <c r="AI11" s="24">
        <f t="shared" si="8"/>
        <v>0</v>
      </c>
      <c r="AJ11" s="24">
        <f t="shared" si="9"/>
        <v>0</v>
      </c>
      <c r="AK11" s="26">
        <f t="shared" ca="1" si="10"/>
        <v>2.2284131792498219E-3</v>
      </c>
      <c r="AL11" s="34">
        <f t="shared" ca="1" si="12"/>
        <v>4.8363746824366949E-3</v>
      </c>
    </row>
    <row r="12" spans="1:38" x14ac:dyDescent="0.25">
      <c r="A12" s="4">
        <f t="shared" si="0"/>
        <v>3</v>
      </c>
      <c r="B12" s="4">
        <f t="shared" si="1"/>
        <v>2012</v>
      </c>
      <c r="C12" s="9">
        <v>40980</v>
      </c>
      <c r="D12" s="12">
        <f ca="1">(1+Returns!E12)*D11</f>
        <v>100305079.36850134</v>
      </c>
      <c r="E12" s="12">
        <f t="shared" ca="1" si="2"/>
        <v>100522714.0495849</v>
      </c>
      <c r="F12" s="12">
        <f t="shared" ca="1" si="3"/>
        <v>100497273.75602621</v>
      </c>
      <c r="G12" s="14">
        <f ca="1">G11*(1+Returns!G12)+AC12</f>
        <v>8232562.3674328094</v>
      </c>
      <c r="H12" s="14">
        <f ca="1">H11*(1+Returns!H12)+AD12</f>
        <v>10031961.37208711</v>
      </c>
      <c r="I12" s="14">
        <f ca="1">I11*(1+Returns!I12)+AE12</f>
        <v>5016704.2038133899</v>
      </c>
      <c r="J12" s="14">
        <f ca="1">J11*(1+Returns!J12)+AF12</f>
        <v>0</v>
      </c>
      <c r="K12" s="14">
        <f ca="1">K11*(1+Returns!K12)+AG12</f>
        <v>0</v>
      </c>
      <c r="L12" s="14">
        <f ca="1">L11*(1+Returns!L12)+AH12</f>
        <v>20063632.634996243</v>
      </c>
      <c r="M12" s="14">
        <f ca="1">M11*(1+Returns!M12)+AI12</f>
        <v>20065081.90210706</v>
      </c>
      <c r="N12" s="14">
        <f ca="1">N11*(1+Returns!N12)+AJ12-R12-T12</f>
        <v>37112771.569148295</v>
      </c>
      <c r="O12" s="17">
        <f ca="1">(Assumptions!$B$16 / 252)*F11</f>
        <v>3189.9567450236091</v>
      </c>
      <c r="P12" s="17">
        <f t="shared" ca="1" si="4"/>
        <v>25440.293558680096</v>
      </c>
      <c r="Q12" s="16">
        <f t="shared" si="5"/>
        <v>0</v>
      </c>
      <c r="R12" s="17">
        <f t="shared" si="6"/>
        <v>0</v>
      </c>
      <c r="S12" s="19">
        <f t="shared" si="7"/>
        <v>0</v>
      </c>
      <c r="T12" s="20">
        <f ca="1">IF(AND(S12=1,F11&gt;D11),[1]Assumptions!$B$19*(F11-D11),0)</f>
        <v>0</v>
      </c>
      <c r="U12" s="21">
        <f ca="1">OFFSET(Assumptions!$B$6,U$1-1,0)*$E12</f>
        <v>8041817.1239667917</v>
      </c>
      <c r="V12" s="21">
        <f ca="1">OFFSET(Assumptions!$B$6,V$1-1,0)*$E12</f>
        <v>10052271.40495849</v>
      </c>
      <c r="W12" s="21">
        <f ca="1">OFFSET(Assumptions!$B$6,W$1-1,0)*$E12</f>
        <v>5026135.7024792451</v>
      </c>
      <c r="X12" s="21">
        <f ca="1">OFFSET(Assumptions!$B$6,X$1-1,0)*$E12</f>
        <v>0</v>
      </c>
      <c r="Y12" s="21">
        <f ca="1">OFFSET(Assumptions!$B$6,Y$1-1,0)*$E12</f>
        <v>0</v>
      </c>
      <c r="Z12" s="21">
        <f ca="1">OFFSET(Assumptions!$B$6,Z$1-1,0)*$E12</f>
        <v>20104542.809916981</v>
      </c>
      <c r="AA12" s="21">
        <f ca="1">OFFSET(Assumptions!$B$6,AA$1-1,0)*$E12</f>
        <v>20104542.809916981</v>
      </c>
      <c r="AB12" s="21">
        <f ca="1">OFFSET(Assumptions!$B$6,AB$1-1,0)*$E12</f>
        <v>37193404.198346414</v>
      </c>
      <c r="AC12" s="24">
        <f t="shared" si="11"/>
        <v>0</v>
      </c>
      <c r="AD12" s="24">
        <f t="shared" si="8"/>
        <v>0</v>
      </c>
      <c r="AE12" s="24">
        <f t="shared" si="8"/>
        <v>0</v>
      </c>
      <c r="AF12" s="24">
        <f t="shared" si="8"/>
        <v>0</v>
      </c>
      <c r="AG12" s="24">
        <f t="shared" si="8"/>
        <v>0</v>
      </c>
      <c r="AH12" s="24">
        <f t="shared" si="8"/>
        <v>0</v>
      </c>
      <c r="AI12" s="24">
        <f t="shared" si="8"/>
        <v>0</v>
      </c>
      <c r="AJ12" s="24">
        <f t="shared" si="9"/>
        <v>0</v>
      </c>
      <c r="AK12" s="26">
        <f t="shared" ca="1" si="10"/>
        <v>1.3570655010197719E-4</v>
      </c>
      <c r="AL12" s="34">
        <f t="shared" ca="1" si="12"/>
        <v>4.9727375602617307E-3</v>
      </c>
    </row>
    <row r="13" spans="1:38" x14ac:dyDescent="0.25">
      <c r="A13" s="4">
        <f t="shared" si="0"/>
        <v>3</v>
      </c>
      <c r="B13" s="4">
        <f t="shared" si="1"/>
        <v>2012</v>
      </c>
      <c r="C13" s="9">
        <v>40981</v>
      </c>
      <c r="D13" s="12">
        <f ca="1">(1+Returns!E13)*D12</f>
        <v>100341137.03843272</v>
      </c>
      <c r="E13" s="12">
        <f t="shared" ca="1" si="2"/>
        <v>100535672.12623145</v>
      </c>
      <c r="F13" s="12">
        <f t="shared" ca="1" si="3"/>
        <v>100507041.44302972</v>
      </c>
      <c r="G13" s="14">
        <f ca="1">G12*(1+Returns!G13)+AC13</f>
        <v>8211221.8755218443</v>
      </c>
      <c r="H13" s="14">
        <f ca="1">H12*(1+Returns!H13)+AD13</f>
        <v>10035739.711575454</v>
      </c>
      <c r="I13" s="14">
        <f ca="1">I12*(1+Returns!I13)+AE13</f>
        <v>5018679.3148319619</v>
      </c>
      <c r="J13" s="14">
        <f ca="1">J12*(1+Returns!J13)+AF13</f>
        <v>0</v>
      </c>
      <c r="K13" s="14">
        <f ca="1">K12*(1+Returns!K13)+AG13</f>
        <v>0</v>
      </c>
      <c r="L13" s="14">
        <f ca="1">L12*(1+Returns!L13)+AH13</f>
        <v>20071154.86175777</v>
      </c>
      <c r="M13" s="14">
        <f ca="1">M12*(1+Returns!M13)+AI13</f>
        <v>20072776.252070468</v>
      </c>
      <c r="N13" s="14">
        <f ca="1">N12*(1+Returns!N13)+AJ13-R13-T13</f>
        <v>37126100.110473946</v>
      </c>
      <c r="O13" s="17">
        <f ca="1">(Assumptions!$B$16 / 252)*F12</f>
        <v>3190.389643048451</v>
      </c>
      <c r="P13" s="17">
        <f t="shared" ca="1" si="4"/>
        <v>28630.683201728549</v>
      </c>
      <c r="Q13" s="16">
        <f t="shared" si="5"/>
        <v>0</v>
      </c>
      <c r="R13" s="17">
        <f t="shared" si="6"/>
        <v>0</v>
      </c>
      <c r="S13" s="19">
        <f t="shared" si="7"/>
        <v>0</v>
      </c>
      <c r="T13" s="20">
        <f ca="1">IF(AND(S13=1,F12&gt;D12),[1]Assumptions!$B$19*(F12-D12),0)</f>
        <v>0</v>
      </c>
      <c r="U13" s="21">
        <f ca="1">OFFSET(Assumptions!$B$6,U$1-1,0)*$E13</f>
        <v>8042853.7700985158</v>
      </c>
      <c r="V13" s="21">
        <f ca="1">OFFSET(Assumptions!$B$6,V$1-1,0)*$E13</f>
        <v>10053567.212623145</v>
      </c>
      <c r="W13" s="21">
        <f ca="1">OFFSET(Assumptions!$B$6,W$1-1,0)*$E13</f>
        <v>5026783.6063115727</v>
      </c>
      <c r="X13" s="21">
        <f ca="1">OFFSET(Assumptions!$B$6,X$1-1,0)*$E13</f>
        <v>0</v>
      </c>
      <c r="Y13" s="21">
        <f ca="1">OFFSET(Assumptions!$B$6,Y$1-1,0)*$E13</f>
        <v>0</v>
      </c>
      <c r="Z13" s="21">
        <f ca="1">OFFSET(Assumptions!$B$6,Z$1-1,0)*$E13</f>
        <v>20107134.425246291</v>
      </c>
      <c r="AA13" s="21">
        <f ca="1">OFFSET(Assumptions!$B$6,AA$1-1,0)*$E13</f>
        <v>20107134.425246291</v>
      </c>
      <c r="AB13" s="21">
        <f ca="1">OFFSET(Assumptions!$B$6,AB$1-1,0)*$E13</f>
        <v>37198198.686705634</v>
      </c>
      <c r="AC13" s="24">
        <f t="shared" si="11"/>
        <v>0</v>
      </c>
      <c r="AD13" s="24">
        <f t="shared" si="8"/>
        <v>0</v>
      </c>
      <c r="AE13" s="24">
        <f t="shared" si="8"/>
        <v>0</v>
      </c>
      <c r="AF13" s="24">
        <f t="shared" si="8"/>
        <v>0</v>
      </c>
      <c r="AG13" s="24">
        <f t="shared" si="8"/>
        <v>0</v>
      </c>
      <c r="AH13" s="24">
        <f t="shared" si="8"/>
        <v>0</v>
      </c>
      <c r="AI13" s="24">
        <f t="shared" si="8"/>
        <v>0</v>
      </c>
      <c r="AJ13" s="24">
        <f t="shared" si="9"/>
        <v>0</v>
      </c>
      <c r="AK13" s="26">
        <f t="shared" ca="1" si="10"/>
        <v>9.7193552008434381E-5</v>
      </c>
      <c r="AL13" s="34">
        <f t="shared" ca="1" si="12"/>
        <v>5.0704144302968768E-3</v>
      </c>
    </row>
    <row r="14" spans="1:38" x14ac:dyDescent="0.25">
      <c r="A14" s="4">
        <f t="shared" si="0"/>
        <v>3</v>
      </c>
      <c r="B14" s="4">
        <f t="shared" si="1"/>
        <v>2012</v>
      </c>
      <c r="C14" s="9">
        <v>40982</v>
      </c>
      <c r="D14" s="12">
        <f ca="1">(1+Returns!E14)*D13</f>
        <v>100377134.42134525</v>
      </c>
      <c r="E14" s="12">
        <f t="shared" ca="1" si="2"/>
        <v>100507321.71840975</v>
      </c>
      <c r="F14" s="12">
        <f t="shared" ca="1" si="3"/>
        <v>100475500.33547966</v>
      </c>
      <c r="G14" s="14">
        <f ca="1">G13*(1+Returns!G14)+AC14</f>
        <v>8148629.7101981808</v>
      </c>
      <c r="H14" s="14">
        <f ca="1">H13*(1+Returns!H14)+AD14</f>
        <v>10039511.814704245</v>
      </c>
      <c r="I14" s="14">
        <f ca="1">I13*(1+Returns!I14)+AE14</f>
        <v>5020651.2078930354</v>
      </c>
      <c r="J14" s="14">
        <f ca="1">J13*(1+Returns!J14)+AF14</f>
        <v>0</v>
      </c>
      <c r="K14" s="14">
        <f ca="1">K13*(1+Returns!K14)+AG14</f>
        <v>0</v>
      </c>
      <c r="L14" s="14">
        <f ca="1">L13*(1+Returns!L14)+AH14</f>
        <v>20078664.656599108</v>
      </c>
      <c r="M14" s="14">
        <f ca="1">M13*(1+Returns!M14)+AI14</f>
        <v>20080457.967737459</v>
      </c>
      <c r="N14" s="14">
        <f ca="1">N13*(1+Returns!N14)+AJ14-R14-T14</f>
        <v>37139406.361277714</v>
      </c>
      <c r="O14" s="17">
        <f ca="1">(Assumptions!$B$16 / 252)*F13</f>
        <v>3190.6997283501496</v>
      </c>
      <c r="P14" s="17">
        <f t="shared" ca="1" si="4"/>
        <v>31821.382930078697</v>
      </c>
      <c r="Q14" s="16">
        <f t="shared" si="5"/>
        <v>0</v>
      </c>
      <c r="R14" s="17">
        <f t="shared" si="6"/>
        <v>0</v>
      </c>
      <c r="S14" s="19">
        <f t="shared" si="7"/>
        <v>0</v>
      </c>
      <c r="T14" s="20">
        <f ca="1">IF(AND(S14=1,F13&gt;D13),[1]Assumptions!$B$19*(F13-D13),0)</f>
        <v>0</v>
      </c>
      <c r="U14" s="21">
        <f ca="1">OFFSET(Assumptions!$B$6,U$1-1,0)*$E14</f>
        <v>8040585.73747278</v>
      </c>
      <c r="V14" s="21">
        <f ca="1">OFFSET(Assumptions!$B$6,V$1-1,0)*$E14</f>
        <v>10050732.171840975</v>
      </c>
      <c r="W14" s="21">
        <f ca="1">OFFSET(Assumptions!$B$6,W$1-1,0)*$E14</f>
        <v>5025366.0859204875</v>
      </c>
      <c r="X14" s="21">
        <f ca="1">OFFSET(Assumptions!$B$6,X$1-1,0)*$E14</f>
        <v>0</v>
      </c>
      <c r="Y14" s="21">
        <f ca="1">OFFSET(Assumptions!$B$6,Y$1-1,0)*$E14</f>
        <v>0</v>
      </c>
      <c r="Z14" s="21">
        <f ca="1">OFFSET(Assumptions!$B$6,Z$1-1,0)*$E14</f>
        <v>20101464.34368195</v>
      </c>
      <c r="AA14" s="21">
        <f ca="1">OFFSET(Assumptions!$B$6,AA$1-1,0)*$E14</f>
        <v>20101464.34368195</v>
      </c>
      <c r="AB14" s="21">
        <f ca="1">OFFSET(Assumptions!$B$6,AB$1-1,0)*$E14</f>
        <v>37187709.035811603</v>
      </c>
      <c r="AC14" s="24">
        <f t="shared" si="11"/>
        <v>0</v>
      </c>
      <c r="AD14" s="24">
        <f t="shared" si="8"/>
        <v>0</v>
      </c>
      <c r="AE14" s="24">
        <f t="shared" si="8"/>
        <v>0</v>
      </c>
      <c r="AF14" s="24">
        <f t="shared" si="8"/>
        <v>0</v>
      </c>
      <c r="AG14" s="24">
        <f t="shared" si="8"/>
        <v>0</v>
      </c>
      <c r="AH14" s="24">
        <f t="shared" si="8"/>
        <v>0</v>
      </c>
      <c r="AI14" s="24">
        <f t="shared" si="8"/>
        <v>0</v>
      </c>
      <c r="AJ14" s="24">
        <f t="shared" si="9"/>
        <v>0</v>
      </c>
      <c r="AK14" s="26">
        <f t="shared" ca="1" si="10"/>
        <v>-3.1381987865930494E-4</v>
      </c>
      <c r="AL14" s="34">
        <f t="shared" ca="1" si="12"/>
        <v>4.7550033547962833E-3</v>
      </c>
    </row>
    <row r="15" spans="1:38" x14ac:dyDescent="0.25">
      <c r="A15" s="4">
        <f t="shared" si="0"/>
        <v>3</v>
      </c>
      <c r="B15" s="4">
        <f t="shared" si="1"/>
        <v>2012</v>
      </c>
      <c r="C15" s="9">
        <v>40983</v>
      </c>
      <c r="D15" s="12">
        <f ca="1">(1+Returns!E15)*D14</f>
        <v>100413108.58255051</v>
      </c>
      <c r="E15" s="12">
        <f t="shared" ca="1" si="2"/>
        <v>100627118.02254909</v>
      </c>
      <c r="F15" s="12">
        <f t="shared" ca="1" si="3"/>
        <v>100592106.94119567</v>
      </c>
      <c r="G15" s="14">
        <f ca="1">G14*(1+Returns!G15)+AC15</f>
        <v>8234205.8666109117</v>
      </c>
      <c r="H15" s="14">
        <f ca="1">H14*(1+Returns!H15)+AD15</f>
        <v>10043281.556962276</v>
      </c>
      <c r="I15" s="14">
        <f ca="1">I14*(1+Returns!I15)+AE15</f>
        <v>5022621.904514255</v>
      </c>
      <c r="J15" s="14">
        <f ca="1">J14*(1+Returns!J15)+AF15</f>
        <v>0</v>
      </c>
      <c r="K15" s="14">
        <f ca="1">K14*(1+Returns!K15)+AG15</f>
        <v>0</v>
      </c>
      <c r="L15" s="14">
        <f ca="1">L14*(1+Returns!L15)+AH15</f>
        <v>20086169.736833923</v>
      </c>
      <c r="M15" s="14">
        <f ca="1">M14*(1+Returns!M15)+AI15</f>
        <v>20088134.934459437</v>
      </c>
      <c r="N15" s="14">
        <f ca="1">N14*(1+Returns!N15)+AJ15-R15-T15</f>
        <v>37152704.023168288</v>
      </c>
      <c r="O15" s="17">
        <f ca="1">(Assumptions!$B$16 / 252)*F14</f>
        <v>3189.6984233485605</v>
      </c>
      <c r="P15" s="17">
        <f t="shared" ca="1" si="4"/>
        <v>35011.08135342726</v>
      </c>
      <c r="Q15" s="16">
        <f t="shared" si="5"/>
        <v>0</v>
      </c>
      <c r="R15" s="17">
        <f t="shared" si="6"/>
        <v>0</v>
      </c>
      <c r="S15" s="19">
        <f t="shared" si="7"/>
        <v>0</v>
      </c>
      <c r="T15" s="20">
        <f ca="1">IF(AND(S15=1,F14&gt;D14),[1]Assumptions!$B$19*(F14-D14),0)</f>
        <v>0</v>
      </c>
      <c r="U15" s="21">
        <f ca="1">OFFSET(Assumptions!$B$6,U$1-1,0)*$E15</f>
        <v>8050169.4418039275</v>
      </c>
      <c r="V15" s="21">
        <f ca="1">OFFSET(Assumptions!$B$6,V$1-1,0)*$E15</f>
        <v>10062711.80225491</v>
      </c>
      <c r="W15" s="21">
        <f ca="1">OFFSET(Assumptions!$B$6,W$1-1,0)*$E15</f>
        <v>5031355.9011274548</v>
      </c>
      <c r="X15" s="21">
        <f ca="1">OFFSET(Assumptions!$B$6,X$1-1,0)*$E15</f>
        <v>0</v>
      </c>
      <c r="Y15" s="21">
        <f ca="1">OFFSET(Assumptions!$B$6,Y$1-1,0)*$E15</f>
        <v>0</v>
      </c>
      <c r="Z15" s="21">
        <f ca="1">OFFSET(Assumptions!$B$6,Z$1-1,0)*$E15</f>
        <v>20125423.604509819</v>
      </c>
      <c r="AA15" s="21">
        <f ca="1">OFFSET(Assumptions!$B$6,AA$1-1,0)*$E15</f>
        <v>20125423.604509819</v>
      </c>
      <c r="AB15" s="21">
        <f ca="1">OFFSET(Assumptions!$B$6,AB$1-1,0)*$E15</f>
        <v>37232033.668343164</v>
      </c>
      <c r="AC15" s="24">
        <f t="shared" si="11"/>
        <v>0</v>
      </c>
      <c r="AD15" s="24">
        <f t="shared" si="8"/>
        <v>0</v>
      </c>
      <c r="AE15" s="24">
        <f t="shared" si="8"/>
        <v>0</v>
      </c>
      <c r="AF15" s="24">
        <f t="shared" si="8"/>
        <v>0</v>
      </c>
      <c r="AG15" s="24">
        <f t="shared" si="8"/>
        <v>0</v>
      </c>
      <c r="AH15" s="24">
        <f t="shared" si="8"/>
        <v>0</v>
      </c>
      <c r="AI15" s="24">
        <f t="shared" si="8"/>
        <v>0</v>
      </c>
      <c r="AJ15" s="24">
        <f t="shared" si="9"/>
        <v>0</v>
      </c>
      <c r="AK15" s="26">
        <f t="shared" ca="1" si="10"/>
        <v>1.1605476491947098E-3</v>
      </c>
      <c r="AL15" s="34">
        <f t="shared" ca="1" si="12"/>
        <v>5.9210694119562479E-3</v>
      </c>
    </row>
    <row r="16" spans="1:38" x14ac:dyDescent="0.25">
      <c r="A16" s="4">
        <f t="shared" si="0"/>
        <v>3</v>
      </c>
      <c r="B16" s="4">
        <f t="shared" si="1"/>
        <v>2012</v>
      </c>
      <c r="C16" s="9">
        <v>40984</v>
      </c>
      <c r="D16" s="12">
        <f ca="1">(1+Returns!E16)*D15</f>
        <v>100449095.63653541</v>
      </c>
      <c r="E16" s="12">
        <f t="shared" ca="1" si="2"/>
        <v>100391479.60367885</v>
      </c>
      <c r="F16" s="12">
        <f t="shared" ca="1" si="3"/>
        <v>100353275.12210508</v>
      </c>
      <c r="G16" s="14">
        <f ca="1">G15*(1+Returns!G16)+AC16</f>
        <v>7964334.6095246021</v>
      </c>
      <c r="H16" s="14">
        <f ca="1">H15*(1+Returns!H16)+AD16</f>
        <v>10047052.714723067</v>
      </c>
      <c r="I16" s="14">
        <f ca="1">I15*(1+Returns!I16)+AE16</f>
        <v>5024593.3746696264</v>
      </c>
      <c r="J16" s="14">
        <f ca="1">J15*(1+Returns!J16)+AF16</f>
        <v>0</v>
      </c>
      <c r="K16" s="14">
        <f ca="1">K15*(1+Returns!K16)+AG16</f>
        <v>0</v>
      </c>
      <c r="L16" s="14">
        <f ca="1">L15*(1+Returns!L16)+AH16</f>
        <v>20093677.622346394</v>
      </c>
      <c r="M16" s="14">
        <f ca="1">M15*(1+Returns!M16)+AI16</f>
        <v>20095814.836165175</v>
      </c>
      <c r="N16" s="14">
        <f ca="1">N15*(1+Returns!N16)+AJ16-R16-T16</f>
        <v>37166006.446249984</v>
      </c>
      <c r="O16" s="17">
        <f ca="1">(Assumptions!$B$16 / 252)*F15</f>
        <v>3193.4002203554178</v>
      </c>
      <c r="P16" s="17">
        <f t="shared" ca="1" si="4"/>
        <v>38204.481573782679</v>
      </c>
      <c r="Q16" s="16">
        <f t="shared" si="5"/>
        <v>0</v>
      </c>
      <c r="R16" s="17">
        <f t="shared" si="6"/>
        <v>0</v>
      </c>
      <c r="S16" s="19">
        <f t="shared" si="7"/>
        <v>0</v>
      </c>
      <c r="T16" s="20">
        <f ca="1">IF(AND(S16=1,F15&gt;D15),[1]Assumptions!$B$19*(F15-D15),0)</f>
        <v>0</v>
      </c>
      <c r="U16" s="21">
        <f ca="1">OFFSET(Assumptions!$B$6,U$1-1,0)*$E16</f>
        <v>8031318.368294308</v>
      </c>
      <c r="V16" s="21">
        <f ca="1">OFFSET(Assumptions!$B$6,V$1-1,0)*$E16</f>
        <v>10039147.960367886</v>
      </c>
      <c r="W16" s="21">
        <f ca="1">OFFSET(Assumptions!$B$6,W$1-1,0)*$E16</f>
        <v>5019573.9801839432</v>
      </c>
      <c r="X16" s="21">
        <f ca="1">OFFSET(Assumptions!$B$6,X$1-1,0)*$E16</f>
        <v>0</v>
      </c>
      <c r="Y16" s="21">
        <f ca="1">OFFSET(Assumptions!$B$6,Y$1-1,0)*$E16</f>
        <v>0</v>
      </c>
      <c r="Z16" s="21">
        <f ca="1">OFFSET(Assumptions!$B$6,Z$1-1,0)*$E16</f>
        <v>20078295.920735773</v>
      </c>
      <c r="AA16" s="21">
        <f ca="1">OFFSET(Assumptions!$B$6,AA$1-1,0)*$E16</f>
        <v>20078295.920735773</v>
      </c>
      <c r="AB16" s="21">
        <f ca="1">OFFSET(Assumptions!$B$6,AB$1-1,0)*$E16</f>
        <v>37144847.453361176</v>
      </c>
      <c r="AC16" s="24">
        <f t="shared" si="11"/>
        <v>0</v>
      </c>
      <c r="AD16" s="24">
        <f t="shared" si="8"/>
        <v>0</v>
      </c>
      <c r="AE16" s="24">
        <f t="shared" si="8"/>
        <v>0</v>
      </c>
      <c r="AF16" s="24">
        <f t="shared" si="8"/>
        <v>0</v>
      </c>
      <c r="AG16" s="24">
        <f t="shared" si="8"/>
        <v>0</v>
      </c>
      <c r="AH16" s="24">
        <f t="shared" si="8"/>
        <v>0</v>
      </c>
      <c r="AI16" s="24">
        <f t="shared" si="8"/>
        <v>0</v>
      </c>
      <c r="AJ16" s="24">
        <f t="shared" si="9"/>
        <v>0</v>
      </c>
      <c r="AK16" s="26">
        <f t="shared" ca="1" si="10"/>
        <v>-2.3742600324516694E-3</v>
      </c>
      <c r="AL16" s="34">
        <f t="shared" ca="1" si="12"/>
        <v>3.5327512210503453E-3</v>
      </c>
    </row>
    <row r="17" spans="1:38" x14ac:dyDescent="0.25">
      <c r="A17" s="4">
        <f t="shared" si="0"/>
        <v>3</v>
      </c>
      <c r="B17" s="4">
        <f t="shared" si="1"/>
        <v>2012</v>
      </c>
      <c r="C17" s="9">
        <v>40987</v>
      </c>
      <c r="D17" s="12">
        <f ca="1">(1+Returns!E17)*D16</f>
        <v>100485241.23910926</v>
      </c>
      <c r="E17" s="12">
        <f t="shared" ca="1" si="2"/>
        <v>100428792.55332153</v>
      </c>
      <c r="F17" s="12">
        <f t="shared" ca="1" si="3"/>
        <v>100387402.2534899</v>
      </c>
      <c r="G17" s="14">
        <f ca="1">G16*(1+Returns!G17)+AC17</f>
        <v>7967263.6864330769</v>
      </c>
      <c r="H17" s="14">
        <f ca="1">H16*(1+Returns!H17)+AD17</f>
        <v>10050840.519537581</v>
      </c>
      <c r="I17" s="14">
        <f ca="1">I16*(1+Returns!I17)+AE17</f>
        <v>5026573.5644258903</v>
      </c>
      <c r="J17" s="14">
        <f ca="1">J16*(1+Returns!J17)+AF17</f>
        <v>0</v>
      </c>
      <c r="K17" s="14">
        <f ca="1">K16*(1+Returns!K17)+AG17</f>
        <v>0</v>
      </c>
      <c r="L17" s="14">
        <f ca="1">L16*(1+Returns!L17)+AH17</f>
        <v>20101218.643531553</v>
      </c>
      <c r="M17" s="14">
        <f ca="1">M16*(1+Returns!M17)+AI17</f>
        <v>20103528.665708017</v>
      </c>
      <c r="N17" s="14">
        <f ca="1">N16*(1+Returns!N17)+AJ17-R17-T17</f>
        <v>37179367.473685399</v>
      </c>
      <c r="O17" s="17">
        <f ca="1">(Assumptions!$B$16 / 252)*F16</f>
        <v>3185.8182578446053</v>
      </c>
      <c r="P17" s="17">
        <f t="shared" ca="1" si="4"/>
        <v>41390.299831627286</v>
      </c>
      <c r="Q17" s="16">
        <f t="shared" si="5"/>
        <v>0</v>
      </c>
      <c r="R17" s="17">
        <f t="shared" si="6"/>
        <v>0</v>
      </c>
      <c r="S17" s="19">
        <f t="shared" si="7"/>
        <v>0</v>
      </c>
      <c r="T17" s="20">
        <f ca="1">IF(AND(S17=1,F16&gt;D16),[1]Assumptions!$B$19*(F16-D16),0)</f>
        <v>0</v>
      </c>
      <c r="U17" s="21">
        <f ca="1">OFFSET(Assumptions!$B$6,U$1-1,0)*$E17</f>
        <v>8034303.4042657223</v>
      </c>
      <c r="V17" s="21">
        <f ca="1">OFFSET(Assumptions!$B$6,V$1-1,0)*$E17</f>
        <v>10042879.255332153</v>
      </c>
      <c r="W17" s="21">
        <f ca="1">OFFSET(Assumptions!$B$6,W$1-1,0)*$E17</f>
        <v>5021439.6276660766</v>
      </c>
      <c r="X17" s="21">
        <f ca="1">OFFSET(Assumptions!$B$6,X$1-1,0)*$E17</f>
        <v>0</v>
      </c>
      <c r="Y17" s="21">
        <f ca="1">OFFSET(Assumptions!$B$6,Y$1-1,0)*$E17</f>
        <v>0</v>
      </c>
      <c r="Z17" s="21">
        <f ca="1">OFFSET(Assumptions!$B$6,Z$1-1,0)*$E17</f>
        <v>20085758.510664307</v>
      </c>
      <c r="AA17" s="21">
        <f ca="1">OFFSET(Assumptions!$B$6,AA$1-1,0)*$E17</f>
        <v>20085758.510664307</v>
      </c>
      <c r="AB17" s="21">
        <f ca="1">OFFSET(Assumptions!$B$6,AB$1-1,0)*$E17</f>
        <v>37158653.244728968</v>
      </c>
      <c r="AC17" s="24">
        <f t="shared" si="11"/>
        <v>0</v>
      </c>
      <c r="AD17" s="24">
        <f t="shared" si="8"/>
        <v>0</v>
      </c>
      <c r="AE17" s="24">
        <f t="shared" si="8"/>
        <v>0</v>
      </c>
      <c r="AF17" s="24">
        <f t="shared" si="8"/>
        <v>0</v>
      </c>
      <c r="AG17" s="24">
        <f t="shared" si="8"/>
        <v>0</v>
      </c>
      <c r="AH17" s="24">
        <f t="shared" si="8"/>
        <v>0</v>
      </c>
      <c r="AI17" s="24">
        <f t="shared" si="8"/>
        <v>0</v>
      </c>
      <c r="AJ17" s="24">
        <f t="shared" si="9"/>
        <v>0</v>
      </c>
      <c r="AK17" s="26">
        <f t="shared" ca="1" si="10"/>
        <v>3.4006993138291364E-4</v>
      </c>
      <c r="AL17" s="34">
        <f t="shared" ca="1" si="12"/>
        <v>3.8740225348985469E-3</v>
      </c>
    </row>
    <row r="18" spans="1:38" x14ac:dyDescent="0.25">
      <c r="A18" s="4">
        <f t="shared" si="0"/>
        <v>3</v>
      </c>
      <c r="B18" s="4">
        <f t="shared" si="1"/>
        <v>2012</v>
      </c>
      <c r="C18" s="9">
        <v>40988</v>
      </c>
      <c r="D18" s="12">
        <f ca="1">(1+Returns!E18)*D17</f>
        <v>100521363.67362989</v>
      </c>
      <c r="E18" s="12">
        <f t="shared" ca="1" si="2"/>
        <v>100440453.73492205</v>
      </c>
      <c r="F18" s="12">
        <f t="shared" ca="1" si="3"/>
        <v>100395876.53343159</v>
      </c>
      <c r="G18" s="14">
        <f ca="1">G17*(1+Returns!G18)+AC18</f>
        <v>7944562.5515246373</v>
      </c>
      <c r="H18" s="14">
        <f ca="1">H17*(1+Returns!H18)+AD18</f>
        <v>10054625.969482761</v>
      </c>
      <c r="I18" s="14">
        <f ca="1">I17*(1+Returns!I18)+AE18</f>
        <v>5028552.5610797526</v>
      </c>
      <c r="J18" s="14">
        <f ca="1">J17*(1+Returns!J18)+AF18</f>
        <v>0</v>
      </c>
      <c r="K18" s="14">
        <f ca="1">K17*(1+Returns!K18)+AG18</f>
        <v>0</v>
      </c>
      <c r="L18" s="14">
        <f ca="1">L17*(1+Returns!L18)+AH18</f>
        <v>20108754.961982477</v>
      </c>
      <c r="M18" s="14">
        <f ca="1">M17*(1+Returns!M18)+AI18</f>
        <v>20111237.758838464</v>
      </c>
      <c r="N18" s="14">
        <f ca="1">N17*(1+Returns!N18)+AJ18-R18-T18</f>
        <v>37192719.932013966</v>
      </c>
      <c r="O18" s="17">
        <f ca="1">(Assumptions!$B$16 / 252)*F17</f>
        <v>3186.901658840949</v>
      </c>
      <c r="P18" s="17">
        <f t="shared" ca="1" si="4"/>
        <v>44577.201490468236</v>
      </c>
      <c r="Q18" s="16">
        <f t="shared" si="5"/>
        <v>0</v>
      </c>
      <c r="R18" s="17">
        <f t="shared" si="6"/>
        <v>0</v>
      </c>
      <c r="S18" s="19">
        <f t="shared" si="7"/>
        <v>0</v>
      </c>
      <c r="T18" s="20">
        <f ca="1">IF(AND(S18=1,F17&gt;D17),[1]Assumptions!$B$19*(F17-D17),0)</f>
        <v>0</v>
      </c>
      <c r="U18" s="21">
        <f ca="1">OFFSET(Assumptions!$B$6,U$1-1,0)*$E18</f>
        <v>8035236.2987937639</v>
      </c>
      <c r="V18" s="21">
        <f ca="1">OFFSET(Assumptions!$B$6,V$1-1,0)*$E18</f>
        <v>10044045.373492206</v>
      </c>
      <c r="W18" s="21">
        <f ca="1">OFFSET(Assumptions!$B$6,W$1-1,0)*$E18</f>
        <v>5022022.6867461028</v>
      </c>
      <c r="X18" s="21">
        <f ca="1">OFFSET(Assumptions!$B$6,X$1-1,0)*$E18</f>
        <v>0</v>
      </c>
      <c r="Y18" s="21">
        <f ca="1">OFFSET(Assumptions!$B$6,Y$1-1,0)*$E18</f>
        <v>0</v>
      </c>
      <c r="Z18" s="21">
        <f ca="1">OFFSET(Assumptions!$B$6,Z$1-1,0)*$E18</f>
        <v>20088090.746984411</v>
      </c>
      <c r="AA18" s="21">
        <f ca="1">OFFSET(Assumptions!$B$6,AA$1-1,0)*$E18</f>
        <v>20088090.746984411</v>
      </c>
      <c r="AB18" s="21">
        <f ca="1">OFFSET(Assumptions!$B$6,AB$1-1,0)*$E18</f>
        <v>37162967.881921157</v>
      </c>
      <c r="AC18" s="24">
        <f t="shared" si="11"/>
        <v>0</v>
      </c>
      <c r="AD18" s="24">
        <f t="shared" si="8"/>
        <v>0</v>
      </c>
      <c r="AE18" s="24">
        <f t="shared" si="8"/>
        <v>0</v>
      </c>
      <c r="AF18" s="24">
        <f t="shared" si="8"/>
        <v>0</v>
      </c>
      <c r="AG18" s="24">
        <f t="shared" si="8"/>
        <v>0</v>
      </c>
      <c r="AH18" s="24">
        <f t="shared" si="8"/>
        <v>0</v>
      </c>
      <c r="AI18" s="24">
        <f t="shared" si="8"/>
        <v>0</v>
      </c>
      <c r="AJ18" s="24">
        <f t="shared" si="9"/>
        <v>0</v>
      </c>
      <c r="AK18" s="26">
        <f t="shared" ca="1" si="10"/>
        <v>8.4415770818413449E-5</v>
      </c>
      <c r="AL18" s="34">
        <f t="shared" ca="1" si="12"/>
        <v>3.9587653343153839E-3</v>
      </c>
    </row>
    <row r="19" spans="1:38" x14ac:dyDescent="0.25">
      <c r="A19" s="4">
        <f t="shared" si="0"/>
        <v>3</v>
      </c>
      <c r="B19" s="4">
        <f t="shared" si="1"/>
        <v>2012</v>
      </c>
      <c r="C19" s="9">
        <v>40989</v>
      </c>
      <c r="D19" s="12">
        <f ca="1">(1+Returns!E19)*D18</f>
        <v>100557499.09344329</v>
      </c>
      <c r="E19" s="12">
        <f t="shared" ca="1" si="2"/>
        <v>100565274.5867641</v>
      </c>
      <c r="F19" s="12">
        <f t="shared" ca="1" si="3"/>
        <v>100517510.21459003</v>
      </c>
      <c r="G19" s="14">
        <f ca="1">G18*(1+Returns!G19)+AC19</f>
        <v>8035008.3049382856</v>
      </c>
      <c r="H19" s="14">
        <f ca="1">H18*(1+Returns!H19)+AD19</f>
        <v>10058412.845142663</v>
      </c>
      <c r="I19" s="14">
        <f ca="1">I18*(1+Returns!I19)+AE19</f>
        <v>5030532.3368782355</v>
      </c>
      <c r="J19" s="14">
        <f ca="1">J18*(1+Returns!J19)+AF19</f>
        <v>0</v>
      </c>
      <c r="K19" s="14">
        <f ca="1">K18*(1+Returns!K19)+AG19</f>
        <v>0</v>
      </c>
      <c r="L19" s="14">
        <f ca="1">L18*(1+Returns!L19)+AH19</f>
        <v>20116294.105938502</v>
      </c>
      <c r="M19" s="14">
        <f ca="1">M18*(1+Returns!M19)+AI19</f>
        <v>20118949.808172166</v>
      </c>
      <c r="N19" s="14">
        <f ca="1">N18*(1+Returns!N19)+AJ19-R19-T19</f>
        <v>37206077.18569424</v>
      </c>
      <c r="O19" s="17">
        <f ca="1">(Assumptions!$B$16 / 252)*F18</f>
        <v>3187.1706836010026</v>
      </c>
      <c r="P19" s="17">
        <f t="shared" ca="1" si="4"/>
        <v>47764.372174069242</v>
      </c>
      <c r="Q19" s="16">
        <f t="shared" si="5"/>
        <v>0</v>
      </c>
      <c r="R19" s="17">
        <f t="shared" si="6"/>
        <v>0</v>
      </c>
      <c r="S19" s="19">
        <f t="shared" si="7"/>
        <v>0</v>
      </c>
      <c r="T19" s="20">
        <f ca="1">IF(AND(S19=1,F18&gt;D18),[1]Assumptions!$B$19*(F18-D18),0)</f>
        <v>0</v>
      </c>
      <c r="U19" s="21">
        <f ca="1">OFFSET(Assumptions!$B$6,U$1-1,0)*$E19</f>
        <v>8045221.9669411276</v>
      </c>
      <c r="V19" s="21">
        <f ca="1">OFFSET(Assumptions!$B$6,V$1-1,0)*$E19</f>
        <v>10056527.458676411</v>
      </c>
      <c r="W19" s="21">
        <f ca="1">OFFSET(Assumptions!$B$6,W$1-1,0)*$E19</f>
        <v>5028263.7293382054</v>
      </c>
      <c r="X19" s="21">
        <f ca="1">OFFSET(Assumptions!$B$6,X$1-1,0)*$E19</f>
        <v>0</v>
      </c>
      <c r="Y19" s="21">
        <f ca="1">OFFSET(Assumptions!$B$6,Y$1-1,0)*$E19</f>
        <v>0</v>
      </c>
      <c r="Z19" s="21">
        <f ca="1">OFFSET(Assumptions!$B$6,Z$1-1,0)*$E19</f>
        <v>20113054.917352822</v>
      </c>
      <c r="AA19" s="21">
        <f ca="1">OFFSET(Assumptions!$B$6,AA$1-1,0)*$E19</f>
        <v>20113054.917352822</v>
      </c>
      <c r="AB19" s="21">
        <f ca="1">OFFSET(Assumptions!$B$6,AB$1-1,0)*$E19</f>
        <v>37209151.597102717</v>
      </c>
      <c r="AC19" s="24">
        <f t="shared" si="11"/>
        <v>0</v>
      </c>
      <c r="AD19" s="24">
        <f t="shared" si="8"/>
        <v>0</v>
      </c>
      <c r="AE19" s="24">
        <f t="shared" si="8"/>
        <v>0</v>
      </c>
      <c r="AF19" s="24">
        <f t="shared" si="8"/>
        <v>0</v>
      </c>
      <c r="AG19" s="24">
        <f t="shared" si="8"/>
        <v>0</v>
      </c>
      <c r="AH19" s="24">
        <f t="shared" si="8"/>
        <v>0</v>
      </c>
      <c r="AI19" s="24">
        <f t="shared" si="8"/>
        <v>0</v>
      </c>
      <c r="AJ19" s="24">
        <f t="shared" si="9"/>
        <v>0</v>
      </c>
      <c r="AK19" s="26">
        <f t="shared" ca="1" si="10"/>
        <v>1.2115406066297574E-3</v>
      </c>
      <c r="AL19" s="34">
        <f t="shared" ca="1" si="12"/>
        <v>5.1751021458998903E-3</v>
      </c>
    </row>
    <row r="20" spans="1:38" x14ac:dyDescent="0.25">
      <c r="A20" s="4">
        <f t="shared" si="0"/>
        <v>3</v>
      </c>
      <c r="B20" s="4">
        <f t="shared" si="1"/>
        <v>2012</v>
      </c>
      <c r="C20" s="9">
        <v>40990</v>
      </c>
      <c r="D20" s="12">
        <f ca="1">(1+Returns!E20)*D19</f>
        <v>100593647.5032174</v>
      </c>
      <c r="E20" s="12">
        <f t="shared" ca="1" si="2"/>
        <v>100631349.83600725</v>
      </c>
      <c r="F20" s="12">
        <f t="shared" ca="1" si="3"/>
        <v>100580394.43176287</v>
      </c>
      <c r="G20" s="14">
        <f ca="1">G19*(1+Returns!G20)+AC20</f>
        <v>8066695.6690747906</v>
      </c>
      <c r="H20" s="14">
        <f ca="1">H19*(1+Returns!H20)+AD20</f>
        <v>10062201.147054251</v>
      </c>
      <c r="I20" s="14">
        <f ca="1">I19*(1+Returns!I20)+AE20</f>
        <v>5032512.8921280941</v>
      </c>
      <c r="J20" s="14">
        <f ca="1">J19*(1+Returns!J20)+AF20</f>
        <v>0</v>
      </c>
      <c r="K20" s="14">
        <f ca="1">K19*(1+Returns!K20)+AG20</f>
        <v>0</v>
      </c>
      <c r="L20" s="14">
        <f ca="1">L19*(1+Returns!L20)+AH20</f>
        <v>20123836.076458961</v>
      </c>
      <c r="M20" s="14">
        <f ca="1">M19*(1+Returns!M20)+AI20</f>
        <v>20126664.814842738</v>
      </c>
      <c r="N20" s="14">
        <f ca="1">N19*(1+Returns!N20)+AJ20-R20-T20</f>
        <v>37219439.236448415</v>
      </c>
      <c r="O20" s="17">
        <f ca="1">(Assumptions!$B$16 / 252)*F19</f>
        <v>3191.0320703044454</v>
      </c>
      <c r="P20" s="17">
        <f t="shared" ca="1" si="4"/>
        <v>50955.404244373683</v>
      </c>
      <c r="Q20" s="16">
        <f t="shared" si="5"/>
        <v>0</v>
      </c>
      <c r="R20" s="17">
        <f t="shared" si="6"/>
        <v>0</v>
      </c>
      <c r="S20" s="19">
        <f t="shared" si="7"/>
        <v>0</v>
      </c>
      <c r="T20" s="20">
        <f ca="1">IF(AND(S20=1,F19&gt;D19),[1]Assumptions!$B$19*(F19-D19),0)</f>
        <v>0</v>
      </c>
      <c r="U20" s="21">
        <f ca="1">OFFSET(Assumptions!$B$6,U$1-1,0)*$E20</f>
        <v>8050507.98688058</v>
      </c>
      <c r="V20" s="21">
        <f ca="1">OFFSET(Assumptions!$B$6,V$1-1,0)*$E20</f>
        <v>10063134.983600726</v>
      </c>
      <c r="W20" s="21">
        <f ca="1">OFFSET(Assumptions!$B$6,W$1-1,0)*$E20</f>
        <v>5031567.4918003632</v>
      </c>
      <c r="X20" s="21">
        <f ca="1">OFFSET(Assumptions!$B$6,X$1-1,0)*$E20</f>
        <v>0</v>
      </c>
      <c r="Y20" s="21">
        <f ca="1">OFFSET(Assumptions!$B$6,Y$1-1,0)*$E20</f>
        <v>0</v>
      </c>
      <c r="Z20" s="21">
        <f ca="1">OFFSET(Assumptions!$B$6,Z$1-1,0)*$E20</f>
        <v>20126269.967201453</v>
      </c>
      <c r="AA20" s="21">
        <f ca="1">OFFSET(Assumptions!$B$6,AA$1-1,0)*$E20</f>
        <v>20126269.967201453</v>
      </c>
      <c r="AB20" s="21">
        <f ca="1">OFFSET(Assumptions!$B$6,AB$1-1,0)*$E20</f>
        <v>37233599.43932268</v>
      </c>
      <c r="AC20" s="24">
        <f t="shared" si="11"/>
        <v>0</v>
      </c>
      <c r="AD20" s="24">
        <f t="shared" si="8"/>
        <v>0</v>
      </c>
      <c r="AE20" s="24">
        <f t="shared" si="8"/>
        <v>0</v>
      </c>
      <c r="AF20" s="24">
        <f t="shared" si="8"/>
        <v>0</v>
      </c>
      <c r="AG20" s="24">
        <f t="shared" si="8"/>
        <v>0</v>
      </c>
      <c r="AH20" s="24">
        <f t="shared" si="8"/>
        <v>0</v>
      </c>
      <c r="AI20" s="24">
        <f t="shared" si="8"/>
        <v>0</v>
      </c>
      <c r="AJ20" s="24">
        <f t="shared" si="9"/>
        <v>0</v>
      </c>
      <c r="AK20" s="26">
        <f t="shared" ca="1" si="10"/>
        <v>6.2560460399985196E-4</v>
      </c>
      <c r="AL20" s="34">
        <f t="shared" ca="1" si="12"/>
        <v>5.8039443176283179E-3</v>
      </c>
    </row>
    <row r="21" spans="1:38" x14ac:dyDescent="0.25">
      <c r="A21" s="4">
        <f t="shared" si="0"/>
        <v>3</v>
      </c>
      <c r="B21" s="4">
        <f t="shared" si="1"/>
        <v>2012</v>
      </c>
      <c r="C21" s="9">
        <v>40991</v>
      </c>
      <c r="D21" s="12">
        <f ca="1">(1+Returns!E21)*D20</f>
        <v>100629808.90762185</v>
      </c>
      <c r="E21" s="12">
        <f t="shared" ca="1" si="2"/>
        <v>100687932.35452881</v>
      </c>
      <c r="F21" s="12">
        <f t="shared" ca="1" si="3"/>
        <v>100633783.92188978</v>
      </c>
      <c r="G21" s="14">
        <f ca="1">G20*(1+Returns!G21)+AC21</f>
        <v>8088877.5110508036</v>
      </c>
      <c r="H21" s="14">
        <f ca="1">H20*(1+Returns!H21)+AD21</f>
        <v>10065990.875754699</v>
      </c>
      <c r="I21" s="14">
        <f ca="1">I20*(1+Returns!I21)+AE21</f>
        <v>5034494.227136204</v>
      </c>
      <c r="J21" s="14">
        <f ca="1">J20*(1+Returns!J21)+AF21</f>
        <v>0</v>
      </c>
      <c r="K21" s="14">
        <f ca="1">K20*(1+Returns!K21)+AG21</f>
        <v>0</v>
      </c>
      <c r="L21" s="14">
        <f ca="1">L20*(1+Returns!L21)+AH21</f>
        <v>20131380.874603584</v>
      </c>
      <c r="M21" s="14">
        <f ca="1">M20*(1+Returns!M21)+AI21</f>
        <v>20134382.779984232</v>
      </c>
      <c r="N21" s="14">
        <f ca="1">N20*(1+Returns!N21)+AJ21-R21-T21</f>
        <v>37232806.085999288</v>
      </c>
      <c r="O21" s="17">
        <f ca="1">(Assumptions!$B$16 / 252)*F20</f>
        <v>3193.0283946591389</v>
      </c>
      <c r="P21" s="17">
        <f t="shared" ca="1" si="4"/>
        <v>54148.432639032821</v>
      </c>
      <c r="Q21" s="16">
        <f t="shared" si="5"/>
        <v>0</v>
      </c>
      <c r="R21" s="17">
        <f t="shared" si="6"/>
        <v>0</v>
      </c>
      <c r="S21" s="19">
        <f t="shared" si="7"/>
        <v>0</v>
      </c>
      <c r="T21" s="20">
        <f ca="1">IF(AND(S21=1,F20&gt;D20),[1]Assumptions!$B$19*(F20-D20),0)</f>
        <v>0</v>
      </c>
      <c r="U21" s="21">
        <f ca="1">OFFSET(Assumptions!$B$6,U$1-1,0)*$E21</f>
        <v>8055034.5883623054</v>
      </c>
      <c r="V21" s="21">
        <f ca="1">OFFSET(Assumptions!$B$6,V$1-1,0)*$E21</f>
        <v>10068793.235452883</v>
      </c>
      <c r="W21" s="21">
        <f ca="1">OFFSET(Assumptions!$B$6,W$1-1,0)*$E21</f>
        <v>5034396.6177264415</v>
      </c>
      <c r="X21" s="21">
        <f ca="1">OFFSET(Assumptions!$B$6,X$1-1,0)*$E21</f>
        <v>0</v>
      </c>
      <c r="Y21" s="21">
        <f ca="1">OFFSET(Assumptions!$B$6,Y$1-1,0)*$E21</f>
        <v>0</v>
      </c>
      <c r="Z21" s="21">
        <f ca="1">OFFSET(Assumptions!$B$6,Z$1-1,0)*$E21</f>
        <v>20137586.470905766</v>
      </c>
      <c r="AA21" s="21">
        <f ca="1">OFFSET(Assumptions!$B$6,AA$1-1,0)*$E21</f>
        <v>20137586.470905766</v>
      </c>
      <c r="AB21" s="21">
        <f ca="1">OFFSET(Assumptions!$B$6,AB$1-1,0)*$E21</f>
        <v>37254534.971175663</v>
      </c>
      <c r="AC21" s="24">
        <f t="shared" si="11"/>
        <v>0</v>
      </c>
      <c r="AD21" s="24">
        <f t="shared" ref="AD21:AI84" si="13">IF($Q21=1,V20-H20,0)</f>
        <v>0</v>
      </c>
      <c r="AE21" s="24">
        <f t="shared" si="13"/>
        <v>0</v>
      </c>
      <c r="AF21" s="24">
        <f t="shared" si="13"/>
        <v>0</v>
      </c>
      <c r="AG21" s="24">
        <f t="shared" si="13"/>
        <v>0</v>
      </c>
      <c r="AH21" s="24">
        <f t="shared" si="13"/>
        <v>0</v>
      </c>
      <c r="AI21" s="24">
        <f t="shared" si="13"/>
        <v>0</v>
      </c>
      <c r="AJ21" s="24">
        <f t="shared" si="9"/>
        <v>0</v>
      </c>
      <c r="AK21" s="26">
        <f t="shared" ca="1" si="10"/>
        <v>5.3081408587174472E-4</v>
      </c>
      <c r="AL21" s="34">
        <f t="shared" ca="1" si="12"/>
        <v>6.337839218897523E-3</v>
      </c>
    </row>
    <row r="22" spans="1:38" x14ac:dyDescent="0.25">
      <c r="A22" s="4">
        <f t="shared" si="0"/>
        <v>3</v>
      </c>
      <c r="B22" s="4">
        <f t="shared" si="1"/>
        <v>2012</v>
      </c>
      <c r="C22" s="9">
        <v>40994</v>
      </c>
      <c r="D22" s="12">
        <f ca="1">(1+Returns!E22)*D21</f>
        <v>100666129.22455087</v>
      </c>
      <c r="E22" s="12">
        <f t="shared" ca="1" si="2"/>
        <v>100678301.68832871</v>
      </c>
      <c r="F22" s="12">
        <f t="shared" ca="1" si="3"/>
        <v>100620958.53239058</v>
      </c>
      <c r="G22" s="14">
        <f ca="1">G21*(1+Returns!G22)+AC22</f>
        <v>8044694.7765128799</v>
      </c>
      <c r="H22" s="14">
        <f ca="1">H21*(1+Returns!H22)+AD22</f>
        <v>10069797.291320723</v>
      </c>
      <c r="I22" s="14">
        <f ca="1">I21*(1+Returns!I22)+AE22</f>
        <v>5036484.3034324665</v>
      </c>
      <c r="J22" s="14">
        <f ca="1">J21*(1+Returns!J22)+AF22</f>
        <v>0</v>
      </c>
      <c r="K22" s="14">
        <f ca="1">K21*(1+Returns!K22)+AG22</f>
        <v>0</v>
      </c>
      <c r="L22" s="14">
        <f ca="1">L21*(1+Returns!L22)+AH22</f>
        <v>20138958.887347922</v>
      </c>
      <c r="M22" s="14">
        <f ca="1">M21*(1+Returns!M22)+AI22</f>
        <v>20142134.755402137</v>
      </c>
      <c r="N22" s="14">
        <f ca="1">N21*(1+Returns!N22)+AJ22-R22-T22</f>
        <v>37246231.674312584</v>
      </c>
      <c r="O22" s="17">
        <f ca="1">(Assumptions!$B$16 / 252)*F21</f>
        <v>3194.7232991076121</v>
      </c>
      <c r="P22" s="17">
        <f t="shared" ca="1" si="4"/>
        <v>57343.155938140429</v>
      </c>
      <c r="Q22" s="16">
        <f t="shared" si="5"/>
        <v>0</v>
      </c>
      <c r="R22" s="17">
        <f t="shared" si="6"/>
        <v>0</v>
      </c>
      <c r="S22" s="19">
        <f t="shared" si="7"/>
        <v>0</v>
      </c>
      <c r="T22" s="20">
        <f ca="1">IF(AND(S22=1,F21&gt;D21),[1]Assumptions!$B$19*(F21-D21),0)</f>
        <v>0</v>
      </c>
      <c r="U22" s="21">
        <f ca="1">OFFSET(Assumptions!$B$6,U$1-1,0)*$E22</f>
        <v>8054264.1350662969</v>
      </c>
      <c r="V22" s="21">
        <f ca="1">OFFSET(Assumptions!$B$6,V$1-1,0)*$E22</f>
        <v>10067830.168832872</v>
      </c>
      <c r="W22" s="21">
        <f ca="1">OFFSET(Assumptions!$B$6,W$1-1,0)*$E22</f>
        <v>5033915.084416436</v>
      </c>
      <c r="X22" s="21">
        <f ca="1">OFFSET(Assumptions!$B$6,X$1-1,0)*$E22</f>
        <v>0</v>
      </c>
      <c r="Y22" s="21">
        <f ca="1">OFFSET(Assumptions!$B$6,Y$1-1,0)*$E22</f>
        <v>0</v>
      </c>
      <c r="Z22" s="21">
        <f ca="1">OFFSET(Assumptions!$B$6,Z$1-1,0)*$E22</f>
        <v>20135660.337665744</v>
      </c>
      <c r="AA22" s="21">
        <f ca="1">OFFSET(Assumptions!$B$6,AA$1-1,0)*$E22</f>
        <v>20135660.337665744</v>
      </c>
      <c r="AB22" s="21">
        <f ca="1">OFFSET(Assumptions!$B$6,AB$1-1,0)*$E22</f>
        <v>37250971.624681622</v>
      </c>
      <c r="AC22" s="24">
        <f t="shared" si="11"/>
        <v>0</v>
      </c>
      <c r="AD22" s="24">
        <f t="shared" si="13"/>
        <v>0</v>
      </c>
      <c r="AE22" s="24">
        <f t="shared" si="13"/>
        <v>0</v>
      </c>
      <c r="AF22" s="24">
        <f t="shared" si="13"/>
        <v>0</v>
      </c>
      <c r="AG22" s="24">
        <f t="shared" si="13"/>
        <v>0</v>
      </c>
      <c r="AH22" s="24">
        <f t="shared" si="13"/>
        <v>0</v>
      </c>
      <c r="AI22" s="24">
        <f t="shared" si="13"/>
        <v>0</v>
      </c>
      <c r="AJ22" s="24">
        <f t="shared" si="9"/>
        <v>0</v>
      </c>
      <c r="AK22" s="26">
        <f t="shared" ca="1" si="10"/>
        <v>-1.2744616171000978E-4</v>
      </c>
      <c r="AL22" s="34">
        <f t="shared" ca="1" si="12"/>
        <v>6.2095853239054755E-3</v>
      </c>
    </row>
    <row r="23" spans="1:38" x14ac:dyDescent="0.25">
      <c r="A23" s="4">
        <f t="shared" si="0"/>
        <v>3</v>
      </c>
      <c r="B23" s="4">
        <f t="shared" si="1"/>
        <v>2012</v>
      </c>
      <c r="C23" s="9">
        <v>40995</v>
      </c>
      <c r="D23" s="12">
        <f ca="1">(1+Returns!E23)*D22</f>
        <v>100702352.92449103</v>
      </c>
      <c r="E23" s="12">
        <f t="shared" ca="1" si="2"/>
        <v>100656630.81112754</v>
      </c>
      <c r="F23" s="12">
        <f t="shared" ca="1" si="3"/>
        <v>100596093.33904552</v>
      </c>
      <c r="G23" s="14">
        <f ca="1">G22*(1+Returns!G23)+AC23</f>
        <v>7988563.1511012875</v>
      </c>
      <c r="H23" s="14">
        <f ca="1">H22*(1+Returns!H23)+AD23</f>
        <v>10073593.67098989</v>
      </c>
      <c r="I23" s="14">
        <f ca="1">I22*(1+Returns!I23)+AE23</f>
        <v>5038469.1793978568</v>
      </c>
      <c r="J23" s="14">
        <f ca="1">J22*(1+Returns!J23)+AF23</f>
        <v>0</v>
      </c>
      <c r="K23" s="14">
        <f ca="1">K22*(1+Returns!K23)+AG23</f>
        <v>0</v>
      </c>
      <c r="L23" s="14">
        <f ca="1">L22*(1+Returns!L23)+AH23</f>
        <v>20146516.902285296</v>
      </c>
      <c r="M23" s="14">
        <f ca="1">M22*(1+Returns!M23)+AI23</f>
        <v>20149866.364963572</v>
      </c>
      <c r="N23" s="14">
        <f ca="1">N22*(1+Returns!N23)+AJ23-R23-T23</f>
        <v>37259621.542389639</v>
      </c>
      <c r="O23" s="17">
        <f ca="1">(Assumptions!$B$16 / 252)*F22</f>
        <v>3194.3161438854149</v>
      </c>
      <c r="P23" s="17">
        <f t="shared" ca="1" si="4"/>
        <v>60537.472082025844</v>
      </c>
      <c r="Q23" s="16">
        <f t="shared" si="5"/>
        <v>0</v>
      </c>
      <c r="R23" s="17">
        <f t="shared" si="6"/>
        <v>0</v>
      </c>
      <c r="S23" s="19">
        <f t="shared" si="7"/>
        <v>0</v>
      </c>
      <c r="T23" s="20">
        <f ca="1">IF(AND(S23=1,F22&gt;D22),[1]Assumptions!$B$19*(F22-D22),0)</f>
        <v>0</v>
      </c>
      <c r="U23" s="21">
        <f ca="1">OFFSET(Assumptions!$B$6,U$1-1,0)*$E23</f>
        <v>8052530.4648902034</v>
      </c>
      <c r="V23" s="21">
        <f ca="1">OFFSET(Assumptions!$B$6,V$1-1,0)*$E23</f>
        <v>10065663.081112755</v>
      </c>
      <c r="W23" s="21">
        <f ca="1">OFFSET(Assumptions!$B$6,W$1-1,0)*$E23</f>
        <v>5032831.5405563777</v>
      </c>
      <c r="X23" s="21">
        <f ca="1">OFFSET(Assumptions!$B$6,X$1-1,0)*$E23</f>
        <v>0</v>
      </c>
      <c r="Y23" s="21">
        <f ca="1">OFFSET(Assumptions!$B$6,Y$1-1,0)*$E23</f>
        <v>0</v>
      </c>
      <c r="Z23" s="21">
        <f ca="1">OFFSET(Assumptions!$B$6,Z$1-1,0)*$E23</f>
        <v>20131326.162225511</v>
      </c>
      <c r="AA23" s="21">
        <f ca="1">OFFSET(Assumptions!$B$6,AA$1-1,0)*$E23</f>
        <v>20131326.162225511</v>
      </c>
      <c r="AB23" s="21">
        <f ca="1">OFFSET(Assumptions!$B$6,AB$1-1,0)*$E23</f>
        <v>37242953.400117189</v>
      </c>
      <c r="AC23" s="24">
        <f t="shared" si="11"/>
        <v>0</v>
      </c>
      <c r="AD23" s="24">
        <f t="shared" si="13"/>
        <v>0</v>
      </c>
      <c r="AE23" s="24">
        <f t="shared" si="13"/>
        <v>0</v>
      </c>
      <c r="AF23" s="24">
        <f t="shared" si="13"/>
        <v>0</v>
      </c>
      <c r="AG23" s="24">
        <f t="shared" si="13"/>
        <v>0</v>
      </c>
      <c r="AH23" s="24">
        <f t="shared" si="13"/>
        <v>0</v>
      </c>
      <c r="AI23" s="24">
        <f t="shared" si="13"/>
        <v>0</v>
      </c>
      <c r="AJ23" s="24">
        <f t="shared" si="9"/>
        <v>0</v>
      </c>
      <c r="AK23" s="26">
        <f t="shared" ca="1" si="10"/>
        <v>-2.4711743664274088E-4</v>
      </c>
      <c r="AL23" s="34">
        <f t="shared" ca="1" si="12"/>
        <v>5.9609333904548922E-3</v>
      </c>
    </row>
    <row r="24" spans="1:38" x14ac:dyDescent="0.25">
      <c r="A24" s="4">
        <f t="shared" si="0"/>
        <v>3</v>
      </c>
      <c r="B24" s="4">
        <f t="shared" si="1"/>
        <v>2012</v>
      </c>
      <c r="C24" s="9">
        <v>40996</v>
      </c>
      <c r="D24" s="12">
        <f ca="1">(1+Returns!E24)*D23</f>
        <v>100738589.65916738</v>
      </c>
      <c r="E24" s="12">
        <f t="shared" ca="1" si="2"/>
        <v>100635675.218876</v>
      </c>
      <c r="F24" s="12">
        <f t="shared" ca="1" si="3"/>
        <v>100571944.22002131</v>
      </c>
      <c r="G24" s="14">
        <f ca="1">G23*(1+Returns!G24)+AC24</f>
        <v>7933133.9792679762</v>
      </c>
      <c r="H24" s="14">
        <f ca="1">H23*(1+Returns!H24)+AD24</f>
        <v>10077391.48191911</v>
      </c>
      <c r="I24" s="14">
        <f ca="1">I23*(1+Returns!I24)+AE24</f>
        <v>5040454.8376018805</v>
      </c>
      <c r="J24" s="14">
        <f ca="1">J23*(1+Returns!J24)+AF24</f>
        <v>0</v>
      </c>
      <c r="K24" s="14">
        <f ca="1">K23*(1+Returns!K24)+AG24</f>
        <v>0</v>
      </c>
      <c r="L24" s="14">
        <f ca="1">L23*(1+Returns!L24)+AH24</f>
        <v>20154077.753694516</v>
      </c>
      <c r="M24" s="14">
        <f ca="1">M23*(1+Returns!M24)+AI24</f>
        <v>20157600.942322966</v>
      </c>
      <c r="N24" s="14">
        <f ca="1">N23*(1+Returns!N24)+AJ24-R24-T24</f>
        <v>37273016.224069551</v>
      </c>
      <c r="O24" s="17">
        <f ca="1">(Assumptions!$B$16 / 252)*F23</f>
        <v>3193.5267726681118</v>
      </c>
      <c r="P24" s="17">
        <f t="shared" ca="1" si="4"/>
        <v>63730.998854693957</v>
      </c>
      <c r="Q24" s="16">
        <f t="shared" si="5"/>
        <v>0</v>
      </c>
      <c r="R24" s="17">
        <f t="shared" si="6"/>
        <v>0</v>
      </c>
      <c r="S24" s="19">
        <f t="shared" si="7"/>
        <v>0</v>
      </c>
      <c r="T24" s="20">
        <f ca="1">IF(AND(S24=1,F23&gt;D23),[1]Assumptions!$B$19*(F23-D23),0)</f>
        <v>0</v>
      </c>
      <c r="U24" s="21">
        <f ca="1">OFFSET(Assumptions!$B$6,U$1-1,0)*$E24</f>
        <v>8050854.0175100807</v>
      </c>
      <c r="V24" s="21">
        <f ca="1">OFFSET(Assumptions!$B$6,V$1-1,0)*$E24</f>
        <v>10063567.5218876</v>
      </c>
      <c r="W24" s="21">
        <f ca="1">OFFSET(Assumptions!$B$6,W$1-1,0)*$E24</f>
        <v>5031783.7609438002</v>
      </c>
      <c r="X24" s="21">
        <f ca="1">OFFSET(Assumptions!$B$6,X$1-1,0)*$E24</f>
        <v>0</v>
      </c>
      <c r="Y24" s="21">
        <f ca="1">OFFSET(Assumptions!$B$6,Y$1-1,0)*$E24</f>
        <v>0</v>
      </c>
      <c r="Z24" s="21">
        <f ca="1">OFFSET(Assumptions!$B$6,Z$1-1,0)*$E24</f>
        <v>20127135.043775201</v>
      </c>
      <c r="AA24" s="21">
        <f ca="1">OFFSET(Assumptions!$B$6,AA$1-1,0)*$E24</f>
        <v>20127135.043775201</v>
      </c>
      <c r="AB24" s="21">
        <f ca="1">OFFSET(Assumptions!$B$6,AB$1-1,0)*$E24</f>
        <v>37235199.830984123</v>
      </c>
      <c r="AC24" s="24">
        <f t="shared" si="11"/>
        <v>0</v>
      </c>
      <c r="AD24" s="24">
        <f t="shared" si="13"/>
        <v>0</v>
      </c>
      <c r="AE24" s="24">
        <f t="shared" si="13"/>
        <v>0</v>
      </c>
      <c r="AF24" s="24">
        <f t="shared" si="13"/>
        <v>0</v>
      </c>
      <c r="AG24" s="24">
        <f t="shared" si="13"/>
        <v>0</v>
      </c>
      <c r="AH24" s="24">
        <f t="shared" si="13"/>
        <v>0</v>
      </c>
      <c r="AI24" s="24">
        <f t="shared" si="13"/>
        <v>0</v>
      </c>
      <c r="AJ24" s="24">
        <f t="shared" si="9"/>
        <v>0</v>
      </c>
      <c r="AK24" s="26">
        <f t="shared" ca="1" si="10"/>
        <v>-2.4006020733657873E-4</v>
      </c>
      <c r="AL24" s="34">
        <f t="shared" ca="1" si="12"/>
        <v>5.7194422002126988E-3</v>
      </c>
    </row>
    <row r="25" spans="1:38" x14ac:dyDescent="0.25">
      <c r="A25" s="4">
        <f t="shared" si="0"/>
        <v>3</v>
      </c>
      <c r="B25" s="4">
        <f t="shared" si="1"/>
        <v>2012</v>
      </c>
      <c r="C25" s="9">
        <v>40997</v>
      </c>
      <c r="D25" s="12">
        <f ca="1">(1+Returns!E25)*D24</f>
        <v>100774803.16737805</v>
      </c>
      <c r="E25" s="12">
        <f t="shared" ca="1" si="2"/>
        <v>100719168.0066199</v>
      </c>
      <c r="F25" s="12">
        <f t="shared" ca="1" si="3"/>
        <v>100652244.24763124</v>
      </c>
      <c r="G25" s="14">
        <f ca="1">G24*(1+Returns!G25)+AC25</f>
        <v>7982174.7998611387</v>
      </c>
      <c r="H25" s="14">
        <f ca="1">H24*(1+Returns!H25)+AD25</f>
        <v>10081186.931758219</v>
      </c>
      <c r="I25" s="14">
        <f ca="1">I24*(1+Returns!I25)+AE25</f>
        <v>5042439.2994086575</v>
      </c>
      <c r="J25" s="14">
        <f ca="1">J24*(1+Returns!J25)+AF25</f>
        <v>0</v>
      </c>
      <c r="K25" s="14">
        <f ca="1">K24*(1+Returns!K25)+AG25</f>
        <v>0</v>
      </c>
      <c r="L25" s="14">
        <f ca="1">L24*(1+Returns!L25)+AH25</f>
        <v>20161633.89000297</v>
      </c>
      <c r="M25" s="14">
        <f ca="1">M24*(1+Returns!M25)+AI25</f>
        <v>20165330.770530481</v>
      </c>
      <c r="N25" s="14">
        <f ca="1">N24*(1+Returns!N25)+AJ25-R25-T25</f>
        <v>37286402.315058433</v>
      </c>
      <c r="O25" s="17">
        <f ca="1">(Assumptions!$B$16 / 252)*F24</f>
        <v>3192.7601339689304</v>
      </c>
      <c r="P25" s="17">
        <f t="shared" ca="1" si="4"/>
        <v>66923.758988662885</v>
      </c>
      <c r="Q25" s="16">
        <f t="shared" si="5"/>
        <v>0</v>
      </c>
      <c r="R25" s="17">
        <f t="shared" si="6"/>
        <v>0</v>
      </c>
      <c r="S25" s="19">
        <f t="shared" si="7"/>
        <v>0</v>
      </c>
      <c r="T25" s="20">
        <f ca="1">IF(AND(S25=1,F24&gt;D24),[1]Assumptions!$B$19*(F24-D24),0)</f>
        <v>0</v>
      </c>
      <c r="U25" s="21">
        <f ca="1">OFFSET(Assumptions!$B$6,U$1-1,0)*$E25</f>
        <v>8057533.4405295923</v>
      </c>
      <c r="V25" s="21">
        <f ca="1">OFFSET(Assumptions!$B$6,V$1-1,0)*$E25</f>
        <v>10071916.80066199</v>
      </c>
      <c r="W25" s="21">
        <f ca="1">OFFSET(Assumptions!$B$6,W$1-1,0)*$E25</f>
        <v>5035958.4003309952</v>
      </c>
      <c r="X25" s="21">
        <f ca="1">OFFSET(Assumptions!$B$6,X$1-1,0)*$E25</f>
        <v>0</v>
      </c>
      <c r="Y25" s="21">
        <f ca="1">OFFSET(Assumptions!$B$6,Y$1-1,0)*$E25</f>
        <v>0</v>
      </c>
      <c r="Z25" s="21">
        <f ca="1">OFFSET(Assumptions!$B$6,Z$1-1,0)*$E25</f>
        <v>20143833.601323981</v>
      </c>
      <c r="AA25" s="21">
        <f ca="1">OFFSET(Assumptions!$B$6,AA$1-1,0)*$E25</f>
        <v>20143833.601323981</v>
      </c>
      <c r="AB25" s="21">
        <f ca="1">OFFSET(Assumptions!$B$6,AB$1-1,0)*$E25</f>
        <v>37266092.16244936</v>
      </c>
      <c r="AC25" s="24">
        <f t="shared" si="11"/>
        <v>0</v>
      </c>
      <c r="AD25" s="24">
        <f t="shared" si="13"/>
        <v>0</v>
      </c>
      <c r="AE25" s="24">
        <f t="shared" si="13"/>
        <v>0</v>
      </c>
      <c r="AF25" s="24">
        <f t="shared" si="13"/>
        <v>0</v>
      </c>
      <c r="AG25" s="24">
        <f t="shared" si="13"/>
        <v>0</v>
      </c>
      <c r="AH25" s="24">
        <f t="shared" si="13"/>
        <v>0</v>
      </c>
      <c r="AI25" s="24">
        <f t="shared" si="13"/>
        <v>0</v>
      </c>
      <c r="AJ25" s="24">
        <f t="shared" si="9"/>
        <v>0</v>
      </c>
      <c r="AK25" s="26">
        <f t="shared" ca="1" si="10"/>
        <v>7.9843368081111699E-4</v>
      </c>
      <c r="AL25" s="34">
        <f t="shared" ca="1" si="12"/>
        <v>6.5224424763119515E-3</v>
      </c>
    </row>
    <row r="26" spans="1:38" x14ac:dyDescent="0.25">
      <c r="A26" s="4">
        <f t="shared" si="0"/>
        <v>3</v>
      </c>
      <c r="B26" s="4">
        <f t="shared" si="1"/>
        <v>2012</v>
      </c>
      <c r="C26" s="9">
        <v>40998</v>
      </c>
      <c r="D26" s="12">
        <f ca="1">(1+Returns!E26)*D25</f>
        <v>100811029.69362065</v>
      </c>
      <c r="E26" s="12">
        <f t="shared" ca="1" si="2"/>
        <v>100728343.30485213</v>
      </c>
      <c r="F26" s="12">
        <f t="shared" ca="1" si="3"/>
        <v>100658224.23652227</v>
      </c>
      <c r="G26" s="14">
        <f ca="1">G25*(1+Returns!G26)+AC26</f>
        <v>7956885.3156452393</v>
      </c>
      <c r="H26" s="14">
        <f ca="1">H25*(1+Returns!H26)+AD26</f>
        <v>10084983.811078312</v>
      </c>
      <c r="I26" s="14">
        <f ca="1">I25*(1+Returns!I26)+AE26</f>
        <v>5044424.5425117239</v>
      </c>
      <c r="J26" s="14">
        <f ca="1">J25*(1+Returns!J26)+AF26</f>
        <v>0</v>
      </c>
      <c r="K26" s="14">
        <f ca="1">K25*(1+Returns!K26)+AG26</f>
        <v>0</v>
      </c>
      <c r="L26" s="14">
        <f ca="1">L25*(1+Returns!L26)+AH26</f>
        <v>20169192.859246604</v>
      </c>
      <c r="M26" s="14">
        <f ca="1">M25*(1+Returns!M26)+AI26</f>
        <v>20173063.562892523</v>
      </c>
      <c r="N26" s="14">
        <f ca="1">N25*(1+Returns!N26)+AJ26-R26-T26</f>
        <v>37299793.213477731</v>
      </c>
      <c r="O26" s="17">
        <f ca="1">(Assumptions!$B$16 / 252)*F25</f>
        <v>3195.3093411946425</v>
      </c>
      <c r="P26" s="17">
        <f t="shared" ca="1" si="4"/>
        <v>70119.068329857531</v>
      </c>
      <c r="Q26" s="16">
        <f t="shared" si="5"/>
        <v>0</v>
      </c>
      <c r="R26" s="17">
        <f t="shared" si="6"/>
        <v>0</v>
      </c>
      <c r="S26" s="19">
        <f t="shared" si="7"/>
        <v>0</v>
      </c>
      <c r="T26" s="20">
        <f ca="1">IF(AND(S26=1,F25&gt;D25),[1]Assumptions!$B$19*(F25-D25),0)</f>
        <v>0</v>
      </c>
      <c r="U26" s="21">
        <f ca="1">OFFSET(Assumptions!$B$6,U$1-1,0)*$E26</f>
        <v>8058267.4643881703</v>
      </c>
      <c r="V26" s="21">
        <f ca="1">OFFSET(Assumptions!$B$6,V$1-1,0)*$E26</f>
        <v>10072834.330485214</v>
      </c>
      <c r="W26" s="21">
        <f ca="1">OFFSET(Assumptions!$B$6,W$1-1,0)*$E26</f>
        <v>5036417.1652426068</v>
      </c>
      <c r="X26" s="21">
        <f ca="1">OFFSET(Assumptions!$B$6,X$1-1,0)*$E26</f>
        <v>0</v>
      </c>
      <c r="Y26" s="21">
        <f ca="1">OFFSET(Assumptions!$B$6,Y$1-1,0)*$E26</f>
        <v>0</v>
      </c>
      <c r="Z26" s="21">
        <f ca="1">OFFSET(Assumptions!$B$6,Z$1-1,0)*$E26</f>
        <v>20145668.660970427</v>
      </c>
      <c r="AA26" s="21">
        <f ca="1">OFFSET(Assumptions!$B$6,AA$1-1,0)*$E26</f>
        <v>20145668.660970427</v>
      </c>
      <c r="AB26" s="21">
        <f ca="1">OFFSET(Assumptions!$B$6,AB$1-1,0)*$E26</f>
        <v>37269487.02279529</v>
      </c>
      <c r="AC26" s="24">
        <f t="shared" si="11"/>
        <v>0</v>
      </c>
      <c r="AD26" s="24">
        <f t="shared" si="13"/>
        <v>0</v>
      </c>
      <c r="AE26" s="24">
        <f t="shared" si="13"/>
        <v>0</v>
      </c>
      <c r="AF26" s="24">
        <f t="shared" si="13"/>
        <v>0</v>
      </c>
      <c r="AG26" s="24">
        <f t="shared" si="13"/>
        <v>0</v>
      </c>
      <c r="AH26" s="24">
        <f t="shared" si="13"/>
        <v>0</v>
      </c>
      <c r="AI26" s="24">
        <f t="shared" si="13"/>
        <v>0</v>
      </c>
      <c r="AJ26" s="24">
        <f t="shared" si="9"/>
        <v>0</v>
      </c>
      <c r="AK26" s="26">
        <f t="shared" ca="1" si="10"/>
        <v>5.9412375111200788E-5</v>
      </c>
      <c r="AL26" s="34">
        <f t="shared" ca="1" si="12"/>
        <v>6.5822423652222017E-3</v>
      </c>
    </row>
    <row r="27" spans="1:38" x14ac:dyDescent="0.25">
      <c r="A27" s="4">
        <f t="shared" si="0"/>
        <v>4</v>
      </c>
      <c r="B27" s="4">
        <f t="shared" si="1"/>
        <v>2012</v>
      </c>
      <c r="C27" s="9">
        <v>41001</v>
      </c>
      <c r="D27" s="12">
        <f ca="1">(1+Returns!E27)*D26</f>
        <v>100847415.41856797</v>
      </c>
      <c r="E27" s="12">
        <f t="shared" ca="1" si="2"/>
        <v>100630947.27324532</v>
      </c>
      <c r="F27" s="12">
        <f t="shared" ca="1" si="3"/>
        <v>100627751.77406321</v>
      </c>
      <c r="G27" s="14">
        <f ca="1">G26*(1+Returns!G27)+AC27</f>
        <v>7996374.0447402317</v>
      </c>
      <c r="H27" s="14">
        <f ca="1">H26*(1+Returns!H27)+AD27</f>
        <v>10076647.928156361</v>
      </c>
      <c r="I27" s="14">
        <f ca="1">I26*(1+Returns!I27)+AE27</f>
        <v>5038411.166875626</v>
      </c>
      <c r="J27" s="14">
        <f ca="1">J26*(1+Returns!J27)+AF27</f>
        <v>0</v>
      </c>
      <c r="K27" s="14">
        <f ca="1">K26*(1+Returns!K27)+AG27</f>
        <v>0</v>
      </c>
      <c r="L27" s="14">
        <f ca="1">L26*(1+Returns!L27)+AH27</f>
        <v>20153260.907199457</v>
      </c>
      <c r="M27" s="14">
        <f ca="1">M26*(1+Returns!M27)+AI27</f>
        <v>20153435.52894707</v>
      </c>
      <c r="N27" s="14">
        <f ca="1">N26*(1+Returns!N27)+AJ27-R27-T27</f>
        <v>37212817.697326571</v>
      </c>
      <c r="O27" s="17">
        <f ca="1">(Assumptions!$B$16 / 252)*F26</f>
        <v>3195.4991821118178</v>
      </c>
      <c r="P27" s="17">
        <f t="shared" ca="1" si="4"/>
        <v>3195.4991821118165</v>
      </c>
      <c r="Q27" s="16">
        <f t="shared" si="5"/>
        <v>1</v>
      </c>
      <c r="R27" s="17">
        <f t="shared" ca="1" si="6"/>
        <v>70119.068329857531</v>
      </c>
      <c r="S27" s="19">
        <f t="shared" si="7"/>
        <v>0</v>
      </c>
      <c r="T27" s="20">
        <f ca="1">IF(AND(S27=1,F26&gt;D26),[1]Assumptions!$B$19*(F26-D26),0)</f>
        <v>0</v>
      </c>
      <c r="U27" s="21">
        <f ca="1">OFFSET(Assumptions!$B$6,U$1-1,0)*$E27</f>
        <v>8050475.7818596261</v>
      </c>
      <c r="V27" s="21">
        <f ca="1">OFFSET(Assumptions!$B$6,V$1-1,0)*$E27</f>
        <v>10063094.727324532</v>
      </c>
      <c r="W27" s="21">
        <f ca="1">OFFSET(Assumptions!$B$6,W$1-1,0)*$E27</f>
        <v>5031547.3636622662</v>
      </c>
      <c r="X27" s="21">
        <f ca="1">OFFSET(Assumptions!$B$6,X$1-1,0)*$E27</f>
        <v>0</v>
      </c>
      <c r="Y27" s="21">
        <f ca="1">OFFSET(Assumptions!$B$6,Y$1-1,0)*$E27</f>
        <v>0</v>
      </c>
      <c r="Z27" s="21">
        <f ca="1">OFFSET(Assumptions!$B$6,Z$1-1,0)*$E27</f>
        <v>20126189.454649065</v>
      </c>
      <c r="AA27" s="21">
        <f ca="1">OFFSET(Assumptions!$B$6,AA$1-1,0)*$E27</f>
        <v>20126189.454649065</v>
      </c>
      <c r="AB27" s="21">
        <f ca="1">OFFSET(Assumptions!$B$6,AB$1-1,0)*$E27</f>
        <v>37233450.491100766</v>
      </c>
      <c r="AC27" s="24">
        <f t="shared" ca="1" si="11"/>
        <v>101382.14874293096</v>
      </c>
      <c r="AD27" s="24">
        <f t="shared" ca="1" si="13"/>
        <v>-12149.480593098328</v>
      </c>
      <c r="AE27" s="24">
        <f t="shared" ca="1" si="13"/>
        <v>-8007.3772691171616</v>
      </c>
      <c r="AF27" s="24">
        <f t="shared" ca="1" si="13"/>
        <v>0</v>
      </c>
      <c r="AG27" s="24">
        <f t="shared" ca="1" si="13"/>
        <v>0</v>
      </c>
      <c r="AH27" s="24">
        <f t="shared" ca="1" si="13"/>
        <v>-23524.198276177049</v>
      </c>
      <c r="AI27" s="24">
        <f t="shared" ca="1" si="13"/>
        <v>-27394.901922095567</v>
      </c>
      <c r="AJ27" s="24">
        <f t="shared" ca="1" si="9"/>
        <v>-30306.190682442859</v>
      </c>
      <c r="AK27" s="26">
        <f t="shared" ca="1" si="10"/>
        <v>-3.027319693963415E-4</v>
      </c>
      <c r="AL27" s="34">
        <f t="shared" ca="1" si="12"/>
        <v>6.2775177406315663E-3</v>
      </c>
    </row>
    <row r="28" spans="1:38" x14ac:dyDescent="0.25">
      <c r="A28" s="4">
        <f t="shared" si="0"/>
        <v>4</v>
      </c>
      <c r="B28" s="4">
        <f t="shared" si="1"/>
        <v>2012</v>
      </c>
      <c r="C28" s="9">
        <v>41002</v>
      </c>
      <c r="D28" s="12">
        <f ca="1">(1+Returns!E28)*D27</f>
        <v>100883740.65760174</v>
      </c>
      <c r="E28" s="12">
        <f t="shared" ca="1" si="2"/>
        <v>100740093.82634345</v>
      </c>
      <c r="F28" s="12">
        <f t="shared" ca="1" si="3"/>
        <v>100733703.79535899</v>
      </c>
      <c r="G28" s="14">
        <f ca="1">G27*(1+Returns!G28)+AC28</f>
        <v>8071024.3905766094</v>
      </c>
      <c r="H28" s="14">
        <f ca="1">H27*(1+Returns!H28)+AD28</f>
        <v>10080450.683154901</v>
      </c>
      <c r="I28" s="14">
        <f ca="1">I27*(1+Returns!I28)+AE28</f>
        <v>5040398.7803425556</v>
      </c>
      <c r="J28" s="14">
        <f ca="1">J27*(1+Returns!J28)+AF28</f>
        <v>0</v>
      </c>
      <c r="K28" s="14">
        <f ca="1">K27*(1+Returns!K28)+AG28</f>
        <v>0</v>
      </c>
      <c r="L28" s="14">
        <f ca="1">L27*(1+Returns!L28)+AH28</f>
        <v>20160831.841891147</v>
      </c>
      <c r="M28" s="14">
        <f ca="1">M27*(1+Returns!M28)+AI28</f>
        <v>20161179.192788985</v>
      </c>
      <c r="N28" s="14">
        <f ca="1">N27*(1+Returns!N28)+AJ28-R28-T28</f>
        <v>37226208.937589251</v>
      </c>
      <c r="O28" s="17">
        <f ca="1">(Assumptions!$B$16 / 252)*F27</f>
        <v>3194.5318023512132</v>
      </c>
      <c r="P28" s="17">
        <f t="shared" ca="1" si="4"/>
        <v>6390.0309844630301</v>
      </c>
      <c r="Q28" s="16">
        <f t="shared" si="5"/>
        <v>0</v>
      </c>
      <c r="R28" s="17">
        <f t="shared" si="6"/>
        <v>0</v>
      </c>
      <c r="S28" s="19">
        <f t="shared" si="7"/>
        <v>0</v>
      </c>
      <c r="T28" s="20">
        <f ca="1">IF(AND(S28=1,F27&gt;D27),[1]Assumptions!$B$19*(F27-D27),0)</f>
        <v>0</v>
      </c>
      <c r="U28" s="21">
        <f ca="1">OFFSET(Assumptions!$B$6,U$1-1,0)*$E28</f>
        <v>8059207.5061074756</v>
      </c>
      <c r="V28" s="21">
        <f ca="1">OFFSET(Assumptions!$B$6,V$1-1,0)*$E28</f>
        <v>10074009.382634345</v>
      </c>
      <c r="W28" s="21">
        <f ca="1">OFFSET(Assumptions!$B$6,W$1-1,0)*$E28</f>
        <v>5037004.6913171727</v>
      </c>
      <c r="X28" s="21">
        <f ca="1">OFFSET(Assumptions!$B$6,X$1-1,0)*$E28</f>
        <v>0</v>
      </c>
      <c r="Y28" s="21">
        <f ca="1">OFFSET(Assumptions!$B$6,Y$1-1,0)*$E28</f>
        <v>0</v>
      </c>
      <c r="Z28" s="21">
        <f ca="1">OFFSET(Assumptions!$B$6,Z$1-1,0)*$E28</f>
        <v>20148018.765268691</v>
      </c>
      <c r="AA28" s="21">
        <f ca="1">OFFSET(Assumptions!$B$6,AA$1-1,0)*$E28</f>
        <v>20148018.765268691</v>
      </c>
      <c r="AB28" s="21">
        <f ca="1">OFFSET(Assumptions!$B$6,AB$1-1,0)*$E28</f>
        <v>37273834.715747073</v>
      </c>
      <c r="AC28" s="24">
        <f t="shared" si="11"/>
        <v>0</v>
      </c>
      <c r="AD28" s="24">
        <f t="shared" si="13"/>
        <v>0</v>
      </c>
      <c r="AE28" s="24">
        <f t="shared" si="13"/>
        <v>0</v>
      </c>
      <c r="AF28" s="24">
        <f t="shared" si="13"/>
        <v>0</v>
      </c>
      <c r="AG28" s="24">
        <f t="shared" si="13"/>
        <v>0</v>
      </c>
      <c r="AH28" s="24">
        <f t="shared" si="13"/>
        <v>0</v>
      </c>
      <c r="AI28" s="24">
        <f t="shared" si="13"/>
        <v>0</v>
      </c>
      <c r="AJ28" s="24">
        <f t="shared" si="9"/>
        <v>0</v>
      </c>
      <c r="AK28" s="26">
        <f t="shared" ca="1" si="10"/>
        <v>1.0529105483114698E-3</v>
      </c>
      <c r="AL28" s="34">
        <f t="shared" ca="1" si="12"/>
        <v>7.3370379535893093E-3</v>
      </c>
    </row>
    <row r="29" spans="1:38" x14ac:dyDescent="0.25">
      <c r="A29" s="4">
        <f t="shared" si="0"/>
        <v>4</v>
      </c>
      <c r="B29" s="4">
        <f t="shared" si="1"/>
        <v>2012</v>
      </c>
      <c r="C29" s="9">
        <v>41003</v>
      </c>
      <c r="D29" s="12">
        <f ca="1">(1+Returns!E29)*D28</f>
        <v>100920078.98098661</v>
      </c>
      <c r="E29" s="12">
        <f t="shared" ca="1" si="2"/>
        <v>100767248.71914539</v>
      </c>
      <c r="F29" s="12">
        <f t="shared" ca="1" si="3"/>
        <v>100757660.79280235</v>
      </c>
      <c r="G29" s="14">
        <f ca="1">G28*(1+Returns!G29)+AC29</f>
        <v>8063670.2184638632</v>
      </c>
      <c r="H29" s="14">
        <f ca="1">H28*(1+Returns!H29)+AD29</f>
        <v>10084254.873248296</v>
      </c>
      <c r="I29" s="14">
        <f ca="1">I28*(1+Returns!I29)+AE29</f>
        <v>5042387.1779073216</v>
      </c>
      <c r="J29" s="14">
        <f ca="1">J28*(1+Returns!J29)+AF29</f>
        <v>0</v>
      </c>
      <c r="K29" s="14">
        <f ca="1">K28*(1+Returns!K29)+AG29</f>
        <v>0</v>
      </c>
      <c r="L29" s="14">
        <f ca="1">L28*(1+Returns!L29)+AH29</f>
        <v>20168405.620740533</v>
      </c>
      <c r="M29" s="14">
        <f ca="1">M28*(1+Returns!M29)+AI29</f>
        <v>20168925.832020856</v>
      </c>
      <c r="N29" s="14">
        <f ca="1">N28*(1+Returns!N29)+AJ29-R29-T29</f>
        <v>37239604.996764526</v>
      </c>
      <c r="O29" s="17">
        <f ca="1">(Assumptions!$B$16 / 252)*F28</f>
        <v>3197.8953585828249</v>
      </c>
      <c r="P29" s="17">
        <f t="shared" ca="1" si="4"/>
        <v>9587.9263430458559</v>
      </c>
      <c r="Q29" s="16">
        <f t="shared" si="5"/>
        <v>0</v>
      </c>
      <c r="R29" s="17">
        <f t="shared" si="6"/>
        <v>0</v>
      </c>
      <c r="S29" s="19">
        <f t="shared" si="7"/>
        <v>0</v>
      </c>
      <c r="T29" s="20">
        <f ca="1">IF(AND(S29=1,F28&gt;D28),[1]Assumptions!$B$19*(F28-D28),0)</f>
        <v>0</v>
      </c>
      <c r="U29" s="21">
        <f ca="1">OFFSET(Assumptions!$B$6,U$1-1,0)*$E29</f>
        <v>8061379.8975316314</v>
      </c>
      <c r="V29" s="21">
        <f ca="1">OFFSET(Assumptions!$B$6,V$1-1,0)*$E29</f>
        <v>10076724.871914539</v>
      </c>
      <c r="W29" s="21">
        <f ca="1">OFFSET(Assumptions!$B$6,W$1-1,0)*$E29</f>
        <v>5038362.4359572697</v>
      </c>
      <c r="X29" s="21">
        <f ca="1">OFFSET(Assumptions!$B$6,X$1-1,0)*$E29</f>
        <v>0</v>
      </c>
      <c r="Y29" s="21">
        <f ca="1">OFFSET(Assumptions!$B$6,Y$1-1,0)*$E29</f>
        <v>0</v>
      </c>
      <c r="Z29" s="21">
        <f ca="1">OFFSET(Assumptions!$B$6,Z$1-1,0)*$E29</f>
        <v>20153449.743829079</v>
      </c>
      <c r="AA29" s="21">
        <f ca="1">OFFSET(Assumptions!$B$6,AA$1-1,0)*$E29</f>
        <v>20153449.743829079</v>
      </c>
      <c r="AB29" s="21">
        <f ca="1">OFFSET(Assumptions!$B$6,AB$1-1,0)*$E29</f>
        <v>37283882.02608379</v>
      </c>
      <c r="AC29" s="24">
        <f t="shared" si="11"/>
        <v>0</v>
      </c>
      <c r="AD29" s="24">
        <f t="shared" si="13"/>
        <v>0</v>
      </c>
      <c r="AE29" s="24">
        <f t="shared" si="13"/>
        <v>0</v>
      </c>
      <c r="AF29" s="24">
        <f t="shared" si="13"/>
        <v>0</v>
      </c>
      <c r="AG29" s="24">
        <f t="shared" si="13"/>
        <v>0</v>
      </c>
      <c r="AH29" s="24">
        <f t="shared" si="13"/>
        <v>0</v>
      </c>
      <c r="AI29" s="24">
        <f t="shared" si="13"/>
        <v>0</v>
      </c>
      <c r="AJ29" s="24">
        <f t="shared" si="9"/>
        <v>0</v>
      </c>
      <c r="AK29" s="26">
        <f t="shared" ca="1" si="10"/>
        <v>2.378250430663531E-4</v>
      </c>
      <c r="AL29" s="34">
        <f t="shared" ca="1" si="12"/>
        <v>7.5766079280230603E-3</v>
      </c>
    </row>
    <row r="30" spans="1:38" x14ac:dyDescent="0.25">
      <c r="A30" s="4">
        <f t="shared" si="0"/>
        <v>4</v>
      </c>
      <c r="B30" s="4">
        <f t="shared" si="1"/>
        <v>2012</v>
      </c>
      <c r="C30" s="9">
        <v>41004</v>
      </c>
      <c r="D30" s="12">
        <f ca="1">(1+Returns!E30)*D29</f>
        <v>100956540.39632165</v>
      </c>
      <c r="E30" s="12">
        <f t="shared" ca="1" si="2"/>
        <v>100866615.55291137</v>
      </c>
      <c r="F30" s="12">
        <f t="shared" ca="1" si="3"/>
        <v>100853828.97067013</v>
      </c>
      <c r="G30" s="14">
        <f ca="1">G29*(1+Returns!G30)+AC30</f>
        <v>8128410.8200270096</v>
      </c>
      <c r="H30" s="14">
        <f ca="1">H29*(1+Returns!H30)+AD30</f>
        <v>10088071.990684614</v>
      </c>
      <c r="I30" s="14">
        <f ca="1">I29*(1+Returns!I30)+AE30</f>
        <v>5044382.353831714</v>
      </c>
      <c r="J30" s="14">
        <f ca="1">J29*(1+Returns!J30)+AF30</f>
        <v>0</v>
      </c>
      <c r="K30" s="14">
        <f ca="1">K29*(1+Returns!K30)+AG30</f>
        <v>0</v>
      </c>
      <c r="L30" s="14">
        <f ca="1">L29*(1+Returns!L30)+AH30</f>
        <v>20176005.128524903</v>
      </c>
      <c r="M30" s="14">
        <f ca="1">M29*(1+Returns!M30)+AI30</f>
        <v>20176698.829168875</v>
      </c>
      <c r="N30" s="14">
        <f ca="1">N29*(1+Returns!N30)+AJ30-R30-T30</f>
        <v>37253046.430674262</v>
      </c>
      <c r="O30" s="17">
        <f ca="1">(Assumptions!$B$16 / 252)*F29</f>
        <v>3198.6558981842013</v>
      </c>
      <c r="P30" s="17">
        <f t="shared" ca="1" si="4"/>
        <v>12786.582241230057</v>
      </c>
      <c r="Q30" s="16">
        <f t="shared" si="5"/>
        <v>0</v>
      </c>
      <c r="R30" s="17">
        <f t="shared" si="6"/>
        <v>0</v>
      </c>
      <c r="S30" s="19">
        <f t="shared" si="7"/>
        <v>0</v>
      </c>
      <c r="T30" s="20">
        <f ca="1">IF(AND(S30=1,F29&gt;D29),[1]Assumptions!$B$19*(F29-D29),0)</f>
        <v>0</v>
      </c>
      <c r="U30" s="21">
        <f ca="1">OFFSET(Assumptions!$B$6,U$1-1,0)*$E30</f>
        <v>8069329.2442329098</v>
      </c>
      <c r="V30" s="21">
        <f ca="1">OFFSET(Assumptions!$B$6,V$1-1,0)*$E30</f>
        <v>10086661.555291139</v>
      </c>
      <c r="W30" s="21">
        <f ca="1">OFFSET(Assumptions!$B$6,W$1-1,0)*$E30</f>
        <v>5043330.7776455693</v>
      </c>
      <c r="X30" s="21">
        <f ca="1">OFFSET(Assumptions!$B$6,X$1-1,0)*$E30</f>
        <v>0</v>
      </c>
      <c r="Y30" s="21">
        <f ca="1">OFFSET(Assumptions!$B$6,Y$1-1,0)*$E30</f>
        <v>0</v>
      </c>
      <c r="Z30" s="21">
        <f ca="1">OFFSET(Assumptions!$B$6,Z$1-1,0)*$E30</f>
        <v>20173323.110582277</v>
      </c>
      <c r="AA30" s="21">
        <f ca="1">OFFSET(Assumptions!$B$6,AA$1-1,0)*$E30</f>
        <v>20173323.110582277</v>
      </c>
      <c r="AB30" s="21">
        <f ca="1">OFFSET(Assumptions!$B$6,AB$1-1,0)*$E30</f>
        <v>37320647.754577205</v>
      </c>
      <c r="AC30" s="24">
        <f t="shared" si="11"/>
        <v>0</v>
      </c>
      <c r="AD30" s="24">
        <f t="shared" si="13"/>
        <v>0</v>
      </c>
      <c r="AE30" s="24">
        <f t="shared" si="13"/>
        <v>0</v>
      </c>
      <c r="AF30" s="24">
        <f t="shared" si="13"/>
        <v>0</v>
      </c>
      <c r="AG30" s="24">
        <f t="shared" si="13"/>
        <v>0</v>
      </c>
      <c r="AH30" s="24">
        <f t="shared" si="13"/>
        <v>0</v>
      </c>
      <c r="AI30" s="24">
        <f t="shared" si="13"/>
        <v>0</v>
      </c>
      <c r="AJ30" s="24">
        <f t="shared" si="9"/>
        <v>0</v>
      </c>
      <c r="AK30" s="26">
        <f t="shared" ca="1" si="10"/>
        <v>9.5445028309604218E-4</v>
      </c>
      <c r="AL30" s="34">
        <f t="shared" ca="1" si="12"/>
        <v>8.5382897067010077E-3</v>
      </c>
    </row>
    <row r="31" spans="1:38" x14ac:dyDescent="0.25">
      <c r="A31" s="4">
        <f t="shared" si="0"/>
        <v>4</v>
      </c>
      <c r="B31" s="4">
        <f t="shared" si="1"/>
        <v>2012</v>
      </c>
      <c r="C31" s="9">
        <v>41008</v>
      </c>
      <c r="D31" s="12">
        <f ca="1">(1+Returns!E31)*D30</f>
        <v>100992978.6404469</v>
      </c>
      <c r="E31" s="12">
        <f t="shared" ca="1" si="2"/>
        <v>100917938.56098986</v>
      </c>
      <c r="F31" s="12">
        <f t="shared" ca="1" si="3"/>
        <v>100901950.26989241</v>
      </c>
      <c r="G31" s="14">
        <f ca="1">G30*(1+Returns!G31)+AC31</f>
        <v>8145129.112864363</v>
      </c>
      <c r="H31" s="14">
        <f ca="1">H30*(1+Returns!H31)+AD31</f>
        <v>10091886.756138951</v>
      </c>
      <c r="I31" s="14">
        <f ca="1">I30*(1+Returns!I31)+AE31</f>
        <v>5046376.3387880446</v>
      </c>
      <c r="J31" s="14">
        <f ca="1">J30*(1+Returns!J31)+AF31</f>
        <v>0</v>
      </c>
      <c r="K31" s="14">
        <f ca="1">K30*(1+Returns!K31)+AG31</f>
        <v>0</v>
      </c>
      <c r="L31" s="14">
        <f ca="1">L30*(1+Returns!L31)+AH31</f>
        <v>20183599.939081918</v>
      </c>
      <c r="M31" s="14">
        <f ca="1">M30*(1+Returns!M31)+AI31</f>
        <v>20184467.096766014</v>
      </c>
      <c r="N31" s="14">
        <f ca="1">N30*(1+Returns!N31)+AJ31-R31-T31</f>
        <v>37266479.317350574</v>
      </c>
      <c r="O31" s="17">
        <f ca="1">(Assumptions!$B$16 / 252)*F30</f>
        <v>3201.7088562117501</v>
      </c>
      <c r="P31" s="17">
        <f t="shared" ca="1" si="4"/>
        <v>15988.291097441806</v>
      </c>
      <c r="Q31" s="16">
        <f t="shared" si="5"/>
        <v>0</v>
      </c>
      <c r="R31" s="17">
        <f t="shared" si="6"/>
        <v>0</v>
      </c>
      <c r="S31" s="19">
        <f t="shared" si="7"/>
        <v>0</v>
      </c>
      <c r="T31" s="20">
        <f ca="1">IF(AND(S31=1,F30&gt;D30),[1]Assumptions!$B$19*(F30-D30),0)</f>
        <v>0</v>
      </c>
      <c r="U31" s="21">
        <f ca="1">OFFSET(Assumptions!$B$6,U$1-1,0)*$E31</f>
        <v>8073435.0848791888</v>
      </c>
      <c r="V31" s="21">
        <f ca="1">OFFSET(Assumptions!$B$6,V$1-1,0)*$E31</f>
        <v>10091793.856098987</v>
      </c>
      <c r="W31" s="21">
        <f ca="1">OFFSET(Assumptions!$B$6,W$1-1,0)*$E31</f>
        <v>5045896.9280494936</v>
      </c>
      <c r="X31" s="21">
        <f ca="1">OFFSET(Assumptions!$B$6,X$1-1,0)*$E31</f>
        <v>0</v>
      </c>
      <c r="Y31" s="21">
        <f ca="1">OFFSET(Assumptions!$B$6,Y$1-1,0)*$E31</f>
        <v>0</v>
      </c>
      <c r="Z31" s="21">
        <f ca="1">OFFSET(Assumptions!$B$6,Z$1-1,0)*$E31</f>
        <v>20183587.712197974</v>
      </c>
      <c r="AA31" s="21">
        <f ca="1">OFFSET(Assumptions!$B$6,AA$1-1,0)*$E31</f>
        <v>20183587.712197974</v>
      </c>
      <c r="AB31" s="21">
        <f ca="1">OFFSET(Assumptions!$B$6,AB$1-1,0)*$E31</f>
        <v>37339637.267566249</v>
      </c>
      <c r="AC31" s="24">
        <f t="shared" si="11"/>
        <v>0</v>
      </c>
      <c r="AD31" s="24">
        <f t="shared" si="13"/>
        <v>0</v>
      </c>
      <c r="AE31" s="24">
        <f t="shared" si="13"/>
        <v>0</v>
      </c>
      <c r="AF31" s="24">
        <f t="shared" si="13"/>
        <v>0</v>
      </c>
      <c r="AG31" s="24">
        <f t="shared" si="13"/>
        <v>0</v>
      </c>
      <c r="AH31" s="24">
        <f t="shared" si="13"/>
        <v>0</v>
      </c>
      <c r="AI31" s="24">
        <f t="shared" si="13"/>
        <v>0</v>
      </c>
      <c r="AJ31" s="24">
        <f t="shared" si="9"/>
        <v>0</v>
      </c>
      <c r="AK31" s="26">
        <f t="shared" ca="1" si="10"/>
        <v>4.7713904086155168E-4</v>
      </c>
      <c r="AL31" s="34">
        <f t="shared" ca="1" si="12"/>
        <v>9.0195026989237093E-3</v>
      </c>
    </row>
    <row r="32" spans="1:38" x14ac:dyDescent="0.25">
      <c r="A32" s="4">
        <f t="shared" si="0"/>
        <v>4</v>
      </c>
      <c r="B32" s="4">
        <f t="shared" si="1"/>
        <v>2012</v>
      </c>
      <c r="C32" s="9">
        <v>41009</v>
      </c>
      <c r="D32" s="12">
        <f ca="1">(1+Returns!E32)*D31</f>
        <v>101029356.31135319</v>
      </c>
      <c r="E32" s="12">
        <f t="shared" ca="1" si="2"/>
        <v>100911849.42872889</v>
      </c>
      <c r="F32" s="12">
        <f t="shared" ca="1" si="3"/>
        <v>100892657.90111494</v>
      </c>
      <c r="G32" s="14">
        <f ca="1">G31*(1+Returns!G32)+AC32</f>
        <v>8104492.2490065815</v>
      </c>
      <c r="H32" s="14">
        <f ca="1">H31*(1+Returns!H32)+AD32</f>
        <v>10095695.262011165</v>
      </c>
      <c r="I32" s="14">
        <f ca="1">I31*(1+Returns!I32)+AE32</f>
        <v>5048367.0944524724</v>
      </c>
      <c r="J32" s="14">
        <f ca="1">J31*(1+Returns!J32)+AF32</f>
        <v>0</v>
      </c>
      <c r="K32" s="14">
        <f ca="1">K31*(1+Returns!K32)+AG32</f>
        <v>0</v>
      </c>
      <c r="L32" s="14">
        <f ca="1">L31*(1+Returns!L32)+AH32</f>
        <v>20191182.271176245</v>
      </c>
      <c r="M32" s="14">
        <f ca="1">M31*(1+Returns!M32)+AI32</f>
        <v>20192222.68403554</v>
      </c>
      <c r="N32" s="14">
        <f ca="1">N31*(1+Returns!N32)+AJ32-R32-T32</f>
        <v>37279889.868046895</v>
      </c>
      <c r="O32" s="17">
        <f ca="1">(Assumptions!$B$16 / 252)*F31</f>
        <v>3203.2365165045208</v>
      </c>
      <c r="P32" s="17">
        <f t="shared" ca="1" si="4"/>
        <v>19191.527613946328</v>
      </c>
      <c r="Q32" s="16">
        <f t="shared" si="5"/>
        <v>0</v>
      </c>
      <c r="R32" s="17">
        <f t="shared" si="6"/>
        <v>0</v>
      </c>
      <c r="S32" s="19">
        <f t="shared" si="7"/>
        <v>0</v>
      </c>
      <c r="T32" s="20">
        <f ca="1">IF(AND(S32=1,F31&gt;D31),[1]Assumptions!$B$19*(F31-D31),0)</f>
        <v>0</v>
      </c>
      <c r="U32" s="21">
        <f ca="1">OFFSET(Assumptions!$B$6,U$1-1,0)*$E32</f>
        <v>8072947.9542983118</v>
      </c>
      <c r="V32" s="21">
        <f ca="1">OFFSET(Assumptions!$B$6,V$1-1,0)*$E32</f>
        <v>10091184.942872889</v>
      </c>
      <c r="W32" s="21">
        <f ca="1">OFFSET(Assumptions!$B$6,W$1-1,0)*$E32</f>
        <v>5045592.4714364447</v>
      </c>
      <c r="X32" s="21">
        <f ca="1">OFFSET(Assumptions!$B$6,X$1-1,0)*$E32</f>
        <v>0</v>
      </c>
      <c r="Y32" s="21">
        <f ca="1">OFFSET(Assumptions!$B$6,Y$1-1,0)*$E32</f>
        <v>0</v>
      </c>
      <c r="Z32" s="21">
        <f ca="1">OFFSET(Assumptions!$B$6,Z$1-1,0)*$E32</f>
        <v>20182369.885745779</v>
      </c>
      <c r="AA32" s="21">
        <f ca="1">OFFSET(Assumptions!$B$6,AA$1-1,0)*$E32</f>
        <v>20182369.885745779</v>
      </c>
      <c r="AB32" s="21">
        <f ca="1">OFFSET(Assumptions!$B$6,AB$1-1,0)*$E32</f>
        <v>37337384.288629688</v>
      </c>
      <c r="AC32" s="24">
        <f t="shared" si="11"/>
        <v>0</v>
      </c>
      <c r="AD32" s="24">
        <f t="shared" si="13"/>
        <v>0</v>
      </c>
      <c r="AE32" s="24">
        <f t="shared" si="13"/>
        <v>0</v>
      </c>
      <c r="AF32" s="24">
        <f t="shared" si="13"/>
        <v>0</v>
      </c>
      <c r="AG32" s="24">
        <f t="shared" si="13"/>
        <v>0</v>
      </c>
      <c r="AH32" s="24">
        <f t="shared" si="13"/>
        <v>0</v>
      </c>
      <c r="AI32" s="24">
        <f t="shared" si="13"/>
        <v>0</v>
      </c>
      <c r="AJ32" s="24">
        <f t="shared" si="9"/>
        <v>0</v>
      </c>
      <c r="AK32" s="26">
        <f t="shared" ca="1" si="10"/>
        <v>-9.2093054223529869E-5</v>
      </c>
      <c r="AL32" s="34">
        <f t="shared" ca="1" si="12"/>
        <v>8.9265790111490162E-3</v>
      </c>
    </row>
    <row r="33" spans="1:38" x14ac:dyDescent="0.25">
      <c r="A33" s="4">
        <f t="shared" si="0"/>
        <v>4</v>
      </c>
      <c r="B33" s="4">
        <f t="shared" si="1"/>
        <v>2012</v>
      </c>
      <c r="C33" s="9">
        <v>41010</v>
      </c>
      <c r="D33" s="12">
        <f ca="1">(1+Returns!E33)*D32</f>
        <v>101065820.83692665</v>
      </c>
      <c r="E33" s="12">
        <f t="shared" ca="1" si="2"/>
        <v>100976336.6592896</v>
      </c>
      <c r="F33" s="12">
        <f t="shared" ca="1" si="3"/>
        <v>100953942.19015498</v>
      </c>
      <c r="G33" s="14">
        <f ca="1">G32*(1+Returns!G33)+AC33</f>
        <v>8134348.9371887408</v>
      </c>
      <c r="H33" s="14">
        <f ca="1">H32*(1+Returns!H33)+AD33</f>
        <v>10099512.910176106</v>
      </c>
      <c r="I33" s="14">
        <f ca="1">I32*(1+Returns!I33)+AE33</f>
        <v>5050362.6545298584</v>
      </c>
      <c r="J33" s="14">
        <f ca="1">J32*(1+Returns!J33)+AF33</f>
        <v>0</v>
      </c>
      <c r="K33" s="14">
        <f ca="1">K32*(1+Returns!K33)+AG33</f>
        <v>0</v>
      </c>
      <c r="L33" s="14">
        <f ca="1">L32*(1+Returns!L33)+AH33</f>
        <v>20198782.794832684</v>
      </c>
      <c r="M33" s="14">
        <f ca="1">M32*(1+Returns!M33)+AI33</f>
        <v>20199996.928500339</v>
      </c>
      <c r="N33" s="14">
        <f ca="1">N32*(1+Returns!N33)+AJ33-R33-T33</f>
        <v>37293332.434061863</v>
      </c>
      <c r="O33" s="17">
        <f ca="1">(Assumptions!$B$16 / 252)*F32</f>
        <v>3202.9415206703156</v>
      </c>
      <c r="P33" s="17">
        <f t="shared" ca="1" si="4"/>
        <v>22394.469134616644</v>
      </c>
      <c r="Q33" s="16">
        <f t="shared" si="5"/>
        <v>0</v>
      </c>
      <c r="R33" s="17">
        <f t="shared" si="6"/>
        <v>0</v>
      </c>
      <c r="S33" s="19">
        <f t="shared" si="7"/>
        <v>0</v>
      </c>
      <c r="T33" s="20">
        <f ca="1">IF(AND(S33=1,F32&gt;D32),[1]Assumptions!$B$19*(F32-D32),0)</f>
        <v>0</v>
      </c>
      <c r="U33" s="21">
        <f ca="1">OFFSET(Assumptions!$B$6,U$1-1,0)*$E33</f>
        <v>8078106.9327431684</v>
      </c>
      <c r="V33" s="21">
        <f ca="1">OFFSET(Assumptions!$B$6,V$1-1,0)*$E33</f>
        <v>10097633.66592896</v>
      </c>
      <c r="W33" s="21">
        <f ca="1">OFFSET(Assumptions!$B$6,W$1-1,0)*$E33</f>
        <v>5048816.8329644799</v>
      </c>
      <c r="X33" s="21">
        <f ca="1">OFFSET(Assumptions!$B$6,X$1-1,0)*$E33</f>
        <v>0</v>
      </c>
      <c r="Y33" s="21">
        <f ca="1">OFFSET(Assumptions!$B$6,Y$1-1,0)*$E33</f>
        <v>0</v>
      </c>
      <c r="Z33" s="21">
        <f ca="1">OFFSET(Assumptions!$B$6,Z$1-1,0)*$E33</f>
        <v>20195267.33185792</v>
      </c>
      <c r="AA33" s="21">
        <f ca="1">OFFSET(Assumptions!$B$6,AA$1-1,0)*$E33</f>
        <v>20195267.33185792</v>
      </c>
      <c r="AB33" s="21">
        <f ca="1">OFFSET(Assumptions!$B$6,AB$1-1,0)*$E33</f>
        <v>37361244.56393715</v>
      </c>
      <c r="AC33" s="24">
        <f t="shared" si="11"/>
        <v>0</v>
      </c>
      <c r="AD33" s="24">
        <f t="shared" si="13"/>
        <v>0</v>
      </c>
      <c r="AE33" s="24">
        <f t="shared" si="13"/>
        <v>0</v>
      </c>
      <c r="AF33" s="24">
        <f t="shared" si="13"/>
        <v>0</v>
      </c>
      <c r="AG33" s="24">
        <f t="shared" si="13"/>
        <v>0</v>
      </c>
      <c r="AH33" s="24">
        <f t="shared" si="13"/>
        <v>0</v>
      </c>
      <c r="AI33" s="24">
        <f t="shared" si="13"/>
        <v>0</v>
      </c>
      <c r="AJ33" s="24">
        <f t="shared" si="9"/>
        <v>0</v>
      </c>
      <c r="AK33" s="26">
        <f t="shared" ca="1" si="10"/>
        <v>6.0742070151542649E-4</v>
      </c>
      <c r="AL33" s="34">
        <f t="shared" ca="1" si="12"/>
        <v>9.5394219015494386E-3</v>
      </c>
    </row>
    <row r="34" spans="1:38" x14ac:dyDescent="0.25">
      <c r="A34" s="4">
        <f t="shared" si="0"/>
        <v>4</v>
      </c>
      <c r="B34" s="4">
        <f t="shared" si="1"/>
        <v>2012</v>
      </c>
      <c r="C34" s="9">
        <v>41011</v>
      </c>
      <c r="D34" s="12">
        <f ca="1">(1+Returns!E34)*D33</f>
        <v>101102188.36189662</v>
      </c>
      <c r="E34" s="12">
        <f t="shared" ca="1" si="2"/>
        <v>101014593.22418526</v>
      </c>
      <c r="F34" s="12">
        <f t="shared" ca="1" si="3"/>
        <v>100988993.86799699</v>
      </c>
      <c r="G34" s="14">
        <f ca="1">G33*(1+Returns!G34)+AC34</f>
        <v>8138066.4868591707</v>
      </c>
      <c r="H34" s="14">
        <f ca="1">H33*(1+Returns!H34)+AD34</f>
        <v>10103320.492828613</v>
      </c>
      <c r="I34" s="14">
        <f ca="1">I33*(1+Returns!I34)+AE34</f>
        <v>5052352.9999465318</v>
      </c>
      <c r="J34" s="14">
        <f ca="1">J33*(1+Returns!J34)+AF34</f>
        <v>0</v>
      </c>
      <c r="K34" s="14">
        <f ca="1">K33*(1+Returns!K34)+AG34</f>
        <v>0</v>
      </c>
      <c r="L34" s="14">
        <f ca="1">L33*(1+Returns!L34)+AH34</f>
        <v>20206363.261277553</v>
      </c>
      <c r="M34" s="14">
        <f ca="1">M33*(1+Returns!M34)+AI34</f>
        <v>20207750.748603813</v>
      </c>
      <c r="N34" s="14">
        <f ca="1">N33*(1+Returns!N34)+AJ34-R34-T34</f>
        <v>37306739.234669566</v>
      </c>
      <c r="O34" s="17">
        <f ca="1">(Assumptions!$B$16 / 252)*F33</f>
        <v>3204.8870536557138</v>
      </c>
      <c r="P34" s="17">
        <f t="shared" ca="1" si="4"/>
        <v>25599.356188272359</v>
      </c>
      <c r="Q34" s="16">
        <f t="shared" si="5"/>
        <v>0</v>
      </c>
      <c r="R34" s="17">
        <f t="shared" si="6"/>
        <v>0</v>
      </c>
      <c r="S34" s="19">
        <f t="shared" si="7"/>
        <v>0</v>
      </c>
      <c r="T34" s="20">
        <f ca="1">IF(AND(S34=1,F33&gt;D33),[1]Assumptions!$B$19*(F33-D33),0)</f>
        <v>0</v>
      </c>
      <c r="U34" s="21">
        <f ca="1">OFFSET(Assumptions!$B$6,U$1-1,0)*$E34</f>
        <v>8081167.457934821</v>
      </c>
      <c r="V34" s="21">
        <f ca="1">OFFSET(Assumptions!$B$6,V$1-1,0)*$E34</f>
        <v>10101459.322418526</v>
      </c>
      <c r="W34" s="21">
        <f ca="1">OFFSET(Assumptions!$B$6,W$1-1,0)*$E34</f>
        <v>5050729.6612092629</v>
      </c>
      <c r="X34" s="21">
        <f ca="1">OFFSET(Assumptions!$B$6,X$1-1,0)*$E34</f>
        <v>0</v>
      </c>
      <c r="Y34" s="21">
        <f ca="1">OFFSET(Assumptions!$B$6,Y$1-1,0)*$E34</f>
        <v>0</v>
      </c>
      <c r="Z34" s="21">
        <f ca="1">OFFSET(Assumptions!$B$6,Z$1-1,0)*$E34</f>
        <v>20202918.644837052</v>
      </c>
      <c r="AA34" s="21">
        <f ca="1">OFFSET(Assumptions!$B$6,AA$1-1,0)*$E34</f>
        <v>20202918.644837052</v>
      </c>
      <c r="AB34" s="21">
        <f ca="1">OFFSET(Assumptions!$B$6,AB$1-1,0)*$E34</f>
        <v>37375399.492948547</v>
      </c>
      <c r="AC34" s="24">
        <f t="shared" si="11"/>
        <v>0</v>
      </c>
      <c r="AD34" s="24">
        <f t="shared" si="13"/>
        <v>0</v>
      </c>
      <c r="AE34" s="24">
        <f t="shared" si="13"/>
        <v>0</v>
      </c>
      <c r="AF34" s="24">
        <f t="shared" si="13"/>
        <v>0</v>
      </c>
      <c r="AG34" s="24">
        <f t="shared" si="13"/>
        <v>0</v>
      </c>
      <c r="AH34" s="24">
        <f t="shared" si="13"/>
        <v>0</v>
      </c>
      <c r="AI34" s="24">
        <f t="shared" si="13"/>
        <v>0</v>
      </c>
      <c r="AJ34" s="24">
        <f t="shared" si="9"/>
        <v>0</v>
      </c>
      <c r="AK34" s="26">
        <f t="shared" ca="1" si="10"/>
        <v>3.4720464680804142E-4</v>
      </c>
      <c r="AL34" s="34">
        <f t="shared" ca="1" si="12"/>
        <v>9.8899386799695677E-3</v>
      </c>
    </row>
    <row r="35" spans="1:38" x14ac:dyDescent="0.25">
      <c r="A35" s="4">
        <f t="shared" si="0"/>
        <v>4</v>
      </c>
      <c r="B35" s="4">
        <f t="shared" si="1"/>
        <v>2012</v>
      </c>
      <c r="C35" s="9">
        <v>41012</v>
      </c>
      <c r="D35" s="12">
        <f ca="1">(1+Returns!E35)*D34</f>
        <v>101138532.57656895</v>
      </c>
      <c r="E35" s="12">
        <f t="shared" ca="1" si="2"/>
        <v>101039824.87436159</v>
      </c>
      <c r="F35" s="12">
        <f t="shared" ca="1" si="3"/>
        <v>101011019.51836799</v>
      </c>
      <c r="G35" s="14">
        <f ca="1">G34*(1+Returns!G35)+AC35</f>
        <v>8128780.7749606753</v>
      </c>
      <c r="H35" s="14">
        <f ca="1">H34*(1+Returns!H35)+AD35</f>
        <v>10107125.708315952</v>
      </c>
      <c r="I35" s="14">
        <f ca="1">I34*(1+Returns!I35)+AE35</f>
        <v>5054342.1461418215</v>
      </c>
      <c r="J35" s="14">
        <f ca="1">J34*(1+Returns!J35)+AF35</f>
        <v>0</v>
      </c>
      <c r="K35" s="14">
        <f ca="1">K34*(1+Returns!K35)+AG35</f>
        <v>0</v>
      </c>
      <c r="L35" s="14">
        <f ca="1">L34*(1+Returns!L35)+AH35</f>
        <v>20213939.000389323</v>
      </c>
      <c r="M35" s="14">
        <f ca="1">M34*(1+Returns!M35)+AI35</f>
        <v>20215499.807740062</v>
      </c>
      <c r="N35" s="14">
        <f ca="1">N34*(1+Returns!N35)+AJ35-R35-T35</f>
        <v>37320137.436813757</v>
      </c>
      <c r="O35" s="17">
        <f ca="1">(Assumptions!$B$16 / 252)*F34</f>
        <v>3205.9998053332379</v>
      </c>
      <c r="P35" s="17">
        <f t="shared" ca="1" si="4"/>
        <v>28805.355993605597</v>
      </c>
      <c r="Q35" s="16">
        <f t="shared" si="5"/>
        <v>0</v>
      </c>
      <c r="R35" s="17">
        <f t="shared" si="6"/>
        <v>0</v>
      </c>
      <c r="S35" s="19">
        <f t="shared" si="7"/>
        <v>0</v>
      </c>
      <c r="T35" s="20">
        <f ca="1">IF(AND(S35=1,F34&gt;D34),[1]Assumptions!$B$19*(F34-D34),0)</f>
        <v>0</v>
      </c>
      <c r="U35" s="21">
        <f ca="1">OFFSET(Assumptions!$B$6,U$1-1,0)*$E35</f>
        <v>8083185.9899489274</v>
      </c>
      <c r="V35" s="21">
        <f ca="1">OFFSET(Assumptions!$B$6,V$1-1,0)*$E35</f>
        <v>10103982.48743616</v>
      </c>
      <c r="W35" s="21">
        <f ca="1">OFFSET(Assumptions!$B$6,W$1-1,0)*$E35</f>
        <v>5051991.2437180802</v>
      </c>
      <c r="X35" s="21">
        <f ca="1">OFFSET(Assumptions!$B$6,X$1-1,0)*$E35</f>
        <v>0</v>
      </c>
      <c r="Y35" s="21">
        <f ca="1">OFFSET(Assumptions!$B$6,Y$1-1,0)*$E35</f>
        <v>0</v>
      </c>
      <c r="Z35" s="21">
        <f ca="1">OFFSET(Assumptions!$B$6,Z$1-1,0)*$E35</f>
        <v>20207964.974872321</v>
      </c>
      <c r="AA35" s="21">
        <f ca="1">OFFSET(Assumptions!$B$6,AA$1-1,0)*$E35</f>
        <v>20207964.974872321</v>
      </c>
      <c r="AB35" s="21">
        <f ca="1">OFFSET(Assumptions!$B$6,AB$1-1,0)*$E35</f>
        <v>37384735.203513786</v>
      </c>
      <c r="AC35" s="24">
        <f t="shared" si="11"/>
        <v>0</v>
      </c>
      <c r="AD35" s="24">
        <f t="shared" si="13"/>
        <v>0</v>
      </c>
      <c r="AE35" s="24">
        <f t="shared" si="13"/>
        <v>0</v>
      </c>
      <c r="AF35" s="24">
        <f t="shared" si="13"/>
        <v>0</v>
      </c>
      <c r="AG35" s="24">
        <f t="shared" si="13"/>
        <v>0</v>
      </c>
      <c r="AH35" s="24">
        <f t="shared" si="13"/>
        <v>0</v>
      </c>
      <c r="AI35" s="24">
        <f t="shared" si="13"/>
        <v>0</v>
      </c>
      <c r="AJ35" s="24">
        <f t="shared" si="9"/>
        <v>0</v>
      </c>
      <c r="AK35" s="26">
        <f t="shared" ca="1" si="10"/>
        <v>2.1809951290130414E-4</v>
      </c>
      <c r="AL35" s="34">
        <f t="shared" ca="1" si="12"/>
        <v>1.0110195183679505E-2</v>
      </c>
    </row>
    <row r="36" spans="1:38" x14ac:dyDescent="0.25">
      <c r="A36" s="4">
        <f t="shared" si="0"/>
        <v>4</v>
      </c>
      <c r="B36" s="4">
        <f t="shared" si="1"/>
        <v>2012</v>
      </c>
      <c r="C36" s="9">
        <v>41015</v>
      </c>
      <c r="D36" s="12">
        <f ca="1">(1+Returns!E36)*D35</f>
        <v>101174889.85625957</v>
      </c>
      <c r="E36" s="12">
        <f t="shared" ca="1" si="2"/>
        <v>101111457.54466376</v>
      </c>
      <c r="F36" s="12">
        <f t="shared" ca="1" si="3"/>
        <v>101079445.48963782</v>
      </c>
      <c r="G36" s="14">
        <f ca="1">G35*(1+Returns!G36)+AC36</f>
        <v>8165883.2432948072</v>
      </c>
      <c r="H36" s="14">
        <f ca="1">H35*(1+Returns!H36)+AD36</f>
        <v>10110932.356962312</v>
      </c>
      <c r="I36" s="14">
        <f ca="1">I35*(1+Returns!I36)+AE36</f>
        <v>5056332.0754776774</v>
      </c>
      <c r="J36" s="14">
        <f ca="1">J35*(1+Returns!J36)+AF36</f>
        <v>0</v>
      </c>
      <c r="K36" s="14">
        <f ca="1">K35*(1+Returns!K36)+AG36</f>
        <v>0</v>
      </c>
      <c r="L36" s="14">
        <f ca="1">L35*(1+Returns!L36)+AH36</f>
        <v>20221517.579785727</v>
      </c>
      <c r="M36" s="14">
        <f ca="1">M35*(1+Returns!M36)+AI36</f>
        <v>20223251.838405319</v>
      </c>
      <c r="N36" s="14">
        <f ca="1">N35*(1+Returns!N36)+AJ36-R36-T36</f>
        <v>37333540.450737923</v>
      </c>
      <c r="O36" s="17">
        <f ca="1">(Assumptions!$B$16 / 252)*F35</f>
        <v>3206.6990323291425</v>
      </c>
      <c r="P36" s="17">
        <f t="shared" ca="1" si="4"/>
        <v>32012.05502593474</v>
      </c>
      <c r="Q36" s="16">
        <f t="shared" si="5"/>
        <v>0</v>
      </c>
      <c r="R36" s="17">
        <f t="shared" si="6"/>
        <v>0</v>
      </c>
      <c r="S36" s="19">
        <f t="shared" si="7"/>
        <v>0</v>
      </c>
      <c r="T36" s="20">
        <f ca="1">IF(AND(S36=1,F35&gt;D35),[1]Assumptions!$B$19*(F35-D35),0)</f>
        <v>0</v>
      </c>
      <c r="U36" s="21">
        <f ca="1">OFFSET(Assumptions!$B$6,U$1-1,0)*$E36</f>
        <v>8088916.6035731006</v>
      </c>
      <c r="V36" s="21">
        <f ca="1">OFFSET(Assumptions!$B$6,V$1-1,0)*$E36</f>
        <v>10111145.754466377</v>
      </c>
      <c r="W36" s="21">
        <f ca="1">OFFSET(Assumptions!$B$6,W$1-1,0)*$E36</f>
        <v>5055572.8772331886</v>
      </c>
      <c r="X36" s="21">
        <f ca="1">OFFSET(Assumptions!$B$6,X$1-1,0)*$E36</f>
        <v>0</v>
      </c>
      <c r="Y36" s="21">
        <f ca="1">OFFSET(Assumptions!$B$6,Y$1-1,0)*$E36</f>
        <v>0</v>
      </c>
      <c r="Z36" s="21">
        <f ca="1">OFFSET(Assumptions!$B$6,Z$1-1,0)*$E36</f>
        <v>20222291.508932754</v>
      </c>
      <c r="AA36" s="21">
        <f ca="1">OFFSET(Assumptions!$B$6,AA$1-1,0)*$E36</f>
        <v>20222291.508932754</v>
      </c>
      <c r="AB36" s="21">
        <f ca="1">OFFSET(Assumptions!$B$6,AB$1-1,0)*$E36</f>
        <v>37411239.291525587</v>
      </c>
      <c r="AC36" s="24">
        <f t="shared" si="11"/>
        <v>0</v>
      </c>
      <c r="AD36" s="24">
        <f t="shared" si="13"/>
        <v>0</v>
      </c>
      <c r="AE36" s="24">
        <f t="shared" si="13"/>
        <v>0</v>
      </c>
      <c r="AF36" s="24">
        <f t="shared" si="13"/>
        <v>0</v>
      </c>
      <c r="AG36" s="24">
        <f t="shared" si="13"/>
        <v>0</v>
      </c>
      <c r="AH36" s="24">
        <f t="shared" si="13"/>
        <v>0</v>
      </c>
      <c r="AI36" s="24">
        <f t="shared" si="13"/>
        <v>0</v>
      </c>
      <c r="AJ36" s="24">
        <f t="shared" si="9"/>
        <v>0</v>
      </c>
      <c r="AK36" s="26">
        <f t="shared" ca="1" si="10"/>
        <v>6.7741095571638432E-4</v>
      </c>
      <c r="AL36" s="34">
        <f t="shared" ca="1" si="12"/>
        <v>1.0794454896377648E-2</v>
      </c>
    </row>
    <row r="37" spans="1:38" x14ac:dyDescent="0.25">
      <c r="A37" s="4">
        <f t="shared" si="0"/>
        <v>4</v>
      </c>
      <c r="B37" s="4">
        <f t="shared" si="1"/>
        <v>2012</v>
      </c>
      <c r="C37" s="9">
        <v>41016</v>
      </c>
      <c r="D37" s="12">
        <f ca="1">(1+Returns!E37)*D36</f>
        <v>101211222.77095585</v>
      </c>
      <c r="E37" s="12">
        <f t="shared" ca="1" si="2"/>
        <v>101146798.75415865</v>
      </c>
      <c r="F37" s="12">
        <f t="shared" ca="1" si="3"/>
        <v>101111577.82784733</v>
      </c>
      <c r="G37" s="14">
        <f ca="1">G36*(1+Returns!G37)+AC37</f>
        <v>8166716.9053098392</v>
      </c>
      <c r="H37" s="14">
        <f ca="1">H36*(1+Returns!H37)+AD37</f>
        <v>10114736.528068718</v>
      </c>
      <c r="I37" s="14">
        <f ca="1">I36*(1+Returns!I37)+AE37</f>
        <v>5058320.7479239199</v>
      </c>
      <c r="J37" s="14">
        <f ca="1">J36*(1+Returns!J37)+AF37</f>
        <v>0</v>
      </c>
      <c r="K37" s="14">
        <f ca="1">K36*(1+Returns!K37)+AG37</f>
        <v>0</v>
      </c>
      <c r="L37" s="14">
        <f ca="1">L36*(1+Returns!L37)+AH37</f>
        <v>20229091.212095097</v>
      </c>
      <c r="M37" s="14">
        <f ca="1">M36*(1+Returns!M37)+AI37</f>
        <v>20230998.883377213</v>
      </c>
      <c r="N37" s="14">
        <f ca="1">N36*(1+Returns!N37)+AJ37-R37-T37</f>
        <v>37346934.477383874</v>
      </c>
      <c r="O37" s="17">
        <f ca="1">(Assumptions!$B$16 / 252)*F36</f>
        <v>3208.8712853853276</v>
      </c>
      <c r="P37" s="17">
        <f t="shared" ca="1" si="4"/>
        <v>35220.926311320065</v>
      </c>
      <c r="Q37" s="16">
        <f t="shared" si="5"/>
        <v>0</v>
      </c>
      <c r="R37" s="17">
        <f t="shared" si="6"/>
        <v>0</v>
      </c>
      <c r="S37" s="19">
        <f t="shared" si="7"/>
        <v>0</v>
      </c>
      <c r="T37" s="20">
        <f ca="1">IF(AND(S37=1,F36&gt;D36),[1]Assumptions!$B$19*(F36-D36),0)</f>
        <v>0</v>
      </c>
      <c r="U37" s="21">
        <f ca="1">OFFSET(Assumptions!$B$6,U$1-1,0)*$E37</f>
        <v>8091743.9003326921</v>
      </c>
      <c r="V37" s="21">
        <f ca="1">OFFSET(Assumptions!$B$6,V$1-1,0)*$E37</f>
        <v>10114679.875415865</v>
      </c>
      <c r="W37" s="21">
        <f ca="1">OFFSET(Assumptions!$B$6,W$1-1,0)*$E37</f>
        <v>5057339.9377079327</v>
      </c>
      <c r="X37" s="21">
        <f ca="1">OFFSET(Assumptions!$B$6,X$1-1,0)*$E37</f>
        <v>0</v>
      </c>
      <c r="Y37" s="21">
        <f ca="1">OFFSET(Assumptions!$B$6,Y$1-1,0)*$E37</f>
        <v>0</v>
      </c>
      <c r="Z37" s="21">
        <f ca="1">OFFSET(Assumptions!$B$6,Z$1-1,0)*$E37</f>
        <v>20229359.750831731</v>
      </c>
      <c r="AA37" s="21">
        <f ca="1">OFFSET(Assumptions!$B$6,AA$1-1,0)*$E37</f>
        <v>20229359.750831731</v>
      </c>
      <c r="AB37" s="21">
        <f ca="1">OFFSET(Assumptions!$B$6,AB$1-1,0)*$E37</f>
        <v>37424315.539038695</v>
      </c>
      <c r="AC37" s="24">
        <f t="shared" si="11"/>
        <v>0</v>
      </c>
      <c r="AD37" s="24">
        <f t="shared" si="13"/>
        <v>0</v>
      </c>
      <c r="AE37" s="24">
        <f t="shared" si="13"/>
        <v>0</v>
      </c>
      <c r="AF37" s="24">
        <f t="shared" si="13"/>
        <v>0</v>
      </c>
      <c r="AG37" s="24">
        <f t="shared" si="13"/>
        <v>0</v>
      </c>
      <c r="AH37" s="24">
        <f t="shared" si="13"/>
        <v>0</v>
      </c>
      <c r="AI37" s="24">
        <f t="shared" si="13"/>
        <v>0</v>
      </c>
      <c r="AJ37" s="24">
        <f t="shared" si="9"/>
        <v>0</v>
      </c>
      <c r="AK37" s="26">
        <f t="shared" ca="1" si="10"/>
        <v>3.1789191218711821E-4</v>
      </c>
      <c r="AL37" s="34">
        <f t="shared" ca="1" si="12"/>
        <v>1.1115778278472765E-2</v>
      </c>
    </row>
    <row r="38" spans="1:38" x14ac:dyDescent="0.25">
      <c r="A38" s="4">
        <f t="shared" si="0"/>
        <v>4</v>
      </c>
      <c r="B38" s="4">
        <f t="shared" si="1"/>
        <v>2012</v>
      </c>
      <c r="C38" s="9">
        <v>41017</v>
      </c>
      <c r="D38" s="12">
        <f ca="1">(1+Returns!E38)*D37</f>
        <v>101247532.29712492</v>
      </c>
      <c r="E38" s="12">
        <f t="shared" ca="1" si="2"/>
        <v>101293380.15295193</v>
      </c>
      <c r="F38" s="12">
        <f t="shared" ca="1" si="3"/>
        <v>101254949.33528098</v>
      </c>
      <c r="G38" s="14">
        <f ca="1">G37*(1+Returns!G38)+AC38</f>
        <v>8278812.4862270439</v>
      </c>
      <c r="H38" s="14">
        <f ca="1">H37*(1+Returns!H38)+AD38</f>
        <v>10118538.32349197</v>
      </c>
      <c r="I38" s="14">
        <f ca="1">I37*(1+Returns!I38)+AE38</f>
        <v>5060308.2165302597</v>
      </c>
      <c r="J38" s="14">
        <f ca="1">J37*(1+Returns!J38)+AF38</f>
        <v>0</v>
      </c>
      <c r="K38" s="14">
        <f ca="1">K37*(1+Returns!K38)+AG38</f>
        <v>0</v>
      </c>
      <c r="L38" s="14">
        <f ca="1">L37*(1+Returns!L38)+AH38</f>
        <v>20236660.100177314</v>
      </c>
      <c r="M38" s="14">
        <f ca="1">M37*(1+Returns!M38)+AI38</f>
        <v>20238741.14977473</v>
      </c>
      <c r="N38" s="14">
        <f ca="1">N37*(1+Returns!N38)+AJ38-R38-T38</f>
        <v>37360319.876750603</v>
      </c>
      <c r="O38" s="17">
        <f ca="1">(Assumptions!$B$16 / 252)*F37</f>
        <v>3209.8913596142011</v>
      </c>
      <c r="P38" s="17">
        <f t="shared" ca="1" si="4"/>
        <v>38430.817670934266</v>
      </c>
      <c r="Q38" s="16">
        <f t="shared" si="5"/>
        <v>0</v>
      </c>
      <c r="R38" s="17">
        <f t="shared" si="6"/>
        <v>0</v>
      </c>
      <c r="S38" s="19">
        <f t="shared" si="7"/>
        <v>0</v>
      </c>
      <c r="T38" s="20">
        <f ca="1">IF(AND(S38=1,F37&gt;D37),[1]Assumptions!$B$19*(F37-D37),0)</f>
        <v>0</v>
      </c>
      <c r="U38" s="21">
        <f ca="1">OFFSET(Assumptions!$B$6,U$1-1,0)*$E38</f>
        <v>8103470.4122361541</v>
      </c>
      <c r="V38" s="21">
        <f ca="1">OFFSET(Assumptions!$B$6,V$1-1,0)*$E38</f>
        <v>10129338.015295193</v>
      </c>
      <c r="W38" s="21">
        <f ca="1">OFFSET(Assumptions!$B$6,W$1-1,0)*$E38</f>
        <v>5064669.0076475963</v>
      </c>
      <c r="X38" s="21">
        <f ca="1">OFFSET(Assumptions!$B$6,X$1-1,0)*$E38</f>
        <v>0</v>
      </c>
      <c r="Y38" s="21">
        <f ca="1">OFFSET(Assumptions!$B$6,Y$1-1,0)*$E38</f>
        <v>0</v>
      </c>
      <c r="Z38" s="21">
        <f ca="1">OFFSET(Assumptions!$B$6,Z$1-1,0)*$E38</f>
        <v>20258676.030590385</v>
      </c>
      <c r="AA38" s="21">
        <f ca="1">OFFSET(Assumptions!$B$6,AA$1-1,0)*$E38</f>
        <v>20258676.030590385</v>
      </c>
      <c r="AB38" s="21">
        <f ca="1">OFFSET(Assumptions!$B$6,AB$1-1,0)*$E38</f>
        <v>37478550.656592213</v>
      </c>
      <c r="AC38" s="24">
        <f t="shared" si="11"/>
        <v>0</v>
      </c>
      <c r="AD38" s="24">
        <f t="shared" si="13"/>
        <v>0</v>
      </c>
      <c r="AE38" s="24">
        <f t="shared" si="13"/>
        <v>0</v>
      </c>
      <c r="AF38" s="24">
        <f t="shared" si="13"/>
        <v>0</v>
      </c>
      <c r="AG38" s="24">
        <f t="shared" si="13"/>
        <v>0</v>
      </c>
      <c r="AH38" s="24">
        <f t="shared" si="13"/>
        <v>0</v>
      </c>
      <c r="AI38" s="24">
        <f t="shared" si="13"/>
        <v>0</v>
      </c>
      <c r="AJ38" s="24">
        <f t="shared" si="9"/>
        <v>0</v>
      </c>
      <c r="AK38" s="26">
        <f t="shared" ca="1" si="10"/>
        <v>1.4179534185270182E-3</v>
      </c>
      <c r="AL38" s="34">
        <f t="shared" ca="1" si="12"/>
        <v>1.2549493352809415E-2</v>
      </c>
    </row>
    <row r="39" spans="1:38" x14ac:dyDescent="0.25">
      <c r="A39" s="4">
        <f t="shared" si="0"/>
        <v>4</v>
      </c>
      <c r="B39" s="4">
        <f t="shared" si="1"/>
        <v>2012</v>
      </c>
      <c r="C39" s="9">
        <v>41018</v>
      </c>
      <c r="D39" s="12">
        <f ca="1">(1+Returns!E39)*D38</f>
        <v>101283891.29844815</v>
      </c>
      <c r="E39" s="12">
        <f t="shared" ca="1" si="2"/>
        <v>101446268.86615406</v>
      </c>
      <c r="F39" s="12">
        <f t="shared" ca="1" si="3"/>
        <v>101404623.60564709</v>
      </c>
      <c r="G39" s="14">
        <f ca="1">G38*(1+Returns!G39)+AC39</f>
        <v>8397168.0138982013</v>
      </c>
      <c r="H39" s="14">
        <f ca="1">H38*(1+Returns!H39)+AD39</f>
        <v>10122345.356292738</v>
      </c>
      <c r="I39" s="14">
        <f ca="1">I38*(1+Returns!I39)+AE39</f>
        <v>5062298.4528061785</v>
      </c>
      <c r="J39" s="14">
        <f ca="1">J38*(1+Returns!J39)+AF39</f>
        <v>0</v>
      </c>
      <c r="K39" s="14">
        <f ca="1">K38*(1+Returns!K39)+AG39</f>
        <v>0</v>
      </c>
      <c r="L39" s="14">
        <f ca="1">L38*(1+Returns!L39)+AH39</f>
        <v>20244239.403865267</v>
      </c>
      <c r="M39" s="14">
        <f ca="1">M38*(1+Returns!M39)+AI39</f>
        <v>20246494.128332019</v>
      </c>
      <c r="N39" s="14">
        <f ca="1">N38*(1+Returns!N39)+AJ39-R39-T39</f>
        <v>37373723.510959655</v>
      </c>
      <c r="O39" s="17">
        <f ca="1">(Assumptions!$B$16 / 252)*F38</f>
        <v>3214.442836040666</v>
      </c>
      <c r="P39" s="17">
        <f t="shared" ca="1" si="4"/>
        <v>41645.260506974933</v>
      </c>
      <c r="Q39" s="16">
        <f t="shared" si="5"/>
        <v>0</v>
      </c>
      <c r="R39" s="17">
        <f t="shared" si="6"/>
        <v>0</v>
      </c>
      <c r="S39" s="19">
        <f t="shared" si="7"/>
        <v>0</v>
      </c>
      <c r="T39" s="20">
        <f ca="1">IF(AND(S39=1,F38&gt;D38),[1]Assumptions!$B$19*(F38-D38),0)</f>
        <v>0</v>
      </c>
      <c r="U39" s="21">
        <f ca="1">OFFSET(Assumptions!$B$6,U$1-1,0)*$E39</f>
        <v>8115701.509292325</v>
      </c>
      <c r="V39" s="21">
        <f ca="1">OFFSET(Assumptions!$B$6,V$1-1,0)*$E39</f>
        <v>10144626.886615407</v>
      </c>
      <c r="W39" s="21">
        <f ca="1">OFFSET(Assumptions!$B$6,W$1-1,0)*$E39</f>
        <v>5072313.4433077034</v>
      </c>
      <c r="X39" s="21">
        <f ca="1">OFFSET(Assumptions!$B$6,X$1-1,0)*$E39</f>
        <v>0</v>
      </c>
      <c r="Y39" s="21">
        <f ca="1">OFFSET(Assumptions!$B$6,Y$1-1,0)*$E39</f>
        <v>0</v>
      </c>
      <c r="Z39" s="21">
        <f ca="1">OFFSET(Assumptions!$B$6,Z$1-1,0)*$E39</f>
        <v>20289253.773230813</v>
      </c>
      <c r="AA39" s="21">
        <f ca="1">OFFSET(Assumptions!$B$6,AA$1-1,0)*$E39</f>
        <v>20289253.773230813</v>
      </c>
      <c r="AB39" s="21">
        <f ca="1">OFFSET(Assumptions!$B$6,AB$1-1,0)*$E39</f>
        <v>37535119.480477005</v>
      </c>
      <c r="AC39" s="24">
        <f t="shared" si="11"/>
        <v>0</v>
      </c>
      <c r="AD39" s="24">
        <f t="shared" si="13"/>
        <v>0</v>
      </c>
      <c r="AE39" s="24">
        <f t="shared" si="13"/>
        <v>0</v>
      </c>
      <c r="AF39" s="24">
        <f t="shared" si="13"/>
        <v>0</v>
      </c>
      <c r="AG39" s="24">
        <f t="shared" si="13"/>
        <v>0</v>
      </c>
      <c r="AH39" s="24">
        <f t="shared" si="13"/>
        <v>0</v>
      </c>
      <c r="AI39" s="24">
        <f t="shared" si="13"/>
        <v>0</v>
      </c>
      <c r="AJ39" s="24">
        <f t="shared" si="9"/>
        <v>0</v>
      </c>
      <c r="AK39" s="26">
        <f t="shared" ca="1" si="10"/>
        <v>1.4781921412108101E-3</v>
      </c>
      <c r="AL39" s="34">
        <f t="shared" ca="1" si="12"/>
        <v>1.4046236056470596E-2</v>
      </c>
    </row>
    <row r="40" spans="1:38" x14ac:dyDescent="0.25">
      <c r="A40" s="4">
        <f t="shared" si="0"/>
        <v>4</v>
      </c>
      <c r="B40" s="4">
        <f t="shared" si="1"/>
        <v>2012</v>
      </c>
      <c r="C40" s="9">
        <v>41019</v>
      </c>
      <c r="D40" s="12">
        <f ca="1">(1+Returns!E40)*D39</f>
        <v>101317499.31925879</v>
      </c>
      <c r="E40" s="12">
        <f t="shared" ca="1" si="2"/>
        <v>101757500.01461193</v>
      </c>
      <c r="F40" s="12">
        <f t="shared" ca="1" si="3"/>
        <v>101712635.55970478</v>
      </c>
      <c r="G40" s="14">
        <f ca="1">G39*(1+Returns!G40)+AC40</f>
        <v>8676474.6679589525</v>
      </c>
      <c r="H40" s="14">
        <f ca="1">H39*(1+Returns!H40)+AD40</f>
        <v>10125864.969859041</v>
      </c>
      <c r="I40" s="14">
        <f ca="1">I39*(1+Returns!I40)+AE40</f>
        <v>5064138.7580465386</v>
      </c>
      <c r="J40" s="14">
        <f ca="1">J39*(1+Returns!J40)+AF40</f>
        <v>0</v>
      </c>
      <c r="K40" s="14">
        <f ca="1">K39*(1+Returns!K40)+AG40</f>
        <v>0</v>
      </c>
      <c r="L40" s="14">
        <f ca="1">L39*(1+Returns!L40)+AH40</f>
        <v>20251246.369039513</v>
      </c>
      <c r="M40" s="14">
        <f ca="1">M39*(1+Returns!M40)+AI40</f>
        <v>20253662.28935482</v>
      </c>
      <c r="N40" s="14">
        <f ca="1">N39*(1+Returns!N40)+AJ40-R40-T40</f>
        <v>37386112.960353054</v>
      </c>
      <c r="O40" s="17">
        <f ca="1">(Assumptions!$B$16 / 252)*F39</f>
        <v>3219.1944001792726</v>
      </c>
      <c r="P40" s="17">
        <f t="shared" ca="1" si="4"/>
        <v>44864.454907154206</v>
      </c>
      <c r="Q40" s="16">
        <f t="shared" si="5"/>
        <v>0</v>
      </c>
      <c r="R40" s="17">
        <f t="shared" si="6"/>
        <v>0</v>
      </c>
      <c r="S40" s="19">
        <f t="shared" si="7"/>
        <v>0</v>
      </c>
      <c r="T40" s="20">
        <f ca="1">IF(AND(S40=1,F39&gt;D39),[1]Assumptions!$B$19*(F39-D39),0)</f>
        <v>0</v>
      </c>
      <c r="U40" s="21">
        <f ca="1">OFFSET(Assumptions!$B$6,U$1-1,0)*$E40</f>
        <v>8140600.0011689542</v>
      </c>
      <c r="V40" s="21">
        <f ca="1">OFFSET(Assumptions!$B$6,V$1-1,0)*$E40</f>
        <v>10175750.001461193</v>
      </c>
      <c r="W40" s="21">
        <f ca="1">OFFSET(Assumptions!$B$6,W$1-1,0)*$E40</f>
        <v>5087875.0007305965</v>
      </c>
      <c r="X40" s="21">
        <f ca="1">OFFSET(Assumptions!$B$6,X$1-1,0)*$E40</f>
        <v>0</v>
      </c>
      <c r="Y40" s="21">
        <f ca="1">OFFSET(Assumptions!$B$6,Y$1-1,0)*$E40</f>
        <v>0</v>
      </c>
      <c r="Z40" s="21">
        <f ca="1">OFFSET(Assumptions!$B$6,Z$1-1,0)*$E40</f>
        <v>20351500.002922386</v>
      </c>
      <c r="AA40" s="21">
        <f ca="1">OFFSET(Assumptions!$B$6,AA$1-1,0)*$E40</f>
        <v>20351500.002922386</v>
      </c>
      <c r="AB40" s="21">
        <f ca="1">OFFSET(Assumptions!$B$6,AB$1-1,0)*$E40</f>
        <v>37650275.005406417</v>
      </c>
      <c r="AC40" s="24">
        <f t="shared" si="11"/>
        <v>0</v>
      </c>
      <c r="AD40" s="24">
        <f t="shared" si="13"/>
        <v>0</v>
      </c>
      <c r="AE40" s="24">
        <f t="shared" si="13"/>
        <v>0</v>
      </c>
      <c r="AF40" s="24">
        <f t="shared" si="13"/>
        <v>0</v>
      </c>
      <c r="AG40" s="24">
        <f t="shared" si="13"/>
        <v>0</v>
      </c>
      <c r="AH40" s="24">
        <f t="shared" si="13"/>
        <v>0</v>
      </c>
      <c r="AI40" s="24">
        <f t="shared" si="13"/>
        <v>0</v>
      </c>
      <c r="AJ40" s="24">
        <f t="shared" si="9"/>
        <v>0</v>
      </c>
      <c r="AK40" s="26">
        <f t="shared" ca="1" si="10"/>
        <v>3.0374547343672287E-3</v>
      </c>
      <c r="AL40" s="34">
        <f t="shared" ca="1" si="12"/>
        <v>1.712635559704756E-2</v>
      </c>
    </row>
    <row r="41" spans="1:38" x14ac:dyDescent="0.25">
      <c r="A41" s="4">
        <f t="shared" si="0"/>
        <v>4</v>
      </c>
      <c r="B41" s="4">
        <f t="shared" si="1"/>
        <v>2012</v>
      </c>
      <c r="C41" s="9">
        <v>41022</v>
      </c>
      <c r="D41" s="12">
        <f ca="1">(1+Returns!E41)*D40</f>
        <v>101351155.97935766</v>
      </c>
      <c r="E41" s="12">
        <f t="shared" ca="1" si="2"/>
        <v>101716676.70865604</v>
      </c>
      <c r="F41" s="12">
        <f t="shared" ca="1" si="3"/>
        <v>101668583.28119144</v>
      </c>
      <c r="G41" s="14">
        <f ca="1">G40*(1+Returns!G41)+AC41</f>
        <v>8603680.3455427829</v>
      </c>
      <c r="H41" s="14">
        <f ca="1">H40*(1+Returns!H41)+AD41</f>
        <v>10129389.725460222</v>
      </c>
      <c r="I41" s="14">
        <f ca="1">I40*(1+Returns!I41)+AE41</f>
        <v>5065981.7770569483</v>
      </c>
      <c r="J41" s="14">
        <f ca="1">J40*(1+Returns!J41)+AF41</f>
        <v>0</v>
      </c>
      <c r="K41" s="14">
        <f ca="1">K40*(1+Returns!K41)+AG41</f>
        <v>0</v>
      </c>
      <c r="L41" s="14">
        <f ca="1">L40*(1+Returns!L41)+AH41</f>
        <v>20258263.561556388</v>
      </c>
      <c r="M41" s="14">
        <f ca="1">M40*(1+Returns!M41)+AI41</f>
        <v>20260840.962037295</v>
      </c>
      <c r="N41" s="14">
        <f ca="1">N40*(1+Returns!N41)+AJ41-R41-T41</f>
        <v>37398520.337002404</v>
      </c>
      <c r="O41" s="17">
        <f ca="1">(Assumptions!$B$16 / 252)*F40</f>
        <v>3228.9725574509453</v>
      </c>
      <c r="P41" s="17">
        <f t="shared" ca="1" si="4"/>
        <v>48093.427464605149</v>
      </c>
      <c r="Q41" s="16">
        <f t="shared" si="5"/>
        <v>0</v>
      </c>
      <c r="R41" s="17">
        <f t="shared" si="6"/>
        <v>0</v>
      </c>
      <c r="S41" s="19">
        <f t="shared" si="7"/>
        <v>0</v>
      </c>
      <c r="T41" s="20">
        <f ca="1">IF(AND(S41=1,F40&gt;D40),[1]Assumptions!$B$19*(F40-D40),0)</f>
        <v>0</v>
      </c>
      <c r="U41" s="21">
        <f ca="1">OFFSET(Assumptions!$B$6,U$1-1,0)*$E41</f>
        <v>8137334.1366924839</v>
      </c>
      <c r="V41" s="21">
        <f ca="1">OFFSET(Assumptions!$B$6,V$1-1,0)*$E41</f>
        <v>10171667.670865605</v>
      </c>
      <c r="W41" s="21">
        <f ca="1">OFFSET(Assumptions!$B$6,W$1-1,0)*$E41</f>
        <v>5085833.8354328023</v>
      </c>
      <c r="X41" s="21">
        <f ca="1">OFFSET(Assumptions!$B$6,X$1-1,0)*$E41</f>
        <v>0</v>
      </c>
      <c r="Y41" s="21">
        <f ca="1">OFFSET(Assumptions!$B$6,Y$1-1,0)*$E41</f>
        <v>0</v>
      </c>
      <c r="Z41" s="21">
        <f ca="1">OFFSET(Assumptions!$B$6,Z$1-1,0)*$E41</f>
        <v>20343335.341731209</v>
      </c>
      <c r="AA41" s="21">
        <f ca="1">OFFSET(Assumptions!$B$6,AA$1-1,0)*$E41</f>
        <v>20343335.341731209</v>
      </c>
      <c r="AB41" s="21">
        <f ca="1">OFFSET(Assumptions!$B$6,AB$1-1,0)*$E41</f>
        <v>37635170.382202737</v>
      </c>
      <c r="AC41" s="24">
        <f t="shared" si="11"/>
        <v>0</v>
      </c>
      <c r="AD41" s="24">
        <f t="shared" si="13"/>
        <v>0</v>
      </c>
      <c r="AE41" s="24">
        <f t="shared" si="13"/>
        <v>0</v>
      </c>
      <c r="AF41" s="24">
        <f t="shared" si="13"/>
        <v>0</v>
      </c>
      <c r="AG41" s="24">
        <f t="shared" si="13"/>
        <v>0</v>
      </c>
      <c r="AH41" s="24">
        <f t="shared" si="13"/>
        <v>0</v>
      </c>
      <c r="AI41" s="24">
        <f t="shared" si="13"/>
        <v>0</v>
      </c>
      <c r="AJ41" s="24">
        <f t="shared" si="9"/>
        <v>0</v>
      </c>
      <c r="AK41" s="26">
        <f t="shared" ca="1" si="10"/>
        <v>-4.3310527026396706E-4</v>
      </c>
      <c r="AL41" s="34">
        <f t="shared" ca="1" si="12"/>
        <v>1.6685832811914159E-2</v>
      </c>
    </row>
    <row r="42" spans="1:38" x14ac:dyDescent="0.25">
      <c r="A42" s="4">
        <f t="shared" si="0"/>
        <v>4</v>
      </c>
      <c r="B42" s="4">
        <f t="shared" si="1"/>
        <v>2012</v>
      </c>
      <c r="C42" s="9">
        <v>41023</v>
      </c>
      <c r="D42" s="12">
        <f ca="1">(1+Returns!E42)*D41</f>
        <v>101384971.79255016</v>
      </c>
      <c r="E42" s="12">
        <f t="shared" ca="1" si="2"/>
        <v>101693700.4940179</v>
      </c>
      <c r="F42" s="12">
        <f t="shared" ca="1" si="3"/>
        <v>101642379.49248087</v>
      </c>
      <c r="G42" s="14">
        <f ca="1">G41*(1+Returns!G42)+AC42</f>
        <v>8548581.7620440591</v>
      </c>
      <c r="H42" s="14">
        <f ca="1">H41*(1+Returns!H42)+AD42</f>
        <v>10132931.174389146</v>
      </c>
      <c r="I42" s="14">
        <f ca="1">I41*(1+Returns!I42)+AE42</f>
        <v>5067833.5380909061</v>
      </c>
      <c r="J42" s="14">
        <f ca="1">J41*(1+Returns!J42)+AF42</f>
        <v>0</v>
      </c>
      <c r="K42" s="14">
        <f ca="1">K41*(1+Returns!K42)+AG42</f>
        <v>0</v>
      </c>
      <c r="L42" s="14">
        <f ca="1">L41*(1+Returns!L42)+AH42</f>
        <v>20265313.982546713</v>
      </c>
      <c r="M42" s="14">
        <f ca="1">M41*(1+Returns!M42)+AI42</f>
        <v>20268053.654033855</v>
      </c>
      <c r="N42" s="14">
        <f ca="1">N41*(1+Returns!N42)+AJ42-R42-T42</f>
        <v>37410986.382913217</v>
      </c>
      <c r="O42" s="17">
        <f ca="1">(Assumptions!$B$16 / 252)*F41</f>
        <v>3227.5740724187758</v>
      </c>
      <c r="P42" s="17">
        <f t="shared" ca="1" si="4"/>
        <v>51321.001537023927</v>
      </c>
      <c r="Q42" s="16">
        <f t="shared" si="5"/>
        <v>0</v>
      </c>
      <c r="R42" s="17">
        <f t="shared" si="6"/>
        <v>0</v>
      </c>
      <c r="S42" s="19">
        <f t="shared" si="7"/>
        <v>0</v>
      </c>
      <c r="T42" s="20">
        <f ca="1">IF(AND(S42=1,F41&gt;D41),[1]Assumptions!$B$19*(F41-D41),0)</f>
        <v>0</v>
      </c>
      <c r="U42" s="21">
        <f ca="1">OFFSET(Assumptions!$B$6,U$1-1,0)*$E42</f>
        <v>8135496.0395214325</v>
      </c>
      <c r="V42" s="21">
        <f ca="1">OFFSET(Assumptions!$B$6,V$1-1,0)*$E42</f>
        <v>10169370.04940179</v>
      </c>
      <c r="W42" s="21">
        <f ca="1">OFFSET(Assumptions!$B$6,W$1-1,0)*$E42</f>
        <v>5084685.024700895</v>
      </c>
      <c r="X42" s="21">
        <f ca="1">OFFSET(Assumptions!$B$6,X$1-1,0)*$E42</f>
        <v>0</v>
      </c>
      <c r="Y42" s="21">
        <f ca="1">OFFSET(Assumptions!$B$6,Y$1-1,0)*$E42</f>
        <v>0</v>
      </c>
      <c r="Z42" s="21">
        <f ca="1">OFFSET(Assumptions!$B$6,Z$1-1,0)*$E42</f>
        <v>20338740.09880358</v>
      </c>
      <c r="AA42" s="21">
        <f ca="1">OFFSET(Assumptions!$B$6,AA$1-1,0)*$E42</f>
        <v>20338740.09880358</v>
      </c>
      <c r="AB42" s="21">
        <f ca="1">OFFSET(Assumptions!$B$6,AB$1-1,0)*$E42</f>
        <v>37626669.182786621</v>
      </c>
      <c r="AC42" s="24">
        <f t="shared" si="11"/>
        <v>0</v>
      </c>
      <c r="AD42" s="24">
        <f t="shared" si="13"/>
        <v>0</v>
      </c>
      <c r="AE42" s="24">
        <f t="shared" si="13"/>
        <v>0</v>
      </c>
      <c r="AF42" s="24">
        <f t="shared" si="13"/>
        <v>0</v>
      </c>
      <c r="AG42" s="24">
        <f t="shared" si="13"/>
        <v>0</v>
      </c>
      <c r="AH42" s="24">
        <f t="shared" si="13"/>
        <v>0</v>
      </c>
      <c r="AI42" s="24">
        <f t="shared" si="13"/>
        <v>0</v>
      </c>
      <c r="AJ42" s="24">
        <f t="shared" si="9"/>
        <v>0</v>
      </c>
      <c r="AK42" s="26">
        <f t="shared" ca="1" si="10"/>
        <v>-2.5773732518818981E-4</v>
      </c>
      <c r="AL42" s="34">
        <f t="shared" ca="1" si="12"/>
        <v>1.6423794924808499E-2</v>
      </c>
    </row>
    <row r="43" spans="1:38" x14ac:dyDescent="0.25">
      <c r="A43" s="4">
        <f t="shared" si="0"/>
        <v>4</v>
      </c>
      <c r="B43" s="4">
        <f t="shared" si="1"/>
        <v>2012</v>
      </c>
      <c r="C43" s="9">
        <v>41024</v>
      </c>
      <c r="D43" s="12">
        <f ca="1">(1+Returns!E43)*D42</f>
        <v>101418613.35389036</v>
      </c>
      <c r="E43" s="12">
        <f t="shared" ca="1" si="2"/>
        <v>101731852.18592283</v>
      </c>
      <c r="F43" s="12">
        <f t="shared" ca="1" si="3"/>
        <v>101677304.44217969</v>
      </c>
      <c r="G43" s="14">
        <f ca="1">G42*(1+Returns!G43)+AC43</f>
        <v>8554775.9865092598</v>
      </c>
      <c r="H43" s="14">
        <f ca="1">H42*(1+Returns!H43)+AD43</f>
        <v>10136454.468721882</v>
      </c>
      <c r="I43" s="14">
        <f ca="1">I42*(1+Returns!I43)+AE43</f>
        <v>5069675.8555094395</v>
      </c>
      <c r="J43" s="14">
        <f ca="1">J42*(1+Returns!J43)+AF43</f>
        <v>0</v>
      </c>
      <c r="K43" s="14">
        <f ca="1">K42*(1+Returns!K43)+AG43</f>
        <v>0</v>
      </c>
      <c r="L43" s="14">
        <f ca="1">L42*(1+Returns!L43)+AH43</f>
        <v>20272328.242084354</v>
      </c>
      <c r="M43" s="14">
        <f ca="1">M42*(1+Returns!M43)+AI43</f>
        <v>20275229.448089357</v>
      </c>
      <c r="N43" s="14">
        <f ca="1">N42*(1+Returns!N43)+AJ43-R43-T43</f>
        <v>37423388.185008541</v>
      </c>
      <c r="O43" s="17">
        <f ca="1">(Assumptions!$B$16 / 252)*F42</f>
        <v>3226.742206110504</v>
      </c>
      <c r="P43" s="17">
        <f t="shared" ca="1" si="4"/>
        <v>54547.74374313443</v>
      </c>
      <c r="Q43" s="16">
        <f t="shared" si="5"/>
        <v>0</v>
      </c>
      <c r="R43" s="17">
        <f t="shared" si="6"/>
        <v>0</v>
      </c>
      <c r="S43" s="19">
        <f t="shared" si="7"/>
        <v>0</v>
      </c>
      <c r="T43" s="20">
        <f ca="1">IF(AND(S43=1,F42&gt;D42),[1]Assumptions!$B$19*(F42-D42),0)</f>
        <v>0</v>
      </c>
      <c r="U43" s="21">
        <f ca="1">OFFSET(Assumptions!$B$6,U$1-1,0)*$E43</f>
        <v>8138548.174873827</v>
      </c>
      <c r="V43" s="21">
        <f ca="1">OFFSET(Assumptions!$B$6,V$1-1,0)*$E43</f>
        <v>10173185.218592284</v>
      </c>
      <c r="W43" s="21">
        <f ca="1">OFFSET(Assumptions!$B$6,W$1-1,0)*$E43</f>
        <v>5086592.6092961421</v>
      </c>
      <c r="X43" s="21">
        <f ca="1">OFFSET(Assumptions!$B$6,X$1-1,0)*$E43</f>
        <v>0</v>
      </c>
      <c r="Y43" s="21">
        <f ca="1">OFFSET(Assumptions!$B$6,Y$1-1,0)*$E43</f>
        <v>0</v>
      </c>
      <c r="Z43" s="21">
        <f ca="1">OFFSET(Assumptions!$B$6,Z$1-1,0)*$E43</f>
        <v>20346370.437184568</v>
      </c>
      <c r="AA43" s="21">
        <f ca="1">OFFSET(Assumptions!$B$6,AA$1-1,0)*$E43</f>
        <v>20346370.437184568</v>
      </c>
      <c r="AB43" s="21">
        <f ca="1">OFFSET(Assumptions!$B$6,AB$1-1,0)*$E43</f>
        <v>37640785.308791444</v>
      </c>
      <c r="AC43" s="24">
        <f t="shared" si="11"/>
        <v>0</v>
      </c>
      <c r="AD43" s="24">
        <f t="shared" si="13"/>
        <v>0</v>
      </c>
      <c r="AE43" s="24">
        <f t="shared" si="13"/>
        <v>0</v>
      </c>
      <c r="AF43" s="24">
        <f t="shared" si="13"/>
        <v>0</v>
      </c>
      <c r="AG43" s="24">
        <f t="shared" si="13"/>
        <v>0</v>
      </c>
      <c r="AH43" s="24">
        <f t="shared" si="13"/>
        <v>0</v>
      </c>
      <c r="AI43" s="24">
        <f t="shared" si="13"/>
        <v>0</v>
      </c>
      <c r="AJ43" s="24">
        <f t="shared" si="9"/>
        <v>0</v>
      </c>
      <c r="AK43" s="26">
        <f t="shared" ca="1" si="10"/>
        <v>3.4360617956030737E-4</v>
      </c>
      <c r="AL43" s="34">
        <f t="shared" ca="1" si="12"/>
        <v>1.6773044421796834E-2</v>
      </c>
    </row>
    <row r="44" spans="1:38" x14ac:dyDescent="0.25">
      <c r="A44" s="4">
        <f t="shared" si="0"/>
        <v>4</v>
      </c>
      <c r="B44" s="4">
        <f t="shared" si="1"/>
        <v>2012</v>
      </c>
      <c r="C44" s="9">
        <v>41025</v>
      </c>
      <c r="D44" s="12">
        <f ca="1">(1+Returns!E44)*D43</f>
        <v>101452266.07817344</v>
      </c>
      <c r="E44" s="12">
        <f t="shared" ca="1" si="2"/>
        <v>101798556.57908303</v>
      </c>
      <c r="F44" s="12">
        <f t="shared" ca="1" si="3"/>
        <v>101740780.98440522</v>
      </c>
      <c r="G44" s="14">
        <f ca="1">G43*(1+Returns!G44)+AC44</f>
        <v>8589511.9378602579</v>
      </c>
      <c r="H44" s="14">
        <f ca="1">H43*(1+Returns!H44)+AD44</f>
        <v>10139978.988129843</v>
      </c>
      <c r="I44" s="14">
        <f ca="1">I43*(1+Returns!I44)+AE44</f>
        <v>5071518.8426684933</v>
      </c>
      <c r="J44" s="14">
        <f ca="1">J43*(1+Returns!J44)+AF44</f>
        <v>0</v>
      </c>
      <c r="K44" s="14">
        <f ca="1">K43*(1+Returns!K44)+AG44</f>
        <v>0</v>
      </c>
      <c r="L44" s="14">
        <f ca="1">L43*(1+Returns!L44)+AH44</f>
        <v>20279344.929407567</v>
      </c>
      <c r="M44" s="14">
        <f ca="1">M43*(1+Returns!M44)+AI44</f>
        <v>20282407.782695681</v>
      </c>
      <c r="N44" s="14">
        <f ca="1">N43*(1+Returns!N44)+AJ44-R44-T44</f>
        <v>37435794.098321185</v>
      </c>
      <c r="O44" s="17">
        <f ca="1">(Assumptions!$B$16 / 252)*F43</f>
        <v>3227.8509346723713</v>
      </c>
      <c r="P44" s="17">
        <f t="shared" ca="1" si="4"/>
        <v>57775.594677806803</v>
      </c>
      <c r="Q44" s="16">
        <f t="shared" si="5"/>
        <v>0</v>
      </c>
      <c r="R44" s="17">
        <f t="shared" si="6"/>
        <v>0</v>
      </c>
      <c r="S44" s="19">
        <f t="shared" si="7"/>
        <v>0</v>
      </c>
      <c r="T44" s="20">
        <f ca="1">IF(AND(S44=1,F43&gt;D43),[1]Assumptions!$B$19*(F43-D43),0)</f>
        <v>0</v>
      </c>
      <c r="U44" s="21">
        <f ca="1">OFFSET(Assumptions!$B$6,U$1-1,0)*$E44</f>
        <v>8143884.5263266424</v>
      </c>
      <c r="V44" s="21">
        <f ca="1">OFFSET(Assumptions!$B$6,V$1-1,0)*$E44</f>
        <v>10179855.657908304</v>
      </c>
      <c r="W44" s="21">
        <f ca="1">OFFSET(Assumptions!$B$6,W$1-1,0)*$E44</f>
        <v>5089927.8289541518</v>
      </c>
      <c r="X44" s="21">
        <f ca="1">OFFSET(Assumptions!$B$6,X$1-1,0)*$E44</f>
        <v>0</v>
      </c>
      <c r="Y44" s="21">
        <f ca="1">OFFSET(Assumptions!$B$6,Y$1-1,0)*$E44</f>
        <v>0</v>
      </c>
      <c r="Z44" s="21">
        <f ca="1">OFFSET(Assumptions!$B$6,Z$1-1,0)*$E44</f>
        <v>20359711.315816607</v>
      </c>
      <c r="AA44" s="21">
        <f ca="1">OFFSET(Assumptions!$B$6,AA$1-1,0)*$E44</f>
        <v>20359711.315816607</v>
      </c>
      <c r="AB44" s="21">
        <f ca="1">OFFSET(Assumptions!$B$6,AB$1-1,0)*$E44</f>
        <v>37665465.934260719</v>
      </c>
      <c r="AC44" s="24">
        <f t="shared" si="11"/>
        <v>0</v>
      </c>
      <c r="AD44" s="24">
        <f t="shared" si="13"/>
        <v>0</v>
      </c>
      <c r="AE44" s="24">
        <f t="shared" si="13"/>
        <v>0</v>
      </c>
      <c r="AF44" s="24">
        <f t="shared" si="13"/>
        <v>0</v>
      </c>
      <c r="AG44" s="24">
        <f t="shared" si="13"/>
        <v>0</v>
      </c>
      <c r="AH44" s="24">
        <f t="shared" si="13"/>
        <v>0</v>
      </c>
      <c r="AI44" s="24">
        <f t="shared" si="13"/>
        <v>0</v>
      </c>
      <c r="AJ44" s="24">
        <f t="shared" si="9"/>
        <v>0</v>
      </c>
      <c r="AK44" s="26">
        <f t="shared" ca="1" si="10"/>
        <v>6.2429410942566044E-4</v>
      </c>
      <c r="AL44" s="34">
        <f t="shared" ca="1" si="12"/>
        <v>1.7407809844052213E-2</v>
      </c>
    </row>
    <row r="45" spans="1:38" x14ac:dyDescent="0.25">
      <c r="A45" s="4">
        <f t="shared" si="0"/>
        <v>4</v>
      </c>
      <c r="B45" s="4">
        <f t="shared" si="1"/>
        <v>2012</v>
      </c>
      <c r="C45" s="9">
        <v>41026</v>
      </c>
      <c r="D45" s="12">
        <f ca="1">(1+Returns!E45)*D44</f>
        <v>101485929.9691035</v>
      </c>
      <c r="E45" s="12">
        <f t="shared" ca="1" si="2"/>
        <v>101878577.93411246</v>
      </c>
      <c r="F45" s="12">
        <f t="shared" ca="1" si="3"/>
        <v>101817572.47337165</v>
      </c>
      <c r="G45" s="14">
        <f ca="1">G44*(1+Returns!G45)+AC45</f>
        <v>8637553.8729389515</v>
      </c>
      <c r="H45" s="14">
        <f ca="1">H44*(1+Returns!H45)+AD45</f>
        <v>10143504.733038999</v>
      </c>
      <c r="I45" s="14">
        <f ca="1">I44*(1+Returns!I45)+AE45</f>
        <v>5073362.4998115394</v>
      </c>
      <c r="J45" s="14">
        <f ca="1">J44*(1+Returns!J45)+AF45</f>
        <v>0</v>
      </c>
      <c r="K45" s="14">
        <f ca="1">K44*(1+Returns!K45)+AG45</f>
        <v>0</v>
      </c>
      <c r="L45" s="14">
        <f ca="1">L44*(1+Returns!L45)+AH45</f>
        <v>20286364.045356657</v>
      </c>
      <c r="M45" s="14">
        <f ca="1">M44*(1+Returns!M45)+AI45</f>
        <v>20289588.658752292</v>
      </c>
      <c r="N45" s="14">
        <f ca="1">N44*(1+Returns!N45)+AJ45-R45-T45</f>
        <v>37448204.124214023</v>
      </c>
      <c r="O45" s="17">
        <f ca="1">(Assumptions!$B$16 / 252)*F44</f>
        <v>3229.8660629969909</v>
      </c>
      <c r="P45" s="17">
        <f t="shared" ca="1" si="4"/>
        <v>61005.460740803792</v>
      </c>
      <c r="Q45" s="16">
        <f t="shared" si="5"/>
        <v>0</v>
      </c>
      <c r="R45" s="17">
        <f t="shared" si="6"/>
        <v>0</v>
      </c>
      <c r="S45" s="19">
        <f t="shared" si="7"/>
        <v>0</v>
      </c>
      <c r="T45" s="20">
        <f ca="1">IF(AND(S45=1,F44&gt;D44),[1]Assumptions!$B$19*(F44-D44),0)</f>
        <v>0</v>
      </c>
      <c r="U45" s="21">
        <f ca="1">OFFSET(Assumptions!$B$6,U$1-1,0)*$E45</f>
        <v>8150286.2347289966</v>
      </c>
      <c r="V45" s="21">
        <f ca="1">OFFSET(Assumptions!$B$6,V$1-1,0)*$E45</f>
        <v>10187857.793411247</v>
      </c>
      <c r="W45" s="21">
        <f ca="1">OFFSET(Assumptions!$B$6,W$1-1,0)*$E45</f>
        <v>5093928.8967056237</v>
      </c>
      <c r="X45" s="21">
        <f ca="1">OFFSET(Assumptions!$B$6,X$1-1,0)*$E45</f>
        <v>0</v>
      </c>
      <c r="Y45" s="21">
        <f ca="1">OFFSET(Assumptions!$B$6,Y$1-1,0)*$E45</f>
        <v>0</v>
      </c>
      <c r="Z45" s="21">
        <f ca="1">OFFSET(Assumptions!$B$6,Z$1-1,0)*$E45</f>
        <v>20375715.586822495</v>
      </c>
      <c r="AA45" s="21">
        <f ca="1">OFFSET(Assumptions!$B$6,AA$1-1,0)*$E45</f>
        <v>20375715.586822495</v>
      </c>
      <c r="AB45" s="21">
        <f ca="1">OFFSET(Assumptions!$B$6,AB$1-1,0)*$E45</f>
        <v>37695073.83562161</v>
      </c>
      <c r="AC45" s="24">
        <f t="shared" si="11"/>
        <v>0</v>
      </c>
      <c r="AD45" s="24">
        <f t="shared" si="13"/>
        <v>0</v>
      </c>
      <c r="AE45" s="24">
        <f t="shared" si="13"/>
        <v>0</v>
      </c>
      <c r="AF45" s="24">
        <f t="shared" si="13"/>
        <v>0</v>
      </c>
      <c r="AG45" s="24">
        <f t="shared" si="13"/>
        <v>0</v>
      </c>
      <c r="AH45" s="24">
        <f t="shared" si="13"/>
        <v>0</v>
      </c>
      <c r="AI45" s="24">
        <f t="shared" si="13"/>
        <v>0</v>
      </c>
      <c r="AJ45" s="24">
        <f t="shared" si="9"/>
        <v>0</v>
      </c>
      <c r="AK45" s="26">
        <f t="shared" ca="1" si="10"/>
        <v>7.5477589441952375E-4</v>
      </c>
      <c r="AL45" s="34">
        <f t="shared" ca="1" si="12"/>
        <v>1.8175724733716647E-2</v>
      </c>
    </row>
    <row r="46" spans="1:38" x14ac:dyDescent="0.25">
      <c r="A46" s="4">
        <f t="shared" si="0"/>
        <v>4</v>
      </c>
      <c r="B46" s="4">
        <f t="shared" si="1"/>
        <v>2012</v>
      </c>
      <c r="C46" s="9">
        <v>41029</v>
      </c>
      <c r="D46" s="12">
        <f ca="1">(1+Returns!E46)*D45</f>
        <v>101519642.58017993</v>
      </c>
      <c r="E46" s="12">
        <f t="shared" ca="1" si="2"/>
        <v>101969334.65129457</v>
      </c>
      <c r="F46" s="12">
        <f t="shared" ca="1" si="3"/>
        <v>101905096.88666573</v>
      </c>
      <c r="G46" s="14">
        <f ca="1">G45*(1+Returns!G46)+AC46</f>
        <v>8696284.5680518765</v>
      </c>
      <c r="H46" s="14">
        <f ca="1">H45*(1+Returns!H46)+AD46</f>
        <v>10147035.628940713</v>
      </c>
      <c r="I46" s="14">
        <f ca="1">I45*(1+Returns!I46)+AE46</f>
        <v>5075208.8756674528</v>
      </c>
      <c r="J46" s="14">
        <f ca="1">J45*(1+Returns!J46)+AF46</f>
        <v>0</v>
      </c>
      <c r="K46" s="14">
        <f ca="1">K45*(1+Returns!K46)+AG46</f>
        <v>0</v>
      </c>
      <c r="L46" s="14">
        <f ca="1">L45*(1+Returns!L46)+AH46</f>
        <v>20293393.406383604</v>
      </c>
      <c r="M46" s="14">
        <f ca="1">M45*(1+Returns!M46)+AI46</f>
        <v>20296780.065114379</v>
      </c>
      <c r="N46" s="14">
        <f ca="1">N45*(1+Returns!N46)+AJ46-R46-T46</f>
        <v>37460632.107136548</v>
      </c>
      <c r="O46" s="17">
        <f ca="1">(Assumptions!$B$16 / 252)*F45</f>
        <v>3232.3038880435442</v>
      </c>
      <c r="P46" s="17">
        <f t="shared" ca="1" si="4"/>
        <v>64237.764628847333</v>
      </c>
      <c r="Q46" s="16">
        <f t="shared" si="5"/>
        <v>0</v>
      </c>
      <c r="R46" s="17">
        <f t="shared" si="6"/>
        <v>0</v>
      </c>
      <c r="S46" s="19">
        <f t="shared" si="7"/>
        <v>0</v>
      </c>
      <c r="T46" s="20">
        <f ca="1">IF(AND(S46=1,F45&gt;D45),[1]Assumptions!$B$19*(F45-D45),0)</f>
        <v>0</v>
      </c>
      <c r="U46" s="21">
        <f ca="1">OFFSET(Assumptions!$B$6,U$1-1,0)*$E46</f>
        <v>8157546.7721035657</v>
      </c>
      <c r="V46" s="21">
        <f ca="1">OFFSET(Assumptions!$B$6,V$1-1,0)*$E46</f>
        <v>10196933.465129457</v>
      </c>
      <c r="W46" s="21">
        <f ca="1">OFFSET(Assumptions!$B$6,W$1-1,0)*$E46</f>
        <v>5098466.7325647287</v>
      </c>
      <c r="X46" s="21">
        <f ca="1">OFFSET(Assumptions!$B$6,X$1-1,0)*$E46</f>
        <v>0</v>
      </c>
      <c r="Y46" s="21">
        <f ca="1">OFFSET(Assumptions!$B$6,Y$1-1,0)*$E46</f>
        <v>0</v>
      </c>
      <c r="Z46" s="21">
        <f ca="1">OFFSET(Assumptions!$B$6,Z$1-1,0)*$E46</f>
        <v>20393866.930258915</v>
      </c>
      <c r="AA46" s="21">
        <f ca="1">OFFSET(Assumptions!$B$6,AA$1-1,0)*$E46</f>
        <v>20393866.930258915</v>
      </c>
      <c r="AB46" s="21">
        <f ca="1">OFFSET(Assumptions!$B$6,AB$1-1,0)*$E46</f>
        <v>37728653.820978992</v>
      </c>
      <c r="AC46" s="24">
        <f t="shared" si="11"/>
        <v>0</v>
      </c>
      <c r="AD46" s="24">
        <f t="shared" si="13"/>
        <v>0</v>
      </c>
      <c r="AE46" s="24">
        <f t="shared" si="13"/>
        <v>0</v>
      </c>
      <c r="AF46" s="24">
        <f t="shared" si="13"/>
        <v>0</v>
      </c>
      <c r="AG46" s="24">
        <f t="shared" si="13"/>
        <v>0</v>
      </c>
      <c r="AH46" s="24">
        <f t="shared" si="13"/>
        <v>0</v>
      </c>
      <c r="AI46" s="24">
        <f t="shared" si="13"/>
        <v>0</v>
      </c>
      <c r="AJ46" s="24">
        <f t="shared" si="9"/>
        <v>0</v>
      </c>
      <c r="AK46" s="26">
        <f t="shared" ca="1" si="10"/>
        <v>8.5961991793670478E-4</v>
      </c>
      <c r="AL46" s="34">
        <f t="shared" ca="1" si="12"/>
        <v>1.9050968866657358E-2</v>
      </c>
    </row>
    <row r="47" spans="1:38" x14ac:dyDescent="0.25">
      <c r="A47" s="4">
        <f t="shared" si="0"/>
        <v>5</v>
      </c>
      <c r="B47" s="4">
        <f t="shared" si="1"/>
        <v>2012</v>
      </c>
      <c r="C47" s="9">
        <v>41031</v>
      </c>
      <c r="D47" s="12">
        <f ca="1">(1+Returns!E47)*D46</f>
        <v>101553254.7186418</v>
      </c>
      <c r="E47" s="12">
        <f t="shared" ca="1" si="2"/>
        <v>102015323.35875036</v>
      </c>
      <c r="F47" s="12">
        <f t="shared" ca="1" si="3"/>
        <v>102012088.27630951</v>
      </c>
      <c r="G47" s="14">
        <f ca="1">G46*(1+Returns!G47)+AC47</f>
        <v>8235842.1465832265</v>
      </c>
      <c r="H47" s="14">
        <f ca="1">H46*(1+Returns!H47)+AD47</f>
        <v>10200453.91689199</v>
      </c>
      <c r="I47" s="14">
        <f ca="1">I46*(1+Returns!I47)+AE47</f>
        <v>5100307.6880232589</v>
      </c>
      <c r="J47" s="14">
        <f ca="1">J46*(1+Returns!J47)+AF47</f>
        <v>0</v>
      </c>
      <c r="K47" s="14">
        <f ca="1">K46*(1+Returns!K47)+AG47</f>
        <v>0</v>
      </c>
      <c r="L47" s="14">
        <f ca="1">L46*(1+Returns!L47)+AH47</f>
        <v>20400875.483266056</v>
      </c>
      <c r="M47" s="14">
        <f ca="1">M46*(1+Returns!M47)+AI47</f>
        <v>20401037.128998492</v>
      </c>
      <c r="N47" s="14">
        <f ca="1">N46*(1+Returns!N47)+AJ47-R47-T47</f>
        <v>37676806.994987339</v>
      </c>
      <c r="O47" s="17">
        <f ca="1">(Assumptions!$B$16 / 252)*F46</f>
        <v>3235.082440846531</v>
      </c>
      <c r="P47" s="17">
        <f t="shared" ca="1" si="4"/>
        <v>3235.0824408465269</v>
      </c>
      <c r="Q47" s="16">
        <f t="shared" si="5"/>
        <v>1</v>
      </c>
      <c r="R47" s="17">
        <f t="shared" ca="1" si="6"/>
        <v>64237.764628847333</v>
      </c>
      <c r="S47" s="19">
        <f t="shared" si="7"/>
        <v>0</v>
      </c>
      <c r="T47" s="20">
        <f ca="1">IF(AND(S47=1,F46&gt;D46),[1]Assumptions!$B$19*(F46-D46),0)</f>
        <v>0</v>
      </c>
      <c r="U47" s="21">
        <f ca="1">OFFSET(Assumptions!$B$6,U$1-1,0)*$E47</f>
        <v>8161225.8687000284</v>
      </c>
      <c r="V47" s="21">
        <f ca="1">OFFSET(Assumptions!$B$6,V$1-1,0)*$E47</f>
        <v>10201532.335875036</v>
      </c>
      <c r="W47" s="21">
        <f ca="1">OFFSET(Assumptions!$B$6,W$1-1,0)*$E47</f>
        <v>5100766.1679375181</v>
      </c>
      <c r="X47" s="21">
        <f ca="1">OFFSET(Assumptions!$B$6,X$1-1,0)*$E47</f>
        <v>0</v>
      </c>
      <c r="Y47" s="21">
        <f ca="1">OFFSET(Assumptions!$B$6,Y$1-1,0)*$E47</f>
        <v>0</v>
      </c>
      <c r="Z47" s="21">
        <f ca="1">OFFSET(Assumptions!$B$6,Z$1-1,0)*$E47</f>
        <v>20403064.671750072</v>
      </c>
      <c r="AA47" s="21">
        <f ca="1">OFFSET(Assumptions!$B$6,AA$1-1,0)*$E47</f>
        <v>20403064.671750072</v>
      </c>
      <c r="AB47" s="21">
        <f ca="1">OFFSET(Assumptions!$B$6,AB$1-1,0)*$E47</f>
        <v>37745669.642737634</v>
      </c>
      <c r="AC47" s="24">
        <f t="shared" ca="1" si="11"/>
        <v>-538737.79594831076</v>
      </c>
      <c r="AD47" s="24">
        <f t="shared" ca="1" si="13"/>
        <v>49897.836188744754</v>
      </c>
      <c r="AE47" s="24">
        <f t="shared" ca="1" si="13"/>
        <v>23257.856897275895</v>
      </c>
      <c r="AF47" s="24">
        <f t="shared" ca="1" si="13"/>
        <v>0</v>
      </c>
      <c r="AG47" s="24">
        <f t="shared" ca="1" si="13"/>
        <v>0</v>
      </c>
      <c r="AH47" s="24">
        <f t="shared" ca="1" si="13"/>
        <v>100473.52387531102</v>
      </c>
      <c r="AI47" s="24">
        <f t="shared" ca="1" si="13"/>
        <v>97086.865144535899</v>
      </c>
      <c r="AJ47" s="24">
        <f t="shared" ca="1" si="9"/>
        <v>268021.71384244319</v>
      </c>
      <c r="AK47" s="26">
        <f t="shared" ca="1" si="10"/>
        <v>1.0499120545732765E-3</v>
      </c>
      <c r="AL47" s="34">
        <f t="shared" ca="1" si="12"/>
        <v>2.0120882763094983E-2</v>
      </c>
    </row>
    <row r="48" spans="1:38" x14ac:dyDescent="0.25">
      <c r="A48" s="4">
        <f t="shared" si="0"/>
        <v>5</v>
      </c>
      <c r="B48" s="4">
        <f t="shared" si="1"/>
        <v>2012</v>
      </c>
      <c r="C48" s="9">
        <v>41032</v>
      </c>
      <c r="D48" s="12">
        <f ca="1">(1+Returns!E48)*D47</f>
        <v>101587100.38737443</v>
      </c>
      <c r="E48" s="12">
        <f t="shared" ca="1" si="2"/>
        <v>102296117.52438501</v>
      </c>
      <c r="F48" s="12">
        <f t="shared" ca="1" si="3"/>
        <v>102289643.96295126</v>
      </c>
      <c r="G48" s="14">
        <f ca="1">G47*(1+Returns!G48)+AC48</f>
        <v>8484320.0731588434</v>
      </c>
      <c r="H48" s="14">
        <f ca="1">H47*(1+Returns!H48)+AD48</f>
        <v>10204016.264329838</v>
      </c>
      <c r="I48" s="14">
        <f ca="1">I47*(1+Returns!I48)+AE48</f>
        <v>5102169.9368618662</v>
      </c>
      <c r="J48" s="14">
        <f ca="1">J47*(1+Returns!J48)+AF48</f>
        <v>0</v>
      </c>
      <c r="K48" s="14">
        <f ca="1">K47*(1+Returns!K48)+AG48</f>
        <v>0</v>
      </c>
      <c r="L48" s="14">
        <f ca="1">L47*(1+Returns!L48)+AH48</f>
        <v>20407967.677433841</v>
      </c>
      <c r="M48" s="14">
        <f ca="1">M47*(1+Returns!M48)+AI48</f>
        <v>20408291.698028233</v>
      </c>
      <c r="N48" s="14">
        <f ca="1">N47*(1+Returns!N48)+AJ48-R48-T48</f>
        <v>37689351.874572389</v>
      </c>
      <c r="O48" s="17">
        <f ca="1">(Assumptions!$B$16 / 252)*F47</f>
        <v>3238.4789928987143</v>
      </c>
      <c r="P48" s="17">
        <f t="shared" ca="1" si="4"/>
        <v>6473.5614337452407</v>
      </c>
      <c r="Q48" s="16">
        <f t="shared" si="5"/>
        <v>0</v>
      </c>
      <c r="R48" s="17">
        <f t="shared" si="6"/>
        <v>0</v>
      </c>
      <c r="S48" s="19">
        <f t="shared" si="7"/>
        <v>0</v>
      </c>
      <c r="T48" s="20">
        <f ca="1">IF(AND(S48=1,F47&gt;D47),[1]Assumptions!$B$19*(F47-D47),0)</f>
        <v>0</v>
      </c>
      <c r="U48" s="21">
        <f ca="1">OFFSET(Assumptions!$B$6,U$1-1,0)*$E48</f>
        <v>8183689.4019508008</v>
      </c>
      <c r="V48" s="21">
        <f ca="1">OFFSET(Assumptions!$B$6,V$1-1,0)*$E48</f>
        <v>10229611.752438501</v>
      </c>
      <c r="W48" s="21">
        <f ca="1">OFFSET(Assumptions!$B$6,W$1-1,0)*$E48</f>
        <v>5114805.8762192503</v>
      </c>
      <c r="X48" s="21">
        <f ca="1">OFFSET(Assumptions!$B$6,X$1-1,0)*$E48</f>
        <v>0</v>
      </c>
      <c r="Y48" s="21">
        <f ca="1">OFFSET(Assumptions!$B$6,Y$1-1,0)*$E48</f>
        <v>0</v>
      </c>
      <c r="Z48" s="21">
        <f ca="1">OFFSET(Assumptions!$B$6,Z$1-1,0)*$E48</f>
        <v>20459223.504877001</v>
      </c>
      <c r="AA48" s="21">
        <f ca="1">OFFSET(Assumptions!$B$6,AA$1-1,0)*$E48</f>
        <v>20459223.504877001</v>
      </c>
      <c r="AB48" s="21">
        <f ca="1">OFFSET(Assumptions!$B$6,AB$1-1,0)*$E48</f>
        <v>37849563.484022453</v>
      </c>
      <c r="AC48" s="24">
        <f t="shared" si="11"/>
        <v>0</v>
      </c>
      <c r="AD48" s="24">
        <f t="shared" si="13"/>
        <v>0</v>
      </c>
      <c r="AE48" s="24">
        <f t="shared" si="13"/>
        <v>0</v>
      </c>
      <c r="AF48" s="24">
        <f t="shared" si="13"/>
        <v>0</v>
      </c>
      <c r="AG48" s="24">
        <f t="shared" si="13"/>
        <v>0</v>
      </c>
      <c r="AH48" s="24">
        <f t="shared" si="13"/>
        <v>0</v>
      </c>
      <c r="AI48" s="24">
        <f t="shared" si="13"/>
        <v>0</v>
      </c>
      <c r="AJ48" s="24">
        <f t="shared" si="9"/>
        <v>0</v>
      </c>
      <c r="AK48" s="26">
        <f t="shared" ca="1" si="10"/>
        <v>2.7208117325268066E-3</v>
      </c>
      <c r="AL48" s="34">
        <f t="shared" ca="1" si="12"/>
        <v>2.2896439629512377E-2</v>
      </c>
    </row>
    <row r="49" spans="1:38" x14ac:dyDescent="0.25">
      <c r="A49" s="4">
        <f t="shared" si="0"/>
        <v>5</v>
      </c>
      <c r="B49" s="4">
        <f t="shared" si="1"/>
        <v>2012</v>
      </c>
      <c r="C49" s="9">
        <v>41033</v>
      </c>
      <c r="D49" s="12">
        <f ca="1">(1+Returns!E49)*D48</f>
        <v>101620957.33619153</v>
      </c>
      <c r="E49" s="12">
        <f t="shared" ca="1" si="2"/>
        <v>102379067.4002279</v>
      </c>
      <c r="F49" s="12">
        <f t="shared" ca="1" si="3"/>
        <v>102369346.54850963</v>
      </c>
      <c r="G49" s="14">
        <f ca="1">G48*(1+Returns!G49)+AC49</f>
        <v>8534942.5636967253</v>
      </c>
      <c r="H49" s="14">
        <f ca="1">H48*(1+Returns!H49)+AD49</f>
        <v>10207579.855861269</v>
      </c>
      <c r="I49" s="14">
        <f ca="1">I48*(1+Returns!I49)+AE49</f>
        <v>5104032.8656537132</v>
      </c>
      <c r="J49" s="14">
        <f ca="1">J48*(1+Returns!J49)+AF49</f>
        <v>0</v>
      </c>
      <c r="K49" s="14">
        <f ca="1">K48*(1+Returns!K49)+AG49</f>
        <v>0</v>
      </c>
      <c r="L49" s="14">
        <f ca="1">L48*(1+Returns!L49)+AH49</f>
        <v>20415062.337143764</v>
      </c>
      <c r="M49" s="14">
        <f ca="1">M48*(1+Returns!M49)+AI49</f>
        <v>20415548.846768577</v>
      </c>
      <c r="N49" s="14">
        <f ca="1">N48*(1+Returns!N49)+AJ49-R49-T49</f>
        <v>37701900.931103848</v>
      </c>
      <c r="O49" s="17">
        <f ca="1">(Assumptions!$B$16 / 252)*F48</f>
        <v>3247.290284538135</v>
      </c>
      <c r="P49" s="17">
        <f t="shared" ca="1" si="4"/>
        <v>9720.8517182833748</v>
      </c>
      <c r="Q49" s="16">
        <f t="shared" si="5"/>
        <v>0</v>
      </c>
      <c r="R49" s="17">
        <f t="shared" si="6"/>
        <v>0</v>
      </c>
      <c r="S49" s="19">
        <f t="shared" si="7"/>
        <v>0</v>
      </c>
      <c r="T49" s="20">
        <f ca="1">IF(AND(S49=1,F48&gt;D48),[1]Assumptions!$B$19*(F48-D48),0)</f>
        <v>0</v>
      </c>
      <c r="U49" s="21">
        <f ca="1">OFFSET(Assumptions!$B$6,U$1-1,0)*$E49</f>
        <v>8190325.3920182325</v>
      </c>
      <c r="V49" s="21">
        <f ca="1">OFFSET(Assumptions!$B$6,V$1-1,0)*$E49</f>
        <v>10237906.740022792</v>
      </c>
      <c r="W49" s="21">
        <f ca="1">OFFSET(Assumptions!$B$6,W$1-1,0)*$E49</f>
        <v>5118953.3700113958</v>
      </c>
      <c r="X49" s="21">
        <f ca="1">OFFSET(Assumptions!$B$6,X$1-1,0)*$E49</f>
        <v>0</v>
      </c>
      <c r="Y49" s="21">
        <f ca="1">OFFSET(Assumptions!$B$6,Y$1-1,0)*$E49</f>
        <v>0</v>
      </c>
      <c r="Z49" s="21">
        <f ca="1">OFFSET(Assumptions!$B$6,Z$1-1,0)*$E49</f>
        <v>20475813.480045583</v>
      </c>
      <c r="AA49" s="21">
        <f ca="1">OFFSET(Assumptions!$B$6,AA$1-1,0)*$E49</f>
        <v>20475813.480045583</v>
      </c>
      <c r="AB49" s="21">
        <f ca="1">OFFSET(Assumptions!$B$6,AB$1-1,0)*$E49</f>
        <v>37880254.938084327</v>
      </c>
      <c r="AC49" s="24">
        <f t="shared" si="11"/>
        <v>0</v>
      </c>
      <c r="AD49" s="24">
        <f t="shared" si="13"/>
        <v>0</v>
      </c>
      <c r="AE49" s="24">
        <f t="shared" si="13"/>
        <v>0</v>
      </c>
      <c r="AF49" s="24">
        <f t="shared" si="13"/>
        <v>0</v>
      </c>
      <c r="AG49" s="24">
        <f t="shared" si="13"/>
        <v>0</v>
      </c>
      <c r="AH49" s="24">
        <f t="shared" si="13"/>
        <v>0</v>
      </c>
      <c r="AI49" s="24">
        <f t="shared" si="13"/>
        <v>0</v>
      </c>
      <c r="AJ49" s="24">
        <f t="shared" si="9"/>
        <v>0</v>
      </c>
      <c r="AK49" s="26">
        <f t="shared" ca="1" si="10"/>
        <v>7.7918528670650744E-4</v>
      </c>
      <c r="AL49" s="34">
        <f t="shared" ca="1" si="12"/>
        <v>2.369346548509621E-2</v>
      </c>
    </row>
    <row r="50" spans="1:38" x14ac:dyDescent="0.25">
      <c r="A50" s="4">
        <f t="shared" si="0"/>
        <v>5</v>
      </c>
      <c r="B50" s="4">
        <f t="shared" si="1"/>
        <v>2012</v>
      </c>
      <c r="C50" s="9">
        <v>41036</v>
      </c>
      <c r="D50" s="12">
        <f ca="1">(1+Returns!E50)*D49</f>
        <v>101654640.61871019</v>
      </c>
      <c r="E50" s="12">
        <f t="shared" ca="1" si="2"/>
        <v>102516358.27060086</v>
      </c>
      <c r="F50" s="12">
        <f t="shared" ca="1" si="3"/>
        <v>102503387.59835722</v>
      </c>
      <c r="G50" s="14">
        <f ca="1">G49*(1+Returns!G50)+AC50</f>
        <v>8640071.2430281565</v>
      </c>
      <c r="H50" s="14">
        <f ca="1">H49*(1+Returns!H50)+AD50</f>
        <v>10211125.262964398</v>
      </c>
      <c r="I50" s="14">
        <f ca="1">I49*(1+Returns!I50)+AE50</f>
        <v>5105886.3374834098</v>
      </c>
      <c r="J50" s="14">
        <f ca="1">J49*(1+Returns!J50)+AF50</f>
        <v>0</v>
      </c>
      <c r="K50" s="14">
        <f ca="1">K49*(1+Returns!K50)+AG50</f>
        <v>0</v>
      </c>
      <c r="L50" s="14">
        <f ca="1">L49*(1+Returns!L50)+AH50</f>
        <v>20422120.775146328</v>
      </c>
      <c r="M50" s="14">
        <f ca="1">M49*(1+Returns!M50)+AI50</f>
        <v>20422769.040333614</v>
      </c>
      <c r="N50" s="14">
        <f ca="1">N49*(1+Returns!N50)+AJ50-R50-T50</f>
        <v>37714385.611644946</v>
      </c>
      <c r="O50" s="17">
        <f ca="1">(Assumptions!$B$16 / 252)*F49</f>
        <v>3249.8205253495116</v>
      </c>
      <c r="P50" s="17">
        <f t="shared" ca="1" si="4"/>
        <v>12970.672243632886</v>
      </c>
      <c r="Q50" s="16">
        <f t="shared" si="5"/>
        <v>0</v>
      </c>
      <c r="R50" s="17">
        <f t="shared" si="6"/>
        <v>0</v>
      </c>
      <c r="S50" s="19">
        <f t="shared" si="7"/>
        <v>0</v>
      </c>
      <c r="T50" s="20">
        <f ca="1">IF(AND(S50=1,F49&gt;D49),[1]Assumptions!$B$19*(F49-D49),0)</f>
        <v>0</v>
      </c>
      <c r="U50" s="21">
        <f ca="1">OFFSET(Assumptions!$B$6,U$1-1,0)*$E50</f>
        <v>8201308.6616480686</v>
      </c>
      <c r="V50" s="21">
        <f ca="1">OFFSET(Assumptions!$B$6,V$1-1,0)*$E50</f>
        <v>10251635.827060087</v>
      </c>
      <c r="W50" s="21">
        <f ca="1">OFFSET(Assumptions!$B$6,W$1-1,0)*$E50</f>
        <v>5125817.9135300433</v>
      </c>
      <c r="X50" s="21">
        <f ca="1">OFFSET(Assumptions!$B$6,X$1-1,0)*$E50</f>
        <v>0</v>
      </c>
      <c r="Y50" s="21">
        <f ca="1">OFFSET(Assumptions!$B$6,Y$1-1,0)*$E50</f>
        <v>0</v>
      </c>
      <c r="Z50" s="21">
        <f ca="1">OFFSET(Assumptions!$B$6,Z$1-1,0)*$E50</f>
        <v>20503271.654120173</v>
      </c>
      <c r="AA50" s="21">
        <f ca="1">OFFSET(Assumptions!$B$6,AA$1-1,0)*$E50</f>
        <v>20503271.654120173</v>
      </c>
      <c r="AB50" s="21">
        <f ca="1">OFFSET(Assumptions!$B$6,AB$1-1,0)*$E50</f>
        <v>37931052.560122319</v>
      </c>
      <c r="AC50" s="24">
        <f t="shared" si="11"/>
        <v>0</v>
      </c>
      <c r="AD50" s="24">
        <f t="shared" si="13"/>
        <v>0</v>
      </c>
      <c r="AE50" s="24">
        <f t="shared" si="13"/>
        <v>0</v>
      </c>
      <c r="AF50" s="24">
        <f t="shared" si="13"/>
        <v>0</v>
      </c>
      <c r="AG50" s="24">
        <f t="shared" si="13"/>
        <v>0</v>
      </c>
      <c r="AH50" s="24">
        <f t="shared" si="13"/>
        <v>0</v>
      </c>
      <c r="AI50" s="24">
        <f t="shared" si="13"/>
        <v>0</v>
      </c>
      <c r="AJ50" s="24">
        <f t="shared" si="9"/>
        <v>0</v>
      </c>
      <c r="AK50" s="26">
        <f t="shared" ca="1" si="10"/>
        <v>1.3093865924411752E-3</v>
      </c>
      <c r="AL50" s="34">
        <f t="shared" ca="1" si="12"/>
        <v>2.5033875983571985E-2</v>
      </c>
    </row>
    <row r="51" spans="1:38" x14ac:dyDescent="0.25">
      <c r="A51" s="4">
        <f t="shared" si="0"/>
        <v>5</v>
      </c>
      <c r="B51" s="4">
        <f t="shared" si="1"/>
        <v>2012</v>
      </c>
      <c r="C51" s="9">
        <v>41037</v>
      </c>
      <c r="D51" s="12">
        <f ca="1">(1+Returns!E51)*D50</f>
        <v>101688335.06588966</v>
      </c>
      <c r="E51" s="12">
        <f t="shared" ca="1" si="2"/>
        <v>102571246.14210171</v>
      </c>
      <c r="F51" s="12">
        <f t="shared" ca="1" si="3"/>
        <v>102555021.3940613</v>
      </c>
      <c r="G51" s="14">
        <f ca="1">G50*(1+Returns!G51)+AC51</f>
        <v>8662785.8908544127</v>
      </c>
      <c r="H51" s="14">
        <f ca="1">H50*(1+Returns!H51)+AD51</f>
        <v>10214671.90149669</v>
      </c>
      <c r="I51" s="14">
        <f ca="1">I50*(1+Returns!I51)+AE51</f>
        <v>5107740.482380446</v>
      </c>
      <c r="J51" s="14">
        <f ca="1">J50*(1+Returns!J51)+AF51</f>
        <v>0</v>
      </c>
      <c r="K51" s="14">
        <f ca="1">K50*(1+Returns!K51)+AG51</f>
        <v>0</v>
      </c>
      <c r="L51" s="14">
        <f ca="1">L50*(1+Returns!L51)+AH51</f>
        <v>20429181.653579697</v>
      </c>
      <c r="M51" s="14">
        <f ca="1">M50*(1+Returns!M51)+AI51</f>
        <v>20429991.787403114</v>
      </c>
      <c r="N51" s="14">
        <f ca="1">N50*(1+Returns!N51)+AJ51-R51-T51</f>
        <v>37726874.426387355</v>
      </c>
      <c r="O51" s="17">
        <f ca="1">(Assumptions!$B$16 / 252)*F50</f>
        <v>3254.0757967732447</v>
      </c>
      <c r="P51" s="17">
        <f t="shared" ca="1" si="4"/>
        <v>16224.74804040613</v>
      </c>
      <c r="Q51" s="16">
        <f t="shared" si="5"/>
        <v>0</v>
      </c>
      <c r="R51" s="17">
        <f t="shared" si="6"/>
        <v>0</v>
      </c>
      <c r="S51" s="19">
        <f t="shared" si="7"/>
        <v>0</v>
      </c>
      <c r="T51" s="20">
        <f ca="1">IF(AND(S51=1,F50&gt;D50),[1]Assumptions!$B$19*(F50-D50),0)</f>
        <v>0</v>
      </c>
      <c r="U51" s="21">
        <f ca="1">OFFSET(Assumptions!$B$6,U$1-1,0)*$E51</f>
        <v>8205699.6913681366</v>
      </c>
      <c r="V51" s="21">
        <f ca="1">OFFSET(Assumptions!$B$6,V$1-1,0)*$E51</f>
        <v>10257124.614210172</v>
      </c>
      <c r="W51" s="21">
        <f ca="1">OFFSET(Assumptions!$B$6,W$1-1,0)*$E51</f>
        <v>5128562.3071050858</v>
      </c>
      <c r="X51" s="21">
        <f ca="1">OFFSET(Assumptions!$B$6,X$1-1,0)*$E51</f>
        <v>0</v>
      </c>
      <c r="Y51" s="21">
        <f ca="1">OFFSET(Assumptions!$B$6,Y$1-1,0)*$E51</f>
        <v>0</v>
      </c>
      <c r="Z51" s="21">
        <f ca="1">OFFSET(Assumptions!$B$6,Z$1-1,0)*$E51</f>
        <v>20514249.228420343</v>
      </c>
      <c r="AA51" s="21">
        <f ca="1">OFFSET(Assumptions!$B$6,AA$1-1,0)*$E51</f>
        <v>20514249.228420343</v>
      </c>
      <c r="AB51" s="21">
        <f ca="1">OFFSET(Assumptions!$B$6,AB$1-1,0)*$E51</f>
        <v>37951361.072577633</v>
      </c>
      <c r="AC51" s="24">
        <f t="shared" si="11"/>
        <v>0</v>
      </c>
      <c r="AD51" s="24">
        <f t="shared" si="13"/>
        <v>0</v>
      </c>
      <c r="AE51" s="24">
        <f t="shared" si="13"/>
        <v>0</v>
      </c>
      <c r="AF51" s="24">
        <f t="shared" si="13"/>
        <v>0</v>
      </c>
      <c r="AG51" s="24">
        <f t="shared" si="13"/>
        <v>0</v>
      </c>
      <c r="AH51" s="24">
        <f t="shared" si="13"/>
        <v>0</v>
      </c>
      <c r="AI51" s="24">
        <f t="shared" si="13"/>
        <v>0</v>
      </c>
      <c r="AJ51" s="24">
        <f t="shared" si="9"/>
        <v>0</v>
      </c>
      <c r="AK51" s="26">
        <f t="shared" ca="1" si="10"/>
        <v>5.0372770026285707E-4</v>
      </c>
      <c r="AL51" s="34">
        <f t="shared" ca="1" si="12"/>
        <v>2.5550213940612743E-2</v>
      </c>
    </row>
    <row r="52" spans="1:38" x14ac:dyDescent="0.25">
      <c r="A52" s="4">
        <f t="shared" si="0"/>
        <v>5</v>
      </c>
      <c r="B52" s="4">
        <f t="shared" si="1"/>
        <v>2012</v>
      </c>
      <c r="C52" s="9">
        <v>41038</v>
      </c>
      <c r="D52" s="12">
        <f ca="1">(1+Returns!E52)*D51</f>
        <v>101721966.448946</v>
      </c>
      <c r="E52" s="12">
        <f t="shared" ca="1" si="2"/>
        <v>102685940.36883566</v>
      </c>
      <c r="F52" s="12">
        <f t="shared" ca="1" si="3"/>
        <v>102666459.90583035</v>
      </c>
      <c r="G52" s="14">
        <f ca="1">G51*(1+Returns!G52)+AC52</f>
        <v>8745366.6383082308</v>
      </c>
      <c r="H52" s="14">
        <f ca="1">H51*(1+Returns!H52)+AD52</f>
        <v>10218211.973424139</v>
      </c>
      <c r="I52" s="14">
        <f ca="1">I51*(1+Returns!I52)+AE52</f>
        <v>5109591.2315116692</v>
      </c>
      <c r="J52" s="14">
        <f ca="1">J51*(1+Returns!J52)+AF52</f>
        <v>0</v>
      </c>
      <c r="K52" s="14">
        <f ca="1">K51*(1+Returns!K52)+AG52</f>
        <v>0</v>
      </c>
      <c r="L52" s="14">
        <f ca="1">L51*(1+Returns!L52)+AH52</f>
        <v>20436229.44459343</v>
      </c>
      <c r="M52" s="14">
        <f ca="1">M51*(1+Returns!M52)+AI52</f>
        <v>20437201.219569325</v>
      </c>
      <c r="N52" s="14">
        <f ca="1">N51*(1+Returns!N52)+AJ52-R52-T52</f>
        <v>37739339.861428857</v>
      </c>
      <c r="O52" s="17">
        <f ca="1">(Assumptions!$B$16 / 252)*F51</f>
        <v>3255.7149648908348</v>
      </c>
      <c r="P52" s="17">
        <f t="shared" ca="1" si="4"/>
        <v>19480.463005296966</v>
      </c>
      <c r="Q52" s="16">
        <f t="shared" si="5"/>
        <v>0</v>
      </c>
      <c r="R52" s="17">
        <f t="shared" si="6"/>
        <v>0</v>
      </c>
      <c r="S52" s="19">
        <f t="shared" si="7"/>
        <v>0</v>
      </c>
      <c r="T52" s="20">
        <f ca="1">IF(AND(S52=1,F51&gt;D51),[1]Assumptions!$B$19*(F51-D51),0)</f>
        <v>0</v>
      </c>
      <c r="U52" s="21">
        <f ca="1">OFFSET(Assumptions!$B$6,U$1-1,0)*$E52</f>
        <v>8214875.229506853</v>
      </c>
      <c r="V52" s="21">
        <f ca="1">OFFSET(Assumptions!$B$6,V$1-1,0)*$E52</f>
        <v>10268594.036883567</v>
      </c>
      <c r="W52" s="21">
        <f ca="1">OFFSET(Assumptions!$B$6,W$1-1,0)*$E52</f>
        <v>5134297.0184417833</v>
      </c>
      <c r="X52" s="21">
        <f ca="1">OFFSET(Assumptions!$B$6,X$1-1,0)*$E52</f>
        <v>0</v>
      </c>
      <c r="Y52" s="21">
        <f ca="1">OFFSET(Assumptions!$B$6,Y$1-1,0)*$E52</f>
        <v>0</v>
      </c>
      <c r="Z52" s="21">
        <f ca="1">OFFSET(Assumptions!$B$6,Z$1-1,0)*$E52</f>
        <v>20537188.073767133</v>
      </c>
      <c r="AA52" s="21">
        <f ca="1">OFFSET(Assumptions!$B$6,AA$1-1,0)*$E52</f>
        <v>20537188.073767133</v>
      </c>
      <c r="AB52" s="21">
        <f ca="1">OFFSET(Assumptions!$B$6,AB$1-1,0)*$E52</f>
        <v>37993797.93646919</v>
      </c>
      <c r="AC52" s="24">
        <f t="shared" si="11"/>
        <v>0</v>
      </c>
      <c r="AD52" s="24">
        <f t="shared" si="13"/>
        <v>0</v>
      </c>
      <c r="AE52" s="24">
        <f t="shared" si="13"/>
        <v>0</v>
      </c>
      <c r="AF52" s="24">
        <f t="shared" si="13"/>
        <v>0</v>
      </c>
      <c r="AG52" s="24">
        <f t="shared" si="13"/>
        <v>0</v>
      </c>
      <c r="AH52" s="24">
        <f t="shared" si="13"/>
        <v>0</v>
      </c>
      <c r="AI52" s="24">
        <f t="shared" si="13"/>
        <v>0</v>
      </c>
      <c r="AJ52" s="24">
        <f t="shared" si="9"/>
        <v>0</v>
      </c>
      <c r="AK52" s="26">
        <f t="shared" ca="1" si="10"/>
        <v>1.0866217007634571E-3</v>
      </c>
      <c r="AL52" s="34">
        <f t="shared" ca="1" si="12"/>
        <v>2.6664599058303207E-2</v>
      </c>
    </row>
    <row r="53" spans="1:38" x14ac:dyDescent="0.25">
      <c r="A53" s="4">
        <f t="shared" si="0"/>
        <v>5</v>
      </c>
      <c r="B53" s="4">
        <f t="shared" si="1"/>
        <v>2012</v>
      </c>
      <c r="C53" s="9">
        <v>41039</v>
      </c>
      <c r="D53" s="12">
        <f ca="1">(1+Returns!E53)*D52</f>
        <v>101755608.95490965</v>
      </c>
      <c r="E53" s="12">
        <f t="shared" ca="1" si="2"/>
        <v>102792747.96416906</v>
      </c>
      <c r="F53" s="12">
        <f t="shared" ca="1" si="3"/>
        <v>102770008.24846834</v>
      </c>
      <c r="G53" s="14">
        <f ca="1">G52*(1+Returns!G53)+AC53</f>
        <v>8820049.762655979</v>
      </c>
      <c r="H53" s="14">
        <f ca="1">H52*(1+Returns!H53)+AD53</f>
        <v>10221753.272224987</v>
      </c>
      <c r="I53" s="14">
        <f ca="1">I52*(1+Returns!I53)+AE53</f>
        <v>5111442.6512471177</v>
      </c>
      <c r="J53" s="14">
        <f ca="1">J52*(1+Returns!J53)+AF53</f>
        <v>0</v>
      </c>
      <c r="K53" s="14">
        <f ca="1">K52*(1+Returns!K53)+AG53</f>
        <v>0</v>
      </c>
      <c r="L53" s="14">
        <f ca="1">L52*(1+Returns!L53)+AH53</f>
        <v>20443279.666999619</v>
      </c>
      <c r="M53" s="14">
        <f ca="1">M52*(1+Returns!M53)+AI53</f>
        <v>20444413.195834074</v>
      </c>
      <c r="N53" s="14">
        <f ca="1">N52*(1+Returns!N53)+AJ53-R53-T53</f>
        <v>37751809.415207282</v>
      </c>
      <c r="O53" s="17">
        <f ca="1">(Assumptions!$B$16 / 252)*F52</f>
        <v>3259.2526954231857</v>
      </c>
      <c r="P53" s="17">
        <f t="shared" ca="1" si="4"/>
        <v>22739.715700720153</v>
      </c>
      <c r="Q53" s="16">
        <f t="shared" si="5"/>
        <v>0</v>
      </c>
      <c r="R53" s="17">
        <f t="shared" si="6"/>
        <v>0</v>
      </c>
      <c r="S53" s="19">
        <f t="shared" si="7"/>
        <v>0</v>
      </c>
      <c r="T53" s="20">
        <f ca="1">IF(AND(S53=1,F52&gt;D52),[1]Assumptions!$B$19*(F52-D52),0)</f>
        <v>0</v>
      </c>
      <c r="U53" s="21">
        <f ca="1">OFFSET(Assumptions!$B$6,U$1-1,0)*$E53</f>
        <v>8223419.8371335249</v>
      </c>
      <c r="V53" s="21">
        <f ca="1">OFFSET(Assumptions!$B$6,V$1-1,0)*$E53</f>
        <v>10279274.796416907</v>
      </c>
      <c r="W53" s="21">
        <f ca="1">OFFSET(Assumptions!$B$6,W$1-1,0)*$E53</f>
        <v>5139637.3982084533</v>
      </c>
      <c r="X53" s="21">
        <f ca="1">OFFSET(Assumptions!$B$6,X$1-1,0)*$E53</f>
        <v>0</v>
      </c>
      <c r="Y53" s="21">
        <f ca="1">OFFSET(Assumptions!$B$6,Y$1-1,0)*$E53</f>
        <v>0</v>
      </c>
      <c r="Z53" s="21">
        <f ca="1">OFFSET(Assumptions!$B$6,Z$1-1,0)*$E53</f>
        <v>20558549.592833813</v>
      </c>
      <c r="AA53" s="21">
        <f ca="1">OFFSET(Assumptions!$B$6,AA$1-1,0)*$E53</f>
        <v>20558549.592833813</v>
      </c>
      <c r="AB53" s="21">
        <f ca="1">OFFSET(Assumptions!$B$6,AB$1-1,0)*$E53</f>
        <v>38033316.746742547</v>
      </c>
      <c r="AC53" s="24">
        <f t="shared" si="11"/>
        <v>0</v>
      </c>
      <c r="AD53" s="24">
        <f t="shared" si="13"/>
        <v>0</v>
      </c>
      <c r="AE53" s="24">
        <f t="shared" si="13"/>
        <v>0</v>
      </c>
      <c r="AF53" s="24">
        <f t="shared" si="13"/>
        <v>0</v>
      </c>
      <c r="AG53" s="24">
        <f t="shared" si="13"/>
        <v>0</v>
      </c>
      <c r="AH53" s="24">
        <f t="shared" si="13"/>
        <v>0</v>
      </c>
      <c r="AI53" s="24">
        <f t="shared" si="13"/>
        <v>0</v>
      </c>
      <c r="AJ53" s="24">
        <f t="shared" si="9"/>
        <v>0</v>
      </c>
      <c r="AK53" s="26">
        <f t="shared" ca="1" si="10"/>
        <v>1.0085897841707325E-3</v>
      </c>
      <c r="AL53" s="34">
        <f t="shared" ca="1" si="12"/>
        <v>2.7700082484683142E-2</v>
      </c>
    </row>
    <row r="54" spans="1:38" x14ac:dyDescent="0.25">
      <c r="A54" s="4">
        <f t="shared" si="0"/>
        <v>5</v>
      </c>
      <c r="B54" s="4">
        <f t="shared" si="1"/>
        <v>2012</v>
      </c>
      <c r="C54" s="9">
        <v>41040</v>
      </c>
      <c r="D54" s="12">
        <f ca="1">(1+Returns!E54)*D53</f>
        <v>101789224.93788399</v>
      </c>
      <c r="E54" s="12">
        <f t="shared" ca="1" si="2"/>
        <v>102771040.76382685</v>
      </c>
      <c r="F54" s="12">
        <f t="shared" ca="1" si="3"/>
        <v>102745038.50818174</v>
      </c>
      <c r="G54" s="14">
        <f ca="1">G53*(1+Returns!G54)+AC54</f>
        <v>8766242.9957917929</v>
      </c>
      <c r="H54" s="14">
        <f ca="1">H53*(1+Returns!H54)+AD54</f>
        <v>10225291.842914252</v>
      </c>
      <c r="I54" s="14">
        <f ca="1">I53*(1+Returns!I54)+AE54</f>
        <v>5113292.677899736</v>
      </c>
      <c r="J54" s="14">
        <f ca="1">J53*(1+Returns!J54)+AF54</f>
        <v>0</v>
      </c>
      <c r="K54" s="14">
        <f ca="1">K53*(1+Returns!K54)+AG54</f>
        <v>0</v>
      </c>
      <c r="L54" s="14">
        <f ca="1">L53*(1+Returns!L54)+AH54</f>
        <v>20450324.445452683</v>
      </c>
      <c r="M54" s="14">
        <f ca="1">M53*(1+Returns!M54)+AI54</f>
        <v>20451619.667996909</v>
      </c>
      <c r="N54" s="14">
        <f ca="1">N53*(1+Returns!N54)+AJ54-R54-T54</f>
        <v>37764269.133771464</v>
      </c>
      <c r="O54" s="17">
        <f ca="1">(Assumptions!$B$16 / 252)*F53</f>
        <v>3262.5399443958204</v>
      </c>
      <c r="P54" s="17">
        <f t="shared" ca="1" si="4"/>
        <v>26002.255645115973</v>
      </c>
      <c r="Q54" s="16">
        <f t="shared" si="5"/>
        <v>0</v>
      </c>
      <c r="R54" s="17">
        <f t="shared" si="6"/>
        <v>0</v>
      </c>
      <c r="S54" s="19">
        <f t="shared" si="7"/>
        <v>0</v>
      </c>
      <c r="T54" s="20">
        <f ca="1">IF(AND(S54=1,F53&gt;D53),[1]Assumptions!$B$19*(F53-D53),0)</f>
        <v>0</v>
      </c>
      <c r="U54" s="21">
        <f ca="1">OFFSET(Assumptions!$B$6,U$1-1,0)*$E54</f>
        <v>8221683.2611061484</v>
      </c>
      <c r="V54" s="21">
        <f ca="1">OFFSET(Assumptions!$B$6,V$1-1,0)*$E54</f>
        <v>10277104.076382685</v>
      </c>
      <c r="W54" s="21">
        <f ca="1">OFFSET(Assumptions!$B$6,W$1-1,0)*$E54</f>
        <v>5138552.0381913427</v>
      </c>
      <c r="X54" s="21">
        <f ca="1">OFFSET(Assumptions!$B$6,X$1-1,0)*$E54</f>
        <v>0</v>
      </c>
      <c r="Y54" s="21">
        <f ca="1">OFFSET(Assumptions!$B$6,Y$1-1,0)*$E54</f>
        <v>0</v>
      </c>
      <c r="Z54" s="21">
        <f ca="1">OFFSET(Assumptions!$B$6,Z$1-1,0)*$E54</f>
        <v>20554208.152765371</v>
      </c>
      <c r="AA54" s="21">
        <f ca="1">OFFSET(Assumptions!$B$6,AA$1-1,0)*$E54</f>
        <v>20554208.152765371</v>
      </c>
      <c r="AB54" s="21">
        <f ca="1">OFFSET(Assumptions!$B$6,AB$1-1,0)*$E54</f>
        <v>38025285.082615934</v>
      </c>
      <c r="AC54" s="24">
        <f t="shared" si="11"/>
        <v>0</v>
      </c>
      <c r="AD54" s="24">
        <f t="shared" si="13"/>
        <v>0</v>
      </c>
      <c r="AE54" s="24">
        <f t="shared" si="13"/>
        <v>0</v>
      </c>
      <c r="AF54" s="24">
        <f t="shared" si="13"/>
        <v>0</v>
      </c>
      <c r="AG54" s="24">
        <f t="shared" si="13"/>
        <v>0</v>
      </c>
      <c r="AH54" s="24">
        <f t="shared" si="13"/>
        <v>0</v>
      </c>
      <c r="AI54" s="24">
        <f t="shared" si="13"/>
        <v>0</v>
      </c>
      <c r="AJ54" s="24">
        <f t="shared" si="9"/>
        <v>0</v>
      </c>
      <c r="AK54" s="26">
        <f t="shared" ca="1" si="10"/>
        <v>-2.4296719161720493E-4</v>
      </c>
      <c r="AL54" s="34">
        <f t="shared" ca="1" si="12"/>
        <v>2.7450385081817075E-2</v>
      </c>
    </row>
    <row r="55" spans="1:38" x14ac:dyDescent="0.25">
      <c r="A55" s="4">
        <f t="shared" si="0"/>
        <v>5</v>
      </c>
      <c r="B55" s="4">
        <f t="shared" si="1"/>
        <v>2012</v>
      </c>
      <c r="C55" s="9">
        <v>41043</v>
      </c>
      <c r="D55" s="12">
        <f ca="1">(1+Returns!E55)*D54</f>
        <v>101822852.02623446</v>
      </c>
      <c r="E55" s="12">
        <f t="shared" ca="1" si="2"/>
        <v>102927641.26850107</v>
      </c>
      <c r="F55" s="12">
        <f t="shared" ca="1" si="3"/>
        <v>102898377.26560172</v>
      </c>
      <c r="G55" s="14">
        <f ca="1">G54*(1+Returns!G55)+AC55</f>
        <v>8890732.959266752</v>
      </c>
      <c r="H55" s="14">
        <f ca="1">H54*(1+Returns!H55)+AD55</f>
        <v>10228831.63858735</v>
      </c>
      <c r="I55" s="14">
        <f ca="1">I54*(1+Returns!I55)+AE55</f>
        <v>5115143.3741477802</v>
      </c>
      <c r="J55" s="14">
        <f ca="1">J54*(1+Returns!J55)+AF55</f>
        <v>0</v>
      </c>
      <c r="K55" s="14">
        <f ca="1">K54*(1+Returns!K55)+AG55</f>
        <v>0</v>
      </c>
      <c r="L55" s="14">
        <f ca="1">L54*(1+Returns!L55)+AH55</f>
        <v>20457371.651544768</v>
      </c>
      <c r="M55" s="14">
        <f ca="1">M54*(1+Returns!M55)+AI55</f>
        <v>20458828.680376504</v>
      </c>
      <c r="N55" s="14">
        <f ca="1">N54*(1+Returns!N55)+AJ55-R55-T55</f>
        <v>37776732.964577921</v>
      </c>
      <c r="O55" s="17">
        <f ca="1">(Assumptions!$B$16 / 252)*F54</f>
        <v>3261.7472542279916</v>
      </c>
      <c r="P55" s="17">
        <f t="shared" ca="1" si="4"/>
        <v>29264.002899343963</v>
      </c>
      <c r="Q55" s="16">
        <f t="shared" si="5"/>
        <v>0</v>
      </c>
      <c r="R55" s="17">
        <f t="shared" si="6"/>
        <v>0</v>
      </c>
      <c r="S55" s="19">
        <f t="shared" si="7"/>
        <v>0</v>
      </c>
      <c r="T55" s="20">
        <f ca="1">IF(AND(S55=1,F54&gt;D54),[1]Assumptions!$B$19*(F54-D54),0)</f>
        <v>0</v>
      </c>
      <c r="U55" s="21">
        <f ca="1">OFFSET(Assumptions!$B$6,U$1-1,0)*$E55</f>
        <v>8234211.3014800856</v>
      </c>
      <c r="V55" s="21">
        <f ca="1">OFFSET(Assumptions!$B$6,V$1-1,0)*$E55</f>
        <v>10292764.126850108</v>
      </c>
      <c r="W55" s="21">
        <f ca="1">OFFSET(Assumptions!$B$6,W$1-1,0)*$E55</f>
        <v>5146382.0634250538</v>
      </c>
      <c r="X55" s="21">
        <f ca="1">OFFSET(Assumptions!$B$6,X$1-1,0)*$E55</f>
        <v>0</v>
      </c>
      <c r="Y55" s="21">
        <f ca="1">OFFSET(Assumptions!$B$6,Y$1-1,0)*$E55</f>
        <v>0</v>
      </c>
      <c r="Z55" s="21">
        <f ca="1">OFFSET(Assumptions!$B$6,Z$1-1,0)*$E55</f>
        <v>20585528.253700215</v>
      </c>
      <c r="AA55" s="21">
        <f ca="1">OFFSET(Assumptions!$B$6,AA$1-1,0)*$E55</f>
        <v>20585528.253700215</v>
      </c>
      <c r="AB55" s="21">
        <f ca="1">OFFSET(Assumptions!$B$6,AB$1-1,0)*$E55</f>
        <v>38083227.269345395</v>
      </c>
      <c r="AC55" s="24">
        <f t="shared" si="11"/>
        <v>0</v>
      </c>
      <c r="AD55" s="24">
        <f t="shared" si="13"/>
        <v>0</v>
      </c>
      <c r="AE55" s="24">
        <f t="shared" si="13"/>
        <v>0</v>
      </c>
      <c r="AF55" s="24">
        <f t="shared" si="13"/>
        <v>0</v>
      </c>
      <c r="AG55" s="24">
        <f t="shared" si="13"/>
        <v>0</v>
      </c>
      <c r="AH55" s="24">
        <f t="shared" si="13"/>
        <v>0</v>
      </c>
      <c r="AI55" s="24">
        <f t="shared" si="13"/>
        <v>0</v>
      </c>
      <c r="AJ55" s="24">
        <f t="shared" si="9"/>
        <v>0</v>
      </c>
      <c r="AK55" s="26">
        <f t="shared" ca="1" si="10"/>
        <v>1.4924200686126099E-3</v>
      </c>
      <c r="AL55" s="34">
        <f t="shared" ca="1" si="12"/>
        <v>2.8983772656016926E-2</v>
      </c>
    </row>
    <row r="56" spans="1:38" x14ac:dyDescent="0.25">
      <c r="A56" s="4">
        <f t="shared" si="0"/>
        <v>5</v>
      </c>
      <c r="B56" s="4">
        <f t="shared" si="1"/>
        <v>2012</v>
      </c>
      <c r="C56" s="9">
        <v>41044</v>
      </c>
      <c r="D56" s="12">
        <f ca="1">(1+Returns!E56)*D55</f>
        <v>101856304.90603915</v>
      </c>
      <c r="E56" s="12">
        <f t="shared" ca="1" si="2"/>
        <v>103115359.05974573</v>
      </c>
      <c r="F56" s="12">
        <f t="shared" ca="1" si="3"/>
        <v>103082828.44169509</v>
      </c>
      <c r="G56" s="14">
        <f ca="1">G55*(1+Returns!G56)+AC56</f>
        <v>9046505.9421332423</v>
      </c>
      <c r="H56" s="14">
        <f ca="1">H55*(1+Returns!H56)+AD56</f>
        <v>10232353.189608071</v>
      </c>
      <c r="I56" s="14">
        <f ca="1">I55*(1+Returns!I56)+AE56</f>
        <v>5116984.5803238768</v>
      </c>
      <c r="J56" s="14">
        <f ca="1">J55*(1+Returns!J56)+AF56</f>
        <v>0</v>
      </c>
      <c r="K56" s="14">
        <f ca="1">K55*(1+Returns!K56)+AG56</f>
        <v>0</v>
      </c>
      <c r="L56" s="14">
        <f ca="1">L55*(1+Returns!L56)+AH56</f>
        <v>20464382.516654667</v>
      </c>
      <c r="M56" s="14">
        <f ca="1">M55*(1+Returns!M56)+AI56</f>
        <v>20466000.612392224</v>
      </c>
      <c r="N56" s="14">
        <f ca="1">N55*(1+Returns!N56)+AJ56-R56-T56</f>
        <v>37789132.218633644</v>
      </c>
      <c r="O56" s="17">
        <f ca="1">(Assumptions!$B$16 / 252)*F55</f>
        <v>3266.6151512889437</v>
      </c>
      <c r="P56" s="17">
        <f t="shared" ca="1" si="4"/>
        <v>32530.618050632907</v>
      </c>
      <c r="Q56" s="16">
        <f t="shared" si="5"/>
        <v>0</v>
      </c>
      <c r="R56" s="17">
        <f t="shared" si="6"/>
        <v>0</v>
      </c>
      <c r="S56" s="19">
        <f t="shared" si="7"/>
        <v>0</v>
      </c>
      <c r="T56" s="20">
        <f ca="1">IF(AND(S56=1,F55&gt;D55),[1]Assumptions!$B$19*(F55-D55),0)</f>
        <v>0</v>
      </c>
      <c r="U56" s="21">
        <f ca="1">OFFSET(Assumptions!$B$6,U$1-1,0)*$E56</f>
        <v>8249228.724779659</v>
      </c>
      <c r="V56" s="21">
        <f ca="1">OFFSET(Assumptions!$B$6,V$1-1,0)*$E56</f>
        <v>10311535.905974574</v>
      </c>
      <c r="W56" s="21">
        <f ca="1">OFFSET(Assumptions!$B$6,W$1-1,0)*$E56</f>
        <v>5155767.9529872872</v>
      </c>
      <c r="X56" s="21">
        <f ca="1">OFFSET(Assumptions!$B$6,X$1-1,0)*$E56</f>
        <v>0</v>
      </c>
      <c r="Y56" s="21">
        <f ca="1">OFFSET(Assumptions!$B$6,Y$1-1,0)*$E56</f>
        <v>0</v>
      </c>
      <c r="Z56" s="21">
        <f ca="1">OFFSET(Assumptions!$B$6,Z$1-1,0)*$E56</f>
        <v>20623071.811949149</v>
      </c>
      <c r="AA56" s="21">
        <f ca="1">OFFSET(Assumptions!$B$6,AA$1-1,0)*$E56</f>
        <v>20623071.811949149</v>
      </c>
      <c r="AB56" s="21">
        <f ca="1">OFFSET(Assumptions!$B$6,AB$1-1,0)*$E56</f>
        <v>38152682.852105916</v>
      </c>
      <c r="AC56" s="24">
        <f t="shared" si="11"/>
        <v>0</v>
      </c>
      <c r="AD56" s="24">
        <f t="shared" si="13"/>
        <v>0</v>
      </c>
      <c r="AE56" s="24">
        <f t="shared" si="13"/>
        <v>0</v>
      </c>
      <c r="AF56" s="24">
        <f t="shared" si="13"/>
        <v>0</v>
      </c>
      <c r="AG56" s="24">
        <f t="shared" si="13"/>
        <v>0</v>
      </c>
      <c r="AH56" s="24">
        <f t="shared" si="13"/>
        <v>0</v>
      </c>
      <c r="AI56" s="24">
        <f t="shared" si="13"/>
        <v>0</v>
      </c>
      <c r="AJ56" s="24">
        <f t="shared" si="9"/>
        <v>0</v>
      </c>
      <c r="AK56" s="26">
        <f t="shared" ca="1" si="10"/>
        <v>1.7925567049250635E-3</v>
      </c>
      <c r="AL56" s="34">
        <f t="shared" ca="1" si="12"/>
        <v>3.0828284416950513E-2</v>
      </c>
    </row>
    <row r="57" spans="1:38" x14ac:dyDescent="0.25">
      <c r="A57" s="4">
        <f t="shared" si="0"/>
        <v>5</v>
      </c>
      <c r="B57" s="4">
        <f t="shared" si="1"/>
        <v>2012</v>
      </c>
      <c r="C57" s="9">
        <v>41045</v>
      </c>
      <c r="D57" s="12">
        <f ca="1">(1+Returns!E57)*D56</f>
        <v>101890102.86513306</v>
      </c>
      <c r="E57" s="12">
        <f t="shared" ca="1" si="2"/>
        <v>103199342.35444517</v>
      </c>
      <c r="F57" s="12">
        <f t="shared" ca="1" si="3"/>
        <v>103163539.26565036</v>
      </c>
      <c r="G57" s="14">
        <f ca="1">G56*(1+Returns!G57)+AC57</f>
        <v>9098214.9917940572</v>
      </c>
      <c r="H57" s="14">
        <f ca="1">H56*(1+Returns!H57)+AD57</f>
        <v>10235911.053703172</v>
      </c>
      <c r="I57" s="14">
        <f ca="1">I56*(1+Returns!I57)+AE57</f>
        <v>5118844.7656973386</v>
      </c>
      <c r="J57" s="14">
        <f ca="1">J56*(1+Returns!J57)+AF57</f>
        <v>0</v>
      </c>
      <c r="K57" s="14">
        <f ca="1">K56*(1+Returns!K57)+AG57</f>
        <v>0</v>
      </c>
      <c r="L57" s="14">
        <f ca="1">L56*(1+Returns!L57)+AH57</f>
        <v>20471465.678078812</v>
      </c>
      <c r="M57" s="14">
        <f ca="1">M56*(1+Returns!M57)+AI57</f>
        <v>20473246.488490697</v>
      </c>
      <c r="N57" s="14">
        <f ca="1">N56*(1+Returns!N57)+AJ57-R57-T57</f>
        <v>37801659.376681089</v>
      </c>
      <c r="O57" s="17">
        <f ca="1">(Assumptions!$B$16 / 252)*F56</f>
        <v>3272.4707441807964</v>
      </c>
      <c r="P57" s="17">
        <f t="shared" ca="1" si="4"/>
        <v>35803.088794813702</v>
      </c>
      <c r="Q57" s="16">
        <f t="shared" si="5"/>
        <v>0</v>
      </c>
      <c r="R57" s="17">
        <f t="shared" si="6"/>
        <v>0</v>
      </c>
      <c r="S57" s="19">
        <f t="shared" si="7"/>
        <v>0</v>
      </c>
      <c r="T57" s="20">
        <f ca="1">IF(AND(S57=1,F56&gt;D56),[1]Assumptions!$B$19*(F56-D56),0)</f>
        <v>0</v>
      </c>
      <c r="U57" s="21">
        <f ca="1">OFFSET(Assumptions!$B$6,U$1-1,0)*$E57</f>
        <v>8255947.3883556137</v>
      </c>
      <c r="V57" s="21">
        <f ca="1">OFFSET(Assumptions!$B$6,V$1-1,0)*$E57</f>
        <v>10319934.235444518</v>
      </c>
      <c r="W57" s="21">
        <f ca="1">OFFSET(Assumptions!$B$6,W$1-1,0)*$E57</f>
        <v>5159967.1177222589</v>
      </c>
      <c r="X57" s="21">
        <f ca="1">OFFSET(Assumptions!$B$6,X$1-1,0)*$E57</f>
        <v>0</v>
      </c>
      <c r="Y57" s="21">
        <f ca="1">OFFSET(Assumptions!$B$6,Y$1-1,0)*$E57</f>
        <v>0</v>
      </c>
      <c r="Z57" s="21">
        <f ca="1">OFFSET(Assumptions!$B$6,Z$1-1,0)*$E57</f>
        <v>20639868.470889036</v>
      </c>
      <c r="AA57" s="21">
        <f ca="1">OFFSET(Assumptions!$B$6,AA$1-1,0)*$E57</f>
        <v>20639868.470889036</v>
      </c>
      <c r="AB57" s="21">
        <f ca="1">OFFSET(Assumptions!$B$6,AB$1-1,0)*$E57</f>
        <v>38183756.671144716</v>
      </c>
      <c r="AC57" s="24">
        <f t="shared" si="11"/>
        <v>0</v>
      </c>
      <c r="AD57" s="24">
        <f t="shared" si="13"/>
        <v>0</v>
      </c>
      <c r="AE57" s="24">
        <f t="shared" si="13"/>
        <v>0</v>
      </c>
      <c r="AF57" s="24">
        <f t="shared" si="13"/>
        <v>0</v>
      </c>
      <c r="AG57" s="24">
        <f t="shared" si="13"/>
        <v>0</v>
      </c>
      <c r="AH57" s="24">
        <f t="shared" si="13"/>
        <v>0</v>
      </c>
      <c r="AI57" s="24">
        <f t="shared" si="13"/>
        <v>0</v>
      </c>
      <c r="AJ57" s="24">
        <f t="shared" si="9"/>
        <v>0</v>
      </c>
      <c r="AK57" s="26">
        <f t="shared" ca="1" si="10"/>
        <v>7.829705992294933E-4</v>
      </c>
      <c r="AL57" s="34">
        <f t="shared" ca="1" si="12"/>
        <v>3.163539265650317E-2</v>
      </c>
    </row>
    <row r="58" spans="1:38" x14ac:dyDescent="0.25">
      <c r="A58" s="4">
        <f t="shared" si="0"/>
        <v>5</v>
      </c>
      <c r="B58" s="4">
        <f t="shared" si="1"/>
        <v>2012</v>
      </c>
      <c r="C58" s="9">
        <v>41046</v>
      </c>
      <c r="D58" s="12">
        <f ca="1">(1+Returns!E58)*D57</f>
        <v>101923949.73840383</v>
      </c>
      <c r="E58" s="12">
        <f t="shared" ca="1" si="2"/>
        <v>103249968.72423746</v>
      </c>
      <c r="F58" s="12">
        <f t="shared" ca="1" si="3"/>
        <v>103210890.60245009</v>
      </c>
      <c r="G58" s="14">
        <f ca="1">G57*(1+Returns!G58)+AC58</f>
        <v>9116520.0848445594</v>
      </c>
      <c r="H58" s="14">
        <f ca="1">H57*(1+Returns!H58)+AD58</f>
        <v>10239474.115715861</v>
      </c>
      <c r="I58" s="14">
        <f ca="1">I57*(1+Returns!I58)+AE58</f>
        <v>5120707.6941566989</v>
      </c>
      <c r="J58" s="14">
        <f ca="1">J57*(1+Returns!J58)+AF58</f>
        <v>0</v>
      </c>
      <c r="K58" s="14">
        <f ca="1">K57*(1+Returns!K58)+AG58</f>
        <v>0</v>
      </c>
      <c r="L58" s="14">
        <f ca="1">L57*(1+Returns!L58)+AH58</f>
        <v>20478559.178061374</v>
      </c>
      <c r="M58" s="14">
        <f ca="1">M57*(1+Returns!M58)+AI58</f>
        <v>20480502.990213141</v>
      </c>
      <c r="N58" s="14">
        <f ca="1">N57*(1+Returns!N58)+AJ58-R58-T58</f>
        <v>37814204.661245823</v>
      </c>
      <c r="O58" s="17">
        <f ca="1">(Assumptions!$B$16 / 252)*F57</f>
        <v>3275.0329925603287</v>
      </c>
      <c r="P58" s="17">
        <f t="shared" ca="1" si="4"/>
        <v>39078.121787374032</v>
      </c>
      <c r="Q58" s="16">
        <f t="shared" si="5"/>
        <v>0</v>
      </c>
      <c r="R58" s="17">
        <f t="shared" si="6"/>
        <v>0</v>
      </c>
      <c r="S58" s="19">
        <f t="shared" si="7"/>
        <v>0</v>
      </c>
      <c r="T58" s="20">
        <f ca="1">IF(AND(S58=1,F57&gt;D57),[1]Assumptions!$B$19*(F57-D57),0)</f>
        <v>0</v>
      </c>
      <c r="U58" s="21">
        <f ca="1">OFFSET(Assumptions!$B$6,U$1-1,0)*$E58</f>
        <v>8259997.4979389971</v>
      </c>
      <c r="V58" s="21">
        <f ca="1">OFFSET(Assumptions!$B$6,V$1-1,0)*$E58</f>
        <v>10324996.872423746</v>
      </c>
      <c r="W58" s="21">
        <f ca="1">OFFSET(Assumptions!$B$6,W$1-1,0)*$E58</f>
        <v>5162498.4362118728</v>
      </c>
      <c r="X58" s="21">
        <f ca="1">OFFSET(Assumptions!$B$6,X$1-1,0)*$E58</f>
        <v>0</v>
      </c>
      <c r="Y58" s="21">
        <f ca="1">OFFSET(Assumptions!$B$6,Y$1-1,0)*$E58</f>
        <v>0</v>
      </c>
      <c r="Z58" s="21">
        <f ca="1">OFFSET(Assumptions!$B$6,Z$1-1,0)*$E58</f>
        <v>20649993.744847491</v>
      </c>
      <c r="AA58" s="21">
        <f ca="1">OFFSET(Assumptions!$B$6,AA$1-1,0)*$E58</f>
        <v>20649993.744847491</v>
      </c>
      <c r="AB58" s="21">
        <f ca="1">OFFSET(Assumptions!$B$6,AB$1-1,0)*$E58</f>
        <v>38202488.427967861</v>
      </c>
      <c r="AC58" s="24">
        <f t="shared" si="11"/>
        <v>0</v>
      </c>
      <c r="AD58" s="24">
        <f t="shared" si="13"/>
        <v>0</v>
      </c>
      <c r="AE58" s="24">
        <f t="shared" si="13"/>
        <v>0</v>
      </c>
      <c r="AF58" s="24">
        <f t="shared" si="13"/>
        <v>0</v>
      </c>
      <c r="AG58" s="24">
        <f t="shared" si="13"/>
        <v>0</v>
      </c>
      <c r="AH58" s="24">
        <f t="shared" si="13"/>
        <v>0</v>
      </c>
      <c r="AI58" s="24">
        <f t="shared" si="13"/>
        <v>0</v>
      </c>
      <c r="AJ58" s="24">
        <f t="shared" si="9"/>
        <v>0</v>
      </c>
      <c r="AK58" s="26">
        <f t="shared" ca="1" si="10"/>
        <v>4.5899294592621764E-4</v>
      </c>
      <c r="AL58" s="34">
        <f t="shared" ca="1" si="12"/>
        <v>3.2108906024500339E-2</v>
      </c>
    </row>
    <row r="59" spans="1:38" x14ac:dyDescent="0.25">
      <c r="A59" s="4">
        <f t="shared" si="0"/>
        <v>5</v>
      </c>
      <c r="B59" s="4">
        <f t="shared" si="1"/>
        <v>2012</v>
      </c>
      <c r="C59" s="9">
        <v>41047</v>
      </c>
      <c r="D59" s="12">
        <f ca="1">(1+Returns!E59)*D58</f>
        <v>101957844.54788934</v>
      </c>
      <c r="E59" s="12">
        <f t="shared" ca="1" si="2"/>
        <v>103320259.24923167</v>
      </c>
      <c r="F59" s="12">
        <f t="shared" ca="1" si="3"/>
        <v>103277904.59123468</v>
      </c>
      <c r="G59" s="14">
        <f ca="1">G58*(1+Returns!G59)+AC59</f>
        <v>9154443.2325482834</v>
      </c>
      <c r="H59" s="14">
        <f ca="1">H58*(1+Returns!H59)+AD59</f>
        <v>10243042.273108291</v>
      </c>
      <c r="I59" s="14">
        <f ca="1">I58*(1+Returns!I59)+AE59</f>
        <v>5122573.3123056097</v>
      </c>
      <c r="J59" s="14">
        <f ca="1">J58*(1+Returns!J59)+AF59</f>
        <v>0</v>
      </c>
      <c r="K59" s="14">
        <f ca="1">K58*(1+Returns!K59)+AG59</f>
        <v>0</v>
      </c>
      <c r="L59" s="14">
        <f ca="1">L58*(1+Returns!L59)+AH59</f>
        <v>20485662.812383521</v>
      </c>
      <c r="M59" s="14">
        <f ca="1">M58*(1+Returns!M59)+AI59</f>
        <v>20487769.909067128</v>
      </c>
      <c r="N59" s="14">
        <f ca="1">N58*(1+Returns!N59)+AJ59-R59-T59</f>
        <v>37826767.709818833</v>
      </c>
      <c r="O59" s="17">
        <f ca="1">(Assumptions!$B$16 / 252)*F58</f>
        <v>3276.5362096015901</v>
      </c>
      <c r="P59" s="17">
        <f t="shared" ca="1" si="4"/>
        <v>42354.65799697562</v>
      </c>
      <c r="Q59" s="16">
        <f t="shared" si="5"/>
        <v>0</v>
      </c>
      <c r="R59" s="17">
        <f t="shared" si="6"/>
        <v>0</v>
      </c>
      <c r="S59" s="19">
        <f t="shared" si="7"/>
        <v>0</v>
      </c>
      <c r="T59" s="20">
        <f ca="1">IF(AND(S59=1,F58&gt;D58),[1]Assumptions!$B$19*(F58-D58),0)</f>
        <v>0</v>
      </c>
      <c r="U59" s="21">
        <f ca="1">OFFSET(Assumptions!$B$6,U$1-1,0)*$E59</f>
        <v>8265620.7399385339</v>
      </c>
      <c r="V59" s="21">
        <f ca="1">OFFSET(Assumptions!$B$6,V$1-1,0)*$E59</f>
        <v>10332025.924923167</v>
      </c>
      <c r="W59" s="21">
        <f ca="1">OFFSET(Assumptions!$B$6,W$1-1,0)*$E59</f>
        <v>5166012.9624615833</v>
      </c>
      <c r="X59" s="21">
        <f ca="1">OFFSET(Assumptions!$B$6,X$1-1,0)*$E59</f>
        <v>0</v>
      </c>
      <c r="Y59" s="21">
        <f ca="1">OFFSET(Assumptions!$B$6,Y$1-1,0)*$E59</f>
        <v>0</v>
      </c>
      <c r="Z59" s="21">
        <f ca="1">OFFSET(Assumptions!$B$6,Z$1-1,0)*$E59</f>
        <v>20664051.849846333</v>
      </c>
      <c r="AA59" s="21">
        <f ca="1">OFFSET(Assumptions!$B$6,AA$1-1,0)*$E59</f>
        <v>20664051.849846333</v>
      </c>
      <c r="AB59" s="21">
        <f ca="1">OFFSET(Assumptions!$B$6,AB$1-1,0)*$E59</f>
        <v>38228495.922215715</v>
      </c>
      <c r="AC59" s="24">
        <f t="shared" si="11"/>
        <v>0</v>
      </c>
      <c r="AD59" s="24">
        <f t="shared" si="13"/>
        <v>0</v>
      </c>
      <c r="AE59" s="24">
        <f t="shared" si="13"/>
        <v>0</v>
      </c>
      <c r="AF59" s="24">
        <f t="shared" si="13"/>
        <v>0</v>
      </c>
      <c r="AG59" s="24">
        <f t="shared" si="13"/>
        <v>0</v>
      </c>
      <c r="AH59" s="24">
        <f t="shared" si="13"/>
        <v>0</v>
      </c>
      <c r="AI59" s="24">
        <f t="shared" si="13"/>
        <v>0</v>
      </c>
      <c r="AJ59" s="24">
        <f t="shared" si="9"/>
        <v>0</v>
      </c>
      <c r="AK59" s="26">
        <f t="shared" ca="1" si="10"/>
        <v>6.4929183726092354E-4</v>
      </c>
      <c r="AL59" s="34">
        <f t="shared" ca="1" si="12"/>
        <v>3.2779045912346261E-2</v>
      </c>
    </row>
    <row r="60" spans="1:38" x14ac:dyDescent="0.25">
      <c r="A60" s="4">
        <f t="shared" si="0"/>
        <v>5</v>
      </c>
      <c r="B60" s="4">
        <f t="shared" si="1"/>
        <v>2012</v>
      </c>
      <c r="C60" s="9">
        <v>41050</v>
      </c>
      <c r="D60" s="12">
        <f ca="1">(1+Returns!E60)*D59</f>
        <v>101991825.05832025</v>
      </c>
      <c r="E60" s="12">
        <f t="shared" ca="1" si="2"/>
        <v>103456615.24652982</v>
      </c>
      <c r="F60" s="12">
        <f t="shared" ca="1" si="3"/>
        <v>103410981.92489502</v>
      </c>
      <c r="G60" s="14">
        <f ca="1">G59*(1+Returns!G60)+AC60</f>
        <v>9258349.7391706556</v>
      </c>
      <c r="H60" s="14">
        <f ca="1">H59*(1+Returns!H60)+AD60</f>
        <v>10246619.493856961</v>
      </c>
      <c r="I60" s="14">
        <f ca="1">I59*(1+Returns!I60)+AE60</f>
        <v>5124443.6908758916</v>
      </c>
      <c r="J60" s="14">
        <f ca="1">J59*(1+Returns!J60)+AF60</f>
        <v>0</v>
      </c>
      <c r="K60" s="14">
        <f ca="1">K59*(1+Returns!K60)+AG60</f>
        <v>0</v>
      </c>
      <c r="L60" s="14">
        <f ca="1">L59*(1+Returns!L60)+AH60</f>
        <v>20492784.48215894</v>
      </c>
      <c r="M60" s="14">
        <f ca="1">M59*(1+Returns!M60)+AI60</f>
        <v>20495055.320104368</v>
      </c>
      <c r="N60" s="14">
        <f ca="1">N59*(1+Returns!N60)+AJ60-R60-T60</f>
        <v>37839362.52036301</v>
      </c>
      <c r="O60" s="17">
        <f ca="1">(Assumptions!$B$16 / 252)*F59</f>
        <v>3278.6636378169737</v>
      </c>
      <c r="P60" s="17">
        <f t="shared" ca="1" si="4"/>
        <v>45633.321634792592</v>
      </c>
      <c r="Q60" s="16">
        <f t="shared" si="5"/>
        <v>0</v>
      </c>
      <c r="R60" s="17">
        <f t="shared" si="6"/>
        <v>0</v>
      </c>
      <c r="S60" s="19">
        <f t="shared" si="7"/>
        <v>0</v>
      </c>
      <c r="T60" s="20">
        <f ca="1">IF(AND(S60=1,F59&gt;D59),[1]Assumptions!$B$19*(F59-D59),0)</f>
        <v>0</v>
      </c>
      <c r="U60" s="21">
        <f ca="1">OFFSET(Assumptions!$B$6,U$1-1,0)*$E60</f>
        <v>8276529.2197223855</v>
      </c>
      <c r="V60" s="21">
        <f ca="1">OFFSET(Assumptions!$B$6,V$1-1,0)*$E60</f>
        <v>10345661.524652982</v>
      </c>
      <c r="W60" s="21">
        <f ca="1">OFFSET(Assumptions!$B$6,W$1-1,0)*$E60</f>
        <v>5172830.7623264911</v>
      </c>
      <c r="X60" s="21">
        <f ca="1">OFFSET(Assumptions!$B$6,X$1-1,0)*$E60</f>
        <v>0</v>
      </c>
      <c r="Y60" s="21">
        <f ca="1">OFFSET(Assumptions!$B$6,Y$1-1,0)*$E60</f>
        <v>0</v>
      </c>
      <c r="Z60" s="21">
        <f ca="1">OFFSET(Assumptions!$B$6,Z$1-1,0)*$E60</f>
        <v>20691323.049305964</v>
      </c>
      <c r="AA60" s="21">
        <f ca="1">OFFSET(Assumptions!$B$6,AA$1-1,0)*$E60</f>
        <v>20691323.049305964</v>
      </c>
      <c r="AB60" s="21">
        <f ca="1">OFFSET(Assumptions!$B$6,AB$1-1,0)*$E60</f>
        <v>38278947.641216032</v>
      </c>
      <c r="AC60" s="24">
        <f t="shared" si="11"/>
        <v>0</v>
      </c>
      <c r="AD60" s="24">
        <f t="shared" si="13"/>
        <v>0</v>
      </c>
      <c r="AE60" s="24">
        <f t="shared" si="13"/>
        <v>0</v>
      </c>
      <c r="AF60" s="24">
        <f t="shared" si="13"/>
        <v>0</v>
      </c>
      <c r="AG60" s="24">
        <f t="shared" si="13"/>
        <v>0</v>
      </c>
      <c r="AH60" s="24">
        <f t="shared" si="13"/>
        <v>0</v>
      </c>
      <c r="AI60" s="24">
        <f t="shared" si="13"/>
        <v>0</v>
      </c>
      <c r="AJ60" s="24">
        <f t="shared" si="9"/>
        <v>0</v>
      </c>
      <c r="AK60" s="26">
        <f t="shared" ca="1" si="10"/>
        <v>1.2885363446037967E-3</v>
      </c>
      <c r="AL60" s="34">
        <f t="shared" ca="1" si="12"/>
        <v>3.4109819248949513E-2</v>
      </c>
    </row>
    <row r="61" spans="1:38" x14ac:dyDescent="0.25">
      <c r="A61" s="4">
        <f t="shared" si="0"/>
        <v>5</v>
      </c>
      <c r="B61" s="4">
        <f t="shared" si="1"/>
        <v>2012</v>
      </c>
      <c r="C61" s="9">
        <v>41051</v>
      </c>
      <c r="D61" s="12">
        <f ca="1">(1+Returns!E61)*D60</f>
        <v>102025705.72268638</v>
      </c>
      <c r="E61" s="12">
        <f t="shared" ca="1" si="2"/>
        <v>103502481.60681021</v>
      </c>
      <c r="F61" s="12">
        <f t="shared" ca="1" si="3"/>
        <v>103453565.39686035</v>
      </c>
      <c r="G61" s="14">
        <f ca="1">G60*(1+Returns!G61)+AC61</f>
        <v>9271861.4279332515</v>
      </c>
      <c r="H61" s="14">
        <f ca="1">H60*(1+Returns!H61)+AD61</f>
        <v>10250186.283416336</v>
      </c>
      <c r="I61" s="14">
        <f ca="1">I60*(1+Returns!I61)+AE61</f>
        <v>5126308.6569819348</v>
      </c>
      <c r="J61" s="14">
        <f ca="1">J60*(1+Returns!J61)+AF61</f>
        <v>0</v>
      </c>
      <c r="K61" s="14">
        <f ca="1">K60*(1+Returns!K61)+AG61</f>
        <v>0</v>
      </c>
      <c r="L61" s="14">
        <f ca="1">L60*(1+Returns!L61)+AH61</f>
        <v>20499885.369249918</v>
      </c>
      <c r="M61" s="14">
        <f ca="1">M60*(1+Returns!M61)+AI61</f>
        <v>20502319.551710993</v>
      </c>
      <c r="N61" s="14">
        <f ca="1">N60*(1+Returns!N61)+AJ61-R61-T61</f>
        <v>37851920.31751778</v>
      </c>
      <c r="O61" s="17">
        <f ca="1">(Assumptions!$B$16 / 252)*F60</f>
        <v>3282.8883150760321</v>
      </c>
      <c r="P61" s="17">
        <f t="shared" ca="1" si="4"/>
        <v>48916.209949868622</v>
      </c>
      <c r="Q61" s="16">
        <f t="shared" si="5"/>
        <v>0</v>
      </c>
      <c r="R61" s="17">
        <f t="shared" si="6"/>
        <v>0</v>
      </c>
      <c r="S61" s="19">
        <f t="shared" si="7"/>
        <v>0</v>
      </c>
      <c r="T61" s="20">
        <f ca="1">IF(AND(S61=1,F60&gt;D60),[1]Assumptions!$B$19*(F60-D60),0)</f>
        <v>0</v>
      </c>
      <c r="U61" s="21">
        <f ca="1">OFFSET(Assumptions!$B$6,U$1-1,0)*$E61</f>
        <v>8280198.5285448171</v>
      </c>
      <c r="V61" s="21">
        <f ca="1">OFFSET(Assumptions!$B$6,V$1-1,0)*$E61</f>
        <v>10350248.160681022</v>
      </c>
      <c r="W61" s="21">
        <f ca="1">OFFSET(Assumptions!$B$6,W$1-1,0)*$E61</f>
        <v>5175124.0803405112</v>
      </c>
      <c r="X61" s="21">
        <f ca="1">OFFSET(Assumptions!$B$6,X$1-1,0)*$E61</f>
        <v>0</v>
      </c>
      <c r="Y61" s="21">
        <f ca="1">OFFSET(Assumptions!$B$6,Y$1-1,0)*$E61</f>
        <v>0</v>
      </c>
      <c r="Z61" s="21">
        <f ca="1">OFFSET(Assumptions!$B$6,Z$1-1,0)*$E61</f>
        <v>20700496.321362045</v>
      </c>
      <c r="AA61" s="21">
        <f ca="1">OFFSET(Assumptions!$B$6,AA$1-1,0)*$E61</f>
        <v>20700496.321362045</v>
      </c>
      <c r="AB61" s="21">
        <f ca="1">OFFSET(Assumptions!$B$6,AB$1-1,0)*$E61</f>
        <v>38295918.194519781</v>
      </c>
      <c r="AC61" s="24">
        <f t="shared" si="11"/>
        <v>0</v>
      </c>
      <c r="AD61" s="24">
        <f t="shared" si="13"/>
        <v>0</v>
      </c>
      <c r="AE61" s="24">
        <f t="shared" si="13"/>
        <v>0</v>
      </c>
      <c r="AF61" s="24">
        <f t="shared" si="13"/>
        <v>0</v>
      </c>
      <c r="AG61" s="24">
        <f t="shared" si="13"/>
        <v>0</v>
      </c>
      <c r="AH61" s="24">
        <f t="shared" si="13"/>
        <v>0</v>
      </c>
      <c r="AI61" s="24">
        <f t="shared" si="13"/>
        <v>0</v>
      </c>
      <c r="AJ61" s="24">
        <f t="shared" si="9"/>
        <v>0</v>
      </c>
      <c r="AK61" s="26">
        <f t="shared" ca="1" si="10"/>
        <v>4.1178868213687103E-4</v>
      </c>
      <c r="AL61" s="34">
        <f t="shared" ca="1" si="12"/>
        <v>3.4535653968602809E-2</v>
      </c>
    </row>
    <row r="62" spans="1:38" x14ac:dyDescent="0.25">
      <c r="A62" s="4">
        <f t="shared" si="0"/>
        <v>5</v>
      </c>
      <c r="B62" s="4">
        <f t="shared" si="1"/>
        <v>2012</v>
      </c>
      <c r="C62" s="9">
        <v>41052</v>
      </c>
      <c r="D62" s="12">
        <f ca="1">(1+Returns!E62)*D61</f>
        <v>102059746.59940074</v>
      </c>
      <c r="E62" s="12">
        <f t="shared" ca="1" si="2"/>
        <v>103417417.7966907</v>
      </c>
      <c r="F62" s="12">
        <f t="shared" ca="1" si="3"/>
        <v>103365217.34656951</v>
      </c>
      <c r="G62" s="14">
        <f ca="1">G61*(1+Returns!G62)+AC62</f>
        <v>9154289.7776672803</v>
      </c>
      <c r="H62" s="14">
        <f ca="1">H61*(1+Returns!H62)+AD62</f>
        <v>10253769.965377299</v>
      </c>
      <c r="I62" s="14">
        <f ca="1">I61*(1+Returns!I62)+AE62</f>
        <v>5128182.4692135602</v>
      </c>
      <c r="J62" s="14">
        <f ca="1">J61*(1+Returns!J62)+AF62</f>
        <v>0</v>
      </c>
      <c r="K62" s="14">
        <f ca="1">K61*(1+Returns!K62)+AG62</f>
        <v>0</v>
      </c>
      <c r="L62" s="14">
        <f ca="1">L61*(1+Returns!L62)+AH62</f>
        <v>20507019.881132804</v>
      </c>
      <c r="M62" s="14">
        <f ca="1">M61*(1+Returns!M62)+AI62</f>
        <v>20509618.208090488</v>
      </c>
      <c r="N62" s="14">
        <f ca="1">N61*(1+Returns!N62)+AJ62-R62-T62</f>
        <v>37864537.495209269</v>
      </c>
      <c r="O62" s="17">
        <f ca="1">(Assumptions!$B$16 / 252)*F61</f>
        <v>3284.2401713288996</v>
      </c>
      <c r="P62" s="17">
        <f t="shared" ca="1" si="4"/>
        <v>52200.450121197522</v>
      </c>
      <c r="Q62" s="16">
        <f t="shared" si="5"/>
        <v>0</v>
      </c>
      <c r="R62" s="17">
        <f t="shared" si="6"/>
        <v>0</v>
      </c>
      <c r="S62" s="19">
        <f t="shared" si="7"/>
        <v>0</v>
      </c>
      <c r="T62" s="20">
        <f ca="1">IF(AND(S62=1,F61&gt;D61),[1]Assumptions!$B$19*(F61-D61),0)</f>
        <v>0</v>
      </c>
      <c r="U62" s="21">
        <f ca="1">OFFSET(Assumptions!$B$6,U$1-1,0)*$E62</f>
        <v>8273393.4237352563</v>
      </c>
      <c r="V62" s="21">
        <f ca="1">OFFSET(Assumptions!$B$6,V$1-1,0)*$E62</f>
        <v>10341741.779669071</v>
      </c>
      <c r="W62" s="21">
        <f ca="1">OFFSET(Assumptions!$B$6,W$1-1,0)*$E62</f>
        <v>5170870.8898345353</v>
      </c>
      <c r="X62" s="21">
        <f ca="1">OFFSET(Assumptions!$B$6,X$1-1,0)*$E62</f>
        <v>0</v>
      </c>
      <c r="Y62" s="21">
        <f ca="1">OFFSET(Assumptions!$B$6,Y$1-1,0)*$E62</f>
        <v>0</v>
      </c>
      <c r="Z62" s="21">
        <f ca="1">OFFSET(Assumptions!$B$6,Z$1-1,0)*$E62</f>
        <v>20683483.559338141</v>
      </c>
      <c r="AA62" s="21">
        <f ca="1">OFFSET(Assumptions!$B$6,AA$1-1,0)*$E62</f>
        <v>20683483.559338141</v>
      </c>
      <c r="AB62" s="21">
        <f ca="1">OFFSET(Assumptions!$B$6,AB$1-1,0)*$E62</f>
        <v>38264444.58477556</v>
      </c>
      <c r="AC62" s="24">
        <f t="shared" si="11"/>
        <v>0</v>
      </c>
      <c r="AD62" s="24">
        <f t="shared" si="13"/>
        <v>0</v>
      </c>
      <c r="AE62" s="24">
        <f t="shared" si="13"/>
        <v>0</v>
      </c>
      <c r="AF62" s="24">
        <f t="shared" si="13"/>
        <v>0</v>
      </c>
      <c r="AG62" s="24">
        <f t="shared" si="13"/>
        <v>0</v>
      </c>
      <c r="AH62" s="24">
        <f t="shared" si="13"/>
        <v>0</v>
      </c>
      <c r="AI62" s="24">
        <f t="shared" si="13"/>
        <v>0</v>
      </c>
      <c r="AJ62" s="24">
        <f t="shared" si="9"/>
        <v>0</v>
      </c>
      <c r="AK62" s="26">
        <f t="shared" ca="1" si="10"/>
        <v>-8.5398748657838919E-4</v>
      </c>
      <c r="AL62" s="34">
        <f t="shared" ca="1" si="12"/>
        <v>3.365217346569449E-2</v>
      </c>
    </row>
    <row r="63" spans="1:38" x14ac:dyDescent="0.25">
      <c r="A63" s="4">
        <f t="shared" si="0"/>
        <v>5</v>
      </c>
      <c r="B63" s="4">
        <f t="shared" si="1"/>
        <v>2012</v>
      </c>
      <c r="C63" s="9">
        <v>41053</v>
      </c>
      <c r="D63" s="12">
        <f ca="1">(1+Returns!E63)*D62</f>
        <v>102093835.57536241</v>
      </c>
      <c r="E63" s="12">
        <f t="shared" ca="1" si="2"/>
        <v>103322675.02958125</v>
      </c>
      <c r="F63" s="12">
        <f t="shared" ca="1" si="3"/>
        <v>103267193.14398873</v>
      </c>
      <c r="G63" s="14">
        <f ca="1">G62*(1+Returns!G63)+AC63</f>
        <v>9026992.9088514633</v>
      </c>
      <c r="H63" s="14">
        <f ca="1">H62*(1+Returns!H63)+AD63</f>
        <v>10257358.760685084</v>
      </c>
      <c r="I63" s="14">
        <f ca="1">I62*(1+Returns!I63)+AE63</f>
        <v>5130058.9809503397</v>
      </c>
      <c r="J63" s="14">
        <f ca="1">J62*(1+Returns!J63)+AF63</f>
        <v>0</v>
      </c>
      <c r="K63" s="14">
        <f ca="1">K62*(1+Returns!K63)+AG63</f>
        <v>0</v>
      </c>
      <c r="L63" s="14">
        <f ca="1">L62*(1+Returns!L63)+AH63</f>
        <v>20514164.562964588</v>
      </c>
      <c r="M63" s="14">
        <f ca="1">M62*(1+Returns!M63)+AI63</f>
        <v>20516927.318849616</v>
      </c>
      <c r="N63" s="14">
        <f ca="1">N62*(1+Returns!N63)+AJ63-R63-T63</f>
        <v>37877172.497280166</v>
      </c>
      <c r="O63" s="17">
        <f ca="1">(Assumptions!$B$16 / 252)*F62</f>
        <v>3281.4354713196667</v>
      </c>
      <c r="P63" s="17">
        <f t="shared" ca="1" si="4"/>
        <v>55481.885592517188</v>
      </c>
      <c r="Q63" s="16">
        <f t="shared" si="5"/>
        <v>0</v>
      </c>
      <c r="R63" s="17">
        <f t="shared" si="6"/>
        <v>0</v>
      </c>
      <c r="S63" s="19">
        <f t="shared" si="7"/>
        <v>0</v>
      </c>
      <c r="T63" s="20">
        <f ca="1">IF(AND(S63=1,F62&gt;D62),[1]Assumptions!$B$19*(F62-D62),0)</f>
        <v>0</v>
      </c>
      <c r="U63" s="21">
        <f ca="1">OFFSET(Assumptions!$B$6,U$1-1,0)*$E63</f>
        <v>8265814.0023665</v>
      </c>
      <c r="V63" s="21">
        <f ca="1">OFFSET(Assumptions!$B$6,V$1-1,0)*$E63</f>
        <v>10332267.502958126</v>
      </c>
      <c r="W63" s="21">
        <f ca="1">OFFSET(Assumptions!$B$6,W$1-1,0)*$E63</f>
        <v>5166133.7514790632</v>
      </c>
      <c r="X63" s="21">
        <f ca="1">OFFSET(Assumptions!$B$6,X$1-1,0)*$E63</f>
        <v>0</v>
      </c>
      <c r="Y63" s="21">
        <f ca="1">OFFSET(Assumptions!$B$6,Y$1-1,0)*$E63</f>
        <v>0</v>
      </c>
      <c r="Z63" s="21">
        <f ca="1">OFFSET(Assumptions!$B$6,Z$1-1,0)*$E63</f>
        <v>20664535.005916253</v>
      </c>
      <c r="AA63" s="21">
        <f ca="1">OFFSET(Assumptions!$B$6,AA$1-1,0)*$E63</f>
        <v>20664535.005916253</v>
      </c>
      <c r="AB63" s="21">
        <f ca="1">OFFSET(Assumptions!$B$6,AB$1-1,0)*$E63</f>
        <v>38229389.760945059</v>
      </c>
      <c r="AC63" s="24">
        <f t="shared" si="11"/>
        <v>0</v>
      </c>
      <c r="AD63" s="24">
        <f t="shared" si="13"/>
        <v>0</v>
      </c>
      <c r="AE63" s="24">
        <f t="shared" si="13"/>
        <v>0</v>
      </c>
      <c r="AF63" s="24">
        <f t="shared" si="13"/>
        <v>0</v>
      </c>
      <c r="AG63" s="24">
        <f t="shared" ref="AG63:AI126" si="14">IF($Q63=1,Y62-K62,0)</f>
        <v>0</v>
      </c>
      <c r="AH63" s="24">
        <f t="shared" si="14"/>
        <v>0</v>
      </c>
      <c r="AI63" s="24">
        <f t="shared" si="14"/>
        <v>0</v>
      </c>
      <c r="AJ63" s="24">
        <f t="shared" si="9"/>
        <v>0</v>
      </c>
      <c r="AK63" s="26">
        <f t="shared" ca="1" si="10"/>
        <v>-9.4832870376615475E-4</v>
      </c>
      <c r="AL63" s="34">
        <f t="shared" ca="1" si="12"/>
        <v>3.267193143988667E-2</v>
      </c>
    </row>
    <row r="64" spans="1:38" x14ac:dyDescent="0.25">
      <c r="A64" s="4">
        <f t="shared" si="0"/>
        <v>5</v>
      </c>
      <c r="B64" s="4">
        <f t="shared" si="1"/>
        <v>2012</v>
      </c>
      <c r="C64" s="9">
        <v>41054</v>
      </c>
      <c r="D64" s="12">
        <f ca="1">(1+Returns!E64)*D63</f>
        <v>102127935.93738294</v>
      </c>
      <c r="E64" s="12">
        <f t="shared" ca="1" si="2"/>
        <v>103244540.19509822</v>
      </c>
      <c r="F64" s="12">
        <f t="shared" ca="1" si="3"/>
        <v>103185779.98591383</v>
      </c>
      <c r="G64" s="14">
        <f ca="1">G63*(1+Returns!G64)+AC64</f>
        <v>8916292.7197651453</v>
      </c>
      <c r="H64" s="14">
        <f ca="1">H63*(1+Returns!H64)+AD64</f>
        <v>10260948.812062765</v>
      </c>
      <c r="I64" s="14">
        <f ca="1">I63*(1+Returns!I64)+AE64</f>
        <v>5131936.1793429311</v>
      </c>
      <c r="J64" s="14">
        <f ca="1">J63*(1+Returns!J64)+AF64</f>
        <v>0</v>
      </c>
      <c r="K64" s="14">
        <f ca="1">K63*(1+Returns!K64)+AG64</f>
        <v>0</v>
      </c>
      <c r="L64" s="14">
        <f ca="1">L63*(1+Returns!L64)+AH64</f>
        <v>20521311.734016106</v>
      </c>
      <c r="M64" s="14">
        <f ca="1">M63*(1+Returns!M64)+AI64</f>
        <v>20524239.034391511</v>
      </c>
      <c r="N64" s="14">
        <f ca="1">N63*(1+Returns!N64)+AJ64-R64-T64</f>
        <v>37889811.715519749</v>
      </c>
      <c r="O64" s="17">
        <f ca="1">(Assumptions!$B$16 / 252)*F63</f>
        <v>3278.3235918726577</v>
      </c>
      <c r="P64" s="17">
        <f t="shared" ca="1" si="4"/>
        <v>58760.209184389845</v>
      </c>
      <c r="Q64" s="16">
        <f t="shared" si="5"/>
        <v>0</v>
      </c>
      <c r="R64" s="17">
        <f t="shared" si="6"/>
        <v>0</v>
      </c>
      <c r="S64" s="19">
        <f t="shared" si="7"/>
        <v>0</v>
      </c>
      <c r="T64" s="20">
        <f ca="1">IF(AND(S64=1,F63&gt;D63),[1]Assumptions!$B$19*(F63-D63),0)</f>
        <v>0</v>
      </c>
      <c r="U64" s="21">
        <f ca="1">OFFSET(Assumptions!$B$6,U$1-1,0)*$E64</f>
        <v>8259563.2156078583</v>
      </c>
      <c r="V64" s="21">
        <f ca="1">OFFSET(Assumptions!$B$6,V$1-1,0)*$E64</f>
        <v>10324454.019509822</v>
      </c>
      <c r="W64" s="21">
        <f ca="1">OFFSET(Assumptions!$B$6,W$1-1,0)*$E64</f>
        <v>5162227.0097549111</v>
      </c>
      <c r="X64" s="21">
        <f ca="1">OFFSET(Assumptions!$B$6,X$1-1,0)*$E64</f>
        <v>0</v>
      </c>
      <c r="Y64" s="21">
        <f ca="1">OFFSET(Assumptions!$B$6,Y$1-1,0)*$E64</f>
        <v>0</v>
      </c>
      <c r="Z64" s="21">
        <f ca="1">OFFSET(Assumptions!$B$6,Z$1-1,0)*$E64</f>
        <v>20648908.039019644</v>
      </c>
      <c r="AA64" s="21">
        <f ca="1">OFFSET(Assumptions!$B$6,AA$1-1,0)*$E64</f>
        <v>20648908.039019644</v>
      </c>
      <c r="AB64" s="21">
        <f ca="1">OFFSET(Assumptions!$B$6,AB$1-1,0)*$E64</f>
        <v>38200479.87218634</v>
      </c>
      <c r="AC64" s="24">
        <f t="shared" si="11"/>
        <v>0</v>
      </c>
      <c r="AD64" s="24">
        <f t="shared" ref="AD64:AI127" si="15">IF($Q64=1,V63-H63,0)</f>
        <v>0</v>
      </c>
      <c r="AE64" s="24">
        <f t="shared" si="15"/>
        <v>0</v>
      </c>
      <c r="AF64" s="24">
        <f t="shared" si="15"/>
        <v>0</v>
      </c>
      <c r="AG64" s="24">
        <f t="shared" si="14"/>
        <v>0</v>
      </c>
      <c r="AH64" s="24">
        <f t="shared" si="14"/>
        <v>0</v>
      </c>
      <c r="AI64" s="24">
        <f t="shared" si="14"/>
        <v>0</v>
      </c>
      <c r="AJ64" s="24">
        <f t="shared" si="9"/>
        <v>0</v>
      </c>
      <c r="AK64" s="26">
        <f t="shared" ca="1" si="10"/>
        <v>-7.8837388328534264E-4</v>
      </c>
      <c r="AL64" s="34">
        <f t="shared" ca="1" si="12"/>
        <v>3.1857799859137614E-2</v>
      </c>
    </row>
    <row r="65" spans="1:38" x14ac:dyDescent="0.25">
      <c r="A65" s="4">
        <f t="shared" si="0"/>
        <v>5</v>
      </c>
      <c r="B65" s="4">
        <f t="shared" si="1"/>
        <v>2012</v>
      </c>
      <c r="C65" s="9">
        <v>41057</v>
      </c>
      <c r="D65" s="12">
        <f ca="1">(1+Returns!E65)*D64</f>
        <v>102162085.47660168</v>
      </c>
      <c r="E65" s="12">
        <f t="shared" ca="1" si="2"/>
        <v>103173970.34257509</v>
      </c>
      <c r="F65" s="12">
        <f t="shared" ca="1" si="3"/>
        <v>103111934.39434353</v>
      </c>
      <c r="G65" s="14">
        <f ca="1">G64*(1+Returns!G65)+AC65</f>
        <v>8813110.2210665662</v>
      </c>
      <c r="H65" s="14">
        <f ca="1">H64*(1+Returns!H65)+AD65</f>
        <v>10264544.090360707</v>
      </c>
      <c r="I65" s="14">
        <f ca="1">I64*(1+Returns!I65)+AE65</f>
        <v>5133816.1366745038</v>
      </c>
      <c r="J65" s="14">
        <f ca="1">J64*(1+Returns!J65)+AF65</f>
        <v>0</v>
      </c>
      <c r="K65" s="14">
        <f ca="1">K64*(1+Returns!K65)+AG65</f>
        <v>0</v>
      </c>
      <c r="L65" s="14">
        <f ca="1">L64*(1+Returns!L65)+AH65</f>
        <v>20528469.301103819</v>
      </c>
      <c r="M65" s="14">
        <f ca="1">M64*(1+Returns!M65)+AI65</f>
        <v>20531561.435696878</v>
      </c>
      <c r="N65" s="14">
        <f ca="1">N64*(1+Returns!N65)+AJ65-R65-T65</f>
        <v>37902469.157672614</v>
      </c>
      <c r="O65" s="17">
        <f ca="1">(Assumptions!$B$16 / 252)*F64</f>
        <v>3275.7390471718672</v>
      </c>
      <c r="P65" s="17">
        <f t="shared" ca="1" si="4"/>
        <v>62035.948231561713</v>
      </c>
      <c r="Q65" s="16">
        <f t="shared" si="5"/>
        <v>0</v>
      </c>
      <c r="R65" s="17">
        <f t="shared" si="6"/>
        <v>0</v>
      </c>
      <c r="S65" s="19">
        <f t="shared" si="7"/>
        <v>0</v>
      </c>
      <c r="T65" s="20">
        <f ca="1">IF(AND(S65=1,F64&gt;D64),[1]Assumptions!$B$19*(F64-D64),0)</f>
        <v>0</v>
      </c>
      <c r="U65" s="21">
        <f ca="1">OFFSET(Assumptions!$B$6,U$1-1,0)*$E65</f>
        <v>8253917.6274060076</v>
      </c>
      <c r="V65" s="21">
        <f ca="1">OFFSET(Assumptions!$B$6,V$1-1,0)*$E65</f>
        <v>10317397.034257509</v>
      </c>
      <c r="W65" s="21">
        <f ca="1">OFFSET(Assumptions!$B$6,W$1-1,0)*$E65</f>
        <v>5158698.5171287544</v>
      </c>
      <c r="X65" s="21">
        <f ca="1">OFFSET(Assumptions!$B$6,X$1-1,0)*$E65</f>
        <v>0</v>
      </c>
      <c r="Y65" s="21">
        <f ca="1">OFFSET(Assumptions!$B$6,Y$1-1,0)*$E65</f>
        <v>0</v>
      </c>
      <c r="Z65" s="21">
        <f ca="1">OFFSET(Assumptions!$B$6,Z$1-1,0)*$E65</f>
        <v>20634794.068515018</v>
      </c>
      <c r="AA65" s="21">
        <f ca="1">OFFSET(Assumptions!$B$6,AA$1-1,0)*$E65</f>
        <v>20634794.068515018</v>
      </c>
      <c r="AB65" s="21">
        <f ca="1">OFFSET(Assumptions!$B$6,AB$1-1,0)*$E65</f>
        <v>38174369.026752785</v>
      </c>
      <c r="AC65" s="24">
        <f t="shared" si="11"/>
        <v>0</v>
      </c>
      <c r="AD65" s="24">
        <f t="shared" si="15"/>
        <v>0</v>
      </c>
      <c r="AE65" s="24">
        <f t="shared" si="15"/>
        <v>0</v>
      </c>
      <c r="AF65" s="24">
        <f t="shared" si="15"/>
        <v>0</v>
      </c>
      <c r="AG65" s="24">
        <f t="shared" si="14"/>
        <v>0</v>
      </c>
      <c r="AH65" s="24">
        <f t="shared" si="14"/>
        <v>0</v>
      </c>
      <c r="AI65" s="24">
        <f t="shared" si="14"/>
        <v>0</v>
      </c>
      <c r="AJ65" s="24">
        <f t="shared" si="9"/>
        <v>0</v>
      </c>
      <c r="AK65" s="26">
        <f t="shared" ca="1" si="10"/>
        <v>-7.1565666878115053E-4</v>
      </c>
      <c r="AL65" s="34">
        <f t="shared" ca="1" si="12"/>
        <v>3.1119343943434519E-2</v>
      </c>
    </row>
    <row r="66" spans="1:38" x14ac:dyDescent="0.25">
      <c r="A66" s="4">
        <f t="shared" si="0"/>
        <v>5</v>
      </c>
      <c r="B66" s="4">
        <f t="shared" si="1"/>
        <v>2012</v>
      </c>
      <c r="C66" s="9">
        <v>41058</v>
      </c>
      <c r="D66" s="12">
        <f ca="1">(1+Returns!E66)*D65</f>
        <v>102196208.63477172</v>
      </c>
      <c r="E66" s="12">
        <f t="shared" ca="1" si="2"/>
        <v>103190160.6041474</v>
      </c>
      <c r="F66" s="12">
        <f t="shared" ca="1" si="3"/>
        <v>103124851.26117316</v>
      </c>
      <c r="G66" s="14">
        <f ca="1">G65*(1+Returns!G66)+AC66</f>
        <v>8796712.5981050022</v>
      </c>
      <c r="H66" s="14">
        <f ca="1">H65*(1+Returns!H66)+AD66</f>
        <v>10268136.65658683</v>
      </c>
      <c r="I66" s="14">
        <f ca="1">I65*(1+Returns!I66)+AE66</f>
        <v>5135694.7098907987</v>
      </c>
      <c r="J66" s="14">
        <f ca="1">J65*(1+Returns!J66)+AF66</f>
        <v>0</v>
      </c>
      <c r="K66" s="14">
        <f ca="1">K65*(1+Returns!K66)+AG66</f>
        <v>0</v>
      </c>
      <c r="L66" s="14">
        <f ca="1">L65*(1+Returns!L66)+AH66</f>
        <v>20535621.455951288</v>
      </c>
      <c r="M66" s="14">
        <f ca="1">M65*(1+Returns!M66)+AI66</f>
        <v>20538878.366469003</v>
      </c>
      <c r="N66" s="14">
        <f ca="1">N65*(1+Returns!N66)+AJ66-R66-T66</f>
        <v>37915116.817144483</v>
      </c>
      <c r="O66" s="17">
        <f ca="1">(Assumptions!$B$16 / 252)*F65</f>
        <v>3273.3947426775721</v>
      </c>
      <c r="P66" s="17">
        <f t="shared" ca="1" si="4"/>
        <v>65309.342974239284</v>
      </c>
      <c r="Q66" s="16">
        <f t="shared" si="5"/>
        <v>0</v>
      </c>
      <c r="R66" s="17">
        <f t="shared" si="6"/>
        <v>0</v>
      </c>
      <c r="S66" s="19">
        <f t="shared" si="7"/>
        <v>0</v>
      </c>
      <c r="T66" s="20">
        <f ca="1">IF(AND(S66=1,F65&gt;D65),[1]Assumptions!$B$19*(F65-D65),0)</f>
        <v>0</v>
      </c>
      <c r="U66" s="21">
        <f ca="1">OFFSET(Assumptions!$B$6,U$1-1,0)*$E66</f>
        <v>8255212.8483317923</v>
      </c>
      <c r="V66" s="21">
        <f ca="1">OFFSET(Assumptions!$B$6,V$1-1,0)*$E66</f>
        <v>10319016.060414741</v>
      </c>
      <c r="W66" s="21">
        <f ca="1">OFFSET(Assumptions!$B$6,W$1-1,0)*$E66</f>
        <v>5159508.0302073704</v>
      </c>
      <c r="X66" s="21">
        <f ca="1">OFFSET(Assumptions!$B$6,X$1-1,0)*$E66</f>
        <v>0</v>
      </c>
      <c r="Y66" s="21">
        <f ca="1">OFFSET(Assumptions!$B$6,Y$1-1,0)*$E66</f>
        <v>0</v>
      </c>
      <c r="Z66" s="21">
        <f ca="1">OFFSET(Assumptions!$B$6,Z$1-1,0)*$E66</f>
        <v>20638032.120829482</v>
      </c>
      <c r="AA66" s="21">
        <f ca="1">OFFSET(Assumptions!$B$6,AA$1-1,0)*$E66</f>
        <v>20638032.120829482</v>
      </c>
      <c r="AB66" s="21">
        <f ca="1">OFFSET(Assumptions!$B$6,AB$1-1,0)*$E66</f>
        <v>38180359.423534542</v>
      </c>
      <c r="AC66" s="24">
        <f t="shared" si="11"/>
        <v>0</v>
      </c>
      <c r="AD66" s="24">
        <f t="shared" si="15"/>
        <v>0</v>
      </c>
      <c r="AE66" s="24">
        <f t="shared" si="15"/>
        <v>0</v>
      </c>
      <c r="AF66" s="24">
        <f t="shared" si="15"/>
        <v>0</v>
      </c>
      <c r="AG66" s="24">
        <f t="shared" si="14"/>
        <v>0</v>
      </c>
      <c r="AH66" s="24">
        <f t="shared" si="14"/>
        <v>0</v>
      </c>
      <c r="AI66" s="24">
        <f t="shared" si="14"/>
        <v>0</v>
      </c>
      <c r="AJ66" s="24">
        <f t="shared" si="9"/>
        <v>0</v>
      </c>
      <c r="AK66" s="26">
        <f t="shared" ca="1" si="10"/>
        <v>1.2527033757536721E-4</v>
      </c>
      <c r="AL66" s="34">
        <f t="shared" ca="1" si="12"/>
        <v>3.1248512611730783E-2</v>
      </c>
    </row>
    <row r="67" spans="1:38" x14ac:dyDescent="0.25">
      <c r="A67" s="4">
        <f t="shared" si="0"/>
        <v>5</v>
      </c>
      <c r="B67" s="4">
        <f t="shared" si="1"/>
        <v>2012</v>
      </c>
      <c r="C67" s="9">
        <v>41059</v>
      </c>
      <c r="D67" s="12">
        <f ca="1">(1+Returns!E67)*D66</f>
        <v>102230381.00301501</v>
      </c>
      <c r="E67" s="12">
        <f t="shared" ca="1" si="2"/>
        <v>103300126.13950327</v>
      </c>
      <c r="F67" s="12">
        <f t="shared" ca="1" si="3"/>
        <v>103231542.99172708</v>
      </c>
      <c r="G67" s="14">
        <f ca="1">G66*(1+Returns!G67)+AC67</f>
        <v>8874042.9246305805</v>
      </c>
      <c r="H67" s="14">
        <f ca="1">H66*(1+Returns!H67)+AD67</f>
        <v>10271734.453394696</v>
      </c>
      <c r="I67" s="14">
        <f ca="1">I66*(1+Returns!I67)+AE67</f>
        <v>5137576.0440666676</v>
      </c>
      <c r="J67" s="14">
        <f ca="1">J66*(1+Returns!J67)+AF67</f>
        <v>0</v>
      </c>
      <c r="K67" s="14">
        <f ca="1">K66*(1+Returns!K67)+AG67</f>
        <v>0</v>
      </c>
      <c r="L67" s="14">
        <f ca="1">L66*(1+Returns!L67)+AH67</f>
        <v>20542784.014084216</v>
      </c>
      <c r="M67" s="14">
        <f ca="1">M66*(1+Returns!M67)+AI67</f>
        <v>20546205.990626439</v>
      </c>
      <c r="N67" s="14">
        <f ca="1">N66*(1+Returns!N67)+AJ67-R67-T67</f>
        <v>37927782.712700665</v>
      </c>
      <c r="O67" s="17">
        <f ca="1">(Assumptions!$B$16 / 252)*F66</f>
        <v>3273.8048019420048</v>
      </c>
      <c r="P67" s="17">
        <f t="shared" ca="1" si="4"/>
        <v>68583.147776181286</v>
      </c>
      <c r="Q67" s="16">
        <f t="shared" si="5"/>
        <v>0</v>
      </c>
      <c r="R67" s="17">
        <f t="shared" si="6"/>
        <v>0</v>
      </c>
      <c r="S67" s="19">
        <f t="shared" si="7"/>
        <v>0</v>
      </c>
      <c r="T67" s="20">
        <f ca="1">IF(AND(S67=1,F66&gt;D66),[1]Assumptions!$B$19*(F66-D66),0)</f>
        <v>0</v>
      </c>
      <c r="U67" s="21">
        <f ca="1">OFFSET(Assumptions!$B$6,U$1-1,0)*$E67</f>
        <v>8264010.091160262</v>
      </c>
      <c r="V67" s="21">
        <f ca="1">OFFSET(Assumptions!$B$6,V$1-1,0)*$E67</f>
        <v>10330012.613950327</v>
      </c>
      <c r="W67" s="21">
        <f ca="1">OFFSET(Assumptions!$B$6,W$1-1,0)*$E67</f>
        <v>5165006.3069751635</v>
      </c>
      <c r="X67" s="21">
        <f ca="1">OFFSET(Assumptions!$B$6,X$1-1,0)*$E67</f>
        <v>0</v>
      </c>
      <c r="Y67" s="21">
        <f ca="1">OFFSET(Assumptions!$B$6,Y$1-1,0)*$E67</f>
        <v>0</v>
      </c>
      <c r="Z67" s="21">
        <f ca="1">OFFSET(Assumptions!$B$6,Z$1-1,0)*$E67</f>
        <v>20660025.227900654</v>
      </c>
      <c r="AA67" s="21">
        <f ca="1">OFFSET(Assumptions!$B$6,AA$1-1,0)*$E67</f>
        <v>20660025.227900654</v>
      </c>
      <c r="AB67" s="21">
        <f ca="1">OFFSET(Assumptions!$B$6,AB$1-1,0)*$E67</f>
        <v>38221046.671616212</v>
      </c>
      <c r="AC67" s="24">
        <f t="shared" si="11"/>
        <v>0</v>
      </c>
      <c r="AD67" s="24">
        <f t="shared" si="15"/>
        <v>0</v>
      </c>
      <c r="AE67" s="24">
        <f t="shared" si="15"/>
        <v>0</v>
      </c>
      <c r="AF67" s="24">
        <f t="shared" si="15"/>
        <v>0</v>
      </c>
      <c r="AG67" s="24">
        <f t="shared" si="14"/>
        <v>0</v>
      </c>
      <c r="AH67" s="24">
        <f t="shared" si="14"/>
        <v>0</v>
      </c>
      <c r="AI67" s="24">
        <f t="shared" si="14"/>
        <v>0</v>
      </c>
      <c r="AJ67" s="24">
        <f t="shared" si="9"/>
        <v>0</v>
      </c>
      <c r="AK67" s="26">
        <f t="shared" ca="1" si="10"/>
        <v>1.034587970301315E-3</v>
      </c>
      <c r="AL67" s="34">
        <f t="shared" ca="1" si="12"/>
        <v>3.23154299172701E-2</v>
      </c>
    </row>
    <row r="68" spans="1:38" x14ac:dyDescent="0.25">
      <c r="A68" s="4">
        <f t="shared" ref="A68:A131" si="16">MONTH(C68)</f>
        <v>5</v>
      </c>
      <c r="B68" s="4">
        <f t="shared" ref="B68:B131" si="17">YEAR(C68)</f>
        <v>2012</v>
      </c>
      <c r="C68" s="9">
        <v>41060</v>
      </c>
      <c r="D68" s="12">
        <f ca="1">(1+Returns!E68)*D67</f>
        <v>102264639.42599294</v>
      </c>
      <c r="E68" s="12">
        <f t="shared" ref="E68:E131" ca="1" si="18">SUM(G68:N68)</f>
        <v>103303235.20386481</v>
      </c>
      <c r="F68" s="12">
        <f t="shared" ref="F68:F131" ca="1" si="19">E68-P68</f>
        <v>103231374.86424762</v>
      </c>
      <c r="G68" s="14">
        <f ca="1">G67*(1+Returns!G68)+AC68</f>
        <v>8844434.317609923</v>
      </c>
      <c r="H68" s="14">
        <f ca="1">H67*(1+Returns!H68)+AD68</f>
        <v>10275341.352512743</v>
      </c>
      <c r="I68" s="14">
        <f ca="1">I67*(1+Returns!I68)+AE68</f>
        <v>5139462.1599267069</v>
      </c>
      <c r="J68" s="14">
        <f ca="1">J67*(1+Returns!J68)+AF68</f>
        <v>0</v>
      </c>
      <c r="K68" s="14">
        <f ca="1">K67*(1+Returns!K68)+AG68</f>
        <v>0</v>
      </c>
      <c r="L68" s="14">
        <f ca="1">L67*(1+Returns!L68)+AH68</f>
        <v>20549964.684880812</v>
      </c>
      <c r="M68" s="14">
        <f ca="1">M67*(1+Returns!M68)+AI68</f>
        <v>20553552.187695589</v>
      </c>
      <c r="N68" s="14">
        <f ca="1">N67*(1+Returns!N68)+AJ68-R68-T68</f>
        <v>37940480.501239024</v>
      </c>
      <c r="O68" s="17">
        <f ca="1">(Assumptions!$B$16 / 252)*F67</f>
        <v>3277.191841007209</v>
      </c>
      <c r="P68" s="17">
        <f t="shared" ca="1" si="4"/>
        <v>71860.339617188496</v>
      </c>
      <c r="Q68" s="16">
        <f t="shared" si="5"/>
        <v>0</v>
      </c>
      <c r="R68" s="17">
        <f t="shared" si="6"/>
        <v>0</v>
      </c>
      <c r="S68" s="19">
        <f t="shared" si="7"/>
        <v>0</v>
      </c>
      <c r="T68" s="20">
        <f ca="1">IF(AND(S68=1,F67&gt;D67),[1]Assumptions!$B$19*(F67-D67),0)</f>
        <v>0</v>
      </c>
      <c r="U68" s="21">
        <f ca="1">OFFSET(Assumptions!$B$6,U$1-1,0)*$E68</f>
        <v>8264258.8163091848</v>
      </c>
      <c r="V68" s="21">
        <f ca="1">OFFSET(Assumptions!$B$6,V$1-1,0)*$E68</f>
        <v>10330323.520386482</v>
      </c>
      <c r="W68" s="21">
        <f ca="1">OFFSET(Assumptions!$B$6,W$1-1,0)*$E68</f>
        <v>5165161.7601932408</v>
      </c>
      <c r="X68" s="21">
        <f ca="1">OFFSET(Assumptions!$B$6,X$1-1,0)*$E68</f>
        <v>0</v>
      </c>
      <c r="Y68" s="21">
        <f ca="1">OFFSET(Assumptions!$B$6,Y$1-1,0)*$E68</f>
        <v>0</v>
      </c>
      <c r="Z68" s="21">
        <f ca="1">OFFSET(Assumptions!$B$6,Z$1-1,0)*$E68</f>
        <v>20660647.040772963</v>
      </c>
      <c r="AA68" s="21">
        <f ca="1">OFFSET(Assumptions!$B$6,AA$1-1,0)*$E68</f>
        <v>20660647.040772963</v>
      </c>
      <c r="AB68" s="21">
        <f ca="1">OFFSET(Assumptions!$B$6,AB$1-1,0)*$E68</f>
        <v>38222197.025429979</v>
      </c>
      <c r="AC68" s="24">
        <f t="shared" si="11"/>
        <v>0</v>
      </c>
      <c r="AD68" s="24">
        <f t="shared" si="15"/>
        <v>0</v>
      </c>
      <c r="AE68" s="24">
        <f t="shared" si="15"/>
        <v>0</v>
      </c>
      <c r="AF68" s="24">
        <f t="shared" si="15"/>
        <v>0</v>
      </c>
      <c r="AG68" s="24">
        <f t="shared" si="14"/>
        <v>0</v>
      </c>
      <c r="AH68" s="24">
        <f t="shared" si="14"/>
        <v>0</v>
      </c>
      <c r="AI68" s="24">
        <f t="shared" si="14"/>
        <v>0</v>
      </c>
      <c r="AJ68" s="24">
        <f t="shared" si="9"/>
        <v>0</v>
      </c>
      <c r="AK68" s="26">
        <f t="shared" ca="1" si="10"/>
        <v>-1.6286444490809515E-6</v>
      </c>
      <c r="AL68" s="34">
        <f t="shared" ca="1" si="12"/>
        <v>3.2313748642475382E-2</v>
      </c>
    </row>
    <row r="69" spans="1:38" x14ac:dyDescent="0.25">
      <c r="A69" s="4">
        <f t="shared" si="16"/>
        <v>6</v>
      </c>
      <c r="B69" s="4">
        <f t="shared" si="17"/>
        <v>2012</v>
      </c>
      <c r="C69" s="9">
        <v>41061</v>
      </c>
      <c r="D69" s="12">
        <f ca="1">(1+Returns!E69)*D68</f>
        <v>102297114.58488905</v>
      </c>
      <c r="E69" s="12">
        <f t="shared" ca="1" si="18"/>
        <v>103258018.68812929</v>
      </c>
      <c r="F69" s="12">
        <f t="shared" ca="1" si="19"/>
        <v>103254741.50162566</v>
      </c>
      <c r="G69" s="14">
        <f ca="1">G68*(1+Returns!G69)+AC69</f>
        <v>8259885.3198567284</v>
      </c>
      <c r="H69" s="14">
        <f ca="1">H68*(1+Returns!H69)+AD69</f>
        <v>10333743.078611815</v>
      </c>
      <c r="I69" s="14">
        <f ca="1">I68*(1+Returns!I69)+AE69</f>
        <v>5166950.1251137536</v>
      </c>
      <c r="J69" s="14">
        <f ca="1">J68*(1+Returns!J69)+AF69</f>
        <v>0</v>
      </c>
      <c r="K69" s="14">
        <f ca="1">K68*(1+Returns!K69)+AG69</f>
        <v>0</v>
      </c>
      <c r="L69" s="14">
        <f ca="1">L68*(1+Returns!L69)+AH69</f>
        <v>20667454.668985836</v>
      </c>
      <c r="M69" s="14">
        <f ca="1">M68*(1+Returns!M69)+AI69</f>
        <v>20667612.012013763</v>
      </c>
      <c r="N69" s="14">
        <f ca="1">N68*(1+Returns!N69)+AJ69-R69-T69</f>
        <v>38162373.483547397</v>
      </c>
      <c r="O69" s="17">
        <f ca="1">(Assumptions!$B$16 / 252)*F68</f>
        <v>3277.1865036269082</v>
      </c>
      <c r="P69" s="17">
        <f t="shared" ref="P69:P132" ca="1" si="20">P68+O69-IF(Q69=1,P68,0)</f>
        <v>3277.186503626901</v>
      </c>
      <c r="Q69" s="16">
        <f t="shared" ref="Q69:Q132" si="21">IF(DAY(C69)&lt;DAY(C68),1,0)</f>
        <v>1</v>
      </c>
      <c r="R69" s="17">
        <f t="shared" ref="R69:R132" ca="1" si="22">IF(Q69=1,P68,0)</f>
        <v>71860.339617188496</v>
      </c>
      <c r="S69" s="19">
        <f t="shared" ref="S69:S132" si="23">IF(AND(DAY(C69)&lt;DAY(C68),OR(MONTH(C69)=7,MONTH(C69)=1)),1,0)</f>
        <v>0</v>
      </c>
      <c r="T69" s="20">
        <f ca="1">IF(AND(S69=1,F68&gt;D68),[1]Assumptions!$B$19*(F68-D68),0)</f>
        <v>0</v>
      </c>
      <c r="U69" s="21">
        <f ca="1">OFFSET(Assumptions!$B$6,U$1-1,0)*$E69</f>
        <v>8260641.4950503437</v>
      </c>
      <c r="V69" s="21">
        <f ca="1">OFFSET(Assumptions!$B$6,V$1-1,0)*$E69</f>
        <v>10325801.86881293</v>
      </c>
      <c r="W69" s="21">
        <f ca="1">OFFSET(Assumptions!$B$6,W$1-1,0)*$E69</f>
        <v>5162900.9344064649</v>
      </c>
      <c r="X69" s="21">
        <f ca="1">OFFSET(Assumptions!$B$6,X$1-1,0)*$E69</f>
        <v>0</v>
      </c>
      <c r="Y69" s="21">
        <f ca="1">OFFSET(Assumptions!$B$6,Y$1-1,0)*$E69</f>
        <v>0</v>
      </c>
      <c r="Z69" s="21">
        <f ca="1">OFFSET(Assumptions!$B$6,Z$1-1,0)*$E69</f>
        <v>20651603.73762586</v>
      </c>
      <c r="AA69" s="21">
        <f ca="1">OFFSET(Assumptions!$B$6,AA$1-1,0)*$E69</f>
        <v>20651603.73762586</v>
      </c>
      <c r="AB69" s="21">
        <f ca="1">OFFSET(Assumptions!$B$6,AB$1-1,0)*$E69</f>
        <v>38205466.914607838</v>
      </c>
      <c r="AC69" s="24">
        <f t="shared" ca="1" si="11"/>
        <v>-580175.50130073819</v>
      </c>
      <c r="AD69" s="24">
        <f t="shared" ca="1" si="15"/>
        <v>54982.167873738334</v>
      </c>
      <c r="AE69" s="24">
        <f t="shared" ca="1" si="15"/>
        <v>25699.600266533904</v>
      </c>
      <c r="AF69" s="24">
        <f t="shared" ca="1" si="15"/>
        <v>0</v>
      </c>
      <c r="AG69" s="24">
        <f t="shared" ca="1" si="14"/>
        <v>0</v>
      </c>
      <c r="AH69" s="24">
        <f t="shared" ca="1" si="14"/>
        <v>110682.35589215159</v>
      </c>
      <c r="AI69" s="24">
        <f t="shared" ca="1" si="14"/>
        <v>107094.8530773744</v>
      </c>
      <c r="AJ69" s="24">
        <f t="shared" ref="AJ69:AJ132" ca="1" si="24">-SUM(AC69:AI69)</f>
        <v>281716.52419093996</v>
      </c>
      <c r="AK69" s="26">
        <f t="shared" ref="AK69:AK132" ca="1" si="25">F69/F68-1</f>
        <v>2.2635208926313766E-4</v>
      </c>
      <c r="AL69" s="34">
        <f t="shared" ca="1" si="12"/>
        <v>3.2547415016255687E-2</v>
      </c>
    </row>
    <row r="70" spans="1:38" x14ac:dyDescent="0.25">
      <c r="A70" s="4">
        <f t="shared" si="16"/>
        <v>6</v>
      </c>
      <c r="B70" s="4">
        <f t="shared" si="17"/>
        <v>2012</v>
      </c>
      <c r="C70" s="9">
        <v>41064</v>
      </c>
      <c r="D70" s="12">
        <f ca="1">(1+Returns!E70)*D69</f>
        <v>102329636.88355789</v>
      </c>
      <c r="E70" s="12">
        <f t="shared" ca="1" si="18"/>
        <v>103428566.54217352</v>
      </c>
      <c r="F70" s="12">
        <f t="shared" ca="1" si="19"/>
        <v>103422011.42736825</v>
      </c>
      <c r="G70" s="14">
        <f ca="1">G69*(1+Returns!G70)+AC70</f>
        <v>8399203.5692191962</v>
      </c>
      <c r="H70" s="14">
        <f ca="1">H69*(1+Returns!H70)+AD70</f>
        <v>10337185.963748544</v>
      </c>
      <c r="I70" s="14">
        <f ca="1">I69*(1+Returns!I70)+AE70</f>
        <v>5168750.085500122</v>
      </c>
      <c r="J70" s="14">
        <f ca="1">J69*(1+Returns!J70)+AF70</f>
        <v>0</v>
      </c>
      <c r="K70" s="14">
        <f ca="1">K69*(1+Returns!K70)+AG70</f>
        <v>0</v>
      </c>
      <c r="L70" s="14">
        <f ca="1">L69*(1+Returns!L70)+AH70</f>
        <v>20674308.966719437</v>
      </c>
      <c r="M70" s="14">
        <f ca="1">M69*(1+Returns!M70)+AI70</f>
        <v>20674623.55333329</v>
      </c>
      <c r="N70" s="14">
        <f ca="1">N69*(1+Returns!N70)+AJ70-R70-T70</f>
        <v>38174494.403652929</v>
      </c>
      <c r="O70" s="17">
        <f ca="1">(Assumptions!$B$16 / 252)*F69</f>
        <v>3277.9283016389095</v>
      </c>
      <c r="P70" s="17">
        <f t="shared" ca="1" si="20"/>
        <v>6555.11480526581</v>
      </c>
      <c r="Q70" s="16">
        <f t="shared" si="21"/>
        <v>0</v>
      </c>
      <c r="R70" s="17">
        <f t="shared" si="22"/>
        <v>0</v>
      </c>
      <c r="S70" s="19">
        <f t="shared" si="23"/>
        <v>0</v>
      </c>
      <c r="T70" s="20">
        <f ca="1">IF(AND(S70=1,F69&gt;D69),[1]Assumptions!$B$19*(F69-D69),0)</f>
        <v>0</v>
      </c>
      <c r="U70" s="21">
        <f ca="1">OFFSET(Assumptions!$B$6,U$1-1,0)*$E70</f>
        <v>8274285.3233738821</v>
      </c>
      <c r="V70" s="21">
        <f ca="1">OFFSET(Assumptions!$B$6,V$1-1,0)*$E70</f>
        <v>10342856.654217353</v>
      </c>
      <c r="W70" s="21">
        <f ca="1">OFFSET(Assumptions!$B$6,W$1-1,0)*$E70</f>
        <v>5171428.3271086765</v>
      </c>
      <c r="X70" s="21">
        <f ca="1">OFFSET(Assumptions!$B$6,X$1-1,0)*$E70</f>
        <v>0</v>
      </c>
      <c r="Y70" s="21">
        <f ca="1">OFFSET(Assumptions!$B$6,Y$1-1,0)*$E70</f>
        <v>0</v>
      </c>
      <c r="Z70" s="21">
        <f ca="1">OFFSET(Assumptions!$B$6,Z$1-1,0)*$E70</f>
        <v>20685713.308434706</v>
      </c>
      <c r="AA70" s="21">
        <f ca="1">OFFSET(Assumptions!$B$6,AA$1-1,0)*$E70</f>
        <v>20685713.308434706</v>
      </c>
      <c r="AB70" s="21">
        <f ca="1">OFFSET(Assumptions!$B$6,AB$1-1,0)*$E70</f>
        <v>38268569.620604202</v>
      </c>
      <c r="AC70" s="24">
        <f t="shared" ref="AC70:AC133" si="26">IF(Q70=1,U69-G69,0)</f>
        <v>0</v>
      </c>
      <c r="AD70" s="24">
        <f t="shared" si="15"/>
        <v>0</v>
      </c>
      <c r="AE70" s="24">
        <f t="shared" si="15"/>
        <v>0</v>
      </c>
      <c r="AF70" s="24">
        <f t="shared" si="15"/>
        <v>0</v>
      </c>
      <c r="AG70" s="24">
        <f t="shared" si="14"/>
        <v>0</v>
      </c>
      <c r="AH70" s="24">
        <f t="shared" si="14"/>
        <v>0</v>
      </c>
      <c r="AI70" s="24">
        <f t="shared" si="14"/>
        <v>0</v>
      </c>
      <c r="AJ70" s="24">
        <f t="shared" si="24"/>
        <v>0</v>
      </c>
      <c r="AK70" s="26">
        <f t="shared" ca="1" si="25"/>
        <v>1.6199733136705863E-3</v>
      </c>
      <c r="AL70" s="34">
        <f t="shared" ref="AL70:AL133" ca="1" si="27">(1+AK70)*(1+AL69)-1</f>
        <v>3.4220114273681546E-2</v>
      </c>
    </row>
    <row r="71" spans="1:38" x14ac:dyDescent="0.25">
      <c r="A71" s="4">
        <f t="shared" si="16"/>
        <v>6</v>
      </c>
      <c r="B71" s="4">
        <f t="shared" si="17"/>
        <v>2012</v>
      </c>
      <c r="C71" s="9">
        <v>41065</v>
      </c>
      <c r="D71" s="12">
        <f ca="1">(1+Returns!E71)*D70</f>
        <v>102362207.38368157</v>
      </c>
      <c r="E71" s="12">
        <f t="shared" ca="1" si="18"/>
        <v>103494292.98676254</v>
      </c>
      <c r="F71" s="12">
        <f t="shared" ca="1" si="19"/>
        <v>103484454.63349926</v>
      </c>
      <c r="G71" s="14">
        <f ca="1">G70*(1+Returns!G71)+AC71</f>
        <v>8433653.8259368017</v>
      </c>
      <c r="H71" s="14">
        <f ca="1">H70*(1+Returns!H71)+AD71</f>
        <v>10340633.99659976</v>
      </c>
      <c r="I71" s="14">
        <f ca="1">I70*(1+Returns!I71)+AE71</f>
        <v>5170552.7605870115</v>
      </c>
      <c r="J71" s="14">
        <f ca="1">J70*(1+Returns!J71)+AF71</f>
        <v>0</v>
      </c>
      <c r="K71" s="14">
        <f ca="1">K70*(1+Returns!K71)+AG71</f>
        <v>0</v>
      </c>
      <c r="L71" s="14">
        <f ca="1">L70*(1+Returns!L71)+AH71</f>
        <v>20681173.503880322</v>
      </c>
      <c r="M71" s="14">
        <f ca="1">M70*(1+Returns!M71)+AI71</f>
        <v>20681645.614700228</v>
      </c>
      <c r="N71" s="14">
        <f ca="1">N70*(1+Returns!N71)+AJ71-R71-T71</f>
        <v>38186633.285058416</v>
      </c>
      <c r="O71" s="17">
        <f ca="1">(Assumptions!$B$16 / 252)*F70</f>
        <v>3283.2384580116905</v>
      </c>
      <c r="P71" s="17">
        <f t="shared" ca="1" si="20"/>
        <v>9838.3532632775004</v>
      </c>
      <c r="Q71" s="16">
        <f t="shared" si="21"/>
        <v>0</v>
      </c>
      <c r="R71" s="17">
        <f t="shared" si="22"/>
        <v>0</v>
      </c>
      <c r="S71" s="19">
        <f t="shared" si="23"/>
        <v>0</v>
      </c>
      <c r="T71" s="20">
        <f ca="1">IF(AND(S71=1,F70&gt;D70),[1]Assumptions!$B$19*(F70-D70),0)</f>
        <v>0</v>
      </c>
      <c r="U71" s="21">
        <f ca="1">OFFSET(Assumptions!$B$6,U$1-1,0)*$E71</f>
        <v>8279543.4389410028</v>
      </c>
      <c r="V71" s="21">
        <f ca="1">OFFSET(Assumptions!$B$6,V$1-1,0)*$E71</f>
        <v>10349429.298676254</v>
      </c>
      <c r="W71" s="21">
        <f ca="1">OFFSET(Assumptions!$B$6,W$1-1,0)*$E71</f>
        <v>5174714.6493381271</v>
      </c>
      <c r="X71" s="21">
        <f ca="1">OFFSET(Assumptions!$B$6,X$1-1,0)*$E71</f>
        <v>0</v>
      </c>
      <c r="Y71" s="21">
        <f ca="1">OFFSET(Assumptions!$B$6,Y$1-1,0)*$E71</f>
        <v>0</v>
      </c>
      <c r="Z71" s="21">
        <f ca="1">OFFSET(Assumptions!$B$6,Z$1-1,0)*$E71</f>
        <v>20698858.597352508</v>
      </c>
      <c r="AA71" s="21">
        <f ca="1">OFFSET(Assumptions!$B$6,AA$1-1,0)*$E71</f>
        <v>20698858.597352508</v>
      </c>
      <c r="AB71" s="21">
        <f ca="1">OFFSET(Assumptions!$B$6,AB$1-1,0)*$E71</f>
        <v>38292888.405102141</v>
      </c>
      <c r="AC71" s="24">
        <f t="shared" si="26"/>
        <v>0</v>
      </c>
      <c r="AD71" s="24">
        <f t="shared" si="15"/>
        <v>0</v>
      </c>
      <c r="AE71" s="24">
        <f t="shared" si="15"/>
        <v>0</v>
      </c>
      <c r="AF71" s="24">
        <f t="shared" si="15"/>
        <v>0</v>
      </c>
      <c r="AG71" s="24">
        <f t="shared" si="14"/>
        <v>0</v>
      </c>
      <c r="AH71" s="24">
        <f t="shared" si="14"/>
        <v>0</v>
      </c>
      <c r="AI71" s="24">
        <f t="shared" si="14"/>
        <v>0</v>
      </c>
      <c r="AJ71" s="24">
        <f t="shared" si="24"/>
        <v>0</v>
      </c>
      <c r="AK71" s="26">
        <f t="shared" ca="1" si="25"/>
        <v>6.0377095039254591E-4</v>
      </c>
      <c r="AL71" s="34">
        <f t="shared" ca="1" si="27"/>
        <v>3.4844546334991566E-2</v>
      </c>
    </row>
    <row r="72" spans="1:38" x14ac:dyDescent="0.25">
      <c r="A72" s="4">
        <f t="shared" si="16"/>
        <v>6</v>
      </c>
      <c r="B72" s="4">
        <f t="shared" si="17"/>
        <v>2012</v>
      </c>
      <c r="C72" s="9">
        <v>41066</v>
      </c>
      <c r="D72" s="12">
        <f ca="1">(1+Returns!E72)*D71</f>
        <v>102394826.12468645</v>
      </c>
      <c r="E72" s="12">
        <f t="shared" ca="1" si="18"/>
        <v>103501926.21672951</v>
      </c>
      <c r="F72" s="12">
        <f t="shared" ca="1" si="19"/>
        <v>103488802.64268421</v>
      </c>
      <c r="G72" s="14">
        <f ca="1">G71*(1+Returns!G72)+AC72</f>
        <v>8409964.2457051668</v>
      </c>
      <c r="H72" s="14">
        <f ca="1">H71*(1+Returns!H72)+AD72</f>
        <v>10344087.181532327</v>
      </c>
      <c r="I72" s="14">
        <f ca="1">I71*(1+Returns!I72)+AE72</f>
        <v>5172358.1527585657</v>
      </c>
      <c r="J72" s="14">
        <f ca="1">J71*(1+Returns!J72)+AF72</f>
        <v>0</v>
      </c>
      <c r="K72" s="14">
        <f ca="1">K71*(1+Returns!K72)+AG72</f>
        <v>0</v>
      </c>
      <c r="L72" s="14">
        <f ca="1">L71*(1+Returns!L72)+AH72</f>
        <v>20688048.289123826</v>
      </c>
      <c r="M72" s="14">
        <f ca="1">M71*(1+Returns!M72)+AI72</f>
        <v>20688678.205165312</v>
      </c>
      <c r="N72" s="14">
        <f ca="1">N71*(1+Returns!N72)+AJ72-R72-T72</f>
        <v>38198790.142444313</v>
      </c>
      <c r="O72" s="17">
        <f ca="1">(Assumptions!$B$16 / 252)*F71</f>
        <v>3285.2207820158496</v>
      </c>
      <c r="P72" s="17">
        <f t="shared" ca="1" si="20"/>
        <v>13123.57404529335</v>
      </c>
      <c r="Q72" s="16">
        <f t="shared" si="21"/>
        <v>0</v>
      </c>
      <c r="R72" s="17">
        <f t="shared" si="22"/>
        <v>0</v>
      </c>
      <c r="S72" s="19">
        <f t="shared" si="23"/>
        <v>0</v>
      </c>
      <c r="T72" s="20">
        <f ca="1">IF(AND(S72=1,F71&gt;D71),[1]Assumptions!$B$19*(F71-D71),0)</f>
        <v>0</v>
      </c>
      <c r="U72" s="21">
        <f ca="1">OFFSET(Assumptions!$B$6,U$1-1,0)*$E72</f>
        <v>8280154.0973383607</v>
      </c>
      <c r="V72" s="21">
        <f ca="1">OFFSET(Assumptions!$B$6,V$1-1,0)*$E72</f>
        <v>10350192.621672951</v>
      </c>
      <c r="W72" s="21">
        <f ca="1">OFFSET(Assumptions!$B$6,W$1-1,0)*$E72</f>
        <v>5175096.3108364753</v>
      </c>
      <c r="X72" s="21">
        <f ca="1">OFFSET(Assumptions!$B$6,X$1-1,0)*$E72</f>
        <v>0</v>
      </c>
      <c r="Y72" s="21">
        <f ca="1">OFFSET(Assumptions!$B$6,Y$1-1,0)*$E72</f>
        <v>0</v>
      </c>
      <c r="Z72" s="21">
        <f ca="1">OFFSET(Assumptions!$B$6,Z$1-1,0)*$E72</f>
        <v>20700385.243345901</v>
      </c>
      <c r="AA72" s="21">
        <f ca="1">OFFSET(Assumptions!$B$6,AA$1-1,0)*$E72</f>
        <v>20700385.243345901</v>
      </c>
      <c r="AB72" s="21">
        <f ca="1">OFFSET(Assumptions!$B$6,AB$1-1,0)*$E72</f>
        <v>38295712.700189918</v>
      </c>
      <c r="AC72" s="24">
        <f t="shared" si="26"/>
        <v>0</v>
      </c>
      <c r="AD72" s="24">
        <f t="shared" si="15"/>
        <v>0</v>
      </c>
      <c r="AE72" s="24">
        <f t="shared" si="15"/>
        <v>0</v>
      </c>
      <c r="AF72" s="24">
        <f t="shared" si="15"/>
        <v>0</v>
      </c>
      <c r="AG72" s="24">
        <f t="shared" si="14"/>
        <v>0</v>
      </c>
      <c r="AH72" s="24">
        <f t="shared" si="14"/>
        <v>0</v>
      </c>
      <c r="AI72" s="24">
        <f t="shared" si="14"/>
        <v>0</v>
      </c>
      <c r="AJ72" s="24">
        <f t="shared" si="24"/>
        <v>0</v>
      </c>
      <c r="AK72" s="26">
        <f t="shared" ca="1" si="25"/>
        <v>4.2016061256200388E-5</v>
      </c>
      <c r="AL72" s="34">
        <f t="shared" ca="1" si="27"/>
        <v>3.4888026426840968E-2</v>
      </c>
    </row>
    <row r="73" spans="1:38" x14ac:dyDescent="0.25">
      <c r="A73" s="4">
        <f t="shared" si="16"/>
        <v>6</v>
      </c>
      <c r="B73" s="4">
        <f t="shared" si="17"/>
        <v>2012</v>
      </c>
      <c r="C73" s="9">
        <v>41068</v>
      </c>
      <c r="D73" s="12">
        <f ca="1">(1+Returns!E73)*D72</f>
        <v>102427304.73958495</v>
      </c>
      <c r="E73" s="12">
        <f t="shared" ca="1" si="18"/>
        <v>103570139.2551946</v>
      </c>
      <c r="F73" s="12">
        <f t="shared" ca="1" si="19"/>
        <v>103553730.32233526</v>
      </c>
      <c r="G73" s="14">
        <f ca="1">G72*(1+Returns!G73)+AC73</f>
        <v>8446988.4873041175</v>
      </c>
      <c r="H73" s="14">
        <f ca="1">H72*(1+Returns!H73)+AD73</f>
        <v>10347525.614509542</v>
      </c>
      <c r="I73" s="14">
        <f ca="1">I72*(1+Returns!I73)+AE73</f>
        <v>5174155.8752517337</v>
      </c>
      <c r="J73" s="14">
        <f ca="1">J72*(1+Returns!J73)+AF73</f>
        <v>0</v>
      </c>
      <c r="K73" s="14">
        <f ca="1">K72*(1+Returns!K73)+AG73</f>
        <v>0</v>
      </c>
      <c r="L73" s="14">
        <f ca="1">L72*(1+Returns!L73)+AH73</f>
        <v>20694893.688995529</v>
      </c>
      <c r="M73" s="14">
        <f ca="1">M72*(1+Returns!M73)+AI73</f>
        <v>20695680.819493264</v>
      </c>
      <c r="N73" s="14">
        <f ca="1">N72*(1+Returns!N73)+AJ73-R73-T73</f>
        <v>38210894.769640423</v>
      </c>
      <c r="O73" s="17">
        <f ca="1">(Assumptions!$B$16 / 252)*F72</f>
        <v>3285.3588140534666</v>
      </c>
      <c r="P73" s="17">
        <f t="shared" ca="1" si="20"/>
        <v>16408.932859346816</v>
      </c>
      <c r="Q73" s="16">
        <f t="shared" si="21"/>
        <v>0</v>
      </c>
      <c r="R73" s="17">
        <f t="shared" si="22"/>
        <v>0</v>
      </c>
      <c r="S73" s="19">
        <f t="shared" si="23"/>
        <v>0</v>
      </c>
      <c r="T73" s="20">
        <f ca="1">IF(AND(S73=1,F72&gt;D72),[1]Assumptions!$B$19*(F72-D72),0)</f>
        <v>0</v>
      </c>
      <c r="U73" s="21">
        <f ca="1">OFFSET(Assumptions!$B$6,U$1-1,0)*$E73</f>
        <v>8285611.1404155688</v>
      </c>
      <c r="V73" s="21">
        <f ca="1">OFFSET(Assumptions!$B$6,V$1-1,0)*$E73</f>
        <v>10357013.925519461</v>
      </c>
      <c r="W73" s="21">
        <f ca="1">OFFSET(Assumptions!$B$6,W$1-1,0)*$E73</f>
        <v>5178506.9627597304</v>
      </c>
      <c r="X73" s="21">
        <f ca="1">OFFSET(Assumptions!$B$6,X$1-1,0)*$E73</f>
        <v>0</v>
      </c>
      <c r="Y73" s="21">
        <f ca="1">OFFSET(Assumptions!$B$6,Y$1-1,0)*$E73</f>
        <v>0</v>
      </c>
      <c r="Z73" s="21">
        <f ca="1">OFFSET(Assumptions!$B$6,Z$1-1,0)*$E73</f>
        <v>20714027.851038922</v>
      </c>
      <c r="AA73" s="21">
        <f ca="1">OFFSET(Assumptions!$B$6,AA$1-1,0)*$E73</f>
        <v>20714027.851038922</v>
      </c>
      <c r="AB73" s="21">
        <f ca="1">OFFSET(Assumptions!$B$6,AB$1-1,0)*$E73</f>
        <v>38320951.524422005</v>
      </c>
      <c r="AC73" s="24">
        <f t="shared" si="26"/>
        <v>0</v>
      </c>
      <c r="AD73" s="24">
        <f t="shared" si="15"/>
        <v>0</v>
      </c>
      <c r="AE73" s="24">
        <f t="shared" si="15"/>
        <v>0</v>
      </c>
      <c r="AF73" s="24">
        <f t="shared" si="15"/>
        <v>0</v>
      </c>
      <c r="AG73" s="24">
        <f t="shared" si="14"/>
        <v>0</v>
      </c>
      <c r="AH73" s="24">
        <f t="shared" si="14"/>
        <v>0</v>
      </c>
      <c r="AI73" s="24">
        <f t="shared" si="14"/>
        <v>0</v>
      </c>
      <c r="AJ73" s="24">
        <f t="shared" si="24"/>
        <v>0</v>
      </c>
      <c r="AK73" s="26">
        <f t="shared" ca="1" si="25"/>
        <v>6.2738845163012869E-4</v>
      </c>
      <c r="AL73" s="34">
        <f t="shared" ca="1" si="27"/>
        <v>3.5537303223351469E-2</v>
      </c>
    </row>
    <row r="74" spans="1:38" x14ac:dyDescent="0.25">
      <c r="A74" s="4">
        <f t="shared" si="16"/>
        <v>6</v>
      </c>
      <c r="B74" s="4">
        <f t="shared" si="17"/>
        <v>2012</v>
      </c>
      <c r="C74" s="9">
        <v>41071</v>
      </c>
      <c r="D74" s="12">
        <f ca="1">(1+Returns!E74)*D73</f>
        <v>102459944.22451328</v>
      </c>
      <c r="E74" s="12">
        <f t="shared" ca="1" si="18"/>
        <v>103591661.35411474</v>
      </c>
      <c r="F74" s="12">
        <f t="shared" ca="1" si="19"/>
        <v>103571965.00124516</v>
      </c>
      <c r="G74" s="14">
        <f ca="1">G73*(1+Returns!G74)+AC74</f>
        <v>8437167.159425322</v>
      </c>
      <c r="H74" s="14">
        <f ca="1">H73*(1+Returns!H74)+AD74</f>
        <v>10350981.100851396</v>
      </c>
      <c r="I74" s="14">
        <f ca="1">I73*(1+Returns!I74)+AE74</f>
        <v>5175962.5255160509</v>
      </c>
      <c r="J74" s="14">
        <f ca="1">J73*(1+Returns!J74)+AF74</f>
        <v>0</v>
      </c>
      <c r="K74" s="14">
        <f ca="1">K73*(1+Returns!K74)+AG74</f>
        <v>0</v>
      </c>
      <c r="L74" s="14">
        <f ca="1">L73*(1+Returns!L74)+AH74</f>
        <v>20701773.035069499</v>
      </c>
      <c r="M74" s="14">
        <f ca="1">M73*(1+Returns!M74)+AI74</f>
        <v>20702718.182491891</v>
      </c>
      <c r="N74" s="14">
        <f ca="1">N73*(1+Returns!N74)+AJ74-R74-T74</f>
        <v>38223059.350760587</v>
      </c>
      <c r="O74" s="17">
        <f ca="1">(Assumptions!$B$16 / 252)*F73</f>
        <v>3287.420010232865</v>
      </c>
      <c r="P74" s="17">
        <f t="shared" ca="1" si="20"/>
        <v>19696.352869579681</v>
      </c>
      <c r="Q74" s="16">
        <f t="shared" si="21"/>
        <v>0</v>
      </c>
      <c r="R74" s="17">
        <f t="shared" si="22"/>
        <v>0</v>
      </c>
      <c r="S74" s="19">
        <f t="shared" si="23"/>
        <v>0</v>
      </c>
      <c r="T74" s="20">
        <f ca="1">IF(AND(S74=1,F73&gt;D73),[1]Assumptions!$B$19*(F73-D73),0)</f>
        <v>0</v>
      </c>
      <c r="U74" s="21">
        <f ca="1">OFFSET(Assumptions!$B$6,U$1-1,0)*$E74</f>
        <v>8287332.9083291795</v>
      </c>
      <c r="V74" s="21">
        <f ca="1">OFFSET(Assumptions!$B$6,V$1-1,0)*$E74</f>
        <v>10359166.135411475</v>
      </c>
      <c r="W74" s="21">
        <f ca="1">OFFSET(Assumptions!$B$6,W$1-1,0)*$E74</f>
        <v>5179583.0677057374</v>
      </c>
      <c r="X74" s="21">
        <f ca="1">OFFSET(Assumptions!$B$6,X$1-1,0)*$E74</f>
        <v>0</v>
      </c>
      <c r="Y74" s="21">
        <f ca="1">OFFSET(Assumptions!$B$6,Y$1-1,0)*$E74</f>
        <v>0</v>
      </c>
      <c r="Z74" s="21">
        <f ca="1">OFFSET(Assumptions!$B$6,Z$1-1,0)*$E74</f>
        <v>20718332.27082295</v>
      </c>
      <c r="AA74" s="21">
        <f ca="1">OFFSET(Assumptions!$B$6,AA$1-1,0)*$E74</f>
        <v>20718332.27082295</v>
      </c>
      <c r="AB74" s="21">
        <f ca="1">OFFSET(Assumptions!$B$6,AB$1-1,0)*$E74</f>
        <v>38328914.701022454</v>
      </c>
      <c r="AC74" s="24">
        <f t="shared" si="26"/>
        <v>0</v>
      </c>
      <c r="AD74" s="24">
        <f t="shared" si="15"/>
        <v>0</v>
      </c>
      <c r="AE74" s="24">
        <f t="shared" si="15"/>
        <v>0</v>
      </c>
      <c r="AF74" s="24">
        <f t="shared" si="15"/>
        <v>0</v>
      </c>
      <c r="AG74" s="24">
        <f t="shared" si="14"/>
        <v>0</v>
      </c>
      <c r="AH74" s="24">
        <f t="shared" si="14"/>
        <v>0</v>
      </c>
      <c r="AI74" s="24">
        <f t="shared" si="14"/>
        <v>0</v>
      </c>
      <c r="AJ74" s="24">
        <f t="shared" si="24"/>
        <v>0</v>
      </c>
      <c r="AK74" s="26">
        <f t="shared" ca="1" si="25"/>
        <v>1.7608905882138259E-4</v>
      </c>
      <c r="AL74" s="34">
        <f t="shared" ca="1" si="27"/>
        <v>3.5719650012450588E-2</v>
      </c>
    </row>
    <row r="75" spans="1:38" x14ac:dyDescent="0.25">
      <c r="A75" s="4">
        <f t="shared" si="16"/>
        <v>6</v>
      </c>
      <c r="B75" s="4">
        <f t="shared" si="17"/>
        <v>2012</v>
      </c>
      <c r="C75" s="9">
        <v>41072</v>
      </c>
      <c r="D75" s="12">
        <f ca="1">(1+Returns!E75)*D74</f>
        <v>102492443.49422187</v>
      </c>
      <c r="E75" s="12">
        <f t="shared" ca="1" si="18"/>
        <v>103631950.87672745</v>
      </c>
      <c r="F75" s="12">
        <f t="shared" ca="1" si="19"/>
        <v>103608966.52496894</v>
      </c>
      <c r="G75" s="14">
        <f ca="1">G74*(1+Returns!G75)+AC75</f>
        <v>8446247.3567690831</v>
      </c>
      <c r="H75" s="14">
        <f ca="1">H74*(1+Returns!H75)+AD75</f>
        <v>10354421.825406313</v>
      </c>
      <c r="I75" s="14">
        <f ca="1">I74*(1+Returns!I75)+AE75</f>
        <v>5177761.5007573441</v>
      </c>
      <c r="J75" s="14">
        <f ca="1">J74*(1+Returns!J75)+AF75</f>
        <v>0</v>
      </c>
      <c r="K75" s="14">
        <f ca="1">K74*(1+Returns!K75)+AG75</f>
        <v>0</v>
      </c>
      <c r="L75" s="14">
        <f ca="1">L74*(1+Returns!L75)+AH75</f>
        <v>20708622.976276994</v>
      </c>
      <c r="M75" s="14">
        <f ca="1">M74*(1+Returns!M75)+AI75</f>
        <v>20709725.549010653</v>
      </c>
      <c r="N75" s="14">
        <f ca="1">N74*(1+Returns!N75)+AJ75-R75-T75</f>
        <v>38235171.668507054</v>
      </c>
      <c r="O75" s="17">
        <f ca="1">(Assumptions!$B$16 / 252)*F74</f>
        <v>3287.9988889284177</v>
      </c>
      <c r="P75" s="17">
        <f t="shared" ca="1" si="20"/>
        <v>22984.351758508099</v>
      </c>
      <c r="Q75" s="16">
        <f t="shared" si="21"/>
        <v>0</v>
      </c>
      <c r="R75" s="17">
        <f t="shared" si="22"/>
        <v>0</v>
      </c>
      <c r="S75" s="19">
        <f t="shared" si="23"/>
        <v>0</v>
      </c>
      <c r="T75" s="20">
        <f ca="1">IF(AND(S75=1,F74&gt;D74),[1]Assumptions!$B$19*(F74-D74),0)</f>
        <v>0</v>
      </c>
      <c r="U75" s="21">
        <f ca="1">OFFSET(Assumptions!$B$6,U$1-1,0)*$E75</f>
        <v>8290556.0701381955</v>
      </c>
      <c r="V75" s="21">
        <f ca="1">OFFSET(Assumptions!$B$6,V$1-1,0)*$E75</f>
        <v>10363195.087672746</v>
      </c>
      <c r="W75" s="21">
        <f ca="1">OFFSET(Assumptions!$B$6,W$1-1,0)*$E75</f>
        <v>5181597.5438363729</v>
      </c>
      <c r="X75" s="21">
        <f ca="1">OFFSET(Assumptions!$B$6,X$1-1,0)*$E75</f>
        <v>0</v>
      </c>
      <c r="Y75" s="21">
        <f ca="1">OFFSET(Assumptions!$B$6,Y$1-1,0)*$E75</f>
        <v>0</v>
      </c>
      <c r="Z75" s="21">
        <f ca="1">OFFSET(Assumptions!$B$6,Z$1-1,0)*$E75</f>
        <v>20726390.175345492</v>
      </c>
      <c r="AA75" s="21">
        <f ca="1">OFFSET(Assumptions!$B$6,AA$1-1,0)*$E75</f>
        <v>20726390.175345492</v>
      </c>
      <c r="AB75" s="21">
        <f ca="1">OFFSET(Assumptions!$B$6,AB$1-1,0)*$E75</f>
        <v>38343821.824389152</v>
      </c>
      <c r="AC75" s="24">
        <f t="shared" si="26"/>
        <v>0</v>
      </c>
      <c r="AD75" s="24">
        <f t="shared" si="15"/>
        <v>0</v>
      </c>
      <c r="AE75" s="24">
        <f t="shared" si="15"/>
        <v>0</v>
      </c>
      <c r="AF75" s="24">
        <f t="shared" si="15"/>
        <v>0</v>
      </c>
      <c r="AG75" s="24">
        <f t="shared" si="14"/>
        <v>0</v>
      </c>
      <c r="AH75" s="24">
        <f t="shared" si="14"/>
        <v>0</v>
      </c>
      <c r="AI75" s="24">
        <f t="shared" si="14"/>
        <v>0</v>
      </c>
      <c r="AJ75" s="24">
        <f t="shared" si="24"/>
        <v>0</v>
      </c>
      <c r="AK75" s="26">
        <f t="shared" ca="1" si="25"/>
        <v>3.5725424079124934E-4</v>
      </c>
      <c r="AL75" s="34">
        <f t="shared" ca="1" si="27"/>
        <v>3.6089665249688263E-2</v>
      </c>
    </row>
    <row r="76" spans="1:38" x14ac:dyDescent="0.25">
      <c r="A76" s="4">
        <f t="shared" si="16"/>
        <v>6</v>
      </c>
      <c r="B76" s="4">
        <f t="shared" si="17"/>
        <v>2012</v>
      </c>
      <c r="C76" s="9">
        <v>41073</v>
      </c>
      <c r="D76" s="12">
        <f ca="1">(1+Returns!E76)*D75</f>
        <v>102525027.89185756</v>
      </c>
      <c r="E76" s="12">
        <f t="shared" ca="1" si="18"/>
        <v>103644204.87684789</v>
      </c>
      <c r="F76" s="12">
        <f t="shared" ca="1" si="19"/>
        <v>103617931.35154891</v>
      </c>
      <c r="G76" s="14">
        <f ca="1">G75*(1+Returns!G76)+AC76</f>
        <v>8427210.0342085138</v>
      </c>
      <c r="H76" s="14">
        <f ca="1">H75*(1+Returns!H76)+AD76</f>
        <v>10357871.600065013</v>
      </c>
      <c r="I76" s="14">
        <f ca="1">I75*(1+Returns!I76)+AE76</f>
        <v>5179565.2273979643</v>
      </c>
      <c r="J76" s="14">
        <f ca="1">J75*(1+Returns!J76)+AF76</f>
        <v>0</v>
      </c>
      <c r="K76" s="14">
        <f ca="1">K75*(1+Returns!K76)+AG76</f>
        <v>0</v>
      </c>
      <c r="L76" s="14">
        <f ca="1">L75*(1+Returns!L76)+AH76</f>
        <v>20715490.927353006</v>
      </c>
      <c r="M76" s="14">
        <f ca="1">M75*(1+Returns!M76)+AI76</f>
        <v>20716751.377457529</v>
      </c>
      <c r="N76" s="14">
        <f ca="1">N75*(1+Returns!N76)+AJ76-R76-T76</f>
        <v>38247315.710365854</v>
      </c>
      <c r="O76" s="17">
        <f ca="1">(Assumptions!$B$16 / 252)*F75</f>
        <v>3289.1735404752044</v>
      </c>
      <c r="P76" s="17">
        <f t="shared" ca="1" si="20"/>
        <v>26273.525298983302</v>
      </c>
      <c r="Q76" s="16">
        <f t="shared" si="21"/>
        <v>0</v>
      </c>
      <c r="R76" s="17">
        <f t="shared" si="22"/>
        <v>0</v>
      </c>
      <c r="S76" s="19">
        <f t="shared" si="23"/>
        <v>0</v>
      </c>
      <c r="T76" s="20">
        <f ca="1">IF(AND(S76=1,F75&gt;D75),[1]Assumptions!$B$19*(F75-D75),0)</f>
        <v>0</v>
      </c>
      <c r="U76" s="21">
        <f ca="1">OFFSET(Assumptions!$B$6,U$1-1,0)*$E76</f>
        <v>8291536.3901478313</v>
      </c>
      <c r="V76" s="21">
        <f ca="1">OFFSET(Assumptions!$B$6,V$1-1,0)*$E76</f>
        <v>10364420.48768479</v>
      </c>
      <c r="W76" s="21">
        <f ca="1">OFFSET(Assumptions!$B$6,W$1-1,0)*$E76</f>
        <v>5182210.243842395</v>
      </c>
      <c r="X76" s="21">
        <f ca="1">OFFSET(Assumptions!$B$6,X$1-1,0)*$E76</f>
        <v>0</v>
      </c>
      <c r="Y76" s="21">
        <f ca="1">OFFSET(Assumptions!$B$6,Y$1-1,0)*$E76</f>
        <v>0</v>
      </c>
      <c r="Z76" s="21">
        <f ca="1">OFFSET(Assumptions!$B$6,Z$1-1,0)*$E76</f>
        <v>20728840.97536958</v>
      </c>
      <c r="AA76" s="21">
        <f ca="1">OFFSET(Assumptions!$B$6,AA$1-1,0)*$E76</f>
        <v>20728840.97536958</v>
      </c>
      <c r="AB76" s="21">
        <f ca="1">OFFSET(Assumptions!$B$6,AB$1-1,0)*$E76</f>
        <v>38348355.804433718</v>
      </c>
      <c r="AC76" s="24">
        <f t="shared" si="26"/>
        <v>0</v>
      </c>
      <c r="AD76" s="24">
        <f t="shared" si="15"/>
        <v>0</v>
      </c>
      <c r="AE76" s="24">
        <f t="shared" si="15"/>
        <v>0</v>
      </c>
      <c r="AF76" s="24">
        <f t="shared" si="15"/>
        <v>0</v>
      </c>
      <c r="AG76" s="24">
        <f t="shared" si="14"/>
        <v>0</v>
      </c>
      <c r="AH76" s="24">
        <f t="shared" si="14"/>
        <v>0</v>
      </c>
      <c r="AI76" s="24">
        <f t="shared" si="14"/>
        <v>0</v>
      </c>
      <c r="AJ76" s="24">
        <f t="shared" si="24"/>
        <v>0</v>
      </c>
      <c r="AK76" s="26">
        <f t="shared" ca="1" si="25"/>
        <v>8.6525586352692585E-5</v>
      </c>
      <c r="AL76" s="34">
        <f t="shared" ca="1" si="27"/>
        <v>3.6179313515487976E-2</v>
      </c>
    </row>
    <row r="77" spans="1:38" x14ac:dyDescent="0.25">
      <c r="A77" s="4">
        <f t="shared" si="16"/>
        <v>6</v>
      </c>
      <c r="B77" s="4">
        <f t="shared" si="17"/>
        <v>2012</v>
      </c>
      <c r="C77" s="9">
        <v>41074</v>
      </c>
      <c r="D77" s="12">
        <f ca="1">(1+Returns!E77)*D76</f>
        <v>102557660.58298527</v>
      </c>
      <c r="E77" s="12">
        <f t="shared" ca="1" si="18"/>
        <v>103783807.55465683</v>
      </c>
      <c r="F77" s="12">
        <f t="shared" ca="1" si="19"/>
        <v>103754244.57121971</v>
      </c>
      <c r="G77" s="14">
        <f ca="1">G76*(1+Returns!G77)+AC77</f>
        <v>8535474.7140701097</v>
      </c>
      <c r="H77" s="14">
        <f ca="1">H76*(1+Returns!H77)+AD77</f>
        <v>10361326.532739239</v>
      </c>
      <c r="I77" s="14">
        <f ca="1">I76*(1+Returns!I77)+AE77</f>
        <v>5181371.6744193714</v>
      </c>
      <c r="J77" s="14">
        <f ca="1">J76*(1+Returns!J77)+AF77</f>
        <v>0</v>
      </c>
      <c r="K77" s="14">
        <f ca="1">K76*(1+Returns!K77)+AG77</f>
        <v>0</v>
      </c>
      <c r="L77" s="14">
        <f ca="1">L76*(1+Returns!L77)+AH77</f>
        <v>20722369.138252616</v>
      </c>
      <c r="M77" s="14">
        <f ca="1">M76*(1+Returns!M77)+AI77</f>
        <v>20723787.74738808</v>
      </c>
      <c r="N77" s="14">
        <f ca="1">N76*(1+Returns!N77)+AJ77-R77-T77</f>
        <v>38259477.747787416</v>
      </c>
      <c r="O77" s="17">
        <f ca="1">(Assumptions!$B$16 / 252)*F76</f>
        <v>3289.4581381444095</v>
      </c>
      <c r="P77" s="17">
        <f t="shared" ca="1" si="20"/>
        <v>29562.98343712771</v>
      </c>
      <c r="Q77" s="16">
        <f t="shared" si="21"/>
        <v>0</v>
      </c>
      <c r="R77" s="17">
        <f t="shared" si="22"/>
        <v>0</v>
      </c>
      <c r="S77" s="19">
        <f t="shared" si="23"/>
        <v>0</v>
      </c>
      <c r="T77" s="20">
        <f ca="1">IF(AND(S77=1,F76&gt;D76),[1]Assumptions!$B$19*(F76-D76),0)</f>
        <v>0</v>
      </c>
      <c r="U77" s="21">
        <f ca="1">OFFSET(Assumptions!$B$6,U$1-1,0)*$E77</f>
        <v>8302704.604372547</v>
      </c>
      <c r="V77" s="21">
        <f ca="1">OFFSET(Assumptions!$B$6,V$1-1,0)*$E77</f>
        <v>10378380.755465684</v>
      </c>
      <c r="W77" s="21">
        <f ca="1">OFFSET(Assumptions!$B$6,W$1-1,0)*$E77</f>
        <v>5189190.3777328422</v>
      </c>
      <c r="X77" s="21">
        <f ca="1">OFFSET(Assumptions!$B$6,X$1-1,0)*$E77</f>
        <v>0</v>
      </c>
      <c r="Y77" s="21">
        <f ca="1">OFFSET(Assumptions!$B$6,Y$1-1,0)*$E77</f>
        <v>0</v>
      </c>
      <c r="Z77" s="21">
        <f ca="1">OFFSET(Assumptions!$B$6,Z$1-1,0)*$E77</f>
        <v>20756761.510931369</v>
      </c>
      <c r="AA77" s="21">
        <f ca="1">OFFSET(Assumptions!$B$6,AA$1-1,0)*$E77</f>
        <v>20756761.510931369</v>
      </c>
      <c r="AB77" s="21">
        <f ca="1">OFFSET(Assumptions!$B$6,AB$1-1,0)*$E77</f>
        <v>38400008.795223027</v>
      </c>
      <c r="AC77" s="24">
        <f t="shared" si="26"/>
        <v>0</v>
      </c>
      <c r="AD77" s="24">
        <f t="shared" si="15"/>
        <v>0</v>
      </c>
      <c r="AE77" s="24">
        <f t="shared" si="15"/>
        <v>0</v>
      </c>
      <c r="AF77" s="24">
        <f t="shared" si="15"/>
        <v>0</v>
      </c>
      <c r="AG77" s="24">
        <f t="shared" si="14"/>
        <v>0</v>
      </c>
      <c r="AH77" s="24">
        <f t="shared" si="14"/>
        <v>0</v>
      </c>
      <c r="AI77" s="24">
        <f t="shared" si="14"/>
        <v>0</v>
      </c>
      <c r="AJ77" s="24">
        <f t="shared" si="24"/>
        <v>0</v>
      </c>
      <c r="AK77" s="26">
        <f t="shared" ca="1" si="25"/>
        <v>1.3155369721513654E-3</v>
      </c>
      <c r="AL77" s="34">
        <f t="shared" ca="1" si="27"/>
        <v>3.7542445712196004E-2</v>
      </c>
    </row>
    <row r="78" spans="1:38" x14ac:dyDescent="0.25">
      <c r="A78" s="4">
        <f t="shared" si="16"/>
        <v>6</v>
      </c>
      <c r="B78" s="4">
        <f t="shared" si="17"/>
        <v>2012</v>
      </c>
      <c r="C78" s="9">
        <v>41075</v>
      </c>
      <c r="D78" s="12">
        <f ca="1">(1+Returns!E78)*D77</f>
        <v>102590265.71443781</v>
      </c>
      <c r="E78" s="12">
        <f t="shared" ca="1" si="18"/>
        <v>103800499.54600506</v>
      </c>
      <c r="F78" s="12">
        <f t="shared" ca="1" si="19"/>
        <v>103767642.77702598</v>
      </c>
      <c r="G78" s="14">
        <f ca="1">G77*(1+Returns!G78)+AC78</f>
        <v>8520854.7751890384</v>
      </c>
      <c r="H78" s="14">
        <f ca="1">H77*(1+Returns!H78)+AD78</f>
        <v>10364778.607833905</v>
      </c>
      <c r="I78" s="14">
        <f ca="1">I77*(1+Returns!I78)+AE78</f>
        <v>5183176.6587012354</v>
      </c>
      <c r="J78" s="14">
        <f ca="1">J77*(1+Returns!J78)+AF78</f>
        <v>0</v>
      </c>
      <c r="K78" s="14">
        <f ca="1">K77*(1+Returns!K78)+AG78</f>
        <v>0</v>
      </c>
      <c r="L78" s="14">
        <f ca="1">L77*(1+Returns!L78)+AH78</f>
        <v>20729241.648200944</v>
      </c>
      <c r="M78" s="14">
        <f ca="1">M77*(1+Returns!M78)+AI78</f>
        <v>20730818.346472457</v>
      </c>
      <c r="N78" s="14">
        <f ca="1">N77*(1+Returns!N78)+AJ78-R78-T78</f>
        <v>38271629.509607479</v>
      </c>
      <c r="O78" s="17">
        <f ca="1">(Assumptions!$B$16 / 252)*F77</f>
        <v>3293.7855419434827</v>
      </c>
      <c r="P78" s="17">
        <f t="shared" ca="1" si="20"/>
        <v>32856.768979071196</v>
      </c>
      <c r="Q78" s="16">
        <f t="shared" si="21"/>
        <v>0</v>
      </c>
      <c r="R78" s="17">
        <f t="shared" si="22"/>
        <v>0</v>
      </c>
      <c r="S78" s="19">
        <f t="shared" si="23"/>
        <v>0</v>
      </c>
      <c r="T78" s="20">
        <f ca="1">IF(AND(S78=1,F77&gt;D77),[1]Assumptions!$B$19*(F77-D77),0)</f>
        <v>0</v>
      </c>
      <c r="U78" s="21">
        <f ca="1">OFFSET(Assumptions!$B$6,U$1-1,0)*$E78</f>
        <v>8304039.9636804042</v>
      </c>
      <c r="V78" s="21">
        <f ca="1">OFFSET(Assumptions!$B$6,V$1-1,0)*$E78</f>
        <v>10380049.954600506</v>
      </c>
      <c r="W78" s="21">
        <f ca="1">OFFSET(Assumptions!$B$6,W$1-1,0)*$E78</f>
        <v>5190024.9773002528</v>
      </c>
      <c r="X78" s="21">
        <f ca="1">OFFSET(Assumptions!$B$6,X$1-1,0)*$E78</f>
        <v>0</v>
      </c>
      <c r="Y78" s="21">
        <f ca="1">OFFSET(Assumptions!$B$6,Y$1-1,0)*$E78</f>
        <v>0</v>
      </c>
      <c r="Z78" s="21">
        <f ca="1">OFFSET(Assumptions!$B$6,Z$1-1,0)*$E78</f>
        <v>20760099.909201011</v>
      </c>
      <c r="AA78" s="21">
        <f ca="1">OFFSET(Assumptions!$B$6,AA$1-1,0)*$E78</f>
        <v>20760099.909201011</v>
      </c>
      <c r="AB78" s="21">
        <f ca="1">OFFSET(Assumptions!$B$6,AB$1-1,0)*$E78</f>
        <v>38406184.83202187</v>
      </c>
      <c r="AC78" s="24">
        <f t="shared" si="26"/>
        <v>0</v>
      </c>
      <c r="AD78" s="24">
        <f t="shared" si="15"/>
        <v>0</v>
      </c>
      <c r="AE78" s="24">
        <f t="shared" si="15"/>
        <v>0</v>
      </c>
      <c r="AF78" s="24">
        <f t="shared" si="15"/>
        <v>0</v>
      </c>
      <c r="AG78" s="24">
        <f t="shared" si="14"/>
        <v>0</v>
      </c>
      <c r="AH78" s="24">
        <f t="shared" si="14"/>
        <v>0</v>
      </c>
      <c r="AI78" s="24">
        <f t="shared" si="14"/>
        <v>0</v>
      </c>
      <c r="AJ78" s="24">
        <f t="shared" si="24"/>
        <v>0</v>
      </c>
      <c r="AK78" s="26">
        <f t="shared" ca="1" si="25"/>
        <v>1.2913405000092304E-4</v>
      </c>
      <c r="AL78" s="34">
        <f t="shared" ca="1" si="27"/>
        <v>3.7676427770258591E-2</v>
      </c>
    </row>
    <row r="79" spans="1:38" x14ac:dyDescent="0.25">
      <c r="A79" s="4">
        <f t="shared" si="16"/>
        <v>6</v>
      </c>
      <c r="B79" s="4">
        <f t="shared" si="17"/>
        <v>2012</v>
      </c>
      <c r="C79" s="9">
        <v>41078</v>
      </c>
      <c r="D79" s="12">
        <f ca="1">(1+Returns!E79)*D78</f>
        <v>102622806.32081978</v>
      </c>
      <c r="E79" s="12">
        <f t="shared" ca="1" si="18"/>
        <v>103815873.96113104</v>
      </c>
      <c r="F79" s="12">
        <f t="shared" ca="1" si="19"/>
        <v>103779722.98127015</v>
      </c>
      <c r="G79" s="14">
        <f ca="1">G78*(1+Returns!G79)+AC79</f>
        <v>8504978.7799281962</v>
      </c>
      <c r="H79" s="14">
        <f ca="1">H78*(1+Returns!H79)+AD79</f>
        <v>10368223.918758037</v>
      </c>
      <c r="I79" s="14">
        <f ca="1">I78*(1+Returns!I79)+AE79</f>
        <v>5184978.1413113372</v>
      </c>
      <c r="J79" s="14">
        <f ca="1">J78*(1+Returns!J79)+AF79</f>
        <v>0</v>
      </c>
      <c r="K79" s="14">
        <f ca="1">K78*(1+Returns!K79)+AG79</f>
        <v>0</v>
      </c>
      <c r="L79" s="14">
        <f ca="1">L78*(1+Returns!L79)+AH79</f>
        <v>20736100.678406984</v>
      </c>
      <c r="M79" s="14">
        <f ca="1">M78*(1+Returns!M79)+AI79</f>
        <v>20737835.224213202</v>
      </c>
      <c r="N79" s="14">
        <f ca="1">N78*(1+Returns!N79)+AJ79-R79-T79</f>
        <v>38283757.218513288</v>
      </c>
      <c r="O79" s="17">
        <f ca="1">(Assumptions!$B$16 / 252)*F78</f>
        <v>3294.2108818103484</v>
      </c>
      <c r="P79" s="17">
        <f t="shared" ca="1" si="20"/>
        <v>36150.979860881547</v>
      </c>
      <c r="Q79" s="16">
        <f t="shared" si="21"/>
        <v>0</v>
      </c>
      <c r="R79" s="17">
        <f t="shared" si="22"/>
        <v>0</v>
      </c>
      <c r="S79" s="19">
        <f t="shared" si="23"/>
        <v>0</v>
      </c>
      <c r="T79" s="20">
        <f ca="1">IF(AND(S79=1,F78&gt;D78),[1]Assumptions!$B$19*(F78-D78),0)</f>
        <v>0</v>
      </c>
      <c r="U79" s="21">
        <f ca="1">OFFSET(Assumptions!$B$6,U$1-1,0)*$E79</f>
        <v>8305269.9168904833</v>
      </c>
      <c r="V79" s="21">
        <f ca="1">OFFSET(Assumptions!$B$6,V$1-1,0)*$E79</f>
        <v>10381587.396113105</v>
      </c>
      <c r="W79" s="21">
        <f ca="1">OFFSET(Assumptions!$B$6,W$1-1,0)*$E79</f>
        <v>5190793.6980565526</v>
      </c>
      <c r="X79" s="21">
        <f ca="1">OFFSET(Assumptions!$B$6,X$1-1,0)*$E79</f>
        <v>0</v>
      </c>
      <c r="Y79" s="21">
        <f ca="1">OFFSET(Assumptions!$B$6,Y$1-1,0)*$E79</f>
        <v>0</v>
      </c>
      <c r="Z79" s="21">
        <f ca="1">OFFSET(Assumptions!$B$6,Z$1-1,0)*$E79</f>
        <v>20763174.79222621</v>
      </c>
      <c r="AA79" s="21">
        <f ca="1">OFFSET(Assumptions!$B$6,AA$1-1,0)*$E79</f>
        <v>20763174.79222621</v>
      </c>
      <c r="AB79" s="21">
        <f ca="1">OFFSET(Assumptions!$B$6,AB$1-1,0)*$E79</f>
        <v>38411873.365618482</v>
      </c>
      <c r="AC79" s="24">
        <f t="shared" si="26"/>
        <v>0</v>
      </c>
      <c r="AD79" s="24">
        <f t="shared" si="15"/>
        <v>0</v>
      </c>
      <c r="AE79" s="24">
        <f t="shared" si="15"/>
        <v>0</v>
      </c>
      <c r="AF79" s="24">
        <f t="shared" si="15"/>
        <v>0</v>
      </c>
      <c r="AG79" s="24">
        <f t="shared" si="14"/>
        <v>0</v>
      </c>
      <c r="AH79" s="24">
        <f t="shared" si="14"/>
        <v>0</v>
      </c>
      <c r="AI79" s="24">
        <f t="shared" si="14"/>
        <v>0</v>
      </c>
      <c r="AJ79" s="24">
        <f t="shared" si="24"/>
        <v>0</v>
      </c>
      <c r="AK79" s="26">
        <f t="shared" ca="1" si="25"/>
        <v>1.1641590693289849E-4</v>
      </c>
      <c r="AL79" s="34">
        <f t="shared" ca="1" si="27"/>
        <v>3.7797229812700284E-2</v>
      </c>
    </row>
    <row r="80" spans="1:38" x14ac:dyDescent="0.25">
      <c r="A80" s="4">
        <f t="shared" si="16"/>
        <v>6</v>
      </c>
      <c r="B80" s="4">
        <f t="shared" si="17"/>
        <v>2012</v>
      </c>
      <c r="C80" s="9">
        <v>41079</v>
      </c>
      <c r="D80" s="12">
        <f ca="1">(1+Returns!E80)*D79</f>
        <v>102655470.13384365</v>
      </c>
      <c r="E80" s="12">
        <f t="shared" ca="1" si="18"/>
        <v>103922530.20317388</v>
      </c>
      <c r="F80" s="12">
        <f t="shared" ca="1" si="19"/>
        <v>103883084.62893264</v>
      </c>
      <c r="G80" s="14">
        <f ca="1">G79*(1+Returns!G80)+AC80</f>
        <v>8580266.0911387447</v>
      </c>
      <c r="H80" s="14">
        <f ca="1">H79*(1+Returns!H80)+AD80</f>
        <v>10371682.30451273</v>
      </c>
      <c r="I80" s="14">
        <f ca="1">I79*(1+Returns!I80)+AE80</f>
        <v>5186786.4761634385</v>
      </c>
      <c r="J80" s="14">
        <f ca="1">J79*(1+Returns!J80)+AF80</f>
        <v>0</v>
      </c>
      <c r="K80" s="14">
        <f ca="1">K79*(1+Returns!K80)+AG80</f>
        <v>0</v>
      </c>
      <c r="L80" s="14">
        <f ca="1">L79*(1+Returns!L80)+AH80</f>
        <v>20742985.732408445</v>
      </c>
      <c r="M80" s="14">
        <f ca="1">M79*(1+Returns!M80)+AI80</f>
        <v>20744878.755196307</v>
      </c>
      <c r="N80" s="14">
        <f ca="1">N79*(1+Returns!N80)+AJ80-R80-T80</f>
        <v>38295930.843754217</v>
      </c>
      <c r="O80" s="17">
        <f ca="1">(Assumptions!$B$16 / 252)*F79</f>
        <v>3294.5943803577825</v>
      </c>
      <c r="P80" s="17">
        <f t="shared" ca="1" si="20"/>
        <v>39445.57424123933</v>
      </c>
      <c r="Q80" s="16">
        <f t="shared" si="21"/>
        <v>0</v>
      </c>
      <c r="R80" s="17">
        <f t="shared" si="22"/>
        <v>0</v>
      </c>
      <c r="S80" s="19">
        <f t="shared" si="23"/>
        <v>0</v>
      </c>
      <c r="T80" s="20">
        <f ca="1">IF(AND(S80=1,F79&gt;D79),[1]Assumptions!$B$19*(F79-D79),0)</f>
        <v>0</v>
      </c>
      <c r="U80" s="21">
        <f ca="1">OFFSET(Assumptions!$B$6,U$1-1,0)*$E80</f>
        <v>8313802.4162539104</v>
      </c>
      <c r="V80" s="21">
        <f ca="1">OFFSET(Assumptions!$B$6,V$1-1,0)*$E80</f>
        <v>10392253.020317389</v>
      </c>
      <c r="W80" s="21">
        <f ca="1">OFFSET(Assumptions!$B$6,W$1-1,0)*$E80</f>
        <v>5196126.5101586943</v>
      </c>
      <c r="X80" s="21">
        <f ca="1">OFFSET(Assumptions!$B$6,X$1-1,0)*$E80</f>
        <v>0</v>
      </c>
      <c r="Y80" s="21">
        <f ca="1">OFFSET(Assumptions!$B$6,Y$1-1,0)*$E80</f>
        <v>0</v>
      </c>
      <c r="Z80" s="21">
        <f ca="1">OFFSET(Assumptions!$B$6,Z$1-1,0)*$E80</f>
        <v>20784506.040634777</v>
      </c>
      <c r="AA80" s="21">
        <f ca="1">OFFSET(Assumptions!$B$6,AA$1-1,0)*$E80</f>
        <v>20784506.040634777</v>
      </c>
      <c r="AB80" s="21">
        <f ca="1">OFFSET(Assumptions!$B$6,AB$1-1,0)*$E80</f>
        <v>38451336.175174333</v>
      </c>
      <c r="AC80" s="24">
        <f t="shared" si="26"/>
        <v>0</v>
      </c>
      <c r="AD80" s="24">
        <f t="shared" si="15"/>
        <v>0</v>
      </c>
      <c r="AE80" s="24">
        <f t="shared" si="15"/>
        <v>0</v>
      </c>
      <c r="AF80" s="24">
        <f t="shared" si="15"/>
        <v>0</v>
      </c>
      <c r="AG80" s="24">
        <f t="shared" si="14"/>
        <v>0</v>
      </c>
      <c r="AH80" s="24">
        <f t="shared" si="14"/>
        <v>0</v>
      </c>
      <c r="AI80" s="24">
        <f t="shared" si="14"/>
        <v>0</v>
      </c>
      <c r="AJ80" s="24">
        <f t="shared" si="24"/>
        <v>0</v>
      </c>
      <c r="AK80" s="26">
        <f t="shared" ca="1" si="25"/>
        <v>9.9597151248076443E-4</v>
      </c>
      <c r="AL80" s="34">
        <f t="shared" ca="1" si="27"/>
        <v>3.8830846289325205E-2</v>
      </c>
    </row>
    <row r="81" spans="1:38" x14ac:dyDescent="0.25">
      <c r="A81" s="4">
        <f t="shared" si="16"/>
        <v>6</v>
      </c>
      <c r="B81" s="4">
        <f t="shared" si="17"/>
        <v>2012</v>
      </c>
      <c r="C81" s="9">
        <v>41080</v>
      </c>
      <c r="D81" s="12">
        <f ca="1">(1+Returns!E81)*D80</f>
        <v>102688031.42241541</v>
      </c>
      <c r="E81" s="12">
        <f t="shared" ca="1" si="18"/>
        <v>103925690.81524596</v>
      </c>
      <c r="F81" s="12">
        <f t="shared" ca="1" si="19"/>
        <v>103882947.36530221</v>
      </c>
      <c r="G81" s="14">
        <f ca="1">G80*(1+Returns!G81)+AC81</f>
        <v>8552155.7357842904</v>
      </c>
      <c r="H81" s="14">
        <f ca="1">H80*(1+Returns!H81)+AD81</f>
        <v>10375129.910264613</v>
      </c>
      <c r="I81" s="14">
        <f ca="1">I80*(1+Returns!I81)+AE81</f>
        <v>5188589.213414046</v>
      </c>
      <c r="J81" s="14">
        <f ca="1">J80*(1+Returns!J81)+AF81</f>
        <v>0</v>
      </c>
      <c r="K81" s="14">
        <f ca="1">K80*(1+Returns!K81)+AG81</f>
        <v>0</v>
      </c>
      <c r="L81" s="14">
        <f ca="1">L80*(1+Returns!L81)+AH81</f>
        <v>20749849.310349051</v>
      </c>
      <c r="M81" s="14">
        <f ca="1">M80*(1+Returns!M81)+AI81</f>
        <v>20751900.392043389</v>
      </c>
      <c r="N81" s="14">
        <f ca="1">N80*(1+Returns!N81)+AJ81-R81-T81</f>
        <v>38308066.253390573</v>
      </c>
      <c r="O81" s="17">
        <f ca="1">(Assumptions!$B$16 / 252)*F80</f>
        <v>3297.875702505798</v>
      </c>
      <c r="P81" s="17">
        <f t="shared" ca="1" si="20"/>
        <v>42743.44994374513</v>
      </c>
      <c r="Q81" s="16">
        <f t="shared" si="21"/>
        <v>0</v>
      </c>
      <c r="R81" s="17">
        <f t="shared" si="22"/>
        <v>0</v>
      </c>
      <c r="S81" s="19">
        <f t="shared" si="23"/>
        <v>0</v>
      </c>
      <c r="T81" s="20">
        <f ca="1">IF(AND(S81=1,F80&gt;D80),[1]Assumptions!$B$19*(F80-D80),0)</f>
        <v>0</v>
      </c>
      <c r="U81" s="21">
        <f ca="1">OFFSET(Assumptions!$B$6,U$1-1,0)*$E81</f>
        <v>8314055.2652196763</v>
      </c>
      <c r="V81" s="21">
        <f ca="1">OFFSET(Assumptions!$B$6,V$1-1,0)*$E81</f>
        <v>10392569.081524596</v>
      </c>
      <c r="W81" s="21">
        <f ca="1">OFFSET(Assumptions!$B$6,W$1-1,0)*$E81</f>
        <v>5196284.5407622978</v>
      </c>
      <c r="X81" s="21">
        <f ca="1">OFFSET(Assumptions!$B$6,X$1-1,0)*$E81</f>
        <v>0</v>
      </c>
      <c r="Y81" s="21">
        <f ca="1">OFFSET(Assumptions!$B$6,Y$1-1,0)*$E81</f>
        <v>0</v>
      </c>
      <c r="Z81" s="21">
        <f ca="1">OFFSET(Assumptions!$B$6,Z$1-1,0)*$E81</f>
        <v>20785138.163049191</v>
      </c>
      <c r="AA81" s="21">
        <f ca="1">OFFSET(Assumptions!$B$6,AA$1-1,0)*$E81</f>
        <v>20785138.163049191</v>
      </c>
      <c r="AB81" s="21">
        <f ca="1">OFFSET(Assumptions!$B$6,AB$1-1,0)*$E81</f>
        <v>38452505.601641007</v>
      </c>
      <c r="AC81" s="24">
        <f t="shared" si="26"/>
        <v>0</v>
      </c>
      <c r="AD81" s="24">
        <f t="shared" si="15"/>
        <v>0</v>
      </c>
      <c r="AE81" s="24">
        <f t="shared" si="15"/>
        <v>0</v>
      </c>
      <c r="AF81" s="24">
        <f t="shared" si="15"/>
        <v>0</v>
      </c>
      <c r="AG81" s="24">
        <f t="shared" si="14"/>
        <v>0</v>
      </c>
      <c r="AH81" s="24">
        <f t="shared" si="14"/>
        <v>0</v>
      </c>
      <c r="AI81" s="24">
        <f t="shared" si="14"/>
        <v>0</v>
      </c>
      <c r="AJ81" s="24">
        <f t="shared" si="24"/>
        <v>0</v>
      </c>
      <c r="AK81" s="26">
        <f t="shared" ca="1" si="25"/>
        <v>-1.321328019110446E-6</v>
      </c>
      <c r="AL81" s="34">
        <f t="shared" ca="1" si="27"/>
        <v>3.8829473653020807E-2</v>
      </c>
    </row>
    <row r="82" spans="1:38" x14ac:dyDescent="0.25">
      <c r="A82" s="4">
        <f t="shared" si="16"/>
        <v>6</v>
      </c>
      <c r="B82" s="4">
        <f t="shared" si="17"/>
        <v>2012</v>
      </c>
      <c r="C82" s="9">
        <v>41081</v>
      </c>
      <c r="D82" s="12">
        <f ca="1">(1+Returns!E82)*D81</f>
        <v>102720790.95819978</v>
      </c>
      <c r="E82" s="12">
        <f t="shared" ca="1" si="18"/>
        <v>103969247.33853561</v>
      </c>
      <c r="F82" s="12">
        <f t="shared" ca="1" si="19"/>
        <v>103923206.01724693</v>
      </c>
      <c r="G82" s="14">
        <f ca="1">G81*(1+Returns!G82)+AC82</f>
        <v>8564250.8003371712</v>
      </c>
      <c r="H82" s="14">
        <f ca="1">H81*(1+Returns!H82)+AD82</f>
        <v>10378598.521655034</v>
      </c>
      <c r="I82" s="14">
        <f ca="1">I81*(1+Returns!I82)+AE82</f>
        <v>5190402.9423442669</v>
      </c>
      <c r="J82" s="14">
        <f ca="1">J81*(1+Returns!J82)+AF82</f>
        <v>0</v>
      </c>
      <c r="K82" s="14">
        <f ca="1">K81*(1+Returns!K82)+AG82</f>
        <v>0</v>
      </c>
      <c r="L82" s="14">
        <f ca="1">L81*(1+Returns!L82)+AH82</f>
        <v>20756754.703815009</v>
      </c>
      <c r="M82" s="14">
        <f ca="1">M81*(1+Returns!M82)+AI82</f>
        <v>20758964.822796173</v>
      </c>
      <c r="N82" s="14">
        <f ca="1">N81*(1+Returns!N82)+AJ82-R82-T82</f>
        <v>38320275.547587961</v>
      </c>
      <c r="O82" s="17">
        <f ca="1">(Assumptions!$B$16 / 252)*F81</f>
        <v>3297.8713449302286</v>
      </c>
      <c r="P82" s="17">
        <f t="shared" ca="1" si="20"/>
        <v>46041.321288675361</v>
      </c>
      <c r="Q82" s="16">
        <f t="shared" si="21"/>
        <v>0</v>
      </c>
      <c r="R82" s="17">
        <f t="shared" si="22"/>
        <v>0</v>
      </c>
      <c r="S82" s="19">
        <f t="shared" si="23"/>
        <v>0</v>
      </c>
      <c r="T82" s="20">
        <f ca="1">IF(AND(S82=1,F81&gt;D81),[1]Assumptions!$B$19*(F81-D81),0)</f>
        <v>0</v>
      </c>
      <c r="U82" s="21">
        <f ca="1">OFFSET(Assumptions!$B$6,U$1-1,0)*$E82</f>
        <v>8317539.7870828491</v>
      </c>
      <c r="V82" s="21">
        <f ca="1">OFFSET(Assumptions!$B$6,V$1-1,0)*$E82</f>
        <v>10396924.733853562</v>
      </c>
      <c r="W82" s="21">
        <f ca="1">OFFSET(Assumptions!$B$6,W$1-1,0)*$E82</f>
        <v>5198462.3669267809</v>
      </c>
      <c r="X82" s="21">
        <f ca="1">OFFSET(Assumptions!$B$6,X$1-1,0)*$E82</f>
        <v>0</v>
      </c>
      <c r="Y82" s="21">
        <f ca="1">OFFSET(Assumptions!$B$6,Y$1-1,0)*$E82</f>
        <v>0</v>
      </c>
      <c r="Z82" s="21">
        <f ca="1">OFFSET(Assumptions!$B$6,Z$1-1,0)*$E82</f>
        <v>20793849.467707124</v>
      </c>
      <c r="AA82" s="21">
        <f ca="1">OFFSET(Assumptions!$B$6,AA$1-1,0)*$E82</f>
        <v>20793849.467707124</v>
      </c>
      <c r="AB82" s="21">
        <f ca="1">OFFSET(Assumptions!$B$6,AB$1-1,0)*$E82</f>
        <v>38468621.515258171</v>
      </c>
      <c r="AC82" s="24">
        <f t="shared" si="26"/>
        <v>0</v>
      </c>
      <c r="AD82" s="24">
        <f t="shared" si="15"/>
        <v>0</v>
      </c>
      <c r="AE82" s="24">
        <f t="shared" si="15"/>
        <v>0</v>
      </c>
      <c r="AF82" s="24">
        <f t="shared" si="15"/>
        <v>0</v>
      </c>
      <c r="AG82" s="24">
        <f t="shared" si="14"/>
        <v>0</v>
      </c>
      <c r="AH82" s="24">
        <f t="shared" si="14"/>
        <v>0</v>
      </c>
      <c r="AI82" s="24">
        <f t="shared" si="14"/>
        <v>0</v>
      </c>
      <c r="AJ82" s="24">
        <f t="shared" si="24"/>
        <v>0</v>
      </c>
      <c r="AK82" s="26">
        <f t="shared" ca="1" si="25"/>
        <v>3.8753859960438675E-4</v>
      </c>
      <c r="AL82" s="34">
        <f t="shared" ca="1" si="27"/>
        <v>3.9232060172468053E-2</v>
      </c>
    </row>
    <row r="83" spans="1:38" x14ac:dyDescent="0.25">
      <c r="A83" s="4">
        <f t="shared" si="16"/>
        <v>6</v>
      </c>
      <c r="B83" s="4">
        <f t="shared" si="17"/>
        <v>2012</v>
      </c>
      <c r="C83" s="9">
        <v>41082</v>
      </c>
      <c r="D83" s="12">
        <f ca="1">(1+Returns!E83)*D82</f>
        <v>102753598.95162393</v>
      </c>
      <c r="E83" s="12">
        <f t="shared" ca="1" si="18"/>
        <v>104036212.50343087</v>
      </c>
      <c r="F83" s="12">
        <f t="shared" ca="1" si="19"/>
        <v>103986872.03274482</v>
      </c>
      <c r="G83" s="14">
        <f ca="1">G82*(1+Returns!G83)+AC83</f>
        <v>8599707.6679076701</v>
      </c>
      <c r="H83" s="14">
        <f ca="1">H82*(1+Returns!H83)+AD83</f>
        <v>10382072.309298402</v>
      </c>
      <c r="I83" s="14">
        <f ca="1">I82*(1+Returns!I83)+AE83</f>
        <v>5192219.4016419407</v>
      </c>
      <c r="J83" s="14">
        <f ca="1">J82*(1+Returns!J83)+AF83</f>
        <v>0</v>
      </c>
      <c r="K83" s="14">
        <f ca="1">K82*(1+Returns!K83)+AG83</f>
        <v>0</v>
      </c>
      <c r="L83" s="14">
        <f ca="1">L82*(1+Returns!L83)+AH83</f>
        <v>20763670.393241018</v>
      </c>
      <c r="M83" s="14">
        <f ca="1">M82*(1+Returns!M83)+AI83</f>
        <v>20766039.832877006</v>
      </c>
      <c r="N83" s="14">
        <f ca="1">N82*(1+Returns!N83)+AJ83-R83-T83</f>
        <v>38332502.898464836</v>
      </c>
      <c r="O83" s="17">
        <f ca="1">(Assumptions!$B$16 / 252)*F82</f>
        <v>3299.1493973729184</v>
      </c>
      <c r="P83" s="17">
        <f t="shared" ca="1" si="20"/>
        <v>49340.470686048277</v>
      </c>
      <c r="Q83" s="16">
        <f t="shared" si="21"/>
        <v>0</v>
      </c>
      <c r="R83" s="17">
        <f t="shared" si="22"/>
        <v>0</v>
      </c>
      <c r="S83" s="19">
        <f t="shared" si="23"/>
        <v>0</v>
      </c>
      <c r="T83" s="20">
        <f ca="1">IF(AND(S83=1,F82&gt;D82),[1]Assumptions!$B$19*(F82-D82),0)</f>
        <v>0</v>
      </c>
      <c r="U83" s="21">
        <f ca="1">OFFSET(Assumptions!$B$6,U$1-1,0)*$E83</f>
        <v>8322897.0002744701</v>
      </c>
      <c r="V83" s="21">
        <f ca="1">OFFSET(Assumptions!$B$6,V$1-1,0)*$E83</f>
        <v>10403621.250343088</v>
      </c>
      <c r="W83" s="21">
        <f ca="1">OFFSET(Assumptions!$B$6,W$1-1,0)*$E83</f>
        <v>5201810.625171544</v>
      </c>
      <c r="X83" s="21">
        <f ca="1">OFFSET(Assumptions!$B$6,X$1-1,0)*$E83</f>
        <v>0</v>
      </c>
      <c r="Y83" s="21">
        <f ca="1">OFFSET(Assumptions!$B$6,Y$1-1,0)*$E83</f>
        <v>0</v>
      </c>
      <c r="Z83" s="21">
        <f ca="1">OFFSET(Assumptions!$B$6,Z$1-1,0)*$E83</f>
        <v>20807242.500686176</v>
      </c>
      <c r="AA83" s="21">
        <f ca="1">OFFSET(Assumptions!$B$6,AA$1-1,0)*$E83</f>
        <v>20807242.500686176</v>
      </c>
      <c r="AB83" s="21">
        <f ca="1">OFFSET(Assumptions!$B$6,AB$1-1,0)*$E83</f>
        <v>38493398.626269422</v>
      </c>
      <c r="AC83" s="24">
        <f t="shared" si="26"/>
        <v>0</v>
      </c>
      <c r="AD83" s="24">
        <f t="shared" si="15"/>
        <v>0</v>
      </c>
      <c r="AE83" s="24">
        <f t="shared" si="15"/>
        <v>0</v>
      </c>
      <c r="AF83" s="24">
        <f t="shared" si="15"/>
        <v>0</v>
      </c>
      <c r="AG83" s="24">
        <f t="shared" si="14"/>
        <v>0</v>
      </c>
      <c r="AH83" s="24">
        <f t="shared" si="14"/>
        <v>0</v>
      </c>
      <c r="AI83" s="24">
        <f t="shared" si="14"/>
        <v>0</v>
      </c>
      <c r="AJ83" s="24">
        <f t="shared" si="24"/>
        <v>0</v>
      </c>
      <c r="AK83" s="26">
        <f t="shared" ca="1" si="25"/>
        <v>6.1262559093222535E-4</v>
      </c>
      <c r="AL83" s="34">
        <f t="shared" ca="1" si="27"/>
        <v>3.9868720327446816E-2</v>
      </c>
    </row>
    <row r="84" spans="1:38" x14ac:dyDescent="0.25">
      <c r="A84" s="4">
        <f t="shared" si="16"/>
        <v>6</v>
      </c>
      <c r="B84" s="4">
        <f t="shared" si="17"/>
        <v>2012</v>
      </c>
      <c r="C84" s="9">
        <v>41085</v>
      </c>
      <c r="D84" s="12">
        <f ca="1">(1+Returns!E84)*D83</f>
        <v>102786342.41346586</v>
      </c>
      <c r="E84" s="12">
        <f t="shared" ca="1" si="18"/>
        <v>104079884.72864339</v>
      </c>
      <c r="F84" s="12">
        <f t="shared" ca="1" si="19"/>
        <v>104027243.08741662</v>
      </c>
      <c r="G84" s="14">
        <f ca="1">G83*(1+Returns!G84)+AC84</f>
        <v>8611933.1206003167</v>
      </c>
      <c r="H84" s="14">
        <f ca="1">H83*(1+Returns!H84)+AD84</f>
        <v>10385539.332275821</v>
      </c>
      <c r="I84" s="14">
        <f ca="1">I83*(1+Returns!I84)+AE84</f>
        <v>5194032.3591137547</v>
      </c>
      <c r="J84" s="14">
        <f ca="1">J83*(1+Returns!J84)+AF84</f>
        <v>0</v>
      </c>
      <c r="K84" s="14">
        <f ca="1">K83*(1+Returns!K84)+AG84</f>
        <v>0</v>
      </c>
      <c r="L84" s="14">
        <f ca="1">L83*(1+Returns!L84)+AH84</f>
        <v>20770572.601899229</v>
      </c>
      <c r="M84" s="14">
        <f ca="1">M83*(1+Returns!M84)+AI84</f>
        <v>20773101.120767098</v>
      </c>
      <c r="N84" s="14">
        <f ca="1">N83*(1+Returns!N84)+AJ84-R84-T84</f>
        <v>38344706.193987183</v>
      </c>
      <c r="O84" s="17">
        <f ca="1">(Assumptions!$B$16 / 252)*F83</f>
        <v>3301.1705407220579</v>
      </c>
      <c r="P84" s="17">
        <f t="shared" ca="1" si="20"/>
        <v>52641.641226770334</v>
      </c>
      <c r="Q84" s="16">
        <f t="shared" si="21"/>
        <v>0</v>
      </c>
      <c r="R84" s="17">
        <f t="shared" si="22"/>
        <v>0</v>
      </c>
      <c r="S84" s="19">
        <f t="shared" si="23"/>
        <v>0</v>
      </c>
      <c r="T84" s="20">
        <f ca="1">IF(AND(S84=1,F83&gt;D83),[1]Assumptions!$B$19*(F83-D83),0)</f>
        <v>0</v>
      </c>
      <c r="U84" s="21">
        <f ca="1">OFFSET(Assumptions!$B$6,U$1-1,0)*$E84</f>
        <v>8326390.7782914713</v>
      </c>
      <c r="V84" s="21">
        <f ca="1">OFFSET(Assumptions!$B$6,V$1-1,0)*$E84</f>
        <v>10407988.472864339</v>
      </c>
      <c r="W84" s="21">
        <f ca="1">OFFSET(Assumptions!$B$6,W$1-1,0)*$E84</f>
        <v>5203994.2364321696</v>
      </c>
      <c r="X84" s="21">
        <f ca="1">OFFSET(Assumptions!$B$6,X$1-1,0)*$E84</f>
        <v>0</v>
      </c>
      <c r="Y84" s="21">
        <f ca="1">OFFSET(Assumptions!$B$6,Y$1-1,0)*$E84</f>
        <v>0</v>
      </c>
      <c r="Z84" s="21">
        <f ca="1">OFFSET(Assumptions!$B$6,Z$1-1,0)*$E84</f>
        <v>20815976.945728678</v>
      </c>
      <c r="AA84" s="21">
        <f ca="1">OFFSET(Assumptions!$B$6,AA$1-1,0)*$E84</f>
        <v>20815976.945728678</v>
      </c>
      <c r="AB84" s="21">
        <f ca="1">OFFSET(Assumptions!$B$6,AB$1-1,0)*$E84</f>
        <v>38509557.34959805</v>
      </c>
      <c r="AC84" s="24">
        <f t="shared" si="26"/>
        <v>0</v>
      </c>
      <c r="AD84" s="24">
        <f t="shared" si="15"/>
        <v>0</v>
      </c>
      <c r="AE84" s="24">
        <f t="shared" si="15"/>
        <v>0</v>
      </c>
      <c r="AF84" s="24">
        <f t="shared" si="15"/>
        <v>0</v>
      </c>
      <c r="AG84" s="24">
        <f t="shared" si="14"/>
        <v>0</v>
      </c>
      <c r="AH84" s="24">
        <f t="shared" si="14"/>
        <v>0</v>
      </c>
      <c r="AI84" s="24">
        <f t="shared" si="14"/>
        <v>0</v>
      </c>
      <c r="AJ84" s="24">
        <f t="shared" si="24"/>
        <v>0</v>
      </c>
      <c r="AK84" s="26">
        <f t="shared" ca="1" si="25"/>
        <v>3.8823222472816887E-4</v>
      </c>
      <c r="AL84" s="34">
        <f t="shared" ca="1" si="27"/>
        <v>4.0272430874164877E-2</v>
      </c>
    </row>
    <row r="85" spans="1:38" x14ac:dyDescent="0.25">
      <c r="A85" s="4">
        <f t="shared" si="16"/>
        <v>6</v>
      </c>
      <c r="B85" s="4">
        <f t="shared" si="17"/>
        <v>2012</v>
      </c>
      <c r="C85" s="9">
        <v>41086</v>
      </c>
      <c r="D85" s="12">
        <f ca="1">(1+Returns!E85)*D84</f>
        <v>102819171.34336929</v>
      </c>
      <c r="E85" s="12">
        <f t="shared" ca="1" si="18"/>
        <v>104188517.04260978</v>
      </c>
      <c r="F85" s="12">
        <f t="shared" ca="1" si="19"/>
        <v>104132572.94922151</v>
      </c>
      <c r="G85" s="14">
        <f ca="1">G84*(1+Returns!G85)+AC85</f>
        <v>8689036.3268224653</v>
      </c>
      <c r="H85" s="14">
        <f ca="1">H84*(1+Returns!H85)+AD85</f>
        <v>10389015.443055797</v>
      </c>
      <c r="I85" s="14">
        <f ca="1">I84*(1+Returns!I85)+AE85</f>
        <v>5195850.0885802209</v>
      </c>
      <c r="J85" s="14">
        <f ca="1">J84*(1+Returns!J85)+AF85</f>
        <v>0</v>
      </c>
      <c r="K85" s="14">
        <f ca="1">K84*(1+Returns!K85)+AG85</f>
        <v>0</v>
      </c>
      <c r="L85" s="14">
        <f ca="1">L84*(1+Returns!L85)+AH85</f>
        <v>20777492.895141829</v>
      </c>
      <c r="M85" s="14">
        <f ca="1">M84*(1+Returns!M85)+AI85</f>
        <v>20780180.948739935</v>
      </c>
      <c r="N85" s="14">
        <f ca="1">N84*(1+Returns!N85)+AJ85-R85-T85</f>
        <v>38356941.340269528</v>
      </c>
      <c r="O85" s="17">
        <f ca="1">(Assumptions!$B$16 / 252)*F84</f>
        <v>3302.4521615052895</v>
      </c>
      <c r="P85" s="17">
        <f t="shared" ca="1" si="20"/>
        <v>55944.093388275622</v>
      </c>
      <c r="Q85" s="16">
        <f t="shared" si="21"/>
        <v>0</v>
      </c>
      <c r="R85" s="17">
        <f t="shared" si="22"/>
        <v>0</v>
      </c>
      <c r="S85" s="19">
        <f t="shared" si="23"/>
        <v>0</v>
      </c>
      <c r="T85" s="20">
        <f ca="1">IF(AND(S85=1,F84&gt;D84),[1]Assumptions!$B$19*(F84-D84),0)</f>
        <v>0</v>
      </c>
      <c r="U85" s="21">
        <f ca="1">OFFSET(Assumptions!$B$6,U$1-1,0)*$E85</f>
        <v>8335081.3634087825</v>
      </c>
      <c r="V85" s="21">
        <f ca="1">OFFSET(Assumptions!$B$6,V$1-1,0)*$E85</f>
        <v>10418851.704260979</v>
      </c>
      <c r="W85" s="21">
        <f ca="1">OFFSET(Assumptions!$B$6,W$1-1,0)*$E85</f>
        <v>5209425.8521304894</v>
      </c>
      <c r="X85" s="21">
        <f ca="1">OFFSET(Assumptions!$B$6,X$1-1,0)*$E85</f>
        <v>0</v>
      </c>
      <c r="Y85" s="21">
        <f ca="1">OFFSET(Assumptions!$B$6,Y$1-1,0)*$E85</f>
        <v>0</v>
      </c>
      <c r="Z85" s="21">
        <f ca="1">OFFSET(Assumptions!$B$6,Z$1-1,0)*$E85</f>
        <v>20837703.408521958</v>
      </c>
      <c r="AA85" s="21">
        <f ca="1">OFFSET(Assumptions!$B$6,AA$1-1,0)*$E85</f>
        <v>20837703.408521958</v>
      </c>
      <c r="AB85" s="21">
        <f ca="1">OFFSET(Assumptions!$B$6,AB$1-1,0)*$E85</f>
        <v>38549751.305765621</v>
      </c>
      <c r="AC85" s="24">
        <f t="shared" si="26"/>
        <v>0</v>
      </c>
      <c r="AD85" s="24">
        <f t="shared" si="15"/>
        <v>0</v>
      </c>
      <c r="AE85" s="24">
        <f t="shared" si="15"/>
        <v>0</v>
      </c>
      <c r="AF85" s="24">
        <f t="shared" si="15"/>
        <v>0</v>
      </c>
      <c r="AG85" s="24">
        <f t="shared" si="14"/>
        <v>0</v>
      </c>
      <c r="AH85" s="24">
        <f t="shared" si="14"/>
        <v>0</v>
      </c>
      <c r="AI85" s="24">
        <f t="shared" si="14"/>
        <v>0</v>
      </c>
      <c r="AJ85" s="24">
        <f t="shared" si="24"/>
        <v>0</v>
      </c>
      <c r="AK85" s="26">
        <f t="shared" ca="1" si="25"/>
        <v>1.0125218998293661E-3</v>
      </c>
      <c r="AL85" s="34">
        <f t="shared" ca="1" si="27"/>
        <v>4.1325729492213803E-2</v>
      </c>
    </row>
    <row r="86" spans="1:38" x14ac:dyDescent="0.25">
      <c r="A86" s="4">
        <f t="shared" si="16"/>
        <v>6</v>
      </c>
      <c r="B86" s="4">
        <f t="shared" si="17"/>
        <v>2012</v>
      </c>
      <c r="C86" s="9">
        <v>41087</v>
      </c>
      <c r="D86" s="12">
        <f ca="1">(1+Returns!E86)*D85</f>
        <v>102851897.65741618</v>
      </c>
      <c r="E86" s="12">
        <f t="shared" ca="1" si="18"/>
        <v>104234441.74884558</v>
      </c>
      <c r="F86" s="12">
        <f t="shared" ca="1" si="19"/>
        <v>104175191.85949066</v>
      </c>
      <c r="G86" s="14">
        <f ca="1">G85*(1+Returns!G86)+AC86</f>
        <v>8703529.9778284542</v>
      </c>
      <c r="H86" s="14">
        <f ca="1">H85*(1+Returns!H86)+AD86</f>
        <v>10392480.763953097</v>
      </c>
      <c r="I86" s="14">
        <f ca="1">I85*(1+Returns!I86)+AE86</f>
        <v>5197662.2151785204</v>
      </c>
      <c r="J86" s="14">
        <f ca="1">J85*(1+Returns!J86)+AF86</f>
        <v>0</v>
      </c>
      <c r="K86" s="14">
        <f ca="1">K85*(1+Returns!K86)+AG86</f>
        <v>0</v>
      </c>
      <c r="L86" s="14">
        <f ca="1">L85*(1+Returns!L86)+AH86</f>
        <v>20784391.692693818</v>
      </c>
      <c r="M86" s="14">
        <f ca="1">M85*(1+Returns!M86)+AI86</f>
        <v>20787238.862295736</v>
      </c>
      <c r="N86" s="14">
        <f ca="1">N85*(1+Returns!N86)+AJ86-R86-T86</f>
        <v>38369138.236895941</v>
      </c>
      <c r="O86" s="17">
        <f ca="1">(Assumptions!$B$16 / 252)*F85</f>
        <v>3305.7959666419524</v>
      </c>
      <c r="P86" s="17">
        <f t="shared" ca="1" si="20"/>
        <v>59249.889354917577</v>
      </c>
      <c r="Q86" s="16">
        <f t="shared" si="21"/>
        <v>0</v>
      </c>
      <c r="R86" s="17">
        <f t="shared" si="22"/>
        <v>0</v>
      </c>
      <c r="S86" s="19">
        <f t="shared" si="23"/>
        <v>0</v>
      </c>
      <c r="T86" s="20">
        <f ca="1">IF(AND(S86=1,F85&gt;D85),[1]Assumptions!$B$19*(F85-D85),0)</f>
        <v>0</v>
      </c>
      <c r="U86" s="21">
        <f ca="1">OFFSET(Assumptions!$B$6,U$1-1,0)*$E86</f>
        <v>8338755.3399076462</v>
      </c>
      <c r="V86" s="21">
        <f ca="1">OFFSET(Assumptions!$B$6,V$1-1,0)*$E86</f>
        <v>10423444.174884558</v>
      </c>
      <c r="W86" s="21">
        <f ca="1">OFFSET(Assumptions!$B$6,W$1-1,0)*$E86</f>
        <v>5211722.0874422789</v>
      </c>
      <c r="X86" s="21">
        <f ca="1">OFFSET(Assumptions!$B$6,X$1-1,0)*$E86</f>
        <v>0</v>
      </c>
      <c r="Y86" s="21">
        <f ca="1">OFFSET(Assumptions!$B$6,Y$1-1,0)*$E86</f>
        <v>0</v>
      </c>
      <c r="Z86" s="21">
        <f ca="1">OFFSET(Assumptions!$B$6,Z$1-1,0)*$E86</f>
        <v>20846888.349769115</v>
      </c>
      <c r="AA86" s="21">
        <f ca="1">OFFSET(Assumptions!$B$6,AA$1-1,0)*$E86</f>
        <v>20846888.349769115</v>
      </c>
      <c r="AB86" s="21">
        <f ca="1">OFFSET(Assumptions!$B$6,AB$1-1,0)*$E86</f>
        <v>38566743.447072864</v>
      </c>
      <c r="AC86" s="24">
        <f t="shared" si="26"/>
        <v>0</v>
      </c>
      <c r="AD86" s="24">
        <f t="shared" si="15"/>
        <v>0</v>
      </c>
      <c r="AE86" s="24">
        <f t="shared" si="15"/>
        <v>0</v>
      </c>
      <c r="AF86" s="24">
        <f t="shared" si="15"/>
        <v>0</v>
      </c>
      <c r="AG86" s="24">
        <f t="shared" si="14"/>
        <v>0</v>
      </c>
      <c r="AH86" s="24">
        <f t="shared" si="14"/>
        <v>0</v>
      </c>
      <c r="AI86" s="24">
        <f t="shared" si="14"/>
        <v>0</v>
      </c>
      <c r="AJ86" s="24">
        <f t="shared" si="24"/>
        <v>0</v>
      </c>
      <c r="AK86" s="26">
        <f t="shared" ca="1" si="25"/>
        <v>4.0927549432523413E-4</v>
      </c>
      <c r="AL86" s="34">
        <f t="shared" ca="1" si="27"/>
        <v>4.1751918594905346E-2</v>
      </c>
    </row>
    <row r="87" spans="1:38" x14ac:dyDescent="0.25">
      <c r="A87" s="4">
        <f t="shared" si="16"/>
        <v>6</v>
      </c>
      <c r="B87" s="4">
        <f t="shared" si="17"/>
        <v>2012</v>
      </c>
      <c r="C87" s="9">
        <v>41088</v>
      </c>
      <c r="D87" s="12">
        <f ca="1">(1+Returns!E87)*D86</f>
        <v>102884709.46980685</v>
      </c>
      <c r="E87" s="12">
        <f t="shared" ca="1" si="18"/>
        <v>104279173.36034143</v>
      </c>
      <c r="F87" s="12">
        <f t="shared" ca="1" si="19"/>
        <v>104216616.32203859</v>
      </c>
      <c r="G87" s="14">
        <f ca="1">G86*(1+Returns!G87)+AC87</f>
        <v>8716748.1683416143</v>
      </c>
      <c r="H87" s="14">
        <f ca="1">H86*(1+Returns!H87)+AD87</f>
        <v>10395955.176077509</v>
      </c>
      <c r="I87" s="14">
        <f ca="1">I86*(1+Returns!I87)+AE87</f>
        <v>5199479.1156771788</v>
      </c>
      <c r="J87" s="14">
        <f ca="1">J86*(1+Returns!J87)+AF87</f>
        <v>0</v>
      </c>
      <c r="K87" s="14">
        <f ca="1">K86*(1+Returns!K87)+AG87</f>
        <v>0</v>
      </c>
      <c r="L87" s="14">
        <f ca="1">L86*(1+Returns!L87)+AH87</f>
        <v>20791308.581604287</v>
      </c>
      <c r="M87" s="14">
        <f ca="1">M86*(1+Returns!M87)+AI87</f>
        <v>20794315.323087759</v>
      </c>
      <c r="N87" s="14">
        <f ca="1">N86*(1+Returns!N87)+AJ87-R87-T87</f>
        <v>38381366.995553084</v>
      </c>
      <c r="O87" s="17">
        <f ca="1">(Assumptions!$B$16 / 252)*F86</f>
        <v>3307.1489479203383</v>
      </c>
      <c r="P87" s="17">
        <f t="shared" ca="1" si="20"/>
        <v>62557.038302837915</v>
      </c>
      <c r="Q87" s="16">
        <f t="shared" si="21"/>
        <v>0</v>
      </c>
      <c r="R87" s="17">
        <f t="shared" si="22"/>
        <v>0</v>
      </c>
      <c r="S87" s="19">
        <f t="shared" si="23"/>
        <v>0</v>
      </c>
      <c r="T87" s="20">
        <f ca="1">IF(AND(S87=1,F86&gt;D86),[1]Assumptions!$B$19*(F86-D86),0)</f>
        <v>0</v>
      </c>
      <c r="U87" s="21">
        <f ca="1">OFFSET(Assumptions!$B$6,U$1-1,0)*$E87</f>
        <v>8342333.8688273141</v>
      </c>
      <c r="V87" s="21">
        <f ca="1">OFFSET(Assumptions!$B$6,V$1-1,0)*$E87</f>
        <v>10427917.336034143</v>
      </c>
      <c r="W87" s="21">
        <f ca="1">OFFSET(Assumptions!$B$6,W$1-1,0)*$E87</f>
        <v>5213958.6680170717</v>
      </c>
      <c r="X87" s="21">
        <f ca="1">OFFSET(Assumptions!$B$6,X$1-1,0)*$E87</f>
        <v>0</v>
      </c>
      <c r="Y87" s="21">
        <f ca="1">OFFSET(Assumptions!$B$6,Y$1-1,0)*$E87</f>
        <v>0</v>
      </c>
      <c r="Z87" s="21">
        <f ca="1">OFFSET(Assumptions!$B$6,Z$1-1,0)*$E87</f>
        <v>20855834.672068287</v>
      </c>
      <c r="AA87" s="21">
        <f ca="1">OFFSET(Assumptions!$B$6,AA$1-1,0)*$E87</f>
        <v>20855834.672068287</v>
      </c>
      <c r="AB87" s="21">
        <f ca="1">OFFSET(Assumptions!$B$6,AB$1-1,0)*$E87</f>
        <v>38583294.143326327</v>
      </c>
      <c r="AC87" s="24">
        <f t="shared" si="26"/>
        <v>0</v>
      </c>
      <c r="AD87" s="24">
        <f t="shared" si="15"/>
        <v>0</v>
      </c>
      <c r="AE87" s="24">
        <f t="shared" si="15"/>
        <v>0</v>
      </c>
      <c r="AF87" s="24">
        <f t="shared" si="15"/>
        <v>0</v>
      </c>
      <c r="AG87" s="24">
        <f t="shared" si="14"/>
        <v>0</v>
      </c>
      <c r="AH87" s="24">
        <f t="shared" si="14"/>
        <v>0</v>
      </c>
      <c r="AI87" s="24">
        <f t="shared" si="14"/>
        <v>0</v>
      </c>
      <c r="AJ87" s="24">
        <f t="shared" si="24"/>
        <v>0</v>
      </c>
      <c r="AK87" s="26">
        <f t="shared" ca="1" si="25"/>
        <v>3.9764229667849094E-4</v>
      </c>
      <c r="AL87" s="34">
        <f t="shared" ca="1" si="27"/>
        <v>4.2166163220384689E-2</v>
      </c>
    </row>
    <row r="88" spans="1:38" x14ac:dyDescent="0.25">
      <c r="A88" s="4">
        <f t="shared" si="16"/>
        <v>6</v>
      </c>
      <c r="B88" s="4">
        <f t="shared" si="17"/>
        <v>2012</v>
      </c>
      <c r="C88" s="9">
        <v>41089</v>
      </c>
      <c r="D88" s="12">
        <f ca="1">(1+Returns!E88)*D87</f>
        <v>102917494.71132649</v>
      </c>
      <c r="E88" s="12">
        <f t="shared" ca="1" si="18"/>
        <v>104398684.790427</v>
      </c>
      <c r="F88" s="12">
        <f t="shared" ca="1" si="19"/>
        <v>104332819.28811394</v>
      </c>
      <c r="G88" s="14">
        <f ca="1">G87*(1+Returns!G88)+AC88</f>
        <v>8804771.2966671884</v>
      </c>
      <c r="H88" s="14">
        <f ca="1">H87*(1+Returns!H88)+AD88</f>
        <v>10399426.835144591</v>
      </c>
      <c r="I88" s="14">
        <f ca="1">I87*(1+Returns!I88)+AE88</f>
        <v>5201294.6080096727</v>
      </c>
      <c r="J88" s="14">
        <f ca="1">J87*(1+Returns!J88)+AF88</f>
        <v>0</v>
      </c>
      <c r="K88" s="14">
        <f ca="1">K87*(1+Returns!K88)+AG88</f>
        <v>0</v>
      </c>
      <c r="L88" s="14">
        <f ca="1">L87*(1+Returns!L88)+AH88</f>
        <v>20798219.977681648</v>
      </c>
      <c r="M88" s="14">
        <f ca="1">M87*(1+Returns!M88)+AI88</f>
        <v>20801386.225780588</v>
      </c>
      <c r="N88" s="14">
        <f ca="1">N87*(1+Returns!N88)+AJ88-R88-T88</f>
        <v>38393585.847143315</v>
      </c>
      <c r="O88" s="17">
        <f ca="1">(Assumptions!$B$16 / 252)*F87</f>
        <v>3308.4640102234471</v>
      </c>
      <c r="P88" s="17">
        <f t="shared" ca="1" si="20"/>
        <v>65865.502313061355</v>
      </c>
      <c r="Q88" s="16">
        <f t="shared" si="21"/>
        <v>0</v>
      </c>
      <c r="R88" s="17">
        <f t="shared" si="22"/>
        <v>0</v>
      </c>
      <c r="S88" s="19">
        <f t="shared" si="23"/>
        <v>0</v>
      </c>
      <c r="T88" s="20">
        <f ca="1">IF(AND(S88=1,F87&gt;D87),[1]Assumptions!$B$19*(F87-D87),0)</f>
        <v>0</v>
      </c>
      <c r="U88" s="21">
        <f ca="1">OFFSET(Assumptions!$B$6,U$1-1,0)*$E88</f>
        <v>8351894.7832341604</v>
      </c>
      <c r="V88" s="21">
        <f ca="1">OFFSET(Assumptions!$B$6,V$1-1,0)*$E88</f>
        <v>10439868.479042701</v>
      </c>
      <c r="W88" s="21">
        <f ca="1">OFFSET(Assumptions!$B$6,W$1-1,0)*$E88</f>
        <v>5219934.2395213507</v>
      </c>
      <c r="X88" s="21">
        <f ca="1">OFFSET(Assumptions!$B$6,X$1-1,0)*$E88</f>
        <v>0</v>
      </c>
      <c r="Y88" s="21">
        <f ca="1">OFFSET(Assumptions!$B$6,Y$1-1,0)*$E88</f>
        <v>0</v>
      </c>
      <c r="Z88" s="21">
        <f ca="1">OFFSET(Assumptions!$B$6,Z$1-1,0)*$E88</f>
        <v>20879736.958085403</v>
      </c>
      <c r="AA88" s="21">
        <f ca="1">OFFSET(Assumptions!$B$6,AA$1-1,0)*$E88</f>
        <v>20879736.958085403</v>
      </c>
      <c r="AB88" s="21">
        <f ca="1">OFFSET(Assumptions!$B$6,AB$1-1,0)*$E88</f>
        <v>38627513.372457989</v>
      </c>
      <c r="AC88" s="24">
        <f t="shared" si="26"/>
        <v>0</v>
      </c>
      <c r="AD88" s="24">
        <f t="shared" si="15"/>
        <v>0</v>
      </c>
      <c r="AE88" s="24">
        <f t="shared" si="15"/>
        <v>0</v>
      </c>
      <c r="AF88" s="24">
        <f t="shared" si="15"/>
        <v>0</v>
      </c>
      <c r="AG88" s="24">
        <f t="shared" si="14"/>
        <v>0</v>
      </c>
      <c r="AH88" s="24">
        <f t="shared" si="14"/>
        <v>0</v>
      </c>
      <c r="AI88" s="24">
        <f t="shared" si="14"/>
        <v>0</v>
      </c>
      <c r="AJ88" s="24">
        <f t="shared" si="24"/>
        <v>0</v>
      </c>
      <c r="AK88" s="26">
        <f t="shared" ca="1" si="25"/>
        <v>1.1150138065916249E-3</v>
      </c>
      <c r="AL88" s="34">
        <f t="shared" ca="1" si="27"/>
        <v>4.3328192881137984E-2</v>
      </c>
    </row>
    <row r="89" spans="1:38" x14ac:dyDescent="0.25">
      <c r="A89" s="4">
        <f t="shared" si="16"/>
        <v>7</v>
      </c>
      <c r="B89" s="4">
        <f t="shared" si="17"/>
        <v>2012</v>
      </c>
      <c r="C89" s="9">
        <v>41092</v>
      </c>
      <c r="D89" s="12">
        <f ca="1">(1+Returns!E89)*D88</f>
        <v>102950365.52996235</v>
      </c>
      <c r="E89" s="12">
        <f t="shared" ca="1" si="18"/>
        <v>103950560.18630409</v>
      </c>
      <c r="F89" s="12">
        <f t="shared" ca="1" si="19"/>
        <v>103947248.03331082</v>
      </c>
      <c r="G89" s="14">
        <f ca="1">G88*(1+Returns!G89)+AC89</f>
        <v>8221129.8510549031</v>
      </c>
      <c r="H89" s="14">
        <f ca="1">H88*(1+Returns!H89)+AD89</f>
        <v>10443349.238064514</v>
      </c>
      <c r="I89" s="14">
        <f ca="1">I88*(1+Returns!I89)+AE89</f>
        <v>5221754.5105206566</v>
      </c>
      <c r="J89" s="14">
        <f ca="1">J88*(1+Returns!J89)+AF89</f>
        <v>0</v>
      </c>
      <c r="K89" s="14">
        <f ca="1">K88*(1+Returns!K89)+AG89</f>
        <v>0</v>
      </c>
      <c r="L89" s="14">
        <f ca="1">L88*(1+Returns!L89)+AH89</f>
        <v>20886666.462819256</v>
      </c>
      <c r="M89" s="14">
        <f ca="1">M88*(1+Returns!M89)+AI89</f>
        <v>20886826.426105555</v>
      </c>
      <c r="N89" s="14">
        <f ca="1">N88*(1+Returns!N89)+AJ89-R89-T89</f>
        <v>38290833.697739206</v>
      </c>
      <c r="O89" s="17">
        <f ca="1">(Assumptions!$B$16 / 252)*F88</f>
        <v>3312.1529932734584</v>
      </c>
      <c r="P89" s="17">
        <f t="shared" ca="1" si="20"/>
        <v>3312.1529932734556</v>
      </c>
      <c r="Q89" s="16">
        <f t="shared" si="21"/>
        <v>1</v>
      </c>
      <c r="R89" s="17">
        <f t="shared" ca="1" si="22"/>
        <v>65865.502313061355</v>
      </c>
      <c r="S89" s="19">
        <f t="shared" si="23"/>
        <v>1</v>
      </c>
      <c r="T89" s="20">
        <f ca="1">IF(AND(S89=1,F88&gt;D88),[1]Assumptions!$B$19*(F88-D88),0)</f>
        <v>283064.91535748838</v>
      </c>
      <c r="U89" s="21">
        <f ca="1">OFFSET(Assumptions!$B$6,U$1-1,0)*$E89</f>
        <v>8316044.8149043275</v>
      </c>
      <c r="V89" s="21">
        <f ca="1">OFFSET(Assumptions!$B$6,V$1-1,0)*$E89</f>
        <v>10395056.01863041</v>
      </c>
      <c r="W89" s="21">
        <f ca="1">OFFSET(Assumptions!$B$6,W$1-1,0)*$E89</f>
        <v>5197528.0093152048</v>
      </c>
      <c r="X89" s="21">
        <f ca="1">OFFSET(Assumptions!$B$6,X$1-1,0)*$E89</f>
        <v>0</v>
      </c>
      <c r="Y89" s="21">
        <f ca="1">OFFSET(Assumptions!$B$6,Y$1-1,0)*$E89</f>
        <v>0</v>
      </c>
      <c r="Z89" s="21">
        <f ca="1">OFFSET(Assumptions!$B$6,Z$1-1,0)*$E89</f>
        <v>20790112.037260819</v>
      </c>
      <c r="AA89" s="21">
        <f ca="1">OFFSET(Assumptions!$B$6,AA$1-1,0)*$E89</f>
        <v>20790112.037260819</v>
      </c>
      <c r="AB89" s="21">
        <f ca="1">OFFSET(Assumptions!$B$6,AB$1-1,0)*$E89</f>
        <v>38461707.268932514</v>
      </c>
      <c r="AC89" s="24">
        <f t="shared" ca="1" si="26"/>
        <v>-452876.51343302801</v>
      </c>
      <c r="AD89" s="24">
        <f t="shared" ca="1" si="15"/>
        <v>40441.643898110837</v>
      </c>
      <c r="AE89" s="24">
        <f t="shared" ca="1" si="15"/>
        <v>18639.631511677988</v>
      </c>
      <c r="AF89" s="24">
        <f t="shared" ca="1" si="15"/>
        <v>0</v>
      </c>
      <c r="AG89" s="24">
        <f t="shared" ca="1" si="14"/>
        <v>0</v>
      </c>
      <c r="AH89" s="24">
        <f t="shared" ca="1" si="14"/>
        <v>81516.98040375486</v>
      </c>
      <c r="AI89" s="24">
        <f t="shared" ca="1" si="14"/>
        <v>78350.732304815203</v>
      </c>
      <c r="AJ89" s="24">
        <f t="shared" ca="1" si="24"/>
        <v>233927.52531466912</v>
      </c>
      <c r="AK89" s="26">
        <f t="shared" ca="1" si="25"/>
        <v>-3.6955893402857987E-3</v>
      </c>
      <c r="AL89" s="34">
        <f t="shared" ca="1" si="27"/>
        <v>3.9472480333106796E-2</v>
      </c>
    </row>
    <row r="90" spans="1:38" x14ac:dyDescent="0.25">
      <c r="A90" s="4">
        <f t="shared" si="16"/>
        <v>7</v>
      </c>
      <c r="B90" s="4">
        <f t="shared" si="17"/>
        <v>2012</v>
      </c>
      <c r="C90" s="9">
        <v>41093</v>
      </c>
      <c r="D90" s="12">
        <f ca="1">(1+Returns!E90)*D89</f>
        <v>102983171.69344212</v>
      </c>
      <c r="E90" s="12">
        <f t="shared" ca="1" si="18"/>
        <v>103961712.67305543</v>
      </c>
      <c r="F90" s="12">
        <f t="shared" ca="1" si="19"/>
        <v>103955100.60742617</v>
      </c>
      <c r="G90" s="14">
        <f ca="1">G89*(1+Returns!G90)+AC90</f>
        <v>8200736.096748854</v>
      </c>
      <c r="H90" s="14">
        <f ca="1">H89*(1+Returns!H90)+AD90</f>
        <v>10446836.724058727</v>
      </c>
      <c r="I90" s="14">
        <f ca="1">I89*(1+Returns!I90)+AE90</f>
        <v>5223577.7807108248</v>
      </c>
      <c r="J90" s="14">
        <f ca="1">J89*(1+Returns!J90)+AF90</f>
        <v>0</v>
      </c>
      <c r="K90" s="14">
        <f ca="1">K89*(1+Returns!K90)+AG90</f>
        <v>0</v>
      </c>
      <c r="L90" s="14">
        <f ca="1">L89*(1+Returns!L90)+AH90</f>
        <v>20893609.557530861</v>
      </c>
      <c r="M90" s="14">
        <f ca="1">M89*(1+Returns!M90)+AI90</f>
        <v>20893928.786290359</v>
      </c>
      <c r="N90" s="14">
        <f ca="1">N89*(1+Returns!N90)+AJ90-R90-T90</f>
        <v>38303023.727715805</v>
      </c>
      <c r="O90" s="17">
        <f ca="1">(Assumptions!$B$16 / 252)*F89</f>
        <v>3299.9126359781212</v>
      </c>
      <c r="P90" s="17">
        <f t="shared" ca="1" si="20"/>
        <v>6612.0656292515769</v>
      </c>
      <c r="Q90" s="16">
        <f t="shared" si="21"/>
        <v>0</v>
      </c>
      <c r="R90" s="17">
        <f t="shared" si="22"/>
        <v>0</v>
      </c>
      <c r="S90" s="19">
        <f t="shared" si="23"/>
        <v>0</v>
      </c>
      <c r="T90" s="20">
        <f ca="1">IF(AND(S90=1,F89&gt;D89),[1]Assumptions!$B$19*(F89-D89),0)</f>
        <v>0</v>
      </c>
      <c r="U90" s="21">
        <f ca="1">OFFSET(Assumptions!$B$6,U$1-1,0)*$E90</f>
        <v>8316937.0138444342</v>
      </c>
      <c r="V90" s="21">
        <f ca="1">OFFSET(Assumptions!$B$6,V$1-1,0)*$E90</f>
        <v>10396171.267305544</v>
      </c>
      <c r="W90" s="21">
        <f ca="1">OFFSET(Assumptions!$B$6,W$1-1,0)*$E90</f>
        <v>5198085.6336527718</v>
      </c>
      <c r="X90" s="21">
        <f ca="1">OFFSET(Assumptions!$B$6,X$1-1,0)*$E90</f>
        <v>0</v>
      </c>
      <c r="Y90" s="21">
        <f ca="1">OFFSET(Assumptions!$B$6,Y$1-1,0)*$E90</f>
        <v>0</v>
      </c>
      <c r="Z90" s="21">
        <f ca="1">OFFSET(Assumptions!$B$6,Z$1-1,0)*$E90</f>
        <v>20792342.534611087</v>
      </c>
      <c r="AA90" s="21">
        <f ca="1">OFFSET(Assumptions!$B$6,AA$1-1,0)*$E90</f>
        <v>20792342.534611087</v>
      </c>
      <c r="AB90" s="21">
        <f ca="1">OFFSET(Assumptions!$B$6,AB$1-1,0)*$E90</f>
        <v>38465833.689030506</v>
      </c>
      <c r="AC90" s="24">
        <f t="shared" si="26"/>
        <v>0</v>
      </c>
      <c r="AD90" s="24">
        <f t="shared" si="15"/>
        <v>0</v>
      </c>
      <c r="AE90" s="24">
        <f t="shared" si="15"/>
        <v>0</v>
      </c>
      <c r="AF90" s="24">
        <f t="shared" si="15"/>
        <v>0</v>
      </c>
      <c r="AG90" s="24">
        <f t="shared" si="14"/>
        <v>0</v>
      </c>
      <c r="AH90" s="24">
        <f t="shared" si="14"/>
        <v>0</v>
      </c>
      <c r="AI90" s="24">
        <f t="shared" si="14"/>
        <v>0</v>
      </c>
      <c r="AJ90" s="24">
        <f t="shared" si="24"/>
        <v>0</v>
      </c>
      <c r="AK90" s="26">
        <f t="shared" ca="1" si="25"/>
        <v>7.5543838474967373E-5</v>
      </c>
      <c r="AL90" s="34">
        <f t="shared" ca="1" si="27"/>
        <v>3.955100607426032E-2</v>
      </c>
    </row>
    <row r="91" spans="1:38" x14ac:dyDescent="0.25">
      <c r="A91" s="4">
        <f t="shared" si="16"/>
        <v>7</v>
      </c>
      <c r="B91" s="4">
        <f t="shared" si="17"/>
        <v>2012</v>
      </c>
      <c r="C91" s="9">
        <v>41094</v>
      </c>
      <c r="D91" s="12">
        <f ca="1">(1+Returns!E91)*D90</f>
        <v>103015988.31093396</v>
      </c>
      <c r="E91" s="12">
        <f t="shared" ca="1" si="18"/>
        <v>103914574.63599885</v>
      </c>
      <c r="F91" s="12">
        <f t="shared" ca="1" si="19"/>
        <v>103904662.40844555</v>
      </c>
      <c r="G91" s="14">
        <f ca="1">G90*(1+Returns!G91)+AC91</f>
        <v>8122041.413548613</v>
      </c>
      <c r="H91" s="14">
        <f ca="1">H90*(1+Returns!H91)+AD91</f>
        <v>10450325.374675348</v>
      </c>
      <c r="I91" s="14">
        <f ca="1">I90*(1+Returns!I91)+AE91</f>
        <v>5225401.6875288123</v>
      </c>
      <c r="J91" s="14">
        <f ca="1">J90*(1+Returns!J91)+AF91</f>
        <v>0</v>
      </c>
      <c r="K91" s="14">
        <f ca="1">K90*(1+Returns!K91)+AG91</f>
        <v>0</v>
      </c>
      <c r="L91" s="14">
        <f ca="1">L90*(1+Returns!L91)+AH91</f>
        <v>20900554.960249074</v>
      </c>
      <c r="M91" s="14">
        <f ca="1">M90*(1+Returns!M91)+AI91</f>
        <v>20901033.561562989</v>
      </c>
      <c r="N91" s="14">
        <f ca="1">N90*(1+Returns!N91)+AJ91-R91-T91</f>
        <v>38315217.638434</v>
      </c>
      <c r="O91" s="17">
        <f ca="1">(Assumptions!$B$16 / 252)*F90</f>
        <v>3300.1619240452751</v>
      </c>
      <c r="P91" s="17">
        <f t="shared" ca="1" si="20"/>
        <v>9912.2275532968524</v>
      </c>
      <c r="Q91" s="16">
        <f t="shared" si="21"/>
        <v>0</v>
      </c>
      <c r="R91" s="17">
        <f t="shared" si="22"/>
        <v>0</v>
      </c>
      <c r="S91" s="19">
        <f t="shared" si="23"/>
        <v>0</v>
      </c>
      <c r="T91" s="20">
        <f ca="1">IF(AND(S91=1,F90&gt;D90),[1]Assumptions!$B$19*(F90-D90),0)</f>
        <v>0</v>
      </c>
      <c r="U91" s="21">
        <f ca="1">OFFSET(Assumptions!$B$6,U$1-1,0)*$E91</f>
        <v>8313165.9708799077</v>
      </c>
      <c r="V91" s="21">
        <f ca="1">OFFSET(Assumptions!$B$6,V$1-1,0)*$E91</f>
        <v>10391457.463599885</v>
      </c>
      <c r="W91" s="21">
        <f ca="1">OFFSET(Assumptions!$B$6,W$1-1,0)*$E91</f>
        <v>5195728.7317999424</v>
      </c>
      <c r="X91" s="21">
        <f ca="1">OFFSET(Assumptions!$B$6,X$1-1,0)*$E91</f>
        <v>0</v>
      </c>
      <c r="Y91" s="21">
        <f ca="1">OFFSET(Assumptions!$B$6,Y$1-1,0)*$E91</f>
        <v>0</v>
      </c>
      <c r="Z91" s="21">
        <f ca="1">OFFSET(Assumptions!$B$6,Z$1-1,0)*$E91</f>
        <v>20782914.92719977</v>
      </c>
      <c r="AA91" s="21">
        <f ca="1">OFFSET(Assumptions!$B$6,AA$1-1,0)*$E91</f>
        <v>20782914.92719977</v>
      </c>
      <c r="AB91" s="21">
        <f ca="1">OFFSET(Assumptions!$B$6,AB$1-1,0)*$E91</f>
        <v>38448392.615319572</v>
      </c>
      <c r="AC91" s="24">
        <f t="shared" si="26"/>
        <v>0</v>
      </c>
      <c r="AD91" s="24">
        <f t="shared" si="15"/>
        <v>0</v>
      </c>
      <c r="AE91" s="24">
        <f t="shared" si="15"/>
        <v>0</v>
      </c>
      <c r="AF91" s="24">
        <f t="shared" si="15"/>
        <v>0</v>
      </c>
      <c r="AG91" s="24">
        <f t="shared" si="14"/>
        <v>0</v>
      </c>
      <c r="AH91" s="24">
        <f t="shared" si="14"/>
        <v>0</v>
      </c>
      <c r="AI91" s="24">
        <f t="shared" si="14"/>
        <v>0</v>
      </c>
      <c r="AJ91" s="24">
        <f t="shared" si="24"/>
        <v>0</v>
      </c>
      <c r="AK91" s="26">
        <f t="shared" ca="1" si="25"/>
        <v>-4.851921520531155E-4</v>
      </c>
      <c r="AL91" s="34">
        <f t="shared" ca="1" si="27"/>
        <v>3.9046624084454251E-2</v>
      </c>
    </row>
    <row r="92" spans="1:38" x14ac:dyDescent="0.25">
      <c r="A92" s="4">
        <f t="shared" si="16"/>
        <v>7</v>
      </c>
      <c r="B92" s="4">
        <f t="shared" si="17"/>
        <v>2012</v>
      </c>
      <c r="C92" s="9">
        <v>41095</v>
      </c>
      <c r="D92" s="12">
        <f ca="1">(1+Returns!E92)*D91</f>
        <v>103048852.47152492</v>
      </c>
      <c r="E92" s="12">
        <f t="shared" ca="1" si="18"/>
        <v>103836199.09650683</v>
      </c>
      <c r="F92" s="12">
        <f t="shared" ca="1" si="19"/>
        <v>103822988.30824216</v>
      </c>
      <c r="G92" s="14">
        <f ca="1">G91*(1+Returns!G92)+AC92</f>
        <v>8012063.2064233078</v>
      </c>
      <c r="H92" s="14">
        <f ca="1">H91*(1+Returns!H92)+AD92</f>
        <v>10453819.125398638</v>
      </c>
      <c r="I92" s="14">
        <f ca="1">I91*(1+Returns!I92)+AE92</f>
        <v>5227228.2846678179</v>
      </c>
      <c r="J92" s="14">
        <f ca="1">J91*(1+Returns!J92)+AF92</f>
        <v>0</v>
      </c>
      <c r="K92" s="14">
        <f ca="1">K91*(1+Returns!K92)+AG92</f>
        <v>0</v>
      </c>
      <c r="L92" s="14">
        <f ca="1">L91*(1+Returns!L92)+AH92</f>
        <v>20907510.5074195</v>
      </c>
      <c r="M92" s="14">
        <f ca="1">M91*(1+Returns!M92)+AI92</f>
        <v>20908148.760723922</v>
      </c>
      <c r="N92" s="14">
        <f ca="1">N91*(1+Returns!N92)+AJ92-R92-T92</f>
        <v>38327429.211873658</v>
      </c>
      <c r="O92" s="17">
        <f ca="1">(Assumptions!$B$16 / 252)*F91</f>
        <v>3298.5607113792239</v>
      </c>
      <c r="P92" s="17">
        <f t="shared" ca="1" si="20"/>
        <v>13210.788264676077</v>
      </c>
      <c r="Q92" s="16">
        <f t="shared" si="21"/>
        <v>0</v>
      </c>
      <c r="R92" s="17">
        <f t="shared" si="22"/>
        <v>0</v>
      </c>
      <c r="S92" s="19">
        <f t="shared" si="23"/>
        <v>0</v>
      </c>
      <c r="T92" s="20">
        <f ca="1">IF(AND(S92=1,F91&gt;D91),[1]Assumptions!$B$19*(F91-D91),0)</f>
        <v>0</v>
      </c>
      <c r="U92" s="21">
        <f ca="1">OFFSET(Assumptions!$B$6,U$1-1,0)*$E92</f>
        <v>8306895.9277205467</v>
      </c>
      <c r="V92" s="21">
        <f ca="1">OFFSET(Assumptions!$B$6,V$1-1,0)*$E92</f>
        <v>10383619.909650683</v>
      </c>
      <c r="W92" s="21">
        <f ca="1">OFFSET(Assumptions!$B$6,W$1-1,0)*$E92</f>
        <v>5191809.9548253417</v>
      </c>
      <c r="X92" s="21">
        <f ca="1">OFFSET(Assumptions!$B$6,X$1-1,0)*$E92</f>
        <v>0</v>
      </c>
      <c r="Y92" s="21">
        <f ca="1">OFFSET(Assumptions!$B$6,Y$1-1,0)*$E92</f>
        <v>0</v>
      </c>
      <c r="Z92" s="21">
        <f ca="1">OFFSET(Assumptions!$B$6,Z$1-1,0)*$E92</f>
        <v>20767239.819301367</v>
      </c>
      <c r="AA92" s="21">
        <f ca="1">OFFSET(Assumptions!$B$6,AA$1-1,0)*$E92</f>
        <v>20767239.819301367</v>
      </c>
      <c r="AB92" s="21">
        <f ca="1">OFFSET(Assumptions!$B$6,AB$1-1,0)*$E92</f>
        <v>38419393.665707529</v>
      </c>
      <c r="AC92" s="24">
        <f t="shared" si="26"/>
        <v>0</v>
      </c>
      <c r="AD92" s="24">
        <f t="shared" si="15"/>
        <v>0</v>
      </c>
      <c r="AE92" s="24">
        <f t="shared" si="15"/>
        <v>0</v>
      </c>
      <c r="AF92" s="24">
        <f t="shared" si="15"/>
        <v>0</v>
      </c>
      <c r="AG92" s="24">
        <f t="shared" si="14"/>
        <v>0</v>
      </c>
      <c r="AH92" s="24">
        <f t="shared" si="14"/>
        <v>0</v>
      </c>
      <c r="AI92" s="24">
        <f t="shared" si="14"/>
        <v>0</v>
      </c>
      <c r="AJ92" s="24">
        <f t="shared" si="24"/>
        <v>0</v>
      </c>
      <c r="AK92" s="26">
        <f t="shared" ca="1" si="25"/>
        <v>-7.8604846317997801E-4</v>
      </c>
      <c r="AL92" s="34">
        <f t="shared" ca="1" si="27"/>
        <v>3.8229883082420368E-2</v>
      </c>
    </row>
    <row r="93" spans="1:38" x14ac:dyDescent="0.25">
      <c r="A93" s="4">
        <f t="shared" si="16"/>
        <v>7</v>
      </c>
      <c r="B93" s="4">
        <f t="shared" si="17"/>
        <v>2012</v>
      </c>
      <c r="C93" s="9">
        <v>41096</v>
      </c>
      <c r="D93" s="12">
        <f ca="1">(1+Returns!E93)*D92</f>
        <v>103081690.0188535</v>
      </c>
      <c r="E93" s="12">
        <f t="shared" ca="1" si="18"/>
        <v>103847629.70778713</v>
      </c>
      <c r="F93" s="12">
        <f t="shared" ca="1" si="19"/>
        <v>103831122.95163965</v>
      </c>
      <c r="G93" s="14">
        <f ca="1">G92*(1+Returns!G93)+AC93</f>
        <v>7991916.3393349778</v>
      </c>
      <c r="H93" s="14">
        <f ca="1">H92*(1+Returns!H93)+AD93</f>
        <v>10457310.107741062</v>
      </c>
      <c r="I93" s="14">
        <f ca="1">I92*(1+Returns!I93)+AE93</f>
        <v>5229053.4661253979</v>
      </c>
      <c r="J93" s="14">
        <f ca="1">J92*(1+Returns!J93)+AF93</f>
        <v>0</v>
      </c>
      <c r="K93" s="14">
        <f ca="1">K92*(1+Returns!K93)+AG93</f>
        <v>0</v>
      </c>
      <c r="L93" s="14">
        <f ca="1">L92*(1+Returns!L93)+AH93</f>
        <v>20914460.531057563</v>
      </c>
      <c r="M93" s="14">
        <f ca="1">M92*(1+Returns!M93)+AI93</f>
        <v>20915258.371359196</v>
      </c>
      <c r="N93" s="14">
        <f ca="1">N92*(1+Returns!N93)+AJ93-R93-T93</f>
        <v>38339630.892168917</v>
      </c>
      <c r="O93" s="17">
        <f ca="1">(Assumptions!$B$16 / 252)*F92</f>
        <v>3295.967882801338</v>
      </c>
      <c r="P93" s="17">
        <f t="shared" ca="1" si="20"/>
        <v>16506.756147477416</v>
      </c>
      <c r="Q93" s="16">
        <f t="shared" si="21"/>
        <v>0</v>
      </c>
      <c r="R93" s="17">
        <f t="shared" si="22"/>
        <v>0</v>
      </c>
      <c r="S93" s="19">
        <f t="shared" si="23"/>
        <v>0</v>
      </c>
      <c r="T93" s="20">
        <f ca="1">IF(AND(S93=1,F92&gt;D92),[1]Assumptions!$B$19*(F92-D92),0)</f>
        <v>0</v>
      </c>
      <c r="U93" s="21">
        <f ca="1">OFFSET(Assumptions!$B$6,U$1-1,0)*$E93</f>
        <v>8307810.3766229702</v>
      </c>
      <c r="V93" s="21">
        <f ca="1">OFFSET(Assumptions!$B$6,V$1-1,0)*$E93</f>
        <v>10384762.970778713</v>
      </c>
      <c r="W93" s="21">
        <f ca="1">OFFSET(Assumptions!$B$6,W$1-1,0)*$E93</f>
        <v>5192381.4853893565</v>
      </c>
      <c r="X93" s="21">
        <f ca="1">OFFSET(Assumptions!$B$6,X$1-1,0)*$E93</f>
        <v>0</v>
      </c>
      <c r="Y93" s="21">
        <f ca="1">OFFSET(Assumptions!$B$6,Y$1-1,0)*$E93</f>
        <v>0</v>
      </c>
      <c r="Z93" s="21">
        <f ca="1">OFFSET(Assumptions!$B$6,Z$1-1,0)*$E93</f>
        <v>20769525.941557426</v>
      </c>
      <c r="AA93" s="21">
        <f ca="1">OFFSET(Assumptions!$B$6,AA$1-1,0)*$E93</f>
        <v>20769525.941557426</v>
      </c>
      <c r="AB93" s="21">
        <f ca="1">OFFSET(Assumptions!$B$6,AB$1-1,0)*$E93</f>
        <v>38423622.991881236</v>
      </c>
      <c r="AC93" s="24">
        <f t="shared" si="26"/>
        <v>0</v>
      </c>
      <c r="AD93" s="24">
        <f t="shared" si="15"/>
        <v>0</v>
      </c>
      <c r="AE93" s="24">
        <f t="shared" si="15"/>
        <v>0</v>
      </c>
      <c r="AF93" s="24">
        <f t="shared" si="15"/>
        <v>0</v>
      </c>
      <c r="AG93" s="24">
        <f t="shared" si="14"/>
        <v>0</v>
      </c>
      <c r="AH93" s="24">
        <f t="shared" si="14"/>
        <v>0</v>
      </c>
      <c r="AI93" s="24">
        <f t="shared" si="14"/>
        <v>0</v>
      </c>
      <c r="AJ93" s="24">
        <f t="shared" si="24"/>
        <v>0</v>
      </c>
      <c r="AK93" s="26">
        <f t="shared" ca="1" si="25"/>
        <v>7.8351081297611813E-5</v>
      </c>
      <c r="AL93" s="34">
        <f t="shared" ca="1" si="27"/>
        <v>3.8311229516395429E-2</v>
      </c>
    </row>
    <row r="94" spans="1:38" x14ac:dyDescent="0.25">
      <c r="A94" s="4">
        <f t="shared" si="16"/>
        <v>7</v>
      </c>
      <c r="B94" s="4">
        <f t="shared" si="17"/>
        <v>2012</v>
      </c>
      <c r="C94" s="9">
        <v>41099</v>
      </c>
      <c r="D94" s="12">
        <f ca="1">(1+Returns!E94)*D93</f>
        <v>103114461.7497443</v>
      </c>
      <c r="E94" s="12">
        <f t="shared" ca="1" si="18"/>
        <v>103877875.58847293</v>
      </c>
      <c r="F94" s="12">
        <f t="shared" ca="1" si="19"/>
        <v>103858072.60620001</v>
      </c>
      <c r="G94" s="14">
        <f ca="1">G93*(1+Returns!G94)+AC94</f>
        <v>7990647.579351835</v>
      </c>
      <c r="H94" s="14">
        <f ca="1">H93*(1+Returns!H94)+AD94</f>
        <v>10460794.161608689</v>
      </c>
      <c r="I94" s="14">
        <f ca="1">I93*(1+Returns!I94)+AE94</f>
        <v>5230875.0608513625</v>
      </c>
      <c r="J94" s="14">
        <f ca="1">J93*(1+Returns!J94)+AF94</f>
        <v>0</v>
      </c>
      <c r="K94" s="14">
        <f ca="1">K93*(1+Returns!K94)+AG94</f>
        <v>0</v>
      </c>
      <c r="L94" s="14">
        <f ca="1">L93*(1+Returns!L94)+AH94</f>
        <v>20921396.747525122</v>
      </c>
      <c r="M94" s="14">
        <f ca="1">M93*(1+Returns!M94)+AI94</f>
        <v>20922353.92735251</v>
      </c>
      <c r="N94" s="14">
        <f ca="1">N93*(1+Returns!N94)+AJ94-R94-T94</f>
        <v>38351808.111783415</v>
      </c>
      <c r="O94" s="17">
        <f ca="1">(Assumptions!$B$16 / 252)*F93</f>
        <v>3296.2261254488776</v>
      </c>
      <c r="P94" s="17">
        <f t="shared" ca="1" si="20"/>
        <v>19802.982272926292</v>
      </c>
      <c r="Q94" s="16">
        <f t="shared" si="21"/>
        <v>0</v>
      </c>
      <c r="R94" s="17">
        <f t="shared" si="22"/>
        <v>0</v>
      </c>
      <c r="S94" s="19">
        <f t="shared" si="23"/>
        <v>0</v>
      </c>
      <c r="T94" s="20">
        <f ca="1">IF(AND(S94=1,F93&gt;D93),[1]Assumptions!$B$19*(F93-D93),0)</f>
        <v>0</v>
      </c>
      <c r="U94" s="21">
        <f ca="1">OFFSET(Assumptions!$B$6,U$1-1,0)*$E94</f>
        <v>8310230.0470778346</v>
      </c>
      <c r="V94" s="21">
        <f ca="1">OFFSET(Assumptions!$B$6,V$1-1,0)*$E94</f>
        <v>10387787.558847293</v>
      </c>
      <c r="W94" s="21">
        <f ca="1">OFFSET(Assumptions!$B$6,W$1-1,0)*$E94</f>
        <v>5193893.7794236466</v>
      </c>
      <c r="X94" s="21">
        <f ca="1">OFFSET(Assumptions!$B$6,X$1-1,0)*$E94</f>
        <v>0</v>
      </c>
      <c r="Y94" s="21">
        <f ca="1">OFFSET(Assumptions!$B$6,Y$1-1,0)*$E94</f>
        <v>0</v>
      </c>
      <c r="Z94" s="21">
        <f ca="1">OFFSET(Assumptions!$B$6,Z$1-1,0)*$E94</f>
        <v>20775575.117694587</v>
      </c>
      <c r="AA94" s="21">
        <f ca="1">OFFSET(Assumptions!$B$6,AA$1-1,0)*$E94</f>
        <v>20775575.117694587</v>
      </c>
      <c r="AB94" s="21">
        <f ca="1">OFFSET(Assumptions!$B$6,AB$1-1,0)*$E94</f>
        <v>38434813.967734985</v>
      </c>
      <c r="AC94" s="24">
        <f t="shared" si="26"/>
        <v>0</v>
      </c>
      <c r="AD94" s="24">
        <f t="shared" si="15"/>
        <v>0</v>
      </c>
      <c r="AE94" s="24">
        <f t="shared" si="15"/>
        <v>0</v>
      </c>
      <c r="AF94" s="24">
        <f t="shared" si="15"/>
        <v>0</v>
      </c>
      <c r="AG94" s="24">
        <f t="shared" si="14"/>
        <v>0</v>
      </c>
      <c r="AH94" s="24">
        <f t="shared" si="14"/>
        <v>0</v>
      </c>
      <c r="AI94" s="24">
        <f t="shared" si="14"/>
        <v>0</v>
      </c>
      <c r="AJ94" s="24">
        <f t="shared" si="24"/>
        <v>0</v>
      </c>
      <c r="AK94" s="26">
        <f t="shared" ca="1" si="25"/>
        <v>2.5955276023470475E-4</v>
      </c>
      <c r="AL94" s="34">
        <f t="shared" ca="1" si="27"/>
        <v>3.8580726061999027E-2</v>
      </c>
    </row>
    <row r="95" spans="1:38" x14ac:dyDescent="0.25">
      <c r="A95" s="4">
        <f t="shared" si="16"/>
        <v>7</v>
      </c>
      <c r="B95" s="4">
        <f t="shared" si="17"/>
        <v>2012</v>
      </c>
      <c r="C95" s="9">
        <v>41100</v>
      </c>
      <c r="D95" s="12">
        <f ca="1">(1+Returns!E95)*D94</f>
        <v>103147320.20412548</v>
      </c>
      <c r="E95" s="12">
        <f t="shared" ca="1" si="18"/>
        <v>103882729.78077921</v>
      </c>
      <c r="F95" s="12">
        <f t="shared" ca="1" si="19"/>
        <v>103859629.71683624</v>
      </c>
      <c r="G95" s="14">
        <f ca="1">G94*(1+Returns!G95)+AC95</f>
        <v>7963903.483213935</v>
      </c>
      <c r="H95" s="14">
        <f ca="1">H94*(1+Returns!H95)+AD95</f>
        <v>10464287.473217379</v>
      </c>
      <c r="I95" s="14">
        <f ca="1">I94*(1+Returns!I95)+AE95</f>
        <v>5232701.5156469159</v>
      </c>
      <c r="J95" s="14">
        <f ca="1">J94*(1+Returns!J95)+AF95</f>
        <v>0</v>
      </c>
      <c r="K95" s="14">
        <f ca="1">K94*(1+Returns!K95)+AG95</f>
        <v>0</v>
      </c>
      <c r="L95" s="14">
        <f ca="1">L94*(1+Returns!L95)+AH95</f>
        <v>20928351.387193244</v>
      </c>
      <c r="M95" s="14">
        <f ca="1">M94*(1+Returns!M95)+AI95</f>
        <v>20929468.368315179</v>
      </c>
      <c r="N95" s="14">
        <f ca="1">N94*(1+Returns!N95)+AJ95-R95-T95</f>
        <v>38364017.553192548</v>
      </c>
      <c r="O95" s="17">
        <f ca="1">(Assumptions!$B$16 / 252)*F94</f>
        <v>3297.0816700380956</v>
      </c>
      <c r="P95" s="17">
        <f t="shared" ca="1" si="20"/>
        <v>23100.063942964389</v>
      </c>
      <c r="Q95" s="16">
        <f t="shared" si="21"/>
        <v>0</v>
      </c>
      <c r="R95" s="17">
        <f t="shared" si="22"/>
        <v>0</v>
      </c>
      <c r="S95" s="19">
        <f t="shared" si="23"/>
        <v>0</v>
      </c>
      <c r="T95" s="20">
        <f ca="1">IF(AND(S95=1,F94&gt;D94),[1]Assumptions!$B$19*(F94-D94),0)</f>
        <v>0</v>
      </c>
      <c r="U95" s="21">
        <f ca="1">OFFSET(Assumptions!$B$6,U$1-1,0)*$E95</f>
        <v>8310618.3824623376</v>
      </c>
      <c r="V95" s="21">
        <f ca="1">OFFSET(Assumptions!$B$6,V$1-1,0)*$E95</f>
        <v>10388272.978077922</v>
      </c>
      <c r="W95" s="21">
        <f ca="1">OFFSET(Assumptions!$B$6,W$1-1,0)*$E95</f>
        <v>5194136.489038961</v>
      </c>
      <c r="X95" s="21">
        <f ca="1">OFFSET(Assumptions!$B$6,X$1-1,0)*$E95</f>
        <v>0</v>
      </c>
      <c r="Y95" s="21">
        <f ca="1">OFFSET(Assumptions!$B$6,Y$1-1,0)*$E95</f>
        <v>0</v>
      </c>
      <c r="Z95" s="21">
        <f ca="1">OFFSET(Assumptions!$B$6,Z$1-1,0)*$E95</f>
        <v>20776545.956155844</v>
      </c>
      <c r="AA95" s="21">
        <f ca="1">OFFSET(Assumptions!$B$6,AA$1-1,0)*$E95</f>
        <v>20776545.956155844</v>
      </c>
      <c r="AB95" s="21">
        <f ca="1">OFFSET(Assumptions!$B$6,AB$1-1,0)*$E95</f>
        <v>38436610.01888831</v>
      </c>
      <c r="AC95" s="24">
        <f t="shared" si="26"/>
        <v>0</v>
      </c>
      <c r="AD95" s="24">
        <f t="shared" si="15"/>
        <v>0</v>
      </c>
      <c r="AE95" s="24">
        <f t="shared" si="15"/>
        <v>0</v>
      </c>
      <c r="AF95" s="24">
        <f t="shared" si="15"/>
        <v>0</v>
      </c>
      <c r="AG95" s="24">
        <f t="shared" si="14"/>
        <v>0</v>
      </c>
      <c r="AH95" s="24">
        <f t="shared" si="14"/>
        <v>0</v>
      </c>
      <c r="AI95" s="24">
        <f t="shared" si="14"/>
        <v>0</v>
      </c>
      <c r="AJ95" s="24">
        <f t="shared" si="24"/>
        <v>0</v>
      </c>
      <c r="AK95" s="26">
        <f t="shared" ca="1" si="25"/>
        <v>1.4992677960901091E-5</v>
      </c>
      <c r="AL95" s="34">
        <f t="shared" ca="1" si="27"/>
        <v>3.8596297168361327E-2</v>
      </c>
    </row>
    <row r="96" spans="1:38" x14ac:dyDescent="0.25">
      <c r="A96" s="4">
        <f t="shared" si="16"/>
        <v>7</v>
      </c>
      <c r="B96" s="4">
        <f t="shared" si="17"/>
        <v>2012</v>
      </c>
      <c r="C96" s="9">
        <v>41101</v>
      </c>
      <c r="D96" s="12">
        <f ca="1">(1+Returns!E96)*D95</f>
        <v>103180037.50262104</v>
      </c>
      <c r="E96" s="12">
        <f t="shared" ca="1" si="18"/>
        <v>103958319.24991962</v>
      </c>
      <c r="F96" s="12">
        <f t="shared" ca="1" si="19"/>
        <v>103931922.05487454</v>
      </c>
      <c r="G96" s="14">
        <f ca="1">G95*(1+Returns!G96)+AC96</f>
        <v>8008029.8542730659</v>
      </c>
      <c r="H96" s="14">
        <f ca="1">H95*(1+Returns!H96)+AD96</f>
        <v>10467765.861450147</v>
      </c>
      <c r="I96" s="14">
        <f ca="1">I95*(1+Returns!I96)+AE96</f>
        <v>5234520.2112857122</v>
      </c>
      <c r="J96" s="14">
        <f ca="1">J95*(1+Returns!J96)+AF96</f>
        <v>0</v>
      </c>
      <c r="K96" s="14">
        <f ca="1">K95*(1+Returns!K96)+AG96</f>
        <v>0</v>
      </c>
      <c r="L96" s="14">
        <f ca="1">L95*(1+Returns!L96)+AH96</f>
        <v>20935276.300162256</v>
      </c>
      <c r="M96" s="14">
        <f ca="1">M95*(1+Returns!M96)+AI96</f>
        <v>20936552.484256227</v>
      </c>
      <c r="N96" s="14">
        <f ca="1">N95*(1+Returns!N96)+AJ96-R96-T96</f>
        <v>38376174.53849221</v>
      </c>
      <c r="O96" s="17">
        <f ca="1">(Assumptions!$B$16 / 252)*F95</f>
        <v>3297.1311021217853</v>
      </c>
      <c r="P96" s="17">
        <f t="shared" ca="1" si="20"/>
        <v>26397.195045086173</v>
      </c>
      <c r="Q96" s="16">
        <f t="shared" si="21"/>
        <v>0</v>
      </c>
      <c r="R96" s="17">
        <f t="shared" si="22"/>
        <v>0</v>
      </c>
      <c r="S96" s="19">
        <f t="shared" si="23"/>
        <v>0</v>
      </c>
      <c r="T96" s="20">
        <f ca="1">IF(AND(S96=1,F95&gt;D95),[1]Assumptions!$B$19*(F95-D95),0)</f>
        <v>0</v>
      </c>
      <c r="U96" s="21">
        <f ca="1">OFFSET(Assumptions!$B$6,U$1-1,0)*$E96</f>
        <v>8316665.5399935702</v>
      </c>
      <c r="V96" s="21">
        <f ca="1">OFFSET(Assumptions!$B$6,V$1-1,0)*$E96</f>
        <v>10395831.924991963</v>
      </c>
      <c r="W96" s="21">
        <f ca="1">OFFSET(Assumptions!$B$6,W$1-1,0)*$E96</f>
        <v>5197915.9624959817</v>
      </c>
      <c r="X96" s="21">
        <f ca="1">OFFSET(Assumptions!$B$6,X$1-1,0)*$E96</f>
        <v>0</v>
      </c>
      <c r="Y96" s="21">
        <f ca="1">OFFSET(Assumptions!$B$6,Y$1-1,0)*$E96</f>
        <v>0</v>
      </c>
      <c r="Z96" s="21">
        <f ca="1">OFFSET(Assumptions!$B$6,Z$1-1,0)*$E96</f>
        <v>20791663.849983927</v>
      </c>
      <c r="AA96" s="21">
        <f ca="1">OFFSET(Assumptions!$B$6,AA$1-1,0)*$E96</f>
        <v>20791663.849983927</v>
      </c>
      <c r="AB96" s="21">
        <f ca="1">OFFSET(Assumptions!$B$6,AB$1-1,0)*$E96</f>
        <v>38464578.12247026</v>
      </c>
      <c r="AC96" s="24">
        <f t="shared" si="26"/>
        <v>0</v>
      </c>
      <c r="AD96" s="24">
        <f t="shared" si="15"/>
        <v>0</v>
      </c>
      <c r="AE96" s="24">
        <f t="shared" si="15"/>
        <v>0</v>
      </c>
      <c r="AF96" s="24">
        <f t="shared" si="15"/>
        <v>0</v>
      </c>
      <c r="AG96" s="24">
        <f t="shared" si="14"/>
        <v>0</v>
      </c>
      <c r="AH96" s="24">
        <f t="shared" si="14"/>
        <v>0</v>
      </c>
      <c r="AI96" s="24">
        <f t="shared" si="14"/>
        <v>0</v>
      </c>
      <c r="AJ96" s="24">
        <f t="shared" si="24"/>
        <v>0</v>
      </c>
      <c r="AK96" s="26">
        <f t="shared" ca="1" si="25"/>
        <v>6.960581145474265E-4</v>
      </c>
      <c r="AL96" s="34">
        <f t="shared" ca="1" si="27"/>
        <v>3.931922054874426E-2</v>
      </c>
    </row>
    <row r="97" spans="1:38" x14ac:dyDescent="0.25">
      <c r="A97" s="4">
        <f t="shared" si="16"/>
        <v>7</v>
      </c>
      <c r="B97" s="4">
        <f t="shared" si="17"/>
        <v>2012</v>
      </c>
      <c r="C97" s="9">
        <v>41102</v>
      </c>
      <c r="D97" s="12">
        <f ca="1">(1+Returns!E97)*D96</f>
        <v>103212689.85728912</v>
      </c>
      <c r="E97" s="12">
        <f t="shared" ca="1" si="18"/>
        <v>104013305.78534336</v>
      </c>
      <c r="F97" s="12">
        <f t="shared" ca="1" si="19"/>
        <v>103983609.1642013</v>
      </c>
      <c r="G97" s="14">
        <f ca="1">G96*(1+Returns!G97)+AC97</f>
        <v>8031615.297182845</v>
      </c>
      <c r="H97" s="14">
        <f ca="1">H96*(1+Returns!H97)+AD97</f>
        <v>10471237.412917182</v>
      </c>
      <c r="I97" s="14">
        <f ca="1">I96*(1+Returns!I97)+AE97</f>
        <v>5236335.3675944144</v>
      </c>
      <c r="J97" s="14">
        <f ca="1">J96*(1+Returns!J97)+AF97</f>
        <v>0</v>
      </c>
      <c r="K97" s="14">
        <f ca="1">K96*(1+Returns!K97)+AG97</f>
        <v>0</v>
      </c>
      <c r="L97" s="14">
        <f ca="1">L96*(1+Returns!L97)+AH97</f>
        <v>20942187.588749364</v>
      </c>
      <c r="M97" s="14">
        <f ca="1">M96*(1+Returns!M97)+AI97</f>
        <v>20943622.731471963</v>
      </c>
      <c r="N97" s="14">
        <f ca="1">N96*(1+Returns!N97)+AJ97-R97-T97</f>
        <v>38388307.387427598</v>
      </c>
      <c r="O97" s="17">
        <f ca="1">(Assumptions!$B$16 / 252)*F96</f>
        <v>3299.4260969801439</v>
      </c>
      <c r="P97" s="17">
        <f t="shared" ca="1" si="20"/>
        <v>29696.621142066317</v>
      </c>
      <c r="Q97" s="16">
        <f t="shared" si="21"/>
        <v>0</v>
      </c>
      <c r="R97" s="17">
        <f t="shared" si="22"/>
        <v>0</v>
      </c>
      <c r="S97" s="19">
        <f t="shared" si="23"/>
        <v>0</v>
      </c>
      <c r="T97" s="20">
        <f ca="1">IF(AND(S97=1,F96&gt;D96),[1]Assumptions!$B$19*(F96-D96),0)</f>
        <v>0</v>
      </c>
      <c r="U97" s="21">
        <f ca="1">OFFSET(Assumptions!$B$6,U$1-1,0)*$E97</f>
        <v>8321064.4628274692</v>
      </c>
      <c r="V97" s="21">
        <f ca="1">OFFSET(Assumptions!$B$6,V$1-1,0)*$E97</f>
        <v>10401330.578534337</v>
      </c>
      <c r="W97" s="21">
        <f ca="1">OFFSET(Assumptions!$B$6,W$1-1,0)*$E97</f>
        <v>5200665.2892671684</v>
      </c>
      <c r="X97" s="21">
        <f ca="1">OFFSET(Assumptions!$B$6,X$1-1,0)*$E97</f>
        <v>0</v>
      </c>
      <c r="Y97" s="21">
        <f ca="1">OFFSET(Assumptions!$B$6,Y$1-1,0)*$E97</f>
        <v>0</v>
      </c>
      <c r="Z97" s="21">
        <f ca="1">OFFSET(Assumptions!$B$6,Z$1-1,0)*$E97</f>
        <v>20802661.157068674</v>
      </c>
      <c r="AA97" s="21">
        <f ca="1">OFFSET(Assumptions!$B$6,AA$1-1,0)*$E97</f>
        <v>20802661.157068674</v>
      </c>
      <c r="AB97" s="21">
        <f ca="1">OFFSET(Assumptions!$B$6,AB$1-1,0)*$E97</f>
        <v>38484923.140577041</v>
      </c>
      <c r="AC97" s="24">
        <f t="shared" si="26"/>
        <v>0</v>
      </c>
      <c r="AD97" s="24">
        <f t="shared" si="15"/>
        <v>0</v>
      </c>
      <c r="AE97" s="24">
        <f t="shared" si="15"/>
        <v>0</v>
      </c>
      <c r="AF97" s="24">
        <f t="shared" si="15"/>
        <v>0</v>
      </c>
      <c r="AG97" s="24">
        <f t="shared" si="14"/>
        <v>0</v>
      </c>
      <c r="AH97" s="24">
        <f t="shared" si="14"/>
        <v>0</v>
      </c>
      <c r="AI97" s="24">
        <f t="shared" si="14"/>
        <v>0</v>
      </c>
      <c r="AJ97" s="24">
        <f t="shared" si="24"/>
        <v>0</v>
      </c>
      <c r="AK97" s="26">
        <f t="shared" ca="1" si="25"/>
        <v>4.9731697735255764E-4</v>
      </c>
      <c r="AL97" s="34">
        <f t="shared" ca="1" si="27"/>
        <v>3.9836091642011962E-2</v>
      </c>
    </row>
    <row r="98" spans="1:38" x14ac:dyDescent="0.25">
      <c r="A98" s="4">
        <f t="shared" si="16"/>
        <v>7</v>
      </c>
      <c r="B98" s="4">
        <f t="shared" si="17"/>
        <v>2012</v>
      </c>
      <c r="C98" s="9">
        <v>41103</v>
      </c>
      <c r="D98" s="12">
        <f ca="1">(1+Returns!E98)*D97</f>
        <v>103243646.43935801</v>
      </c>
      <c r="E98" s="12">
        <f t="shared" ca="1" si="18"/>
        <v>103996934.22141474</v>
      </c>
      <c r="F98" s="12">
        <f t="shared" ca="1" si="19"/>
        <v>103963936.53331508</v>
      </c>
      <c r="G98" s="14">
        <f ca="1">G97*(1+Returns!G98)+AC98</f>
        <v>7985470.9626660468</v>
      </c>
      <c r="H98" s="14">
        <f ca="1">H97*(1+Returns!H98)+AD98</f>
        <v>10474529.0453995</v>
      </c>
      <c r="I98" s="14">
        <f ca="1">I97*(1+Returns!I98)+AE98</f>
        <v>5238056.6443538051</v>
      </c>
      <c r="J98" s="14">
        <f ca="1">J97*(1+Returns!J98)+AF98</f>
        <v>0</v>
      </c>
      <c r="K98" s="14">
        <f ca="1">K97*(1+Returns!K98)+AG98</f>
        <v>0</v>
      </c>
      <c r="L98" s="14">
        <f ca="1">L97*(1+Returns!L98)+AH98</f>
        <v>20948740.614108659</v>
      </c>
      <c r="M98" s="14">
        <f ca="1">M97*(1+Returns!M98)+AI98</f>
        <v>20950326.853994597</v>
      </c>
      <c r="N98" s="14">
        <f ca="1">N97*(1+Returns!N98)+AJ98-R98-T98</f>
        <v>38399810.100892149</v>
      </c>
      <c r="O98" s="17">
        <f ca="1">(Assumptions!$B$16 / 252)*F97</f>
        <v>3301.0669575936922</v>
      </c>
      <c r="P98" s="17">
        <f t="shared" ca="1" si="20"/>
        <v>32997.688099660008</v>
      </c>
      <c r="Q98" s="16">
        <f t="shared" si="21"/>
        <v>0</v>
      </c>
      <c r="R98" s="17">
        <f t="shared" si="22"/>
        <v>0</v>
      </c>
      <c r="S98" s="19">
        <f t="shared" si="23"/>
        <v>0</v>
      </c>
      <c r="T98" s="20">
        <f ca="1">IF(AND(S98=1,F97&gt;D97),[1]Assumptions!$B$19*(F97-D97),0)</f>
        <v>0</v>
      </c>
      <c r="U98" s="21">
        <f ca="1">OFFSET(Assumptions!$B$6,U$1-1,0)*$E98</f>
        <v>8319754.7377131796</v>
      </c>
      <c r="V98" s="21">
        <f ca="1">OFFSET(Assumptions!$B$6,V$1-1,0)*$E98</f>
        <v>10399693.422141476</v>
      </c>
      <c r="W98" s="21">
        <f ca="1">OFFSET(Assumptions!$B$6,W$1-1,0)*$E98</f>
        <v>5199846.7110707378</v>
      </c>
      <c r="X98" s="21">
        <f ca="1">OFFSET(Assumptions!$B$6,X$1-1,0)*$E98</f>
        <v>0</v>
      </c>
      <c r="Y98" s="21">
        <f ca="1">OFFSET(Assumptions!$B$6,Y$1-1,0)*$E98</f>
        <v>0</v>
      </c>
      <c r="Z98" s="21">
        <f ca="1">OFFSET(Assumptions!$B$6,Z$1-1,0)*$E98</f>
        <v>20799386.844282951</v>
      </c>
      <c r="AA98" s="21">
        <f ca="1">OFFSET(Assumptions!$B$6,AA$1-1,0)*$E98</f>
        <v>20799386.844282951</v>
      </c>
      <c r="AB98" s="21">
        <f ca="1">OFFSET(Assumptions!$B$6,AB$1-1,0)*$E98</f>
        <v>38478865.661923453</v>
      </c>
      <c r="AC98" s="24">
        <f t="shared" si="26"/>
        <v>0</v>
      </c>
      <c r="AD98" s="24">
        <f t="shared" si="15"/>
        <v>0</v>
      </c>
      <c r="AE98" s="24">
        <f t="shared" si="15"/>
        <v>0</v>
      </c>
      <c r="AF98" s="24">
        <f t="shared" si="15"/>
        <v>0</v>
      </c>
      <c r="AG98" s="24">
        <f t="shared" si="14"/>
        <v>0</v>
      </c>
      <c r="AH98" s="24">
        <f t="shared" si="14"/>
        <v>0</v>
      </c>
      <c r="AI98" s="24">
        <f t="shared" si="14"/>
        <v>0</v>
      </c>
      <c r="AJ98" s="24">
        <f t="shared" si="24"/>
        <v>0</v>
      </c>
      <c r="AK98" s="26">
        <f t="shared" ca="1" si="25"/>
        <v>-1.8918972946169177E-4</v>
      </c>
      <c r="AL98" s="34">
        <f t="shared" ca="1" si="27"/>
        <v>3.9639365333149712E-2</v>
      </c>
    </row>
    <row r="99" spans="1:38" x14ac:dyDescent="0.25">
      <c r="A99" s="4">
        <f t="shared" si="16"/>
        <v>7</v>
      </c>
      <c r="B99" s="4">
        <f t="shared" si="17"/>
        <v>2012</v>
      </c>
      <c r="C99" s="9">
        <v>41106</v>
      </c>
      <c r="D99" s="12">
        <f ca="1">(1+Returns!E99)*D98</f>
        <v>103274535.9059362</v>
      </c>
      <c r="E99" s="12">
        <f t="shared" ca="1" si="18"/>
        <v>104010526.63343069</v>
      </c>
      <c r="F99" s="12">
        <f t="shared" ca="1" si="19"/>
        <v>103974228.50290141</v>
      </c>
      <c r="G99" s="14">
        <f ca="1">G98*(1+Returns!G99)+AC99</f>
        <v>7969354.7441799296</v>
      </c>
      <c r="H99" s="14">
        <f ca="1">H98*(1+Returns!H99)+AD99</f>
        <v>10477813.603257284</v>
      </c>
      <c r="I99" s="14">
        <f ca="1">I98*(1+Returns!I99)+AE99</f>
        <v>5239774.2538015712</v>
      </c>
      <c r="J99" s="14">
        <f ca="1">J98*(1+Returns!J99)+AF99</f>
        <v>0</v>
      </c>
      <c r="K99" s="14">
        <f ca="1">K98*(1+Returns!K99)+AG99</f>
        <v>0</v>
      </c>
      <c r="L99" s="14">
        <f ca="1">L98*(1+Returns!L99)+AH99</f>
        <v>20955279.542930584</v>
      </c>
      <c r="M99" s="14">
        <f ca="1">M98*(1+Returns!M99)+AI99</f>
        <v>20957016.617718577</v>
      </c>
      <c r="N99" s="14">
        <f ca="1">N98*(1+Returns!N99)+AJ99-R99-T99</f>
        <v>38411287.871542737</v>
      </c>
      <c r="O99" s="17">
        <f ca="1">(Assumptions!$B$16 / 252)*F98</f>
        <v>3300.4424296290499</v>
      </c>
      <c r="P99" s="17">
        <f t="shared" ca="1" si="20"/>
        <v>36298.130529289061</v>
      </c>
      <c r="Q99" s="16">
        <f t="shared" si="21"/>
        <v>0</v>
      </c>
      <c r="R99" s="17">
        <f t="shared" si="22"/>
        <v>0</v>
      </c>
      <c r="S99" s="19">
        <f t="shared" si="23"/>
        <v>0</v>
      </c>
      <c r="T99" s="20">
        <f ca="1">IF(AND(S99=1,F98&gt;D98),[1]Assumptions!$B$19*(F98-D98),0)</f>
        <v>0</v>
      </c>
      <c r="U99" s="21">
        <f ca="1">OFFSET(Assumptions!$B$6,U$1-1,0)*$E99</f>
        <v>8320842.1306744553</v>
      </c>
      <c r="V99" s="21">
        <f ca="1">OFFSET(Assumptions!$B$6,V$1-1,0)*$E99</f>
        <v>10401052.66334307</v>
      </c>
      <c r="W99" s="21">
        <f ca="1">OFFSET(Assumptions!$B$6,W$1-1,0)*$E99</f>
        <v>5200526.331671535</v>
      </c>
      <c r="X99" s="21">
        <f ca="1">OFFSET(Assumptions!$B$6,X$1-1,0)*$E99</f>
        <v>0</v>
      </c>
      <c r="Y99" s="21">
        <f ca="1">OFFSET(Assumptions!$B$6,Y$1-1,0)*$E99</f>
        <v>0</v>
      </c>
      <c r="Z99" s="21">
        <f ca="1">OFFSET(Assumptions!$B$6,Z$1-1,0)*$E99</f>
        <v>20802105.32668614</v>
      </c>
      <c r="AA99" s="21">
        <f ca="1">OFFSET(Assumptions!$B$6,AA$1-1,0)*$E99</f>
        <v>20802105.32668614</v>
      </c>
      <c r="AB99" s="21">
        <f ca="1">OFFSET(Assumptions!$B$6,AB$1-1,0)*$E99</f>
        <v>38483894.854369357</v>
      </c>
      <c r="AC99" s="24">
        <f t="shared" si="26"/>
        <v>0</v>
      </c>
      <c r="AD99" s="24">
        <f t="shared" si="15"/>
        <v>0</v>
      </c>
      <c r="AE99" s="24">
        <f t="shared" si="15"/>
        <v>0</v>
      </c>
      <c r="AF99" s="24">
        <f t="shared" si="15"/>
        <v>0</v>
      </c>
      <c r="AG99" s="24">
        <f t="shared" si="14"/>
        <v>0</v>
      </c>
      <c r="AH99" s="24">
        <f t="shared" si="14"/>
        <v>0</v>
      </c>
      <c r="AI99" s="24">
        <f t="shared" si="14"/>
        <v>0</v>
      </c>
      <c r="AJ99" s="24">
        <f t="shared" si="24"/>
        <v>0</v>
      </c>
      <c r="AK99" s="26">
        <f t="shared" ca="1" si="25"/>
        <v>9.8995574133731168E-5</v>
      </c>
      <c r="AL99" s="34">
        <f t="shared" ca="1" si="27"/>
        <v>3.9742285029013003E-2</v>
      </c>
    </row>
    <row r="100" spans="1:38" x14ac:dyDescent="0.25">
      <c r="A100" s="4">
        <f t="shared" si="16"/>
        <v>7</v>
      </c>
      <c r="B100" s="4">
        <f t="shared" si="17"/>
        <v>2012</v>
      </c>
      <c r="C100" s="9">
        <v>41107</v>
      </c>
      <c r="D100" s="12">
        <f ca="1">(1+Returns!E100)*D99</f>
        <v>103305511.03749046</v>
      </c>
      <c r="E100" s="12">
        <f t="shared" ca="1" si="18"/>
        <v>104016689.28712219</v>
      </c>
      <c r="F100" s="12">
        <f t="shared" ca="1" si="19"/>
        <v>103977090.38743408</v>
      </c>
      <c r="G100" s="14">
        <f ca="1">G99*(1+Returns!G100)+AC100</f>
        <v>7945726.159704606</v>
      </c>
      <c r="H100" s="14">
        <f ca="1">H99*(1+Returns!H100)+AD100</f>
        <v>10481107.302964408</v>
      </c>
      <c r="I100" s="14">
        <f ca="1">I99*(1+Returns!I100)+AE100</f>
        <v>5241496.6609841473</v>
      </c>
      <c r="J100" s="14">
        <f ca="1">J99*(1+Returns!J100)+AF100</f>
        <v>0</v>
      </c>
      <c r="K100" s="14">
        <f ca="1">K99*(1+Returns!K100)+AG100</f>
        <v>0</v>
      </c>
      <c r="L100" s="14">
        <f ca="1">L99*(1+Returns!L100)+AH100</f>
        <v>20961836.664896663</v>
      </c>
      <c r="M100" s="14">
        <f ca="1">M99*(1+Returns!M100)+AI100</f>
        <v>20963725.027668253</v>
      </c>
      <c r="N100" s="14">
        <f ca="1">N99*(1+Returns!N100)+AJ100-R100-T100</f>
        <v>38422797.470904112</v>
      </c>
      <c r="O100" s="17">
        <f ca="1">(Assumptions!$B$16 / 252)*F99</f>
        <v>3300.7691588222665</v>
      </c>
      <c r="P100" s="17">
        <f t="shared" ca="1" si="20"/>
        <v>39598.899688111327</v>
      </c>
      <c r="Q100" s="16">
        <f t="shared" si="21"/>
        <v>0</v>
      </c>
      <c r="R100" s="17">
        <f t="shared" si="22"/>
        <v>0</v>
      </c>
      <c r="S100" s="19">
        <f t="shared" si="23"/>
        <v>0</v>
      </c>
      <c r="T100" s="20">
        <f ca="1">IF(AND(S100=1,F99&gt;D99),[1]Assumptions!$B$19*(F99-D99),0)</f>
        <v>0</v>
      </c>
      <c r="U100" s="21">
        <f ca="1">OFFSET(Assumptions!$B$6,U$1-1,0)*$E100</f>
        <v>8321335.142969775</v>
      </c>
      <c r="V100" s="21">
        <f ca="1">OFFSET(Assumptions!$B$6,V$1-1,0)*$E100</f>
        <v>10401668.928712219</v>
      </c>
      <c r="W100" s="21">
        <f ca="1">OFFSET(Assumptions!$B$6,W$1-1,0)*$E100</f>
        <v>5200834.4643561095</v>
      </c>
      <c r="X100" s="21">
        <f ca="1">OFFSET(Assumptions!$B$6,X$1-1,0)*$E100</f>
        <v>0</v>
      </c>
      <c r="Y100" s="21">
        <f ca="1">OFFSET(Assumptions!$B$6,Y$1-1,0)*$E100</f>
        <v>0</v>
      </c>
      <c r="Z100" s="21">
        <f ca="1">OFFSET(Assumptions!$B$6,Z$1-1,0)*$E100</f>
        <v>20803337.857424438</v>
      </c>
      <c r="AA100" s="21">
        <f ca="1">OFFSET(Assumptions!$B$6,AA$1-1,0)*$E100</f>
        <v>20803337.857424438</v>
      </c>
      <c r="AB100" s="21">
        <f ca="1">OFFSET(Assumptions!$B$6,AB$1-1,0)*$E100</f>
        <v>38486175.036235213</v>
      </c>
      <c r="AC100" s="24">
        <f t="shared" si="26"/>
        <v>0</v>
      </c>
      <c r="AD100" s="24">
        <f t="shared" si="15"/>
        <v>0</v>
      </c>
      <c r="AE100" s="24">
        <f t="shared" si="15"/>
        <v>0</v>
      </c>
      <c r="AF100" s="24">
        <f t="shared" si="15"/>
        <v>0</v>
      </c>
      <c r="AG100" s="24">
        <f t="shared" si="14"/>
        <v>0</v>
      </c>
      <c r="AH100" s="24">
        <f t="shared" si="14"/>
        <v>0</v>
      </c>
      <c r="AI100" s="24">
        <f t="shared" si="14"/>
        <v>0</v>
      </c>
      <c r="AJ100" s="24">
        <f t="shared" si="24"/>
        <v>0</v>
      </c>
      <c r="AK100" s="26">
        <f t="shared" ca="1" si="25"/>
        <v>2.7524941265566483E-5</v>
      </c>
      <c r="AL100" s="34">
        <f t="shared" ca="1" si="27"/>
        <v>3.977090387433968E-2</v>
      </c>
    </row>
    <row r="101" spans="1:38" x14ac:dyDescent="0.25">
      <c r="A101" s="4">
        <f t="shared" si="16"/>
        <v>7</v>
      </c>
      <c r="B101" s="4">
        <f t="shared" si="17"/>
        <v>2012</v>
      </c>
      <c r="C101" s="9">
        <v>41108</v>
      </c>
      <c r="D101" s="12">
        <f ca="1">(1+Returns!E101)*D100</f>
        <v>103336381.82335378</v>
      </c>
      <c r="E101" s="12">
        <f t="shared" ca="1" si="18"/>
        <v>103956956.1659604</v>
      </c>
      <c r="F101" s="12">
        <f t="shared" ca="1" si="19"/>
        <v>103914056.40625998</v>
      </c>
      <c r="G101" s="14">
        <f ca="1">G100*(1+Returns!G101)+AC101</f>
        <v>7856301.7027921909</v>
      </c>
      <c r="H101" s="14">
        <f ca="1">H100*(1+Returns!H101)+AD101</f>
        <v>10484389.97601253</v>
      </c>
      <c r="I101" s="14">
        <f ca="1">I100*(1+Returns!I101)+AE101</f>
        <v>5243213.3377094269</v>
      </c>
      <c r="J101" s="14">
        <f ca="1">J100*(1+Returns!J101)+AF101</f>
        <v>0</v>
      </c>
      <c r="K101" s="14">
        <f ca="1">K100*(1+Returns!K101)+AG101</f>
        <v>0</v>
      </c>
      <c r="L101" s="14">
        <f ca="1">L100*(1+Returns!L101)+AH101</f>
        <v>20968371.821237311</v>
      </c>
      <c r="M101" s="14">
        <f ca="1">M100*(1+Returns!M101)+AI101</f>
        <v>20970411.035062779</v>
      </c>
      <c r="N101" s="14">
        <f ca="1">N100*(1+Returns!N101)+AJ101-R101-T101</f>
        <v>38434268.293146156</v>
      </c>
      <c r="O101" s="17">
        <f ca="1">(Assumptions!$B$16 / 252)*F100</f>
        <v>3300.8600122994944</v>
      </c>
      <c r="P101" s="17">
        <f t="shared" ca="1" si="20"/>
        <v>42899.759700410825</v>
      </c>
      <c r="Q101" s="16">
        <f t="shared" si="21"/>
        <v>0</v>
      </c>
      <c r="R101" s="17">
        <f t="shared" si="22"/>
        <v>0</v>
      </c>
      <c r="S101" s="19">
        <f t="shared" si="23"/>
        <v>0</v>
      </c>
      <c r="T101" s="20">
        <f ca="1">IF(AND(S101=1,F100&gt;D100),[1]Assumptions!$B$19*(F100-D100),0)</f>
        <v>0</v>
      </c>
      <c r="U101" s="21">
        <f ca="1">OFFSET(Assumptions!$B$6,U$1-1,0)*$E101</f>
        <v>8316556.4932768326</v>
      </c>
      <c r="V101" s="21">
        <f ca="1">OFFSET(Assumptions!$B$6,V$1-1,0)*$E101</f>
        <v>10395695.616596041</v>
      </c>
      <c r="W101" s="21">
        <f ca="1">OFFSET(Assumptions!$B$6,W$1-1,0)*$E101</f>
        <v>5197847.8082980206</v>
      </c>
      <c r="X101" s="21">
        <f ca="1">OFFSET(Assumptions!$B$6,X$1-1,0)*$E101</f>
        <v>0</v>
      </c>
      <c r="Y101" s="21">
        <f ca="1">OFFSET(Assumptions!$B$6,Y$1-1,0)*$E101</f>
        <v>0</v>
      </c>
      <c r="Z101" s="21">
        <f ca="1">OFFSET(Assumptions!$B$6,Z$1-1,0)*$E101</f>
        <v>20791391.233192082</v>
      </c>
      <c r="AA101" s="21">
        <f ca="1">OFFSET(Assumptions!$B$6,AA$1-1,0)*$E101</f>
        <v>20791391.233192082</v>
      </c>
      <c r="AB101" s="21">
        <f ca="1">OFFSET(Assumptions!$B$6,AB$1-1,0)*$E101</f>
        <v>38464073.781405345</v>
      </c>
      <c r="AC101" s="24">
        <f t="shared" si="26"/>
        <v>0</v>
      </c>
      <c r="AD101" s="24">
        <f t="shared" si="15"/>
        <v>0</v>
      </c>
      <c r="AE101" s="24">
        <f t="shared" si="15"/>
        <v>0</v>
      </c>
      <c r="AF101" s="24">
        <f t="shared" si="15"/>
        <v>0</v>
      </c>
      <c r="AG101" s="24">
        <f t="shared" si="14"/>
        <v>0</v>
      </c>
      <c r="AH101" s="24">
        <f t="shared" si="14"/>
        <v>0</v>
      </c>
      <c r="AI101" s="24">
        <f t="shared" si="14"/>
        <v>0</v>
      </c>
      <c r="AJ101" s="24">
        <f t="shared" si="24"/>
        <v>0</v>
      </c>
      <c r="AK101" s="26">
        <f t="shared" ca="1" si="25"/>
        <v>-6.0622951593680696E-4</v>
      </c>
      <c r="AL101" s="34">
        <f t="shared" ca="1" si="27"/>
        <v>3.9140564062598804E-2</v>
      </c>
    </row>
    <row r="102" spans="1:38" x14ac:dyDescent="0.25">
      <c r="A102" s="4">
        <f t="shared" si="16"/>
        <v>7</v>
      </c>
      <c r="B102" s="4">
        <f t="shared" si="17"/>
        <v>2012</v>
      </c>
      <c r="C102" s="9">
        <v>41109</v>
      </c>
      <c r="D102" s="12">
        <f ca="1">(1+Returns!E102)*D101</f>
        <v>103367185.36541151</v>
      </c>
      <c r="E102" s="12">
        <f t="shared" ca="1" si="18"/>
        <v>104007845.54171702</v>
      </c>
      <c r="F102" s="12">
        <f t="shared" ca="1" si="19"/>
        <v>103961646.92308308</v>
      </c>
      <c r="G102" s="14">
        <f ca="1">G101*(1+Returns!G102)+AC102</f>
        <v>7877564.0108377822</v>
      </c>
      <c r="H102" s="14">
        <f ca="1">H101*(1+Returns!H102)+AD102</f>
        <v>10487665.560104081</v>
      </c>
      <c r="I102" s="14">
        <f ca="1">I101*(1+Returns!I102)+AE102</f>
        <v>5244926.3392736521</v>
      </c>
      <c r="J102" s="14">
        <f ca="1">J101*(1+Returns!J102)+AF102</f>
        <v>0</v>
      </c>
      <c r="K102" s="14">
        <f ca="1">K101*(1+Returns!K102)+AG102</f>
        <v>0</v>
      </c>
      <c r="L102" s="14">
        <f ca="1">L101*(1+Returns!L102)+AH102</f>
        <v>20974892.852644332</v>
      </c>
      <c r="M102" s="14">
        <f ca="1">M101*(1+Returns!M102)+AI102</f>
        <v>20977082.653913181</v>
      </c>
      <c r="N102" s="14">
        <f ca="1">N101*(1+Returns!N102)+AJ102-R102-T102</f>
        <v>38445714.124943979</v>
      </c>
      <c r="O102" s="17">
        <f ca="1">(Assumptions!$B$16 / 252)*F101</f>
        <v>3298.858933532063</v>
      </c>
      <c r="P102" s="17">
        <f t="shared" ca="1" si="20"/>
        <v>46198.61863394289</v>
      </c>
      <c r="Q102" s="16">
        <f t="shared" si="21"/>
        <v>0</v>
      </c>
      <c r="R102" s="17">
        <f t="shared" si="22"/>
        <v>0</v>
      </c>
      <c r="S102" s="19">
        <f t="shared" si="23"/>
        <v>0</v>
      </c>
      <c r="T102" s="20">
        <f ca="1">IF(AND(S102=1,F101&gt;D101),[1]Assumptions!$B$19*(F101-D101),0)</f>
        <v>0</v>
      </c>
      <c r="U102" s="21">
        <f ca="1">OFFSET(Assumptions!$B$6,U$1-1,0)*$E102</f>
        <v>8320627.6433373624</v>
      </c>
      <c r="V102" s="21">
        <f ca="1">OFFSET(Assumptions!$B$6,V$1-1,0)*$E102</f>
        <v>10400784.554171704</v>
      </c>
      <c r="W102" s="21">
        <f ca="1">OFFSET(Assumptions!$B$6,W$1-1,0)*$E102</f>
        <v>5200392.2770858519</v>
      </c>
      <c r="X102" s="21">
        <f ca="1">OFFSET(Assumptions!$B$6,X$1-1,0)*$E102</f>
        <v>0</v>
      </c>
      <c r="Y102" s="21">
        <f ca="1">OFFSET(Assumptions!$B$6,Y$1-1,0)*$E102</f>
        <v>0</v>
      </c>
      <c r="Z102" s="21">
        <f ca="1">OFFSET(Assumptions!$B$6,Z$1-1,0)*$E102</f>
        <v>20801569.108343408</v>
      </c>
      <c r="AA102" s="21">
        <f ca="1">OFFSET(Assumptions!$B$6,AA$1-1,0)*$E102</f>
        <v>20801569.108343408</v>
      </c>
      <c r="AB102" s="21">
        <f ca="1">OFFSET(Assumptions!$B$6,AB$1-1,0)*$E102</f>
        <v>38482902.850435294</v>
      </c>
      <c r="AC102" s="24">
        <f t="shared" si="26"/>
        <v>0</v>
      </c>
      <c r="AD102" s="24">
        <f t="shared" si="15"/>
        <v>0</v>
      </c>
      <c r="AE102" s="24">
        <f t="shared" si="15"/>
        <v>0</v>
      </c>
      <c r="AF102" s="24">
        <f t="shared" si="15"/>
        <v>0</v>
      </c>
      <c r="AG102" s="24">
        <f t="shared" si="14"/>
        <v>0</v>
      </c>
      <c r="AH102" s="24">
        <f t="shared" si="14"/>
        <v>0</v>
      </c>
      <c r="AI102" s="24">
        <f t="shared" si="14"/>
        <v>0</v>
      </c>
      <c r="AJ102" s="24">
        <f t="shared" si="24"/>
        <v>0</v>
      </c>
      <c r="AK102" s="26">
        <f t="shared" ca="1" si="25"/>
        <v>4.5797958879623124E-4</v>
      </c>
      <c r="AL102" s="34">
        <f t="shared" ca="1" si="27"/>
        <v>3.9616469230829621E-2</v>
      </c>
    </row>
    <row r="103" spans="1:38" x14ac:dyDescent="0.25">
      <c r="A103" s="4">
        <f t="shared" si="16"/>
        <v>7</v>
      </c>
      <c r="B103" s="4">
        <f t="shared" si="17"/>
        <v>2012</v>
      </c>
      <c r="C103" s="9">
        <v>41110</v>
      </c>
      <c r="D103" s="12">
        <f ca="1">(1+Returns!E103)*D102</f>
        <v>103398111.79360098</v>
      </c>
      <c r="E103" s="12">
        <f t="shared" ca="1" si="18"/>
        <v>104105381.9272785</v>
      </c>
      <c r="F103" s="12">
        <f t="shared" ca="1" si="19"/>
        <v>104055882.93890098</v>
      </c>
      <c r="G103" s="14">
        <f ca="1">G102*(1+Returns!G103)+AC103</f>
        <v>7945354.9664854789</v>
      </c>
      <c r="H103" s="14">
        <f ca="1">H102*(1+Returns!H103)+AD103</f>
        <v>10490954.237253759</v>
      </c>
      <c r="I103" s="14">
        <f ca="1">I102*(1+Returns!I103)+AE103</f>
        <v>5246646.2013608413</v>
      </c>
      <c r="J103" s="14">
        <f ca="1">J102*(1+Returns!J103)+AF103</f>
        <v>0</v>
      </c>
      <c r="K103" s="14">
        <f ca="1">K102*(1+Returns!K103)+AG103</f>
        <v>0</v>
      </c>
      <c r="L103" s="14">
        <f ca="1">L102*(1+Returns!L103)+AH103</f>
        <v>20981439.944612168</v>
      </c>
      <c r="M103" s="14">
        <f ca="1">M102*(1+Returns!M103)+AI103</f>
        <v>20983780.961178318</v>
      </c>
      <c r="N103" s="14">
        <f ca="1">N102*(1+Returns!N103)+AJ103-R103-T103</f>
        <v>38457205.616387941</v>
      </c>
      <c r="O103" s="17">
        <f ca="1">(Assumptions!$B$16 / 252)*F102</f>
        <v>3300.3697435899389</v>
      </c>
      <c r="P103" s="17">
        <f t="shared" ca="1" si="20"/>
        <v>49498.988377532827</v>
      </c>
      <c r="Q103" s="16">
        <f t="shared" si="21"/>
        <v>0</v>
      </c>
      <c r="R103" s="17">
        <f t="shared" si="22"/>
        <v>0</v>
      </c>
      <c r="S103" s="19">
        <f t="shared" si="23"/>
        <v>0</v>
      </c>
      <c r="T103" s="20">
        <f ca="1">IF(AND(S103=1,F102&gt;D102),[1]Assumptions!$B$19*(F102-D102),0)</f>
        <v>0</v>
      </c>
      <c r="U103" s="21">
        <f ca="1">OFFSET(Assumptions!$B$6,U$1-1,0)*$E103</f>
        <v>8328430.5541822808</v>
      </c>
      <c r="V103" s="21">
        <f ca="1">OFFSET(Assumptions!$B$6,V$1-1,0)*$E103</f>
        <v>10410538.192727851</v>
      </c>
      <c r="W103" s="21">
        <f ca="1">OFFSET(Assumptions!$B$6,W$1-1,0)*$E103</f>
        <v>5205269.0963639254</v>
      </c>
      <c r="X103" s="21">
        <f ca="1">OFFSET(Assumptions!$B$6,X$1-1,0)*$E103</f>
        <v>0</v>
      </c>
      <c r="Y103" s="21">
        <f ca="1">OFFSET(Assumptions!$B$6,Y$1-1,0)*$E103</f>
        <v>0</v>
      </c>
      <c r="Z103" s="21">
        <f ca="1">OFFSET(Assumptions!$B$6,Z$1-1,0)*$E103</f>
        <v>20821076.385455702</v>
      </c>
      <c r="AA103" s="21">
        <f ca="1">OFFSET(Assumptions!$B$6,AA$1-1,0)*$E103</f>
        <v>20821076.385455702</v>
      </c>
      <c r="AB103" s="21">
        <f ca="1">OFFSET(Assumptions!$B$6,AB$1-1,0)*$E103</f>
        <v>38518991.313093044</v>
      </c>
      <c r="AC103" s="24">
        <f t="shared" si="26"/>
        <v>0</v>
      </c>
      <c r="AD103" s="24">
        <f t="shared" si="15"/>
        <v>0</v>
      </c>
      <c r="AE103" s="24">
        <f t="shared" si="15"/>
        <v>0</v>
      </c>
      <c r="AF103" s="24">
        <f t="shared" si="15"/>
        <v>0</v>
      </c>
      <c r="AG103" s="24">
        <f t="shared" si="14"/>
        <v>0</v>
      </c>
      <c r="AH103" s="24">
        <f t="shared" si="14"/>
        <v>0</v>
      </c>
      <c r="AI103" s="24">
        <f t="shared" si="14"/>
        <v>0</v>
      </c>
      <c r="AJ103" s="24">
        <f t="shared" si="24"/>
        <v>0</v>
      </c>
      <c r="AK103" s="26">
        <f t="shared" ca="1" si="25"/>
        <v>9.0644981689846915E-4</v>
      </c>
      <c r="AL103" s="34">
        <f t="shared" ca="1" si="27"/>
        <v>4.0558829389008455E-2</v>
      </c>
    </row>
    <row r="104" spans="1:38" x14ac:dyDescent="0.25">
      <c r="A104" s="4">
        <f t="shared" si="16"/>
        <v>7</v>
      </c>
      <c r="B104" s="4">
        <f t="shared" si="17"/>
        <v>2012</v>
      </c>
      <c r="C104" s="9">
        <v>41113</v>
      </c>
      <c r="D104" s="12">
        <f ca="1">(1+Returns!E104)*D103</f>
        <v>103429085.73196986</v>
      </c>
      <c r="E104" s="12">
        <f t="shared" ca="1" si="18"/>
        <v>104091933.02147962</v>
      </c>
      <c r="F104" s="12">
        <f t="shared" ca="1" si="19"/>
        <v>104039130.67173895</v>
      </c>
      <c r="G104" s="14">
        <f ca="1">G103*(1+Returns!G104)+AC104</f>
        <v>7902114.6694597369</v>
      </c>
      <c r="H104" s="14">
        <f ca="1">H103*(1+Returns!H104)+AD104</f>
        <v>10494248.006694023</v>
      </c>
      <c r="I104" s="14">
        <f ca="1">I103*(1+Returns!I104)+AE104</f>
        <v>5248368.7474503107</v>
      </c>
      <c r="J104" s="14">
        <f ca="1">J103*(1+Returns!J104)+AF104</f>
        <v>0</v>
      </c>
      <c r="K104" s="14">
        <f ca="1">K103*(1+Returns!K104)+AG104</f>
        <v>0</v>
      </c>
      <c r="L104" s="14">
        <f ca="1">L103*(1+Returns!L104)+AH104</f>
        <v>20987997.166326694</v>
      </c>
      <c r="M104" s="14">
        <f ca="1">M103*(1+Returns!M104)+AI104</f>
        <v>20990489.672924299</v>
      </c>
      <c r="N104" s="14">
        <f ca="1">N103*(1+Returns!N104)+AJ104-R104-T104</f>
        <v>38468714.758624554</v>
      </c>
      <c r="O104" s="17">
        <f ca="1">(Assumptions!$B$16 / 252)*F103</f>
        <v>3303.3613631397134</v>
      </c>
      <c r="P104" s="17">
        <f t="shared" ca="1" si="20"/>
        <v>52802.349740672544</v>
      </c>
      <c r="Q104" s="16">
        <f t="shared" si="21"/>
        <v>0</v>
      </c>
      <c r="R104" s="17">
        <f t="shared" si="22"/>
        <v>0</v>
      </c>
      <c r="S104" s="19">
        <f t="shared" si="23"/>
        <v>0</v>
      </c>
      <c r="T104" s="20">
        <f ca="1">IF(AND(S104=1,F103&gt;D103),[1]Assumptions!$B$19*(F103-D103),0)</f>
        <v>0</v>
      </c>
      <c r="U104" s="21">
        <f ca="1">OFFSET(Assumptions!$B$6,U$1-1,0)*$E104</f>
        <v>8327354.6417183699</v>
      </c>
      <c r="V104" s="21">
        <f ca="1">OFFSET(Assumptions!$B$6,V$1-1,0)*$E104</f>
        <v>10409193.302147962</v>
      </c>
      <c r="W104" s="21">
        <f ca="1">OFFSET(Assumptions!$B$6,W$1-1,0)*$E104</f>
        <v>5204596.6510739811</v>
      </c>
      <c r="X104" s="21">
        <f ca="1">OFFSET(Assumptions!$B$6,X$1-1,0)*$E104</f>
        <v>0</v>
      </c>
      <c r="Y104" s="21">
        <f ca="1">OFFSET(Assumptions!$B$6,Y$1-1,0)*$E104</f>
        <v>0</v>
      </c>
      <c r="Z104" s="21">
        <f ca="1">OFFSET(Assumptions!$B$6,Z$1-1,0)*$E104</f>
        <v>20818386.604295924</v>
      </c>
      <c r="AA104" s="21">
        <f ca="1">OFFSET(Assumptions!$B$6,AA$1-1,0)*$E104</f>
        <v>20818386.604295924</v>
      </c>
      <c r="AB104" s="21">
        <f ca="1">OFFSET(Assumptions!$B$6,AB$1-1,0)*$E104</f>
        <v>38514015.217947461</v>
      </c>
      <c r="AC104" s="24">
        <f t="shared" si="26"/>
        <v>0</v>
      </c>
      <c r="AD104" s="24">
        <f t="shared" si="15"/>
        <v>0</v>
      </c>
      <c r="AE104" s="24">
        <f t="shared" si="15"/>
        <v>0</v>
      </c>
      <c r="AF104" s="24">
        <f t="shared" si="15"/>
        <v>0</v>
      </c>
      <c r="AG104" s="24">
        <f t="shared" si="14"/>
        <v>0</v>
      </c>
      <c r="AH104" s="24">
        <f t="shared" si="14"/>
        <v>0</v>
      </c>
      <c r="AI104" s="24">
        <f t="shared" si="14"/>
        <v>0</v>
      </c>
      <c r="AJ104" s="24">
        <f t="shared" si="24"/>
        <v>0</v>
      </c>
      <c r="AK104" s="26">
        <f t="shared" ca="1" si="25"/>
        <v>-1.609929846240199E-4</v>
      </c>
      <c r="AL104" s="34">
        <f t="shared" ca="1" si="27"/>
        <v>4.039130671738822E-2</v>
      </c>
    </row>
    <row r="105" spans="1:38" x14ac:dyDescent="0.25">
      <c r="A105" s="4">
        <f t="shared" si="16"/>
        <v>7</v>
      </c>
      <c r="B105" s="4">
        <f t="shared" si="17"/>
        <v>2012</v>
      </c>
      <c r="C105" s="9">
        <v>41114</v>
      </c>
      <c r="D105" s="12">
        <f ca="1">(1+Returns!E105)*D104</f>
        <v>103460068.94889173</v>
      </c>
      <c r="E105" s="12">
        <f t="shared" ca="1" si="18"/>
        <v>104181175.73245235</v>
      </c>
      <c r="F105" s="12">
        <f t="shared" ca="1" si="19"/>
        <v>104125070.55316654</v>
      </c>
      <c r="G105" s="14">
        <f ca="1">G104*(1+Returns!G105)+AC105</f>
        <v>7961556.7510587359</v>
      </c>
      <c r="H105" s="14">
        <f ca="1">H104*(1+Returns!H105)+AD105</f>
        <v>10497542.810255386</v>
      </c>
      <c r="I105" s="14">
        <f ca="1">I104*(1+Returns!I105)+AE105</f>
        <v>5250091.859075347</v>
      </c>
      <c r="J105" s="14">
        <f ca="1">J104*(1+Returns!J105)+AF105</f>
        <v>0</v>
      </c>
      <c r="K105" s="14">
        <f ca="1">K104*(1+Returns!K105)+AG105</f>
        <v>0</v>
      </c>
      <c r="L105" s="14">
        <f ca="1">L104*(1+Returns!L105)+AH105</f>
        <v>20994556.437336061</v>
      </c>
      <c r="M105" s="14">
        <f ca="1">M104*(1+Returns!M105)+AI105</f>
        <v>20997200.529508401</v>
      </c>
      <c r="N105" s="14">
        <f ca="1">N104*(1+Returns!N105)+AJ105-R105-T105</f>
        <v>38480227.34521842</v>
      </c>
      <c r="O105" s="17">
        <f ca="1">(Assumptions!$B$16 / 252)*F104</f>
        <v>3302.8295451345698</v>
      </c>
      <c r="P105" s="17">
        <f t="shared" ca="1" si="20"/>
        <v>56105.179285807113</v>
      </c>
      <c r="Q105" s="16">
        <f t="shared" si="21"/>
        <v>0</v>
      </c>
      <c r="R105" s="17">
        <f t="shared" si="22"/>
        <v>0</v>
      </c>
      <c r="S105" s="19">
        <f t="shared" si="23"/>
        <v>0</v>
      </c>
      <c r="T105" s="20">
        <f ca="1">IF(AND(S105=1,F104&gt;D104),[1]Assumptions!$B$19*(F104-D104),0)</f>
        <v>0</v>
      </c>
      <c r="U105" s="21">
        <f ca="1">OFFSET(Assumptions!$B$6,U$1-1,0)*$E105</f>
        <v>8334494.0585961882</v>
      </c>
      <c r="V105" s="21">
        <f ca="1">OFFSET(Assumptions!$B$6,V$1-1,0)*$E105</f>
        <v>10418117.573245235</v>
      </c>
      <c r="W105" s="21">
        <f ca="1">OFFSET(Assumptions!$B$6,W$1-1,0)*$E105</f>
        <v>5209058.7866226174</v>
      </c>
      <c r="X105" s="21">
        <f ca="1">OFFSET(Assumptions!$B$6,X$1-1,0)*$E105</f>
        <v>0</v>
      </c>
      <c r="Y105" s="21">
        <f ca="1">OFFSET(Assumptions!$B$6,Y$1-1,0)*$E105</f>
        <v>0</v>
      </c>
      <c r="Z105" s="21">
        <f ca="1">OFFSET(Assumptions!$B$6,Z$1-1,0)*$E105</f>
        <v>20836235.14649047</v>
      </c>
      <c r="AA105" s="21">
        <f ca="1">OFFSET(Assumptions!$B$6,AA$1-1,0)*$E105</f>
        <v>20836235.14649047</v>
      </c>
      <c r="AB105" s="21">
        <f ca="1">OFFSET(Assumptions!$B$6,AB$1-1,0)*$E105</f>
        <v>38547035.021007366</v>
      </c>
      <c r="AC105" s="24">
        <f t="shared" si="26"/>
        <v>0</v>
      </c>
      <c r="AD105" s="24">
        <f t="shared" si="15"/>
        <v>0</v>
      </c>
      <c r="AE105" s="24">
        <f t="shared" si="15"/>
        <v>0</v>
      </c>
      <c r="AF105" s="24">
        <f t="shared" si="15"/>
        <v>0</v>
      </c>
      <c r="AG105" s="24">
        <f t="shared" si="14"/>
        <v>0</v>
      </c>
      <c r="AH105" s="24">
        <f t="shared" si="14"/>
        <v>0</v>
      </c>
      <c r="AI105" s="24">
        <f t="shared" si="14"/>
        <v>0</v>
      </c>
      <c r="AJ105" s="24">
        <f t="shared" si="24"/>
        <v>0</v>
      </c>
      <c r="AK105" s="26">
        <f t="shared" ca="1" si="25"/>
        <v>8.2603421301885582E-4</v>
      </c>
      <c r="AL105" s="34">
        <f t="shared" ca="1" si="27"/>
        <v>4.1250705531664211E-2</v>
      </c>
    </row>
    <row r="106" spans="1:38" x14ac:dyDescent="0.25">
      <c r="A106" s="4">
        <f t="shared" si="16"/>
        <v>7</v>
      </c>
      <c r="B106" s="4">
        <f t="shared" si="17"/>
        <v>2012</v>
      </c>
      <c r="C106" s="9">
        <v>41115</v>
      </c>
      <c r="D106" s="12">
        <f ca="1">(1+Returns!E106)*D105</f>
        <v>103490985.92129572</v>
      </c>
      <c r="E106" s="12">
        <f t="shared" ca="1" si="18"/>
        <v>104219612.27485502</v>
      </c>
      <c r="F106" s="12">
        <f t="shared" ca="1" si="19"/>
        <v>104160201.53777388</v>
      </c>
      <c r="G106" s="14">
        <f ca="1">G105*(1+Returns!G106)+AC106</f>
        <v>7970255.9725418184</v>
      </c>
      <c r="H106" s="14">
        <f ca="1">H105*(1+Returns!H106)+AD106</f>
        <v>10500830.630889088</v>
      </c>
      <c r="I106" s="14">
        <f ca="1">I105*(1+Returns!I106)+AE106</f>
        <v>5251811.3508699602</v>
      </c>
      <c r="J106" s="14">
        <f ca="1">J105*(1+Returns!J106)+AF106</f>
        <v>0</v>
      </c>
      <c r="K106" s="14">
        <f ca="1">K105*(1+Returns!K106)+AG106</f>
        <v>0</v>
      </c>
      <c r="L106" s="14">
        <f ca="1">L105*(1+Returns!L106)+AH106</f>
        <v>21001101.794539914</v>
      </c>
      <c r="M106" s="14">
        <f ca="1">M105*(1+Returns!M106)+AI106</f>
        <v>21003897.213319093</v>
      </c>
      <c r="N106" s="14">
        <f ca="1">N105*(1+Returns!N106)+AJ106-R106-T106</f>
        <v>38491715.312695138</v>
      </c>
      <c r="O106" s="17">
        <f ca="1">(Assumptions!$B$16 / 252)*F105</f>
        <v>3305.5577953386201</v>
      </c>
      <c r="P106" s="17">
        <f t="shared" ca="1" si="20"/>
        <v>59410.737081145737</v>
      </c>
      <c r="Q106" s="16">
        <f t="shared" si="21"/>
        <v>0</v>
      </c>
      <c r="R106" s="17">
        <f t="shared" si="22"/>
        <v>0</v>
      </c>
      <c r="S106" s="19">
        <f t="shared" si="23"/>
        <v>0</v>
      </c>
      <c r="T106" s="20">
        <f ca="1">IF(AND(S106=1,F105&gt;D105),[1]Assumptions!$B$19*(F105-D105),0)</f>
        <v>0</v>
      </c>
      <c r="U106" s="21">
        <f ca="1">OFFSET(Assumptions!$B$6,U$1-1,0)*$E106</f>
        <v>8337568.9819884012</v>
      </c>
      <c r="V106" s="21">
        <f ca="1">OFFSET(Assumptions!$B$6,V$1-1,0)*$E106</f>
        <v>10421961.227485502</v>
      </c>
      <c r="W106" s="21">
        <f ca="1">OFFSET(Assumptions!$B$6,W$1-1,0)*$E106</f>
        <v>5210980.6137427511</v>
      </c>
      <c r="X106" s="21">
        <f ca="1">OFFSET(Assumptions!$B$6,X$1-1,0)*$E106</f>
        <v>0</v>
      </c>
      <c r="Y106" s="21">
        <f ca="1">OFFSET(Assumptions!$B$6,Y$1-1,0)*$E106</f>
        <v>0</v>
      </c>
      <c r="Z106" s="21">
        <f ca="1">OFFSET(Assumptions!$B$6,Z$1-1,0)*$E106</f>
        <v>20843922.454971004</v>
      </c>
      <c r="AA106" s="21">
        <f ca="1">OFFSET(Assumptions!$B$6,AA$1-1,0)*$E106</f>
        <v>20843922.454971004</v>
      </c>
      <c r="AB106" s="21">
        <f ca="1">OFFSET(Assumptions!$B$6,AB$1-1,0)*$E106</f>
        <v>38561256.541696355</v>
      </c>
      <c r="AC106" s="24">
        <f t="shared" si="26"/>
        <v>0</v>
      </c>
      <c r="AD106" s="24">
        <f t="shared" si="15"/>
        <v>0</v>
      </c>
      <c r="AE106" s="24">
        <f t="shared" si="15"/>
        <v>0</v>
      </c>
      <c r="AF106" s="24">
        <f t="shared" si="15"/>
        <v>0</v>
      </c>
      <c r="AG106" s="24">
        <f t="shared" si="14"/>
        <v>0</v>
      </c>
      <c r="AH106" s="24">
        <f t="shared" si="14"/>
        <v>0</v>
      </c>
      <c r="AI106" s="24">
        <f t="shared" si="14"/>
        <v>0</v>
      </c>
      <c r="AJ106" s="24">
        <f t="shared" si="24"/>
        <v>0</v>
      </c>
      <c r="AK106" s="26">
        <f t="shared" ca="1" si="25"/>
        <v>3.373921805833735E-4</v>
      </c>
      <c r="AL106" s="34">
        <f t="shared" ca="1" si="27"/>
        <v>4.1602015377737445E-2</v>
      </c>
    </row>
    <row r="107" spans="1:38" x14ac:dyDescent="0.25">
      <c r="A107" s="4">
        <f t="shared" si="16"/>
        <v>7</v>
      </c>
      <c r="B107" s="4">
        <f t="shared" si="17"/>
        <v>2012</v>
      </c>
      <c r="C107" s="9">
        <v>41116</v>
      </c>
      <c r="D107" s="12">
        <f ca="1">(1+Returns!E107)*D106</f>
        <v>103521987.68103831</v>
      </c>
      <c r="E107" s="12">
        <f t="shared" ca="1" si="18"/>
        <v>104206183.27440092</v>
      </c>
      <c r="F107" s="12">
        <f t="shared" ca="1" si="19"/>
        <v>104143465.86425509</v>
      </c>
      <c r="G107" s="14">
        <f ca="1">G106*(1+Returns!G107)+AC107</f>
        <v>7927007.8803137913</v>
      </c>
      <c r="H107" s="14">
        <f ca="1">H106*(1+Returns!H107)+AD107</f>
        <v>10504127.501149621</v>
      </c>
      <c r="I107" s="14">
        <f ca="1">I106*(1+Returns!I107)+AE107</f>
        <v>5253535.592749035</v>
      </c>
      <c r="J107" s="14">
        <f ca="1">J106*(1+Returns!J107)+AF107</f>
        <v>0</v>
      </c>
      <c r="K107" s="14">
        <f ca="1">K106*(1+Returns!K107)+AG107</f>
        <v>0</v>
      </c>
      <c r="L107" s="14">
        <f ca="1">L106*(1+Returns!L107)+AH107</f>
        <v>21007665.161071461</v>
      </c>
      <c r="M107" s="14">
        <f ca="1">M106*(1+Returns!M107)+AI107</f>
        <v>21010612.356419712</v>
      </c>
      <c r="N107" s="14">
        <f ca="1">N106*(1+Returns!N107)+AJ107-R107-T107</f>
        <v>38503234.782697305</v>
      </c>
      <c r="O107" s="17">
        <f ca="1">(Assumptions!$B$16 / 252)*F106</f>
        <v>3306.6730646912342</v>
      </c>
      <c r="P107" s="17">
        <f t="shared" ca="1" si="20"/>
        <v>62717.41014583697</v>
      </c>
      <c r="Q107" s="16">
        <f t="shared" si="21"/>
        <v>0</v>
      </c>
      <c r="R107" s="17">
        <f t="shared" si="22"/>
        <v>0</v>
      </c>
      <c r="S107" s="19">
        <f t="shared" si="23"/>
        <v>0</v>
      </c>
      <c r="T107" s="20">
        <f ca="1">IF(AND(S107=1,F106&gt;D106),[1]Assumptions!$B$19*(F106-D106),0)</f>
        <v>0</v>
      </c>
      <c r="U107" s="21">
        <f ca="1">OFFSET(Assumptions!$B$6,U$1-1,0)*$E107</f>
        <v>8336494.6619520737</v>
      </c>
      <c r="V107" s="21">
        <f ca="1">OFFSET(Assumptions!$B$6,V$1-1,0)*$E107</f>
        <v>10420618.327440092</v>
      </c>
      <c r="W107" s="21">
        <f ca="1">OFFSET(Assumptions!$B$6,W$1-1,0)*$E107</f>
        <v>5210309.1637200462</v>
      </c>
      <c r="X107" s="21">
        <f ca="1">OFFSET(Assumptions!$B$6,X$1-1,0)*$E107</f>
        <v>0</v>
      </c>
      <c r="Y107" s="21">
        <f ca="1">OFFSET(Assumptions!$B$6,Y$1-1,0)*$E107</f>
        <v>0</v>
      </c>
      <c r="Z107" s="21">
        <f ca="1">OFFSET(Assumptions!$B$6,Z$1-1,0)*$E107</f>
        <v>20841236.654880185</v>
      </c>
      <c r="AA107" s="21">
        <f ca="1">OFFSET(Assumptions!$B$6,AA$1-1,0)*$E107</f>
        <v>20841236.654880185</v>
      </c>
      <c r="AB107" s="21">
        <f ca="1">OFFSET(Assumptions!$B$6,AB$1-1,0)*$E107</f>
        <v>38556287.81152834</v>
      </c>
      <c r="AC107" s="24">
        <f t="shared" si="26"/>
        <v>0</v>
      </c>
      <c r="AD107" s="24">
        <f t="shared" si="15"/>
        <v>0</v>
      </c>
      <c r="AE107" s="24">
        <f t="shared" si="15"/>
        <v>0</v>
      </c>
      <c r="AF107" s="24">
        <f t="shared" si="15"/>
        <v>0</v>
      </c>
      <c r="AG107" s="24">
        <f t="shared" si="14"/>
        <v>0</v>
      </c>
      <c r="AH107" s="24">
        <f t="shared" si="14"/>
        <v>0</v>
      </c>
      <c r="AI107" s="24">
        <f t="shared" si="14"/>
        <v>0</v>
      </c>
      <c r="AJ107" s="24">
        <f t="shared" si="24"/>
        <v>0</v>
      </c>
      <c r="AK107" s="26">
        <f t="shared" ca="1" si="25"/>
        <v>-1.6067243795336861E-4</v>
      </c>
      <c r="AL107" s="34">
        <f t="shared" ca="1" si="27"/>
        <v>4.1434658642549582E-2</v>
      </c>
    </row>
    <row r="108" spans="1:38" x14ac:dyDescent="0.25">
      <c r="A108" s="4">
        <f t="shared" si="16"/>
        <v>7</v>
      </c>
      <c r="B108" s="4">
        <f t="shared" si="17"/>
        <v>2012</v>
      </c>
      <c r="C108" s="9">
        <v>41117</v>
      </c>
      <c r="D108" s="12">
        <f ca="1">(1+Returns!E108)*D107</f>
        <v>103552884.85348159</v>
      </c>
      <c r="E108" s="12">
        <f t="shared" ca="1" si="18"/>
        <v>104065776.29258078</v>
      </c>
      <c r="F108" s="12">
        <f t="shared" ca="1" si="19"/>
        <v>103999752.74066147</v>
      </c>
      <c r="G108" s="14">
        <f ca="1">G107*(1+Returns!G108)+AC108</f>
        <v>7756881.9489886248</v>
      </c>
      <c r="H108" s="14">
        <f ca="1">H107*(1+Returns!H108)+AD108</f>
        <v>10507413.317927282</v>
      </c>
      <c r="I108" s="14">
        <f ca="1">I107*(1+Returns!I108)+AE108</f>
        <v>5255254.0895607984</v>
      </c>
      <c r="J108" s="14">
        <f ca="1">J107*(1+Returns!J108)+AF108</f>
        <v>0</v>
      </c>
      <c r="K108" s="14">
        <f ca="1">K107*(1+Returns!K108)+AG108</f>
        <v>0</v>
      </c>
      <c r="L108" s="14">
        <f ca="1">L107*(1+Returns!L108)+AH108</f>
        <v>21014206.508800276</v>
      </c>
      <c r="M108" s="14">
        <f ca="1">M107*(1+Returns!M108)+AI108</f>
        <v>21017305.041419599</v>
      </c>
      <c r="N108" s="14">
        <f ca="1">N107*(1+Returns!N108)+AJ108-R108-T108</f>
        <v>38514715.385884218</v>
      </c>
      <c r="O108" s="17">
        <f ca="1">(Assumptions!$B$16 / 252)*F107</f>
        <v>3306.1417734684151</v>
      </c>
      <c r="P108" s="17">
        <f t="shared" ca="1" si="20"/>
        <v>66023.551919305391</v>
      </c>
      <c r="Q108" s="16">
        <f t="shared" si="21"/>
        <v>0</v>
      </c>
      <c r="R108" s="17">
        <f t="shared" si="22"/>
        <v>0</v>
      </c>
      <c r="S108" s="19">
        <f t="shared" si="23"/>
        <v>0</v>
      </c>
      <c r="T108" s="20">
        <f ca="1">IF(AND(S108=1,F107&gt;D107),[1]Assumptions!$B$19*(F107-D107),0)</f>
        <v>0</v>
      </c>
      <c r="U108" s="21">
        <f ca="1">OFFSET(Assumptions!$B$6,U$1-1,0)*$E108</f>
        <v>8325262.1034064628</v>
      </c>
      <c r="V108" s="21">
        <f ca="1">OFFSET(Assumptions!$B$6,V$1-1,0)*$E108</f>
        <v>10406577.629258079</v>
      </c>
      <c r="W108" s="21">
        <f ca="1">OFFSET(Assumptions!$B$6,W$1-1,0)*$E108</f>
        <v>5203288.8146290397</v>
      </c>
      <c r="X108" s="21">
        <f ca="1">OFFSET(Assumptions!$B$6,X$1-1,0)*$E108</f>
        <v>0</v>
      </c>
      <c r="Y108" s="21">
        <f ca="1">OFFSET(Assumptions!$B$6,Y$1-1,0)*$E108</f>
        <v>0</v>
      </c>
      <c r="Z108" s="21">
        <f ca="1">OFFSET(Assumptions!$B$6,Z$1-1,0)*$E108</f>
        <v>20813155.258516159</v>
      </c>
      <c r="AA108" s="21">
        <f ca="1">OFFSET(Assumptions!$B$6,AA$1-1,0)*$E108</f>
        <v>20813155.258516159</v>
      </c>
      <c r="AB108" s="21">
        <f ca="1">OFFSET(Assumptions!$B$6,AB$1-1,0)*$E108</f>
        <v>38504337.228254892</v>
      </c>
      <c r="AC108" s="24">
        <f t="shared" si="26"/>
        <v>0</v>
      </c>
      <c r="AD108" s="24">
        <f t="shared" si="15"/>
        <v>0</v>
      </c>
      <c r="AE108" s="24">
        <f t="shared" si="15"/>
        <v>0</v>
      </c>
      <c r="AF108" s="24">
        <f t="shared" si="15"/>
        <v>0</v>
      </c>
      <c r="AG108" s="24">
        <f t="shared" si="14"/>
        <v>0</v>
      </c>
      <c r="AH108" s="24">
        <f t="shared" si="14"/>
        <v>0</v>
      </c>
      <c r="AI108" s="24">
        <f t="shared" si="14"/>
        <v>0</v>
      </c>
      <c r="AJ108" s="24">
        <f t="shared" si="24"/>
        <v>0</v>
      </c>
      <c r="AK108" s="26">
        <f t="shared" ca="1" si="25"/>
        <v>-1.3799533403366926E-3</v>
      </c>
      <c r="AL108" s="34">
        <f t="shared" ca="1" si="27"/>
        <v>3.9997527406613331E-2</v>
      </c>
    </row>
    <row r="109" spans="1:38" x14ac:dyDescent="0.25">
      <c r="A109" s="4">
        <f t="shared" si="16"/>
        <v>7</v>
      </c>
      <c r="B109" s="4">
        <f t="shared" si="17"/>
        <v>2012</v>
      </c>
      <c r="C109" s="9">
        <v>41120</v>
      </c>
      <c r="D109" s="12">
        <f ca="1">(1+Returns!E109)*D108</f>
        <v>103583714.61836018</v>
      </c>
      <c r="E109" s="12">
        <f t="shared" ca="1" si="18"/>
        <v>104015323.65747568</v>
      </c>
      <c r="F109" s="12">
        <f t="shared" ca="1" si="19"/>
        <v>103945998.52610429</v>
      </c>
      <c r="G109" s="14">
        <f ca="1">G108*(1+Returns!G109)+AC109</f>
        <v>7676774.7947603175</v>
      </c>
      <c r="H109" s="14">
        <f ca="1">H108*(1+Returns!H109)+AD109</f>
        <v>10510692.027601305</v>
      </c>
      <c r="I109" s="14">
        <f ca="1">I108*(1+Returns!I109)+AE109</f>
        <v>5256968.9013459282</v>
      </c>
      <c r="J109" s="14">
        <f ca="1">J108*(1+Returns!J109)+AF109</f>
        <v>0</v>
      </c>
      <c r="K109" s="14">
        <f ca="1">K108*(1+Returns!K109)+AG109</f>
        <v>0</v>
      </c>
      <c r="L109" s="14">
        <f ca="1">L108*(1+Returns!L109)+AH109</f>
        <v>21020733.695612878</v>
      </c>
      <c r="M109" s="14">
        <f ca="1">M108*(1+Returns!M109)+AI109</f>
        <v>21023983.300325364</v>
      </c>
      <c r="N109" s="14">
        <f ca="1">N108*(1+Returns!N109)+AJ109-R109-T109</f>
        <v>38526170.937829897</v>
      </c>
      <c r="O109" s="17">
        <f ca="1">(Assumptions!$B$16 / 252)*F108</f>
        <v>3301.5794520844911</v>
      </c>
      <c r="P109" s="17">
        <f t="shared" ca="1" si="20"/>
        <v>69325.131371389885</v>
      </c>
      <c r="Q109" s="16">
        <f t="shared" si="21"/>
        <v>0</v>
      </c>
      <c r="R109" s="17">
        <f t="shared" si="22"/>
        <v>0</v>
      </c>
      <c r="S109" s="19">
        <f t="shared" si="23"/>
        <v>0</v>
      </c>
      <c r="T109" s="20">
        <f ca="1">IF(AND(S109=1,F108&gt;D108),[1]Assumptions!$B$19*(F108-D108),0)</f>
        <v>0</v>
      </c>
      <c r="U109" s="21">
        <f ca="1">OFFSET(Assumptions!$B$6,U$1-1,0)*$E109</f>
        <v>8321225.8925980544</v>
      </c>
      <c r="V109" s="21">
        <f ca="1">OFFSET(Assumptions!$B$6,V$1-1,0)*$E109</f>
        <v>10401532.365747569</v>
      </c>
      <c r="W109" s="21">
        <f ca="1">OFFSET(Assumptions!$B$6,W$1-1,0)*$E109</f>
        <v>5200766.1828737846</v>
      </c>
      <c r="X109" s="21">
        <f ca="1">OFFSET(Assumptions!$B$6,X$1-1,0)*$E109</f>
        <v>0</v>
      </c>
      <c r="Y109" s="21">
        <f ca="1">OFFSET(Assumptions!$B$6,Y$1-1,0)*$E109</f>
        <v>0</v>
      </c>
      <c r="Z109" s="21">
        <f ca="1">OFFSET(Assumptions!$B$6,Z$1-1,0)*$E109</f>
        <v>20803064.731495138</v>
      </c>
      <c r="AA109" s="21">
        <f ca="1">OFFSET(Assumptions!$B$6,AA$1-1,0)*$E109</f>
        <v>20803064.731495138</v>
      </c>
      <c r="AB109" s="21">
        <f ca="1">OFFSET(Assumptions!$B$6,AB$1-1,0)*$E109</f>
        <v>38485669.753265999</v>
      </c>
      <c r="AC109" s="24">
        <f t="shared" si="26"/>
        <v>0</v>
      </c>
      <c r="AD109" s="24">
        <f t="shared" si="15"/>
        <v>0</v>
      </c>
      <c r="AE109" s="24">
        <f t="shared" si="15"/>
        <v>0</v>
      </c>
      <c r="AF109" s="24">
        <f t="shared" si="15"/>
        <v>0</v>
      </c>
      <c r="AG109" s="24">
        <f t="shared" si="14"/>
        <v>0</v>
      </c>
      <c r="AH109" s="24">
        <f t="shared" si="14"/>
        <v>0</v>
      </c>
      <c r="AI109" s="24">
        <f t="shared" si="14"/>
        <v>0</v>
      </c>
      <c r="AJ109" s="24">
        <f t="shared" si="24"/>
        <v>0</v>
      </c>
      <c r="AK109" s="26">
        <f t="shared" ca="1" si="25"/>
        <v>-5.1686867651723478E-4</v>
      </c>
      <c r="AL109" s="34">
        <f t="shared" ca="1" si="27"/>
        <v>3.9459985261041552E-2</v>
      </c>
    </row>
    <row r="110" spans="1:38" x14ac:dyDescent="0.25">
      <c r="A110" s="4">
        <f t="shared" si="16"/>
        <v>7</v>
      </c>
      <c r="B110" s="4">
        <f t="shared" si="17"/>
        <v>2012</v>
      </c>
      <c r="C110" s="9">
        <v>41121</v>
      </c>
      <c r="D110" s="12">
        <f ca="1">(1+Returns!E110)*D109</f>
        <v>103614705.82993685</v>
      </c>
      <c r="E110" s="12">
        <f t="shared" ca="1" si="18"/>
        <v>104051798.08965518</v>
      </c>
      <c r="F110" s="12">
        <f t="shared" ca="1" si="19"/>
        <v>103979173.08531471</v>
      </c>
      <c r="G110" s="14">
        <f ca="1">G109*(1+Returns!G110)+AC110</f>
        <v>7683439.2940909145</v>
      </c>
      <c r="H110" s="14">
        <f ca="1">H109*(1+Returns!H110)+AD110</f>
        <v>10513987.925291823</v>
      </c>
      <c r="I110" s="14">
        <f ca="1">I109*(1+Returns!I110)+AE110</f>
        <v>5258692.7123057237</v>
      </c>
      <c r="J110" s="14">
        <f ca="1">J109*(1+Returns!J110)+AF110</f>
        <v>0</v>
      </c>
      <c r="K110" s="14">
        <f ca="1">K109*(1+Returns!K110)+AG110</f>
        <v>0</v>
      </c>
      <c r="L110" s="14">
        <f ca="1">L109*(1+Returns!L110)+AH110</f>
        <v>21027295.096317209</v>
      </c>
      <c r="M110" s="14">
        <f ca="1">M109*(1+Returns!M110)+AI110</f>
        <v>21030696.583693031</v>
      </c>
      <c r="N110" s="14">
        <f ca="1">N109*(1+Returns!N110)+AJ110-R110-T110</f>
        <v>38537686.477956474</v>
      </c>
      <c r="O110" s="17">
        <f ca="1">(Assumptions!$B$16 / 252)*F109</f>
        <v>3299.8729690826758</v>
      </c>
      <c r="P110" s="17">
        <f t="shared" ca="1" si="20"/>
        <v>72625.004340472558</v>
      </c>
      <c r="Q110" s="16">
        <f t="shared" si="21"/>
        <v>0</v>
      </c>
      <c r="R110" s="17">
        <f t="shared" si="22"/>
        <v>0</v>
      </c>
      <c r="S110" s="19">
        <f t="shared" si="23"/>
        <v>0</v>
      </c>
      <c r="T110" s="20">
        <f ca="1">IF(AND(S110=1,F109&gt;D109),[1]Assumptions!$B$19*(F109-D109),0)</f>
        <v>0</v>
      </c>
      <c r="U110" s="21">
        <f ca="1">OFFSET(Assumptions!$B$6,U$1-1,0)*$E110</f>
        <v>8324143.847172414</v>
      </c>
      <c r="V110" s="21">
        <f ca="1">OFFSET(Assumptions!$B$6,V$1-1,0)*$E110</f>
        <v>10405179.808965519</v>
      </c>
      <c r="W110" s="21">
        <f ca="1">OFFSET(Assumptions!$B$6,W$1-1,0)*$E110</f>
        <v>5202589.9044827595</v>
      </c>
      <c r="X110" s="21">
        <f ca="1">OFFSET(Assumptions!$B$6,X$1-1,0)*$E110</f>
        <v>0</v>
      </c>
      <c r="Y110" s="21">
        <f ca="1">OFFSET(Assumptions!$B$6,Y$1-1,0)*$E110</f>
        <v>0</v>
      </c>
      <c r="Z110" s="21">
        <f ca="1">OFFSET(Assumptions!$B$6,Z$1-1,0)*$E110</f>
        <v>20810359.617931038</v>
      </c>
      <c r="AA110" s="21">
        <f ca="1">OFFSET(Assumptions!$B$6,AA$1-1,0)*$E110</f>
        <v>20810359.617931038</v>
      </c>
      <c r="AB110" s="21">
        <f ca="1">OFFSET(Assumptions!$B$6,AB$1-1,0)*$E110</f>
        <v>38499165.293172412</v>
      </c>
      <c r="AC110" s="24">
        <f t="shared" si="26"/>
        <v>0</v>
      </c>
      <c r="AD110" s="24">
        <f t="shared" si="15"/>
        <v>0</v>
      </c>
      <c r="AE110" s="24">
        <f t="shared" si="15"/>
        <v>0</v>
      </c>
      <c r="AF110" s="24">
        <f t="shared" si="15"/>
        <v>0</v>
      </c>
      <c r="AG110" s="24">
        <f t="shared" si="14"/>
        <v>0</v>
      </c>
      <c r="AH110" s="24">
        <f t="shared" si="14"/>
        <v>0</v>
      </c>
      <c r="AI110" s="24">
        <f t="shared" si="14"/>
        <v>0</v>
      </c>
      <c r="AJ110" s="24">
        <f t="shared" si="24"/>
        <v>0</v>
      </c>
      <c r="AK110" s="26">
        <f t="shared" ca="1" si="25"/>
        <v>3.1915186424513742E-4</v>
      </c>
      <c r="AL110" s="34">
        <f t="shared" ca="1" si="27"/>
        <v>3.9791730853145912E-2</v>
      </c>
    </row>
    <row r="111" spans="1:38" x14ac:dyDescent="0.25">
      <c r="A111" s="4">
        <f t="shared" si="16"/>
        <v>8</v>
      </c>
      <c r="B111" s="4">
        <f t="shared" si="17"/>
        <v>2012</v>
      </c>
      <c r="C111" s="9">
        <v>41122</v>
      </c>
      <c r="D111" s="12">
        <f ca="1">(1+Returns!E111)*D110</f>
        <v>103645706.31377411</v>
      </c>
      <c r="E111" s="12">
        <f t="shared" ca="1" si="18"/>
        <v>104032836.69374251</v>
      </c>
      <c r="F111" s="12">
        <f t="shared" ca="1" si="19"/>
        <v>104029535.76761281</v>
      </c>
      <c r="G111" s="14">
        <f ca="1">G110*(1+Returns!G111)+AC111</f>
        <v>8347988.2902409816</v>
      </c>
      <c r="H111" s="14">
        <f ca="1">H110*(1+Returns!H111)+AD111</f>
        <v>10408476.740169488</v>
      </c>
      <c r="I111" s="14">
        <f ca="1">I110*(1+Returns!I111)+AE111</f>
        <v>5204314.2806968456</v>
      </c>
      <c r="J111" s="14">
        <f ca="1">J110*(1+Returns!J111)+AF111</f>
        <v>0</v>
      </c>
      <c r="K111" s="14">
        <f ca="1">K110*(1+Returns!K111)+AG111</f>
        <v>0</v>
      </c>
      <c r="L111" s="14">
        <f ca="1">L110*(1+Returns!L111)+AH111</f>
        <v>20816923.066707514</v>
      </c>
      <c r="M111" s="14">
        <f ca="1">M110*(1+Returns!M111)+AI111</f>
        <v>20817075.044954021</v>
      </c>
      <c r="N111" s="14">
        <f ca="1">N110*(1+Returns!N111)+AJ111-R111-T111</f>
        <v>38438059.270973668</v>
      </c>
      <c r="O111" s="17">
        <f ca="1">(Assumptions!$B$16 / 252)*F110</f>
        <v>3300.9261296925301</v>
      </c>
      <c r="P111" s="17">
        <f t="shared" ca="1" si="20"/>
        <v>3300.9261296925251</v>
      </c>
      <c r="Q111" s="16">
        <f t="shared" si="21"/>
        <v>1</v>
      </c>
      <c r="R111" s="17">
        <f t="shared" ca="1" si="22"/>
        <v>72625.004340472558</v>
      </c>
      <c r="S111" s="19">
        <f t="shared" si="23"/>
        <v>0</v>
      </c>
      <c r="T111" s="20">
        <f ca="1">IF(AND(S111=1,F110&gt;D110),[1]Assumptions!$B$19*(F110-D110),0)</f>
        <v>0</v>
      </c>
      <c r="U111" s="21">
        <f ca="1">OFFSET(Assumptions!$B$6,U$1-1,0)*$E111</f>
        <v>8322626.9354994008</v>
      </c>
      <c r="V111" s="21">
        <f ca="1">OFFSET(Assumptions!$B$6,V$1-1,0)*$E111</f>
        <v>10403283.669374252</v>
      </c>
      <c r="W111" s="21">
        <f ca="1">OFFSET(Assumptions!$B$6,W$1-1,0)*$E111</f>
        <v>5201641.8346871259</v>
      </c>
      <c r="X111" s="21">
        <f ca="1">OFFSET(Assumptions!$B$6,X$1-1,0)*$E111</f>
        <v>0</v>
      </c>
      <c r="Y111" s="21">
        <f ca="1">OFFSET(Assumptions!$B$6,Y$1-1,0)*$E111</f>
        <v>0</v>
      </c>
      <c r="Z111" s="21">
        <f ca="1">OFFSET(Assumptions!$B$6,Z$1-1,0)*$E111</f>
        <v>20806567.338748503</v>
      </c>
      <c r="AA111" s="21">
        <f ca="1">OFFSET(Assumptions!$B$6,AA$1-1,0)*$E111</f>
        <v>20806567.338748503</v>
      </c>
      <c r="AB111" s="21">
        <f ca="1">OFFSET(Assumptions!$B$6,AB$1-1,0)*$E111</f>
        <v>38492149.576684728</v>
      </c>
      <c r="AC111" s="24">
        <f t="shared" ca="1" si="26"/>
        <v>640704.55308149941</v>
      </c>
      <c r="AD111" s="24">
        <f t="shared" ca="1" si="15"/>
        <v>-108808.11632630415</v>
      </c>
      <c r="AE111" s="24">
        <f t="shared" ca="1" si="15"/>
        <v>-56102.807822964154</v>
      </c>
      <c r="AF111" s="24">
        <f t="shared" ca="1" si="15"/>
        <v>0</v>
      </c>
      <c r="AG111" s="24">
        <f t="shared" ca="1" si="14"/>
        <v>0</v>
      </c>
      <c r="AH111" s="24">
        <f t="shared" ca="1" si="14"/>
        <v>-216935.47838617116</v>
      </c>
      <c r="AI111" s="24">
        <f t="shared" ca="1" si="14"/>
        <v>-220336.96576199308</v>
      </c>
      <c r="AJ111" s="24">
        <f t="shared" ca="1" si="24"/>
        <v>-38521.184784066863</v>
      </c>
      <c r="AK111" s="26">
        <f t="shared" ca="1" si="25"/>
        <v>4.8435355661835544E-4</v>
      </c>
      <c r="AL111" s="34">
        <f t="shared" ca="1" si="27"/>
        <v>4.0295357676126908E-2</v>
      </c>
    </row>
    <row r="112" spans="1:38" x14ac:dyDescent="0.25">
      <c r="A112" s="4">
        <f t="shared" si="16"/>
        <v>8</v>
      </c>
      <c r="B112" s="4">
        <f t="shared" si="17"/>
        <v>2012</v>
      </c>
      <c r="C112" s="9">
        <v>41123</v>
      </c>
      <c r="D112" s="12">
        <f ca="1">(1+Returns!E112)*D111</f>
        <v>103676716.07264613</v>
      </c>
      <c r="E112" s="12">
        <f t="shared" ca="1" si="18"/>
        <v>104096787.89684023</v>
      </c>
      <c r="F112" s="12">
        <f t="shared" ca="1" si="19"/>
        <v>104090184.44576554</v>
      </c>
      <c r="G112" s="14">
        <f ca="1">G111*(1+Returns!G112)+AC112</f>
        <v>8382334.9017636441</v>
      </c>
      <c r="H112" s="14">
        <f ca="1">H111*(1+Returns!H112)+AD112</f>
        <v>10411740.585628917</v>
      </c>
      <c r="I112" s="14">
        <f ca="1">I111*(1+Returns!I112)+AE112</f>
        <v>5206020.825697138</v>
      </c>
      <c r="J112" s="14">
        <f ca="1">J111*(1+Returns!J112)+AF112</f>
        <v>0</v>
      </c>
      <c r="K112" s="14">
        <f ca="1">K111*(1+Returns!K112)+AG112</f>
        <v>0</v>
      </c>
      <c r="L112" s="14">
        <f ca="1">L111*(1+Returns!L112)+AH112</f>
        <v>20823420.850069869</v>
      </c>
      <c r="M112" s="14">
        <f ca="1">M111*(1+Returns!M112)+AI112</f>
        <v>20823722.259312332</v>
      </c>
      <c r="N112" s="14">
        <f ca="1">N111*(1+Returns!N112)+AJ112-R112-T112</f>
        <v>38449548.474368334</v>
      </c>
      <c r="O112" s="17">
        <f ca="1">(Assumptions!$B$16 / 252)*F111</f>
        <v>3302.5249450035813</v>
      </c>
      <c r="P112" s="17">
        <f t="shared" ca="1" si="20"/>
        <v>6603.4510746961059</v>
      </c>
      <c r="Q112" s="16">
        <f t="shared" si="21"/>
        <v>0</v>
      </c>
      <c r="R112" s="17">
        <f t="shared" si="22"/>
        <v>0</v>
      </c>
      <c r="S112" s="19">
        <f t="shared" si="23"/>
        <v>0</v>
      </c>
      <c r="T112" s="20">
        <f ca="1">IF(AND(S112=1,F111&gt;D111),[1]Assumptions!$B$19*(F111-D111),0)</f>
        <v>0</v>
      </c>
      <c r="U112" s="21">
        <f ca="1">OFFSET(Assumptions!$B$6,U$1-1,0)*$E112</f>
        <v>8327743.0317472182</v>
      </c>
      <c r="V112" s="21">
        <f ca="1">OFFSET(Assumptions!$B$6,V$1-1,0)*$E112</f>
        <v>10409678.789684024</v>
      </c>
      <c r="W112" s="21">
        <f ca="1">OFFSET(Assumptions!$B$6,W$1-1,0)*$E112</f>
        <v>5204839.3948420119</v>
      </c>
      <c r="X112" s="21">
        <f ca="1">OFFSET(Assumptions!$B$6,X$1-1,0)*$E112</f>
        <v>0</v>
      </c>
      <c r="Y112" s="21">
        <f ca="1">OFFSET(Assumptions!$B$6,Y$1-1,0)*$E112</f>
        <v>0</v>
      </c>
      <c r="Z112" s="21">
        <f ca="1">OFFSET(Assumptions!$B$6,Z$1-1,0)*$E112</f>
        <v>20819357.579368047</v>
      </c>
      <c r="AA112" s="21">
        <f ca="1">OFFSET(Assumptions!$B$6,AA$1-1,0)*$E112</f>
        <v>20819357.579368047</v>
      </c>
      <c r="AB112" s="21">
        <f ca="1">OFFSET(Assumptions!$B$6,AB$1-1,0)*$E112</f>
        <v>38515811.521830887</v>
      </c>
      <c r="AC112" s="24">
        <f t="shared" si="26"/>
        <v>0</v>
      </c>
      <c r="AD112" s="24">
        <f t="shared" si="15"/>
        <v>0</v>
      </c>
      <c r="AE112" s="24">
        <f t="shared" si="15"/>
        <v>0</v>
      </c>
      <c r="AF112" s="24">
        <f t="shared" si="15"/>
        <v>0</v>
      </c>
      <c r="AG112" s="24">
        <f t="shared" si="14"/>
        <v>0</v>
      </c>
      <c r="AH112" s="24">
        <f t="shared" si="14"/>
        <v>0</v>
      </c>
      <c r="AI112" s="24">
        <f t="shared" si="14"/>
        <v>0</v>
      </c>
      <c r="AJ112" s="24">
        <f t="shared" si="24"/>
        <v>0</v>
      </c>
      <c r="AK112" s="26">
        <f t="shared" ca="1" si="25"/>
        <v>5.8299479763324058E-4</v>
      </c>
      <c r="AL112" s="34">
        <f t="shared" ca="1" si="27"/>
        <v>4.0901844457654102E-2</v>
      </c>
    </row>
    <row r="113" spans="1:38" x14ac:dyDescent="0.25">
      <c r="A113" s="4">
        <f t="shared" si="16"/>
        <v>8</v>
      </c>
      <c r="B113" s="4">
        <f t="shared" si="17"/>
        <v>2012</v>
      </c>
      <c r="C113" s="9">
        <v>41124</v>
      </c>
      <c r="D113" s="12">
        <f ca="1">(1+Returns!E113)*D112</f>
        <v>103707697.78571011</v>
      </c>
      <c r="E113" s="12">
        <f t="shared" ca="1" si="18"/>
        <v>104114221.75691772</v>
      </c>
      <c r="F113" s="12">
        <f t="shared" ca="1" si="19"/>
        <v>104104313.85554315</v>
      </c>
      <c r="G113" s="14">
        <f ca="1">G112*(1+Returns!G113)+AC113</f>
        <v>8370190.5888333023</v>
      </c>
      <c r="H113" s="14">
        <f ca="1">H112*(1+Returns!H113)+AD113</f>
        <v>10415001.53308576</v>
      </c>
      <c r="I113" s="14">
        <f ca="1">I112*(1+Returns!I113)+AE113</f>
        <v>5207725.883500441</v>
      </c>
      <c r="J113" s="14">
        <f ca="1">J112*(1+Returns!J113)+AF113</f>
        <v>0</v>
      </c>
      <c r="K113" s="14">
        <f ca="1">K112*(1+Returns!K113)+AG113</f>
        <v>0</v>
      </c>
      <c r="L113" s="14">
        <f ca="1">L112*(1+Returns!L113)+AH113</f>
        <v>20829912.853274446</v>
      </c>
      <c r="M113" s="14">
        <f ca="1">M112*(1+Returns!M113)+AI113</f>
        <v>20830363.615312926</v>
      </c>
      <c r="N113" s="14">
        <f ca="1">N112*(1+Returns!N113)+AJ113-R113-T113</f>
        <v>38461027.282910846</v>
      </c>
      <c r="O113" s="17">
        <f ca="1">(Assumptions!$B$16 / 252)*F112</f>
        <v>3304.4502998655726</v>
      </c>
      <c r="P113" s="17">
        <f t="shared" ca="1" si="20"/>
        <v>9907.9013745616794</v>
      </c>
      <c r="Q113" s="16">
        <f t="shared" si="21"/>
        <v>0</v>
      </c>
      <c r="R113" s="17">
        <f t="shared" si="22"/>
        <v>0</v>
      </c>
      <c r="S113" s="19">
        <f t="shared" si="23"/>
        <v>0</v>
      </c>
      <c r="T113" s="20">
        <f ca="1">IF(AND(S113=1,F112&gt;D112),[1]Assumptions!$B$19*(F112-D112),0)</f>
        <v>0</v>
      </c>
      <c r="U113" s="21">
        <f ca="1">OFFSET(Assumptions!$B$6,U$1-1,0)*$E113</f>
        <v>8329137.7405534172</v>
      </c>
      <c r="V113" s="21">
        <f ca="1">OFFSET(Assumptions!$B$6,V$1-1,0)*$E113</f>
        <v>10411422.175691772</v>
      </c>
      <c r="W113" s="21">
        <f ca="1">OFFSET(Assumptions!$B$6,W$1-1,0)*$E113</f>
        <v>5205711.0878458861</v>
      </c>
      <c r="X113" s="21">
        <f ca="1">OFFSET(Assumptions!$B$6,X$1-1,0)*$E113</f>
        <v>0</v>
      </c>
      <c r="Y113" s="21">
        <f ca="1">OFFSET(Assumptions!$B$6,Y$1-1,0)*$E113</f>
        <v>0</v>
      </c>
      <c r="Z113" s="21">
        <f ca="1">OFFSET(Assumptions!$B$6,Z$1-1,0)*$E113</f>
        <v>20822844.351383545</v>
      </c>
      <c r="AA113" s="21">
        <f ca="1">OFFSET(Assumptions!$B$6,AA$1-1,0)*$E113</f>
        <v>20822844.351383545</v>
      </c>
      <c r="AB113" s="21">
        <f ca="1">OFFSET(Assumptions!$B$6,AB$1-1,0)*$E113</f>
        <v>38522262.050059557</v>
      </c>
      <c r="AC113" s="24">
        <f t="shared" si="26"/>
        <v>0</v>
      </c>
      <c r="AD113" s="24">
        <f t="shared" si="15"/>
        <v>0</v>
      </c>
      <c r="AE113" s="24">
        <f t="shared" si="15"/>
        <v>0</v>
      </c>
      <c r="AF113" s="24">
        <f t="shared" si="15"/>
        <v>0</v>
      </c>
      <c r="AG113" s="24">
        <f t="shared" si="14"/>
        <v>0</v>
      </c>
      <c r="AH113" s="24">
        <f t="shared" si="14"/>
        <v>0</v>
      </c>
      <c r="AI113" s="24">
        <f t="shared" si="14"/>
        <v>0</v>
      </c>
      <c r="AJ113" s="24">
        <f t="shared" si="24"/>
        <v>0</v>
      </c>
      <c r="AK113" s="26">
        <f t="shared" ca="1" si="25"/>
        <v>1.3574199962129718E-4</v>
      </c>
      <c r="AL113" s="34">
        <f t="shared" ca="1" si="27"/>
        <v>4.1043138555430181E-2</v>
      </c>
    </row>
    <row r="114" spans="1:38" x14ac:dyDescent="0.25">
      <c r="A114" s="4">
        <f t="shared" si="16"/>
        <v>8</v>
      </c>
      <c r="B114" s="4">
        <f t="shared" si="17"/>
        <v>2012</v>
      </c>
      <c r="C114" s="9">
        <v>41127</v>
      </c>
      <c r="D114" s="12">
        <f ca="1">(1+Returns!E114)*D113</f>
        <v>103738726.09181061</v>
      </c>
      <c r="E114" s="12">
        <f t="shared" ca="1" si="18"/>
        <v>104098688.0171698</v>
      </c>
      <c r="F114" s="12">
        <f t="shared" ca="1" si="19"/>
        <v>104085475.21694268</v>
      </c>
      <c r="G114" s="14">
        <f ca="1">G113*(1+Returns!G114)+AC114</f>
        <v>8325033.929745757</v>
      </c>
      <c r="H114" s="14">
        <f ca="1">H113*(1+Returns!H114)+AD114</f>
        <v>10418267.424561745</v>
      </c>
      <c r="I114" s="14">
        <f ca="1">I113*(1+Returns!I114)+AE114</f>
        <v>5209433.5471982975</v>
      </c>
      <c r="J114" s="14">
        <f ca="1">J113*(1+Returns!J114)+AF114</f>
        <v>0</v>
      </c>
      <c r="K114" s="14">
        <f ca="1">K113*(1+Returns!K114)+AG114</f>
        <v>0</v>
      </c>
      <c r="L114" s="14">
        <f ca="1">L113*(1+Returns!L114)+AH114</f>
        <v>20836414.691261914</v>
      </c>
      <c r="M114" s="14">
        <f ca="1">M113*(1+Returns!M114)+AI114</f>
        <v>20837015.072917487</v>
      </c>
      <c r="N114" s="14">
        <f ca="1">N113*(1+Returns!N114)+AJ114-R114-T114</f>
        <v>38472523.351484604</v>
      </c>
      <c r="O114" s="17">
        <f ca="1">(Assumptions!$B$16 / 252)*F113</f>
        <v>3304.8988525569252</v>
      </c>
      <c r="P114" s="17">
        <f t="shared" ca="1" si="20"/>
        <v>13212.800227118605</v>
      </c>
      <c r="Q114" s="16">
        <f t="shared" si="21"/>
        <v>0</v>
      </c>
      <c r="R114" s="17">
        <f t="shared" si="22"/>
        <v>0</v>
      </c>
      <c r="S114" s="19">
        <f t="shared" si="23"/>
        <v>0</v>
      </c>
      <c r="T114" s="20">
        <f ca="1">IF(AND(S114=1,F113&gt;D113),[1]Assumptions!$B$19*(F113-D113),0)</f>
        <v>0</v>
      </c>
      <c r="U114" s="21">
        <f ca="1">OFFSET(Assumptions!$B$6,U$1-1,0)*$E114</f>
        <v>8327895.0413735844</v>
      </c>
      <c r="V114" s="21">
        <f ca="1">OFFSET(Assumptions!$B$6,V$1-1,0)*$E114</f>
        <v>10409868.801716981</v>
      </c>
      <c r="W114" s="21">
        <f ca="1">OFFSET(Assumptions!$B$6,W$1-1,0)*$E114</f>
        <v>5204934.4008584907</v>
      </c>
      <c r="X114" s="21">
        <f ca="1">OFFSET(Assumptions!$B$6,X$1-1,0)*$E114</f>
        <v>0</v>
      </c>
      <c r="Y114" s="21">
        <f ca="1">OFFSET(Assumptions!$B$6,Y$1-1,0)*$E114</f>
        <v>0</v>
      </c>
      <c r="Z114" s="21">
        <f ca="1">OFFSET(Assumptions!$B$6,Z$1-1,0)*$E114</f>
        <v>20819737.603433963</v>
      </c>
      <c r="AA114" s="21">
        <f ca="1">OFFSET(Assumptions!$B$6,AA$1-1,0)*$E114</f>
        <v>20819737.603433963</v>
      </c>
      <c r="AB114" s="21">
        <f ca="1">OFFSET(Assumptions!$B$6,AB$1-1,0)*$E114</f>
        <v>38516514.566352829</v>
      </c>
      <c r="AC114" s="24">
        <f t="shared" si="26"/>
        <v>0</v>
      </c>
      <c r="AD114" s="24">
        <f t="shared" si="15"/>
        <v>0</v>
      </c>
      <c r="AE114" s="24">
        <f t="shared" si="15"/>
        <v>0</v>
      </c>
      <c r="AF114" s="24">
        <f t="shared" si="15"/>
        <v>0</v>
      </c>
      <c r="AG114" s="24">
        <f t="shared" si="14"/>
        <v>0</v>
      </c>
      <c r="AH114" s="24">
        <f t="shared" si="14"/>
        <v>0</v>
      </c>
      <c r="AI114" s="24">
        <f t="shared" si="14"/>
        <v>0</v>
      </c>
      <c r="AJ114" s="24">
        <f t="shared" si="24"/>
        <v>0</v>
      </c>
      <c r="AK114" s="26">
        <f t="shared" ca="1" si="25"/>
        <v>-1.8095925041694549E-4</v>
      </c>
      <c r="AL114" s="34">
        <f t="shared" ca="1" si="27"/>
        <v>4.0854752169425579E-2</v>
      </c>
    </row>
    <row r="115" spans="1:38" x14ac:dyDescent="0.25">
      <c r="A115" s="4">
        <f t="shared" si="16"/>
        <v>8</v>
      </c>
      <c r="B115" s="4">
        <f t="shared" si="17"/>
        <v>2012</v>
      </c>
      <c r="C115" s="9">
        <v>41128</v>
      </c>
      <c r="D115" s="12">
        <f ca="1">(1+Returns!E115)*D114</f>
        <v>103769726.33532862</v>
      </c>
      <c r="E115" s="12">
        <f t="shared" ca="1" si="18"/>
        <v>104056696.39456582</v>
      </c>
      <c r="F115" s="12">
        <f t="shared" ca="1" si="19"/>
        <v>104040179.29353817</v>
      </c>
      <c r="G115" s="14">
        <f ca="1">G114*(1+Returns!G115)+AC115</f>
        <v>8253445.822718719</v>
      </c>
      <c r="H115" s="14">
        <f ca="1">H114*(1+Returns!H115)+AD115</f>
        <v>10421530.416218463</v>
      </c>
      <c r="I115" s="14">
        <f ca="1">I114*(1+Returns!I115)+AE115</f>
        <v>5211139.722724257</v>
      </c>
      <c r="J115" s="14">
        <f ca="1">J114*(1+Returns!J115)+AF115</f>
        <v>0</v>
      </c>
      <c r="K115" s="14">
        <f ca="1">K114*(1+Returns!K115)+AG115</f>
        <v>0</v>
      </c>
      <c r="L115" s="14">
        <f ca="1">L114*(1+Returns!L115)+AH115</f>
        <v>20842910.745484777</v>
      </c>
      <c r="M115" s="14">
        <f ca="1">M114*(1+Returns!M115)+AI115</f>
        <v>20843660.668424655</v>
      </c>
      <c r="N115" s="14">
        <f ca="1">N114*(1+Returns!N115)+AJ115-R115-T115</f>
        <v>38484009.018994935</v>
      </c>
      <c r="O115" s="17">
        <f ca="1">(Assumptions!$B$16 / 252)*F114</f>
        <v>3304.3008005378629</v>
      </c>
      <c r="P115" s="17">
        <f t="shared" ca="1" si="20"/>
        <v>16517.101027656467</v>
      </c>
      <c r="Q115" s="16">
        <f t="shared" si="21"/>
        <v>0</v>
      </c>
      <c r="R115" s="17">
        <f t="shared" si="22"/>
        <v>0</v>
      </c>
      <c r="S115" s="19">
        <f t="shared" si="23"/>
        <v>0</v>
      </c>
      <c r="T115" s="20">
        <f ca="1">IF(AND(S115=1,F114&gt;D114),[1]Assumptions!$B$19*(F114-D114),0)</f>
        <v>0</v>
      </c>
      <c r="U115" s="21">
        <f ca="1">OFFSET(Assumptions!$B$6,U$1-1,0)*$E115</f>
        <v>8324535.7115652654</v>
      </c>
      <c r="V115" s="21">
        <f ca="1">OFFSET(Assumptions!$B$6,V$1-1,0)*$E115</f>
        <v>10405669.639456583</v>
      </c>
      <c r="W115" s="21">
        <f ca="1">OFFSET(Assumptions!$B$6,W$1-1,0)*$E115</f>
        <v>5202834.8197282916</v>
      </c>
      <c r="X115" s="21">
        <f ca="1">OFFSET(Assumptions!$B$6,X$1-1,0)*$E115</f>
        <v>0</v>
      </c>
      <c r="Y115" s="21">
        <f ca="1">OFFSET(Assumptions!$B$6,Y$1-1,0)*$E115</f>
        <v>0</v>
      </c>
      <c r="Z115" s="21">
        <f ca="1">OFFSET(Assumptions!$B$6,Z$1-1,0)*$E115</f>
        <v>20811339.278913166</v>
      </c>
      <c r="AA115" s="21">
        <f ca="1">OFFSET(Assumptions!$B$6,AA$1-1,0)*$E115</f>
        <v>20811339.278913166</v>
      </c>
      <c r="AB115" s="21">
        <f ca="1">OFFSET(Assumptions!$B$6,AB$1-1,0)*$E115</f>
        <v>38500977.665989354</v>
      </c>
      <c r="AC115" s="24">
        <f t="shared" si="26"/>
        <v>0</v>
      </c>
      <c r="AD115" s="24">
        <f t="shared" si="15"/>
        <v>0</v>
      </c>
      <c r="AE115" s="24">
        <f t="shared" si="15"/>
        <v>0</v>
      </c>
      <c r="AF115" s="24">
        <f t="shared" si="15"/>
        <v>0</v>
      </c>
      <c r="AG115" s="24">
        <f t="shared" si="14"/>
        <v>0</v>
      </c>
      <c r="AH115" s="24">
        <f t="shared" si="14"/>
        <v>0</v>
      </c>
      <c r="AI115" s="24">
        <f t="shared" si="14"/>
        <v>0</v>
      </c>
      <c r="AJ115" s="24">
        <f t="shared" si="24"/>
        <v>0</v>
      </c>
      <c r="AK115" s="26">
        <f t="shared" ca="1" si="25"/>
        <v>-4.3518006052334357E-4</v>
      </c>
      <c r="AL115" s="34">
        <f t="shared" ca="1" si="27"/>
        <v>4.0401792935380376E-2</v>
      </c>
    </row>
    <row r="116" spans="1:38" x14ac:dyDescent="0.25">
      <c r="A116" s="4">
        <f t="shared" si="16"/>
        <v>8</v>
      </c>
      <c r="B116" s="4">
        <f t="shared" si="17"/>
        <v>2012</v>
      </c>
      <c r="C116" s="9">
        <v>41129</v>
      </c>
      <c r="D116" s="12">
        <f ca="1">(1+Returns!E116)*D115</f>
        <v>103800735.8426494</v>
      </c>
      <c r="E116" s="12">
        <f t="shared" ca="1" si="18"/>
        <v>104123470.77605984</v>
      </c>
      <c r="F116" s="12">
        <f t="shared" ca="1" si="19"/>
        <v>104103650.81219746</v>
      </c>
      <c r="G116" s="14">
        <f ca="1">G115*(1+Returns!G116)+AC116</f>
        <v>8290614.5653343396</v>
      </c>
      <c r="H116" s="14">
        <f ca="1">H115*(1+Returns!H116)+AD116</f>
        <v>10424794.429841131</v>
      </c>
      <c r="I116" s="14">
        <f ca="1">I115*(1+Returns!I116)+AE116</f>
        <v>5212846.4570508804</v>
      </c>
      <c r="J116" s="14">
        <f ca="1">J115*(1+Returns!J116)+AF116</f>
        <v>0</v>
      </c>
      <c r="K116" s="14">
        <f ca="1">K115*(1+Returns!K116)+AG116</f>
        <v>0</v>
      </c>
      <c r="L116" s="14">
        <f ca="1">L115*(1+Returns!L116)+AH116</f>
        <v>20849408.824946679</v>
      </c>
      <c r="M116" s="14">
        <f ca="1">M115*(1+Returns!M116)+AI116</f>
        <v>20850308.383426361</v>
      </c>
      <c r="N116" s="14">
        <f ca="1">N115*(1+Returns!N116)+AJ116-R116-T116</f>
        <v>38495498.115460448</v>
      </c>
      <c r="O116" s="17">
        <f ca="1">(Assumptions!$B$16 / 252)*F115</f>
        <v>3302.8628347154972</v>
      </c>
      <c r="P116" s="17">
        <f t="shared" ca="1" si="20"/>
        <v>19819.963862371966</v>
      </c>
      <c r="Q116" s="16">
        <f t="shared" si="21"/>
        <v>0</v>
      </c>
      <c r="R116" s="17">
        <f t="shared" si="22"/>
        <v>0</v>
      </c>
      <c r="S116" s="19">
        <f t="shared" si="23"/>
        <v>0</v>
      </c>
      <c r="T116" s="20">
        <f ca="1">IF(AND(S116=1,F115&gt;D115),[1]Assumptions!$B$19*(F115-D115),0)</f>
        <v>0</v>
      </c>
      <c r="U116" s="21">
        <f ca="1">OFFSET(Assumptions!$B$6,U$1-1,0)*$E116</f>
        <v>8329877.6620847872</v>
      </c>
      <c r="V116" s="21">
        <f ca="1">OFFSET(Assumptions!$B$6,V$1-1,0)*$E116</f>
        <v>10412347.077605985</v>
      </c>
      <c r="W116" s="21">
        <f ca="1">OFFSET(Assumptions!$B$6,W$1-1,0)*$E116</f>
        <v>5206173.5388029926</v>
      </c>
      <c r="X116" s="21">
        <f ca="1">OFFSET(Assumptions!$B$6,X$1-1,0)*$E116</f>
        <v>0</v>
      </c>
      <c r="Y116" s="21">
        <f ca="1">OFFSET(Assumptions!$B$6,Y$1-1,0)*$E116</f>
        <v>0</v>
      </c>
      <c r="Z116" s="21">
        <f ca="1">OFFSET(Assumptions!$B$6,Z$1-1,0)*$E116</f>
        <v>20824694.15521197</v>
      </c>
      <c r="AA116" s="21">
        <f ca="1">OFFSET(Assumptions!$B$6,AA$1-1,0)*$E116</f>
        <v>20824694.15521197</v>
      </c>
      <c r="AB116" s="21">
        <f ca="1">OFFSET(Assumptions!$B$6,AB$1-1,0)*$E116</f>
        <v>38525684.187142141</v>
      </c>
      <c r="AC116" s="24">
        <f t="shared" si="26"/>
        <v>0</v>
      </c>
      <c r="AD116" s="24">
        <f t="shared" si="15"/>
        <v>0</v>
      </c>
      <c r="AE116" s="24">
        <f t="shared" si="15"/>
        <v>0</v>
      </c>
      <c r="AF116" s="24">
        <f t="shared" si="15"/>
        <v>0</v>
      </c>
      <c r="AG116" s="24">
        <f t="shared" si="14"/>
        <v>0</v>
      </c>
      <c r="AH116" s="24">
        <f t="shared" si="14"/>
        <v>0</v>
      </c>
      <c r="AI116" s="24">
        <f t="shared" si="14"/>
        <v>0</v>
      </c>
      <c r="AJ116" s="24">
        <f t="shared" si="24"/>
        <v>0</v>
      </c>
      <c r="AK116" s="26">
        <f t="shared" ca="1" si="25"/>
        <v>6.100673709934501E-4</v>
      </c>
      <c r="AL116" s="34">
        <f t="shared" ca="1" si="27"/>
        <v>4.1036508121973236E-2</v>
      </c>
    </row>
    <row r="117" spans="1:38" x14ac:dyDescent="0.25">
      <c r="A117" s="4">
        <f t="shared" si="16"/>
        <v>8</v>
      </c>
      <c r="B117" s="4">
        <f t="shared" si="17"/>
        <v>2012</v>
      </c>
      <c r="C117" s="9">
        <v>41130</v>
      </c>
      <c r="D117" s="12">
        <f ca="1">(1+Returns!E117)*D116</f>
        <v>103831754.61654125</v>
      </c>
      <c r="E117" s="12">
        <f t="shared" ca="1" si="18"/>
        <v>104219747.86181611</v>
      </c>
      <c r="F117" s="12">
        <f t="shared" ca="1" si="19"/>
        <v>104196623.02015017</v>
      </c>
      <c r="G117" s="14">
        <f ca="1">G116*(1+Returns!G117)+AC117</f>
        <v>8357276.8549226755</v>
      </c>
      <c r="H117" s="14">
        <f ca="1">H116*(1+Returns!H117)+AD117</f>
        <v>10428059.465749826</v>
      </c>
      <c r="I117" s="14">
        <f ca="1">I116*(1+Returns!I117)+AE117</f>
        <v>5214553.7503611837</v>
      </c>
      <c r="J117" s="14">
        <f ca="1">J116*(1+Returns!J117)+AF117</f>
        <v>0</v>
      </c>
      <c r="K117" s="14">
        <f ca="1">K116*(1+Returns!K117)+AG117</f>
        <v>0</v>
      </c>
      <c r="L117" s="14">
        <f ca="1">L116*(1+Returns!L117)+AH117</f>
        <v>20855908.93027902</v>
      </c>
      <c r="M117" s="14">
        <f ca="1">M116*(1+Returns!M117)+AI117</f>
        <v>20856958.218598582</v>
      </c>
      <c r="N117" s="14">
        <f ca="1">N116*(1+Returns!N117)+AJ117-R117-T117</f>
        <v>38506990.641904823</v>
      </c>
      <c r="O117" s="17">
        <f ca="1">(Assumptions!$B$16 / 252)*F116</f>
        <v>3304.8778035618238</v>
      </c>
      <c r="P117" s="17">
        <f t="shared" ca="1" si="20"/>
        <v>23124.841665933789</v>
      </c>
      <c r="Q117" s="16">
        <f t="shared" si="21"/>
        <v>0</v>
      </c>
      <c r="R117" s="17">
        <f t="shared" si="22"/>
        <v>0</v>
      </c>
      <c r="S117" s="19">
        <f t="shared" si="23"/>
        <v>0</v>
      </c>
      <c r="T117" s="20">
        <f ca="1">IF(AND(S117=1,F116&gt;D116),[1]Assumptions!$B$19*(F116-D116),0)</f>
        <v>0</v>
      </c>
      <c r="U117" s="21">
        <f ca="1">OFFSET(Assumptions!$B$6,U$1-1,0)*$E117</f>
        <v>8337579.8289452884</v>
      </c>
      <c r="V117" s="21">
        <f ca="1">OFFSET(Assumptions!$B$6,V$1-1,0)*$E117</f>
        <v>10421974.786181612</v>
      </c>
      <c r="W117" s="21">
        <f ca="1">OFFSET(Assumptions!$B$6,W$1-1,0)*$E117</f>
        <v>5210987.393090806</v>
      </c>
      <c r="X117" s="21">
        <f ca="1">OFFSET(Assumptions!$B$6,X$1-1,0)*$E117</f>
        <v>0</v>
      </c>
      <c r="Y117" s="21">
        <f ca="1">OFFSET(Assumptions!$B$6,Y$1-1,0)*$E117</f>
        <v>0</v>
      </c>
      <c r="Z117" s="21">
        <f ca="1">OFFSET(Assumptions!$B$6,Z$1-1,0)*$E117</f>
        <v>20843949.572363224</v>
      </c>
      <c r="AA117" s="21">
        <f ca="1">OFFSET(Assumptions!$B$6,AA$1-1,0)*$E117</f>
        <v>20843949.572363224</v>
      </c>
      <c r="AB117" s="21">
        <f ca="1">OFFSET(Assumptions!$B$6,AB$1-1,0)*$E117</f>
        <v>38561306.708871961</v>
      </c>
      <c r="AC117" s="24">
        <f t="shared" si="26"/>
        <v>0</v>
      </c>
      <c r="AD117" s="24">
        <f t="shared" si="15"/>
        <v>0</v>
      </c>
      <c r="AE117" s="24">
        <f t="shared" si="15"/>
        <v>0</v>
      </c>
      <c r="AF117" s="24">
        <f t="shared" si="15"/>
        <v>0</v>
      </c>
      <c r="AG117" s="24">
        <f t="shared" si="14"/>
        <v>0</v>
      </c>
      <c r="AH117" s="24">
        <f t="shared" si="14"/>
        <v>0</v>
      </c>
      <c r="AI117" s="24">
        <f t="shared" si="14"/>
        <v>0</v>
      </c>
      <c r="AJ117" s="24">
        <f t="shared" si="24"/>
        <v>0</v>
      </c>
      <c r="AK117" s="26">
        <f t="shared" ca="1" si="25"/>
        <v>8.9307346310496527E-4</v>
      </c>
      <c r="AL117" s="34">
        <f t="shared" ca="1" si="27"/>
        <v>4.1966230201500476E-2</v>
      </c>
    </row>
    <row r="118" spans="1:38" x14ac:dyDescent="0.25">
      <c r="A118" s="4">
        <f t="shared" si="16"/>
        <v>8</v>
      </c>
      <c r="B118" s="4">
        <f t="shared" si="17"/>
        <v>2012</v>
      </c>
      <c r="C118" s="9">
        <v>41131</v>
      </c>
      <c r="D118" s="12">
        <f ca="1">(1+Returns!E118)*D117</f>
        <v>103862782.65977331</v>
      </c>
      <c r="E118" s="12">
        <f t="shared" ca="1" si="18"/>
        <v>104257199.98304418</v>
      </c>
      <c r="F118" s="12">
        <f t="shared" ca="1" si="19"/>
        <v>104230767.31207602</v>
      </c>
      <c r="G118" s="14">
        <f ca="1">G117*(1+Returns!G118)+AC118</f>
        <v>8365105.0198582355</v>
      </c>
      <c r="H118" s="14">
        <f ca="1">H117*(1+Returns!H118)+AD118</f>
        <v>10431325.524264727</v>
      </c>
      <c r="I118" s="14">
        <f ca="1">I117*(1+Returns!I118)+AE118</f>
        <v>5216261.6028382443</v>
      </c>
      <c r="J118" s="14">
        <f ca="1">J117*(1+Returns!J118)+AF118</f>
        <v>0</v>
      </c>
      <c r="K118" s="14">
        <f ca="1">K117*(1+Returns!K118)+AG118</f>
        <v>0</v>
      </c>
      <c r="L118" s="14">
        <f ca="1">L117*(1+Returns!L118)+AH118</f>
        <v>20862411.062113393</v>
      </c>
      <c r="M118" s="14">
        <f ca="1">M117*(1+Returns!M118)+AI118</f>
        <v>20863610.174617507</v>
      </c>
      <c r="N118" s="14">
        <f ca="1">N117*(1+Returns!N118)+AJ118-R118-T118</f>
        <v>38518486.599352062</v>
      </c>
      <c r="O118" s="17">
        <f ca="1">(Assumptions!$B$16 / 252)*F117</f>
        <v>3307.8293022269895</v>
      </c>
      <c r="P118" s="17">
        <f t="shared" ca="1" si="20"/>
        <v>26432.670968160779</v>
      </c>
      <c r="Q118" s="16">
        <f t="shared" si="21"/>
        <v>0</v>
      </c>
      <c r="R118" s="17">
        <f t="shared" si="22"/>
        <v>0</v>
      </c>
      <c r="S118" s="19">
        <f t="shared" si="23"/>
        <v>0</v>
      </c>
      <c r="T118" s="20">
        <f ca="1">IF(AND(S118=1,F117&gt;D117),[1]Assumptions!$B$19*(F117-D117),0)</f>
        <v>0</v>
      </c>
      <c r="U118" s="21">
        <f ca="1">OFFSET(Assumptions!$B$6,U$1-1,0)*$E118</f>
        <v>8340575.9986435343</v>
      </c>
      <c r="V118" s="21">
        <f ca="1">OFFSET(Assumptions!$B$6,V$1-1,0)*$E118</f>
        <v>10425719.998304419</v>
      </c>
      <c r="W118" s="21">
        <f ca="1">OFFSET(Assumptions!$B$6,W$1-1,0)*$E118</f>
        <v>5212859.9991522096</v>
      </c>
      <c r="X118" s="21">
        <f ca="1">OFFSET(Assumptions!$B$6,X$1-1,0)*$E118</f>
        <v>0</v>
      </c>
      <c r="Y118" s="21">
        <f ca="1">OFFSET(Assumptions!$B$6,Y$1-1,0)*$E118</f>
        <v>0</v>
      </c>
      <c r="Z118" s="21">
        <f ca="1">OFFSET(Assumptions!$B$6,Z$1-1,0)*$E118</f>
        <v>20851439.996608838</v>
      </c>
      <c r="AA118" s="21">
        <f ca="1">OFFSET(Assumptions!$B$6,AA$1-1,0)*$E118</f>
        <v>20851439.996608838</v>
      </c>
      <c r="AB118" s="21">
        <f ca="1">OFFSET(Assumptions!$B$6,AB$1-1,0)*$E118</f>
        <v>38575163.993726343</v>
      </c>
      <c r="AC118" s="24">
        <f t="shared" si="26"/>
        <v>0</v>
      </c>
      <c r="AD118" s="24">
        <f t="shared" si="15"/>
        <v>0</v>
      </c>
      <c r="AE118" s="24">
        <f t="shared" si="15"/>
        <v>0</v>
      </c>
      <c r="AF118" s="24">
        <f t="shared" si="15"/>
        <v>0</v>
      </c>
      <c r="AG118" s="24">
        <f t="shared" si="14"/>
        <v>0</v>
      </c>
      <c r="AH118" s="24">
        <f t="shared" si="14"/>
        <v>0</v>
      </c>
      <c r="AI118" s="24">
        <f t="shared" si="14"/>
        <v>0</v>
      </c>
      <c r="AJ118" s="24">
        <f t="shared" si="24"/>
        <v>0</v>
      </c>
      <c r="AK118" s="26">
        <f t="shared" ca="1" si="25"/>
        <v>3.2769096479490223E-4</v>
      </c>
      <c r="AL118" s="34">
        <f t="shared" ca="1" si="27"/>
        <v>4.2307673120759004E-2</v>
      </c>
    </row>
    <row r="119" spans="1:38" x14ac:dyDescent="0.25">
      <c r="A119" s="4">
        <f t="shared" si="16"/>
        <v>8</v>
      </c>
      <c r="B119" s="4">
        <f t="shared" si="17"/>
        <v>2012</v>
      </c>
      <c r="C119" s="9">
        <v>41134</v>
      </c>
      <c r="D119" s="12">
        <f ca="1">(1+Returns!E119)*D118</f>
        <v>103893819.97511552</v>
      </c>
      <c r="E119" s="12">
        <f t="shared" ca="1" si="18"/>
        <v>104250294.86346461</v>
      </c>
      <c r="F119" s="12">
        <f t="shared" ca="1" si="19"/>
        <v>104220553.27924845</v>
      </c>
      <c r="G119" s="14">
        <f ca="1">G118*(1+Returns!G119)+AC119</f>
        <v>8328566.781025717</v>
      </c>
      <c r="H119" s="14">
        <f ca="1">H118*(1+Returns!H119)+AD119</f>
        <v>10434592.605706114</v>
      </c>
      <c r="I119" s="14">
        <f ca="1">I118*(1+Returns!I119)+AE119</f>
        <v>5217970.0146651976</v>
      </c>
      <c r="J119" s="14">
        <f ca="1">J118*(1+Returns!J119)+AF119</f>
        <v>0</v>
      </c>
      <c r="K119" s="14">
        <f ca="1">K118*(1+Returns!K119)+AG119</f>
        <v>0</v>
      </c>
      <c r="L119" s="14">
        <f ca="1">L118*(1+Returns!L119)+AH119</f>
        <v>20868915.221081588</v>
      </c>
      <c r="M119" s="14">
        <f ca="1">M118*(1+Returns!M119)+AI119</f>
        <v>20870264.25215954</v>
      </c>
      <c r="N119" s="14">
        <f ca="1">N118*(1+Returns!N119)+AJ119-R119-T119</f>
        <v>38529985.988826454</v>
      </c>
      <c r="O119" s="17">
        <f ca="1">(Assumptions!$B$16 / 252)*F118</f>
        <v>3308.9132480024132</v>
      </c>
      <c r="P119" s="17">
        <f t="shared" ca="1" si="20"/>
        <v>29741.584216163192</v>
      </c>
      <c r="Q119" s="16">
        <f t="shared" si="21"/>
        <v>0</v>
      </c>
      <c r="R119" s="17">
        <f t="shared" si="22"/>
        <v>0</v>
      </c>
      <c r="S119" s="19">
        <f t="shared" si="23"/>
        <v>0</v>
      </c>
      <c r="T119" s="20">
        <f ca="1">IF(AND(S119=1,F118&gt;D118),[1]Assumptions!$B$19*(F118-D118),0)</f>
        <v>0</v>
      </c>
      <c r="U119" s="21">
        <f ca="1">OFFSET(Assumptions!$B$6,U$1-1,0)*$E119</f>
        <v>8340023.5890771691</v>
      </c>
      <c r="V119" s="21">
        <f ca="1">OFFSET(Assumptions!$B$6,V$1-1,0)*$E119</f>
        <v>10425029.486346461</v>
      </c>
      <c r="W119" s="21">
        <f ca="1">OFFSET(Assumptions!$B$6,W$1-1,0)*$E119</f>
        <v>5212514.7431732304</v>
      </c>
      <c r="X119" s="21">
        <f ca="1">OFFSET(Assumptions!$B$6,X$1-1,0)*$E119</f>
        <v>0</v>
      </c>
      <c r="Y119" s="21">
        <f ca="1">OFFSET(Assumptions!$B$6,Y$1-1,0)*$E119</f>
        <v>0</v>
      </c>
      <c r="Z119" s="21">
        <f ca="1">OFFSET(Assumptions!$B$6,Z$1-1,0)*$E119</f>
        <v>20850058.972692922</v>
      </c>
      <c r="AA119" s="21">
        <f ca="1">OFFSET(Assumptions!$B$6,AA$1-1,0)*$E119</f>
        <v>20850058.972692922</v>
      </c>
      <c r="AB119" s="21">
        <f ca="1">OFFSET(Assumptions!$B$6,AB$1-1,0)*$E119</f>
        <v>38572609.099481903</v>
      </c>
      <c r="AC119" s="24">
        <f t="shared" si="26"/>
        <v>0</v>
      </c>
      <c r="AD119" s="24">
        <f t="shared" si="15"/>
        <v>0</v>
      </c>
      <c r="AE119" s="24">
        <f t="shared" si="15"/>
        <v>0</v>
      </c>
      <c r="AF119" s="24">
        <f t="shared" si="15"/>
        <v>0</v>
      </c>
      <c r="AG119" s="24">
        <f t="shared" si="14"/>
        <v>0</v>
      </c>
      <c r="AH119" s="24">
        <f t="shared" si="14"/>
        <v>0</v>
      </c>
      <c r="AI119" s="24">
        <f t="shared" si="14"/>
        <v>0</v>
      </c>
      <c r="AJ119" s="24">
        <f t="shared" si="24"/>
        <v>0</v>
      </c>
      <c r="AK119" s="26">
        <f t="shared" ca="1" si="25"/>
        <v>-9.7994412695756594E-5</v>
      </c>
      <c r="AL119" s="34">
        <f t="shared" ca="1" si="27"/>
        <v>4.2205532792483291E-2</v>
      </c>
    </row>
    <row r="120" spans="1:38" x14ac:dyDescent="0.25">
      <c r="A120" s="4">
        <f t="shared" si="16"/>
        <v>8</v>
      </c>
      <c r="B120" s="4">
        <f t="shared" si="17"/>
        <v>2012</v>
      </c>
      <c r="C120" s="9">
        <v>41135</v>
      </c>
      <c r="D120" s="12">
        <f ca="1">(1+Returns!E120)*D119</f>
        <v>103924789.6839119</v>
      </c>
      <c r="E120" s="12">
        <f t="shared" ca="1" si="18"/>
        <v>104337362.71116769</v>
      </c>
      <c r="F120" s="12">
        <f t="shared" ca="1" si="19"/>
        <v>104304312.53795853</v>
      </c>
      <c r="G120" s="14">
        <f ca="1">G119*(1+Returns!G120)+AC120</f>
        <v>8386065.652676844</v>
      </c>
      <c r="H120" s="14">
        <f ca="1">H119*(1+Returns!H120)+AD120</f>
        <v>10437852.631861119</v>
      </c>
      <c r="I120" s="14">
        <f ca="1">I119*(1+Returns!I120)+AE120</f>
        <v>5219674.7690250706</v>
      </c>
      <c r="J120" s="14">
        <f ca="1">J119*(1+Returns!J120)+AF120</f>
        <v>0</v>
      </c>
      <c r="K120" s="14">
        <f ca="1">K119*(1+Returns!K120)+AG120</f>
        <v>0</v>
      </c>
      <c r="L120" s="14">
        <f ca="1">L119*(1+Returns!L120)+AH120</f>
        <v>20875405.322113149</v>
      </c>
      <c r="M120" s="14">
        <f ca="1">M119*(1+Returns!M120)+AI120</f>
        <v>20876904.009871718</v>
      </c>
      <c r="N120" s="14">
        <f ca="1">N119*(1+Returns!N120)+AJ120-R120-T120</f>
        <v>38541460.32561978</v>
      </c>
      <c r="O120" s="17">
        <f ca="1">(Assumptions!$B$16 / 252)*F119</f>
        <v>3308.588992992014</v>
      </c>
      <c r="P120" s="17">
        <f t="shared" ca="1" si="20"/>
        <v>33050.173209155204</v>
      </c>
      <c r="Q120" s="16">
        <f t="shared" si="21"/>
        <v>0</v>
      </c>
      <c r="R120" s="17">
        <f t="shared" si="22"/>
        <v>0</v>
      </c>
      <c r="S120" s="19">
        <f t="shared" si="23"/>
        <v>0</v>
      </c>
      <c r="T120" s="20">
        <f ca="1">IF(AND(S120=1,F119&gt;D119),[1]Assumptions!$B$19*(F119-D119),0)</f>
        <v>0</v>
      </c>
      <c r="U120" s="21">
        <f ca="1">OFFSET(Assumptions!$B$6,U$1-1,0)*$E120</f>
        <v>8346989.0168934157</v>
      </c>
      <c r="V120" s="21">
        <f ca="1">OFFSET(Assumptions!$B$6,V$1-1,0)*$E120</f>
        <v>10433736.271116771</v>
      </c>
      <c r="W120" s="21">
        <f ca="1">OFFSET(Assumptions!$B$6,W$1-1,0)*$E120</f>
        <v>5216868.1355583854</v>
      </c>
      <c r="X120" s="21">
        <f ca="1">OFFSET(Assumptions!$B$6,X$1-1,0)*$E120</f>
        <v>0</v>
      </c>
      <c r="Y120" s="21">
        <f ca="1">OFFSET(Assumptions!$B$6,Y$1-1,0)*$E120</f>
        <v>0</v>
      </c>
      <c r="Z120" s="21">
        <f ca="1">OFFSET(Assumptions!$B$6,Z$1-1,0)*$E120</f>
        <v>20867472.542233542</v>
      </c>
      <c r="AA120" s="21">
        <f ca="1">OFFSET(Assumptions!$B$6,AA$1-1,0)*$E120</f>
        <v>20867472.542233542</v>
      </c>
      <c r="AB120" s="21">
        <f ca="1">OFFSET(Assumptions!$B$6,AB$1-1,0)*$E120</f>
        <v>38604824.203132048</v>
      </c>
      <c r="AC120" s="24">
        <f t="shared" si="26"/>
        <v>0</v>
      </c>
      <c r="AD120" s="24">
        <f t="shared" si="15"/>
        <v>0</v>
      </c>
      <c r="AE120" s="24">
        <f t="shared" si="15"/>
        <v>0</v>
      </c>
      <c r="AF120" s="24">
        <f t="shared" si="15"/>
        <v>0</v>
      </c>
      <c r="AG120" s="24">
        <f t="shared" si="14"/>
        <v>0</v>
      </c>
      <c r="AH120" s="24">
        <f t="shared" si="14"/>
        <v>0</v>
      </c>
      <c r="AI120" s="24">
        <f t="shared" si="14"/>
        <v>0</v>
      </c>
      <c r="AJ120" s="24">
        <f t="shared" si="24"/>
        <v>0</v>
      </c>
      <c r="AK120" s="26">
        <f t="shared" ca="1" si="25"/>
        <v>8.0367313427776033E-4</v>
      </c>
      <c r="AL120" s="34">
        <f t="shared" ca="1" si="27"/>
        <v>4.3043125379584213E-2</v>
      </c>
    </row>
    <row r="121" spans="1:38" x14ac:dyDescent="0.25">
      <c r="A121" s="4">
        <f t="shared" si="16"/>
        <v>8</v>
      </c>
      <c r="B121" s="4">
        <f t="shared" si="17"/>
        <v>2012</v>
      </c>
      <c r="C121" s="9">
        <v>41136</v>
      </c>
      <c r="D121" s="12">
        <f ca="1">(1+Returns!E121)*D120</f>
        <v>103955882.94173743</v>
      </c>
      <c r="E121" s="12">
        <f t="shared" ca="1" si="18"/>
        <v>104360858.53223062</v>
      </c>
      <c r="F121" s="12">
        <f t="shared" ca="1" si="19"/>
        <v>104324497.11100438</v>
      </c>
      <c r="G121" s="14">
        <f ca="1">G120*(1+Returns!G121)+AC121</f>
        <v>8379874.368054131</v>
      </c>
      <c r="H121" s="14">
        <f ca="1">H120*(1+Returns!H121)+AD121</f>
        <v>10441125.688886574</v>
      </c>
      <c r="I121" s="14">
        <f ca="1">I120*(1+Returns!I121)+AE121</f>
        <v>5221386.3508780869</v>
      </c>
      <c r="J121" s="14">
        <f ca="1">J120*(1+Returns!J121)+AF121</f>
        <v>0</v>
      </c>
      <c r="K121" s="14">
        <f ca="1">K120*(1+Returns!K121)+AG121</f>
        <v>0</v>
      </c>
      <c r="L121" s="14">
        <f ca="1">L120*(1+Returns!L121)+AH121</f>
        <v>20881921.360095795</v>
      </c>
      <c r="M121" s="14">
        <f ca="1">M120*(1+Returns!M121)+AI121</f>
        <v>20883570.328544814</v>
      </c>
      <c r="N121" s="14">
        <f ca="1">N120*(1+Returns!N121)+AJ121-R121-T121</f>
        <v>38552980.435771205</v>
      </c>
      <c r="O121" s="17">
        <f ca="1">(Assumptions!$B$16 / 252)*F120</f>
        <v>3311.2480170780486</v>
      </c>
      <c r="P121" s="17">
        <f t="shared" ca="1" si="20"/>
        <v>36361.421226233251</v>
      </c>
      <c r="Q121" s="16">
        <f t="shared" si="21"/>
        <v>0</v>
      </c>
      <c r="R121" s="17">
        <f t="shared" si="22"/>
        <v>0</v>
      </c>
      <c r="S121" s="19">
        <f t="shared" si="23"/>
        <v>0</v>
      </c>
      <c r="T121" s="20">
        <f ca="1">IF(AND(S121=1,F120&gt;D120),[1]Assumptions!$B$19*(F120-D120),0)</f>
        <v>0</v>
      </c>
      <c r="U121" s="21">
        <f ca="1">OFFSET(Assumptions!$B$6,U$1-1,0)*$E121</f>
        <v>8348868.6825784491</v>
      </c>
      <c r="V121" s="21">
        <f ca="1">OFFSET(Assumptions!$B$6,V$1-1,0)*$E121</f>
        <v>10436085.853223063</v>
      </c>
      <c r="W121" s="21">
        <f ca="1">OFFSET(Assumptions!$B$6,W$1-1,0)*$E121</f>
        <v>5218042.9266115315</v>
      </c>
      <c r="X121" s="21">
        <f ca="1">OFFSET(Assumptions!$B$6,X$1-1,0)*$E121</f>
        <v>0</v>
      </c>
      <c r="Y121" s="21">
        <f ca="1">OFFSET(Assumptions!$B$6,Y$1-1,0)*$E121</f>
        <v>0</v>
      </c>
      <c r="Z121" s="21">
        <f ca="1">OFFSET(Assumptions!$B$6,Z$1-1,0)*$E121</f>
        <v>20872171.706446126</v>
      </c>
      <c r="AA121" s="21">
        <f ca="1">OFFSET(Assumptions!$B$6,AA$1-1,0)*$E121</f>
        <v>20872171.706446126</v>
      </c>
      <c r="AB121" s="21">
        <f ca="1">OFFSET(Assumptions!$B$6,AB$1-1,0)*$E121</f>
        <v>38613517.656925328</v>
      </c>
      <c r="AC121" s="24">
        <f t="shared" si="26"/>
        <v>0</v>
      </c>
      <c r="AD121" s="24">
        <f t="shared" si="15"/>
        <v>0</v>
      </c>
      <c r="AE121" s="24">
        <f t="shared" si="15"/>
        <v>0</v>
      </c>
      <c r="AF121" s="24">
        <f t="shared" si="15"/>
        <v>0</v>
      </c>
      <c r="AG121" s="24">
        <f t="shared" si="14"/>
        <v>0</v>
      </c>
      <c r="AH121" s="24">
        <f t="shared" si="14"/>
        <v>0</v>
      </c>
      <c r="AI121" s="24">
        <f t="shared" si="14"/>
        <v>0</v>
      </c>
      <c r="AJ121" s="24">
        <f t="shared" si="24"/>
        <v>0</v>
      </c>
      <c r="AK121" s="26">
        <f t="shared" ca="1" si="25"/>
        <v>1.9351618887775146E-4</v>
      </c>
      <c r="AL121" s="34">
        <f t="shared" ca="1" si="27"/>
        <v>4.3244971110042885E-2</v>
      </c>
    </row>
    <row r="122" spans="1:38" x14ac:dyDescent="0.25">
      <c r="A122" s="4">
        <f t="shared" si="16"/>
        <v>8</v>
      </c>
      <c r="B122" s="4">
        <f t="shared" si="17"/>
        <v>2012</v>
      </c>
      <c r="C122" s="9">
        <v>41137</v>
      </c>
      <c r="D122" s="12">
        <f ca="1">(1+Returns!E122)*D121</f>
        <v>103986985.50235477</v>
      </c>
      <c r="E122" s="12">
        <f t="shared" ca="1" si="18"/>
        <v>104346036.44089624</v>
      </c>
      <c r="F122" s="12">
        <f t="shared" ca="1" si="19"/>
        <v>104306363.13087283</v>
      </c>
      <c r="G122" s="14">
        <f ca="1">G121*(1+Returns!G122)+AC122</f>
        <v>8335355.9774861438</v>
      </c>
      <c r="H122" s="14">
        <f ca="1">H121*(1+Returns!H122)+AD122</f>
        <v>10444399.772263201</v>
      </c>
      <c r="I122" s="14">
        <f ca="1">I121*(1+Returns!I122)+AE122</f>
        <v>5223098.4939753506</v>
      </c>
      <c r="J122" s="14">
        <f ca="1">J121*(1+Returns!J122)+AF122</f>
        <v>0</v>
      </c>
      <c r="K122" s="14">
        <f ca="1">K121*(1+Returns!K122)+AG122</f>
        <v>0</v>
      </c>
      <c r="L122" s="14">
        <f ca="1">L121*(1+Returns!L122)+AH122</f>
        <v>20888439.431991093</v>
      </c>
      <c r="M122" s="14">
        <f ca="1">M121*(1+Returns!M122)+AI122</f>
        <v>20890238.775876675</v>
      </c>
      <c r="N122" s="14">
        <f ca="1">N121*(1+Returns!N122)+AJ122-R122-T122</f>
        <v>38564503.989303775</v>
      </c>
      <c r="O122" s="17">
        <f ca="1">(Assumptions!$B$16 / 252)*F121</f>
        <v>3311.8887971747422</v>
      </c>
      <c r="P122" s="17">
        <f t="shared" ca="1" si="20"/>
        <v>39673.31002340799</v>
      </c>
      <c r="Q122" s="16">
        <f t="shared" si="21"/>
        <v>0</v>
      </c>
      <c r="R122" s="17">
        <f t="shared" si="22"/>
        <v>0</v>
      </c>
      <c r="S122" s="19">
        <f t="shared" si="23"/>
        <v>0</v>
      </c>
      <c r="T122" s="20">
        <f ca="1">IF(AND(S122=1,F121&gt;D121),[1]Assumptions!$B$19*(F121-D121),0)</f>
        <v>0</v>
      </c>
      <c r="U122" s="21">
        <f ca="1">OFFSET(Assumptions!$B$6,U$1-1,0)*$E122</f>
        <v>8347682.9152716994</v>
      </c>
      <c r="V122" s="21">
        <f ca="1">OFFSET(Assumptions!$B$6,V$1-1,0)*$E122</f>
        <v>10434603.644089624</v>
      </c>
      <c r="W122" s="21">
        <f ca="1">OFFSET(Assumptions!$B$6,W$1-1,0)*$E122</f>
        <v>5217301.8220448121</v>
      </c>
      <c r="X122" s="21">
        <f ca="1">OFFSET(Assumptions!$B$6,X$1-1,0)*$E122</f>
        <v>0</v>
      </c>
      <c r="Y122" s="21">
        <f ca="1">OFFSET(Assumptions!$B$6,Y$1-1,0)*$E122</f>
        <v>0</v>
      </c>
      <c r="Z122" s="21">
        <f ca="1">OFFSET(Assumptions!$B$6,Z$1-1,0)*$E122</f>
        <v>20869207.288179249</v>
      </c>
      <c r="AA122" s="21">
        <f ca="1">OFFSET(Assumptions!$B$6,AA$1-1,0)*$E122</f>
        <v>20869207.288179249</v>
      </c>
      <c r="AB122" s="21">
        <f ca="1">OFFSET(Assumptions!$B$6,AB$1-1,0)*$E122</f>
        <v>38608033.48313161</v>
      </c>
      <c r="AC122" s="24">
        <f t="shared" si="26"/>
        <v>0</v>
      </c>
      <c r="AD122" s="24">
        <f t="shared" si="15"/>
        <v>0</v>
      </c>
      <c r="AE122" s="24">
        <f t="shared" si="15"/>
        <v>0</v>
      </c>
      <c r="AF122" s="24">
        <f t="shared" si="15"/>
        <v>0</v>
      </c>
      <c r="AG122" s="24">
        <f t="shared" si="14"/>
        <v>0</v>
      </c>
      <c r="AH122" s="24">
        <f t="shared" si="14"/>
        <v>0</v>
      </c>
      <c r="AI122" s="24">
        <f t="shared" si="14"/>
        <v>0</v>
      </c>
      <c r="AJ122" s="24">
        <f t="shared" si="24"/>
        <v>0</v>
      </c>
      <c r="AK122" s="26">
        <f t="shared" ca="1" si="25"/>
        <v>-1.7382283772005014E-4</v>
      </c>
      <c r="AL122" s="34">
        <f t="shared" ca="1" si="27"/>
        <v>4.3063631308727368E-2</v>
      </c>
    </row>
    <row r="123" spans="1:38" x14ac:dyDescent="0.25">
      <c r="A123" s="4">
        <f t="shared" si="16"/>
        <v>8</v>
      </c>
      <c r="B123" s="4">
        <f t="shared" si="17"/>
        <v>2012</v>
      </c>
      <c r="C123" s="9">
        <v>41138</v>
      </c>
      <c r="D123" s="12">
        <f ca="1">(1+Returns!E123)*D122</f>
        <v>104018059.93323244</v>
      </c>
      <c r="E123" s="12">
        <f t="shared" ca="1" si="18"/>
        <v>104254826.98196991</v>
      </c>
      <c r="F123" s="12">
        <f t="shared" ca="1" si="19"/>
        <v>104211842.35883123</v>
      </c>
      <c r="G123" s="14">
        <f ca="1">G122*(1+Returns!G123)+AC123</f>
        <v>8214476.7197015928</v>
      </c>
      <c r="H123" s="14">
        <f ca="1">H122*(1+Returns!H123)+AD123</f>
        <v>10447670.948546886</v>
      </c>
      <c r="I123" s="14">
        <f ca="1">I122*(1+Returns!I123)+AE123</f>
        <v>5224809.1449970705</v>
      </c>
      <c r="J123" s="14">
        <f ca="1">J122*(1+Returns!J123)+AF123</f>
        <v>0</v>
      </c>
      <c r="K123" s="14">
        <f ca="1">K122*(1+Returns!K123)+AG123</f>
        <v>0</v>
      </c>
      <c r="L123" s="14">
        <f ca="1">L122*(1+Returns!L123)+AH123</f>
        <v>20894951.705680776</v>
      </c>
      <c r="M123" s="14">
        <f ca="1">M122*(1+Returns!M123)+AI123</f>
        <v>20896901.346137665</v>
      </c>
      <c r="N123" s="14">
        <f ca="1">N122*(1+Returns!N123)+AJ123-R123-T123</f>
        <v>38576017.11690592</v>
      </c>
      <c r="O123" s="17">
        <f ca="1">(Assumptions!$B$16 / 252)*F122</f>
        <v>3311.3131152658038</v>
      </c>
      <c r="P123" s="17">
        <f t="shared" ca="1" si="20"/>
        <v>42984.623138673793</v>
      </c>
      <c r="Q123" s="16">
        <f t="shared" si="21"/>
        <v>0</v>
      </c>
      <c r="R123" s="17">
        <f t="shared" si="22"/>
        <v>0</v>
      </c>
      <c r="S123" s="19">
        <f t="shared" si="23"/>
        <v>0</v>
      </c>
      <c r="T123" s="20">
        <f ca="1">IF(AND(S123=1,F122&gt;D122),[1]Assumptions!$B$19*(F122-D122),0)</f>
        <v>0</v>
      </c>
      <c r="U123" s="21">
        <f ca="1">OFFSET(Assumptions!$B$6,U$1-1,0)*$E123</f>
        <v>8340386.1585575929</v>
      </c>
      <c r="V123" s="21">
        <f ca="1">OFFSET(Assumptions!$B$6,V$1-1,0)*$E123</f>
        <v>10425482.698196992</v>
      </c>
      <c r="W123" s="21">
        <f ca="1">OFFSET(Assumptions!$B$6,W$1-1,0)*$E123</f>
        <v>5212741.3490984961</v>
      </c>
      <c r="X123" s="21">
        <f ca="1">OFFSET(Assumptions!$B$6,X$1-1,0)*$E123</f>
        <v>0</v>
      </c>
      <c r="Y123" s="21">
        <f ca="1">OFFSET(Assumptions!$B$6,Y$1-1,0)*$E123</f>
        <v>0</v>
      </c>
      <c r="Z123" s="21">
        <f ca="1">OFFSET(Assumptions!$B$6,Z$1-1,0)*$E123</f>
        <v>20850965.396393985</v>
      </c>
      <c r="AA123" s="21">
        <f ca="1">OFFSET(Assumptions!$B$6,AA$1-1,0)*$E123</f>
        <v>20850965.396393985</v>
      </c>
      <c r="AB123" s="21">
        <f ca="1">OFFSET(Assumptions!$B$6,AB$1-1,0)*$E123</f>
        <v>38574285.983328864</v>
      </c>
      <c r="AC123" s="24">
        <f t="shared" si="26"/>
        <v>0</v>
      </c>
      <c r="AD123" s="24">
        <f t="shared" si="15"/>
        <v>0</v>
      </c>
      <c r="AE123" s="24">
        <f t="shared" si="15"/>
        <v>0</v>
      </c>
      <c r="AF123" s="24">
        <f t="shared" si="15"/>
        <v>0</v>
      </c>
      <c r="AG123" s="24">
        <f t="shared" si="14"/>
        <v>0</v>
      </c>
      <c r="AH123" s="24">
        <f t="shared" si="14"/>
        <v>0</v>
      </c>
      <c r="AI123" s="24">
        <f t="shared" si="14"/>
        <v>0</v>
      </c>
      <c r="AJ123" s="24">
        <f t="shared" si="24"/>
        <v>0</v>
      </c>
      <c r="AK123" s="26">
        <f t="shared" ca="1" si="25"/>
        <v>-9.0618414068377451E-4</v>
      </c>
      <c r="AL123" s="34">
        <f t="shared" ca="1" si="27"/>
        <v>4.2118423588311416E-2</v>
      </c>
    </row>
    <row r="124" spans="1:38" x14ac:dyDescent="0.25">
      <c r="A124" s="4">
        <f t="shared" si="16"/>
        <v>8</v>
      </c>
      <c r="B124" s="4">
        <f t="shared" si="17"/>
        <v>2012</v>
      </c>
      <c r="C124" s="9">
        <v>41141</v>
      </c>
      <c r="D124" s="12">
        <f ca="1">(1+Returns!E124)*D123</f>
        <v>104049219.58326603</v>
      </c>
      <c r="E124" s="12">
        <f t="shared" ca="1" si="18"/>
        <v>104309962.70741792</v>
      </c>
      <c r="F124" s="12">
        <f t="shared" ca="1" si="19"/>
        <v>104263669.77182341</v>
      </c>
      <c r="G124" s="14">
        <f ca="1">G123*(1+Returns!G124)+AC124</f>
        <v>8239861.0617396375</v>
      </c>
      <c r="H124" s="14">
        <f ca="1">H123*(1+Returns!H124)+AD124</f>
        <v>10450951.128644332</v>
      </c>
      <c r="I124" s="14">
        <f ca="1">I123*(1+Returns!I124)+AE124</f>
        <v>5226524.5216806754</v>
      </c>
      <c r="J124" s="14">
        <f ca="1">J123*(1+Returns!J124)+AF124</f>
        <v>0</v>
      </c>
      <c r="K124" s="14">
        <f ca="1">K123*(1+Returns!K124)+AG124</f>
        <v>0</v>
      </c>
      <c r="L124" s="14">
        <f ca="1">L123*(1+Returns!L124)+AH124</f>
        <v>20901481.89766999</v>
      </c>
      <c r="M124" s="14">
        <f ca="1">M123*(1+Returns!M124)+AI124</f>
        <v>20903582.281655189</v>
      </c>
      <c r="N124" s="14">
        <f ca="1">N123*(1+Returns!N124)+AJ124-R124-T124</f>
        <v>38587561.816028088</v>
      </c>
      <c r="O124" s="17">
        <f ca="1">(Assumptions!$B$16 / 252)*F123</f>
        <v>3308.3124558359118</v>
      </c>
      <c r="P124" s="17">
        <f t="shared" ca="1" si="20"/>
        <v>46292.935594509705</v>
      </c>
      <c r="Q124" s="16">
        <f t="shared" si="21"/>
        <v>0</v>
      </c>
      <c r="R124" s="17">
        <f t="shared" si="22"/>
        <v>0</v>
      </c>
      <c r="S124" s="19">
        <f t="shared" si="23"/>
        <v>0</v>
      </c>
      <c r="T124" s="20">
        <f ca="1">IF(AND(S124=1,F123&gt;D123),[1]Assumptions!$B$19*(F123-D123),0)</f>
        <v>0</v>
      </c>
      <c r="U124" s="21">
        <f ca="1">OFFSET(Assumptions!$B$6,U$1-1,0)*$E124</f>
        <v>8344797.0165934339</v>
      </c>
      <c r="V124" s="21">
        <f ca="1">OFFSET(Assumptions!$B$6,V$1-1,0)*$E124</f>
        <v>10430996.270741792</v>
      </c>
      <c r="W124" s="21">
        <f ca="1">OFFSET(Assumptions!$B$6,W$1-1,0)*$E124</f>
        <v>5215498.1353708962</v>
      </c>
      <c r="X124" s="21">
        <f ca="1">OFFSET(Assumptions!$B$6,X$1-1,0)*$E124</f>
        <v>0</v>
      </c>
      <c r="Y124" s="21">
        <f ca="1">OFFSET(Assumptions!$B$6,Y$1-1,0)*$E124</f>
        <v>0</v>
      </c>
      <c r="Z124" s="21">
        <f ca="1">OFFSET(Assumptions!$B$6,Z$1-1,0)*$E124</f>
        <v>20861992.541483585</v>
      </c>
      <c r="AA124" s="21">
        <f ca="1">OFFSET(Assumptions!$B$6,AA$1-1,0)*$E124</f>
        <v>20861992.541483585</v>
      </c>
      <c r="AB124" s="21">
        <f ca="1">OFFSET(Assumptions!$B$6,AB$1-1,0)*$E124</f>
        <v>38594686.201744631</v>
      </c>
      <c r="AC124" s="24">
        <f t="shared" si="26"/>
        <v>0</v>
      </c>
      <c r="AD124" s="24">
        <f t="shared" si="15"/>
        <v>0</v>
      </c>
      <c r="AE124" s="24">
        <f t="shared" si="15"/>
        <v>0</v>
      </c>
      <c r="AF124" s="24">
        <f t="shared" si="15"/>
        <v>0</v>
      </c>
      <c r="AG124" s="24">
        <f t="shared" si="14"/>
        <v>0</v>
      </c>
      <c r="AH124" s="24">
        <f t="shared" si="14"/>
        <v>0</v>
      </c>
      <c r="AI124" s="24">
        <f t="shared" si="14"/>
        <v>0</v>
      </c>
      <c r="AJ124" s="24">
        <f t="shared" si="24"/>
        <v>0</v>
      </c>
      <c r="AK124" s="26">
        <f t="shared" ca="1" si="25"/>
        <v>4.9732748043851416E-4</v>
      </c>
      <c r="AL124" s="34">
        <f t="shared" ca="1" si="27"/>
        <v>4.2636697718233085E-2</v>
      </c>
    </row>
    <row r="125" spans="1:38" x14ac:dyDescent="0.25">
      <c r="A125" s="4">
        <f t="shared" si="16"/>
        <v>8</v>
      </c>
      <c r="B125" s="4">
        <f t="shared" si="17"/>
        <v>2012</v>
      </c>
      <c r="C125" s="9">
        <v>41142</v>
      </c>
      <c r="D125" s="12">
        <f ca="1">(1+Returns!E125)*D124</f>
        <v>104080427.06569564</v>
      </c>
      <c r="E125" s="12">
        <f t="shared" ca="1" si="18"/>
        <v>104274902.21006778</v>
      </c>
      <c r="F125" s="12">
        <f t="shared" ca="1" si="19"/>
        <v>104225299.31670274</v>
      </c>
      <c r="G125" s="14">
        <f ca="1">G124*(1+Returns!G125)+AC125</f>
        <v>8175003.2452908112</v>
      </c>
      <c r="H125" s="14">
        <f ca="1">H124*(1+Returns!H125)+AD125</f>
        <v>10454236.384135123</v>
      </c>
      <c r="I125" s="14">
        <f ca="1">I124*(1+Returns!I125)+AE125</f>
        <v>5228242.5734401615</v>
      </c>
      <c r="J125" s="14">
        <f ca="1">J124*(1+Returns!J125)+AF125</f>
        <v>0</v>
      </c>
      <c r="K125" s="14">
        <f ca="1">K124*(1+Returns!K125)+AG125</f>
        <v>0</v>
      </c>
      <c r="L125" s="14">
        <f ca="1">L124*(1+Returns!L125)+AH125</f>
        <v>20908022.185800914</v>
      </c>
      <c r="M125" s="14">
        <f ca="1">M124*(1+Returns!M125)+AI125</f>
        <v>20910273.587098137</v>
      </c>
      <c r="N125" s="14">
        <f ca="1">N124*(1+Returns!N125)+AJ125-R125-T125</f>
        <v>38599124.23430264</v>
      </c>
      <c r="O125" s="17">
        <f ca="1">(Assumptions!$B$16 / 252)*F124</f>
        <v>3309.9577705340762</v>
      </c>
      <c r="P125" s="17">
        <f t="shared" ca="1" si="20"/>
        <v>49602.893365043783</v>
      </c>
      <c r="Q125" s="16">
        <f t="shared" si="21"/>
        <v>0</v>
      </c>
      <c r="R125" s="17">
        <f t="shared" si="22"/>
        <v>0</v>
      </c>
      <c r="S125" s="19">
        <f t="shared" si="23"/>
        <v>0</v>
      </c>
      <c r="T125" s="20">
        <f ca="1">IF(AND(S125=1,F124&gt;D124),[1]Assumptions!$B$19*(F124-D124),0)</f>
        <v>0</v>
      </c>
      <c r="U125" s="21">
        <f ca="1">OFFSET(Assumptions!$B$6,U$1-1,0)*$E125</f>
        <v>8341992.1768054226</v>
      </c>
      <c r="V125" s="21">
        <f ca="1">OFFSET(Assumptions!$B$6,V$1-1,0)*$E125</f>
        <v>10427490.221006779</v>
      </c>
      <c r="W125" s="21">
        <f ca="1">OFFSET(Assumptions!$B$6,W$1-1,0)*$E125</f>
        <v>5213745.1105033895</v>
      </c>
      <c r="X125" s="21">
        <f ca="1">OFFSET(Assumptions!$B$6,X$1-1,0)*$E125</f>
        <v>0</v>
      </c>
      <c r="Y125" s="21">
        <f ca="1">OFFSET(Assumptions!$B$6,Y$1-1,0)*$E125</f>
        <v>0</v>
      </c>
      <c r="Z125" s="21">
        <f ca="1">OFFSET(Assumptions!$B$6,Z$1-1,0)*$E125</f>
        <v>20854980.442013558</v>
      </c>
      <c r="AA125" s="21">
        <f ca="1">OFFSET(Assumptions!$B$6,AA$1-1,0)*$E125</f>
        <v>20854980.442013558</v>
      </c>
      <c r="AB125" s="21">
        <f ca="1">OFFSET(Assumptions!$B$6,AB$1-1,0)*$E125</f>
        <v>38581713.817725077</v>
      </c>
      <c r="AC125" s="24">
        <f t="shared" si="26"/>
        <v>0</v>
      </c>
      <c r="AD125" s="24">
        <f t="shared" si="15"/>
        <v>0</v>
      </c>
      <c r="AE125" s="24">
        <f t="shared" si="15"/>
        <v>0</v>
      </c>
      <c r="AF125" s="24">
        <f t="shared" si="15"/>
        <v>0</v>
      </c>
      <c r="AG125" s="24">
        <f t="shared" si="14"/>
        <v>0</v>
      </c>
      <c r="AH125" s="24">
        <f t="shared" si="14"/>
        <v>0</v>
      </c>
      <c r="AI125" s="24">
        <f t="shared" si="14"/>
        <v>0</v>
      </c>
      <c r="AJ125" s="24">
        <f t="shared" si="24"/>
        <v>0</v>
      </c>
      <c r="AK125" s="26">
        <f t="shared" ca="1" si="25"/>
        <v>-3.6801366386429724E-4</v>
      </c>
      <c r="AL125" s="34">
        <f t="shared" ca="1" si="27"/>
        <v>4.2252993167026354E-2</v>
      </c>
    </row>
    <row r="126" spans="1:38" x14ac:dyDescent="0.25">
      <c r="A126" s="4">
        <f t="shared" si="16"/>
        <v>8</v>
      </c>
      <c r="B126" s="4">
        <f t="shared" si="17"/>
        <v>2012</v>
      </c>
      <c r="C126" s="9">
        <v>41143</v>
      </c>
      <c r="D126" s="12">
        <f ca="1">(1+Returns!E126)*D125</f>
        <v>104111529.41971569</v>
      </c>
      <c r="E126" s="12">
        <f t="shared" ca="1" si="18"/>
        <v>104309214.62644833</v>
      </c>
      <c r="F126" s="12">
        <f t="shared" ca="1" si="19"/>
        <v>104256302.99342245</v>
      </c>
      <c r="G126" s="14">
        <f ca="1">G125*(1+Returns!G126)+AC126</f>
        <v>8179618.2666700631</v>
      </c>
      <c r="H126" s="14">
        <f ca="1">H125*(1+Returns!H126)+AD126</f>
        <v>10457510.64123649</v>
      </c>
      <c r="I126" s="14">
        <f ca="1">I125*(1+Returns!I126)+AE126</f>
        <v>5229954.909232866</v>
      </c>
      <c r="J126" s="14">
        <f ca="1">J125*(1+Returns!J126)+AF126</f>
        <v>0</v>
      </c>
      <c r="K126" s="14">
        <f ca="1">K125*(1+Returns!K126)+AG126</f>
        <v>0</v>
      </c>
      <c r="L126" s="14">
        <f ca="1">L125*(1+Returns!L126)+AH126</f>
        <v>20914540.564697873</v>
      </c>
      <c r="M126" s="14">
        <f ca="1">M125*(1+Returns!M126)+AI126</f>
        <v>20916942.547105975</v>
      </c>
      <c r="N126" s="14">
        <f ca="1">N125*(1+Returns!N126)+AJ126-R126-T126</f>
        <v>38610647.697505064</v>
      </c>
      <c r="O126" s="17">
        <f ca="1">(Assumptions!$B$16 / 252)*F125</f>
        <v>3308.7396608477056</v>
      </c>
      <c r="P126" s="17">
        <f t="shared" ca="1" si="20"/>
        <v>52911.63302589149</v>
      </c>
      <c r="Q126" s="16">
        <f t="shared" si="21"/>
        <v>0</v>
      </c>
      <c r="R126" s="17">
        <f t="shared" si="22"/>
        <v>0</v>
      </c>
      <c r="S126" s="19">
        <f t="shared" si="23"/>
        <v>0</v>
      </c>
      <c r="T126" s="20">
        <f ca="1">IF(AND(S126=1,F125&gt;D125),[1]Assumptions!$B$19*(F125-D125),0)</f>
        <v>0</v>
      </c>
      <c r="U126" s="21">
        <f ca="1">OFFSET(Assumptions!$B$6,U$1-1,0)*$E126</f>
        <v>8344737.1701158667</v>
      </c>
      <c r="V126" s="21">
        <f ca="1">OFFSET(Assumptions!$B$6,V$1-1,0)*$E126</f>
        <v>10430921.462644834</v>
      </c>
      <c r="W126" s="21">
        <f ca="1">OFFSET(Assumptions!$B$6,W$1-1,0)*$E126</f>
        <v>5215460.731322417</v>
      </c>
      <c r="X126" s="21">
        <f ca="1">OFFSET(Assumptions!$B$6,X$1-1,0)*$E126</f>
        <v>0</v>
      </c>
      <c r="Y126" s="21">
        <f ca="1">OFFSET(Assumptions!$B$6,Y$1-1,0)*$E126</f>
        <v>0</v>
      </c>
      <c r="Z126" s="21">
        <f ca="1">OFFSET(Assumptions!$B$6,Z$1-1,0)*$E126</f>
        <v>20861842.925289668</v>
      </c>
      <c r="AA126" s="21">
        <f ca="1">OFFSET(Assumptions!$B$6,AA$1-1,0)*$E126</f>
        <v>20861842.925289668</v>
      </c>
      <c r="AB126" s="21">
        <f ca="1">OFFSET(Assumptions!$B$6,AB$1-1,0)*$E126</f>
        <v>38594409.411785886</v>
      </c>
      <c r="AC126" s="24">
        <f t="shared" si="26"/>
        <v>0</v>
      </c>
      <c r="AD126" s="24">
        <f t="shared" si="15"/>
        <v>0</v>
      </c>
      <c r="AE126" s="24">
        <f t="shared" si="15"/>
        <v>0</v>
      </c>
      <c r="AF126" s="24">
        <f t="shared" si="15"/>
        <v>0</v>
      </c>
      <c r="AG126" s="24">
        <f t="shared" si="14"/>
        <v>0</v>
      </c>
      <c r="AH126" s="24">
        <f t="shared" si="14"/>
        <v>0</v>
      </c>
      <c r="AI126" s="24">
        <f t="shared" si="14"/>
        <v>0</v>
      </c>
      <c r="AJ126" s="24">
        <f t="shared" si="24"/>
        <v>0</v>
      </c>
      <c r="AK126" s="26">
        <f t="shared" ca="1" si="25"/>
        <v>2.9746785975159895E-4</v>
      </c>
      <c r="AL126" s="34">
        <f t="shared" ca="1" si="27"/>
        <v>4.2563029934223451E-2</v>
      </c>
    </row>
    <row r="127" spans="1:38" x14ac:dyDescent="0.25">
      <c r="A127" s="4">
        <f t="shared" si="16"/>
        <v>8</v>
      </c>
      <c r="B127" s="4">
        <f t="shared" si="17"/>
        <v>2012</v>
      </c>
      <c r="C127" s="9">
        <v>41144</v>
      </c>
      <c r="D127" s="12">
        <f ca="1">(1+Returns!E127)*D126</f>
        <v>104142602.54678629</v>
      </c>
      <c r="E127" s="12">
        <f t="shared" ca="1" si="18"/>
        <v>104142272.43013208</v>
      </c>
      <c r="F127" s="12">
        <f t="shared" ca="1" si="19"/>
        <v>104086051.07320163</v>
      </c>
      <c r="G127" s="14">
        <f ca="1">G126*(1+Returns!G127)+AC127</f>
        <v>7983006.223600368</v>
      </c>
      <c r="H127" s="14">
        <f ca="1">H126*(1+Returns!H127)+AD127</f>
        <v>10460781.875702539</v>
      </c>
      <c r="I127" s="14">
        <f ca="1">I126*(1+Returns!I127)+AE127</f>
        <v>5231665.6925098635</v>
      </c>
      <c r="J127" s="14">
        <f ca="1">J126*(1+Returns!J127)+AF127</f>
        <v>0</v>
      </c>
      <c r="K127" s="14">
        <f ca="1">K126*(1+Returns!K127)+AG127</f>
        <v>0</v>
      </c>
      <c r="L127" s="14">
        <f ca="1">L126*(1+Returns!L127)+AH127</f>
        <v>20921052.915374313</v>
      </c>
      <c r="M127" s="14">
        <f ca="1">M126*(1+Returns!M127)+AI127</f>
        <v>20923605.394682892</v>
      </c>
      <c r="N127" s="14">
        <f ca="1">N126*(1+Returns!N127)+AJ127-R127-T127</f>
        <v>38622160.328262098</v>
      </c>
      <c r="O127" s="17">
        <f ca="1">(Assumptions!$B$16 / 252)*F126</f>
        <v>3309.7239045530937</v>
      </c>
      <c r="P127" s="17">
        <f t="shared" ca="1" si="20"/>
        <v>56221.356930444585</v>
      </c>
      <c r="Q127" s="16">
        <f t="shared" si="21"/>
        <v>0</v>
      </c>
      <c r="R127" s="17">
        <f t="shared" si="22"/>
        <v>0</v>
      </c>
      <c r="S127" s="19">
        <f t="shared" si="23"/>
        <v>0</v>
      </c>
      <c r="T127" s="20">
        <f ca="1">IF(AND(S127=1,F126&gt;D126),[1]Assumptions!$B$19*(F126-D126),0)</f>
        <v>0</v>
      </c>
      <c r="U127" s="21">
        <f ca="1">OFFSET(Assumptions!$B$6,U$1-1,0)*$E127</f>
        <v>8331381.7944105659</v>
      </c>
      <c r="V127" s="21">
        <f ca="1">OFFSET(Assumptions!$B$6,V$1-1,0)*$E127</f>
        <v>10414227.243013209</v>
      </c>
      <c r="W127" s="21">
        <f ca="1">OFFSET(Assumptions!$B$6,W$1-1,0)*$E127</f>
        <v>5207113.6215066044</v>
      </c>
      <c r="X127" s="21">
        <f ca="1">OFFSET(Assumptions!$B$6,X$1-1,0)*$E127</f>
        <v>0</v>
      </c>
      <c r="Y127" s="21">
        <f ca="1">OFFSET(Assumptions!$B$6,Y$1-1,0)*$E127</f>
        <v>0</v>
      </c>
      <c r="Z127" s="21">
        <f ca="1">OFFSET(Assumptions!$B$6,Z$1-1,0)*$E127</f>
        <v>20828454.486026417</v>
      </c>
      <c r="AA127" s="21">
        <f ca="1">OFFSET(Assumptions!$B$6,AA$1-1,0)*$E127</f>
        <v>20828454.486026417</v>
      </c>
      <c r="AB127" s="21">
        <f ca="1">OFFSET(Assumptions!$B$6,AB$1-1,0)*$E127</f>
        <v>38532640.799148865</v>
      </c>
      <c r="AC127" s="24">
        <f t="shared" si="26"/>
        <v>0</v>
      </c>
      <c r="AD127" s="24">
        <f t="shared" si="15"/>
        <v>0</v>
      </c>
      <c r="AE127" s="24">
        <f t="shared" si="15"/>
        <v>0</v>
      </c>
      <c r="AF127" s="24">
        <f t="shared" si="15"/>
        <v>0</v>
      </c>
      <c r="AG127" s="24">
        <f t="shared" si="15"/>
        <v>0</v>
      </c>
      <c r="AH127" s="24">
        <f t="shared" si="15"/>
        <v>0</v>
      </c>
      <c r="AI127" s="24">
        <f t="shared" si="15"/>
        <v>0</v>
      </c>
      <c r="AJ127" s="24">
        <f t="shared" si="24"/>
        <v>0</v>
      </c>
      <c r="AK127" s="26">
        <f t="shared" ca="1" si="25"/>
        <v>-1.6330132119836138E-3</v>
      </c>
      <c r="AL127" s="34">
        <f t="shared" ca="1" si="27"/>
        <v>4.0860510732015243E-2</v>
      </c>
    </row>
    <row r="128" spans="1:38" x14ac:dyDescent="0.25">
      <c r="A128" s="4">
        <f t="shared" si="16"/>
        <v>8</v>
      </c>
      <c r="B128" s="4">
        <f t="shared" si="17"/>
        <v>2012</v>
      </c>
      <c r="C128" s="9">
        <v>41145</v>
      </c>
      <c r="D128" s="12">
        <f ca="1">(1+Returns!E128)*D127</f>
        <v>104173684.94794241</v>
      </c>
      <c r="E128" s="12">
        <f t="shared" ca="1" si="18"/>
        <v>104159972.58333626</v>
      </c>
      <c r="F128" s="12">
        <f t="shared" ca="1" si="19"/>
        <v>104100446.90732414</v>
      </c>
      <c r="G128" s="14">
        <f ca="1">G127*(1+Returns!G128)+AC128</f>
        <v>7971027.3642201573</v>
      </c>
      <c r="H128" s="14">
        <f ca="1">H127*(1+Returns!H128)+AD128</f>
        <v>10464054.133449875</v>
      </c>
      <c r="I128" s="14">
        <f ca="1">I127*(1+Returns!I128)+AE128</f>
        <v>5233377.0354053415</v>
      </c>
      <c r="J128" s="14">
        <f ca="1">J127*(1+Returns!J128)+AF128</f>
        <v>0</v>
      </c>
      <c r="K128" s="14">
        <f ca="1">K127*(1+Returns!K128)+AG128</f>
        <v>0</v>
      </c>
      <c r="L128" s="14">
        <f ca="1">L127*(1+Returns!L128)+AH128</f>
        <v>20927567.293860599</v>
      </c>
      <c r="M128" s="14">
        <f ca="1">M127*(1+Returns!M128)+AI128</f>
        <v>20930270.364632033</v>
      </c>
      <c r="N128" s="14">
        <f ca="1">N127*(1+Returns!N128)+AJ128-R128-T128</f>
        <v>38633676.391768254</v>
      </c>
      <c r="O128" s="17">
        <f ca="1">(Assumptions!$B$16 / 252)*F127</f>
        <v>3304.3190816889405</v>
      </c>
      <c r="P128" s="17">
        <f t="shared" ca="1" si="20"/>
        <v>59525.676012133525</v>
      </c>
      <c r="Q128" s="16">
        <f t="shared" si="21"/>
        <v>0</v>
      </c>
      <c r="R128" s="17">
        <f t="shared" si="22"/>
        <v>0</v>
      </c>
      <c r="S128" s="19">
        <f t="shared" si="23"/>
        <v>0</v>
      </c>
      <c r="T128" s="20">
        <f ca="1">IF(AND(S128=1,F127&gt;D127),[1]Assumptions!$B$19*(F127-D127),0)</f>
        <v>0</v>
      </c>
      <c r="U128" s="21">
        <f ca="1">OFFSET(Assumptions!$B$6,U$1-1,0)*$E128</f>
        <v>8332797.8066669013</v>
      </c>
      <c r="V128" s="21">
        <f ca="1">OFFSET(Assumptions!$B$6,V$1-1,0)*$E128</f>
        <v>10415997.258333627</v>
      </c>
      <c r="W128" s="21">
        <f ca="1">OFFSET(Assumptions!$B$6,W$1-1,0)*$E128</f>
        <v>5207998.6291668136</v>
      </c>
      <c r="X128" s="21">
        <f ca="1">OFFSET(Assumptions!$B$6,X$1-1,0)*$E128</f>
        <v>0</v>
      </c>
      <c r="Y128" s="21">
        <f ca="1">OFFSET(Assumptions!$B$6,Y$1-1,0)*$E128</f>
        <v>0</v>
      </c>
      <c r="Z128" s="21">
        <f ca="1">OFFSET(Assumptions!$B$6,Z$1-1,0)*$E128</f>
        <v>20831994.516667254</v>
      </c>
      <c r="AA128" s="21">
        <f ca="1">OFFSET(Assumptions!$B$6,AA$1-1,0)*$E128</f>
        <v>20831994.516667254</v>
      </c>
      <c r="AB128" s="21">
        <f ca="1">OFFSET(Assumptions!$B$6,AB$1-1,0)*$E128</f>
        <v>38539189.855834417</v>
      </c>
      <c r="AC128" s="24">
        <f t="shared" si="26"/>
        <v>0</v>
      </c>
      <c r="AD128" s="24">
        <f t="shared" ref="AD128:AI191" si="28">IF($Q128=1,V127-H127,0)</f>
        <v>0</v>
      </c>
      <c r="AE128" s="24">
        <f t="shared" si="28"/>
        <v>0</v>
      </c>
      <c r="AF128" s="24">
        <f t="shared" si="28"/>
        <v>0</v>
      </c>
      <c r="AG128" s="24">
        <f t="shared" si="28"/>
        <v>0</v>
      </c>
      <c r="AH128" s="24">
        <f t="shared" si="28"/>
        <v>0</v>
      </c>
      <c r="AI128" s="24">
        <f t="shared" si="28"/>
        <v>0</v>
      </c>
      <c r="AJ128" s="24">
        <f t="shared" si="24"/>
        <v>0</v>
      </c>
      <c r="AK128" s="26">
        <f t="shared" ca="1" si="25"/>
        <v>1.38307044739161E-4</v>
      </c>
      <c r="AL128" s="34">
        <f t="shared" ca="1" si="27"/>
        <v>4.1004469073240291E-2</v>
      </c>
    </row>
    <row r="129" spans="1:38" x14ac:dyDescent="0.25">
      <c r="A129" s="4">
        <f t="shared" si="16"/>
        <v>8</v>
      </c>
      <c r="B129" s="4">
        <f t="shared" si="17"/>
        <v>2012</v>
      </c>
      <c r="C129" s="9">
        <v>41148</v>
      </c>
      <c r="D129" s="12">
        <f ca="1">(1+Returns!E129)*D128</f>
        <v>104204815.1702154</v>
      </c>
      <c r="E129" s="12">
        <f t="shared" ca="1" si="18"/>
        <v>104198462.76382288</v>
      </c>
      <c r="F129" s="12">
        <f t="shared" ca="1" si="19"/>
        <v>104135632.31171845</v>
      </c>
      <c r="G129" s="14">
        <f ca="1">G128*(1+Returns!G129)+AC129</f>
        <v>7979792.6068138191</v>
      </c>
      <c r="H129" s="14">
        <f ca="1">H128*(1+Returns!H129)+AD129</f>
        <v>10467331.465461183</v>
      </c>
      <c r="I129" s="14">
        <f ca="1">I128*(1+Returns!I129)+AE129</f>
        <v>5235091.0528191403</v>
      </c>
      <c r="J129" s="14">
        <f ca="1">J128*(1+Returns!J129)+AF129</f>
        <v>0</v>
      </c>
      <c r="K129" s="14">
        <f ca="1">K128*(1+Returns!K129)+AG129</f>
        <v>0</v>
      </c>
      <c r="L129" s="14">
        <f ca="1">L128*(1+Returns!L129)+AH129</f>
        <v>20934091.766228225</v>
      </c>
      <c r="M129" s="14">
        <f ca="1">M128*(1+Returns!M129)+AI129</f>
        <v>20936945.702256557</v>
      </c>
      <c r="N129" s="14">
        <f ca="1">N128*(1+Returns!N129)+AJ129-R129-T129</f>
        <v>38645210.170243964</v>
      </c>
      <c r="O129" s="17">
        <f ca="1">(Assumptions!$B$16 / 252)*F128</f>
        <v>3304.7760922960042</v>
      </c>
      <c r="P129" s="17">
        <f t="shared" ca="1" si="20"/>
        <v>62830.452104429525</v>
      </c>
      <c r="Q129" s="16">
        <f t="shared" si="21"/>
        <v>0</v>
      </c>
      <c r="R129" s="17">
        <f t="shared" si="22"/>
        <v>0</v>
      </c>
      <c r="S129" s="19">
        <f t="shared" si="23"/>
        <v>0</v>
      </c>
      <c r="T129" s="20">
        <f ca="1">IF(AND(S129=1,F128&gt;D128),[1]Assumptions!$B$19*(F128-D128),0)</f>
        <v>0</v>
      </c>
      <c r="U129" s="21">
        <f ca="1">OFFSET(Assumptions!$B$6,U$1-1,0)*$E129</f>
        <v>8335877.0211058306</v>
      </c>
      <c r="V129" s="21">
        <f ca="1">OFFSET(Assumptions!$B$6,V$1-1,0)*$E129</f>
        <v>10419846.27638229</v>
      </c>
      <c r="W129" s="21">
        <f ca="1">OFFSET(Assumptions!$B$6,W$1-1,0)*$E129</f>
        <v>5209923.1381911449</v>
      </c>
      <c r="X129" s="21">
        <f ca="1">OFFSET(Assumptions!$B$6,X$1-1,0)*$E129</f>
        <v>0</v>
      </c>
      <c r="Y129" s="21">
        <f ca="1">OFFSET(Assumptions!$B$6,Y$1-1,0)*$E129</f>
        <v>0</v>
      </c>
      <c r="Z129" s="21">
        <f ca="1">OFFSET(Assumptions!$B$6,Z$1-1,0)*$E129</f>
        <v>20839692.55276458</v>
      </c>
      <c r="AA129" s="21">
        <f ca="1">OFFSET(Assumptions!$B$6,AA$1-1,0)*$E129</f>
        <v>20839692.55276458</v>
      </c>
      <c r="AB129" s="21">
        <f ca="1">OFFSET(Assumptions!$B$6,AB$1-1,0)*$E129</f>
        <v>38553431.222614467</v>
      </c>
      <c r="AC129" s="24">
        <f t="shared" si="26"/>
        <v>0</v>
      </c>
      <c r="AD129" s="24">
        <f t="shared" si="28"/>
        <v>0</v>
      </c>
      <c r="AE129" s="24">
        <f t="shared" si="28"/>
        <v>0</v>
      </c>
      <c r="AF129" s="24">
        <f t="shared" si="28"/>
        <v>0</v>
      </c>
      <c r="AG129" s="24">
        <f t="shared" si="28"/>
        <v>0</v>
      </c>
      <c r="AH129" s="24">
        <f t="shared" si="28"/>
        <v>0</v>
      </c>
      <c r="AI129" s="24">
        <f t="shared" si="28"/>
        <v>0</v>
      </c>
      <c r="AJ129" s="24">
        <f t="shared" si="24"/>
        <v>0</v>
      </c>
      <c r="AK129" s="26">
        <f t="shared" ca="1" si="25"/>
        <v>3.379947487223145E-4</v>
      </c>
      <c r="AL129" s="34">
        <f t="shared" ca="1" si="27"/>
        <v>4.1356323117183402E-2</v>
      </c>
    </row>
    <row r="130" spans="1:38" x14ac:dyDescent="0.25">
      <c r="A130" s="4">
        <f t="shared" si="16"/>
        <v>8</v>
      </c>
      <c r="B130" s="4">
        <f t="shared" si="17"/>
        <v>2012</v>
      </c>
      <c r="C130" s="9">
        <v>41149</v>
      </c>
      <c r="D130" s="12">
        <f ca="1">(1+Returns!E130)*D129</f>
        <v>104235992.20886618</v>
      </c>
      <c r="E130" s="12">
        <f t="shared" ca="1" si="18"/>
        <v>104233623.7562878</v>
      </c>
      <c r="F130" s="12">
        <f t="shared" ca="1" si="19"/>
        <v>104167487.41109411</v>
      </c>
      <c r="G130" s="14">
        <f ca="1">G129*(1+Returns!G130)+AC130</f>
        <v>7985183.6929900851</v>
      </c>
      <c r="H130" s="14">
        <f ca="1">H129*(1+Returns!H130)+AD130</f>
        <v>10470613.766332744</v>
      </c>
      <c r="I130" s="14">
        <f ca="1">I129*(1+Returns!I130)+AE130</f>
        <v>5236807.6898207525</v>
      </c>
      <c r="J130" s="14">
        <f ca="1">J129*(1+Returns!J130)+AF130</f>
        <v>0</v>
      </c>
      <c r="K130" s="14">
        <f ca="1">K129*(1+Returns!K130)+AG130</f>
        <v>0</v>
      </c>
      <c r="L130" s="14">
        <f ca="1">L129*(1+Returns!L130)+AH130</f>
        <v>20940626.122566517</v>
      </c>
      <c r="M130" s="14">
        <f ca="1">M129*(1+Returns!M130)+AI130</f>
        <v>20943631.193171617</v>
      </c>
      <c r="N130" s="14">
        <f ca="1">N129*(1+Returns!N130)+AJ130-R130-T130</f>
        <v>38656761.29140608</v>
      </c>
      <c r="O130" s="17">
        <f ca="1">(Assumptions!$B$16 / 252)*F129</f>
        <v>3305.8930892609028</v>
      </c>
      <c r="P130" s="17">
        <f t="shared" ca="1" si="20"/>
        <v>66136.345193690431</v>
      </c>
      <c r="Q130" s="16">
        <f t="shared" si="21"/>
        <v>0</v>
      </c>
      <c r="R130" s="17">
        <f t="shared" si="22"/>
        <v>0</v>
      </c>
      <c r="S130" s="19">
        <f t="shared" si="23"/>
        <v>0</v>
      </c>
      <c r="T130" s="20">
        <f ca="1">IF(AND(S130=1,F129&gt;D129),[1]Assumptions!$B$19*(F129-D129),0)</f>
        <v>0</v>
      </c>
      <c r="U130" s="21">
        <f ca="1">OFFSET(Assumptions!$B$6,U$1-1,0)*$E130</f>
        <v>8338689.9005030245</v>
      </c>
      <c r="V130" s="21">
        <f ca="1">OFFSET(Assumptions!$B$6,V$1-1,0)*$E130</f>
        <v>10423362.375628781</v>
      </c>
      <c r="W130" s="21">
        <f ca="1">OFFSET(Assumptions!$B$6,W$1-1,0)*$E130</f>
        <v>5211681.1878143903</v>
      </c>
      <c r="X130" s="21">
        <f ca="1">OFFSET(Assumptions!$B$6,X$1-1,0)*$E130</f>
        <v>0</v>
      </c>
      <c r="Y130" s="21">
        <f ca="1">OFFSET(Assumptions!$B$6,Y$1-1,0)*$E130</f>
        <v>0</v>
      </c>
      <c r="Z130" s="21">
        <f ca="1">OFFSET(Assumptions!$B$6,Z$1-1,0)*$E130</f>
        <v>20846724.751257561</v>
      </c>
      <c r="AA130" s="21">
        <f ca="1">OFFSET(Assumptions!$B$6,AA$1-1,0)*$E130</f>
        <v>20846724.751257561</v>
      </c>
      <c r="AB130" s="21">
        <f ca="1">OFFSET(Assumptions!$B$6,AB$1-1,0)*$E130</f>
        <v>38566440.789826483</v>
      </c>
      <c r="AC130" s="24">
        <f t="shared" si="26"/>
        <v>0</v>
      </c>
      <c r="AD130" s="24">
        <f t="shared" si="28"/>
        <v>0</v>
      </c>
      <c r="AE130" s="24">
        <f t="shared" si="28"/>
        <v>0</v>
      </c>
      <c r="AF130" s="24">
        <f t="shared" si="28"/>
        <v>0</v>
      </c>
      <c r="AG130" s="24">
        <f t="shared" si="28"/>
        <v>0</v>
      </c>
      <c r="AH130" s="24">
        <f t="shared" si="28"/>
        <v>0</v>
      </c>
      <c r="AI130" s="24">
        <f t="shared" si="28"/>
        <v>0</v>
      </c>
      <c r="AJ130" s="24">
        <f t="shared" si="24"/>
        <v>0</v>
      </c>
      <c r="AK130" s="26">
        <f t="shared" ca="1" si="25"/>
        <v>3.059000907614795E-4</v>
      </c>
      <c r="AL130" s="34">
        <f t="shared" ca="1" si="27"/>
        <v>4.1674874110940063E-2</v>
      </c>
    </row>
    <row r="131" spans="1:38" x14ac:dyDescent="0.25">
      <c r="A131" s="4">
        <f t="shared" si="16"/>
        <v>8</v>
      </c>
      <c r="B131" s="4">
        <f t="shared" si="17"/>
        <v>2012</v>
      </c>
      <c r="C131" s="9">
        <v>41150</v>
      </c>
      <c r="D131" s="12">
        <f ca="1">(1+Returns!E131)*D130</f>
        <v>104267178.57537515</v>
      </c>
      <c r="E131" s="12">
        <f t="shared" ca="1" si="18"/>
        <v>104254605.82135934</v>
      </c>
      <c r="F131" s="12">
        <f t="shared" ca="1" si="19"/>
        <v>104185162.57180339</v>
      </c>
      <c r="G131" s="14">
        <f ca="1">G130*(1+Returns!G131)+AC131</f>
        <v>7976386.6325595947</v>
      </c>
      <c r="H131" s="14">
        <f ca="1">H130*(1+Returns!H131)+AD131</f>
        <v>10473897.096454123</v>
      </c>
      <c r="I131" s="14">
        <f ca="1">I130*(1+Returns!I131)+AE131</f>
        <v>5238524.8897242453</v>
      </c>
      <c r="J131" s="14">
        <f ca="1">J130*(1+Returns!J131)+AF131</f>
        <v>0</v>
      </c>
      <c r="K131" s="14">
        <f ca="1">K130*(1+Returns!K131)+AG131</f>
        <v>0</v>
      </c>
      <c r="L131" s="14">
        <f ca="1">L130*(1+Returns!L131)+AH131</f>
        <v>20947162.518535342</v>
      </c>
      <c r="M131" s="14">
        <f ca="1">M130*(1+Returns!M131)+AI131</f>
        <v>20950318.818867434</v>
      </c>
      <c r="N131" s="14">
        <f ca="1">N130*(1+Returns!N131)+AJ131-R131-T131</f>
        <v>38668315.865218587</v>
      </c>
      <c r="O131" s="17">
        <f ca="1">(Assumptions!$B$16 / 252)*F130</f>
        <v>3306.9043622569557</v>
      </c>
      <c r="P131" s="17">
        <f t="shared" ca="1" si="20"/>
        <v>69443.24955594739</v>
      </c>
      <c r="Q131" s="16">
        <f t="shared" si="21"/>
        <v>0</v>
      </c>
      <c r="R131" s="17">
        <f t="shared" si="22"/>
        <v>0</v>
      </c>
      <c r="S131" s="19">
        <f t="shared" si="23"/>
        <v>0</v>
      </c>
      <c r="T131" s="20">
        <f ca="1">IF(AND(S131=1,F130&gt;D130),[1]Assumptions!$B$19*(F130-D130),0)</f>
        <v>0</v>
      </c>
      <c r="U131" s="21">
        <f ca="1">OFFSET(Assumptions!$B$6,U$1-1,0)*$E131</f>
        <v>8340368.4657087475</v>
      </c>
      <c r="V131" s="21">
        <f ca="1">OFFSET(Assumptions!$B$6,V$1-1,0)*$E131</f>
        <v>10425460.582135934</v>
      </c>
      <c r="W131" s="21">
        <f ca="1">OFFSET(Assumptions!$B$6,W$1-1,0)*$E131</f>
        <v>5212730.2910679672</v>
      </c>
      <c r="X131" s="21">
        <f ca="1">OFFSET(Assumptions!$B$6,X$1-1,0)*$E131</f>
        <v>0</v>
      </c>
      <c r="Y131" s="21">
        <f ca="1">OFFSET(Assumptions!$B$6,Y$1-1,0)*$E131</f>
        <v>0</v>
      </c>
      <c r="Z131" s="21">
        <f ca="1">OFFSET(Assumptions!$B$6,Z$1-1,0)*$E131</f>
        <v>20850921.164271869</v>
      </c>
      <c r="AA131" s="21">
        <f ca="1">OFFSET(Assumptions!$B$6,AA$1-1,0)*$E131</f>
        <v>20850921.164271869</v>
      </c>
      <c r="AB131" s="21">
        <f ca="1">OFFSET(Assumptions!$B$6,AB$1-1,0)*$E131</f>
        <v>38574204.153902955</v>
      </c>
      <c r="AC131" s="24">
        <f t="shared" si="26"/>
        <v>0</v>
      </c>
      <c r="AD131" s="24">
        <f t="shared" si="28"/>
        <v>0</v>
      </c>
      <c r="AE131" s="24">
        <f t="shared" si="28"/>
        <v>0</v>
      </c>
      <c r="AF131" s="24">
        <f t="shared" si="28"/>
        <v>0</v>
      </c>
      <c r="AG131" s="24">
        <f t="shared" si="28"/>
        <v>0</v>
      </c>
      <c r="AH131" s="24">
        <f t="shared" si="28"/>
        <v>0</v>
      </c>
      <c r="AI131" s="24">
        <f t="shared" si="28"/>
        <v>0</v>
      </c>
      <c r="AJ131" s="24">
        <f t="shared" si="24"/>
        <v>0</v>
      </c>
      <c r="AK131" s="26">
        <f t="shared" ca="1" si="25"/>
        <v>1.696802058739344E-4</v>
      </c>
      <c r="AL131" s="34">
        <f t="shared" ca="1" si="27"/>
        <v>4.1851625718032803E-2</v>
      </c>
    </row>
    <row r="132" spans="1:38" x14ac:dyDescent="0.25">
      <c r="A132" s="4">
        <f t="shared" ref="A132:A195" si="29">MONTH(C132)</f>
        <v>8</v>
      </c>
      <c r="B132" s="4">
        <f t="shared" ref="B132:B195" si="30">YEAR(C132)</f>
        <v>2012</v>
      </c>
      <c r="C132" s="9">
        <v>41151</v>
      </c>
      <c r="D132" s="12">
        <f ca="1">(1+Returns!E132)*D131</f>
        <v>104298336.73634884</v>
      </c>
      <c r="E132" s="12">
        <f t="shared" ref="E132:E195" ca="1" si="31">SUM(G132:N132)</f>
        <v>104276797.36601067</v>
      </c>
      <c r="F132" s="12">
        <f t="shared" ref="F132:F195" ca="1" si="32">E132-P132</f>
        <v>104204046.65097626</v>
      </c>
      <c r="G132" s="14">
        <f ca="1">G131*(1+Returns!G132)+AC132</f>
        <v>7968825.6259697285</v>
      </c>
      <c r="H132" s="14">
        <f ca="1">H131*(1+Returns!H132)+AD132</f>
        <v>10477177.51127228</v>
      </c>
      <c r="I132" s="14">
        <f ca="1">I131*(1+Returns!I132)+AE132</f>
        <v>5240240.5931453556</v>
      </c>
      <c r="J132" s="14">
        <f ca="1">J131*(1+Returns!J132)+AF132</f>
        <v>0</v>
      </c>
      <c r="K132" s="14">
        <f ca="1">K131*(1+Returns!K132)+AG132</f>
        <v>0</v>
      </c>
      <c r="L132" s="14">
        <f ca="1">L131*(1+Returns!L132)+AH132</f>
        <v>20953693.099998217</v>
      </c>
      <c r="M132" s="14">
        <f ca="1">M131*(1+Returns!M132)+AI132</f>
        <v>20957000.550590005</v>
      </c>
      <c r="N132" s="14">
        <f ca="1">N131*(1+Returns!N132)+AJ132-R132-T132</f>
        <v>38679859.985035084</v>
      </c>
      <c r="O132" s="17">
        <f ca="1">(Assumptions!$B$16 / 252)*F131</f>
        <v>3307.4654784699487</v>
      </c>
      <c r="P132" s="17">
        <f t="shared" ca="1" si="20"/>
        <v>72750.715034417342</v>
      </c>
      <c r="Q132" s="16">
        <f t="shared" si="21"/>
        <v>0</v>
      </c>
      <c r="R132" s="17">
        <f t="shared" si="22"/>
        <v>0</v>
      </c>
      <c r="S132" s="19">
        <f t="shared" si="23"/>
        <v>0</v>
      </c>
      <c r="T132" s="20">
        <f ca="1">IF(AND(S132=1,F131&gt;D131),[1]Assumptions!$B$19*(F131-D131),0)</f>
        <v>0</v>
      </c>
      <c r="U132" s="21">
        <f ca="1">OFFSET(Assumptions!$B$6,U$1-1,0)*$E132</f>
        <v>8342143.7892808532</v>
      </c>
      <c r="V132" s="21">
        <f ca="1">OFFSET(Assumptions!$B$6,V$1-1,0)*$E132</f>
        <v>10427679.736601068</v>
      </c>
      <c r="W132" s="21">
        <f ca="1">OFFSET(Assumptions!$B$6,W$1-1,0)*$E132</f>
        <v>5213839.8683005339</v>
      </c>
      <c r="X132" s="21">
        <f ca="1">OFFSET(Assumptions!$B$6,X$1-1,0)*$E132</f>
        <v>0</v>
      </c>
      <c r="Y132" s="21">
        <f ca="1">OFFSET(Assumptions!$B$6,Y$1-1,0)*$E132</f>
        <v>0</v>
      </c>
      <c r="Z132" s="21">
        <f ca="1">OFFSET(Assumptions!$B$6,Z$1-1,0)*$E132</f>
        <v>20855359.473202135</v>
      </c>
      <c r="AA132" s="21">
        <f ca="1">OFFSET(Assumptions!$B$6,AA$1-1,0)*$E132</f>
        <v>20855359.473202135</v>
      </c>
      <c r="AB132" s="21">
        <f ca="1">OFFSET(Assumptions!$B$6,AB$1-1,0)*$E132</f>
        <v>38582415.025423944</v>
      </c>
      <c r="AC132" s="24">
        <f t="shared" si="26"/>
        <v>0</v>
      </c>
      <c r="AD132" s="24">
        <f t="shared" si="28"/>
        <v>0</v>
      </c>
      <c r="AE132" s="24">
        <f t="shared" si="28"/>
        <v>0</v>
      </c>
      <c r="AF132" s="24">
        <f t="shared" si="28"/>
        <v>0</v>
      </c>
      <c r="AG132" s="24">
        <f t="shared" si="28"/>
        <v>0</v>
      </c>
      <c r="AH132" s="24">
        <f t="shared" si="28"/>
        <v>0</v>
      </c>
      <c r="AI132" s="24">
        <f t="shared" si="28"/>
        <v>0</v>
      </c>
      <c r="AJ132" s="24">
        <f t="shared" si="24"/>
        <v>0</v>
      </c>
      <c r="AK132" s="26">
        <f t="shared" ca="1" si="25"/>
        <v>1.8125497630094856E-4</v>
      </c>
      <c r="AL132" s="34">
        <f t="shared" ca="1" si="27"/>
        <v>4.2040466509761343E-2</v>
      </c>
    </row>
    <row r="133" spans="1:38" x14ac:dyDescent="0.25">
      <c r="A133" s="4">
        <f t="shared" si="29"/>
        <v>8</v>
      </c>
      <c r="B133" s="4">
        <f t="shared" si="30"/>
        <v>2012</v>
      </c>
      <c r="C133" s="9">
        <v>41152</v>
      </c>
      <c r="D133" s="12">
        <f ca="1">(1+Returns!E133)*D132</f>
        <v>104327810.40332717</v>
      </c>
      <c r="E133" s="12">
        <f t="shared" ca="1" si="31"/>
        <v>104321407.79031497</v>
      </c>
      <c r="F133" s="12">
        <f t="shared" ca="1" si="32"/>
        <v>104245349.01030751</v>
      </c>
      <c r="G133" s="14">
        <f ca="1">G132*(1+Returns!G133)+AC133</f>
        <v>7985289.7213900611</v>
      </c>
      <c r="H133" s="14">
        <f ca="1">H132*(1+Returns!H133)+AD133</f>
        <v>10480280.922891375</v>
      </c>
      <c r="I133" s="14">
        <f ca="1">I132*(1+Returns!I133)+AE133</f>
        <v>5241863.900767833</v>
      </c>
      <c r="J133" s="14">
        <f ca="1">J132*(1+Returns!J133)+AF133</f>
        <v>0</v>
      </c>
      <c r="K133" s="14">
        <f ca="1">K132*(1+Returns!K133)+AG133</f>
        <v>0</v>
      </c>
      <c r="L133" s="14">
        <f ca="1">L132*(1+Returns!L133)+AH133</f>
        <v>20959871.238697093</v>
      </c>
      <c r="M133" s="14">
        <f ca="1">M132*(1+Returns!M133)+AI133</f>
        <v>20963322.032226026</v>
      </c>
      <c r="N133" s="14">
        <f ca="1">N132*(1+Returns!N133)+AJ133-R133-T133</f>
        <v>38690779.974342585</v>
      </c>
      <c r="O133" s="17">
        <f ca="1">(Assumptions!$B$16 / 252)*F132</f>
        <v>3308.0649730468649</v>
      </c>
      <c r="P133" s="17">
        <f t="shared" ref="P133:P196" ca="1" si="33">P132+O133-IF(Q133=1,P132,0)</f>
        <v>76058.7800074642</v>
      </c>
      <c r="Q133" s="16">
        <f t="shared" ref="Q133:Q196" si="34">IF(DAY(C133)&lt;DAY(C132),1,0)</f>
        <v>0</v>
      </c>
      <c r="R133" s="17">
        <f t="shared" ref="R133:R196" si="35">IF(Q133=1,P132,0)</f>
        <v>0</v>
      </c>
      <c r="S133" s="19">
        <f t="shared" ref="S133:S196" si="36">IF(AND(DAY(C133)&lt;DAY(C132),OR(MONTH(C133)=7,MONTH(C133)=1)),1,0)</f>
        <v>0</v>
      </c>
      <c r="T133" s="20">
        <f ca="1">IF(AND(S133=1,F132&gt;D132),[1]Assumptions!$B$19*(F132-D132),0)</f>
        <v>0</v>
      </c>
      <c r="U133" s="21">
        <f ca="1">OFFSET(Assumptions!$B$6,U$1-1,0)*$E133</f>
        <v>8345712.6232251981</v>
      </c>
      <c r="V133" s="21">
        <f ca="1">OFFSET(Assumptions!$B$6,V$1-1,0)*$E133</f>
        <v>10432140.779031498</v>
      </c>
      <c r="W133" s="21">
        <f ca="1">OFFSET(Assumptions!$B$6,W$1-1,0)*$E133</f>
        <v>5216070.3895157492</v>
      </c>
      <c r="X133" s="21">
        <f ca="1">OFFSET(Assumptions!$B$6,X$1-1,0)*$E133</f>
        <v>0</v>
      </c>
      <c r="Y133" s="21">
        <f ca="1">OFFSET(Assumptions!$B$6,Y$1-1,0)*$E133</f>
        <v>0</v>
      </c>
      <c r="Z133" s="21">
        <f ca="1">OFFSET(Assumptions!$B$6,Z$1-1,0)*$E133</f>
        <v>20864281.558062997</v>
      </c>
      <c r="AA133" s="21">
        <f ca="1">OFFSET(Assumptions!$B$6,AA$1-1,0)*$E133</f>
        <v>20864281.558062997</v>
      </c>
      <c r="AB133" s="21">
        <f ca="1">OFFSET(Assumptions!$B$6,AB$1-1,0)*$E133</f>
        <v>38598920.882416539</v>
      </c>
      <c r="AC133" s="24">
        <f t="shared" si="26"/>
        <v>0</v>
      </c>
      <c r="AD133" s="24">
        <f t="shared" si="28"/>
        <v>0</v>
      </c>
      <c r="AE133" s="24">
        <f t="shared" si="28"/>
        <v>0</v>
      </c>
      <c r="AF133" s="24">
        <f t="shared" si="28"/>
        <v>0</v>
      </c>
      <c r="AG133" s="24">
        <f t="shared" si="28"/>
        <v>0</v>
      </c>
      <c r="AH133" s="24">
        <f t="shared" si="28"/>
        <v>0</v>
      </c>
      <c r="AI133" s="24">
        <f t="shared" si="28"/>
        <v>0</v>
      </c>
      <c r="AJ133" s="24">
        <f t="shared" ref="AJ133:AJ196" si="37">-SUM(AC133:AI133)</f>
        <v>0</v>
      </c>
      <c r="AK133" s="26">
        <f t="shared" ref="AK133:AK196" ca="1" si="38">F133/F132-1</f>
        <v>3.9636041649693254E-4</v>
      </c>
      <c r="AL133" s="34">
        <f t="shared" ca="1" si="27"/>
        <v>4.2453490103073754E-2</v>
      </c>
    </row>
    <row r="134" spans="1:38" x14ac:dyDescent="0.25">
      <c r="A134" s="4">
        <f t="shared" si="29"/>
        <v>9</v>
      </c>
      <c r="B134" s="4">
        <f t="shared" si="30"/>
        <v>2012</v>
      </c>
      <c r="C134" s="9">
        <v>41155</v>
      </c>
      <c r="D134" s="12">
        <f ca="1">(1+Returns!E134)*D133</f>
        <v>104357292.39926906</v>
      </c>
      <c r="E134" s="12">
        <f t="shared" ca="1" si="31"/>
        <v>104268422.16568199</v>
      </c>
      <c r="F134" s="12">
        <f t="shared" ca="1" si="32"/>
        <v>104265112.78952293</v>
      </c>
      <c r="G134" s="14">
        <f ca="1">G133*(1+Returns!G134)+AC134</f>
        <v>8340631.2162769036</v>
      </c>
      <c r="H134" s="14">
        <f ca="1">H133*(1+Returns!H134)+AD134</f>
        <v>10435245.109902335</v>
      </c>
      <c r="I134" s="14">
        <f ca="1">I133*(1+Returns!I134)+AE134</f>
        <v>5217694.2000020919</v>
      </c>
      <c r="J134" s="14">
        <f ca="1">J133*(1+Returns!J134)+AF134</f>
        <v>0</v>
      </c>
      <c r="K134" s="14">
        <f ca="1">K133*(1+Returns!K134)+AG134</f>
        <v>0</v>
      </c>
      <c r="L134" s="14">
        <f ca="1">L133*(1+Returns!L134)+AH134</f>
        <v>20870461.518369053</v>
      </c>
      <c r="M134" s="14">
        <f ca="1">M133*(1+Returns!M134)+AI134</f>
        <v>20870604.946514353</v>
      </c>
      <c r="N134" s="14">
        <f ca="1">N133*(1+Returns!N134)+AJ134-R134-T134</f>
        <v>38533785.174617246</v>
      </c>
      <c r="O134" s="17">
        <f ca="1">(Assumptions!$B$16 / 252)*F133</f>
        <v>3309.3761590573808</v>
      </c>
      <c r="P134" s="17">
        <f t="shared" ca="1" si="33"/>
        <v>3309.3761590573849</v>
      </c>
      <c r="Q134" s="16">
        <f t="shared" si="34"/>
        <v>1</v>
      </c>
      <c r="R134" s="17">
        <f t="shared" ca="1" si="35"/>
        <v>76058.7800074642</v>
      </c>
      <c r="S134" s="19">
        <f t="shared" si="36"/>
        <v>0</v>
      </c>
      <c r="T134" s="20">
        <f ca="1">IF(AND(S134=1,F133&gt;D133),[1]Assumptions!$B$19*(F133-D133),0)</f>
        <v>0</v>
      </c>
      <c r="U134" s="21">
        <f ca="1">OFFSET(Assumptions!$B$6,U$1-1,0)*$E134</f>
        <v>8341473.7732545594</v>
      </c>
      <c r="V134" s="21">
        <f ca="1">OFFSET(Assumptions!$B$6,V$1-1,0)*$E134</f>
        <v>10426842.2165682</v>
      </c>
      <c r="W134" s="21">
        <f ca="1">OFFSET(Assumptions!$B$6,W$1-1,0)*$E134</f>
        <v>5213421.1082841</v>
      </c>
      <c r="X134" s="21">
        <f ca="1">OFFSET(Assumptions!$B$6,X$1-1,0)*$E134</f>
        <v>0</v>
      </c>
      <c r="Y134" s="21">
        <f ca="1">OFFSET(Assumptions!$B$6,Y$1-1,0)*$E134</f>
        <v>0</v>
      </c>
      <c r="Z134" s="21">
        <f ca="1">OFFSET(Assumptions!$B$6,Z$1-1,0)*$E134</f>
        <v>20853684.4331364</v>
      </c>
      <c r="AA134" s="21">
        <f ca="1">OFFSET(Assumptions!$B$6,AA$1-1,0)*$E134</f>
        <v>20853684.4331364</v>
      </c>
      <c r="AB134" s="21">
        <f ca="1">OFFSET(Assumptions!$B$6,AB$1-1,0)*$E134</f>
        <v>38579316.201302335</v>
      </c>
      <c r="AC134" s="24">
        <f t="shared" ref="AC134:AC197" ca="1" si="39">IF(Q134=1,U133-G133,0)</f>
        <v>360422.90183513705</v>
      </c>
      <c r="AD134" s="24">
        <f t="shared" ca="1" si="28"/>
        <v>-48140.14385987632</v>
      </c>
      <c r="AE134" s="24">
        <f t="shared" ca="1" si="28"/>
        <v>-25793.511252083816</v>
      </c>
      <c r="AF134" s="24">
        <f t="shared" ca="1" si="28"/>
        <v>0</v>
      </c>
      <c r="AG134" s="24">
        <f t="shared" ca="1" si="28"/>
        <v>0</v>
      </c>
      <c r="AH134" s="24">
        <f t="shared" ca="1" si="28"/>
        <v>-95589.680634096265</v>
      </c>
      <c r="AI134" s="24">
        <f t="shared" ca="1" si="28"/>
        <v>-99040.474163029343</v>
      </c>
      <c r="AJ134" s="24">
        <f t="shared" ca="1" si="37"/>
        <v>-91859.091926051304</v>
      </c>
      <c r="AK134" s="26">
        <f t="shared" ca="1" si="38"/>
        <v>1.8958907426624982E-4</v>
      </c>
      <c r="AL134" s="34">
        <f t="shared" ref="AL134:AL197" ca="1" si="40">(1+AK134)*(1+AL133)-1</f>
        <v>4.2651127895227958E-2</v>
      </c>
    </row>
    <row r="135" spans="1:38" x14ac:dyDescent="0.25">
      <c r="A135" s="4">
        <f t="shared" si="29"/>
        <v>9</v>
      </c>
      <c r="B135" s="4">
        <f t="shared" si="30"/>
        <v>2012</v>
      </c>
      <c r="C135" s="9">
        <v>41156</v>
      </c>
      <c r="D135" s="12">
        <f ca="1">(1+Returns!E135)*D134</f>
        <v>104386898.56312273</v>
      </c>
      <c r="E135" s="12">
        <f t="shared" ca="1" si="31"/>
        <v>104319061.77781421</v>
      </c>
      <c r="F135" s="12">
        <f t="shared" ca="1" si="32"/>
        <v>104312442.39807454</v>
      </c>
      <c r="G135" s="14">
        <f ca="1">G134*(1+Returns!G135)+AC135</f>
        <v>8363125.7604275215</v>
      </c>
      <c r="H135" s="14">
        <f ca="1">H134*(1+Returns!H135)+AD135</f>
        <v>10438348.221571662</v>
      </c>
      <c r="I135" s="14">
        <f ca="1">I134*(1+Returns!I135)+AE135</f>
        <v>5219316.8506730488</v>
      </c>
      <c r="J135" s="14">
        <f ca="1">J134*(1+Returns!J135)+AF135</f>
        <v>0</v>
      </c>
      <c r="K135" s="14">
        <f ca="1">K134*(1+Returns!K135)+AG135</f>
        <v>0</v>
      </c>
      <c r="L135" s="14">
        <f ca="1">L134*(1+Returns!L135)+AH135</f>
        <v>20876639.25067294</v>
      </c>
      <c r="M135" s="14">
        <f ca="1">M134*(1+Returns!M135)+AI135</f>
        <v>20876925.037314229</v>
      </c>
      <c r="N135" s="14">
        <f ca="1">N134*(1+Returns!N135)+AJ135-R135-T135</f>
        <v>38544706.657154813</v>
      </c>
      <c r="O135" s="17">
        <f ca="1">(Assumptions!$B$16 / 252)*F134</f>
        <v>3310.0035806197752</v>
      </c>
      <c r="P135" s="17">
        <f t="shared" ca="1" si="33"/>
        <v>6619.3797396771606</v>
      </c>
      <c r="Q135" s="16">
        <f t="shared" si="34"/>
        <v>0</v>
      </c>
      <c r="R135" s="17">
        <f t="shared" si="35"/>
        <v>0</v>
      </c>
      <c r="S135" s="19">
        <f t="shared" si="36"/>
        <v>0</v>
      </c>
      <c r="T135" s="20">
        <f ca="1">IF(AND(S135=1,F134&gt;D134),[1]Assumptions!$B$19*(F134-D134),0)</f>
        <v>0</v>
      </c>
      <c r="U135" s="21">
        <f ca="1">OFFSET(Assumptions!$B$6,U$1-1,0)*$E135</f>
        <v>8345524.9422251368</v>
      </c>
      <c r="V135" s="21">
        <f ca="1">OFFSET(Assumptions!$B$6,V$1-1,0)*$E135</f>
        <v>10431906.177781422</v>
      </c>
      <c r="W135" s="21">
        <f ca="1">OFFSET(Assumptions!$B$6,W$1-1,0)*$E135</f>
        <v>5215953.0888907108</v>
      </c>
      <c r="X135" s="21">
        <f ca="1">OFFSET(Assumptions!$B$6,X$1-1,0)*$E135</f>
        <v>0</v>
      </c>
      <c r="Y135" s="21">
        <f ca="1">OFFSET(Assumptions!$B$6,Y$1-1,0)*$E135</f>
        <v>0</v>
      </c>
      <c r="Z135" s="21">
        <f ca="1">OFFSET(Assumptions!$B$6,Z$1-1,0)*$E135</f>
        <v>20863812.355562843</v>
      </c>
      <c r="AA135" s="21">
        <f ca="1">OFFSET(Assumptions!$B$6,AA$1-1,0)*$E135</f>
        <v>20863812.355562843</v>
      </c>
      <c r="AB135" s="21">
        <f ca="1">OFFSET(Assumptions!$B$6,AB$1-1,0)*$E135</f>
        <v>38598052.85779126</v>
      </c>
      <c r="AC135" s="24">
        <f t="shared" si="39"/>
        <v>0</v>
      </c>
      <c r="AD135" s="24">
        <f t="shared" si="28"/>
        <v>0</v>
      </c>
      <c r="AE135" s="24">
        <f t="shared" si="28"/>
        <v>0</v>
      </c>
      <c r="AF135" s="24">
        <f t="shared" si="28"/>
        <v>0</v>
      </c>
      <c r="AG135" s="24">
        <f t="shared" si="28"/>
        <v>0</v>
      </c>
      <c r="AH135" s="24">
        <f t="shared" si="28"/>
        <v>0</v>
      </c>
      <c r="AI135" s="24">
        <f t="shared" si="28"/>
        <v>0</v>
      </c>
      <c r="AJ135" s="24">
        <f t="shared" si="37"/>
        <v>0</v>
      </c>
      <c r="AK135" s="26">
        <f t="shared" ca="1" si="38"/>
        <v>4.5393523572112571E-4</v>
      </c>
      <c r="AL135" s="34">
        <f t="shared" ca="1" si="40"/>
        <v>4.3124423980744009E-2</v>
      </c>
    </row>
    <row r="136" spans="1:38" x14ac:dyDescent="0.25">
      <c r="A136" s="4">
        <f t="shared" si="29"/>
        <v>9</v>
      </c>
      <c r="B136" s="4">
        <f t="shared" si="30"/>
        <v>2012</v>
      </c>
      <c r="C136" s="9">
        <v>41157</v>
      </c>
      <c r="D136" s="12">
        <f ca="1">(1+Returns!E136)*D135</f>
        <v>104416435.87994017</v>
      </c>
      <c r="E136" s="12">
        <f t="shared" ca="1" si="31"/>
        <v>104329929.35698053</v>
      </c>
      <c r="F136" s="12">
        <f t="shared" ca="1" si="32"/>
        <v>104319998.47113298</v>
      </c>
      <c r="G136" s="14">
        <f ca="1">G135*(1+Returns!G136)+AC136</f>
        <v>8345913.3507521339</v>
      </c>
      <c r="H136" s="14">
        <f ca="1">H135*(1+Returns!H136)+AD136</f>
        <v>10441444.173146572</v>
      </c>
      <c r="I136" s="14">
        <f ca="1">I135*(1+Returns!I136)+AE136</f>
        <v>5220935.7864054339</v>
      </c>
      <c r="J136" s="14">
        <f ca="1">J135*(1+Returns!J136)+AF136</f>
        <v>0</v>
      </c>
      <c r="K136" s="14">
        <f ca="1">K135*(1+Returns!K136)+AG136</f>
        <v>0</v>
      </c>
      <c r="L136" s="14">
        <f ca="1">L135*(1+Returns!L136)+AH136</f>
        <v>20882802.717404921</v>
      </c>
      <c r="M136" s="14">
        <f ca="1">M135*(1+Returns!M136)+AI136</f>
        <v>20883230.590660751</v>
      </c>
      <c r="N136" s="14">
        <f ca="1">N135*(1+Returns!N136)+AJ136-R136-T136</f>
        <v>38555602.738610715</v>
      </c>
      <c r="O136" s="17">
        <f ca="1">(Assumptions!$B$16 / 252)*F135</f>
        <v>3311.506107875382</v>
      </c>
      <c r="P136" s="17">
        <f t="shared" ca="1" si="33"/>
        <v>9930.8858475525431</v>
      </c>
      <c r="Q136" s="16">
        <f t="shared" si="34"/>
        <v>0</v>
      </c>
      <c r="R136" s="17">
        <f t="shared" si="35"/>
        <v>0</v>
      </c>
      <c r="S136" s="19">
        <f t="shared" si="36"/>
        <v>0</v>
      </c>
      <c r="T136" s="20">
        <f ca="1">IF(AND(S136=1,F135&gt;D135),[1]Assumptions!$B$19*(F135-D135),0)</f>
        <v>0</v>
      </c>
      <c r="U136" s="21">
        <f ca="1">OFFSET(Assumptions!$B$6,U$1-1,0)*$E136</f>
        <v>8346394.3485584427</v>
      </c>
      <c r="V136" s="21">
        <f ca="1">OFFSET(Assumptions!$B$6,V$1-1,0)*$E136</f>
        <v>10432992.935698055</v>
      </c>
      <c r="W136" s="21">
        <f ca="1">OFFSET(Assumptions!$B$6,W$1-1,0)*$E136</f>
        <v>5216496.4678490274</v>
      </c>
      <c r="X136" s="21">
        <f ca="1">OFFSET(Assumptions!$B$6,X$1-1,0)*$E136</f>
        <v>0</v>
      </c>
      <c r="Y136" s="21">
        <f ca="1">OFFSET(Assumptions!$B$6,Y$1-1,0)*$E136</f>
        <v>0</v>
      </c>
      <c r="Z136" s="21">
        <f ca="1">OFFSET(Assumptions!$B$6,Z$1-1,0)*$E136</f>
        <v>20865985.871396109</v>
      </c>
      <c r="AA136" s="21">
        <f ca="1">OFFSET(Assumptions!$B$6,AA$1-1,0)*$E136</f>
        <v>20865985.871396109</v>
      </c>
      <c r="AB136" s="21">
        <f ca="1">OFFSET(Assumptions!$B$6,AB$1-1,0)*$E136</f>
        <v>38602073.862082794</v>
      </c>
      <c r="AC136" s="24">
        <f t="shared" si="39"/>
        <v>0</v>
      </c>
      <c r="AD136" s="24">
        <f t="shared" si="28"/>
        <v>0</v>
      </c>
      <c r="AE136" s="24">
        <f t="shared" si="28"/>
        <v>0</v>
      </c>
      <c r="AF136" s="24">
        <f t="shared" si="28"/>
        <v>0</v>
      </c>
      <c r="AG136" s="24">
        <f t="shared" si="28"/>
        <v>0</v>
      </c>
      <c r="AH136" s="24">
        <f t="shared" si="28"/>
        <v>0</v>
      </c>
      <c r="AI136" s="24">
        <f t="shared" si="28"/>
        <v>0</v>
      </c>
      <c r="AJ136" s="24">
        <f t="shared" si="37"/>
        <v>0</v>
      </c>
      <c r="AK136" s="26">
        <f t="shared" ca="1" si="38"/>
        <v>7.2436929715591347E-5</v>
      </c>
      <c r="AL136" s="34">
        <f t="shared" ca="1" si="40"/>
        <v>4.3199984711328465E-2</v>
      </c>
    </row>
    <row r="137" spans="1:38" x14ac:dyDescent="0.25">
      <c r="A137" s="4">
        <f t="shared" si="29"/>
        <v>9</v>
      </c>
      <c r="B137" s="4">
        <f t="shared" si="30"/>
        <v>2012</v>
      </c>
      <c r="C137" s="9">
        <v>41158</v>
      </c>
      <c r="D137" s="12">
        <f ca="1">(1+Returns!E137)*D136</f>
        <v>104445981.55463676</v>
      </c>
      <c r="E137" s="12">
        <f t="shared" ca="1" si="31"/>
        <v>104340807.66094774</v>
      </c>
      <c r="F137" s="12">
        <f t="shared" ca="1" si="32"/>
        <v>104327565.02911697</v>
      </c>
      <c r="G137" s="14">
        <f ca="1">G136*(1+Returns!G137)+AC137</f>
        <v>8328703.4411419602</v>
      </c>
      <c r="H137" s="14">
        <f ca="1">H136*(1+Returns!H137)+AD137</f>
        <v>10444541.04296218</v>
      </c>
      <c r="I137" s="14">
        <f ca="1">I136*(1+Returns!I137)+AE137</f>
        <v>5222555.2243017964</v>
      </c>
      <c r="J137" s="14">
        <f ca="1">J136*(1+Returns!J137)+AF137</f>
        <v>0</v>
      </c>
      <c r="K137" s="14">
        <f ca="1">K136*(1+Returns!K137)+AG137</f>
        <v>0</v>
      </c>
      <c r="L137" s="14">
        <f ca="1">L136*(1+Returns!L137)+AH137</f>
        <v>20888968.003793873</v>
      </c>
      <c r="M137" s="14">
        <f ca="1">M136*(1+Returns!M137)+AI137</f>
        <v>20889538.048502449</v>
      </c>
      <c r="N137" s="14">
        <f ca="1">N136*(1+Returns!N137)+AJ137-R137-T137</f>
        <v>38566501.900245488</v>
      </c>
      <c r="O137" s="17">
        <f ca="1">(Assumptions!$B$16 / 252)*F136</f>
        <v>3311.7459832105706</v>
      </c>
      <c r="P137" s="17">
        <f t="shared" ca="1" si="33"/>
        <v>13242.631830763114</v>
      </c>
      <c r="Q137" s="16">
        <f t="shared" si="34"/>
        <v>0</v>
      </c>
      <c r="R137" s="17">
        <f t="shared" si="35"/>
        <v>0</v>
      </c>
      <c r="S137" s="19">
        <f t="shared" si="36"/>
        <v>0</v>
      </c>
      <c r="T137" s="20">
        <f ca="1">IF(AND(S137=1,F136&gt;D136),[1]Assumptions!$B$19*(F136-D136),0)</f>
        <v>0</v>
      </c>
      <c r="U137" s="21">
        <f ca="1">OFFSET(Assumptions!$B$6,U$1-1,0)*$E137</f>
        <v>8347264.6128758192</v>
      </c>
      <c r="V137" s="21">
        <f ca="1">OFFSET(Assumptions!$B$6,V$1-1,0)*$E137</f>
        <v>10434080.766094774</v>
      </c>
      <c r="W137" s="21">
        <f ca="1">OFFSET(Assumptions!$B$6,W$1-1,0)*$E137</f>
        <v>5217040.383047387</v>
      </c>
      <c r="X137" s="21">
        <f ca="1">OFFSET(Assumptions!$B$6,X$1-1,0)*$E137</f>
        <v>0</v>
      </c>
      <c r="Y137" s="21">
        <f ca="1">OFFSET(Assumptions!$B$6,Y$1-1,0)*$E137</f>
        <v>0</v>
      </c>
      <c r="Z137" s="21">
        <f ca="1">OFFSET(Assumptions!$B$6,Z$1-1,0)*$E137</f>
        <v>20868161.532189548</v>
      </c>
      <c r="AA137" s="21">
        <f ca="1">OFFSET(Assumptions!$B$6,AA$1-1,0)*$E137</f>
        <v>20868161.532189548</v>
      </c>
      <c r="AB137" s="21">
        <f ca="1">OFFSET(Assumptions!$B$6,AB$1-1,0)*$E137</f>
        <v>38606098.834550664</v>
      </c>
      <c r="AC137" s="24">
        <f t="shared" si="39"/>
        <v>0</v>
      </c>
      <c r="AD137" s="24">
        <f t="shared" si="28"/>
        <v>0</v>
      </c>
      <c r="AE137" s="24">
        <f t="shared" si="28"/>
        <v>0</v>
      </c>
      <c r="AF137" s="24">
        <f t="shared" si="28"/>
        <v>0</v>
      </c>
      <c r="AG137" s="24">
        <f t="shared" si="28"/>
        <v>0</v>
      </c>
      <c r="AH137" s="24">
        <f t="shared" si="28"/>
        <v>0</v>
      </c>
      <c r="AI137" s="24">
        <f t="shared" si="28"/>
        <v>0</v>
      </c>
      <c r="AJ137" s="24">
        <f t="shared" si="37"/>
        <v>0</v>
      </c>
      <c r="AK137" s="26">
        <f t="shared" ca="1" si="38"/>
        <v>7.2532190326768387E-5</v>
      </c>
      <c r="AL137" s="34">
        <f t="shared" ca="1" si="40"/>
        <v>4.3275650291168422E-2</v>
      </c>
    </row>
    <row r="138" spans="1:38" x14ac:dyDescent="0.25">
      <c r="A138" s="4">
        <f t="shared" si="29"/>
        <v>9</v>
      </c>
      <c r="B138" s="4">
        <f t="shared" si="30"/>
        <v>2012</v>
      </c>
      <c r="C138" s="9">
        <v>41162</v>
      </c>
      <c r="D138" s="12">
        <f ca="1">(1+Returns!E138)*D137</f>
        <v>104475535.58957747</v>
      </c>
      <c r="E138" s="12">
        <f t="shared" ca="1" si="31"/>
        <v>104339615.32460913</v>
      </c>
      <c r="F138" s="12">
        <f t="shared" ca="1" si="32"/>
        <v>104323060.70658697</v>
      </c>
      <c r="G138" s="14">
        <f ca="1">G137*(1+Returns!G138)+AC138</f>
        <v>8299414.6640789788</v>
      </c>
      <c r="H138" s="14">
        <f ca="1">H137*(1+Returns!H138)+AD138</f>
        <v>10447638.831290832</v>
      </c>
      <c r="I138" s="14">
        <f ca="1">I137*(1+Returns!I138)+AE138</f>
        <v>5224175.1645178972</v>
      </c>
      <c r="J138" s="14">
        <f ca="1">J137*(1+Returns!J138)+AF138</f>
        <v>0</v>
      </c>
      <c r="K138" s="14">
        <f ca="1">K137*(1+Returns!K138)+AG138</f>
        <v>0</v>
      </c>
      <c r="L138" s="14">
        <f ca="1">L137*(1+Returns!L138)+AH138</f>
        <v>20895135.110377021</v>
      </c>
      <c r="M138" s="14">
        <f ca="1">M137*(1+Returns!M138)+AI138</f>
        <v>20895847.411414545</v>
      </c>
      <c r="N138" s="14">
        <f ca="1">N137*(1+Returns!N138)+AJ138-R138-T138</f>
        <v>38577404.142929859</v>
      </c>
      <c r="O138" s="17">
        <f ca="1">(Assumptions!$B$16 / 252)*F137</f>
        <v>3311.9861914005387</v>
      </c>
      <c r="P138" s="17">
        <f t="shared" ca="1" si="33"/>
        <v>16554.618022163653</v>
      </c>
      <c r="Q138" s="16">
        <f t="shared" si="34"/>
        <v>0</v>
      </c>
      <c r="R138" s="17">
        <f t="shared" si="35"/>
        <v>0</v>
      </c>
      <c r="S138" s="19">
        <f t="shared" si="36"/>
        <v>0</v>
      </c>
      <c r="T138" s="20">
        <f ca="1">IF(AND(S138=1,F137&gt;D137),[1]Assumptions!$B$19*(F137-D137),0)</f>
        <v>0</v>
      </c>
      <c r="U138" s="21">
        <f ca="1">OFFSET(Assumptions!$B$6,U$1-1,0)*$E138</f>
        <v>8347169.2259687306</v>
      </c>
      <c r="V138" s="21">
        <f ca="1">OFFSET(Assumptions!$B$6,V$1-1,0)*$E138</f>
        <v>10433961.532460913</v>
      </c>
      <c r="W138" s="21">
        <f ca="1">OFFSET(Assumptions!$B$6,W$1-1,0)*$E138</f>
        <v>5216980.7662304565</v>
      </c>
      <c r="X138" s="21">
        <f ca="1">OFFSET(Assumptions!$B$6,X$1-1,0)*$E138</f>
        <v>0</v>
      </c>
      <c r="Y138" s="21">
        <f ca="1">OFFSET(Assumptions!$B$6,Y$1-1,0)*$E138</f>
        <v>0</v>
      </c>
      <c r="Z138" s="21">
        <f ca="1">OFFSET(Assumptions!$B$6,Z$1-1,0)*$E138</f>
        <v>20867923.064921826</v>
      </c>
      <c r="AA138" s="21">
        <f ca="1">OFFSET(Assumptions!$B$6,AA$1-1,0)*$E138</f>
        <v>20867923.064921826</v>
      </c>
      <c r="AB138" s="21">
        <f ca="1">OFFSET(Assumptions!$B$6,AB$1-1,0)*$E138</f>
        <v>38605657.670105375</v>
      </c>
      <c r="AC138" s="24">
        <f t="shared" si="39"/>
        <v>0</v>
      </c>
      <c r="AD138" s="24">
        <f t="shared" si="28"/>
        <v>0</v>
      </c>
      <c r="AE138" s="24">
        <f t="shared" si="28"/>
        <v>0</v>
      </c>
      <c r="AF138" s="24">
        <f t="shared" si="28"/>
        <v>0</v>
      </c>
      <c r="AG138" s="24">
        <f t="shared" si="28"/>
        <v>0</v>
      </c>
      <c r="AH138" s="24">
        <f t="shared" si="28"/>
        <v>0</v>
      </c>
      <c r="AI138" s="24">
        <f t="shared" si="28"/>
        <v>0</v>
      </c>
      <c r="AJ138" s="24">
        <f t="shared" si="37"/>
        <v>0</v>
      </c>
      <c r="AK138" s="26">
        <f t="shared" ca="1" si="38"/>
        <v>-4.317480743221136E-5</v>
      </c>
      <c r="AL138" s="34">
        <f t="shared" ca="1" si="40"/>
        <v>4.3230607065868343E-2</v>
      </c>
    </row>
    <row r="139" spans="1:38" x14ac:dyDescent="0.25">
      <c r="A139" s="4">
        <f t="shared" si="29"/>
        <v>9</v>
      </c>
      <c r="B139" s="4">
        <f t="shared" si="30"/>
        <v>2012</v>
      </c>
      <c r="C139" s="9">
        <v>41163</v>
      </c>
      <c r="D139" s="12">
        <f ca="1">(1+Returns!E139)*D138</f>
        <v>104505059.33117974</v>
      </c>
      <c r="E139" s="12">
        <f t="shared" ca="1" si="31"/>
        <v>104307937.89079675</v>
      </c>
      <c r="F139" s="12">
        <f t="shared" ca="1" si="32"/>
        <v>104288071.42957756</v>
      </c>
      <c r="G139" s="14">
        <f ca="1">G138*(1+Returns!G139)+AC139</f>
        <v>8239669.2646219367</v>
      </c>
      <c r="H139" s="14">
        <f ca="1">H138*(1+Returns!H139)+AD139</f>
        <v>10450733.493350938</v>
      </c>
      <c r="I139" s="14">
        <f ca="1">I138*(1+Returns!I139)+AE139</f>
        <v>5225793.4954351485</v>
      </c>
      <c r="J139" s="14">
        <f ca="1">J138*(1+Returns!J139)+AF139</f>
        <v>0</v>
      </c>
      <c r="K139" s="14">
        <f ca="1">K138*(1+Returns!K139)+AG139</f>
        <v>0</v>
      </c>
      <c r="L139" s="14">
        <f ca="1">L138*(1+Returns!L139)+AH139</f>
        <v>20901295.983413942</v>
      </c>
      <c r="M139" s="14">
        <f ca="1">M138*(1+Returns!M139)+AI139</f>
        <v>20902150.446782678</v>
      </c>
      <c r="N139" s="14">
        <f ca="1">N138*(1+Returns!N139)+AJ139-R139-T139</f>
        <v>38588295.207192115</v>
      </c>
      <c r="O139" s="17">
        <f ca="1">(Assumptions!$B$16 / 252)*F138</f>
        <v>3311.8431970345068</v>
      </c>
      <c r="P139" s="17">
        <f t="shared" ca="1" si="33"/>
        <v>19866.461219198161</v>
      </c>
      <c r="Q139" s="16">
        <f t="shared" si="34"/>
        <v>0</v>
      </c>
      <c r="R139" s="17">
        <f t="shared" si="35"/>
        <v>0</v>
      </c>
      <c r="S139" s="19">
        <f t="shared" si="36"/>
        <v>0</v>
      </c>
      <c r="T139" s="20">
        <f ca="1">IF(AND(S139=1,F138&gt;D138),[1]Assumptions!$B$19*(F138-D138),0)</f>
        <v>0</v>
      </c>
      <c r="U139" s="21">
        <f ca="1">OFFSET(Assumptions!$B$6,U$1-1,0)*$E139</f>
        <v>8344635.0312637398</v>
      </c>
      <c r="V139" s="21">
        <f ca="1">OFFSET(Assumptions!$B$6,V$1-1,0)*$E139</f>
        <v>10430793.789079675</v>
      </c>
      <c r="W139" s="21">
        <f ca="1">OFFSET(Assumptions!$B$6,W$1-1,0)*$E139</f>
        <v>5215396.8945398377</v>
      </c>
      <c r="X139" s="21">
        <f ca="1">OFFSET(Assumptions!$B$6,X$1-1,0)*$E139</f>
        <v>0</v>
      </c>
      <c r="Y139" s="21">
        <f ca="1">OFFSET(Assumptions!$B$6,Y$1-1,0)*$E139</f>
        <v>0</v>
      </c>
      <c r="Z139" s="21">
        <f ca="1">OFFSET(Assumptions!$B$6,Z$1-1,0)*$E139</f>
        <v>20861587.578159351</v>
      </c>
      <c r="AA139" s="21">
        <f ca="1">OFFSET(Assumptions!$B$6,AA$1-1,0)*$E139</f>
        <v>20861587.578159351</v>
      </c>
      <c r="AB139" s="21">
        <f ca="1">OFFSET(Assumptions!$B$6,AB$1-1,0)*$E139</f>
        <v>38593937.019594796</v>
      </c>
      <c r="AC139" s="24">
        <f t="shared" si="39"/>
        <v>0</v>
      </c>
      <c r="AD139" s="24">
        <f t="shared" si="28"/>
        <v>0</v>
      </c>
      <c r="AE139" s="24">
        <f t="shared" si="28"/>
        <v>0</v>
      </c>
      <c r="AF139" s="24">
        <f t="shared" si="28"/>
        <v>0</v>
      </c>
      <c r="AG139" s="24">
        <f t="shared" si="28"/>
        <v>0</v>
      </c>
      <c r="AH139" s="24">
        <f t="shared" si="28"/>
        <v>0</v>
      </c>
      <c r="AI139" s="24">
        <f t="shared" si="28"/>
        <v>0</v>
      </c>
      <c r="AJ139" s="24">
        <f t="shared" si="37"/>
        <v>0</v>
      </c>
      <c r="AK139" s="26">
        <f t="shared" ca="1" si="38"/>
        <v>-3.3539350525590983E-4</v>
      </c>
      <c r="AL139" s="34">
        <f t="shared" ca="1" si="40"/>
        <v>4.2880714295774336E-2</v>
      </c>
    </row>
    <row r="140" spans="1:38" x14ac:dyDescent="0.25">
      <c r="A140" s="4">
        <f t="shared" si="29"/>
        <v>9</v>
      </c>
      <c r="B140" s="4">
        <f t="shared" si="30"/>
        <v>2012</v>
      </c>
      <c r="C140" s="9">
        <v>41164</v>
      </c>
      <c r="D140" s="12">
        <f ca="1">(1+Returns!E140)*D139</f>
        <v>104534552.7490242</v>
      </c>
      <c r="E140" s="12">
        <f t="shared" ca="1" si="31"/>
        <v>104343879.24529278</v>
      </c>
      <c r="F140" s="12">
        <f t="shared" ca="1" si="32"/>
        <v>104320702.05164725</v>
      </c>
      <c r="G140" s="14">
        <f ca="1">G139*(1+Returns!G140)+AC140</f>
        <v>8247571.1584791522</v>
      </c>
      <c r="H140" s="14">
        <f ca="1">H139*(1+Returns!H140)+AD140</f>
        <v>10453825.025801491</v>
      </c>
      <c r="I140" s="14">
        <f ca="1">I139*(1+Returns!I140)+AE140</f>
        <v>5227410.2152278749</v>
      </c>
      <c r="J140" s="14">
        <f ca="1">J139*(1+Returns!J140)+AF140</f>
        <v>0</v>
      </c>
      <c r="K140" s="14">
        <f ca="1">K139*(1+Returns!K140)+AG140</f>
        <v>0</v>
      </c>
      <c r="L140" s="14">
        <f ca="1">L139*(1+Returns!L140)+AH140</f>
        <v>20907450.616283476</v>
      </c>
      <c r="M140" s="14">
        <f ca="1">M139*(1+Returns!M140)+AI140</f>
        <v>20908447.147679172</v>
      </c>
      <c r="N140" s="14">
        <f ca="1">N139*(1+Returns!N140)+AJ140-R140-T140</f>
        <v>38599175.081821606</v>
      </c>
      <c r="O140" s="17">
        <f ca="1">(Assumptions!$B$16 / 252)*F139</f>
        <v>3310.7324263357955</v>
      </c>
      <c r="P140" s="17">
        <f t="shared" ca="1" si="33"/>
        <v>23177.193645533956</v>
      </c>
      <c r="Q140" s="16">
        <f t="shared" si="34"/>
        <v>0</v>
      </c>
      <c r="R140" s="17">
        <f t="shared" si="35"/>
        <v>0</v>
      </c>
      <c r="S140" s="19">
        <f t="shared" si="36"/>
        <v>0</v>
      </c>
      <c r="T140" s="20">
        <f ca="1">IF(AND(S140=1,F139&gt;D139),[1]Assumptions!$B$19*(F139-D139),0)</f>
        <v>0</v>
      </c>
      <c r="U140" s="21">
        <f ca="1">OFFSET(Assumptions!$B$6,U$1-1,0)*$E140</f>
        <v>8347510.3396234224</v>
      </c>
      <c r="V140" s="21">
        <f ca="1">OFFSET(Assumptions!$B$6,V$1-1,0)*$E140</f>
        <v>10434387.924529279</v>
      </c>
      <c r="W140" s="21">
        <f ca="1">OFFSET(Assumptions!$B$6,W$1-1,0)*$E140</f>
        <v>5217193.9622646393</v>
      </c>
      <c r="X140" s="21">
        <f ca="1">OFFSET(Assumptions!$B$6,X$1-1,0)*$E140</f>
        <v>0</v>
      </c>
      <c r="Y140" s="21">
        <f ca="1">OFFSET(Assumptions!$B$6,Y$1-1,0)*$E140</f>
        <v>0</v>
      </c>
      <c r="Z140" s="21">
        <f ca="1">OFFSET(Assumptions!$B$6,Z$1-1,0)*$E140</f>
        <v>20868775.849058557</v>
      </c>
      <c r="AA140" s="21">
        <f ca="1">OFFSET(Assumptions!$B$6,AA$1-1,0)*$E140</f>
        <v>20868775.849058557</v>
      </c>
      <c r="AB140" s="21">
        <f ca="1">OFFSET(Assumptions!$B$6,AB$1-1,0)*$E140</f>
        <v>38607235.320758328</v>
      </c>
      <c r="AC140" s="24">
        <f t="shared" si="39"/>
        <v>0</v>
      </c>
      <c r="AD140" s="24">
        <f t="shared" si="28"/>
        <v>0</v>
      </c>
      <c r="AE140" s="24">
        <f t="shared" si="28"/>
        <v>0</v>
      </c>
      <c r="AF140" s="24">
        <f t="shared" si="28"/>
        <v>0</v>
      </c>
      <c r="AG140" s="24">
        <f t="shared" si="28"/>
        <v>0</v>
      </c>
      <c r="AH140" s="24">
        <f t="shared" si="28"/>
        <v>0</v>
      </c>
      <c r="AI140" s="24">
        <f t="shared" si="28"/>
        <v>0</v>
      </c>
      <c r="AJ140" s="24">
        <f t="shared" si="37"/>
        <v>0</v>
      </c>
      <c r="AK140" s="26">
        <f t="shared" ca="1" si="38"/>
        <v>3.1288930385220404E-4</v>
      </c>
      <c r="AL140" s="34">
        <f t="shared" ca="1" si="40"/>
        <v>4.3207020516471184E-2</v>
      </c>
    </row>
    <row r="141" spans="1:38" x14ac:dyDescent="0.25">
      <c r="A141" s="4">
        <f t="shared" si="29"/>
        <v>9</v>
      </c>
      <c r="B141" s="4">
        <f t="shared" si="30"/>
        <v>2012</v>
      </c>
      <c r="C141" s="9">
        <v>41165</v>
      </c>
      <c r="D141" s="12">
        <f ca="1">(1+Returns!E141)*D140</f>
        <v>104564016.85806204</v>
      </c>
      <c r="E141" s="12">
        <f t="shared" ca="1" si="31"/>
        <v>104323317.33294725</v>
      </c>
      <c r="F141" s="12">
        <f t="shared" ca="1" si="32"/>
        <v>104296828.37098262</v>
      </c>
      <c r="G141" s="14">
        <f ca="1">G140*(1+Returns!G141)+AC141</f>
        <v>8198997.3277979819</v>
      </c>
      <c r="H141" s="14">
        <f ca="1">H140*(1+Returns!H141)+AD141</f>
        <v>10456913.534695797</v>
      </c>
      <c r="I141" s="14">
        <f ca="1">I140*(1+Returns!I141)+AE141</f>
        <v>5229025.3791833185</v>
      </c>
      <c r="J141" s="14">
        <f ca="1">J140*(1+Returns!J141)+AF141</f>
        <v>0</v>
      </c>
      <c r="K141" s="14">
        <f ca="1">K140*(1+Returns!K141)+AG141</f>
        <v>0</v>
      </c>
      <c r="L141" s="14">
        <f ca="1">L140*(1+Returns!L141)+AH141</f>
        <v>20913599.220183279</v>
      </c>
      <c r="M141" s="14">
        <f ca="1">M140*(1+Returns!M141)+AI141</f>
        <v>20914737.72983785</v>
      </c>
      <c r="N141" s="14">
        <f ca="1">N140*(1+Returns!N141)+AJ141-R141-T141</f>
        <v>38610044.141249038</v>
      </c>
      <c r="O141" s="17">
        <f ca="1">(Assumptions!$B$16 / 252)*F140</f>
        <v>3311.7683190999123</v>
      </c>
      <c r="P141" s="17">
        <f t="shared" ca="1" si="33"/>
        <v>26488.961964633869</v>
      </c>
      <c r="Q141" s="16">
        <f t="shared" si="34"/>
        <v>0</v>
      </c>
      <c r="R141" s="17">
        <f t="shared" si="35"/>
        <v>0</v>
      </c>
      <c r="S141" s="19">
        <f t="shared" si="36"/>
        <v>0</v>
      </c>
      <c r="T141" s="20">
        <f ca="1">IF(AND(S141=1,F140&gt;D140),[1]Assumptions!$B$19*(F140-D140),0)</f>
        <v>0</v>
      </c>
      <c r="U141" s="21">
        <f ca="1">OFFSET(Assumptions!$B$6,U$1-1,0)*$E141</f>
        <v>8345865.3866357803</v>
      </c>
      <c r="V141" s="21">
        <f ca="1">OFFSET(Assumptions!$B$6,V$1-1,0)*$E141</f>
        <v>10432331.733294725</v>
      </c>
      <c r="W141" s="21">
        <f ca="1">OFFSET(Assumptions!$B$6,W$1-1,0)*$E141</f>
        <v>5216165.8666473627</v>
      </c>
      <c r="X141" s="21">
        <f ca="1">OFFSET(Assumptions!$B$6,X$1-1,0)*$E141</f>
        <v>0</v>
      </c>
      <c r="Y141" s="21">
        <f ca="1">OFFSET(Assumptions!$B$6,Y$1-1,0)*$E141</f>
        <v>0</v>
      </c>
      <c r="Z141" s="21">
        <f ca="1">OFFSET(Assumptions!$B$6,Z$1-1,0)*$E141</f>
        <v>20864663.466589451</v>
      </c>
      <c r="AA141" s="21">
        <f ca="1">OFFSET(Assumptions!$B$6,AA$1-1,0)*$E141</f>
        <v>20864663.466589451</v>
      </c>
      <c r="AB141" s="21">
        <f ca="1">OFFSET(Assumptions!$B$6,AB$1-1,0)*$E141</f>
        <v>38599627.413190484</v>
      </c>
      <c r="AC141" s="24">
        <f t="shared" si="39"/>
        <v>0</v>
      </c>
      <c r="AD141" s="24">
        <f t="shared" si="28"/>
        <v>0</v>
      </c>
      <c r="AE141" s="24">
        <f t="shared" si="28"/>
        <v>0</v>
      </c>
      <c r="AF141" s="24">
        <f t="shared" si="28"/>
        <v>0</v>
      </c>
      <c r="AG141" s="24">
        <f t="shared" si="28"/>
        <v>0</v>
      </c>
      <c r="AH141" s="24">
        <f t="shared" si="28"/>
        <v>0</v>
      </c>
      <c r="AI141" s="24">
        <f t="shared" si="28"/>
        <v>0</v>
      </c>
      <c r="AJ141" s="24">
        <f t="shared" si="37"/>
        <v>0</v>
      </c>
      <c r="AK141" s="26">
        <f t="shared" ca="1" si="38"/>
        <v>-2.2884892638863619E-4</v>
      </c>
      <c r="AL141" s="34">
        <f t="shared" ca="1" si="40"/>
        <v>4.2968283709824862E-2</v>
      </c>
    </row>
    <row r="142" spans="1:38" x14ac:dyDescent="0.25">
      <c r="A142" s="4">
        <f t="shared" si="29"/>
        <v>9</v>
      </c>
      <c r="B142" s="4">
        <f t="shared" si="30"/>
        <v>2012</v>
      </c>
      <c r="C142" s="9">
        <v>41166</v>
      </c>
      <c r="D142" s="12">
        <f ca="1">(1+Returns!E142)*D141</f>
        <v>104593489.27185367</v>
      </c>
      <c r="E142" s="12">
        <f t="shared" ca="1" si="31"/>
        <v>104332967.56715715</v>
      </c>
      <c r="F142" s="12">
        <f t="shared" ca="1" si="32"/>
        <v>104303167.59476803</v>
      </c>
      <c r="G142" s="14">
        <f ca="1">G141*(1+Returns!G142)+AC142</f>
        <v>8180627.4707183102</v>
      </c>
      <c r="H142" s="14">
        <f ca="1">H141*(1+Returns!H142)+AD142</f>
        <v>10460002.956068279</v>
      </c>
      <c r="I142" s="14">
        <f ca="1">I141*(1+Returns!I142)+AE142</f>
        <v>5230641.0421917345</v>
      </c>
      <c r="J142" s="14">
        <f ca="1">J141*(1+Returns!J142)+AF142</f>
        <v>0</v>
      </c>
      <c r="K142" s="14">
        <f ca="1">K141*(1+Returns!K142)+AG142</f>
        <v>0</v>
      </c>
      <c r="L142" s="14">
        <f ca="1">L141*(1+Returns!L142)+AH142</f>
        <v>20919749.632305931</v>
      </c>
      <c r="M142" s="14">
        <f ca="1">M141*(1+Returns!M142)+AI142</f>
        <v>20921030.204601157</v>
      </c>
      <c r="N142" s="14">
        <f ca="1">N141*(1+Returns!N142)+AJ142-R142-T142</f>
        <v>38620916.261271745</v>
      </c>
      <c r="O142" s="17">
        <f ca="1">(Assumptions!$B$16 / 252)*F141</f>
        <v>3311.0104244756385</v>
      </c>
      <c r="P142" s="17">
        <f t="shared" ca="1" si="33"/>
        <v>29799.972389109505</v>
      </c>
      <c r="Q142" s="16">
        <f t="shared" si="34"/>
        <v>0</v>
      </c>
      <c r="R142" s="17">
        <f t="shared" si="35"/>
        <v>0</v>
      </c>
      <c r="S142" s="19">
        <f t="shared" si="36"/>
        <v>0</v>
      </c>
      <c r="T142" s="20">
        <f ca="1">IF(AND(S142=1,F141&gt;D141),[1]Assumptions!$B$19*(F141-D141),0)</f>
        <v>0</v>
      </c>
      <c r="U142" s="21">
        <f ca="1">OFFSET(Assumptions!$B$6,U$1-1,0)*$E142</f>
        <v>8346637.4053725721</v>
      </c>
      <c r="V142" s="21">
        <f ca="1">OFFSET(Assumptions!$B$6,V$1-1,0)*$E142</f>
        <v>10433296.756715715</v>
      </c>
      <c r="W142" s="21">
        <f ca="1">OFFSET(Assumptions!$B$6,W$1-1,0)*$E142</f>
        <v>5216648.3783578575</v>
      </c>
      <c r="X142" s="21">
        <f ca="1">OFFSET(Assumptions!$B$6,X$1-1,0)*$E142</f>
        <v>0</v>
      </c>
      <c r="Y142" s="21">
        <f ca="1">OFFSET(Assumptions!$B$6,Y$1-1,0)*$E142</f>
        <v>0</v>
      </c>
      <c r="Z142" s="21">
        <f ca="1">OFFSET(Assumptions!$B$6,Z$1-1,0)*$E142</f>
        <v>20866593.51343143</v>
      </c>
      <c r="AA142" s="21">
        <f ca="1">OFFSET(Assumptions!$B$6,AA$1-1,0)*$E142</f>
        <v>20866593.51343143</v>
      </c>
      <c r="AB142" s="21">
        <f ca="1">OFFSET(Assumptions!$B$6,AB$1-1,0)*$E142</f>
        <v>38603197.999848142</v>
      </c>
      <c r="AC142" s="24">
        <f t="shared" si="39"/>
        <v>0</v>
      </c>
      <c r="AD142" s="24">
        <f t="shared" si="28"/>
        <v>0</v>
      </c>
      <c r="AE142" s="24">
        <f t="shared" si="28"/>
        <v>0</v>
      </c>
      <c r="AF142" s="24">
        <f t="shared" si="28"/>
        <v>0</v>
      </c>
      <c r="AG142" s="24">
        <f t="shared" si="28"/>
        <v>0</v>
      </c>
      <c r="AH142" s="24">
        <f t="shared" si="28"/>
        <v>0</v>
      </c>
      <c r="AI142" s="24">
        <f t="shared" si="28"/>
        <v>0</v>
      </c>
      <c r="AJ142" s="24">
        <f t="shared" si="37"/>
        <v>0</v>
      </c>
      <c r="AK142" s="26">
        <f t="shared" ca="1" si="38"/>
        <v>6.0780599798082591E-5</v>
      </c>
      <c r="AL142" s="34">
        <f t="shared" ca="1" si="40"/>
        <v>4.3031675947679204E-2</v>
      </c>
    </row>
    <row r="143" spans="1:38" x14ac:dyDescent="0.25">
      <c r="A143" s="4">
        <f t="shared" si="29"/>
        <v>9</v>
      </c>
      <c r="B143" s="4">
        <f t="shared" si="30"/>
        <v>2012</v>
      </c>
      <c r="C143" s="9">
        <v>41169</v>
      </c>
      <c r="D143" s="12">
        <f ca="1">(1+Returns!E143)*D142</f>
        <v>104622931.29314882</v>
      </c>
      <c r="E143" s="12">
        <f t="shared" ca="1" si="31"/>
        <v>104392390.93717879</v>
      </c>
      <c r="F143" s="12">
        <f t="shared" ca="1" si="32"/>
        <v>104359279.75312001</v>
      </c>
      <c r="G143" s="14">
        <f ca="1">G142*(1+Returns!G143)+AC143</f>
        <v>8212059.3219866678</v>
      </c>
      <c r="H143" s="14">
        <f ca="1">H142*(1+Returns!H143)+AD143</f>
        <v>10463089.240295565</v>
      </c>
      <c r="I143" s="14">
        <f ca="1">I142*(1+Returns!I143)+AE143</f>
        <v>5232255.0899652252</v>
      </c>
      <c r="J143" s="14">
        <f ca="1">J142*(1+Returns!J143)+AF143</f>
        <v>0</v>
      </c>
      <c r="K143" s="14">
        <f ca="1">K142*(1+Returns!K143)+AG143</f>
        <v>0</v>
      </c>
      <c r="L143" s="14">
        <f ca="1">L142*(1+Returns!L143)+AH143</f>
        <v>20925893.789324451</v>
      </c>
      <c r="M143" s="14">
        <f ca="1">M142*(1+Returns!M143)+AI143</f>
        <v>20927316.329278827</v>
      </c>
      <c r="N143" s="14">
        <f ca="1">N142*(1+Returns!N143)+AJ143-R143-T143</f>
        <v>38631777.16632805</v>
      </c>
      <c r="O143" s="17">
        <f ca="1">(Assumptions!$B$16 / 252)*F142</f>
        <v>3311.2116696751755</v>
      </c>
      <c r="P143" s="17">
        <f t="shared" ca="1" si="33"/>
        <v>33111.184058784682</v>
      </c>
      <c r="Q143" s="16">
        <f t="shared" si="34"/>
        <v>0</v>
      </c>
      <c r="R143" s="17">
        <f t="shared" si="35"/>
        <v>0</v>
      </c>
      <c r="S143" s="19">
        <f t="shared" si="36"/>
        <v>0</v>
      </c>
      <c r="T143" s="20">
        <f ca="1">IF(AND(S143=1,F142&gt;D142),[1]Assumptions!$B$19*(F142-D142),0)</f>
        <v>0</v>
      </c>
      <c r="U143" s="21">
        <f ca="1">OFFSET(Assumptions!$B$6,U$1-1,0)*$E143</f>
        <v>8351391.2749743033</v>
      </c>
      <c r="V143" s="21">
        <f ca="1">OFFSET(Assumptions!$B$6,V$1-1,0)*$E143</f>
        <v>10439239.093717881</v>
      </c>
      <c r="W143" s="21">
        <f ca="1">OFFSET(Assumptions!$B$6,W$1-1,0)*$E143</f>
        <v>5219619.5468589403</v>
      </c>
      <c r="X143" s="21">
        <f ca="1">OFFSET(Assumptions!$B$6,X$1-1,0)*$E143</f>
        <v>0</v>
      </c>
      <c r="Y143" s="21">
        <f ca="1">OFFSET(Assumptions!$B$6,Y$1-1,0)*$E143</f>
        <v>0</v>
      </c>
      <c r="Z143" s="21">
        <f ca="1">OFFSET(Assumptions!$B$6,Z$1-1,0)*$E143</f>
        <v>20878478.187435761</v>
      </c>
      <c r="AA143" s="21">
        <f ca="1">OFFSET(Assumptions!$B$6,AA$1-1,0)*$E143</f>
        <v>20878478.187435761</v>
      </c>
      <c r="AB143" s="21">
        <f ca="1">OFFSET(Assumptions!$B$6,AB$1-1,0)*$E143</f>
        <v>38625184.64675615</v>
      </c>
      <c r="AC143" s="24">
        <f t="shared" si="39"/>
        <v>0</v>
      </c>
      <c r="AD143" s="24">
        <f t="shared" si="28"/>
        <v>0</v>
      </c>
      <c r="AE143" s="24">
        <f t="shared" si="28"/>
        <v>0</v>
      </c>
      <c r="AF143" s="24">
        <f t="shared" si="28"/>
        <v>0</v>
      </c>
      <c r="AG143" s="24">
        <f t="shared" si="28"/>
        <v>0</v>
      </c>
      <c r="AH143" s="24">
        <f t="shared" si="28"/>
        <v>0</v>
      </c>
      <c r="AI143" s="24">
        <f t="shared" si="28"/>
        <v>0</v>
      </c>
      <c r="AJ143" s="24">
        <f t="shared" si="37"/>
        <v>0</v>
      </c>
      <c r="AK143" s="26">
        <f t="shared" ca="1" si="38"/>
        <v>5.3797175719516588E-4</v>
      </c>
      <c r="AL143" s="34">
        <f t="shared" ca="1" si="40"/>
        <v>4.3592797531198935E-2</v>
      </c>
    </row>
    <row r="144" spans="1:38" x14ac:dyDescent="0.25">
      <c r="A144" s="4">
        <f t="shared" si="29"/>
        <v>9</v>
      </c>
      <c r="B144" s="4">
        <f t="shared" si="30"/>
        <v>2012</v>
      </c>
      <c r="C144" s="9">
        <v>41170</v>
      </c>
      <c r="D144" s="12">
        <f ca="1">(1+Returns!E144)*D143</f>
        <v>104652342.89159393</v>
      </c>
      <c r="E144" s="12">
        <f t="shared" ca="1" si="31"/>
        <v>104417284.71793264</v>
      </c>
      <c r="F144" s="12">
        <f t="shared" ca="1" si="32"/>
        <v>104380860.54086582</v>
      </c>
      <c r="G144" s="14">
        <f ca="1">G143*(1+Returns!G144)+AC144</f>
        <v>8208990.1863877233</v>
      </c>
      <c r="H144" s="14">
        <f ca="1">H143*(1+Returns!H144)+AD144</f>
        <v>10466172.384043461</v>
      </c>
      <c r="I144" s="14">
        <f ca="1">I143*(1+Returns!I144)+AE144</f>
        <v>5233867.5206816169</v>
      </c>
      <c r="J144" s="14">
        <f ca="1">J143*(1+Returns!J144)+AF144</f>
        <v>0</v>
      </c>
      <c r="K144" s="14">
        <f ca="1">K143*(1+Returns!K144)+AG144</f>
        <v>0</v>
      </c>
      <c r="L144" s="14">
        <f ca="1">L143*(1+Returns!L144)+AH144</f>
        <v>20932031.684631258</v>
      </c>
      <c r="M144" s="14">
        <f ca="1">M143*(1+Returns!M144)+AI144</f>
        <v>20933596.096956972</v>
      </c>
      <c r="N144" s="14">
        <f ca="1">N143*(1+Returns!N144)+AJ144-R144-T144</f>
        <v>38642626.8452316</v>
      </c>
      <c r="O144" s="17">
        <f ca="1">(Assumptions!$B$16 / 252)*F143</f>
        <v>3312.9930080355557</v>
      </c>
      <c r="P144" s="17">
        <f t="shared" ca="1" si="33"/>
        <v>36424.177066820237</v>
      </c>
      <c r="Q144" s="16">
        <f t="shared" si="34"/>
        <v>0</v>
      </c>
      <c r="R144" s="17">
        <f t="shared" si="35"/>
        <v>0</v>
      </c>
      <c r="S144" s="19">
        <f t="shared" si="36"/>
        <v>0</v>
      </c>
      <c r="T144" s="20">
        <f ca="1">IF(AND(S144=1,F143&gt;D143),[1]Assumptions!$B$19*(F143-D143),0)</f>
        <v>0</v>
      </c>
      <c r="U144" s="21">
        <f ca="1">OFFSET(Assumptions!$B$6,U$1-1,0)*$E144</f>
        <v>8353382.7774346117</v>
      </c>
      <c r="V144" s="21">
        <f ca="1">OFFSET(Assumptions!$B$6,V$1-1,0)*$E144</f>
        <v>10441728.471793264</v>
      </c>
      <c r="W144" s="21">
        <f ca="1">OFFSET(Assumptions!$B$6,W$1-1,0)*$E144</f>
        <v>5220864.2358966321</v>
      </c>
      <c r="X144" s="21">
        <f ca="1">OFFSET(Assumptions!$B$6,X$1-1,0)*$E144</f>
        <v>0</v>
      </c>
      <c r="Y144" s="21">
        <f ca="1">OFFSET(Assumptions!$B$6,Y$1-1,0)*$E144</f>
        <v>0</v>
      </c>
      <c r="Z144" s="21">
        <f ca="1">OFFSET(Assumptions!$B$6,Z$1-1,0)*$E144</f>
        <v>20883456.943586528</v>
      </c>
      <c r="AA144" s="21">
        <f ca="1">OFFSET(Assumptions!$B$6,AA$1-1,0)*$E144</f>
        <v>20883456.943586528</v>
      </c>
      <c r="AB144" s="21">
        <f ca="1">OFFSET(Assumptions!$B$6,AB$1-1,0)*$E144</f>
        <v>38634395.345635079</v>
      </c>
      <c r="AC144" s="24">
        <f t="shared" si="39"/>
        <v>0</v>
      </c>
      <c r="AD144" s="24">
        <f t="shared" si="28"/>
        <v>0</v>
      </c>
      <c r="AE144" s="24">
        <f t="shared" si="28"/>
        <v>0</v>
      </c>
      <c r="AF144" s="24">
        <f t="shared" si="28"/>
        <v>0</v>
      </c>
      <c r="AG144" s="24">
        <f t="shared" si="28"/>
        <v>0</v>
      </c>
      <c r="AH144" s="24">
        <f t="shared" si="28"/>
        <v>0</v>
      </c>
      <c r="AI144" s="24">
        <f t="shared" si="28"/>
        <v>0</v>
      </c>
      <c r="AJ144" s="24">
        <f t="shared" si="37"/>
        <v>0</v>
      </c>
      <c r="AK144" s="26">
        <f t="shared" ca="1" si="38"/>
        <v>2.0679318405480984E-4</v>
      </c>
      <c r="AL144" s="34">
        <f t="shared" ca="1" si="40"/>
        <v>4.3808605408657053E-2</v>
      </c>
    </row>
    <row r="145" spans="1:38" x14ac:dyDescent="0.25">
      <c r="A145" s="4">
        <f t="shared" si="29"/>
        <v>9</v>
      </c>
      <c r="B145" s="4">
        <f t="shared" si="30"/>
        <v>2012</v>
      </c>
      <c r="C145" s="9">
        <v>41171</v>
      </c>
      <c r="D145" s="12">
        <f ca="1">(1+Returns!E145)*D144</f>
        <v>104681724.03686075</v>
      </c>
      <c r="E145" s="12">
        <f t="shared" ca="1" si="31"/>
        <v>104440794.63069779</v>
      </c>
      <c r="F145" s="12">
        <f t="shared" ca="1" si="32"/>
        <v>104401056.77551855</v>
      </c>
      <c r="G145" s="14">
        <f ca="1">G144*(1+Returns!G145)+AC145</f>
        <v>8204565.8150407327</v>
      </c>
      <c r="H145" s="14">
        <f ca="1">H144*(1+Returns!H145)+AD145</f>
        <v>10469252.383980416</v>
      </c>
      <c r="I145" s="14">
        <f ca="1">I144*(1+Returns!I145)+AE145</f>
        <v>5235478.3325201152</v>
      </c>
      <c r="J145" s="14">
        <f ca="1">J144*(1+Returns!J145)+AF145</f>
        <v>0</v>
      </c>
      <c r="K145" s="14">
        <f ca="1">K144*(1+Returns!K145)+AG145</f>
        <v>0</v>
      </c>
      <c r="L145" s="14">
        <f ca="1">L144*(1+Returns!L145)+AH145</f>
        <v>20938163.311624058</v>
      </c>
      <c r="M145" s="14">
        <f ca="1">M144*(1+Returns!M145)+AI145</f>
        <v>20939869.500727106</v>
      </c>
      <c r="N145" s="14">
        <f ca="1">N144*(1+Returns!N145)+AJ145-R145-T145</f>
        <v>38653465.286805354</v>
      </c>
      <c r="O145" s="17">
        <f ca="1">(Assumptions!$B$16 / 252)*F144</f>
        <v>3313.6781124084387</v>
      </c>
      <c r="P145" s="17">
        <f t="shared" ca="1" si="33"/>
        <v>39737.855179228674</v>
      </c>
      <c r="Q145" s="16">
        <f t="shared" si="34"/>
        <v>0</v>
      </c>
      <c r="R145" s="17">
        <f t="shared" si="35"/>
        <v>0</v>
      </c>
      <c r="S145" s="19">
        <f t="shared" si="36"/>
        <v>0</v>
      </c>
      <c r="T145" s="20">
        <f ca="1">IF(AND(S145=1,F144&gt;D144),[1]Assumptions!$B$19*(F144-D144),0)</f>
        <v>0</v>
      </c>
      <c r="U145" s="21">
        <f ca="1">OFFSET(Assumptions!$B$6,U$1-1,0)*$E145</f>
        <v>8355263.5704558231</v>
      </c>
      <c r="V145" s="21">
        <f ca="1">OFFSET(Assumptions!$B$6,V$1-1,0)*$E145</f>
        <v>10444079.46306978</v>
      </c>
      <c r="W145" s="21">
        <f ca="1">OFFSET(Assumptions!$B$6,W$1-1,0)*$E145</f>
        <v>5222039.7315348899</v>
      </c>
      <c r="X145" s="21">
        <f ca="1">OFFSET(Assumptions!$B$6,X$1-1,0)*$E145</f>
        <v>0</v>
      </c>
      <c r="Y145" s="21">
        <f ca="1">OFFSET(Assumptions!$B$6,Y$1-1,0)*$E145</f>
        <v>0</v>
      </c>
      <c r="Z145" s="21">
        <f ca="1">OFFSET(Assumptions!$B$6,Z$1-1,0)*$E145</f>
        <v>20888158.92613956</v>
      </c>
      <c r="AA145" s="21">
        <f ca="1">OFFSET(Assumptions!$B$6,AA$1-1,0)*$E145</f>
        <v>20888158.92613956</v>
      </c>
      <c r="AB145" s="21">
        <f ca="1">OFFSET(Assumptions!$B$6,AB$1-1,0)*$E145</f>
        <v>38643094.013358183</v>
      </c>
      <c r="AC145" s="24">
        <f t="shared" si="39"/>
        <v>0</v>
      </c>
      <c r="AD145" s="24">
        <f t="shared" si="28"/>
        <v>0</v>
      </c>
      <c r="AE145" s="24">
        <f t="shared" si="28"/>
        <v>0</v>
      </c>
      <c r="AF145" s="24">
        <f t="shared" si="28"/>
        <v>0</v>
      </c>
      <c r="AG145" s="24">
        <f t="shared" si="28"/>
        <v>0</v>
      </c>
      <c r="AH145" s="24">
        <f t="shared" si="28"/>
        <v>0</v>
      </c>
      <c r="AI145" s="24">
        <f t="shared" si="28"/>
        <v>0</v>
      </c>
      <c r="AJ145" s="24">
        <f t="shared" si="37"/>
        <v>0</v>
      </c>
      <c r="AK145" s="26">
        <f t="shared" ca="1" si="38"/>
        <v>1.9348599492352569E-4</v>
      </c>
      <c r="AL145" s="34">
        <f t="shared" ca="1" si="40"/>
        <v>4.4010567755184304E-2</v>
      </c>
    </row>
    <row r="146" spans="1:38" x14ac:dyDescent="0.25">
      <c r="A146" s="4">
        <f t="shared" si="29"/>
        <v>9</v>
      </c>
      <c r="B146" s="4">
        <f t="shared" si="30"/>
        <v>2012</v>
      </c>
      <c r="C146" s="9">
        <v>41172</v>
      </c>
      <c r="D146" s="12">
        <f ca="1">(1+Returns!E146)*D145</f>
        <v>104711113.43088409</v>
      </c>
      <c r="E146" s="12">
        <f t="shared" ca="1" si="31"/>
        <v>104477665.37614048</v>
      </c>
      <c r="F146" s="12">
        <f t="shared" ca="1" si="32"/>
        <v>104434613.20169853</v>
      </c>
      <c r="G146" s="14">
        <f ca="1">G145*(1+Returns!G146)+AC146</f>
        <v>8213494.1581153255</v>
      </c>
      <c r="H146" s="14">
        <f ca="1">H145*(1+Returns!H146)+AD146</f>
        <v>10472333.290304087</v>
      </c>
      <c r="I146" s="14">
        <f ca="1">I145*(1+Returns!I146)+AE146</f>
        <v>5237089.6401133817</v>
      </c>
      <c r="J146" s="14">
        <f ca="1">J145*(1+Returns!J146)+AF146</f>
        <v>0</v>
      </c>
      <c r="K146" s="14">
        <f ca="1">K145*(1+Returns!K146)+AG146</f>
        <v>0</v>
      </c>
      <c r="L146" s="14">
        <f ca="1">L145*(1+Returns!L146)+AH146</f>
        <v>20944296.734756388</v>
      </c>
      <c r="M146" s="14">
        <f ca="1">M145*(1+Returns!M146)+AI146</f>
        <v>20946144.784517981</v>
      </c>
      <c r="N146" s="14">
        <f ca="1">N145*(1+Returns!N146)+AJ146-R146-T146</f>
        <v>38664306.768333308</v>
      </c>
      <c r="O146" s="17">
        <f ca="1">(Assumptions!$B$16 / 252)*F145</f>
        <v>3314.3192627148746</v>
      </c>
      <c r="P146" s="17">
        <f t="shared" ca="1" si="33"/>
        <v>43052.174441943549</v>
      </c>
      <c r="Q146" s="16">
        <f t="shared" si="34"/>
        <v>0</v>
      </c>
      <c r="R146" s="17">
        <f t="shared" si="35"/>
        <v>0</v>
      </c>
      <c r="S146" s="19">
        <f t="shared" si="36"/>
        <v>0</v>
      </c>
      <c r="T146" s="20">
        <f ca="1">IF(AND(S146=1,F145&gt;D145),[1]Assumptions!$B$19*(F145-D145),0)</f>
        <v>0</v>
      </c>
      <c r="U146" s="21">
        <f ca="1">OFFSET(Assumptions!$B$6,U$1-1,0)*$E146</f>
        <v>8358213.2300912384</v>
      </c>
      <c r="V146" s="21">
        <f ca="1">OFFSET(Assumptions!$B$6,V$1-1,0)*$E146</f>
        <v>10447766.537614048</v>
      </c>
      <c r="W146" s="21">
        <f ca="1">OFFSET(Assumptions!$B$6,W$1-1,0)*$E146</f>
        <v>5223883.2688070238</v>
      </c>
      <c r="X146" s="21">
        <f ca="1">OFFSET(Assumptions!$B$6,X$1-1,0)*$E146</f>
        <v>0</v>
      </c>
      <c r="Y146" s="21">
        <f ca="1">OFFSET(Assumptions!$B$6,Y$1-1,0)*$E146</f>
        <v>0</v>
      </c>
      <c r="Z146" s="21">
        <f ca="1">OFFSET(Assumptions!$B$6,Z$1-1,0)*$E146</f>
        <v>20895533.075228095</v>
      </c>
      <c r="AA146" s="21">
        <f ca="1">OFFSET(Assumptions!$B$6,AA$1-1,0)*$E146</f>
        <v>20895533.075228095</v>
      </c>
      <c r="AB146" s="21">
        <f ca="1">OFFSET(Assumptions!$B$6,AB$1-1,0)*$E146</f>
        <v>38656736.189171977</v>
      </c>
      <c r="AC146" s="24">
        <f t="shared" si="39"/>
        <v>0</v>
      </c>
      <c r="AD146" s="24">
        <f t="shared" si="28"/>
        <v>0</v>
      </c>
      <c r="AE146" s="24">
        <f t="shared" si="28"/>
        <v>0</v>
      </c>
      <c r="AF146" s="24">
        <f t="shared" si="28"/>
        <v>0</v>
      </c>
      <c r="AG146" s="24">
        <f t="shared" si="28"/>
        <v>0</v>
      </c>
      <c r="AH146" s="24">
        <f t="shared" si="28"/>
        <v>0</v>
      </c>
      <c r="AI146" s="24">
        <f t="shared" si="28"/>
        <v>0</v>
      </c>
      <c r="AJ146" s="24">
        <f t="shared" si="37"/>
        <v>0</v>
      </c>
      <c r="AK146" s="26">
        <f t="shared" ca="1" si="38"/>
        <v>3.2141845318789386E-4</v>
      </c>
      <c r="AL146" s="34">
        <f t="shared" ca="1" si="40"/>
        <v>4.4346132016984008E-2</v>
      </c>
    </row>
    <row r="147" spans="1:38" x14ac:dyDescent="0.25">
      <c r="A147" s="4">
        <f t="shared" si="29"/>
        <v>9</v>
      </c>
      <c r="B147" s="4">
        <f t="shared" si="30"/>
        <v>2012</v>
      </c>
      <c r="C147" s="9">
        <v>41173</v>
      </c>
      <c r="D147" s="12">
        <f ca="1">(1+Returns!E147)*D146</f>
        <v>104740588.56220376</v>
      </c>
      <c r="E147" s="12">
        <f t="shared" ca="1" si="31"/>
        <v>104496339.04491282</v>
      </c>
      <c r="F147" s="12">
        <f t="shared" ca="1" si="32"/>
        <v>104449971.48592478</v>
      </c>
      <c r="G147" s="14">
        <f ca="1">G146*(1+Returns!G147)+AC147</f>
        <v>8204143.7222455796</v>
      </c>
      <c r="H147" s="14">
        <f ca="1">H146*(1+Returns!H147)+AD147</f>
        <v>10475423.212667637</v>
      </c>
      <c r="I147" s="14">
        <f ca="1">I146*(1+Returns!I147)+AE147</f>
        <v>5238705.6777663222</v>
      </c>
      <c r="J147" s="14">
        <f ca="1">J146*(1+Returns!J147)+AF147</f>
        <v>0</v>
      </c>
      <c r="K147" s="14">
        <f ca="1">K146*(1+Returns!K147)+AG147</f>
        <v>0</v>
      </c>
      <c r="L147" s="14">
        <f ca="1">L146*(1+Returns!L147)+AH147</f>
        <v>20950448.101290055</v>
      </c>
      <c r="M147" s="14">
        <f ca="1">M146*(1+Returns!M147)+AI147</f>
        <v>20952438.45535275</v>
      </c>
      <c r="N147" s="14">
        <f ca="1">N146*(1+Returns!N147)+AJ147-R147-T147</f>
        <v>38675179.875590473</v>
      </c>
      <c r="O147" s="17">
        <f ca="1">(Assumptions!$B$16 / 252)*F146</f>
        <v>3315.3845460856674</v>
      </c>
      <c r="P147" s="17">
        <f t="shared" ca="1" si="33"/>
        <v>46367.558988029217</v>
      </c>
      <c r="Q147" s="16">
        <f t="shared" si="34"/>
        <v>0</v>
      </c>
      <c r="R147" s="17">
        <f t="shared" si="35"/>
        <v>0</v>
      </c>
      <c r="S147" s="19">
        <f t="shared" si="36"/>
        <v>0</v>
      </c>
      <c r="T147" s="20">
        <f ca="1">IF(AND(S147=1,F146&gt;D146),[1]Assumptions!$B$19*(F146-D146),0)</f>
        <v>0</v>
      </c>
      <c r="U147" s="21">
        <f ca="1">OFFSET(Assumptions!$B$6,U$1-1,0)*$E147</f>
        <v>8359707.1235930258</v>
      </c>
      <c r="V147" s="21">
        <f ca="1">OFFSET(Assumptions!$B$6,V$1-1,0)*$E147</f>
        <v>10449633.904491283</v>
      </c>
      <c r="W147" s="21">
        <f ca="1">OFFSET(Assumptions!$B$6,W$1-1,0)*$E147</f>
        <v>5224816.9522456415</v>
      </c>
      <c r="X147" s="21">
        <f ca="1">OFFSET(Assumptions!$B$6,X$1-1,0)*$E147</f>
        <v>0</v>
      </c>
      <c r="Y147" s="21">
        <f ca="1">OFFSET(Assumptions!$B$6,Y$1-1,0)*$E147</f>
        <v>0</v>
      </c>
      <c r="Z147" s="21">
        <f ca="1">OFFSET(Assumptions!$B$6,Z$1-1,0)*$E147</f>
        <v>20899267.808982566</v>
      </c>
      <c r="AA147" s="21">
        <f ca="1">OFFSET(Assumptions!$B$6,AA$1-1,0)*$E147</f>
        <v>20899267.808982566</v>
      </c>
      <c r="AB147" s="21">
        <f ca="1">OFFSET(Assumptions!$B$6,AB$1-1,0)*$E147</f>
        <v>38663645.446617737</v>
      </c>
      <c r="AC147" s="24">
        <f t="shared" si="39"/>
        <v>0</v>
      </c>
      <c r="AD147" s="24">
        <f t="shared" si="28"/>
        <v>0</v>
      </c>
      <c r="AE147" s="24">
        <f t="shared" si="28"/>
        <v>0</v>
      </c>
      <c r="AF147" s="24">
        <f t="shared" si="28"/>
        <v>0</v>
      </c>
      <c r="AG147" s="24">
        <f t="shared" si="28"/>
        <v>0</v>
      </c>
      <c r="AH147" s="24">
        <f t="shared" si="28"/>
        <v>0</v>
      </c>
      <c r="AI147" s="24">
        <f t="shared" si="28"/>
        <v>0</v>
      </c>
      <c r="AJ147" s="24">
        <f t="shared" si="37"/>
        <v>0</v>
      </c>
      <c r="AK147" s="26">
        <f t="shared" ca="1" si="38"/>
        <v>1.4706124488239602E-4</v>
      </c>
      <c r="AL147" s="34">
        <f t="shared" ca="1" si="40"/>
        <v>4.4499714859246531E-2</v>
      </c>
    </row>
    <row r="148" spans="1:38" x14ac:dyDescent="0.25">
      <c r="A148" s="4">
        <f t="shared" si="29"/>
        <v>9</v>
      </c>
      <c r="B148" s="4">
        <f t="shared" si="30"/>
        <v>2012</v>
      </c>
      <c r="C148" s="9">
        <v>41176</v>
      </c>
      <c r="D148" s="12">
        <f ca="1">(1+Returns!E148)*D147</f>
        <v>104770071.99047816</v>
      </c>
      <c r="E148" s="12">
        <f t="shared" ca="1" si="31"/>
        <v>104501768.79146153</v>
      </c>
      <c r="F148" s="12">
        <f t="shared" ca="1" si="32"/>
        <v>104452085.36036283</v>
      </c>
      <c r="G148" s="14">
        <f ca="1">G147*(1+Returns!G148)+AC148</f>
        <v>8181541.1983490959</v>
      </c>
      <c r="H148" s="14">
        <f ca="1">H147*(1+Returns!H148)+AD148</f>
        <v>10478514.04673061</v>
      </c>
      <c r="I148" s="14">
        <f ca="1">I147*(1+Returns!I148)+AE148</f>
        <v>5240322.2140889196</v>
      </c>
      <c r="J148" s="14">
        <f ca="1">J147*(1+Returns!J148)+AF148</f>
        <v>0</v>
      </c>
      <c r="K148" s="14">
        <f ca="1">K147*(1+Returns!K148)+AG148</f>
        <v>0</v>
      </c>
      <c r="L148" s="14">
        <f ca="1">L147*(1+Returns!L148)+AH148</f>
        <v>20956601.274487879</v>
      </c>
      <c r="M148" s="14">
        <f ca="1">M147*(1+Returns!M148)+AI148</f>
        <v>20958734.017241601</v>
      </c>
      <c r="N148" s="14">
        <f ca="1">N147*(1+Returns!N148)+AJ148-R148-T148</f>
        <v>38686056.040563427</v>
      </c>
      <c r="O148" s="17">
        <f ca="1">(Assumptions!$B$16 / 252)*F147</f>
        <v>3315.8721106642788</v>
      </c>
      <c r="P148" s="17">
        <f t="shared" ca="1" si="33"/>
        <v>49683.431098693494</v>
      </c>
      <c r="Q148" s="16">
        <f t="shared" si="34"/>
        <v>0</v>
      </c>
      <c r="R148" s="17">
        <f t="shared" si="35"/>
        <v>0</v>
      </c>
      <c r="S148" s="19">
        <f t="shared" si="36"/>
        <v>0</v>
      </c>
      <c r="T148" s="20">
        <f ca="1">IF(AND(S148=1,F147&gt;D147),[1]Assumptions!$B$19*(F147-D147),0)</f>
        <v>0</v>
      </c>
      <c r="U148" s="21">
        <f ca="1">OFFSET(Assumptions!$B$6,U$1-1,0)*$E148</f>
        <v>8360141.5033169221</v>
      </c>
      <c r="V148" s="21">
        <f ca="1">OFFSET(Assumptions!$B$6,V$1-1,0)*$E148</f>
        <v>10450176.879146153</v>
      </c>
      <c r="W148" s="21">
        <f ca="1">OFFSET(Assumptions!$B$6,W$1-1,0)*$E148</f>
        <v>5225088.4395730766</v>
      </c>
      <c r="X148" s="21">
        <f ca="1">OFFSET(Assumptions!$B$6,X$1-1,0)*$E148</f>
        <v>0</v>
      </c>
      <c r="Y148" s="21">
        <f ca="1">OFFSET(Assumptions!$B$6,Y$1-1,0)*$E148</f>
        <v>0</v>
      </c>
      <c r="Z148" s="21">
        <f ca="1">OFFSET(Assumptions!$B$6,Z$1-1,0)*$E148</f>
        <v>20900353.758292306</v>
      </c>
      <c r="AA148" s="21">
        <f ca="1">OFFSET(Assumptions!$B$6,AA$1-1,0)*$E148</f>
        <v>20900353.758292306</v>
      </c>
      <c r="AB148" s="21">
        <f ca="1">OFFSET(Assumptions!$B$6,AB$1-1,0)*$E148</f>
        <v>38665654.452840768</v>
      </c>
      <c r="AC148" s="24">
        <f t="shared" si="39"/>
        <v>0</v>
      </c>
      <c r="AD148" s="24">
        <f t="shared" si="28"/>
        <v>0</v>
      </c>
      <c r="AE148" s="24">
        <f t="shared" si="28"/>
        <v>0</v>
      </c>
      <c r="AF148" s="24">
        <f t="shared" si="28"/>
        <v>0</v>
      </c>
      <c r="AG148" s="24">
        <f t="shared" si="28"/>
        <v>0</v>
      </c>
      <c r="AH148" s="24">
        <f t="shared" si="28"/>
        <v>0</v>
      </c>
      <c r="AI148" s="24">
        <f t="shared" si="28"/>
        <v>0</v>
      </c>
      <c r="AJ148" s="24">
        <f t="shared" si="37"/>
        <v>0</v>
      </c>
      <c r="AK148" s="26">
        <f t="shared" ca="1" si="38"/>
        <v>2.0238152370621876E-5</v>
      </c>
      <c r="AL148" s="34">
        <f t="shared" ca="1" si="40"/>
        <v>4.4520853603627009E-2</v>
      </c>
    </row>
    <row r="149" spans="1:38" x14ac:dyDescent="0.25">
      <c r="A149" s="4">
        <f t="shared" si="29"/>
        <v>9</v>
      </c>
      <c r="B149" s="4">
        <f t="shared" si="30"/>
        <v>2012</v>
      </c>
      <c r="C149" s="9">
        <v>41177</v>
      </c>
      <c r="D149" s="12">
        <f ca="1">(1+Returns!E149)*D148</f>
        <v>104799563.71804278</v>
      </c>
      <c r="E149" s="12">
        <f t="shared" ca="1" si="31"/>
        <v>104526893.2833792</v>
      </c>
      <c r="F149" s="12">
        <f t="shared" ca="1" si="32"/>
        <v>104473893.91306272</v>
      </c>
      <c r="G149" s="14">
        <f ca="1">G148*(1+Returns!G149)+AC149</f>
        <v>8178625.2516368618</v>
      </c>
      <c r="H149" s="14">
        <f ca="1">H148*(1+Returns!H149)+AD149</f>
        <v>10481605.792762006</v>
      </c>
      <c r="I149" s="14">
        <f ca="1">I148*(1+Returns!I149)+AE149</f>
        <v>5241939.2492350517</v>
      </c>
      <c r="J149" s="14">
        <f ca="1">J148*(1+Returns!J149)+AF149</f>
        <v>0</v>
      </c>
      <c r="K149" s="14">
        <f ca="1">K148*(1+Returns!K149)+AG149</f>
        <v>0</v>
      </c>
      <c r="L149" s="14">
        <f ca="1">L148*(1+Returns!L149)+AH149</f>
        <v>20962756.25488048</v>
      </c>
      <c r="M149" s="14">
        <f ca="1">M148*(1+Returns!M149)+AI149</f>
        <v>20965031.470752735</v>
      </c>
      <c r="N149" s="14">
        <f ca="1">N148*(1+Returns!N149)+AJ149-R149-T149</f>
        <v>38696935.264112063</v>
      </c>
      <c r="O149" s="17">
        <f ca="1">(Assumptions!$B$16 / 252)*F148</f>
        <v>3315.939217789296</v>
      </c>
      <c r="P149" s="17">
        <f t="shared" ca="1" si="33"/>
        <v>52999.370316482789</v>
      </c>
      <c r="Q149" s="16">
        <f t="shared" si="34"/>
        <v>0</v>
      </c>
      <c r="R149" s="17">
        <f t="shared" si="35"/>
        <v>0</v>
      </c>
      <c r="S149" s="19">
        <f t="shared" si="36"/>
        <v>0</v>
      </c>
      <c r="T149" s="20">
        <f ca="1">IF(AND(S149=1,F148&gt;D148),[1]Assumptions!$B$19*(F148-D148),0)</f>
        <v>0</v>
      </c>
      <c r="U149" s="21">
        <f ca="1">OFFSET(Assumptions!$B$6,U$1-1,0)*$E149</f>
        <v>8362151.4626703355</v>
      </c>
      <c r="V149" s="21">
        <f ca="1">OFFSET(Assumptions!$B$6,V$1-1,0)*$E149</f>
        <v>10452689.328337921</v>
      </c>
      <c r="W149" s="21">
        <f ca="1">OFFSET(Assumptions!$B$6,W$1-1,0)*$E149</f>
        <v>5226344.6641689604</v>
      </c>
      <c r="X149" s="21">
        <f ca="1">OFFSET(Assumptions!$B$6,X$1-1,0)*$E149</f>
        <v>0</v>
      </c>
      <c r="Y149" s="21">
        <f ca="1">OFFSET(Assumptions!$B$6,Y$1-1,0)*$E149</f>
        <v>0</v>
      </c>
      <c r="Z149" s="21">
        <f ca="1">OFFSET(Assumptions!$B$6,Z$1-1,0)*$E149</f>
        <v>20905378.656675842</v>
      </c>
      <c r="AA149" s="21">
        <f ca="1">OFFSET(Assumptions!$B$6,AA$1-1,0)*$E149</f>
        <v>20905378.656675842</v>
      </c>
      <c r="AB149" s="21">
        <f ca="1">OFFSET(Assumptions!$B$6,AB$1-1,0)*$E149</f>
        <v>38674950.514850304</v>
      </c>
      <c r="AC149" s="24">
        <f t="shared" si="39"/>
        <v>0</v>
      </c>
      <c r="AD149" s="24">
        <f t="shared" si="28"/>
        <v>0</v>
      </c>
      <c r="AE149" s="24">
        <f t="shared" si="28"/>
        <v>0</v>
      </c>
      <c r="AF149" s="24">
        <f t="shared" si="28"/>
        <v>0</v>
      </c>
      <c r="AG149" s="24">
        <f t="shared" si="28"/>
        <v>0</v>
      </c>
      <c r="AH149" s="24">
        <f t="shared" si="28"/>
        <v>0</v>
      </c>
      <c r="AI149" s="24">
        <f t="shared" si="28"/>
        <v>0</v>
      </c>
      <c r="AJ149" s="24">
        <f t="shared" si="37"/>
        <v>0</v>
      </c>
      <c r="AK149" s="26">
        <f t="shared" ca="1" si="38"/>
        <v>2.0879001720897072E-4</v>
      </c>
      <c r="AL149" s="34">
        <f t="shared" ca="1" si="40"/>
        <v>4.4738939130626099E-2</v>
      </c>
    </row>
    <row r="150" spans="1:38" x14ac:dyDescent="0.25">
      <c r="A150" s="4">
        <f t="shared" si="29"/>
        <v>9</v>
      </c>
      <c r="B150" s="4">
        <f t="shared" si="30"/>
        <v>2012</v>
      </c>
      <c r="C150" s="9">
        <v>41178</v>
      </c>
      <c r="D150" s="12">
        <f ca="1">(1+Returns!E150)*D149</f>
        <v>104829179.02675387</v>
      </c>
      <c r="E150" s="12">
        <f t="shared" ca="1" si="31"/>
        <v>104530748.75420919</v>
      </c>
      <c r="F150" s="12">
        <f t="shared" ca="1" si="32"/>
        <v>104474432.75233991</v>
      </c>
      <c r="G150" s="14">
        <f ca="1">G149*(1+Returns!G150)+AC150</f>
        <v>8154322.6403481523</v>
      </c>
      <c r="H150" s="14">
        <f ca="1">H149*(1+Returns!H150)+AD150</f>
        <v>10484710.516068358</v>
      </c>
      <c r="I150" s="14">
        <f ca="1">I149*(1+Returns!I150)+AE150</f>
        <v>5243563.0830626395</v>
      </c>
      <c r="J150" s="14">
        <f ca="1">J149*(1+Returns!J150)+AF150</f>
        <v>0</v>
      </c>
      <c r="K150" s="14">
        <f ca="1">K149*(1+Returns!K150)+AG150</f>
        <v>0</v>
      </c>
      <c r="L150" s="14">
        <f ca="1">L149*(1+Returns!L150)+AH150</f>
        <v>20968937.065825611</v>
      </c>
      <c r="M150" s="14">
        <f ca="1">M149*(1+Returns!M150)+AI150</f>
        <v>20971355.374840107</v>
      </c>
      <c r="N150" s="14">
        <f ca="1">N149*(1+Returns!N150)+AJ150-R150-T150</f>
        <v>38707860.074064337</v>
      </c>
      <c r="O150" s="17">
        <f ca="1">(Assumptions!$B$16 / 252)*F149</f>
        <v>3316.6315527956417</v>
      </c>
      <c r="P150" s="17">
        <f t="shared" ca="1" si="33"/>
        <v>56316.001869278429</v>
      </c>
      <c r="Q150" s="16">
        <f t="shared" si="34"/>
        <v>0</v>
      </c>
      <c r="R150" s="17">
        <f t="shared" si="35"/>
        <v>0</v>
      </c>
      <c r="S150" s="19">
        <f t="shared" si="36"/>
        <v>0</v>
      </c>
      <c r="T150" s="20">
        <f ca="1">IF(AND(S150=1,F149&gt;D149),[1]Assumptions!$B$19*(F149-D149),0)</f>
        <v>0</v>
      </c>
      <c r="U150" s="21">
        <f ca="1">OFFSET(Assumptions!$B$6,U$1-1,0)*$E150</f>
        <v>8362459.9003367359</v>
      </c>
      <c r="V150" s="21">
        <f ca="1">OFFSET(Assumptions!$B$6,V$1-1,0)*$E150</f>
        <v>10453074.875420921</v>
      </c>
      <c r="W150" s="21">
        <f ca="1">OFFSET(Assumptions!$B$6,W$1-1,0)*$E150</f>
        <v>5226537.4377104603</v>
      </c>
      <c r="X150" s="21">
        <f ca="1">OFFSET(Assumptions!$B$6,X$1-1,0)*$E150</f>
        <v>0</v>
      </c>
      <c r="Y150" s="21">
        <f ca="1">OFFSET(Assumptions!$B$6,Y$1-1,0)*$E150</f>
        <v>0</v>
      </c>
      <c r="Z150" s="21">
        <f ca="1">OFFSET(Assumptions!$B$6,Z$1-1,0)*$E150</f>
        <v>20906149.750841841</v>
      </c>
      <c r="AA150" s="21">
        <f ca="1">OFFSET(Assumptions!$B$6,AA$1-1,0)*$E150</f>
        <v>20906149.750841841</v>
      </c>
      <c r="AB150" s="21">
        <f ca="1">OFFSET(Assumptions!$B$6,AB$1-1,0)*$E150</f>
        <v>38676377.039057396</v>
      </c>
      <c r="AC150" s="24">
        <f t="shared" si="39"/>
        <v>0</v>
      </c>
      <c r="AD150" s="24">
        <f t="shared" si="28"/>
        <v>0</v>
      </c>
      <c r="AE150" s="24">
        <f t="shared" si="28"/>
        <v>0</v>
      </c>
      <c r="AF150" s="24">
        <f t="shared" si="28"/>
        <v>0</v>
      </c>
      <c r="AG150" s="24">
        <f t="shared" si="28"/>
        <v>0</v>
      </c>
      <c r="AH150" s="24">
        <f t="shared" si="28"/>
        <v>0</v>
      </c>
      <c r="AI150" s="24">
        <f t="shared" si="28"/>
        <v>0</v>
      </c>
      <c r="AJ150" s="24">
        <f t="shared" si="37"/>
        <v>0</v>
      </c>
      <c r="AK150" s="26">
        <f t="shared" ca="1" si="38"/>
        <v>5.1576451973733839E-6</v>
      </c>
      <c r="AL150" s="34">
        <f t="shared" ca="1" si="40"/>
        <v>4.4744327523398075E-2</v>
      </c>
    </row>
    <row r="151" spans="1:38" x14ac:dyDescent="0.25">
      <c r="A151" s="4">
        <f t="shared" si="29"/>
        <v>9</v>
      </c>
      <c r="B151" s="4">
        <f t="shared" si="30"/>
        <v>2012</v>
      </c>
      <c r="C151" s="9">
        <v>41179</v>
      </c>
      <c r="D151" s="12">
        <f ca="1">(1+Returns!E151)*D150</f>
        <v>104858763.91765882</v>
      </c>
      <c r="E151" s="12">
        <f t="shared" ca="1" si="31"/>
        <v>104538828.93519393</v>
      </c>
      <c r="F151" s="12">
        <f t="shared" ca="1" si="32"/>
        <v>104479196.28466584</v>
      </c>
      <c r="G151" s="14">
        <f ca="1">G150*(1+Returns!G151)+AC151</f>
        <v>8134273.3357114149</v>
      </c>
      <c r="H151" s="14">
        <f ca="1">H150*(1+Returns!H151)+AD151</f>
        <v>10487812.09959029</v>
      </c>
      <c r="I151" s="14">
        <f ca="1">I150*(1+Returns!I151)+AE151</f>
        <v>5245185.300287297</v>
      </c>
      <c r="J151" s="14">
        <f ca="1">J150*(1+Returns!J151)+AF151</f>
        <v>0</v>
      </c>
      <c r="K151" s="14">
        <f ca="1">K150*(1+Returns!K151)+AG151</f>
        <v>0</v>
      </c>
      <c r="L151" s="14">
        <f ca="1">L150*(1+Returns!L151)+AH151</f>
        <v>20975111.616408836</v>
      </c>
      <c r="M151" s="14">
        <f ca="1">M150*(1+Returns!M151)+AI151</f>
        <v>20977672.92348304</v>
      </c>
      <c r="N151" s="14">
        <f ca="1">N150*(1+Returns!N151)+AJ151-R151-T151</f>
        <v>38718773.659713052</v>
      </c>
      <c r="O151" s="17">
        <f ca="1">(Assumptions!$B$16 / 252)*F150</f>
        <v>3316.6486588044418</v>
      </c>
      <c r="P151" s="17">
        <f t="shared" ca="1" si="33"/>
        <v>59632.650528082871</v>
      </c>
      <c r="Q151" s="16">
        <f t="shared" si="34"/>
        <v>0</v>
      </c>
      <c r="R151" s="17">
        <f t="shared" si="35"/>
        <v>0</v>
      </c>
      <c r="S151" s="19">
        <f t="shared" si="36"/>
        <v>0</v>
      </c>
      <c r="T151" s="20">
        <f ca="1">IF(AND(S151=1,F150&gt;D150),[1]Assumptions!$B$19*(F150-D150),0)</f>
        <v>0</v>
      </c>
      <c r="U151" s="21">
        <f ca="1">OFFSET(Assumptions!$B$6,U$1-1,0)*$E151</f>
        <v>8363106.3148155147</v>
      </c>
      <c r="V151" s="21">
        <f ca="1">OFFSET(Assumptions!$B$6,V$1-1,0)*$E151</f>
        <v>10453882.893519394</v>
      </c>
      <c r="W151" s="21">
        <f ca="1">OFFSET(Assumptions!$B$6,W$1-1,0)*$E151</f>
        <v>5226941.446759697</v>
      </c>
      <c r="X151" s="21">
        <f ca="1">OFFSET(Assumptions!$B$6,X$1-1,0)*$E151</f>
        <v>0</v>
      </c>
      <c r="Y151" s="21">
        <f ca="1">OFFSET(Assumptions!$B$6,Y$1-1,0)*$E151</f>
        <v>0</v>
      </c>
      <c r="Z151" s="21">
        <f ca="1">OFFSET(Assumptions!$B$6,Z$1-1,0)*$E151</f>
        <v>20907765.787038788</v>
      </c>
      <c r="AA151" s="21">
        <f ca="1">OFFSET(Assumptions!$B$6,AA$1-1,0)*$E151</f>
        <v>20907765.787038788</v>
      </c>
      <c r="AB151" s="21">
        <f ca="1">OFFSET(Assumptions!$B$6,AB$1-1,0)*$E151</f>
        <v>38679366.706021748</v>
      </c>
      <c r="AC151" s="24">
        <f t="shared" si="39"/>
        <v>0</v>
      </c>
      <c r="AD151" s="24">
        <f t="shared" si="28"/>
        <v>0</v>
      </c>
      <c r="AE151" s="24">
        <f t="shared" si="28"/>
        <v>0</v>
      </c>
      <c r="AF151" s="24">
        <f t="shared" si="28"/>
        <v>0</v>
      </c>
      <c r="AG151" s="24">
        <f t="shared" si="28"/>
        <v>0</v>
      </c>
      <c r="AH151" s="24">
        <f t="shared" si="28"/>
        <v>0</v>
      </c>
      <c r="AI151" s="24">
        <f t="shared" si="28"/>
        <v>0</v>
      </c>
      <c r="AJ151" s="24">
        <f t="shared" si="37"/>
        <v>0</v>
      </c>
      <c r="AK151" s="26">
        <f t="shared" ca="1" si="38"/>
        <v>4.5595196838332797E-5</v>
      </c>
      <c r="AL151" s="34">
        <f t="shared" ca="1" si="40"/>
        <v>4.4791962846657318E-2</v>
      </c>
    </row>
    <row r="152" spans="1:38" x14ac:dyDescent="0.25">
      <c r="A152" s="4">
        <f t="shared" si="29"/>
        <v>9</v>
      </c>
      <c r="B152" s="4">
        <f t="shared" si="30"/>
        <v>2012</v>
      </c>
      <c r="C152" s="9">
        <v>41180</v>
      </c>
      <c r="D152" s="12">
        <f ca="1">(1+Returns!E152)*D151</f>
        <v>104888319.40885666</v>
      </c>
      <c r="E152" s="12">
        <f t="shared" ca="1" si="31"/>
        <v>104563283.78937887</v>
      </c>
      <c r="F152" s="12">
        <f t="shared" ca="1" si="32"/>
        <v>104500334.33896872</v>
      </c>
      <c r="G152" s="14">
        <f ca="1">G151*(1+Returns!G152)+AC152</f>
        <v>8130626.3349787006</v>
      </c>
      <c r="H152" s="14">
        <f ca="1">H151*(1+Returns!H152)+AD152</f>
        <v>10490910.649725907</v>
      </c>
      <c r="I152" s="14">
        <f ca="1">I151*(1+Returns!I152)+AE152</f>
        <v>5246805.9563842621</v>
      </c>
      <c r="J152" s="14">
        <f ca="1">J151*(1+Returns!J152)+AF152</f>
        <v>0</v>
      </c>
      <c r="K152" s="14">
        <f ca="1">K151*(1+Returns!K152)+AG152</f>
        <v>0</v>
      </c>
      <c r="L152" s="14">
        <f ca="1">L151*(1+Returns!L152)+AH152</f>
        <v>20981280.118511289</v>
      </c>
      <c r="M152" s="14">
        <f ca="1">M151*(1+Returns!M152)+AI152</f>
        <v>20983984.333129626</v>
      </c>
      <c r="N152" s="14">
        <f ca="1">N151*(1+Returns!N152)+AJ152-R152-T152</f>
        <v>38729676.396649078</v>
      </c>
      <c r="O152" s="17">
        <f ca="1">(Assumptions!$B$16 / 252)*F151</f>
        <v>3316.7998820528837</v>
      </c>
      <c r="P152" s="17">
        <f t="shared" ca="1" si="33"/>
        <v>62949.450410135752</v>
      </c>
      <c r="Q152" s="16">
        <f t="shared" si="34"/>
        <v>0</v>
      </c>
      <c r="R152" s="17">
        <f t="shared" si="35"/>
        <v>0</v>
      </c>
      <c r="S152" s="19">
        <f t="shared" si="36"/>
        <v>0</v>
      </c>
      <c r="T152" s="20">
        <f ca="1">IF(AND(S152=1,F151&gt;D151),[1]Assumptions!$B$19*(F151-D151),0)</f>
        <v>0</v>
      </c>
      <c r="U152" s="21">
        <f ca="1">OFFSET(Assumptions!$B$6,U$1-1,0)*$E152</f>
        <v>8365062.7031503096</v>
      </c>
      <c r="V152" s="21">
        <f ca="1">OFFSET(Assumptions!$B$6,V$1-1,0)*$E152</f>
        <v>10456328.378937887</v>
      </c>
      <c r="W152" s="21">
        <f ca="1">OFFSET(Assumptions!$B$6,W$1-1,0)*$E152</f>
        <v>5228164.1894689435</v>
      </c>
      <c r="X152" s="21">
        <f ca="1">OFFSET(Assumptions!$B$6,X$1-1,0)*$E152</f>
        <v>0</v>
      </c>
      <c r="Y152" s="21">
        <f ca="1">OFFSET(Assumptions!$B$6,Y$1-1,0)*$E152</f>
        <v>0</v>
      </c>
      <c r="Z152" s="21">
        <f ca="1">OFFSET(Assumptions!$B$6,Z$1-1,0)*$E152</f>
        <v>20912656.757875774</v>
      </c>
      <c r="AA152" s="21">
        <f ca="1">OFFSET(Assumptions!$B$6,AA$1-1,0)*$E152</f>
        <v>20912656.757875774</v>
      </c>
      <c r="AB152" s="21">
        <f ca="1">OFFSET(Assumptions!$B$6,AB$1-1,0)*$E152</f>
        <v>38688415.002070181</v>
      </c>
      <c r="AC152" s="24">
        <f t="shared" si="39"/>
        <v>0</v>
      </c>
      <c r="AD152" s="24">
        <f t="shared" si="28"/>
        <v>0</v>
      </c>
      <c r="AE152" s="24">
        <f t="shared" si="28"/>
        <v>0</v>
      </c>
      <c r="AF152" s="24">
        <f t="shared" si="28"/>
        <v>0</v>
      </c>
      <c r="AG152" s="24">
        <f t="shared" si="28"/>
        <v>0</v>
      </c>
      <c r="AH152" s="24">
        <f t="shared" si="28"/>
        <v>0</v>
      </c>
      <c r="AI152" s="24">
        <f t="shared" si="28"/>
        <v>0</v>
      </c>
      <c r="AJ152" s="24">
        <f t="shared" si="37"/>
        <v>0</v>
      </c>
      <c r="AK152" s="26">
        <f t="shared" ca="1" si="38"/>
        <v>2.0231830885530933E-4</v>
      </c>
      <c r="AL152" s="34">
        <f t="shared" ca="1" si="40"/>
        <v>4.5003343389686146E-2</v>
      </c>
    </row>
    <row r="153" spans="1:38" x14ac:dyDescent="0.25">
      <c r="A153" s="4">
        <f t="shared" si="29"/>
        <v>10</v>
      </c>
      <c r="B153" s="4">
        <f t="shared" si="30"/>
        <v>2012</v>
      </c>
      <c r="C153" s="9">
        <v>41183</v>
      </c>
      <c r="D153" s="12">
        <f ca="1">(1+Returns!E153)*D152</f>
        <v>104917883.23056525</v>
      </c>
      <c r="E153" s="12">
        <f t="shared" ca="1" si="31"/>
        <v>104483108.82948041</v>
      </c>
      <c r="F153" s="12">
        <f t="shared" ca="1" si="32"/>
        <v>104479791.35854901</v>
      </c>
      <c r="G153" s="14">
        <f ca="1">G152*(1+Returns!G153)+AC153</f>
        <v>8319727.1395256771</v>
      </c>
      <c r="H153" s="14">
        <f ca="1">H152*(1+Returns!H153)+AD153</f>
        <v>10459427.844518293</v>
      </c>
      <c r="I153" s="14">
        <f ca="1">I152*(1+Returns!I153)+AE153</f>
        <v>5229785.3463158412</v>
      </c>
      <c r="J153" s="14">
        <f ca="1">J152*(1+Returns!J153)+AF153</f>
        <v>0</v>
      </c>
      <c r="K153" s="14">
        <f ca="1">K152*(1+Returns!K153)+AG153</f>
        <v>0</v>
      </c>
      <c r="L153" s="14">
        <f ca="1">L152*(1+Returns!L153)+AH153</f>
        <v>20918827.074052874</v>
      </c>
      <c r="M153" s="14">
        <f ca="1">M152*(1+Returns!M153)+AI153</f>
        <v>20918970.066393215</v>
      </c>
      <c r="N153" s="14">
        <f ca="1">N152*(1+Returns!N153)+AJ153-R153-T153</f>
        <v>38636371.358674519</v>
      </c>
      <c r="O153" s="17">
        <f ca="1">(Assumptions!$B$16 / 252)*F152</f>
        <v>3317.4709313958324</v>
      </c>
      <c r="P153" s="17">
        <f t="shared" ca="1" si="33"/>
        <v>3317.4709313958374</v>
      </c>
      <c r="Q153" s="16">
        <f t="shared" si="34"/>
        <v>1</v>
      </c>
      <c r="R153" s="17">
        <f t="shared" ca="1" si="35"/>
        <v>62949.450410135752</v>
      </c>
      <c r="S153" s="19">
        <f t="shared" si="36"/>
        <v>0</v>
      </c>
      <c r="T153" s="20">
        <f ca="1">IF(AND(S153=1,F152&gt;D152),[1]Assumptions!$B$19*(F152-D152),0)</f>
        <v>0</v>
      </c>
      <c r="U153" s="21">
        <f ca="1">OFFSET(Assumptions!$B$6,U$1-1,0)*$E153</f>
        <v>8358648.7063584328</v>
      </c>
      <c r="V153" s="21">
        <f ca="1">OFFSET(Assumptions!$B$6,V$1-1,0)*$E153</f>
        <v>10448310.882948041</v>
      </c>
      <c r="W153" s="21">
        <f ca="1">OFFSET(Assumptions!$B$6,W$1-1,0)*$E153</f>
        <v>5224155.4414740205</v>
      </c>
      <c r="X153" s="21">
        <f ca="1">OFFSET(Assumptions!$B$6,X$1-1,0)*$E153</f>
        <v>0</v>
      </c>
      <c r="Y153" s="21">
        <f ca="1">OFFSET(Assumptions!$B$6,Y$1-1,0)*$E153</f>
        <v>0</v>
      </c>
      <c r="Z153" s="21">
        <f ca="1">OFFSET(Assumptions!$B$6,Z$1-1,0)*$E153</f>
        <v>20896621.765896082</v>
      </c>
      <c r="AA153" s="21">
        <f ca="1">OFFSET(Assumptions!$B$6,AA$1-1,0)*$E153</f>
        <v>20896621.765896082</v>
      </c>
      <c r="AB153" s="21">
        <f ca="1">OFFSET(Assumptions!$B$6,AB$1-1,0)*$E153</f>
        <v>38658750.266907752</v>
      </c>
      <c r="AC153" s="24">
        <f t="shared" ca="1" si="39"/>
        <v>234436.36817160901</v>
      </c>
      <c r="AD153" s="24">
        <f t="shared" ca="1" si="28"/>
        <v>-34582.270788019523</v>
      </c>
      <c r="AE153" s="24">
        <f t="shared" ca="1" si="28"/>
        <v>-18641.766915318556</v>
      </c>
      <c r="AF153" s="24">
        <f t="shared" ca="1" si="28"/>
        <v>0</v>
      </c>
      <c r="AG153" s="24">
        <f t="shared" ca="1" si="28"/>
        <v>0</v>
      </c>
      <c r="AH153" s="24">
        <f t="shared" ca="1" si="28"/>
        <v>-68623.360635515302</v>
      </c>
      <c r="AI153" s="24">
        <f t="shared" ca="1" si="28"/>
        <v>-71327.575253851712</v>
      </c>
      <c r="AJ153" s="24">
        <f t="shared" ca="1" si="37"/>
        <v>-41261.394578903913</v>
      </c>
      <c r="AK153" s="26">
        <f t="shared" ca="1" si="38"/>
        <v>-1.9658291573565467E-4</v>
      </c>
      <c r="AL153" s="34">
        <f t="shared" ca="1" si="40"/>
        <v>4.4797913585489013E-2</v>
      </c>
    </row>
    <row r="154" spans="1:38" x14ac:dyDescent="0.25">
      <c r="A154" s="4">
        <f t="shared" si="29"/>
        <v>10</v>
      </c>
      <c r="B154" s="4">
        <f t="shared" si="30"/>
        <v>2012</v>
      </c>
      <c r="C154" s="9">
        <v>41184</v>
      </c>
      <c r="D154" s="12">
        <f ca="1">(1+Returns!E154)*D153</f>
        <v>104947455.38513263</v>
      </c>
      <c r="E154" s="12">
        <f t="shared" ca="1" si="31"/>
        <v>104515304.17350622</v>
      </c>
      <c r="F154" s="12">
        <f t="shared" ca="1" si="32"/>
        <v>104508669.88380153</v>
      </c>
      <c r="G154" s="14">
        <f ca="1">G153*(1+Returns!G154)+AC154</f>
        <v>8323891.1903905356</v>
      </c>
      <c r="H154" s="14">
        <f ca="1">H153*(1+Returns!H154)+AD154</f>
        <v>10462518.008725883</v>
      </c>
      <c r="I154" s="14">
        <f ca="1">I153*(1+Returns!I154)+AE154</f>
        <v>5231401.2441387195</v>
      </c>
      <c r="J154" s="14">
        <f ca="1">J153*(1+Returns!J154)+AF154</f>
        <v>0</v>
      </c>
      <c r="K154" s="14">
        <f ca="1">K153*(1+Returns!K154)+AG154</f>
        <v>0</v>
      </c>
      <c r="L154" s="14">
        <f ca="1">L153*(1+Returns!L154)+AH154</f>
        <v>20924979.023618005</v>
      </c>
      <c r="M154" s="14">
        <f ca="1">M153*(1+Returns!M154)+AI154</f>
        <v>20925263.814510811</v>
      </c>
      <c r="N154" s="14">
        <f ca="1">N153*(1+Returns!N154)+AJ154-R154-T154</f>
        <v>38647250.892122254</v>
      </c>
      <c r="O154" s="17">
        <f ca="1">(Assumptions!$B$16 / 252)*F153</f>
        <v>3316.8187732872702</v>
      </c>
      <c r="P154" s="17">
        <f t="shared" ca="1" si="33"/>
        <v>6634.2897046831076</v>
      </c>
      <c r="Q154" s="16">
        <f t="shared" si="34"/>
        <v>0</v>
      </c>
      <c r="R154" s="17">
        <f t="shared" si="35"/>
        <v>0</v>
      </c>
      <c r="S154" s="19">
        <f t="shared" si="36"/>
        <v>0</v>
      </c>
      <c r="T154" s="20">
        <f ca="1">IF(AND(S154=1,F153&gt;D153),[1]Assumptions!$B$19*(F153-D153),0)</f>
        <v>0</v>
      </c>
      <c r="U154" s="21">
        <f ca="1">OFFSET(Assumptions!$B$6,U$1-1,0)*$E154</f>
        <v>8361224.3338804971</v>
      </c>
      <c r="V154" s="21">
        <f ca="1">OFFSET(Assumptions!$B$6,V$1-1,0)*$E154</f>
        <v>10451530.417350622</v>
      </c>
      <c r="W154" s="21">
        <f ca="1">OFFSET(Assumptions!$B$6,W$1-1,0)*$E154</f>
        <v>5225765.2086753109</v>
      </c>
      <c r="X154" s="21">
        <f ca="1">OFFSET(Assumptions!$B$6,X$1-1,0)*$E154</f>
        <v>0</v>
      </c>
      <c r="Y154" s="21">
        <f ca="1">OFFSET(Assumptions!$B$6,Y$1-1,0)*$E154</f>
        <v>0</v>
      </c>
      <c r="Z154" s="21">
        <f ca="1">OFFSET(Assumptions!$B$6,Z$1-1,0)*$E154</f>
        <v>20903060.834701244</v>
      </c>
      <c r="AA154" s="21">
        <f ca="1">OFFSET(Assumptions!$B$6,AA$1-1,0)*$E154</f>
        <v>20903060.834701244</v>
      </c>
      <c r="AB154" s="21">
        <f ca="1">OFFSET(Assumptions!$B$6,AB$1-1,0)*$E154</f>
        <v>38670662.544197299</v>
      </c>
      <c r="AC154" s="24">
        <f t="shared" si="39"/>
        <v>0</v>
      </c>
      <c r="AD154" s="24">
        <f t="shared" si="28"/>
        <v>0</v>
      </c>
      <c r="AE154" s="24">
        <f t="shared" si="28"/>
        <v>0</v>
      </c>
      <c r="AF154" s="24">
        <f t="shared" si="28"/>
        <v>0</v>
      </c>
      <c r="AG154" s="24">
        <f t="shared" si="28"/>
        <v>0</v>
      </c>
      <c r="AH154" s="24">
        <f t="shared" si="28"/>
        <v>0</v>
      </c>
      <c r="AI154" s="24">
        <f t="shared" si="28"/>
        <v>0</v>
      </c>
      <c r="AJ154" s="24">
        <f t="shared" si="37"/>
        <v>0</v>
      </c>
      <c r="AK154" s="26">
        <f t="shared" ca="1" si="38"/>
        <v>2.7640297589615059E-4</v>
      </c>
      <c r="AL154" s="34">
        <f t="shared" ca="1" si="40"/>
        <v>4.5086698838014083E-2</v>
      </c>
    </row>
    <row r="155" spans="1:38" x14ac:dyDescent="0.25">
      <c r="A155" s="4">
        <f t="shared" si="29"/>
        <v>10</v>
      </c>
      <c r="B155" s="4">
        <f t="shared" si="30"/>
        <v>2012</v>
      </c>
      <c r="C155" s="9">
        <v>41185</v>
      </c>
      <c r="D155" s="12">
        <f ca="1">(1+Returns!E155)*D154</f>
        <v>104976997.044349</v>
      </c>
      <c r="E155" s="12">
        <f t="shared" ca="1" si="31"/>
        <v>104544891.70120716</v>
      </c>
      <c r="F155" s="12">
        <f t="shared" ca="1" si="32"/>
        <v>104534939.67595062</v>
      </c>
      <c r="G155" s="14">
        <f ca="1">G154*(1+Returns!G155)+AC155</f>
        <v>8325476.0089517338</v>
      </c>
      <c r="H155" s="14">
        <f ca="1">H154*(1+Returns!H155)+AD155</f>
        <v>10465605.035033969</v>
      </c>
      <c r="I155" s="14">
        <f ca="1">I154*(1+Returns!I155)+AE155</f>
        <v>5233015.5264919205</v>
      </c>
      <c r="J155" s="14">
        <f ca="1">J154*(1+Returns!J155)+AF155</f>
        <v>0</v>
      </c>
      <c r="K155" s="14">
        <f ca="1">K154*(1+Returns!K155)+AG155</f>
        <v>0</v>
      </c>
      <c r="L155" s="14">
        <f ca="1">L154*(1+Returns!L155)+AH155</f>
        <v>20931124.716515392</v>
      </c>
      <c r="M155" s="14">
        <f ca="1">M154*(1+Returns!M155)+AI155</f>
        <v>20931551.211257756</v>
      </c>
      <c r="N155" s="14">
        <f ca="1">N154*(1+Returns!N155)+AJ155-R155-T155</f>
        <v>38658119.202956386</v>
      </c>
      <c r="O155" s="17">
        <f ca="1">(Assumptions!$B$16 / 252)*F154</f>
        <v>3317.7355518667155</v>
      </c>
      <c r="P155" s="17">
        <f t="shared" ca="1" si="33"/>
        <v>9952.0252565498231</v>
      </c>
      <c r="Q155" s="16">
        <f t="shared" si="34"/>
        <v>0</v>
      </c>
      <c r="R155" s="17">
        <f t="shared" si="35"/>
        <v>0</v>
      </c>
      <c r="S155" s="19">
        <f t="shared" si="36"/>
        <v>0</v>
      </c>
      <c r="T155" s="20">
        <f ca="1">IF(AND(S155=1,F154&gt;D154),[1]Assumptions!$B$19*(F154-D154),0)</f>
        <v>0</v>
      </c>
      <c r="U155" s="21">
        <f ca="1">OFFSET(Assumptions!$B$6,U$1-1,0)*$E155</f>
        <v>8363591.3360965727</v>
      </c>
      <c r="V155" s="21">
        <f ca="1">OFFSET(Assumptions!$B$6,V$1-1,0)*$E155</f>
        <v>10454489.170120716</v>
      </c>
      <c r="W155" s="21">
        <f ca="1">OFFSET(Assumptions!$B$6,W$1-1,0)*$E155</f>
        <v>5227244.585060358</v>
      </c>
      <c r="X155" s="21">
        <f ca="1">OFFSET(Assumptions!$B$6,X$1-1,0)*$E155</f>
        <v>0</v>
      </c>
      <c r="Y155" s="21">
        <f ca="1">OFFSET(Assumptions!$B$6,Y$1-1,0)*$E155</f>
        <v>0</v>
      </c>
      <c r="Z155" s="21">
        <f ca="1">OFFSET(Assumptions!$B$6,Z$1-1,0)*$E155</f>
        <v>20908978.340241432</v>
      </c>
      <c r="AA155" s="21">
        <f ca="1">OFFSET(Assumptions!$B$6,AA$1-1,0)*$E155</f>
        <v>20908978.340241432</v>
      </c>
      <c r="AB155" s="21">
        <f ca="1">OFFSET(Assumptions!$B$6,AB$1-1,0)*$E155</f>
        <v>38681609.929446653</v>
      </c>
      <c r="AC155" s="24">
        <f t="shared" si="39"/>
        <v>0</v>
      </c>
      <c r="AD155" s="24">
        <f t="shared" si="28"/>
        <v>0</v>
      </c>
      <c r="AE155" s="24">
        <f t="shared" si="28"/>
        <v>0</v>
      </c>
      <c r="AF155" s="24">
        <f t="shared" si="28"/>
        <v>0</v>
      </c>
      <c r="AG155" s="24">
        <f t="shared" si="28"/>
        <v>0</v>
      </c>
      <c r="AH155" s="24">
        <f t="shared" si="28"/>
        <v>0</v>
      </c>
      <c r="AI155" s="24">
        <f t="shared" si="28"/>
        <v>0</v>
      </c>
      <c r="AJ155" s="24">
        <f t="shared" si="37"/>
        <v>0</v>
      </c>
      <c r="AK155" s="26">
        <f t="shared" ca="1" si="38"/>
        <v>2.5136471623166123E-4</v>
      </c>
      <c r="AL155" s="34">
        <f t="shared" ca="1" si="40"/>
        <v>4.534939675950489E-2</v>
      </c>
    </row>
    <row r="156" spans="1:38" x14ac:dyDescent="0.25">
      <c r="A156" s="4">
        <f t="shared" si="29"/>
        <v>10</v>
      </c>
      <c r="B156" s="4">
        <f t="shared" si="30"/>
        <v>2012</v>
      </c>
      <c r="C156" s="9">
        <v>41186</v>
      </c>
      <c r="D156" s="12">
        <f ca="1">(1+Returns!E156)*D155</f>
        <v>105006585.86073592</v>
      </c>
      <c r="E156" s="12">
        <f t="shared" ca="1" si="31"/>
        <v>104575066.49074663</v>
      </c>
      <c r="F156" s="12">
        <f t="shared" ca="1" si="32"/>
        <v>104561795.89597656</v>
      </c>
      <c r="G156" s="14">
        <f ca="1">G155*(1+Returns!G156)+AC156</f>
        <v>8327603.1565565458</v>
      </c>
      <c r="H156" s="14">
        <f ca="1">H155*(1+Returns!H156)+AD156</f>
        <v>10468697.024248943</v>
      </c>
      <c r="I156" s="14">
        <f ca="1">I155*(1+Returns!I156)+AE156</f>
        <v>5234632.4223750951</v>
      </c>
      <c r="J156" s="14">
        <f ca="1">J155*(1+Returns!J156)+AF156</f>
        <v>0</v>
      </c>
      <c r="K156" s="14">
        <f ca="1">K155*(1+Returns!K156)+AG156</f>
        <v>0</v>
      </c>
      <c r="L156" s="14">
        <f ca="1">L155*(1+Returns!L156)+AH156</f>
        <v>20937280.282654051</v>
      </c>
      <c r="M156" s="14">
        <f ca="1">M155*(1+Returns!M156)+AI156</f>
        <v>20937848.74457876</v>
      </c>
      <c r="N156" s="14">
        <f ca="1">N155*(1+Returns!N156)+AJ156-R156-T156</f>
        <v>38669004.860333234</v>
      </c>
      <c r="O156" s="17">
        <f ca="1">(Assumptions!$B$16 / 252)*F155</f>
        <v>3318.5695135222418</v>
      </c>
      <c r="P156" s="17">
        <f t="shared" ca="1" si="33"/>
        <v>13270.594770072064</v>
      </c>
      <c r="Q156" s="16">
        <f t="shared" si="34"/>
        <v>0</v>
      </c>
      <c r="R156" s="17">
        <f t="shared" si="35"/>
        <v>0</v>
      </c>
      <c r="S156" s="19">
        <f t="shared" si="36"/>
        <v>0</v>
      </c>
      <c r="T156" s="20">
        <f ca="1">IF(AND(S156=1,F155&gt;D155),[1]Assumptions!$B$19*(F155-D155),0)</f>
        <v>0</v>
      </c>
      <c r="U156" s="21">
        <f ca="1">OFFSET(Assumptions!$B$6,U$1-1,0)*$E156</f>
        <v>8366005.3192597311</v>
      </c>
      <c r="V156" s="21">
        <f ca="1">OFFSET(Assumptions!$B$6,V$1-1,0)*$E156</f>
        <v>10457506.649074664</v>
      </c>
      <c r="W156" s="21">
        <f ca="1">OFFSET(Assumptions!$B$6,W$1-1,0)*$E156</f>
        <v>5228753.3245373322</v>
      </c>
      <c r="X156" s="21">
        <f ca="1">OFFSET(Assumptions!$B$6,X$1-1,0)*$E156</f>
        <v>0</v>
      </c>
      <c r="Y156" s="21">
        <f ca="1">OFFSET(Assumptions!$B$6,Y$1-1,0)*$E156</f>
        <v>0</v>
      </c>
      <c r="Z156" s="21">
        <f ca="1">OFFSET(Assumptions!$B$6,Z$1-1,0)*$E156</f>
        <v>20915013.298149329</v>
      </c>
      <c r="AA156" s="21">
        <f ca="1">OFFSET(Assumptions!$B$6,AA$1-1,0)*$E156</f>
        <v>20915013.298149329</v>
      </c>
      <c r="AB156" s="21">
        <f ca="1">OFFSET(Assumptions!$B$6,AB$1-1,0)*$E156</f>
        <v>38692774.601576254</v>
      </c>
      <c r="AC156" s="24">
        <f t="shared" si="39"/>
        <v>0</v>
      </c>
      <c r="AD156" s="24">
        <f t="shared" si="28"/>
        <v>0</v>
      </c>
      <c r="AE156" s="24">
        <f t="shared" si="28"/>
        <v>0</v>
      </c>
      <c r="AF156" s="24">
        <f t="shared" si="28"/>
        <v>0</v>
      </c>
      <c r="AG156" s="24">
        <f t="shared" si="28"/>
        <v>0</v>
      </c>
      <c r="AH156" s="24">
        <f t="shared" si="28"/>
        <v>0</v>
      </c>
      <c r="AI156" s="24">
        <f t="shared" si="28"/>
        <v>0</v>
      </c>
      <c r="AJ156" s="24">
        <f t="shared" si="37"/>
        <v>0</v>
      </c>
      <c r="AK156" s="26">
        <f t="shared" ca="1" si="38"/>
        <v>2.5691142224015806E-4</v>
      </c>
      <c r="AL156" s="34">
        <f t="shared" ca="1" si="40"/>
        <v>4.5617958959764282E-2</v>
      </c>
    </row>
    <row r="157" spans="1:38" x14ac:dyDescent="0.25">
      <c r="A157" s="4">
        <f t="shared" si="29"/>
        <v>10</v>
      </c>
      <c r="B157" s="4">
        <f t="shared" si="30"/>
        <v>2012</v>
      </c>
      <c r="C157" s="9">
        <v>41187</v>
      </c>
      <c r="D157" s="12">
        <f ca="1">(1+Returns!E157)*D156</f>
        <v>105036183.01702663</v>
      </c>
      <c r="E157" s="12">
        <f t="shared" ca="1" si="31"/>
        <v>104634352.10883185</v>
      </c>
      <c r="F157" s="12">
        <f t="shared" ca="1" si="32"/>
        <v>104617762.09196985</v>
      </c>
      <c r="G157" s="14">
        <f ca="1">G156*(1+Returns!G157)+AC157</f>
        <v>8358832.9493772071</v>
      </c>
      <c r="H157" s="14">
        <f ca="1">H156*(1+Returns!H157)+AD157</f>
        <v>10471789.926970329</v>
      </c>
      <c r="I157" s="14">
        <f ca="1">I156*(1+Returns!I157)+AE157</f>
        <v>5236249.8178463727</v>
      </c>
      <c r="J157" s="14">
        <f ca="1">J156*(1+Returns!J157)+AF157</f>
        <v>0</v>
      </c>
      <c r="K157" s="14">
        <f ca="1">K156*(1+Returns!K157)+AG157</f>
        <v>0</v>
      </c>
      <c r="L157" s="14">
        <f ca="1">L156*(1+Returns!L157)+AH157</f>
        <v>20943437.65906306</v>
      </c>
      <c r="M157" s="14">
        <f ca="1">M156*(1+Returns!M157)+AI157</f>
        <v>20944148.172595743</v>
      </c>
      <c r="N157" s="14">
        <f ca="1">N156*(1+Returns!N157)+AJ157-R157-T157</f>
        <v>38679893.582979135</v>
      </c>
      <c r="O157" s="17">
        <f ca="1">(Assumptions!$B$16 / 252)*F156</f>
        <v>3319.4220919357635</v>
      </c>
      <c r="P157" s="17">
        <f t="shared" ca="1" si="33"/>
        <v>16590.016862007829</v>
      </c>
      <c r="Q157" s="16">
        <f t="shared" si="34"/>
        <v>0</v>
      </c>
      <c r="R157" s="17">
        <f t="shared" si="35"/>
        <v>0</v>
      </c>
      <c r="S157" s="19">
        <f t="shared" si="36"/>
        <v>0</v>
      </c>
      <c r="T157" s="20">
        <f ca="1">IF(AND(S157=1,F156&gt;D156),[1]Assumptions!$B$19*(F156-D156),0)</f>
        <v>0</v>
      </c>
      <c r="U157" s="21">
        <f ca="1">OFFSET(Assumptions!$B$6,U$1-1,0)*$E157</f>
        <v>8370748.1687065484</v>
      </c>
      <c r="V157" s="21">
        <f ca="1">OFFSET(Assumptions!$B$6,V$1-1,0)*$E157</f>
        <v>10463435.210883185</v>
      </c>
      <c r="W157" s="21">
        <f ca="1">OFFSET(Assumptions!$B$6,W$1-1,0)*$E157</f>
        <v>5231717.6054415926</v>
      </c>
      <c r="X157" s="21">
        <f ca="1">OFFSET(Assumptions!$B$6,X$1-1,0)*$E157</f>
        <v>0</v>
      </c>
      <c r="Y157" s="21">
        <f ca="1">OFFSET(Assumptions!$B$6,Y$1-1,0)*$E157</f>
        <v>0</v>
      </c>
      <c r="Z157" s="21">
        <f ca="1">OFFSET(Assumptions!$B$6,Z$1-1,0)*$E157</f>
        <v>20926870.421766371</v>
      </c>
      <c r="AA157" s="21">
        <f ca="1">OFFSET(Assumptions!$B$6,AA$1-1,0)*$E157</f>
        <v>20926870.421766371</v>
      </c>
      <c r="AB157" s="21">
        <f ca="1">OFFSET(Assumptions!$B$6,AB$1-1,0)*$E157</f>
        <v>38714710.280267783</v>
      </c>
      <c r="AC157" s="24">
        <f t="shared" si="39"/>
        <v>0</v>
      </c>
      <c r="AD157" s="24">
        <f t="shared" si="28"/>
        <v>0</v>
      </c>
      <c r="AE157" s="24">
        <f t="shared" si="28"/>
        <v>0</v>
      </c>
      <c r="AF157" s="24">
        <f t="shared" si="28"/>
        <v>0</v>
      </c>
      <c r="AG157" s="24">
        <f t="shared" si="28"/>
        <v>0</v>
      </c>
      <c r="AH157" s="24">
        <f t="shared" si="28"/>
        <v>0</v>
      </c>
      <c r="AI157" s="24">
        <f t="shared" si="28"/>
        <v>0</v>
      </c>
      <c r="AJ157" s="24">
        <f t="shared" si="37"/>
        <v>0</v>
      </c>
      <c r="AK157" s="26">
        <f t="shared" ca="1" si="38"/>
        <v>5.3524516783332032E-4</v>
      </c>
      <c r="AL157" s="34">
        <f t="shared" ca="1" si="40"/>
        <v>4.6177620919697127E-2</v>
      </c>
    </row>
    <row r="158" spans="1:38" x14ac:dyDescent="0.25">
      <c r="A158" s="4">
        <f t="shared" si="29"/>
        <v>10</v>
      </c>
      <c r="B158" s="4">
        <f t="shared" si="30"/>
        <v>2012</v>
      </c>
      <c r="C158" s="9">
        <v>41190</v>
      </c>
      <c r="D158" s="12">
        <f ca="1">(1+Returns!E158)*D157</f>
        <v>105065788.51557182</v>
      </c>
      <c r="E158" s="12">
        <f t="shared" ca="1" si="31"/>
        <v>104819794.45135379</v>
      </c>
      <c r="F158" s="12">
        <f t="shared" ca="1" si="32"/>
        <v>104799883.23569521</v>
      </c>
      <c r="G158" s="14">
        <f ca="1">G157*(1+Returns!G158)+AC158</f>
        <v>8516211.2809148617</v>
      </c>
      <c r="H158" s="14">
        <f ca="1">H157*(1+Returns!H158)+AD158</f>
        <v>10474883.743468016</v>
      </c>
      <c r="I158" s="14">
        <f ca="1">I157*(1+Returns!I158)+AE158</f>
        <v>5237867.7130601155</v>
      </c>
      <c r="J158" s="14">
        <f ca="1">J157*(1+Returns!J158)+AF158</f>
        <v>0</v>
      </c>
      <c r="K158" s="14">
        <f ca="1">K157*(1+Returns!K158)+AG158</f>
        <v>0</v>
      </c>
      <c r="L158" s="14">
        <f ca="1">L157*(1+Returns!L158)+AH158</f>
        <v>20949596.846274797</v>
      </c>
      <c r="M158" s="14">
        <f ca="1">M157*(1+Returns!M158)+AI158</f>
        <v>20950449.495878749</v>
      </c>
      <c r="N158" s="14">
        <f ca="1">N157*(1+Returns!N158)+AJ158-R158-T158</f>
        <v>38690785.371757239</v>
      </c>
      <c r="O158" s="17">
        <f ca="1">(Assumptions!$B$16 / 252)*F157</f>
        <v>3321.1987965704711</v>
      </c>
      <c r="P158" s="17">
        <f t="shared" ca="1" si="33"/>
        <v>19911.215658578301</v>
      </c>
      <c r="Q158" s="16">
        <f t="shared" si="34"/>
        <v>0</v>
      </c>
      <c r="R158" s="17">
        <f t="shared" si="35"/>
        <v>0</v>
      </c>
      <c r="S158" s="19">
        <f t="shared" si="36"/>
        <v>0</v>
      </c>
      <c r="T158" s="20">
        <f ca="1">IF(AND(S158=1,F157&gt;D157),[1]Assumptions!$B$19*(F157-D157),0)</f>
        <v>0</v>
      </c>
      <c r="U158" s="21">
        <f ca="1">OFFSET(Assumptions!$B$6,U$1-1,0)*$E158</f>
        <v>8385583.5561083034</v>
      </c>
      <c r="V158" s="21">
        <f ca="1">OFFSET(Assumptions!$B$6,V$1-1,0)*$E158</f>
        <v>10481979.445135379</v>
      </c>
      <c r="W158" s="21">
        <f ca="1">OFFSET(Assumptions!$B$6,W$1-1,0)*$E158</f>
        <v>5240989.7225676896</v>
      </c>
      <c r="X158" s="21">
        <f ca="1">OFFSET(Assumptions!$B$6,X$1-1,0)*$E158</f>
        <v>0</v>
      </c>
      <c r="Y158" s="21">
        <f ca="1">OFFSET(Assumptions!$B$6,Y$1-1,0)*$E158</f>
        <v>0</v>
      </c>
      <c r="Z158" s="21">
        <f ca="1">OFFSET(Assumptions!$B$6,Z$1-1,0)*$E158</f>
        <v>20963958.890270758</v>
      </c>
      <c r="AA158" s="21">
        <f ca="1">OFFSET(Assumptions!$B$6,AA$1-1,0)*$E158</f>
        <v>20963958.890270758</v>
      </c>
      <c r="AB158" s="21">
        <f ca="1">OFFSET(Assumptions!$B$6,AB$1-1,0)*$E158</f>
        <v>38783323.947000898</v>
      </c>
      <c r="AC158" s="24">
        <f t="shared" si="39"/>
        <v>0</v>
      </c>
      <c r="AD158" s="24">
        <f t="shared" si="28"/>
        <v>0</v>
      </c>
      <c r="AE158" s="24">
        <f t="shared" si="28"/>
        <v>0</v>
      </c>
      <c r="AF158" s="24">
        <f t="shared" si="28"/>
        <v>0</v>
      </c>
      <c r="AG158" s="24">
        <f t="shared" si="28"/>
        <v>0</v>
      </c>
      <c r="AH158" s="24">
        <f t="shared" si="28"/>
        <v>0</v>
      </c>
      <c r="AI158" s="24">
        <f t="shared" si="28"/>
        <v>0</v>
      </c>
      <c r="AJ158" s="24">
        <f t="shared" si="37"/>
        <v>0</v>
      </c>
      <c r="AK158" s="26">
        <f t="shared" ca="1" si="38"/>
        <v>1.7408243120824451E-3</v>
      </c>
      <c r="AL158" s="34">
        <f t="shared" ca="1" si="40"/>
        <v>4.7998832356950683E-2</v>
      </c>
    </row>
    <row r="159" spans="1:38" x14ac:dyDescent="0.25">
      <c r="A159" s="4">
        <f t="shared" si="29"/>
        <v>10</v>
      </c>
      <c r="B159" s="4">
        <f t="shared" si="30"/>
        <v>2012</v>
      </c>
      <c r="C159" s="9">
        <v>41191</v>
      </c>
      <c r="D159" s="12">
        <f ca="1">(1+Returns!E159)*D158</f>
        <v>105095402.35872282</v>
      </c>
      <c r="E159" s="12">
        <f t="shared" ca="1" si="31"/>
        <v>104775838.78772494</v>
      </c>
      <c r="F159" s="12">
        <f t="shared" ca="1" si="32"/>
        <v>104752600.59164618</v>
      </c>
      <c r="G159" s="14">
        <f ca="1">G158*(1+Returns!G159)+AC159</f>
        <v>8444183.4181915224</v>
      </c>
      <c r="H159" s="14">
        <f ca="1">H158*(1+Returns!H159)+AD159</f>
        <v>10477978.474011973</v>
      </c>
      <c r="I159" s="14">
        <f ca="1">I158*(1+Returns!I159)+AE159</f>
        <v>5239486.1081707329</v>
      </c>
      <c r="J159" s="14">
        <f ca="1">J158*(1+Returns!J159)+AF159</f>
        <v>0</v>
      </c>
      <c r="K159" s="14">
        <f ca="1">K158*(1+Returns!K159)+AG159</f>
        <v>0</v>
      </c>
      <c r="L159" s="14">
        <f ca="1">L158*(1+Returns!L159)+AH159</f>
        <v>20955757.844821796</v>
      </c>
      <c r="M159" s="14">
        <f ca="1">M158*(1+Returns!M159)+AI159</f>
        <v>20956752.714997996</v>
      </c>
      <c r="N159" s="14">
        <f ca="1">N158*(1+Returns!N159)+AJ159-R159-T159</f>
        <v>38701680.227530926</v>
      </c>
      <c r="O159" s="17">
        <f ca="1">(Assumptions!$B$16 / 252)*F158</f>
        <v>3326.9804201808001</v>
      </c>
      <c r="P159" s="17">
        <f t="shared" ca="1" si="33"/>
        <v>23238.196078759102</v>
      </c>
      <c r="Q159" s="16">
        <f t="shared" si="34"/>
        <v>0</v>
      </c>
      <c r="R159" s="17">
        <f t="shared" si="35"/>
        <v>0</v>
      </c>
      <c r="S159" s="19">
        <f t="shared" si="36"/>
        <v>0</v>
      </c>
      <c r="T159" s="20">
        <f ca="1">IF(AND(S159=1,F158&gt;D158),[1]Assumptions!$B$19*(F158-D158),0)</f>
        <v>0</v>
      </c>
      <c r="U159" s="21">
        <f ca="1">OFFSET(Assumptions!$B$6,U$1-1,0)*$E159</f>
        <v>8382067.1030179951</v>
      </c>
      <c r="V159" s="21">
        <f ca="1">OFFSET(Assumptions!$B$6,V$1-1,0)*$E159</f>
        <v>10477583.878772495</v>
      </c>
      <c r="W159" s="21">
        <f ca="1">OFFSET(Assumptions!$B$6,W$1-1,0)*$E159</f>
        <v>5238791.9393862477</v>
      </c>
      <c r="X159" s="21">
        <f ca="1">OFFSET(Assumptions!$B$6,X$1-1,0)*$E159</f>
        <v>0</v>
      </c>
      <c r="Y159" s="21">
        <f ca="1">OFFSET(Assumptions!$B$6,Y$1-1,0)*$E159</f>
        <v>0</v>
      </c>
      <c r="Z159" s="21">
        <f ca="1">OFFSET(Assumptions!$B$6,Z$1-1,0)*$E159</f>
        <v>20955167.757544991</v>
      </c>
      <c r="AA159" s="21">
        <f ca="1">OFFSET(Assumptions!$B$6,AA$1-1,0)*$E159</f>
        <v>20955167.757544991</v>
      </c>
      <c r="AB159" s="21">
        <f ca="1">OFFSET(Assumptions!$B$6,AB$1-1,0)*$E159</f>
        <v>38767060.351458229</v>
      </c>
      <c r="AC159" s="24">
        <f t="shared" si="39"/>
        <v>0</v>
      </c>
      <c r="AD159" s="24">
        <f t="shared" si="28"/>
        <v>0</v>
      </c>
      <c r="AE159" s="24">
        <f t="shared" si="28"/>
        <v>0</v>
      </c>
      <c r="AF159" s="24">
        <f t="shared" si="28"/>
        <v>0</v>
      </c>
      <c r="AG159" s="24">
        <f t="shared" si="28"/>
        <v>0</v>
      </c>
      <c r="AH159" s="24">
        <f t="shared" si="28"/>
        <v>0</v>
      </c>
      <c r="AI159" s="24">
        <f t="shared" si="28"/>
        <v>0</v>
      </c>
      <c r="AJ159" s="24">
        <f t="shared" si="37"/>
        <v>0</v>
      </c>
      <c r="AK159" s="26">
        <f t="shared" ca="1" si="38"/>
        <v>-4.5117077032130748E-4</v>
      </c>
      <c r="AL159" s="34">
        <f t="shared" ca="1" si="40"/>
        <v>4.752600591646039E-2</v>
      </c>
    </row>
    <row r="160" spans="1:38" x14ac:dyDescent="0.25">
      <c r="A160" s="4">
        <f t="shared" si="29"/>
        <v>10</v>
      </c>
      <c r="B160" s="4">
        <f t="shared" si="30"/>
        <v>2012</v>
      </c>
      <c r="C160" s="9">
        <v>41192</v>
      </c>
      <c r="D160" s="12">
        <f ca="1">(1+Returns!E160)*D159</f>
        <v>105124985.66353279</v>
      </c>
      <c r="E160" s="12">
        <f t="shared" ca="1" si="31"/>
        <v>104843386.5269856</v>
      </c>
      <c r="F160" s="12">
        <f t="shared" ca="1" si="32"/>
        <v>104816822.85152298</v>
      </c>
      <c r="G160" s="14">
        <f ca="1">G159*(1+Returns!G160)+AC160</f>
        <v>8483687.5840785969</v>
      </c>
      <c r="H160" s="14">
        <f ca="1">H159*(1+Returns!H160)+AD160</f>
        <v>10481070.062019549</v>
      </c>
      <c r="I160" s="14">
        <f ca="1">I159*(1+Returns!I160)+AE160</f>
        <v>5241102.8853150476</v>
      </c>
      <c r="J160" s="14">
        <f ca="1">J159*(1+Returns!J160)+AF160</f>
        <v>0</v>
      </c>
      <c r="K160" s="14">
        <f ca="1">K159*(1+Returns!K160)+AG160</f>
        <v>0</v>
      </c>
      <c r="L160" s="14">
        <f ca="1">L159*(1+Returns!L160)+AH160</f>
        <v>20961912.577498034</v>
      </c>
      <c r="M160" s="14">
        <f ca="1">M159*(1+Returns!M160)+AI160</f>
        <v>20963049.573188879</v>
      </c>
      <c r="N160" s="14">
        <f ca="1">N159*(1+Returns!N160)+AJ160-R160-T160</f>
        <v>38712563.844885498</v>
      </c>
      <c r="O160" s="17">
        <f ca="1">(Assumptions!$B$16 / 252)*F159</f>
        <v>3325.4793838617834</v>
      </c>
      <c r="P160" s="17">
        <f t="shared" ca="1" si="33"/>
        <v>26563.675462620886</v>
      </c>
      <c r="Q160" s="16">
        <f t="shared" si="34"/>
        <v>0</v>
      </c>
      <c r="R160" s="17">
        <f t="shared" si="35"/>
        <v>0</v>
      </c>
      <c r="S160" s="19">
        <f t="shared" si="36"/>
        <v>0</v>
      </c>
      <c r="T160" s="20">
        <f ca="1">IF(AND(S160=1,F159&gt;D159),[1]Assumptions!$B$19*(F159-D159),0)</f>
        <v>0</v>
      </c>
      <c r="U160" s="21">
        <f ca="1">OFFSET(Assumptions!$B$6,U$1-1,0)*$E160</f>
        <v>8387470.9221588485</v>
      </c>
      <c r="V160" s="21">
        <f ca="1">OFFSET(Assumptions!$B$6,V$1-1,0)*$E160</f>
        <v>10484338.652698562</v>
      </c>
      <c r="W160" s="21">
        <f ca="1">OFFSET(Assumptions!$B$6,W$1-1,0)*$E160</f>
        <v>5242169.3263492808</v>
      </c>
      <c r="X160" s="21">
        <f ca="1">OFFSET(Assumptions!$B$6,X$1-1,0)*$E160</f>
        <v>0</v>
      </c>
      <c r="Y160" s="21">
        <f ca="1">OFFSET(Assumptions!$B$6,Y$1-1,0)*$E160</f>
        <v>0</v>
      </c>
      <c r="Z160" s="21">
        <f ca="1">OFFSET(Assumptions!$B$6,Z$1-1,0)*$E160</f>
        <v>20968677.305397123</v>
      </c>
      <c r="AA160" s="21">
        <f ca="1">OFFSET(Assumptions!$B$6,AA$1-1,0)*$E160</f>
        <v>20968677.305397123</v>
      </c>
      <c r="AB160" s="21">
        <f ca="1">OFFSET(Assumptions!$B$6,AB$1-1,0)*$E160</f>
        <v>38792053.014984675</v>
      </c>
      <c r="AC160" s="24">
        <f t="shared" si="39"/>
        <v>0</v>
      </c>
      <c r="AD160" s="24">
        <f t="shared" si="28"/>
        <v>0</v>
      </c>
      <c r="AE160" s="24">
        <f t="shared" si="28"/>
        <v>0</v>
      </c>
      <c r="AF160" s="24">
        <f t="shared" si="28"/>
        <v>0</v>
      </c>
      <c r="AG160" s="24">
        <f t="shared" si="28"/>
        <v>0</v>
      </c>
      <c r="AH160" s="24">
        <f t="shared" si="28"/>
        <v>0</v>
      </c>
      <c r="AI160" s="24">
        <f t="shared" si="28"/>
        <v>0</v>
      </c>
      <c r="AJ160" s="24">
        <f t="shared" si="37"/>
        <v>0</v>
      </c>
      <c r="AK160" s="26">
        <f t="shared" ca="1" si="38"/>
        <v>6.1308511210289574E-4</v>
      </c>
      <c r="AL160" s="34">
        <f t="shared" ca="1" si="40"/>
        <v>4.8168228515228284E-2</v>
      </c>
    </row>
    <row r="161" spans="1:38" x14ac:dyDescent="0.25">
      <c r="A161" s="4">
        <f t="shared" si="29"/>
        <v>10</v>
      </c>
      <c r="B161" s="4">
        <f t="shared" si="30"/>
        <v>2012</v>
      </c>
      <c r="C161" s="9">
        <v>41193</v>
      </c>
      <c r="D161" s="12">
        <f ca="1">(1+Returns!E161)*D160</f>
        <v>105154499.50325783</v>
      </c>
      <c r="E161" s="12">
        <f t="shared" ca="1" si="31"/>
        <v>104813001.81314573</v>
      </c>
      <c r="F161" s="12">
        <f t="shared" ca="1" si="32"/>
        <v>104783110.61949734</v>
      </c>
      <c r="G161" s="14">
        <f ca="1">G160*(1+Returns!G161)+AC161</f>
        <v>8425324.7796864174</v>
      </c>
      <c r="H161" s="14">
        <f ca="1">H160*(1+Returns!H161)+AD161</f>
        <v>10484154.446066143</v>
      </c>
      <c r="I161" s="14">
        <f ca="1">I160*(1+Returns!I161)+AE161</f>
        <v>5242715.9239601968</v>
      </c>
      <c r="J161" s="14">
        <f ca="1">J160*(1+Returns!J161)+AF161</f>
        <v>0</v>
      </c>
      <c r="K161" s="14">
        <f ca="1">K160*(1+Returns!K161)+AG161</f>
        <v>0</v>
      </c>
      <c r="L161" s="14">
        <f ca="1">L160*(1+Returns!L161)+AH161</f>
        <v>20968052.957510702</v>
      </c>
      <c r="M161" s="14">
        <f ca="1">M160*(1+Returns!M161)+AI161</f>
        <v>20969331.803610101</v>
      </c>
      <c r="N161" s="14">
        <f ca="1">N160*(1+Returns!N161)+AJ161-R161-T161</f>
        <v>38723421.902312167</v>
      </c>
      <c r="O161" s="17">
        <f ca="1">(Assumptions!$B$16 / 252)*F160</f>
        <v>3327.5181857626344</v>
      </c>
      <c r="P161" s="17">
        <f t="shared" ca="1" si="33"/>
        <v>29891.19364838352</v>
      </c>
      <c r="Q161" s="16">
        <f t="shared" si="34"/>
        <v>0</v>
      </c>
      <c r="R161" s="17">
        <f t="shared" si="35"/>
        <v>0</v>
      </c>
      <c r="S161" s="19">
        <f t="shared" si="36"/>
        <v>0</v>
      </c>
      <c r="T161" s="20">
        <f ca="1">IF(AND(S161=1,F160&gt;D160),[1]Assumptions!$B$19*(F160-D160),0)</f>
        <v>0</v>
      </c>
      <c r="U161" s="21">
        <f ca="1">OFFSET(Assumptions!$B$6,U$1-1,0)*$E161</f>
        <v>8385040.1450516582</v>
      </c>
      <c r="V161" s="21">
        <f ca="1">OFFSET(Assumptions!$B$6,V$1-1,0)*$E161</f>
        <v>10481300.181314573</v>
      </c>
      <c r="W161" s="21">
        <f ca="1">OFFSET(Assumptions!$B$6,W$1-1,0)*$E161</f>
        <v>5240650.0906572863</v>
      </c>
      <c r="X161" s="21">
        <f ca="1">OFFSET(Assumptions!$B$6,X$1-1,0)*$E161</f>
        <v>0</v>
      </c>
      <c r="Y161" s="21">
        <f ca="1">OFFSET(Assumptions!$B$6,Y$1-1,0)*$E161</f>
        <v>0</v>
      </c>
      <c r="Z161" s="21">
        <f ca="1">OFFSET(Assumptions!$B$6,Z$1-1,0)*$E161</f>
        <v>20962600.362629145</v>
      </c>
      <c r="AA161" s="21">
        <f ca="1">OFFSET(Assumptions!$B$6,AA$1-1,0)*$E161</f>
        <v>20962600.362629145</v>
      </c>
      <c r="AB161" s="21">
        <f ca="1">OFFSET(Assumptions!$B$6,AB$1-1,0)*$E161</f>
        <v>38780810.670863919</v>
      </c>
      <c r="AC161" s="24">
        <f t="shared" si="39"/>
        <v>0</v>
      </c>
      <c r="AD161" s="24">
        <f t="shared" si="28"/>
        <v>0</v>
      </c>
      <c r="AE161" s="24">
        <f t="shared" si="28"/>
        <v>0</v>
      </c>
      <c r="AF161" s="24">
        <f t="shared" si="28"/>
        <v>0</v>
      </c>
      <c r="AG161" s="24">
        <f t="shared" si="28"/>
        <v>0</v>
      </c>
      <c r="AH161" s="24">
        <f t="shared" si="28"/>
        <v>0</v>
      </c>
      <c r="AI161" s="24">
        <f t="shared" si="28"/>
        <v>0</v>
      </c>
      <c r="AJ161" s="24">
        <f t="shared" si="37"/>
        <v>0</v>
      </c>
      <c r="AK161" s="26">
        <f t="shared" ca="1" si="38"/>
        <v>-3.2162997416351757E-4</v>
      </c>
      <c r="AL161" s="34">
        <f t="shared" ca="1" si="40"/>
        <v>4.7831106194971884E-2</v>
      </c>
    </row>
    <row r="162" spans="1:38" x14ac:dyDescent="0.25">
      <c r="A162" s="4">
        <f t="shared" si="29"/>
        <v>10</v>
      </c>
      <c r="B162" s="4">
        <f t="shared" si="30"/>
        <v>2012</v>
      </c>
      <c r="C162" s="9">
        <v>41197</v>
      </c>
      <c r="D162" s="12">
        <f ca="1">(1+Returns!E162)*D161</f>
        <v>105182892.2696687</v>
      </c>
      <c r="E162" s="12">
        <f t="shared" ca="1" si="31"/>
        <v>104849906.94240116</v>
      </c>
      <c r="F162" s="12">
        <f t="shared" ca="1" si="32"/>
        <v>104816689.3007966</v>
      </c>
      <c r="G162" s="14">
        <f ca="1">G161*(1+Returns!G162)+AC162</f>
        <v>8435313.0321139395</v>
      </c>
      <c r="H162" s="14">
        <f ca="1">H161*(1+Returns!H162)+AD162</f>
        <v>10487121.901358856</v>
      </c>
      <c r="I162" s="14">
        <f ca="1">I161*(1+Returns!I162)+AE162</f>
        <v>5244267.9323913231</v>
      </c>
      <c r="J162" s="14">
        <f ca="1">J161*(1+Returns!J162)+AF162</f>
        <v>0</v>
      </c>
      <c r="K162" s="14">
        <f ca="1">K161*(1+Returns!K162)+AG162</f>
        <v>0</v>
      </c>
      <c r="L162" s="14">
        <f ca="1">L161*(1+Returns!L162)+AH162</f>
        <v>20973960.510414872</v>
      </c>
      <c r="M162" s="14">
        <f ca="1">M161*(1+Returns!M162)+AI162</f>
        <v>20975376.062330924</v>
      </c>
      <c r="N162" s="14">
        <f ca="1">N161*(1+Returns!N162)+AJ162-R162-T162</f>
        <v>38733867.503791235</v>
      </c>
      <c r="O162" s="17">
        <f ca="1">(Assumptions!$B$16 / 252)*F161</f>
        <v>3326.4479561745188</v>
      </c>
      <c r="P162" s="17">
        <f t="shared" ca="1" si="33"/>
        <v>33217.641604558041</v>
      </c>
      <c r="Q162" s="16">
        <f t="shared" si="34"/>
        <v>0</v>
      </c>
      <c r="R162" s="17">
        <f t="shared" si="35"/>
        <v>0</v>
      </c>
      <c r="S162" s="19">
        <f t="shared" si="36"/>
        <v>0</v>
      </c>
      <c r="T162" s="20">
        <f ca="1">IF(AND(S162=1,F161&gt;D161),[1]Assumptions!$B$19*(F161-D161),0)</f>
        <v>0</v>
      </c>
      <c r="U162" s="21">
        <f ca="1">OFFSET(Assumptions!$B$6,U$1-1,0)*$E162</f>
        <v>8387992.555392093</v>
      </c>
      <c r="V162" s="21">
        <f ca="1">OFFSET(Assumptions!$B$6,V$1-1,0)*$E162</f>
        <v>10484990.694240116</v>
      </c>
      <c r="W162" s="21">
        <f ca="1">OFFSET(Assumptions!$B$6,W$1-1,0)*$E162</f>
        <v>5242495.3471200578</v>
      </c>
      <c r="X162" s="21">
        <f ca="1">OFFSET(Assumptions!$B$6,X$1-1,0)*$E162</f>
        <v>0</v>
      </c>
      <c r="Y162" s="21">
        <f ca="1">OFFSET(Assumptions!$B$6,Y$1-1,0)*$E162</f>
        <v>0</v>
      </c>
      <c r="Z162" s="21">
        <f ca="1">OFFSET(Assumptions!$B$6,Z$1-1,0)*$E162</f>
        <v>20969981.388480231</v>
      </c>
      <c r="AA162" s="21">
        <f ca="1">OFFSET(Assumptions!$B$6,AA$1-1,0)*$E162</f>
        <v>20969981.388480231</v>
      </c>
      <c r="AB162" s="21">
        <f ca="1">OFFSET(Assumptions!$B$6,AB$1-1,0)*$E162</f>
        <v>38794465.56868843</v>
      </c>
      <c r="AC162" s="24">
        <f t="shared" si="39"/>
        <v>0</v>
      </c>
      <c r="AD162" s="24">
        <f t="shared" si="28"/>
        <v>0</v>
      </c>
      <c r="AE162" s="24">
        <f t="shared" si="28"/>
        <v>0</v>
      </c>
      <c r="AF162" s="24">
        <f t="shared" si="28"/>
        <v>0</v>
      </c>
      <c r="AG162" s="24">
        <f t="shared" si="28"/>
        <v>0</v>
      </c>
      <c r="AH162" s="24">
        <f t="shared" si="28"/>
        <v>0</v>
      </c>
      <c r="AI162" s="24">
        <f t="shared" si="28"/>
        <v>0</v>
      </c>
      <c r="AJ162" s="24">
        <f t="shared" si="37"/>
        <v>0</v>
      </c>
      <c r="AK162" s="26">
        <f t="shared" ca="1" si="38"/>
        <v>3.204589088903198E-4</v>
      </c>
      <c r="AL162" s="34">
        <f t="shared" ca="1" si="40"/>
        <v>4.8166893007964395E-2</v>
      </c>
    </row>
    <row r="163" spans="1:38" x14ac:dyDescent="0.25">
      <c r="A163" s="4">
        <f t="shared" si="29"/>
        <v>10</v>
      </c>
      <c r="B163" s="4">
        <f t="shared" si="30"/>
        <v>2012</v>
      </c>
      <c r="C163" s="9">
        <v>41198</v>
      </c>
      <c r="D163" s="12">
        <f ca="1">(1+Returns!E163)*D162</f>
        <v>105211292.70241043</v>
      </c>
      <c r="E163" s="12">
        <f t="shared" ca="1" si="31"/>
        <v>104886404.71855345</v>
      </c>
      <c r="F163" s="12">
        <f t="shared" ca="1" si="32"/>
        <v>104849859.56300284</v>
      </c>
      <c r="G163" s="14">
        <f ca="1">G162*(1+Returns!G163)+AC163</f>
        <v>8444886.4077792875</v>
      </c>
      <c r="H163" s="14">
        <f ca="1">H162*(1+Returns!H163)+AD163</f>
        <v>10490090.196565839</v>
      </c>
      <c r="I163" s="14">
        <f ca="1">I162*(1+Returns!I163)+AE163</f>
        <v>5245820.4002656471</v>
      </c>
      <c r="J163" s="14">
        <f ca="1">J162*(1+Returns!J163)+AF163</f>
        <v>0</v>
      </c>
      <c r="K163" s="14">
        <f ca="1">K162*(1+Returns!K163)+AG163</f>
        <v>0</v>
      </c>
      <c r="L163" s="14">
        <f ca="1">L162*(1+Returns!L163)+AH163</f>
        <v>20979869.727716845</v>
      </c>
      <c r="M163" s="14">
        <f ca="1">M162*(1+Returns!M163)+AI163</f>
        <v>20981422.063265748</v>
      </c>
      <c r="N163" s="14">
        <f ca="1">N162*(1+Returns!N163)+AJ163-R163-T163</f>
        <v>38744315.922960088</v>
      </c>
      <c r="O163" s="17">
        <f ca="1">(Assumptions!$B$16 / 252)*F162</f>
        <v>3327.5139460570349</v>
      </c>
      <c r="P163" s="17">
        <f t="shared" ca="1" si="33"/>
        <v>36545.155550615076</v>
      </c>
      <c r="Q163" s="16">
        <f t="shared" si="34"/>
        <v>0</v>
      </c>
      <c r="R163" s="17">
        <f t="shared" si="35"/>
        <v>0</v>
      </c>
      <c r="S163" s="19">
        <f t="shared" si="36"/>
        <v>0</v>
      </c>
      <c r="T163" s="20">
        <f ca="1">IF(AND(S163=1,F162&gt;D162),[1]Assumptions!$B$19*(F162-D162),0)</f>
        <v>0</v>
      </c>
      <c r="U163" s="21">
        <f ca="1">OFFSET(Assumptions!$B$6,U$1-1,0)*$E163</f>
        <v>8390912.3774842769</v>
      </c>
      <c r="V163" s="21">
        <f ca="1">OFFSET(Assumptions!$B$6,V$1-1,0)*$E163</f>
        <v>10488640.471855346</v>
      </c>
      <c r="W163" s="21">
        <f ca="1">OFFSET(Assumptions!$B$6,W$1-1,0)*$E163</f>
        <v>5244320.2359276731</v>
      </c>
      <c r="X163" s="21">
        <f ca="1">OFFSET(Assumptions!$B$6,X$1-1,0)*$E163</f>
        <v>0</v>
      </c>
      <c r="Y163" s="21">
        <f ca="1">OFFSET(Assumptions!$B$6,Y$1-1,0)*$E163</f>
        <v>0</v>
      </c>
      <c r="Z163" s="21">
        <f ca="1">OFFSET(Assumptions!$B$6,Z$1-1,0)*$E163</f>
        <v>20977280.943710692</v>
      </c>
      <c r="AA163" s="21">
        <f ca="1">OFFSET(Assumptions!$B$6,AA$1-1,0)*$E163</f>
        <v>20977280.943710692</v>
      </c>
      <c r="AB163" s="21">
        <f ca="1">OFFSET(Assumptions!$B$6,AB$1-1,0)*$E163</f>
        <v>38807969.745864779</v>
      </c>
      <c r="AC163" s="24">
        <f t="shared" si="39"/>
        <v>0</v>
      </c>
      <c r="AD163" s="24">
        <f t="shared" si="28"/>
        <v>0</v>
      </c>
      <c r="AE163" s="24">
        <f t="shared" si="28"/>
        <v>0</v>
      </c>
      <c r="AF163" s="24">
        <f t="shared" si="28"/>
        <v>0</v>
      </c>
      <c r="AG163" s="24">
        <f t="shared" si="28"/>
        <v>0</v>
      </c>
      <c r="AH163" s="24">
        <f t="shared" si="28"/>
        <v>0</v>
      </c>
      <c r="AI163" s="24">
        <f t="shared" si="28"/>
        <v>0</v>
      </c>
      <c r="AJ163" s="24">
        <f t="shared" si="37"/>
        <v>0</v>
      </c>
      <c r="AK163" s="26">
        <f t="shared" ca="1" si="38"/>
        <v>3.164597396416724E-4</v>
      </c>
      <c r="AL163" s="34">
        <f t="shared" ca="1" si="40"/>
        <v>4.8498595630026786E-2</v>
      </c>
    </row>
    <row r="164" spans="1:38" x14ac:dyDescent="0.25">
      <c r="A164" s="4">
        <f t="shared" si="29"/>
        <v>10</v>
      </c>
      <c r="B164" s="4">
        <f t="shared" si="30"/>
        <v>2012</v>
      </c>
      <c r="C164" s="9">
        <v>41199</v>
      </c>
      <c r="D164" s="12">
        <f ca="1">(1+Returns!E164)*D163</f>
        <v>105239739.7317313</v>
      </c>
      <c r="E164" s="12">
        <f t="shared" ca="1" si="31"/>
        <v>104919055.33719391</v>
      </c>
      <c r="F164" s="12">
        <f t="shared" ca="1" si="32"/>
        <v>104879181.61467303</v>
      </c>
      <c r="G164" s="14">
        <f ca="1">G163*(1+Returns!G164)+AC164</f>
        <v>8450568.2383269556</v>
      </c>
      <c r="H164" s="14">
        <f ca="1">H163*(1+Returns!H164)+AD164</f>
        <v>10493063.394010846</v>
      </c>
      <c r="I164" s="14">
        <f ca="1">I163*(1+Returns!I164)+AE164</f>
        <v>5247375.4488635156</v>
      </c>
      <c r="J164" s="14">
        <f ca="1">J163*(1+Returns!J164)+AF164</f>
        <v>0</v>
      </c>
      <c r="K164" s="14">
        <f ca="1">K163*(1+Returns!K164)+AG164</f>
        <v>0</v>
      </c>
      <c r="L164" s="14">
        <f ca="1">L163*(1+Returns!L164)+AH164</f>
        <v>20985788.697893612</v>
      </c>
      <c r="M164" s="14">
        <f ca="1">M163*(1+Returns!M164)+AI164</f>
        <v>20987478.075519852</v>
      </c>
      <c r="N164" s="14">
        <f ca="1">N163*(1+Returns!N164)+AJ164-R164-T164</f>
        <v>38754781.482579134</v>
      </c>
      <c r="O164" s="17">
        <f ca="1">(Assumptions!$B$16 / 252)*F163</f>
        <v>3328.5669702540581</v>
      </c>
      <c r="P164" s="17">
        <f t="shared" ca="1" si="33"/>
        <v>39873.722520869138</v>
      </c>
      <c r="Q164" s="16">
        <f t="shared" si="34"/>
        <v>0</v>
      </c>
      <c r="R164" s="17">
        <f t="shared" si="35"/>
        <v>0</v>
      </c>
      <c r="S164" s="19">
        <f t="shared" si="36"/>
        <v>0</v>
      </c>
      <c r="T164" s="20">
        <f ca="1">IF(AND(S164=1,F163&gt;D163),[1]Assumptions!$B$19*(F163-D163),0)</f>
        <v>0</v>
      </c>
      <c r="U164" s="21">
        <f ca="1">OFFSET(Assumptions!$B$6,U$1-1,0)*$E164</f>
        <v>8393524.4269755129</v>
      </c>
      <c r="V164" s="21">
        <f ca="1">OFFSET(Assumptions!$B$6,V$1-1,0)*$E164</f>
        <v>10491905.533719391</v>
      </c>
      <c r="W164" s="21">
        <f ca="1">OFFSET(Assumptions!$B$6,W$1-1,0)*$E164</f>
        <v>5245952.7668596953</v>
      </c>
      <c r="X164" s="21">
        <f ca="1">OFFSET(Assumptions!$B$6,X$1-1,0)*$E164</f>
        <v>0</v>
      </c>
      <c r="Y164" s="21">
        <f ca="1">OFFSET(Assumptions!$B$6,Y$1-1,0)*$E164</f>
        <v>0</v>
      </c>
      <c r="Z164" s="21">
        <f ca="1">OFFSET(Assumptions!$B$6,Z$1-1,0)*$E164</f>
        <v>20983811.067438781</v>
      </c>
      <c r="AA164" s="21">
        <f ca="1">OFFSET(Assumptions!$B$6,AA$1-1,0)*$E164</f>
        <v>20983811.067438781</v>
      </c>
      <c r="AB164" s="21">
        <f ca="1">OFFSET(Assumptions!$B$6,AB$1-1,0)*$E164</f>
        <v>38820050.474761747</v>
      </c>
      <c r="AC164" s="24">
        <f t="shared" si="39"/>
        <v>0</v>
      </c>
      <c r="AD164" s="24">
        <f t="shared" si="28"/>
        <v>0</v>
      </c>
      <c r="AE164" s="24">
        <f t="shared" si="28"/>
        <v>0</v>
      </c>
      <c r="AF164" s="24">
        <f t="shared" si="28"/>
        <v>0</v>
      </c>
      <c r="AG164" s="24">
        <f t="shared" si="28"/>
        <v>0</v>
      </c>
      <c r="AH164" s="24">
        <f t="shared" si="28"/>
        <v>0</v>
      </c>
      <c r="AI164" s="24">
        <f t="shared" si="28"/>
        <v>0</v>
      </c>
      <c r="AJ164" s="24">
        <f t="shared" si="37"/>
        <v>0</v>
      </c>
      <c r="AK164" s="26">
        <f t="shared" ca="1" si="38"/>
        <v>2.7965751973724196E-4</v>
      </c>
      <c r="AL164" s="34">
        <f t="shared" ca="1" si="40"/>
        <v>4.8791816146728673E-2</v>
      </c>
    </row>
    <row r="165" spans="1:38" x14ac:dyDescent="0.25">
      <c r="A165" s="4">
        <f t="shared" si="29"/>
        <v>10</v>
      </c>
      <c r="B165" s="4">
        <f t="shared" si="30"/>
        <v>2012</v>
      </c>
      <c r="C165" s="9">
        <v>41200</v>
      </c>
      <c r="D165" s="12">
        <f ca="1">(1+Returns!E165)*D164</f>
        <v>105268233.39126368</v>
      </c>
      <c r="E165" s="12">
        <f t="shared" ca="1" si="31"/>
        <v>104937033.01788485</v>
      </c>
      <c r="F165" s="12">
        <f t="shared" ca="1" si="32"/>
        <v>104893829.79753494</v>
      </c>
      <c r="G165" s="14">
        <f ca="1">G164*(1+Returns!G165)+AC165</f>
        <v>8441532.7103923038</v>
      </c>
      <c r="H165" s="14">
        <f ca="1">H164*(1+Returns!H165)+AD165</f>
        <v>10496041.497366479</v>
      </c>
      <c r="I165" s="14">
        <f ca="1">I164*(1+Returns!I165)+AE165</f>
        <v>5248933.0801881906</v>
      </c>
      <c r="J165" s="14">
        <f ca="1">J164*(1+Returns!J165)+AF165</f>
        <v>0</v>
      </c>
      <c r="K165" s="14">
        <f ca="1">K164*(1+Returns!K165)+AG165</f>
        <v>0</v>
      </c>
      <c r="L165" s="14">
        <f ca="1">L164*(1+Returns!L165)+AH165</f>
        <v>20991717.428225152</v>
      </c>
      <c r="M165" s="14">
        <f ca="1">M164*(1+Returns!M165)+AI165</f>
        <v>20993544.106702194</v>
      </c>
      <c r="N165" s="14">
        <f ca="1">N164*(1+Returns!N165)+AJ165-R165-T165</f>
        <v>38765264.195010521</v>
      </c>
      <c r="O165" s="17">
        <f ca="1">(Assumptions!$B$16 / 252)*F164</f>
        <v>3329.4978290372392</v>
      </c>
      <c r="P165" s="17">
        <f t="shared" ca="1" si="33"/>
        <v>43203.220349906376</v>
      </c>
      <c r="Q165" s="16">
        <f t="shared" si="34"/>
        <v>0</v>
      </c>
      <c r="R165" s="17">
        <f t="shared" si="35"/>
        <v>0</v>
      </c>
      <c r="S165" s="19">
        <f t="shared" si="36"/>
        <v>0</v>
      </c>
      <c r="T165" s="20">
        <f ca="1">IF(AND(S165=1,F164&gt;D164),[1]Assumptions!$B$19*(F164-D164),0)</f>
        <v>0</v>
      </c>
      <c r="U165" s="21">
        <f ca="1">OFFSET(Assumptions!$B$6,U$1-1,0)*$E165</f>
        <v>8394962.6414307877</v>
      </c>
      <c r="V165" s="21">
        <f ca="1">OFFSET(Assumptions!$B$6,V$1-1,0)*$E165</f>
        <v>10493703.301788487</v>
      </c>
      <c r="W165" s="21">
        <f ca="1">OFFSET(Assumptions!$B$6,W$1-1,0)*$E165</f>
        <v>5246851.6508942433</v>
      </c>
      <c r="X165" s="21">
        <f ca="1">OFFSET(Assumptions!$B$6,X$1-1,0)*$E165</f>
        <v>0</v>
      </c>
      <c r="Y165" s="21">
        <f ca="1">OFFSET(Assumptions!$B$6,Y$1-1,0)*$E165</f>
        <v>0</v>
      </c>
      <c r="Z165" s="21">
        <f ca="1">OFFSET(Assumptions!$B$6,Z$1-1,0)*$E165</f>
        <v>20987406.603576973</v>
      </c>
      <c r="AA165" s="21">
        <f ca="1">OFFSET(Assumptions!$B$6,AA$1-1,0)*$E165</f>
        <v>20987406.603576973</v>
      </c>
      <c r="AB165" s="21">
        <f ca="1">OFFSET(Assumptions!$B$6,AB$1-1,0)*$E165</f>
        <v>38826702.216617391</v>
      </c>
      <c r="AC165" s="24">
        <f t="shared" si="39"/>
        <v>0</v>
      </c>
      <c r="AD165" s="24">
        <f t="shared" si="28"/>
        <v>0</v>
      </c>
      <c r="AE165" s="24">
        <f t="shared" si="28"/>
        <v>0</v>
      </c>
      <c r="AF165" s="24">
        <f t="shared" si="28"/>
        <v>0</v>
      </c>
      <c r="AG165" s="24">
        <f t="shared" si="28"/>
        <v>0</v>
      </c>
      <c r="AH165" s="24">
        <f t="shared" si="28"/>
        <v>0</v>
      </c>
      <c r="AI165" s="24">
        <f t="shared" si="28"/>
        <v>0</v>
      </c>
      <c r="AJ165" s="24">
        <f t="shared" si="37"/>
        <v>0</v>
      </c>
      <c r="AK165" s="26">
        <f t="shared" ca="1" si="38"/>
        <v>1.3966721170399765E-4</v>
      </c>
      <c r="AL165" s="34">
        <f t="shared" ca="1" si="40"/>
        <v>4.8938297975347878E-2</v>
      </c>
    </row>
    <row r="166" spans="1:38" x14ac:dyDescent="0.25">
      <c r="A166" s="4">
        <f t="shared" si="29"/>
        <v>10</v>
      </c>
      <c r="B166" s="4">
        <f t="shared" si="30"/>
        <v>2012</v>
      </c>
      <c r="C166" s="9">
        <v>41201</v>
      </c>
      <c r="D166" s="12">
        <f ca="1">(1+Returns!E166)*D165</f>
        <v>105296812.66394708</v>
      </c>
      <c r="E166" s="12">
        <f t="shared" ca="1" si="31"/>
        <v>104938096.75508368</v>
      </c>
      <c r="F166" s="12">
        <f t="shared" ca="1" si="32"/>
        <v>104891563.57188305</v>
      </c>
      <c r="G166" s="14">
        <f ca="1">G165*(1+Returns!G166)+AC166</f>
        <v>8415501.9033007696</v>
      </c>
      <c r="H166" s="14">
        <f ca="1">H165*(1+Returns!H166)+AD166</f>
        <v>10499028.574649921</v>
      </c>
      <c r="I166" s="14">
        <f ca="1">I165*(1+Returns!I166)+AE166</f>
        <v>5250495.4185947338</v>
      </c>
      <c r="J166" s="14">
        <f ca="1">J165*(1+Returns!J166)+AF166</f>
        <v>0</v>
      </c>
      <c r="K166" s="14">
        <f ca="1">K165*(1+Returns!K166)+AG166</f>
        <v>0</v>
      </c>
      <c r="L166" s="14">
        <f ca="1">L165*(1+Returns!L166)+AH166</f>
        <v>20997664.018485796</v>
      </c>
      <c r="M166" s="14">
        <f ca="1">M165*(1+Returns!M166)+AI166</f>
        <v>20999628.437666029</v>
      </c>
      <c r="N166" s="14">
        <f ca="1">N165*(1+Returns!N166)+AJ166-R166-T166</f>
        <v>38775778.402386434</v>
      </c>
      <c r="O166" s="17">
        <f ca="1">(Assumptions!$B$16 / 252)*F165</f>
        <v>3329.9628507153948</v>
      </c>
      <c r="P166" s="17">
        <f t="shared" ca="1" si="33"/>
        <v>46533.183200621774</v>
      </c>
      <c r="Q166" s="16">
        <f t="shared" si="34"/>
        <v>0</v>
      </c>
      <c r="R166" s="17">
        <f t="shared" si="35"/>
        <v>0</v>
      </c>
      <c r="S166" s="19">
        <f t="shared" si="36"/>
        <v>0</v>
      </c>
      <c r="T166" s="20">
        <f ca="1">IF(AND(S166=1,F165&gt;D165),[1]Assumptions!$B$19*(F165-D165),0)</f>
        <v>0</v>
      </c>
      <c r="U166" s="21">
        <f ca="1">OFFSET(Assumptions!$B$6,U$1-1,0)*$E166</f>
        <v>8395047.7404066939</v>
      </c>
      <c r="V166" s="21">
        <f ca="1">OFFSET(Assumptions!$B$6,V$1-1,0)*$E166</f>
        <v>10493809.675508369</v>
      </c>
      <c r="W166" s="21">
        <f ca="1">OFFSET(Assumptions!$B$6,W$1-1,0)*$E166</f>
        <v>5246904.8377541844</v>
      </c>
      <c r="X166" s="21">
        <f ca="1">OFFSET(Assumptions!$B$6,X$1-1,0)*$E166</f>
        <v>0</v>
      </c>
      <c r="Y166" s="21">
        <f ca="1">OFFSET(Assumptions!$B$6,Y$1-1,0)*$E166</f>
        <v>0</v>
      </c>
      <c r="Z166" s="21">
        <f ca="1">OFFSET(Assumptions!$B$6,Z$1-1,0)*$E166</f>
        <v>20987619.351016738</v>
      </c>
      <c r="AA166" s="21">
        <f ca="1">OFFSET(Assumptions!$B$6,AA$1-1,0)*$E166</f>
        <v>20987619.351016738</v>
      </c>
      <c r="AB166" s="21">
        <f ca="1">OFFSET(Assumptions!$B$6,AB$1-1,0)*$E166</f>
        <v>38827095.799380958</v>
      </c>
      <c r="AC166" s="24">
        <f t="shared" si="39"/>
        <v>0</v>
      </c>
      <c r="AD166" s="24">
        <f t="shared" si="28"/>
        <v>0</v>
      </c>
      <c r="AE166" s="24">
        <f t="shared" si="28"/>
        <v>0</v>
      </c>
      <c r="AF166" s="24">
        <f t="shared" si="28"/>
        <v>0</v>
      </c>
      <c r="AG166" s="24">
        <f t="shared" si="28"/>
        <v>0</v>
      </c>
      <c r="AH166" s="24">
        <f t="shared" si="28"/>
        <v>0</v>
      </c>
      <c r="AI166" s="24">
        <f t="shared" si="28"/>
        <v>0</v>
      </c>
      <c r="AJ166" s="24">
        <f t="shared" si="37"/>
        <v>0</v>
      </c>
      <c r="AK166" s="26">
        <f t="shared" ca="1" si="38"/>
        <v>-2.1604947176290246E-5</v>
      </c>
      <c r="AL166" s="34">
        <f t="shared" ca="1" si="40"/>
        <v>4.8915635718828954E-2</v>
      </c>
    </row>
    <row r="167" spans="1:38" x14ac:dyDescent="0.25">
      <c r="A167" s="4">
        <f t="shared" si="29"/>
        <v>10</v>
      </c>
      <c r="B167" s="4">
        <f t="shared" si="30"/>
        <v>2012</v>
      </c>
      <c r="C167" s="9">
        <v>41204</v>
      </c>
      <c r="D167" s="12">
        <f ca="1">(1+Returns!E167)*D166</f>
        <v>105325399.69561721</v>
      </c>
      <c r="E167" s="12">
        <f t="shared" ca="1" si="31"/>
        <v>104920718.39349344</v>
      </c>
      <c r="F167" s="12">
        <f t="shared" ca="1" si="32"/>
        <v>104870855.31938578</v>
      </c>
      <c r="G167" s="14">
        <f ca="1">G166*(1+Returns!G167)+AC167</f>
        <v>8371021.3826329093</v>
      </c>
      <c r="H167" s="14">
        <f ca="1">H166*(1+Returns!H167)+AD167</f>
        <v>10502016.502028201</v>
      </c>
      <c r="I167" s="14">
        <f ca="1">I166*(1+Returns!I167)+AE167</f>
        <v>5252058.2220293609</v>
      </c>
      <c r="J167" s="14">
        <f ca="1">J166*(1+Returns!J167)+AF167</f>
        <v>0</v>
      </c>
      <c r="K167" s="14">
        <f ca="1">K166*(1+Returns!K167)+AG167</f>
        <v>0</v>
      </c>
      <c r="L167" s="14">
        <f ca="1">L166*(1+Returns!L167)+AH167</f>
        <v>21003612.293312546</v>
      </c>
      <c r="M167" s="14">
        <f ca="1">M166*(1+Returns!M167)+AI167</f>
        <v>21005714.531985451</v>
      </c>
      <c r="N167" s="14">
        <f ca="1">N166*(1+Returns!N167)+AJ167-R167-T167</f>
        <v>38786295.461504981</v>
      </c>
      <c r="O167" s="17">
        <f ca="1">(Assumptions!$B$16 / 252)*F166</f>
        <v>3329.8909070439063</v>
      </c>
      <c r="P167" s="17">
        <f t="shared" ca="1" si="33"/>
        <v>49863.074107665678</v>
      </c>
      <c r="Q167" s="16">
        <f t="shared" si="34"/>
        <v>0</v>
      </c>
      <c r="R167" s="17">
        <f t="shared" si="35"/>
        <v>0</v>
      </c>
      <c r="S167" s="19">
        <f t="shared" si="36"/>
        <v>0</v>
      </c>
      <c r="T167" s="20">
        <f ca="1">IF(AND(S167=1,F166&gt;D166),[1]Assumptions!$B$19*(F166-D166),0)</f>
        <v>0</v>
      </c>
      <c r="U167" s="21">
        <f ca="1">OFFSET(Assumptions!$B$6,U$1-1,0)*$E167</f>
        <v>8393657.4714794755</v>
      </c>
      <c r="V167" s="21">
        <f ca="1">OFFSET(Assumptions!$B$6,V$1-1,0)*$E167</f>
        <v>10492071.839349344</v>
      </c>
      <c r="W167" s="21">
        <f ca="1">OFFSET(Assumptions!$B$6,W$1-1,0)*$E167</f>
        <v>5246035.9196746722</v>
      </c>
      <c r="X167" s="21">
        <f ca="1">OFFSET(Assumptions!$B$6,X$1-1,0)*$E167</f>
        <v>0</v>
      </c>
      <c r="Y167" s="21">
        <f ca="1">OFFSET(Assumptions!$B$6,Y$1-1,0)*$E167</f>
        <v>0</v>
      </c>
      <c r="Z167" s="21">
        <f ca="1">OFFSET(Assumptions!$B$6,Z$1-1,0)*$E167</f>
        <v>20984143.678698689</v>
      </c>
      <c r="AA167" s="21">
        <f ca="1">OFFSET(Assumptions!$B$6,AA$1-1,0)*$E167</f>
        <v>20984143.678698689</v>
      </c>
      <c r="AB167" s="21">
        <f ca="1">OFFSET(Assumptions!$B$6,AB$1-1,0)*$E167</f>
        <v>38820665.805592574</v>
      </c>
      <c r="AC167" s="24">
        <f t="shared" si="39"/>
        <v>0</v>
      </c>
      <c r="AD167" s="24">
        <f t="shared" si="28"/>
        <v>0</v>
      </c>
      <c r="AE167" s="24">
        <f t="shared" si="28"/>
        <v>0</v>
      </c>
      <c r="AF167" s="24">
        <f t="shared" si="28"/>
        <v>0</v>
      </c>
      <c r="AG167" s="24">
        <f t="shared" si="28"/>
        <v>0</v>
      </c>
      <c r="AH167" s="24">
        <f t="shared" si="28"/>
        <v>0</v>
      </c>
      <c r="AI167" s="24">
        <f t="shared" si="28"/>
        <v>0</v>
      </c>
      <c r="AJ167" s="24">
        <f t="shared" si="37"/>
        <v>0</v>
      </c>
      <c r="AK167" s="26">
        <f t="shared" ca="1" si="38"/>
        <v>-1.974253390081282E-4</v>
      </c>
      <c r="AL167" s="34">
        <f t="shared" ca="1" si="40"/>
        <v>4.8708553193856252E-2</v>
      </c>
    </row>
    <row r="168" spans="1:38" x14ac:dyDescent="0.25">
      <c r="A168" s="4">
        <f t="shared" si="29"/>
        <v>10</v>
      </c>
      <c r="B168" s="4">
        <f t="shared" si="30"/>
        <v>2012</v>
      </c>
      <c r="C168" s="9">
        <v>41205</v>
      </c>
      <c r="D168" s="12">
        <f ca="1">(1+Returns!E168)*D167</f>
        <v>105354150.36997212</v>
      </c>
      <c r="E168" s="12">
        <f t="shared" ca="1" si="31"/>
        <v>104935785.55029798</v>
      </c>
      <c r="F168" s="12">
        <f t="shared" ca="1" si="32"/>
        <v>104882593.2426881</v>
      </c>
      <c r="G168" s="14">
        <f ca="1">G167*(1+Returns!G168)+AC168</f>
        <v>8358831.1530783847</v>
      </c>
      <c r="H168" s="14">
        <f ca="1">H167*(1+Returns!H168)+AD168</f>
        <v>10505021.546173662</v>
      </c>
      <c r="I168" s="14">
        <f ca="1">I167*(1+Returns!I168)+AE168</f>
        <v>5253629.9848944237</v>
      </c>
      <c r="J168" s="14">
        <f ca="1">J167*(1+Returns!J168)+AF168</f>
        <v>0</v>
      </c>
      <c r="K168" s="14">
        <f ca="1">K167*(1+Returns!K168)+AG168</f>
        <v>0</v>
      </c>
      <c r="L168" s="14">
        <f ca="1">L167*(1+Returns!L168)+AH168</f>
        <v>21009594.64113408</v>
      </c>
      <c r="M168" s="14">
        <f ca="1">M167*(1+Returns!M168)+AI168</f>
        <v>21011835.501777403</v>
      </c>
      <c r="N168" s="14">
        <f ca="1">N167*(1+Returns!N168)+AJ168-R168-T168</f>
        <v>38796872.723240025</v>
      </c>
      <c r="O168" s="17">
        <f ca="1">(Assumptions!$B$16 / 252)*F167</f>
        <v>3329.2335022027232</v>
      </c>
      <c r="P168" s="17">
        <f t="shared" ca="1" si="33"/>
        <v>53192.307609868403</v>
      </c>
      <c r="Q168" s="16">
        <f t="shared" si="34"/>
        <v>0</v>
      </c>
      <c r="R168" s="17">
        <f t="shared" si="35"/>
        <v>0</v>
      </c>
      <c r="S168" s="19">
        <f t="shared" si="36"/>
        <v>0</v>
      </c>
      <c r="T168" s="20">
        <f ca="1">IF(AND(S168=1,F167&gt;D167),[1]Assumptions!$B$19*(F167-D167),0)</f>
        <v>0</v>
      </c>
      <c r="U168" s="21">
        <f ca="1">OFFSET(Assumptions!$B$6,U$1-1,0)*$E168</f>
        <v>8394862.8440238386</v>
      </c>
      <c r="V168" s="21">
        <f ca="1">OFFSET(Assumptions!$B$6,V$1-1,0)*$E168</f>
        <v>10493578.555029798</v>
      </c>
      <c r="W168" s="21">
        <f ca="1">OFFSET(Assumptions!$B$6,W$1-1,0)*$E168</f>
        <v>5246789.2775148991</v>
      </c>
      <c r="X168" s="21">
        <f ca="1">OFFSET(Assumptions!$B$6,X$1-1,0)*$E168</f>
        <v>0</v>
      </c>
      <c r="Y168" s="21">
        <f ca="1">OFFSET(Assumptions!$B$6,Y$1-1,0)*$E168</f>
        <v>0</v>
      </c>
      <c r="Z168" s="21">
        <f ca="1">OFFSET(Assumptions!$B$6,Z$1-1,0)*$E168</f>
        <v>20987157.110059597</v>
      </c>
      <c r="AA168" s="21">
        <f ca="1">OFFSET(Assumptions!$B$6,AA$1-1,0)*$E168</f>
        <v>20987157.110059597</v>
      </c>
      <c r="AB168" s="21">
        <f ca="1">OFFSET(Assumptions!$B$6,AB$1-1,0)*$E168</f>
        <v>38826240.653610252</v>
      </c>
      <c r="AC168" s="24">
        <f t="shared" si="39"/>
        <v>0</v>
      </c>
      <c r="AD168" s="24">
        <f t="shared" si="28"/>
        <v>0</v>
      </c>
      <c r="AE168" s="24">
        <f t="shared" si="28"/>
        <v>0</v>
      </c>
      <c r="AF168" s="24">
        <f t="shared" si="28"/>
        <v>0</v>
      </c>
      <c r="AG168" s="24">
        <f t="shared" si="28"/>
        <v>0</v>
      </c>
      <c r="AH168" s="24">
        <f t="shared" si="28"/>
        <v>0</v>
      </c>
      <c r="AI168" s="24">
        <f t="shared" si="28"/>
        <v>0</v>
      </c>
      <c r="AJ168" s="24">
        <f t="shared" si="37"/>
        <v>0</v>
      </c>
      <c r="AK168" s="26">
        <f t="shared" ca="1" si="38"/>
        <v>1.1192741078125401E-4</v>
      </c>
      <c r="AL168" s="34">
        <f t="shared" ca="1" si="40"/>
        <v>4.8825932426879382E-2</v>
      </c>
    </row>
    <row r="169" spans="1:38" x14ac:dyDescent="0.25">
      <c r="A169" s="4">
        <f t="shared" si="29"/>
        <v>10</v>
      </c>
      <c r="B169" s="4">
        <f t="shared" si="30"/>
        <v>2012</v>
      </c>
      <c r="C169" s="9">
        <v>41206</v>
      </c>
      <c r="D169" s="12">
        <f ca="1">(1+Returns!E169)*D168</f>
        <v>105382908.89239861</v>
      </c>
      <c r="E169" s="12">
        <f t="shared" ca="1" si="31"/>
        <v>104925241.23590554</v>
      </c>
      <c r="F169" s="12">
        <f t="shared" ca="1" si="32"/>
        <v>104868719.32216099</v>
      </c>
      <c r="G169" s="14">
        <f ca="1">G168*(1+Returns!G169)+AC169</f>
        <v>8321021.7500613481</v>
      </c>
      <c r="H169" s="14">
        <f ca="1">H168*(1+Returns!H169)+AD169</f>
        <v>10508027.450181639</v>
      </c>
      <c r="I169" s="14">
        <f ca="1">I168*(1+Returns!I169)+AE169</f>
        <v>5255202.2181347944</v>
      </c>
      <c r="J169" s="14">
        <f ca="1">J168*(1+Returns!J169)+AF169</f>
        <v>0</v>
      </c>
      <c r="K169" s="14">
        <f ca="1">K168*(1+Returns!K169)+AG169</f>
        <v>0</v>
      </c>
      <c r="L169" s="14">
        <f ca="1">L168*(1+Returns!L169)+AH169</f>
        <v>21015578.692876108</v>
      </c>
      <c r="M169" s="14">
        <f ca="1">M168*(1+Returns!M169)+AI169</f>
        <v>21017958.255192149</v>
      </c>
      <c r="N169" s="14">
        <f ca="1">N168*(1+Returns!N169)+AJ169-R169-T169</f>
        <v>38807452.86945951</v>
      </c>
      <c r="O169" s="17">
        <f ca="1">(Assumptions!$B$16 / 252)*F168</f>
        <v>3329.6061346885112</v>
      </c>
      <c r="P169" s="17">
        <f t="shared" ca="1" si="33"/>
        <v>56521.913744556914</v>
      </c>
      <c r="Q169" s="16">
        <f t="shared" si="34"/>
        <v>0</v>
      </c>
      <c r="R169" s="17">
        <f t="shared" si="35"/>
        <v>0</v>
      </c>
      <c r="S169" s="19">
        <f t="shared" si="36"/>
        <v>0</v>
      </c>
      <c r="T169" s="20">
        <f ca="1">IF(AND(S169=1,F168&gt;D168),[1]Assumptions!$B$19*(F168-D168),0)</f>
        <v>0</v>
      </c>
      <c r="U169" s="21">
        <f ca="1">OFFSET(Assumptions!$B$6,U$1-1,0)*$E169</f>
        <v>8394019.2988724429</v>
      </c>
      <c r="V169" s="21">
        <f ca="1">OFFSET(Assumptions!$B$6,V$1-1,0)*$E169</f>
        <v>10492524.123590555</v>
      </c>
      <c r="W169" s="21">
        <f ca="1">OFFSET(Assumptions!$B$6,W$1-1,0)*$E169</f>
        <v>5246262.0617952775</v>
      </c>
      <c r="X169" s="21">
        <f ca="1">OFFSET(Assumptions!$B$6,X$1-1,0)*$E169</f>
        <v>0</v>
      </c>
      <c r="Y169" s="21">
        <f ca="1">OFFSET(Assumptions!$B$6,Y$1-1,0)*$E169</f>
        <v>0</v>
      </c>
      <c r="Z169" s="21">
        <f ca="1">OFFSET(Assumptions!$B$6,Z$1-1,0)*$E169</f>
        <v>20985048.24718111</v>
      </c>
      <c r="AA169" s="21">
        <f ca="1">OFFSET(Assumptions!$B$6,AA$1-1,0)*$E169</f>
        <v>20985048.24718111</v>
      </c>
      <c r="AB169" s="21">
        <f ca="1">OFFSET(Assumptions!$B$6,AB$1-1,0)*$E169</f>
        <v>38822339.257285051</v>
      </c>
      <c r="AC169" s="24">
        <f t="shared" si="39"/>
        <v>0</v>
      </c>
      <c r="AD169" s="24">
        <f t="shared" si="28"/>
        <v>0</v>
      </c>
      <c r="AE169" s="24">
        <f t="shared" si="28"/>
        <v>0</v>
      </c>
      <c r="AF169" s="24">
        <f t="shared" si="28"/>
        <v>0</v>
      </c>
      <c r="AG169" s="24">
        <f t="shared" si="28"/>
        <v>0</v>
      </c>
      <c r="AH169" s="24">
        <f t="shared" si="28"/>
        <v>0</v>
      </c>
      <c r="AI169" s="24">
        <f t="shared" si="28"/>
        <v>0</v>
      </c>
      <c r="AJ169" s="24">
        <f t="shared" si="37"/>
        <v>0</v>
      </c>
      <c r="AK169" s="26">
        <f t="shared" ca="1" si="38"/>
        <v>-1.3228048714442053E-4</v>
      </c>
      <c r="AL169" s="34">
        <f t="shared" ca="1" si="40"/>
        <v>4.8687193221608194E-2</v>
      </c>
    </row>
    <row r="170" spans="1:38" x14ac:dyDescent="0.25">
      <c r="A170" s="4">
        <f t="shared" si="29"/>
        <v>10</v>
      </c>
      <c r="B170" s="4">
        <f t="shared" si="30"/>
        <v>2012</v>
      </c>
      <c r="C170" s="9">
        <v>41207</v>
      </c>
      <c r="D170" s="12">
        <f ca="1">(1+Returns!E170)*D169</f>
        <v>105411714.25671525</v>
      </c>
      <c r="E170" s="12">
        <f t="shared" ca="1" si="31"/>
        <v>104920411.25264317</v>
      </c>
      <c r="F170" s="12">
        <f t="shared" ca="1" si="32"/>
        <v>104860560.17320584</v>
      </c>
      <c r="G170" s="14">
        <f ca="1">G169*(1+Returns!G170)+AC170</f>
        <v>8288882.0505749239</v>
      </c>
      <c r="H170" s="14">
        <f ca="1">H169*(1+Returns!H170)+AD170</f>
        <v>10511038.283189399</v>
      </c>
      <c r="I170" s="14">
        <f ca="1">I169*(1+Returns!I170)+AE170</f>
        <v>5256777.0466826949</v>
      </c>
      <c r="J170" s="14">
        <f ca="1">J169*(1+Returns!J170)+AF170</f>
        <v>0</v>
      </c>
      <c r="K170" s="14">
        <f ca="1">K169*(1+Returns!K170)+AG170</f>
        <v>0</v>
      </c>
      <c r="L170" s="14">
        <f ca="1">L169*(1+Returns!L170)+AH170</f>
        <v>21021572.550546147</v>
      </c>
      <c r="M170" s="14">
        <f ca="1">M169*(1+Returns!M170)+AI170</f>
        <v>21024091.075350825</v>
      </c>
      <c r="N170" s="14">
        <f ca="1">N169*(1+Returns!N170)+AJ170-R170-T170</f>
        <v>38818050.246299177</v>
      </c>
      <c r="O170" s="17">
        <f ca="1">(Assumptions!$B$16 / 252)*F169</f>
        <v>3329.1656927670156</v>
      </c>
      <c r="P170" s="17">
        <f t="shared" ca="1" si="33"/>
        <v>59851.079437323933</v>
      </c>
      <c r="Q170" s="16">
        <f t="shared" si="34"/>
        <v>0</v>
      </c>
      <c r="R170" s="17">
        <f t="shared" si="35"/>
        <v>0</v>
      </c>
      <c r="S170" s="19">
        <f t="shared" si="36"/>
        <v>0</v>
      </c>
      <c r="T170" s="20">
        <f ca="1">IF(AND(S170=1,F169&gt;D169),[1]Assumptions!$B$19*(F169-D169),0)</f>
        <v>0</v>
      </c>
      <c r="U170" s="21">
        <f ca="1">OFFSET(Assumptions!$B$6,U$1-1,0)*$E170</f>
        <v>8393632.9002114534</v>
      </c>
      <c r="V170" s="21">
        <f ca="1">OFFSET(Assumptions!$B$6,V$1-1,0)*$E170</f>
        <v>10492041.125264317</v>
      </c>
      <c r="W170" s="21">
        <f ca="1">OFFSET(Assumptions!$B$6,W$1-1,0)*$E170</f>
        <v>5246020.5626321584</v>
      </c>
      <c r="X170" s="21">
        <f ca="1">OFFSET(Assumptions!$B$6,X$1-1,0)*$E170</f>
        <v>0</v>
      </c>
      <c r="Y170" s="21">
        <f ca="1">OFFSET(Assumptions!$B$6,Y$1-1,0)*$E170</f>
        <v>0</v>
      </c>
      <c r="Z170" s="21">
        <f ca="1">OFFSET(Assumptions!$B$6,Z$1-1,0)*$E170</f>
        <v>20984082.250528634</v>
      </c>
      <c r="AA170" s="21">
        <f ca="1">OFFSET(Assumptions!$B$6,AA$1-1,0)*$E170</f>
        <v>20984082.250528634</v>
      </c>
      <c r="AB170" s="21">
        <f ca="1">OFFSET(Assumptions!$B$6,AB$1-1,0)*$E170</f>
        <v>38820552.163477972</v>
      </c>
      <c r="AC170" s="24">
        <f t="shared" si="39"/>
        <v>0</v>
      </c>
      <c r="AD170" s="24">
        <f t="shared" si="28"/>
        <v>0</v>
      </c>
      <c r="AE170" s="24">
        <f t="shared" si="28"/>
        <v>0</v>
      </c>
      <c r="AF170" s="24">
        <f t="shared" si="28"/>
        <v>0</v>
      </c>
      <c r="AG170" s="24">
        <f t="shared" ref="AG170:AI233" si="41">IF($Q170=1,Y169-K169,0)</f>
        <v>0</v>
      </c>
      <c r="AH170" s="24">
        <f t="shared" si="41"/>
        <v>0</v>
      </c>
      <c r="AI170" s="24">
        <f t="shared" si="41"/>
        <v>0</v>
      </c>
      <c r="AJ170" s="24">
        <f t="shared" si="37"/>
        <v>0</v>
      </c>
      <c r="AK170" s="26">
        <f t="shared" ca="1" si="38"/>
        <v>-7.7803457579017632E-5</v>
      </c>
      <c r="AL170" s="34">
        <f t="shared" ca="1" si="40"/>
        <v>4.8605601732056636E-2</v>
      </c>
    </row>
    <row r="171" spans="1:38" x14ac:dyDescent="0.25">
      <c r="A171" s="4">
        <f t="shared" si="29"/>
        <v>10</v>
      </c>
      <c r="B171" s="4">
        <f t="shared" si="30"/>
        <v>2012</v>
      </c>
      <c r="C171" s="9">
        <v>41208</v>
      </c>
      <c r="D171" s="12">
        <f ca="1">(1+Returns!E171)*D170</f>
        <v>105440449.49002163</v>
      </c>
      <c r="E171" s="12">
        <f t="shared" ca="1" si="31"/>
        <v>104876988.45710142</v>
      </c>
      <c r="F171" s="12">
        <f t="shared" ca="1" si="32"/>
        <v>104813808.47099192</v>
      </c>
      <c r="G171" s="14">
        <f ca="1">G170*(1+Returns!G171)+AC171</f>
        <v>8218215.6786271315</v>
      </c>
      <c r="H171" s="14">
        <f ca="1">H170*(1+Returns!H171)+AD171</f>
        <v>10514041.83875021</v>
      </c>
      <c r="I171" s="14">
        <f ca="1">I170*(1+Returns!I171)+AE171</f>
        <v>5258348.0962854121</v>
      </c>
      <c r="J171" s="14">
        <f ca="1">J170*(1+Returns!J171)+AF171</f>
        <v>0</v>
      </c>
      <c r="K171" s="14">
        <f ca="1">K170*(1+Returns!K171)+AG171</f>
        <v>0</v>
      </c>
      <c r="L171" s="14">
        <f ca="1">L170*(1+Returns!L171)+AH171</f>
        <v>21027551.910028424</v>
      </c>
      <c r="M171" s="14">
        <f ca="1">M170*(1+Returns!M171)+AI171</f>
        <v>21030209.114915825</v>
      </c>
      <c r="N171" s="14">
        <f ca="1">N170*(1+Returns!N171)+AJ171-R171-T171</f>
        <v>38828621.818494417</v>
      </c>
      <c r="O171" s="17">
        <f ca="1">(Assumptions!$B$16 / 252)*F170</f>
        <v>3328.9066721652644</v>
      </c>
      <c r="P171" s="17">
        <f t="shared" ca="1" si="33"/>
        <v>63179.986109489197</v>
      </c>
      <c r="Q171" s="16">
        <f t="shared" si="34"/>
        <v>0</v>
      </c>
      <c r="R171" s="17">
        <f t="shared" si="35"/>
        <v>0</v>
      </c>
      <c r="S171" s="19">
        <f t="shared" si="36"/>
        <v>0</v>
      </c>
      <c r="T171" s="20">
        <f ca="1">IF(AND(S171=1,F170&gt;D170),[1]Assumptions!$B$19*(F170-D170),0)</f>
        <v>0</v>
      </c>
      <c r="U171" s="21">
        <f ca="1">OFFSET(Assumptions!$B$6,U$1-1,0)*$E171</f>
        <v>8390159.0765681136</v>
      </c>
      <c r="V171" s="21">
        <f ca="1">OFFSET(Assumptions!$B$6,V$1-1,0)*$E171</f>
        <v>10487698.845710143</v>
      </c>
      <c r="W171" s="21">
        <f ca="1">OFFSET(Assumptions!$B$6,W$1-1,0)*$E171</f>
        <v>5243849.4228550717</v>
      </c>
      <c r="X171" s="21">
        <f ca="1">OFFSET(Assumptions!$B$6,X$1-1,0)*$E171</f>
        <v>0</v>
      </c>
      <c r="Y171" s="21">
        <f ca="1">OFFSET(Assumptions!$B$6,Y$1-1,0)*$E171</f>
        <v>0</v>
      </c>
      <c r="Z171" s="21">
        <f ca="1">OFFSET(Assumptions!$B$6,Z$1-1,0)*$E171</f>
        <v>20975397.691420287</v>
      </c>
      <c r="AA171" s="21">
        <f ca="1">OFFSET(Assumptions!$B$6,AA$1-1,0)*$E171</f>
        <v>20975397.691420287</v>
      </c>
      <c r="AB171" s="21">
        <f ca="1">OFFSET(Assumptions!$B$6,AB$1-1,0)*$E171</f>
        <v>38804485.729127526</v>
      </c>
      <c r="AC171" s="24">
        <f t="shared" si="39"/>
        <v>0</v>
      </c>
      <c r="AD171" s="24">
        <f t="shared" ref="AD171:AI234" si="42">IF($Q171=1,V170-H170,0)</f>
        <v>0</v>
      </c>
      <c r="AE171" s="24">
        <f t="shared" si="42"/>
        <v>0</v>
      </c>
      <c r="AF171" s="24">
        <f t="shared" si="42"/>
        <v>0</v>
      </c>
      <c r="AG171" s="24">
        <f t="shared" si="41"/>
        <v>0</v>
      </c>
      <c r="AH171" s="24">
        <f t="shared" si="41"/>
        <v>0</v>
      </c>
      <c r="AI171" s="24">
        <f t="shared" si="41"/>
        <v>0</v>
      </c>
      <c r="AJ171" s="24">
        <f t="shared" si="37"/>
        <v>0</v>
      </c>
      <c r="AK171" s="26">
        <f t="shared" ca="1" si="38"/>
        <v>-4.4584639006972626E-4</v>
      </c>
      <c r="AL171" s="34">
        <f t="shared" ca="1" si="40"/>
        <v>4.8138084709917539E-2</v>
      </c>
    </row>
    <row r="172" spans="1:38" x14ac:dyDescent="0.25">
      <c r="A172" s="4">
        <f t="shared" si="29"/>
        <v>10</v>
      </c>
      <c r="B172" s="4">
        <f t="shared" si="30"/>
        <v>2012</v>
      </c>
      <c r="C172" s="9">
        <v>41211</v>
      </c>
      <c r="D172" s="12">
        <f ca="1">(1+Returns!E172)*D171</f>
        <v>105469114.53061999</v>
      </c>
      <c r="E172" s="12">
        <f t="shared" ca="1" si="31"/>
        <v>104906791.82695335</v>
      </c>
      <c r="F172" s="12">
        <f t="shared" ca="1" si="32"/>
        <v>104840284.41835272</v>
      </c>
      <c r="G172" s="14">
        <f ca="1">G171*(1+Returns!G172)+AC172</f>
        <v>8220841.6727564028</v>
      </c>
      <c r="H172" s="14">
        <f ca="1">H171*(1+Returns!H172)+AD172</f>
        <v>10517038.110056413</v>
      </c>
      <c r="I172" s="14">
        <f ca="1">I171*(1+Returns!I172)+AE172</f>
        <v>5259915.3631964279</v>
      </c>
      <c r="J172" s="14">
        <f ca="1">J171*(1+Returns!J172)+AF172</f>
        <v>0</v>
      </c>
      <c r="K172" s="14">
        <f ca="1">K171*(1+Returns!K172)+AG172</f>
        <v>0</v>
      </c>
      <c r="L172" s="14">
        <f ca="1">L171*(1+Returns!L172)+AH172</f>
        <v>21033516.757841591</v>
      </c>
      <c r="M172" s="14">
        <f ca="1">M171*(1+Returns!M172)+AI172</f>
        <v>21036312.359730277</v>
      </c>
      <c r="N172" s="14">
        <f ca="1">N171*(1+Returns!N172)+AJ172-R172-T172</f>
        <v>38839167.563372247</v>
      </c>
      <c r="O172" s="17">
        <f ca="1">(Assumptions!$B$16 / 252)*F171</f>
        <v>3327.4224911426008</v>
      </c>
      <c r="P172" s="17">
        <f t="shared" ca="1" si="33"/>
        <v>66507.408600631796</v>
      </c>
      <c r="Q172" s="16">
        <f t="shared" si="34"/>
        <v>0</v>
      </c>
      <c r="R172" s="17">
        <f t="shared" si="35"/>
        <v>0</v>
      </c>
      <c r="S172" s="19">
        <f t="shared" si="36"/>
        <v>0</v>
      </c>
      <c r="T172" s="20">
        <f ca="1">IF(AND(S172=1,F171&gt;D171),[1]Assumptions!$B$19*(F171-D171),0)</f>
        <v>0</v>
      </c>
      <c r="U172" s="21">
        <f ca="1">OFFSET(Assumptions!$B$6,U$1-1,0)*$E172</f>
        <v>8392543.3461562674</v>
      </c>
      <c r="V172" s="21">
        <f ca="1">OFFSET(Assumptions!$B$6,V$1-1,0)*$E172</f>
        <v>10490679.182695337</v>
      </c>
      <c r="W172" s="21">
        <f ca="1">OFFSET(Assumptions!$B$6,W$1-1,0)*$E172</f>
        <v>5245339.5913476683</v>
      </c>
      <c r="X172" s="21">
        <f ca="1">OFFSET(Assumptions!$B$6,X$1-1,0)*$E172</f>
        <v>0</v>
      </c>
      <c r="Y172" s="21">
        <f ca="1">OFFSET(Assumptions!$B$6,Y$1-1,0)*$E172</f>
        <v>0</v>
      </c>
      <c r="Z172" s="21">
        <f ca="1">OFFSET(Assumptions!$B$6,Z$1-1,0)*$E172</f>
        <v>20981358.365390673</v>
      </c>
      <c r="AA172" s="21">
        <f ca="1">OFFSET(Assumptions!$B$6,AA$1-1,0)*$E172</f>
        <v>20981358.365390673</v>
      </c>
      <c r="AB172" s="21">
        <f ca="1">OFFSET(Assumptions!$B$6,AB$1-1,0)*$E172</f>
        <v>38815512.975972742</v>
      </c>
      <c r="AC172" s="24">
        <f t="shared" si="39"/>
        <v>0</v>
      </c>
      <c r="AD172" s="24">
        <f t="shared" si="42"/>
        <v>0</v>
      </c>
      <c r="AE172" s="24">
        <f t="shared" si="42"/>
        <v>0</v>
      </c>
      <c r="AF172" s="24">
        <f t="shared" si="42"/>
        <v>0</v>
      </c>
      <c r="AG172" s="24">
        <f t="shared" si="41"/>
        <v>0</v>
      </c>
      <c r="AH172" s="24">
        <f t="shared" si="41"/>
        <v>0</v>
      </c>
      <c r="AI172" s="24">
        <f t="shared" si="41"/>
        <v>0</v>
      </c>
      <c r="AJ172" s="24">
        <f t="shared" si="37"/>
        <v>0</v>
      </c>
      <c r="AK172" s="26">
        <f t="shared" ca="1" si="38"/>
        <v>2.5259980289837891E-4</v>
      </c>
      <c r="AL172" s="34">
        <f t="shared" ca="1" si="40"/>
        <v>4.8402844183525584E-2</v>
      </c>
    </row>
    <row r="173" spans="1:38" x14ac:dyDescent="0.25">
      <c r="A173" s="4">
        <f t="shared" si="29"/>
        <v>10</v>
      </c>
      <c r="B173" s="4">
        <f t="shared" si="30"/>
        <v>2012</v>
      </c>
      <c r="C173" s="9">
        <v>41212</v>
      </c>
      <c r="D173" s="12">
        <f ca="1">(1+Returns!E173)*D172</f>
        <v>105497748.34052391</v>
      </c>
      <c r="E173" s="12">
        <f t="shared" ca="1" si="31"/>
        <v>104893265.99414128</v>
      </c>
      <c r="F173" s="12">
        <f t="shared" ca="1" si="32"/>
        <v>104823430.32254323</v>
      </c>
      <c r="G173" s="14">
        <f ca="1">G172*(1+Returns!G173)+AC173</f>
        <v>8180167.7706332011</v>
      </c>
      <c r="H173" s="14">
        <f ca="1">H172*(1+Returns!H173)+AD173</f>
        <v>10520031.162783531</v>
      </c>
      <c r="I173" s="14">
        <f ca="1">I172*(1+Returns!I173)+AE173</f>
        <v>5261480.9704658566</v>
      </c>
      <c r="J173" s="14">
        <f ca="1">J172*(1+Returns!J173)+AF173</f>
        <v>0</v>
      </c>
      <c r="K173" s="14">
        <f ca="1">K172*(1+Returns!K173)+AG173</f>
        <v>0</v>
      </c>
      <c r="L173" s="14">
        <f ca="1">L172*(1+Returns!L173)+AH173</f>
        <v>21039475.189128928</v>
      </c>
      <c r="M173" s="14">
        <f ca="1">M172*(1+Returns!M173)+AI173</f>
        <v>21042409.085752558</v>
      </c>
      <c r="N173" s="14">
        <f ca="1">N172*(1+Returns!N173)+AJ173-R173-T173</f>
        <v>38849701.815377206</v>
      </c>
      <c r="O173" s="17">
        <f ca="1">(Assumptions!$B$16 / 252)*F172</f>
        <v>3328.2629974080228</v>
      </c>
      <c r="P173" s="17">
        <f t="shared" ca="1" si="33"/>
        <v>69835.671598039815</v>
      </c>
      <c r="Q173" s="16">
        <f t="shared" si="34"/>
        <v>0</v>
      </c>
      <c r="R173" s="17">
        <f t="shared" si="35"/>
        <v>0</v>
      </c>
      <c r="S173" s="19">
        <f t="shared" si="36"/>
        <v>0</v>
      </c>
      <c r="T173" s="20">
        <f ca="1">IF(AND(S173=1,F172&gt;D172),[1]Assumptions!$B$19*(F172-D172),0)</f>
        <v>0</v>
      </c>
      <c r="U173" s="21">
        <f ca="1">OFFSET(Assumptions!$B$6,U$1-1,0)*$E173</f>
        <v>8391461.2795313019</v>
      </c>
      <c r="V173" s="21">
        <f ca="1">OFFSET(Assumptions!$B$6,V$1-1,0)*$E173</f>
        <v>10489326.599414129</v>
      </c>
      <c r="W173" s="21">
        <f ca="1">OFFSET(Assumptions!$B$6,W$1-1,0)*$E173</f>
        <v>5244663.2997070644</v>
      </c>
      <c r="X173" s="21">
        <f ca="1">OFFSET(Assumptions!$B$6,X$1-1,0)*$E173</f>
        <v>0</v>
      </c>
      <c r="Y173" s="21">
        <f ca="1">OFFSET(Assumptions!$B$6,Y$1-1,0)*$E173</f>
        <v>0</v>
      </c>
      <c r="Z173" s="21">
        <f ca="1">OFFSET(Assumptions!$B$6,Z$1-1,0)*$E173</f>
        <v>20978653.198828258</v>
      </c>
      <c r="AA173" s="21">
        <f ca="1">OFFSET(Assumptions!$B$6,AA$1-1,0)*$E173</f>
        <v>20978653.198828258</v>
      </c>
      <c r="AB173" s="21">
        <f ca="1">OFFSET(Assumptions!$B$6,AB$1-1,0)*$E173</f>
        <v>38810508.41783227</v>
      </c>
      <c r="AC173" s="24">
        <f t="shared" si="39"/>
        <v>0</v>
      </c>
      <c r="AD173" s="24">
        <f t="shared" si="42"/>
        <v>0</v>
      </c>
      <c r="AE173" s="24">
        <f t="shared" si="42"/>
        <v>0</v>
      </c>
      <c r="AF173" s="24">
        <f t="shared" si="42"/>
        <v>0</v>
      </c>
      <c r="AG173" s="24">
        <f t="shared" si="41"/>
        <v>0</v>
      </c>
      <c r="AH173" s="24">
        <f t="shared" si="41"/>
        <v>0</v>
      </c>
      <c r="AI173" s="24">
        <f t="shared" si="41"/>
        <v>0</v>
      </c>
      <c r="AJ173" s="24">
        <f t="shared" si="37"/>
        <v>0</v>
      </c>
      <c r="AK173" s="26">
        <f t="shared" ca="1" si="38"/>
        <v>-1.607597299357888E-4</v>
      </c>
      <c r="AL173" s="34">
        <f t="shared" ca="1" si="40"/>
        <v>4.8234303225430653E-2</v>
      </c>
    </row>
    <row r="174" spans="1:38" x14ac:dyDescent="0.25">
      <c r="A174" s="4">
        <f t="shared" si="29"/>
        <v>10</v>
      </c>
      <c r="B174" s="4">
        <f t="shared" si="30"/>
        <v>2012</v>
      </c>
      <c r="C174" s="9">
        <v>41213</v>
      </c>
      <c r="D174" s="12">
        <f ca="1">(1+Returns!E174)*D173</f>
        <v>105526350.890054</v>
      </c>
      <c r="E174" s="12">
        <f t="shared" ca="1" si="31"/>
        <v>104919080.97265375</v>
      </c>
      <c r="F174" s="12">
        <f t="shared" ca="1" si="32"/>
        <v>104845917.57310896</v>
      </c>
      <c r="G174" s="14">
        <f ca="1">G173*(1+Returns!G174)+AC174</f>
        <v>8178864.0153791038</v>
      </c>
      <c r="H174" s="14">
        <f ca="1">H173*(1+Returns!H174)+AD174</f>
        <v>10523020.993678773</v>
      </c>
      <c r="I174" s="14">
        <f ca="1">I173*(1+Returns!I174)+AE174</f>
        <v>5263044.9163146485</v>
      </c>
      <c r="J174" s="14">
        <f ca="1">J173*(1+Returns!J174)+AF174</f>
        <v>0</v>
      </c>
      <c r="K174" s="14">
        <f ca="1">K173*(1+Returns!K174)+AG174</f>
        <v>0</v>
      </c>
      <c r="L174" s="14">
        <f ca="1">L173*(1+Returns!L174)+AH174</f>
        <v>21045427.197444674</v>
      </c>
      <c r="M174" s="14">
        <f ca="1">M173*(1+Returns!M174)+AI174</f>
        <v>21048499.286235508</v>
      </c>
      <c r="N174" s="14">
        <f ca="1">N173*(1+Returns!N174)+AJ174-R174-T174</f>
        <v>38860224.563601032</v>
      </c>
      <c r="O174" s="17">
        <f ca="1">(Assumptions!$B$16 / 252)*F173</f>
        <v>3327.7279467474041</v>
      </c>
      <c r="P174" s="17">
        <f t="shared" ca="1" si="33"/>
        <v>73163.399544787215</v>
      </c>
      <c r="Q174" s="16">
        <f t="shared" si="34"/>
        <v>0</v>
      </c>
      <c r="R174" s="17">
        <f t="shared" si="35"/>
        <v>0</v>
      </c>
      <c r="S174" s="19">
        <f t="shared" si="36"/>
        <v>0</v>
      </c>
      <c r="T174" s="20">
        <f ca="1">IF(AND(S174=1,F173&gt;D173),[1]Assumptions!$B$19*(F173-D173),0)</f>
        <v>0</v>
      </c>
      <c r="U174" s="21">
        <f ca="1">OFFSET(Assumptions!$B$6,U$1-1,0)*$E174</f>
        <v>8393526.4778122995</v>
      </c>
      <c r="V174" s="21">
        <f ca="1">OFFSET(Assumptions!$B$6,V$1-1,0)*$E174</f>
        <v>10491908.097265376</v>
      </c>
      <c r="W174" s="21">
        <f ca="1">OFFSET(Assumptions!$B$6,W$1-1,0)*$E174</f>
        <v>5245954.0486326879</v>
      </c>
      <c r="X174" s="21">
        <f ca="1">OFFSET(Assumptions!$B$6,X$1-1,0)*$E174</f>
        <v>0</v>
      </c>
      <c r="Y174" s="21">
        <f ca="1">OFFSET(Assumptions!$B$6,Y$1-1,0)*$E174</f>
        <v>0</v>
      </c>
      <c r="Z174" s="21">
        <f ca="1">OFFSET(Assumptions!$B$6,Z$1-1,0)*$E174</f>
        <v>20983816.194530752</v>
      </c>
      <c r="AA174" s="21">
        <f ca="1">OFFSET(Assumptions!$B$6,AA$1-1,0)*$E174</f>
        <v>20983816.194530752</v>
      </c>
      <c r="AB174" s="21">
        <f ca="1">OFFSET(Assumptions!$B$6,AB$1-1,0)*$E174</f>
        <v>38820059.959881887</v>
      </c>
      <c r="AC174" s="24">
        <f t="shared" si="39"/>
        <v>0</v>
      </c>
      <c r="AD174" s="24">
        <f t="shared" si="42"/>
        <v>0</v>
      </c>
      <c r="AE174" s="24">
        <f t="shared" si="42"/>
        <v>0</v>
      </c>
      <c r="AF174" s="24">
        <f t="shared" si="42"/>
        <v>0</v>
      </c>
      <c r="AG174" s="24">
        <f t="shared" si="41"/>
        <v>0</v>
      </c>
      <c r="AH174" s="24">
        <f t="shared" si="41"/>
        <v>0</v>
      </c>
      <c r="AI174" s="24">
        <f t="shared" si="41"/>
        <v>0</v>
      </c>
      <c r="AJ174" s="24">
        <f t="shared" si="37"/>
        <v>0</v>
      </c>
      <c r="AK174" s="26">
        <f t="shared" ca="1" si="38"/>
        <v>2.1452503983621085E-4</v>
      </c>
      <c r="AL174" s="34">
        <f t="shared" ca="1" si="40"/>
        <v>4.8459175731087711E-2</v>
      </c>
    </row>
    <row r="175" spans="1:38" x14ac:dyDescent="0.25">
      <c r="A175" s="4">
        <f t="shared" si="29"/>
        <v>11</v>
      </c>
      <c r="B175" s="4">
        <f t="shared" si="30"/>
        <v>2012</v>
      </c>
      <c r="C175" s="9">
        <v>41214</v>
      </c>
      <c r="D175" s="12">
        <f ca="1">(1+Returns!E175)*D174</f>
        <v>105555039.28380698</v>
      </c>
      <c r="E175" s="12">
        <f t="shared" ca="1" si="31"/>
        <v>104845798.90093639</v>
      </c>
      <c r="F175" s="12">
        <f t="shared" ca="1" si="32"/>
        <v>104842470.45910868</v>
      </c>
      <c r="G175" s="14">
        <f ca="1">G174*(1+Returns!G175)+AC175</f>
        <v>8366207.5092359027</v>
      </c>
      <c r="H175" s="14">
        <f ca="1">H174*(1+Returns!H175)+AD175</f>
        <v>10494906.927433783</v>
      </c>
      <c r="I175" s="14">
        <f ca="1">I174*(1+Returns!I175)+AE175</f>
        <v>5247522.7154454375</v>
      </c>
      <c r="J175" s="14">
        <f ca="1">J174*(1+Returns!J175)+AF175</f>
        <v>0</v>
      </c>
      <c r="K175" s="14">
        <f ca="1">K174*(1+Returns!K175)+AG175</f>
        <v>0</v>
      </c>
      <c r="L175" s="14">
        <f ca="1">L174*(1+Returns!L175)+AH175</f>
        <v>20989786.112994537</v>
      </c>
      <c r="M175" s="14">
        <f ca="1">M174*(1+Returns!M175)+AI175</f>
        <v>20989924.747394811</v>
      </c>
      <c r="N175" s="14">
        <f ca="1">N174*(1+Returns!N175)+AJ175-R175-T175</f>
        <v>38757450.888431922</v>
      </c>
      <c r="O175" s="17">
        <f ca="1">(Assumptions!$B$16 / 252)*F174</f>
        <v>3328.4418277177447</v>
      </c>
      <c r="P175" s="17">
        <f t="shared" ca="1" si="33"/>
        <v>3328.4418277177465</v>
      </c>
      <c r="Q175" s="16">
        <f t="shared" si="34"/>
        <v>1</v>
      </c>
      <c r="R175" s="17">
        <f t="shared" ca="1" si="35"/>
        <v>73163.399544787215</v>
      </c>
      <c r="S175" s="19">
        <f t="shared" si="36"/>
        <v>0</v>
      </c>
      <c r="T175" s="20">
        <f ca="1">IF(AND(S175=1,F174&gt;D174),[1]Assumptions!$B$19*(F174-D174),0)</f>
        <v>0</v>
      </c>
      <c r="U175" s="21">
        <f ca="1">OFFSET(Assumptions!$B$6,U$1-1,0)*$E175</f>
        <v>8387663.9120749114</v>
      </c>
      <c r="V175" s="21">
        <f ca="1">OFFSET(Assumptions!$B$6,V$1-1,0)*$E175</f>
        <v>10484579.890093639</v>
      </c>
      <c r="W175" s="21">
        <f ca="1">OFFSET(Assumptions!$B$6,W$1-1,0)*$E175</f>
        <v>5242289.9450468197</v>
      </c>
      <c r="X175" s="21">
        <f ca="1">OFFSET(Assumptions!$B$6,X$1-1,0)*$E175</f>
        <v>0</v>
      </c>
      <c r="Y175" s="21">
        <f ca="1">OFFSET(Assumptions!$B$6,Y$1-1,0)*$E175</f>
        <v>0</v>
      </c>
      <c r="Z175" s="21">
        <f ca="1">OFFSET(Assumptions!$B$6,Z$1-1,0)*$E175</f>
        <v>20969159.780187279</v>
      </c>
      <c r="AA175" s="21">
        <f ca="1">OFFSET(Assumptions!$B$6,AA$1-1,0)*$E175</f>
        <v>20969159.780187279</v>
      </c>
      <c r="AB175" s="21">
        <f ca="1">OFFSET(Assumptions!$B$6,AB$1-1,0)*$E175</f>
        <v>38792945.593346469</v>
      </c>
      <c r="AC175" s="24">
        <f t="shared" ca="1" si="39"/>
        <v>214662.46243319567</v>
      </c>
      <c r="AD175" s="24">
        <f t="shared" ca="1" si="42"/>
        <v>-31112.896413397044</v>
      </c>
      <c r="AE175" s="24">
        <f t="shared" ca="1" si="42"/>
        <v>-17090.867681960575</v>
      </c>
      <c r="AF175" s="24">
        <f t="shared" ca="1" si="42"/>
        <v>0</v>
      </c>
      <c r="AG175" s="24">
        <f t="shared" ca="1" si="41"/>
        <v>0</v>
      </c>
      <c r="AH175" s="24">
        <f t="shared" ca="1" si="41"/>
        <v>-61611.002913922071</v>
      </c>
      <c r="AI175" s="24">
        <f t="shared" ca="1" si="41"/>
        <v>-64683.091704756021</v>
      </c>
      <c r="AJ175" s="24">
        <f t="shared" ca="1" si="37"/>
        <v>-40164.603719159961</v>
      </c>
      <c r="AK175" s="26">
        <f t="shared" ca="1" si="38"/>
        <v>-3.2877903880956794E-5</v>
      </c>
      <c r="AL175" s="34">
        <f t="shared" ca="1" si="40"/>
        <v>4.8424704591084833E-2</v>
      </c>
    </row>
    <row r="176" spans="1:38" x14ac:dyDescent="0.25">
      <c r="A176" s="4">
        <f t="shared" si="29"/>
        <v>11</v>
      </c>
      <c r="B176" s="4">
        <f t="shared" si="30"/>
        <v>2012</v>
      </c>
      <c r="C176" s="9">
        <v>41218</v>
      </c>
      <c r="D176" s="12">
        <f ca="1">(1+Returns!E176)*D175</f>
        <v>105583813.58751574</v>
      </c>
      <c r="E176" s="12">
        <f t="shared" ca="1" si="31"/>
        <v>104866371.25852253</v>
      </c>
      <c r="F176" s="12">
        <f t="shared" ca="1" si="32"/>
        <v>104859714.48429929</v>
      </c>
      <c r="G176" s="14">
        <f ca="1">G175*(1+Returns!G176)+AC176</f>
        <v>8359579.1529322928</v>
      </c>
      <c r="H176" s="14">
        <f ca="1">H175*(1+Returns!H176)+AD176</f>
        <v>10497905.873419214</v>
      </c>
      <c r="I176" s="14">
        <f ca="1">I175*(1+Returns!I176)+AE176</f>
        <v>5249090.9992824988</v>
      </c>
      <c r="J176" s="14">
        <f ca="1">J175*(1+Returns!J176)+AF176</f>
        <v>0</v>
      </c>
      <c r="K176" s="14">
        <f ca="1">K175*(1+Returns!K176)+AG176</f>
        <v>0</v>
      </c>
      <c r="L176" s="14">
        <f ca="1">L175*(1+Returns!L176)+AH176</f>
        <v>20995756.43116764</v>
      </c>
      <c r="M176" s="14">
        <f ca="1">M175*(1+Returns!M176)+AI176</f>
        <v>20996032.844511148</v>
      </c>
      <c r="N176" s="14">
        <f ca="1">N175*(1+Returns!N176)+AJ176-R176-T176</f>
        <v>38768005.957209736</v>
      </c>
      <c r="O176" s="17">
        <f ca="1">(Assumptions!$B$16 / 252)*F175</f>
        <v>3328.3323955272595</v>
      </c>
      <c r="P176" s="17">
        <f t="shared" ca="1" si="33"/>
        <v>6656.7742232450055</v>
      </c>
      <c r="Q176" s="16">
        <f t="shared" si="34"/>
        <v>0</v>
      </c>
      <c r="R176" s="17">
        <f t="shared" si="35"/>
        <v>0</v>
      </c>
      <c r="S176" s="19">
        <f t="shared" si="36"/>
        <v>0</v>
      </c>
      <c r="T176" s="20">
        <f ca="1">IF(AND(S176=1,F175&gt;D175),[1]Assumptions!$B$19*(F175-D175),0)</f>
        <v>0</v>
      </c>
      <c r="U176" s="21">
        <f ca="1">OFFSET(Assumptions!$B$6,U$1-1,0)*$E176</f>
        <v>8389309.7006818019</v>
      </c>
      <c r="V176" s="21">
        <f ca="1">OFFSET(Assumptions!$B$6,V$1-1,0)*$E176</f>
        <v>10486637.125852253</v>
      </c>
      <c r="W176" s="21">
        <f ca="1">OFFSET(Assumptions!$B$6,W$1-1,0)*$E176</f>
        <v>5243318.5629261266</v>
      </c>
      <c r="X176" s="21">
        <f ca="1">OFFSET(Assumptions!$B$6,X$1-1,0)*$E176</f>
        <v>0</v>
      </c>
      <c r="Y176" s="21">
        <f ca="1">OFFSET(Assumptions!$B$6,Y$1-1,0)*$E176</f>
        <v>0</v>
      </c>
      <c r="Z176" s="21">
        <f ca="1">OFFSET(Assumptions!$B$6,Z$1-1,0)*$E176</f>
        <v>20973274.251704507</v>
      </c>
      <c r="AA176" s="21">
        <f ca="1">OFFSET(Assumptions!$B$6,AA$1-1,0)*$E176</f>
        <v>20973274.251704507</v>
      </c>
      <c r="AB176" s="21">
        <f ca="1">OFFSET(Assumptions!$B$6,AB$1-1,0)*$E176</f>
        <v>38800557.365653336</v>
      </c>
      <c r="AC176" s="24">
        <f t="shared" si="39"/>
        <v>0</v>
      </c>
      <c r="AD176" s="24">
        <f t="shared" si="42"/>
        <v>0</v>
      </c>
      <c r="AE176" s="24">
        <f t="shared" si="42"/>
        <v>0</v>
      </c>
      <c r="AF176" s="24">
        <f t="shared" si="42"/>
        <v>0</v>
      </c>
      <c r="AG176" s="24">
        <f t="shared" si="41"/>
        <v>0</v>
      </c>
      <c r="AH176" s="24">
        <f t="shared" si="41"/>
        <v>0</v>
      </c>
      <c r="AI176" s="24">
        <f t="shared" si="41"/>
        <v>0</v>
      </c>
      <c r="AJ176" s="24">
        <f t="shared" si="37"/>
        <v>0</v>
      </c>
      <c r="AK176" s="26">
        <f t="shared" ca="1" si="38"/>
        <v>1.6447557096932464E-4</v>
      </c>
      <c r="AL176" s="34">
        <f t="shared" ca="1" si="40"/>
        <v>4.8597144842990714E-2</v>
      </c>
    </row>
    <row r="177" spans="1:38" x14ac:dyDescent="0.25">
      <c r="A177" s="4">
        <f t="shared" si="29"/>
        <v>11</v>
      </c>
      <c r="B177" s="4">
        <f t="shared" si="30"/>
        <v>2012</v>
      </c>
      <c r="C177" s="9">
        <v>41219</v>
      </c>
      <c r="D177" s="12">
        <f ca="1">(1+Returns!E177)*D176</f>
        <v>105612634.80111071</v>
      </c>
      <c r="E177" s="12">
        <f t="shared" ca="1" si="31"/>
        <v>104889631.81497054</v>
      </c>
      <c r="F177" s="12">
        <f t="shared" ca="1" si="32"/>
        <v>104879646.16092239</v>
      </c>
      <c r="G177" s="14">
        <f ca="1">G176*(1+Returns!G177)+AC177</f>
        <v>8355594.4336284306</v>
      </c>
      <c r="H177" s="14">
        <f ca="1">H176*(1+Returns!H177)+AD177</f>
        <v>10500909.741350524</v>
      </c>
      <c r="I177" s="14">
        <f ca="1">I176*(1+Returns!I177)+AE177</f>
        <v>5250661.8741584476</v>
      </c>
      <c r="J177" s="14">
        <f ca="1">J176*(1+Returns!J177)+AF177</f>
        <v>0</v>
      </c>
      <c r="K177" s="14">
        <f ca="1">K176*(1+Returns!K177)+AG177</f>
        <v>0</v>
      </c>
      <c r="L177" s="14">
        <f ca="1">L176*(1+Returns!L177)+AH177</f>
        <v>21001736.541445501</v>
      </c>
      <c r="M177" s="14">
        <f ca="1">M176*(1+Returns!M177)+AI177</f>
        <v>21002150.993103351</v>
      </c>
      <c r="N177" s="14">
        <f ca="1">N176*(1+Returns!N177)+AJ177-R177-T177</f>
        <v>38778578.231284276</v>
      </c>
      <c r="O177" s="17">
        <f ca="1">(Assumptions!$B$16 / 252)*F176</f>
        <v>3328.8798248983899</v>
      </c>
      <c r="P177" s="17">
        <f t="shared" ca="1" si="33"/>
        <v>9985.6540481433949</v>
      </c>
      <c r="Q177" s="16">
        <f t="shared" si="34"/>
        <v>0</v>
      </c>
      <c r="R177" s="17">
        <f t="shared" si="35"/>
        <v>0</v>
      </c>
      <c r="S177" s="19">
        <f t="shared" si="36"/>
        <v>0</v>
      </c>
      <c r="T177" s="20">
        <f ca="1">IF(AND(S177=1,F176&gt;D176),[1]Assumptions!$B$19*(F176-D176),0)</f>
        <v>0</v>
      </c>
      <c r="U177" s="21">
        <f ca="1">OFFSET(Assumptions!$B$6,U$1-1,0)*$E177</f>
        <v>8391170.5451976433</v>
      </c>
      <c r="V177" s="21">
        <f ca="1">OFFSET(Assumptions!$B$6,V$1-1,0)*$E177</f>
        <v>10488963.181497054</v>
      </c>
      <c r="W177" s="21">
        <f ca="1">OFFSET(Assumptions!$B$6,W$1-1,0)*$E177</f>
        <v>5244481.5907485271</v>
      </c>
      <c r="X177" s="21">
        <f ca="1">OFFSET(Assumptions!$B$6,X$1-1,0)*$E177</f>
        <v>0</v>
      </c>
      <c r="Y177" s="21">
        <f ca="1">OFFSET(Assumptions!$B$6,Y$1-1,0)*$E177</f>
        <v>0</v>
      </c>
      <c r="Z177" s="21">
        <f ca="1">OFFSET(Assumptions!$B$6,Z$1-1,0)*$E177</f>
        <v>20977926.362994108</v>
      </c>
      <c r="AA177" s="21">
        <f ca="1">OFFSET(Assumptions!$B$6,AA$1-1,0)*$E177</f>
        <v>20977926.362994108</v>
      </c>
      <c r="AB177" s="21">
        <f ca="1">OFFSET(Assumptions!$B$6,AB$1-1,0)*$E177</f>
        <v>38809163.7715391</v>
      </c>
      <c r="AC177" s="24">
        <f t="shared" si="39"/>
        <v>0</v>
      </c>
      <c r="AD177" s="24">
        <f t="shared" si="42"/>
        <v>0</v>
      </c>
      <c r="AE177" s="24">
        <f t="shared" si="42"/>
        <v>0</v>
      </c>
      <c r="AF177" s="24">
        <f t="shared" si="42"/>
        <v>0</v>
      </c>
      <c r="AG177" s="24">
        <f t="shared" si="41"/>
        <v>0</v>
      </c>
      <c r="AH177" s="24">
        <f t="shared" si="41"/>
        <v>0</v>
      </c>
      <c r="AI177" s="24">
        <f t="shared" si="41"/>
        <v>0</v>
      </c>
      <c r="AJ177" s="24">
        <f t="shared" si="37"/>
        <v>0</v>
      </c>
      <c r="AK177" s="26">
        <f t="shared" ca="1" si="38"/>
        <v>1.9007944777582608E-4</v>
      </c>
      <c r="AL177" s="34">
        <f t="shared" ca="1" si="40"/>
        <v>4.8796461609221797E-2</v>
      </c>
    </row>
    <row r="178" spans="1:38" x14ac:dyDescent="0.25">
      <c r="A178" s="4">
        <f t="shared" si="29"/>
        <v>11</v>
      </c>
      <c r="B178" s="4">
        <f t="shared" si="30"/>
        <v>2012</v>
      </c>
      <c r="C178" s="9">
        <v>41220</v>
      </c>
      <c r="D178" s="12">
        <f ca="1">(1+Returns!E178)*D177</f>
        <v>105641463.88203236</v>
      </c>
      <c r="E178" s="12">
        <f t="shared" ca="1" si="31"/>
        <v>104914226.05919904</v>
      </c>
      <c r="F178" s="12">
        <f t="shared" ca="1" si="32"/>
        <v>104900910.89257436</v>
      </c>
      <c r="G178" s="14">
        <f ca="1">G177*(1+Returns!G178)+AC178</f>
        <v>8352935.7032613894</v>
      </c>
      <c r="H178" s="14">
        <f ca="1">H177*(1+Returns!H178)+AD178</f>
        <v>10503914.468807787</v>
      </c>
      <c r="I178" s="14">
        <f ca="1">I177*(1+Returns!I178)+AE178</f>
        <v>5252233.2191439597</v>
      </c>
      <c r="J178" s="14">
        <f ca="1">J177*(1+Returns!J178)+AF178</f>
        <v>0</v>
      </c>
      <c r="K178" s="14">
        <f ca="1">K177*(1+Returns!K178)+AG178</f>
        <v>0</v>
      </c>
      <c r="L178" s="14">
        <f ca="1">L177*(1+Returns!L178)+AH178</f>
        <v>21007718.35500655</v>
      </c>
      <c r="M178" s="14">
        <f ca="1">M177*(1+Returns!M178)+AI178</f>
        <v>21008270.924496263</v>
      </c>
      <c r="N178" s="14">
        <f ca="1">N177*(1+Returns!N178)+AJ178-R178-T178</f>
        <v>38789153.388483092</v>
      </c>
      <c r="O178" s="17">
        <f ca="1">(Assumptions!$B$16 / 252)*F177</f>
        <v>3329.5125765372186</v>
      </c>
      <c r="P178" s="17">
        <f t="shared" ca="1" si="33"/>
        <v>13315.166624680613</v>
      </c>
      <c r="Q178" s="16">
        <f t="shared" si="34"/>
        <v>0</v>
      </c>
      <c r="R178" s="17">
        <f t="shared" si="35"/>
        <v>0</v>
      </c>
      <c r="S178" s="19">
        <f t="shared" si="36"/>
        <v>0</v>
      </c>
      <c r="T178" s="20">
        <f ca="1">IF(AND(S178=1,F177&gt;D177),[1]Assumptions!$B$19*(F177-D177),0)</f>
        <v>0</v>
      </c>
      <c r="U178" s="21">
        <f ca="1">OFFSET(Assumptions!$B$6,U$1-1,0)*$E178</f>
        <v>8393138.0847359225</v>
      </c>
      <c r="V178" s="21">
        <f ca="1">OFFSET(Assumptions!$B$6,V$1-1,0)*$E178</f>
        <v>10491422.605919905</v>
      </c>
      <c r="W178" s="21">
        <f ca="1">OFFSET(Assumptions!$B$6,W$1-1,0)*$E178</f>
        <v>5245711.3029599525</v>
      </c>
      <c r="X178" s="21">
        <f ca="1">OFFSET(Assumptions!$B$6,X$1-1,0)*$E178</f>
        <v>0</v>
      </c>
      <c r="Y178" s="21">
        <f ca="1">OFFSET(Assumptions!$B$6,Y$1-1,0)*$E178</f>
        <v>0</v>
      </c>
      <c r="Z178" s="21">
        <f ca="1">OFFSET(Assumptions!$B$6,Z$1-1,0)*$E178</f>
        <v>20982845.21183981</v>
      </c>
      <c r="AA178" s="21">
        <f ca="1">OFFSET(Assumptions!$B$6,AA$1-1,0)*$E178</f>
        <v>20982845.21183981</v>
      </c>
      <c r="AB178" s="21">
        <f ca="1">OFFSET(Assumptions!$B$6,AB$1-1,0)*$E178</f>
        <v>38818263.641903639</v>
      </c>
      <c r="AC178" s="24">
        <f t="shared" si="39"/>
        <v>0</v>
      </c>
      <c r="AD178" s="24">
        <f t="shared" si="42"/>
        <v>0</v>
      </c>
      <c r="AE178" s="24">
        <f t="shared" si="42"/>
        <v>0</v>
      </c>
      <c r="AF178" s="24">
        <f t="shared" si="42"/>
        <v>0</v>
      </c>
      <c r="AG178" s="24">
        <f t="shared" si="41"/>
        <v>0</v>
      </c>
      <c r="AH178" s="24">
        <f t="shared" si="41"/>
        <v>0</v>
      </c>
      <c r="AI178" s="24">
        <f t="shared" si="41"/>
        <v>0</v>
      </c>
      <c r="AJ178" s="24">
        <f t="shared" si="37"/>
        <v>0</v>
      </c>
      <c r="AK178" s="26">
        <f t="shared" ca="1" si="38"/>
        <v>2.0275365555044722E-4</v>
      </c>
      <c r="AL178" s="34">
        <f t="shared" ca="1" si="40"/>
        <v>4.9009108925741396E-2</v>
      </c>
    </row>
    <row r="179" spans="1:38" x14ac:dyDescent="0.25">
      <c r="A179" s="4">
        <f t="shared" si="29"/>
        <v>11</v>
      </c>
      <c r="B179" s="4">
        <f t="shared" si="30"/>
        <v>2012</v>
      </c>
      <c r="C179" s="9">
        <v>41221</v>
      </c>
      <c r="D179" s="12">
        <f ca="1">(1+Returns!E179)*D178</f>
        <v>105670339.91976987</v>
      </c>
      <c r="E179" s="12">
        <f t="shared" ca="1" si="31"/>
        <v>104944162.77612212</v>
      </c>
      <c r="F179" s="12">
        <f t="shared" ca="1" si="32"/>
        <v>104927517.42185006</v>
      </c>
      <c r="G179" s="14">
        <f ca="1">G178*(1+Returns!G179)+AC179</f>
        <v>8355574.8378175497</v>
      </c>
      <c r="H179" s="14">
        <f ca="1">H178*(1+Returns!H179)+AD179</f>
        <v>10506924.123335557</v>
      </c>
      <c r="I179" s="14">
        <f ca="1">I178*(1+Returns!I179)+AE179</f>
        <v>5253807.157970746</v>
      </c>
      <c r="J179" s="14">
        <f ca="1">J178*(1+Returns!J179)+AF179</f>
        <v>0</v>
      </c>
      <c r="K179" s="14">
        <f ca="1">K178*(1+Returns!K179)+AG179</f>
        <v>0</v>
      </c>
      <c r="L179" s="14">
        <f ca="1">L178*(1+Returns!L179)+AH179</f>
        <v>21013709.970827952</v>
      </c>
      <c r="M179" s="14">
        <f ca="1">M178*(1+Returns!M179)+AI179</f>
        <v>21014400.917993266</v>
      </c>
      <c r="N179" s="14">
        <f ca="1">N178*(1+Returns!N179)+AJ179-R179-T179</f>
        <v>38799745.76817707</v>
      </c>
      <c r="O179" s="17">
        <f ca="1">(Assumptions!$B$16 / 252)*F178</f>
        <v>3330.1876473833127</v>
      </c>
      <c r="P179" s="17">
        <f t="shared" ca="1" si="33"/>
        <v>16645.354272063923</v>
      </c>
      <c r="Q179" s="16">
        <f t="shared" si="34"/>
        <v>0</v>
      </c>
      <c r="R179" s="17">
        <f t="shared" si="35"/>
        <v>0</v>
      </c>
      <c r="S179" s="19">
        <f t="shared" si="36"/>
        <v>0</v>
      </c>
      <c r="T179" s="20">
        <f ca="1">IF(AND(S179=1,F178&gt;D178),[1]Assumptions!$B$19*(F178-D178),0)</f>
        <v>0</v>
      </c>
      <c r="U179" s="21">
        <f ca="1">OFFSET(Assumptions!$B$6,U$1-1,0)*$E179</f>
        <v>8395533.0220897701</v>
      </c>
      <c r="V179" s="21">
        <f ca="1">OFFSET(Assumptions!$B$6,V$1-1,0)*$E179</f>
        <v>10494416.277612213</v>
      </c>
      <c r="W179" s="21">
        <f ca="1">OFFSET(Assumptions!$B$6,W$1-1,0)*$E179</f>
        <v>5247208.1388061065</v>
      </c>
      <c r="X179" s="21">
        <f ca="1">OFFSET(Assumptions!$B$6,X$1-1,0)*$E179</f>
        <v>0</v>
      </c>
      <c r="Y179" s="21">
        <f ca="1">OFFSET(Assumptions!$B$6,Y$1-1,0)*$E179</f>
        <v>0</v>
      </c>
      <c r="Z179" s="21">
        <f ca="1">OFFSET(Assumptions!$B$6,Z$1-1,0)*$E179</f>
        <v>20988832.555224426</v>
      </c>
      <c r="AA179" s="21">
        <f ca="1">OFFSET(Assumptions!$B$6,AA$1-1,0)*$E179</f>
        <v>20988832.555224426</v>
      </c>
      <c r="AB179" s="21">
        <f ca="1">OFFSET(Assumptions!$B$6,AB$1-1,0)*$E179</f>
        <v>38829340.227165185</v>
      </c>
      <c r="AC179" s="24">
        <f t="shared" si="39"/>
        <v>0</v>
      </c>
      <c r="AD179" s="24">
        <f t="shared" si="42"/>
        <v>0</v>
      </c>
      <c r="AE179" s="24">
        <f t="shared" si="42"/>
        <v>0</v>
      </c>
      <c r="AF179" s="24">
        <f t="shared" si="42"/>
        <v>0</v>
      </c>
      <c r="AG179" s="24">
        <f t="shared" si="41"/>
        <v>0</v>
      </c>
      <c r="AH179" s="24">
        <f t="shared" si="41"/>
        <v>0</v>
      </c>
      <c r="AI179" s="24">
        <f t="shared" si="41"/>
        <v>0</v>
      </c>
      <c r="AJ179" s="24">
        <f t="shared" si="37"/>
        <v>0</v>
      </c>
      <c r="AK179" s="26">
        <f t="shared" ca="1" si="38"/>
        <v>2.5363487360885451E-4</v>
      </c>
      <c r="AL179" s="34">
        <f t="shared" ca="1" si="40"/>
        <v>4.9275174218498252E-2</v>
      </c>
    </row>
    <row r="180" spans="1:38" x14ac:dyDescent="0.25">
      <c r="A180" s="4">
        <f t="shared" si="29"/>
        <v>11</v>
      </c>
      <c r="B180" s="4">
        <f t="shared" si="30"/>
        <v>2012</v>
      </c>
      <c r="C180" s="9">
        <v>41222</v>
      </c>
      <c r="D180" s="12">
        <f ca="1">(1+Returns!E180)*D179</f>
        <v>105699067.45838046</v>
      </c>
      <c r="E180" s="12">
        <f t="shared" ca="1" si="31"/>
        <v>105001158.76715559</v>
      </c>
      <c r="F180" s="12">
        <f t="shared" ca="1" si="32"/>
        <v>104981182.38058442</v>
      </c>
      <c r="G180" s="14">
        <f ca="1">G179*(1+Returns!G180)+AC180</f>
        <v>8385413.1918819416</v>
      </c>
      <c r="H180" s="14">
        <f ca="1">H179*(1+Returns!H180)+AD180</f>
        <v>10509918.366248989</v>
      </c>
      <c r="I180" s="14">
        <f ca="1">I179*(1+Returns!I180)+AE180</f>
        <v>5255373.0714410543</v>
      </c>
      <c r="J180" s="14">
        <f ca="1">J179*(1+Returns!J180)+AF180</f>
        <v>0</v>
      </c>
      <c r="K180" s="14">
        <f ca="1">K179*(1+Returns!K180)+AG180</f>
        <v>0</v>
      </c>
      <c r="L180" s="14">
        <f ca="1">L179*(1+Returns!L180)+AH180</f>
        <v>21019670.892123133</v>
      </c>
      <c r="M180" s="14">
        <f ca="1">M179*(1+Returns!M180)+AI180</f>
        <v>21020499.575059902</v>
      </c>
      <c r="N180" s="14">
        <f ca="1">N179*(1+Returns!N180)+AJ180-R180-T180</f>
        <v>38810283.670400552</v>
      </c>
      <c r="O180" s="17">
        <f ca="1">(Assumptions!$B$16 / 252)*F179</f>
        <v>3331.0322991063508</v>
      </c>
      <c r="P180" s="17">
        <f t="shared" ca="1" si="33"/>
        <v>19976.386571170275</v>
      </c>
      <c r="Q180" s="16">
        <f t="shared" si="34"/>
        <v>0</v>
      </c>
      <c r="R180" s="17">
        <f t="shared" si="35"/>
        <v>0</v>
      </c>
      <c r="S180" s="19">
        <f t="shared" si="36"/>
        <v>0</v>
      </c>
      <c r="T180" s="20">
        <f ca="1">IF(AND(S180=1,F179&gt;D179),[1]Assumptions!$B$19*(F179-D179),0)</f>
        <v>0</v>
      </c>
      <c r="U180" s="21">
        <f ca="1">OFFSET(Assumptions!$B$6,U$1-1,0)*$E180</f>
        <v>8400092.7013724465</v>
      </c>
      <c r="V180" s="21">
        <f ca="1">OFFSET(Assumptions!$B$6,V$1-1,0)*$E180</f>
        <v>10500115.87671556</v>
      </c>
      <c r="W180" s="21">
        <f ca="1">OFFSET(Assumptions!$B$6,W$1-1,0)*$E180</f>
        <v>5250057.9383577798</v>
      </c>
      <c r="X180" s="21">
        <f ca="1">OFFSET(Assumptions!$B$6,X$1-1,0)*$E180</f>
        <v>0</v>
      </c>
      <c r="Y180" s="21">
        <f ca="1">OFFSET(Assumptions!$B$6,Y$1-1,0)*$E180</f>
        <v>0</v>
      </c>
      <c r="Z180" s="21">
        <f ca="1">OFFSET(Assumptions!$B$6,Z$1-1,0)*$E180</f>
        <v>21000231.753431119</v>
      </c>
      <c r="AA180" s="21">
        <f ca="1">OFFSET(Assumptions!$B$6,AA$1-1,0)*$E180</f>
        <v>21000231.753431119</v>
      </c>
      <c r="AB180" s="21">
        <f ca="1">OFFSET(Assumptions!$B$6,AB$1-1,0)*$E180</f>
        <v>38850428.743847564</v>
      </c>
      <c r="AC180" s="24">
        <f t="shared" si="39"/>
        <v>0</v>
      </c>
      <c r="AD180" s="24">
        <f t="shared" si="42"/>
        <v>0</v>
      </c>
      <c r="AE180" s="24">
        <f t="shared" si="42"/>
        <v>0</v>
      </c>
      <c r="AF180" s="24">
        <f t="shared" si="42"/>
        <v>0</v>
      </c>
      <c r="AG180" s="24">
        <f t="shared" si="41"/>
        <v>0</v>
      </c>
      <c r="AH180" s="24">
        <f t="shared" si="41"/>
        <v>0</v>
      </c>
      <c r="AI180" s="24">
        <f t="shared" si="41"/>
        <v>0</v>
      </c>
      <c r="AJ180" s="24">
        <f t="shared" si="37"/>
        <v>0</v>
      </c>
      <c r="AK180" s="26">
        <f t="shared" ca="1" si="38"/>
        <v>5.1144790282808827E-4</v>
      </c>
      <c r="AL180" s="34">
        <f t="shared" ca="1" si="40"/>
        <v>4.9811823805841815E-2</v>
      </c>
    </row>
    <row r="181" spans="1:38" x14ac:dyDescent="0.25">
      <c r="A181" s="4">
        <f t="shared" si="29"/>
        <v>11</v>
      </c>
      <c r="B181" s="4">
        <f t="shared" si="30"/>
        <v>2012</v>
      </c>
      <c r="C181" s="9">
        <v>41225</v>
      </c>
      <c r="D181" s="12">
        <f ca="1">(1+Returns!E181)*D180</f>
        <v>105727802.8068597</v>
      </c>
      <c r="E181" s="12">
        <f t="shared" ca="1" si="31"/>
        <v>105033212.04732285</v>
      </c>
      <c r="F181" s="12">
        <f t="shared" ca="1" si="32"/>
        <v>105009902.92480309</v>
      </c>
      <c r="G181" s="14">
        <f ca="1">G180*(1+Returns!G181)+AC181</f>
        <v>8390301.1921618059</v>
      </c>
      <c r="H181" s="14">
        <f ca="1">H180*(1+Returns!H181)+AD181</f>
        <v>10512913.462455975</v>
      </c>
      <c r="I181" s="14">
        <f ca="1">I180*(1+Returns!I181)+AE181</f>
        <v>5256939.4516367149</v>
      </c>
      <c r="J181" s="14">
        <f ca="1">J180*(1+Returns!J181)+AF181</f>
        <v>0</v>
      </c>
      <c r="K181" s="14">
        <f ca="1">K180*(1+Returns!K181)+AG181</f>
        <v>0</v>
      </c>
      <c r="L181" s="14">
        <f ca="1">L180*(1+Returns!L181)+AH181</f>
        <v>21025633.504342131</v>
      </c>
      <c r="M181" s="14">
        <f ca="1">M180*(1+Returns!M181)+AI181</f>
        <v>21026600.002037477</v>
      </c>
      <c r="N181" s="14">
        <f ca="1">N180*(1+Returns!N181)+AJ181-R181-T181</f>
        <v>38820824.434688747</v>
      </c>
      <c r="O181" s="17">
        <f ca="1">(Assumptions!$B$16 / 252)*F180</f>
        <v>3332.7359485899815</v>
      </c>
      <c r="P181" s="17">
        <f t="shared" ca="1" si="33"/>
        <v>23309.122519760254</v>
      </c>
      <c r="Q181" s="16">
        <f t="shared" si="34"/>
        <v>0</v>
      </c>
      <c r="R181" s="17">
        <f t="shared" si="35"/>
        <v>0</v>
      </c>
      <c r="S181" s="19">
        <f t="shared" si="36"/>
        <v>0</v>
      </c>
      <c r="T181" s="20">
        <f ca="1">IF(AND(S181=1,F180&gt;D180),[1]Assumptions!$B$19*(F180-D180),0)</f>
        <v>0</v>
      </c>
      <c r="U181" s="21">
        <f ca="1">OFFSET(Assumptions!$B$6,U$1-1,0)*$E181</f>
        <v>8402656.963785829</v>
      </c>
      <c r="V181" s="21">
        <f ca="1">OFFSET(Assumptions!$B$6,V$1-1,0)*$E181</f>
        <v>10503321.204732286</v>
      </c>
      <c r="W181" s="21">
        <f ca="1">OFFSET(Assumptions!$B$6,W$1-1,0)*$E181</f>
        <v>5251660.6023661429</v>
      </c>
      <c r="X181" s="21">
        <f ca="1">OFFSET(Assumptions!$B$6,X$1-1,0)*$E181</f>
        <v>0</v>
      </c>
      <c r="Y181" s="21">
        <f ca="1">OFFSET(Assumptions!$B$6,Y$1-1,0)*$E181</f>
        <v>0</v>
      </c>
      <c r="Z181" s="21">
        <f ca="1">OFFSET(Assumptions!$B$6,Z$1-1,0)*$E181</f>
        <v>21006642.409464572</v>
      </c>
      <c r="AA181" s="21">
        <f ca="1">OFFSET(Assumptions!$B$6,AA$1-1,0)*$E181</f>
        <v>21006642.409464572</v>
      </c>
      <c r="AB181" s="21">
        <f ca="1">OFFSET(Assumptions!$B$6,AB$1-1,0)*$E181</f>
        <v>38862288.457509458</v>
      </c>
      <c r="AC181" s="24">
        <f t="shared" si="39"/>
        <v>0</v>
      </c>
      <c r="AD181" s="24">
        <f t="shared" si="42"/>
        <v>0</v>
      </c>
      <c r="AE181" s="24">
        <f t="shared" si="42"/>
        <v>0</v>
      </c>
      <c r="AF181" s="24">
        <f t="shared" si="42"/>
        <v>0</v>
      </c>
      <c r="AG181" s="24">
        <f t="shared" si="41"/>
        <v>0</v>
      </c>
      <c r="AH181" s="24">
        <f t="shared" si="41"/>
        <v>0</v>
      </c>
      <c r="AI181" s="24">
        <f t="shared" si="41"/>
        <v>0</v>
      </c>
      <c r="AJ181" s="24">
        <f t="shared" si="37"/>
        <v>0</v>
      </c>
      <c r="AK181" s="26">
        <f t="shared" ca="1" si="38"/>
        <v>2.735780219598194E-4</v>
      </c>
      <c r="AL181" s="34">
        <f t="shared" ca="1" si="40"/>
        <v>5.0099029248028559E-2</v>
      </c>
    </row>
    <row r="182" spans="1:38" x14ac:dyDescent="0.25">
      <c r="A182" s="4">
        <f t="shared" si="29"/>
        <v>11</v>
      </c>
      <c r="B182" s="4">
        <f t="shared" si="30"/>
        <v>2012</v>
      </c>
      <c r="C182" s="9">
        <v>41226</v>
      </c>
      <c r="D182" s="12">
        <f ca="1">(1+Returns!E182)*D181</f>
        <v>105756467.72875671</v>
      </c>
      <c r="E182" s="12">
        <f t="shared" ca="1" si="31"/>
        <v>105110574.54972178</v>
      </c>
      <c r="F182" s="12">
        <f t="shared" ca="1" si="32"/>
        <v>105083931.77949011</v>
      </c>
      <c r="G182" s="14">
        <f ca="1">G181*(1+Returns!G182)+AC182</f>
        <v>8440564.6465964857</v>
      </c>
      <c r="H182" s="14">
        <f ca="1">H181*(1+Returns!H182)+AD182</f>
        <v>10515901.270475047</v>
      </c>
      <c r="I182" s="14">
        <f ca="1">I181*(1+Returns!I182)+AE182</f>
        <v>5258502.0475443862</v>
      </c>
      <c r="J182" s="14">
        <f ca="1">J181*(1+Returns!J182)+AF182</f>
        <v>0</v>
      </c>
      <c r="K182" s="14">
        <f ca="1">K181*(1+Returns!K182)+AG182</f>
        <v>0</v>
      </c>
      <c r="L182" s="14">
        <f ca="1">L181*(1+Returns!L182)+AH182</f>
        <v>21031581.59688421</v>
      </c>
      <c r="M182" s="14">
        <f ca="1">M181*(1+Returns!M182)+AI182</f>
        <v>21032685.626975447</v>
      </c>
      <c r="N182" s="14">
        <f ca="1">N181*(1+Returns!N182)+AJ182-R182-T182</f>
        <v>38831339.361246198</v>
      </c>
      <c r="O182" s="17">
        <f ca="1">(Assumptions!$B$16 / 252)*F181</f>
        <v>3333.6477118985108</v>
      </c>
      <c r="P182" s="17">
        <f t="shared" ca="1" si="33"/>
        <v>26642.770231658764</v>
      </c>
      <c r="Q182" s="16">
        <f t="shared" si="34"/>
        <v>0</v>
      </c>
      <c r="R182" s="17">
        <f t="shared" si="35"/>
        <v>0</v>
      </c>
      <c r="S182" s="19">
        <f t="shared" si="36"/>
        <v>0</v>
      </c>
      <c r="T182" s="20">
        <f ca="1">IF(AND(S182=1,F181&gt;D181),[1]Assumptions!$B$19*(F181-D181),0)</f>
        <v>0</v>
      </c>
      <c r="U182" s="21">
        <f ca="1">OFFSET(Assumptions!$B$6,U$1-1,0)*$E182</f>
        <v>8408845.9639777429</v>
      </c>
      <c r="V182" s="21">
        <f ca="1">OFFSET(Assumptions!$B$6,V$1-1,0)*$E182</f>
        <v>10511057.454972178</v>
      </c>
      <c r="W182" s="21">
        <f ca="1">OFFSET(Assumptions!$B$6,W$1-1,0)*$E182</f>
        <v>5255528.7274860889</v>
      </c>
      <c r="X182" s="21">
        <f ca="1">OFFSET(Assumptions!$B$6,X$1-1,0)*$E182</f>
        <v>0</v>
      </c>
      <c r="Y182" s="21">
        <f ca="1">OFFSET(Assumptions!$B$6,Y$1-1,0)*$E182</f>
        <v>0</v>
      </c>
      <c r="Z182" s="21">
        <f ca="1">OFFSET(Assumptions!$B$6,Z$1-1,0)*$E182</f>
        <v>21022114.909944355</v>
      </c>
      <c r="AA182" s="21">
        <f ca="1">OFFSET(Assumptions!$B$6,AA$1-1,0)*$E182</f>
        <v>21022114.909944355</v>
      </c>
      <c r="AB182" s="21">
        <f ca="1">OFFSET(Assumptions!$B$6,AB$1-1,0)*$E182</f>
        <v>38890912.583397061</v>
      </c>
      <c r="AC182" s="24">
        <f t="shared" si="39"/>
        <v>0</v>
      </c>
      <c r="AD182" s="24">
        <f t="shared" si="42"/>
        <v>0</v>
      </c>
      <c r="AE182" s="24">
        <f t="shared" si="42"/>
        <v>0</v>
      </c>
      <c r="AF182" s="24">
        <f t="shared" si="42"/>
        <v>0</v>
      </c>
      <c r="AG182" s="24">
        <f t="shared" si="41"/>
        <v>0</v>
      </c>
      <c r="AH182" s="24">
        <f t="shared" si="41"/>
        <v>0</v>
      </c>
      <c r="AI182" s="24">
        <f t="shared" si="41"/>
        <v>0</v>
      </c>
      <c r="AJ182" s="24">
        <f t="shared" si="37"/>
        <v>0</v>
      </c>
      <c r="AK182" s="26">
        <f t="shared" ca="1" si="38"/>
        <v>7.0497022304683021E-4</v>
      </c>
      <c r="AL182" s="34">
        <f t="shared" ca="1" si="40"/>
        <v>5.0839317794898697E-2</v>
      </c>
    </row>
    <row r="183" spans="1:38" x14ac:dyDescent="0.25">
      <c r="A183" s="4">
        <f t="shared" si="29"/>
        <v>11</v>
      </c>
      <c r="B183" s="4">
        <f t="shared" si="30"/>
        <v>2012</v>
      </c>
      <c r="C183" s="9">
        <v>41227</v>
      </c>
      <c r="D183" s="12">
        <f ca="1">(1+Returns!E183)*D182</f>
        <v>105785101.29239428</v>
      </c>
      <c r="E183" s="12">
        <f t="shared" ca="1" si="31"/>
        <v>105152324.51065193</v>
      </c>
      <c r="F183" s="12">
        <f t="shared" ca="1" si="32"/>
        <v>105122345.742586</v>
      </c>
      <c r="G183" s="14">
        <f ca="1">G182*(1+Returns!G183)+AC183</f>
        <v>8455244.9029004425</v>
      </c>
      <c r="H183" s="14">
        <f ca="1">H182*(1+Returns!H183)+AD183</f>
        <v>10518885.855594296</v>
      </c>
      <c r="I183" s="14">
        <f ca="1">I182*(1+Returns!I183)+AE183</f>
        <v>5260062.9816894541</v>
      </c>
      <c r="J183" s="14">
        <f ca="1">J182*(1+Returns!J183)+AF183</f>
        <v>0</v>
      </c>
      <c r="K183" s="14">
        <f ca="1">K182*(1+Returns!K183)+AG183</f>
        <v>0</v>
      </c>
      <c r="L183" s="14">
        <f ca="1">L182*(1+Returns!L183)+AH183</f>
        <v>21037523.264244381</v>
      </c>
      <c r="M183" s="14">
        <f ca="1">M182*(1+Returns!M183)+AI183</f>
        <v>21038764.724540316</v>
      </c>
      <c r="N183" s="14">
        <f ca="1">N182*(1+Returns!N183)+AJ183-R183-T183</f>
        <v>38841842.781683043</v>
      </c>
      <c r="O183" s="17">
        <f ca="1">(Assumptions!$B$16 / 252)*F182</f>
        <v>3335.9978342695272</v>
      </c>
      <c r="P183" s="17">
        <f t="shared" ca="1" si="33"/>
        <v>29978.768065928292</v>
      </c>
      <c r="Q183" s="16">
        <f t="shared" si="34"/>
        <v>0</v>
      </c>
      <c r="R183" s="17">
        <f t="shared" si="35"/>
        <v>0</v>
      </c>
      <c r="S183" s="19">
        <f t="shared" si="36"/>
        <v>0</v>
      </c>
      <c r="T183" s="20">
        <f ca="1">IF(AND(S183=1,F182&gt;D182),[1]Assumptions!$B$19*(F182-D182),0)</f>
        <v>0</v>
      </c>
      <c r="U183" s="21">
        <f ca="1">OFFSET(Assumptions!$B$6,U$1-1,0)*$E183</f>
        <v>8412185.9608521555</v>
      </c>
      <c r="V183" s="21">
        <f ca="1">OFFSET(Assumptions!$B$6,V$1-1,0)*$E183</f>
        <v>10515232.451065194</v>
      </c>
      <c r="W183" s="21">
        <f ca="1">OFFSET(Assumptions!$B$6,W$1-1,0)*$E183</f>
        <v>5257616.2255325969</v>
      </c>
      <c r="X183" s="21">
        <f ca="1">OFFSET(Assumptions!$B$6,X$1-1,0)*$E183</f>
        <v>0</v>
      </c>
      <c r="Y183" s="21">
        <f ca="1">OFFSET(Assumptions!$B$6,Y$1-1,0)*$E183</f>
        <v>0</v>
      </c>
      <c r="Z183" s="21">
        <f ca="1">OFFSET(Assumptions!$B$6,Z$1-1,0)*$E183</f>
        <v>21030464.902130388</v>
      </c>
      <c r="AA183" s="21">
        <f ca="1">OFFSET(Assumptions!$B$6,AA$1-1,0)*$E183</f>
        <v>21030464.902130388</v>
      </c>
      <c r="AB183" s="21">
        <f ca="1">OFFSET(Assumptions!$B$6,AB$1-1,0)*$E183</f>
        <v>38906360.068941213</v>
      </c>
      <c r="AC183" s="24">
        <f t="shared" si="39"/>
        <v>0</v>
      </c>
      <c r="AD183" s="24">
        <f t="shared" si="42"/>
        <v>0</v>
      </c>
      <c r="AE183" s="24">
        <f t="shared" si="42"/>
        <v>0</v>
      </c>
      <c r="AF183" s="24">
        <f t="shared" si="42"/>
        <v>0</v>
      </c>
      <c r="AG183" s="24">
        <f t="shared" si="41"/>
        <v>0</v>
      </c>
      <c r="AH183" s="24">
        <f t="shared" si="41"/>
        <v>0</v>
      </c>
      <c r="AI183" s="24">
        <f t="shared" si="41"/>
        <v>0</v>
      </c>
      <c r="AJ183" s="24">
        <f t="shared" si="37"/>
        <v>0</v>
      </c>
      <c r="AK183" s="26">
        <f t="shared" ca="1" si="38"/>
        <v>3.6555506103908009E-4</v>
      </c>
      <c r="AL183" s="34">
        <f t="shared" ca="1" si="40"/>
        <v>5.1223457425857433E-2</v>
      </c>
    </row>
    <row r="184" spans="1:38" x14ac:dyDescent="0.25">
      <c r="A184" s="4">
        <f t="shared" si="29"/>
        <v>11</v>
      </c>
      <c r="B184" s="4">
        <f t="shared" si="30"/>
        <v>2012</v>
      </c>
      <c r="C184" s="9">
        <v>41229</v>
      </c>
      <c r="D184" s="12">
        <f ca="1">(1+Returns!E184)*D183</f>
        <v>105813742.6085692</v>
      </c>
      <c r="E184" s="12">
        <f t="shared" ca="1" si="31"/>
        <v>105177408.54402387</v>
      </c>
      <c r="F184" s="12">
        <f t="shared" ca="1" si="32"/>
        <v>105144092.55863278</v>
      </c>
      <c r="G184" s="14">
        <f ca="1">G183*(1+Returns!G184)+AC184</f>
        <v>8453251.6445346717</v>
      </c>
      <c r="H184" s="14">
        <f ca="1">H183*(1+Returns!H184)+AD184</f>
        <v>10521871.287787715</v>
      </c>
      <c r="I184" s="14">
        <f ca="1">I183*(1+Returns!I184)+AE184</f>
        <v>5261624.3791823313</v>
      </c>
      <c r="J184" s="14">
        <f ca="1">J183*(1+Returns!J184)+AF184</f>
        <v>0</v>
      </c>
      <c r="K184" s="14">
        <f ca="1">K183*(1+Returns!K184)+AG184</f>
        <v>0</v>
      </c>
      <c r="L184" s="14">
        <f ca="1">L183*(1+Returns!L184)+AH184</f>
        <v>21043466.610194955</v>
      </c>
      <c r="M184" s="14">
        <f ca="1">M183*(1+Returns!M184)+AI184</f>
        <v>21044845.579152659</v>
      </c>
      <c r="N184" s="14">
        <f ca="1">N183*(1+Returns!N184)+AJ184-R184-T184</f>
        <v>38852349.04317154</v>
      </c>
      <c r="O184" s="17">
        <f ca="1">(Assumptions!$B$16 / 252)*F183</f>
        <v>3337.2173251614604</v>
      </c>
      <c r="P184" s="17">
        <f t="shared" ca="1" si="33"/>
        <v>33315.985391089751</v>
      </c>
      <c r="Q184" s="16">
        <f t="shared" si="34"/>
        <v>0</v>
      </c>
      <c r="R184" s="17">
        <f t="shared" si="35"/>
        <v>0</v>
      </c>
      <c r="S184" s="19">
        <f t="shared" si="36"/>
        <v>0</v>
      </c>
      <c r="T184" s="20">
        <f ca="1">IF(AND(S184=1,F183&gt;D183),[1]Assumptions!$B$19*(F183-D183),0)</f>
        <v>0</v>
      </c>
      <c r="U184" s="21">
        <f ca="1">OFFSET(Assumptions!$B$6,U$1-1,0)*$E184</f>
        <v>8414192.6835219096</v>
      </c>
      <c r="V184" s="21">
        <f ca="1">OFFSET(Assumptions!$B$6,V$1-1,0)*$E184</f>
        <v>10517740.854402388</v>
      </c>
      <c r="W184" s="21">
        <f ca="1">OFFSET(Assumptions!$B$6,W$1-1,0)*$E184</f>
        <v>5258870.4272011938</v>
      </c>
      <c r="X184" s="21">
        <f ca="1">OFFSET(Assumptions!$B$6,X$1-1,0)*$E184</f>
        <v>0</v>
      </c>
      <c r="Y184" s="21">
        <f ca="1">OFFSET(Assumptions!$B$6,Y$1-1,0)*$E184</f>
        <v>0</v>
      </c>
      <c r="Z184" s="21">
        <f ca="1">OFFSET(Assumptions!$B$6,Z$1-1,0)*$E184</f>
        <v>21035481.708804775</v>
      </c>
      <c r="AA184" s="21">
        <f ca="1">OFFSET(Assumptions!$B$6,AA$1-1,0)*$E184</f>
        <v>21035481.708804775</v>
      </c>
      <c r="AB184" s="21">
        <f ca="1">OFFSET(Assumptions!$B$6,AB$1-1,0)*$E184</f>
        <v>38915641.161288835</v>
      </c>
      <c r="AC184" s="24">
        <f t="shared" si="39"/>
        <v>0</v>
      </c>
      <c r="AD184" s="24">
        <f t="shared" si="42"/>
        <v>0</v>
      </c>
      <c r="AE184" s="24">
        <f t="shared" si="42"/>
        <v>0</v>
      </c>
      <c r="AF184" s="24">
        <f t="shared" si="42"/>
        <v>0</v>
      </c>
      <c r="AG184" s="24">
        <f t="shared" si="41"/>
        <v>0</v>
      </c>
      <c r="AH184" s="24">
        <f t="shared" si="41"/>
        <v>0</v>
      </c>
      <c r="AI184" s="24">
        <f t="shared" si="41"/>
        <v>0</v>
      </c>
      <c r="AJ184" s="24">
        <f t="shared" si="37"/>
        <v>0</v>
      </c>
      <c r="AK184" s="26">
        <f t="shared" ca="1" si="38"/>
        <v>2.0687148762865704E-4</v>
      </c>
      <c r="AL184" s="34">
        <f t="shared" ca="1" si="40"/>
        <v>5.1440925586325292E-2</v>
      </c>
    </row>
    <row r="185" spans="1:38" x14ac:dyDescent="0.25">
      <c r="A185" s="4">
        <f t="shared" si="29"/>
        <v>11</v>
      </c>
      <c r="B185" s="4">
        <f t="shared" si="30"/>
        <v>2012</v>
      </c>
      <c r="C185" s="9">
        <v>41232</v>
      </c>
      <c r="D185" s="12">
        <f ca="1">(1+Returns!E185)*D184</f>
        <v>105842352.5282957</v>
      </c>
      <c r="E185" s="12">
        <f t="shared" ca="1" si="31"/>
        <v>105234091.98994574</v>
      </c>
      <c r="F185" s="12">
        <f t="shared" ca="1" si="32"/>
        <v>105197438.09685437</v>
      </c>
      <c r="G185" s="14">
        <f ca="1">G184*(1+Returns!G185)+AC185</f>
        <v>8482887.1793482695</v>
      </c>
      <c r="H185" s="14">
        <f ca="1">H184*(1+Returns!H185)+AD185</f>
        <v>10524853.492920687</v>
      </c>
      <c r="I185" s="14">
        <f ca="1">I184*(1+Returns!I185)+AE185</f>
        <v>5263184.1126442216</v>
      </c>
      <c r="J185" s="14">
        <f ca="1">J184*(1+Returns!J185)+AF185</f>
        <v>0</v>
      </c>
      <c r="K185" s="14">
        <f ca="1">K184*(1+Returns!K185)+AG185</f>
        <v>0</v>
      </c>
      <c r="L185" s="14">
        <f ca="1">L184*(1+Returns!L185)+AH185</f>
        <v>21049403.522716247</v>
      </c>
      <c r="M185" s="14">
        <f ca="1">M184*(1+Returns!M185)+AI185</f>
        <v>21050919.897772662</v>
      </c>
      <c r="N185" s="14">
        <f ca="1">N184*(1+Returns!N185)+AJ185-R185-T185</f>
        <v>38862843.784543663</v>
      </c>
      <c r="O185" s="17">
        <f ca="1">(Assumptions!$B$16 / 252)*F184</f>
        <v>3337.9077002740564</v>
      </c>
      <c r="P185" s="17">
        <f t="shared" ca="1" si="33"/>
        <v>36653.893091363811</v>
      </c>
      <c r="Q185" s="16">
        <f t="shared" si="34"/>
        <v>0</v>
      </c>
      <c r="R185" s="17">
        <f t="shared" si="35"/>
        <v>0</v>
      </c>
      <c r="S185" s="19">
        <f t="shared" si="36"/>
        <v>0</v>
      </c>
      <c r="T185" s="20">
        <f ca="1">IF(AND(S185=1,F184&gt;D184),[1]Assumptions!$B$19*(F184-D184),0)</f>
        <v>0</v>
      </c>
      <c r="U185" s="21">
        <f ca="1">OFFSET(Assumptions!$B$6,U$1-1,0)*$E185</f>
        <v>8418727.3591956589</v>
      </c>
      <c r="V185" s="21">
        <f ca="1">OFFSET(Assumptions!$B$6,V$1-1,0)*$E185</f>
        <v>10523409.198994575</v>
      </c>
      <c r="W185" s="21">
        <f ca="1">OFFSET(Assumptions!$B$6,W$1-1,0)*$E185</f>
        <v>5261704.5994972875</v>
      </c>
      <c r="X185" s="21">
        <f ca="1">OFFSET(Assumptions!$B$6,X$1-1,0)*$E185</f>
        <v>0</v>
      </c>
      <c r="Y185" s="21">
        <f ca="1">OFFSET(Assumptions!$B$6,Y$1-1,0)*$E185</f>
        <v>0</v>
      </c>
      <c r="Z185" s="21">
        <f ca="1">OFFSET(Assumptions!$B$6,Z$1-1,0)*$E185</f>
        <v>21046818.39798915</v>
      </c>
      <c r="AA185" s="21">
        <f ca="1">OFFSET(Assumptions!$B$6,AA$1-1,0)*$E185</f>
        <v>21046818.39798915</v>
      </c>
      <c r="AB185" s="21">
        <f ca="1">OFFSET(Assumptions!$B$6,AB$1-1,0)*$E185</f>
        <v>38936614.036279924</v>
      </c>
      <c r="AC185" s="24">
        <f t="shared" si="39"/>
        <v>0</v>
      </c>
      <c r="AD185" s="24">
        <f t="shared" si="42"/>
        <v>0</v>
      </c>
      <c r="AE185" s="24">
        <f t="shared" si="42"/>
        <v>0</v>
      </c>
      <c r="AF185" s="24">
        <f t="shared" si="42"/>
        <v>0</v>
      </c>
      <c r="AG185" s="24">
        <f t="shared" si="41"/>
        <v>0</v>
      </c>
      <c r="AH185" s="24">
        <f t="shared" si="41"/>
        <v>0</v>
      </c>
      <c r="AI185" s="24">
        <f t="shared" si="41"/>
        <v>0</v>
      </c>
      <c r="AJ185" s="24">
        <f t="shared" si="37"/>
        <v>0</v>
      </c>
      <c r="AK185" s="26">
        <f t="shared" ca="1" si="38"/>
        <v>5.0735649453481635E-4</v>
      </c>
      <c r="AL185" s="34">
        <f t="shared" ca="1" si="40"/>
        <v>5.1974380968541123E-2</v>
      </c>
    </row>
    <row r="186" spans="1:38" x14ac:dyDescent="0.25">
      <c r="A186" s="4">
        <f t="shared" si="29"/>
        <v>11</v>
      </c>
      <c r="B186" s="4">
        <f t="shared" si="30"/>
        <v>2012</v>
      </c>
      <c r="C186" s="9">
        <v>41233</v>
      </c>
      <c r="D186" s="12">
        <f ca="1">(1+Returns!E186)*D185</f>
        <v>105870891.86023141</v>
      </c>
      <c r="E186" s="12">
        <f t="shared" ca="1" si="31"/>
        <v>105259726.80794424</v>
      </c>
      <c r="F186" s="12">
        <f t="shared" ca="1" si="32"/>
        <v>105219733.31364346</v>
      </c>
      <c r="G186" s="14">
        <f ca="1">G185*(1+Returns!G186)+AC186</f>
        <v>8481540.4763614703</v>
      </c>
      <c r="H186" s="14">
        <f ca="1">H185*(1+Returns!H186)+AD186</f>
        <v>10527828.392185051</v>
      </c>
      <c r="I186" s="14">
        <f ca="1">I185*(1+Returns!I186)+AE186</f>
        <v>5264740.0521178124</v>
      </c>
      <c r="J186" s="14">
        <f ca="1">J185*(1+Returns!J186)+AF186</f>
        <v>0</v>
      </c>
      <c r="K186" s="14">
        <f ca="1">K185*(1+Returns!K186)+AG186</f>
        <v>0</v>
      </c>
      <c r="L186" s="14">
        <f ca="1">L185*(1+Returns!L186)+AH186</f>
        <v>21055325.88053586</v>
      </c>
      <c r="M186" s="14">
        <f ca="1">M185*(1+Returns!M186)+AI186</f>
        <v>21056979.377631698</v>
      </c>
      <c r="N186" s="14">
        <f ca="1">N185*(1+Returns!N186)+AJ186-R186-T186</f>
        <v>38873312.629112341</v>
      </c>
      <c r="O186" s="17">
        <f ca="1">(Assumptions!$B$16 / 252)*F185</f>
        <v>3339.6012094239481</v>
      </c>
      <c r="P186" s="17">
        <f t="shared" ca="1" si="33"/>
        <v>39993.494300787759</v>
      </c>
      <c r="Q186" s="16">
        <f t="shared" si="34"/>
        <v>0</v>
      </c>
      <c r="R186" s="17">
        <f t="shared" si="35"/>
        <v>0</v>
      </c>
      <c r="S186" s="19">
        <f t="shared" si="36"/>
        <v>0</v>
      </c>
      <c r="T186" s="20">
        <f ca="1">IF(AND(S186=1,F185&gt;D185),[1]Assumptions!$B$19*(F185-D185),0)</f>
        <v>0</v>
      </c>
      <c r="U186" s="21">
        <f ca="1">OFFSET(Assumptions!$B$6,U$1-1,0)*$E186</f>
        <v>8420778.1446355395</v>
      </c>
      <c r="V186" s="21">
        <f ca="1">OFFSET(Assumptions!$B$6,V$1-1,0)*$E186</f>
        <v>10525972.680794425</v>
      </c>
      <c r="W186" s="21">
        <f ca="1">OFFSET(Assumptions!$B$6,W$1-1,0)*$E186</f>
        <v>5262986.3403972127</v>
      </c>
      <c r="X186" s="21">
        <f ca="1">OFFSET(Assumptions!$B$6,X$1-1,0)*$E186</f>
        <v>0</v>
      </c>
      <c r="Y186" s="21">
        <f ca="1">OFFSET(Assumptions!$B$6,Y$1-1,0)*$E186</f>
        <v>0</v>
      </c>
      <c r="Z186" s="21">
        <f ca="1">OFFSET(Assumptions!$B$6,Z$1-1,0)*$E186</f>
        <v>21051945.361588851</v>
      </c>
      <c r="AA186" s="21">
        <f ca="1">OFFSET(Assumptions!$B$6,AA$1-1,0)*$E186</f>
        <v>21051945.361588851</v>
      </c>
      <c r="AB186" s="21">
        <f ca="1">OFFSET(Assumptions!$B$6,AB$1-1,0)*$E186</f>
        <v>38946098.918939367</v>
      </c>
      <c r="AC186" s="24">
        <f t="shared" si="39"/>
        <v>0</v>
      </c>
      <c r="AD186" s="24">
        <f t="shared" si="42"/>
        <v>0</v>
      </c>
      <c r="AE186" s="24">
        <f t="shared" si="42"/>
        <v>0</v>
      </c>
      <c r="AF186" s="24">
        <f t="shared" si="42"/>
        <v>0</v>
      </c>
      <c r="AG186" s="24">
        <f t="shared" si="41"/>
        <v>0</v>
      </c>
      <c r="AH186" s="24">
        <f t="shared" si="41"/>
        <v>0</v>
      </c>
      <c r="AI186" s="24">
        <f t="shared" si="41"/>
        <v>0</v>
      </c>
      <c r="AJ186" s="24">
        <f t="shared" si="37"/>
        <v>0</v>
      </c>
      <c r="AK186" s="26">
        <f t="shared" ca="1" si="38"/>
        <v>2.1193687976084341E-4</v>
      </c>
      <c r="AL186" s="34">
        <f t="shared" ca="1" si="40"/>
        <v>5.2197333136432045E-2</v>
      </c>
    </row>
    <row r="187" spans="1:38" x14ac:dyDescent="0.25">
      <c r="A187" s="4">
        <f t="shared" si="29"/>
        <v>11</v>
      </c>
      <c r="B187" s="4">
        <f t="shared" si="30"/>
        <v>2012</v>
      </c>
      <c r="C187" s="9">
        <v>41234</v>
      </c>
      <c r="D187" s="12">
        <f ca="1">(1+Returns!E187)*D186</f>
        <v>105899359.48434372</v>
      </c>
      <c r="E187" s="12">
        <f t="shared" ca="1" si="31"/>
        <v>105320779.75700909</v>
      </c>
      <c r="F187" s="12">
        <f t="shared" ca="1" si="32"/>
        <v>105277445.95371422</v>
      </c>
      <c r="G187" s="14">
        <f ca="1">G186*(1+Returns!G187)+AC187</f>
        <v>8515679.3546568137</v>
      </c>
      <c r="H187" s="14">
        <f ca="1">H186*(1+Returns!H187)+AD187</f>
        <v>10530795.868648974</v>
      </c>
      <c r="I187" s="14">
        <f ca="1">I186*(1+Returns!I187)+AE187</f>
        <v>5266292.1363517316</v>
      </c>
      <c r="J187" s="14">
        <f ca="1">J186*(1+Returns!J187)+AF187</f>
        <v>0</v>
      </c>
      <c r="K187" s="14">
        <f ca="1">K186*(1+Returns!K187)+AG187</f>
        <v>0</v>
      </c>
      <c r="L187" s="14">
        <f ca="1">L186*(1+Returns!L187)+AH187</f>
        <v>21061233.450904556</v>
      </c>
      <c r="M187" s="14">
        <f ca="1">M186*(1+Returns!M187)+AI187</f>
        <v>21063023.780408826</v>
      </c>
      <c r="N187" s="14">
        <f ca="1">N186*(1+Returns!N187)+AJ187-R187-T187</f>
        <v>38883755.166038193</v>
      </c>
      <c r="O187" s="17">
        <f ca="1">(Assumptions!$B$16 / 252)*F186</f>
        <v>3340.3089940839191</v>
      </c>
      <c r="P187" s="17">
        <f t="shared" ca="1" si="33"/>
        <v>43333.803294871679</v>
      </c>
      <c r="Q187" s="16">
        <f t="shared" si="34"/>
        <v>0</v>
      </c>
      <c r="R187" s="17">
        <f t="shared" si="35"/>
        <v>0</v>
      </c>
      <c r="S187" s="19">
        <f t="shared" si="36"/>
        <v>0</v>
      </c>
      <c r="T187" s="20">
        <f ca="1">IF(AND(S187=1,F186&gt;D186),[1]Assumptions!$B$19*(F186-D186),0)</f>
        <v>0</v>
      </c>
      <c r="U187" s="21">
        <f ca="1">OFFSET(Assumptions!$B$6,U$1-1,0)*$E187</f>
        <v>8425662.3805607278</v>
      </c>
      <c r="V187" s="21">
        <f ca="1">OFFSET(Assumptions!$B$6,V$1-1,0)*$E187</f>
        <v>10532077.975700909</v>
      </c>
      <c r="W187" s="21">
        <f ca="1">OFFSET(Assumptions!$B$6,W$1-1,0)*$E187</f>
        <v>5266038.9878504546</v>
      </c>
      <c r="X187" s="21">
        <f ca="1">OFFSET(Assumptions!$B$6,X$1-1,0)*$E187</f>
        <v>0</v>
      </c>
      <c r="Y187" s="21">
        <f ca="1">OFFSET(Assumptions!$B$6,Y$1-1,0)*$E187</f>
        <v>0</v>
      </c>
      <c r="Z187" s="21">
        <f ca="1">OFFSET(Assumptions!$B$6,Z$1-1,0)*$E187</f>
        <v>21064155.951401819</v>
      </c>
      <c r="AA187" s="21">
        <f ca="1">OFFSET(Assumptions!$B$6,AA$1-1,0)*$E187</f>
        <v>21064155.951401819</v>
      </c>
      <c r="AB187" s="21">
        <f ca="1">OFFSET(Assumptions!$B$6,AB$1-1,0)*$E187</f>
        <v>38968688.510093361</v>
      </c>
      <c r="AC187" s="24">
        <f t="shared" si="39"/>
        <v>0</v>
      </c>
      <c r="AD187" s="24">
        <f t="shared" si="42"/>
        <v>0</v>
      </c>
      <c r="AE187" s="24">
        <f t="shared" si="42"/>
        <v>0</v>
      </c>
      <c r="AF187" s="24">
        <f t="shared" si="42"/>
        <v>0</v>
      </c>
      <c r="AG187" s="24">
        <f t="shared" si="41"/>
        <v>0</v>
      </c>
      <c r="AH187" s="24">
        <f t="shared" si="41"/>
        <v>0</v>
      </c>
      <c r="AI187" s="24">
        <f t="shared" si="41"/>
        <v>0</v>
      </c>
      <c r="AJ187" s="24">
        <f t="shared" si="37"/>
        <v>0</v>
      </c>
      <c r="AK187" s="26">
        <f t="shared" ca="1" si="38"/>
        <v>5.4849635380405104E-4</v>
      </c>
      <c r="AL187" s="34">
        <f t="shared" ca="1" si="40"/>
        <v>5.2774459537139773E-2</v>
      </c>
    </row>
    <row r="188" spans="1:38" x14ac:dyDescent="0.25">
      <c r="A188" s="4">
        <f t="shared" si="29"/>
        <v>11</v>
      </c>
      <c r="B188" s="4">
        <f t="shared" si="30"/>
        <v>2012</v>
      </c>
      <c r="C188" s="9">
        <v>41235</v>
      </c>
      <c r="D188" s="12">
        <f ca="1">(1+Returns!E188)*D187</f>
        <v>105927756.39758945</v>
      </c>
      <c r="E188" s="12">
        <f t="shared" ca="1" si="31"/>
        <v>105484321.43269521</v>
      </c>
      <c r="F188" s="12">
        <f t="shared" ca="1" si="32"/>
        <v>105437645.48825896</v>
      </c>
      <c r="G188" s="14">
        <f ca="1">G187*(1+Returns!G188)+AC188</f>
        <v>8652373.4707919266</v>
      </c>
      <c r="H188" s="14">
        <f ca="1">H187*(1+Returns!H188)+AD188</f>
        <v>10533756.025698118</v>
      </c>
      <c r="I188" s="14">
        <f ca="1">I187*(1+Returns!I188)+AE188</f>
        <v>5267840.4191412246</v>
      </c>
      <c r="J188" s="14">
        <f ca="1">J187*(1+Returns!J188)+AF188</f>
        <v>0</v>
      </c>
      <c r="K188" s="14">
        <f ca="1">K187*(1+Returns!K188)+AG188</f>
        <v>0</v>
      </c>
      <c r="L188" s="14">
        <f ca="1">L187*(1+Returns!L188)+AH188</f>
        <v>21067126.439746257</v>
      </c>
      <c r="M188" s="14">
        <f ca="1">M187*(1+Returns!M188)+AI188</f>
        <v>21069053.316253245</v>
      </c>
      <c r="N188" s="14">
        <f ca="1">N187*(1+Returns!N188)+AJ188-R188-T188</f>
        <v>38894171.761064447</v>
      </c>
      <c r="O188" s="17">
        <f ca="1">(Assumptions!$B$16 / 252)*F187</f>
        <v>3342.1411413877531</v>
      </c>
      <c r="P188" s="17">
        <f t="shared" ca="1" si="33"/>
        <v>46675.944436259429</v>
      </c>
      <c r="Q188" s="16">
        <f t="shared" si="34"/>
        <v>0</v>
      </c>
      <c r="R188" s="17">
        <f t="shared" si="35"/>
        <v>0</v>
      </c>
      <c r="S188" s="19">
        <f t="shared" si="36"/>
        <v>0</v>
      </c>
      <c r="T188" s="20">
        <f ca="1">IF(AND(S188=1,F187&gt;D187),[1]Assumptions!$B$19*(F187-D187),0)</f>
        <v>0</v>
      </c>
      <c r="U188" s="21">
        <f ca="1">OFFSET(Assumptions!$B$6,U$1-1,0)*$E188</f>
        <v>8438745.7146156169</v>
      </c>
      <c r="V188" s="21">
        <f ca="1">OFFSET(Assumptions!$B$6,V$1-1,0)*$E188</f>
        <v>10548432.143269522</v>
      </c>
      <c r="W188" s="21">
        <f ca="1">OFFSET(Assumptions!$B$6,W$1-1,0)*$E188</f>
        <v>5274216.0716347611</v>
      </c>
      <c r="X188" s="21">
        <f ca="1">OFFSET(Assumptions!$B$6,X$1-1,0)*$E188</f>
        <v>0</v>
      </c>
      <c r="Y188" s="21">
        <f ca="1">OFFSET(Assumptions!$B$6,Y$1-1,0)*$E188</f>
        <v>0</v>
      </c>
      <c r="Z188" s="21">
        <f ca="1">OFFSET(Assumptions!$B$6,Z$1-1,0)*$E188</f>
        <v>21096864.286539044</v>
      </c>
      <c r="AA188" s="21">
        <f ca="1">OFFSET(Assumptions!$B$6,AA$1-1,0)*$E188</f>
        <v>21096864.286539044</v>
      </c>
      <c r="AB188" s="21">
        <f ca="1">OFFSET(Assumptions!$B$6,AB$1-1,0)*$E188</f>
        <v>39029198.93009723</v>
      </c>
      <c r="AC188" s="24">
        <f t="shared" si="39"/>
        <v>0</v>
      </c>
      <c r="AD188" s="24">
        <f t="shared" si="42"/>
        <v>0</v>
      </c>
      <c r="AE188" s="24">
        <f t="shared" si="42"/>
        <v>0</v>
      </c>
      <c r="AF188" s="24">
        <f t="shared" si="42"/>
        <v>0</v>
      </c>
      <c r="AG188" s="24">
        <f t="shared" si="41"/>
        <v>0</v>
      </c>
      <c r="AH188" s="24">
        <f t="shared" si="41"/>
        <v>0</v>
      </c>
      <c r="AI188" s="24">
        <f t="shared" si="41"/>
        <v>0</v>
      </c>
      <c r="AJ188" s="24">
        <f t="shared" si="37"/>
        <v>0</v>
      </c>
      <c r="AK188" s="26">
        <f t="shared" ca="1" si="38"/>
        <v>1.5216890293403562E-3</v>
      </c>
      <c r="AL188" s="34">
        <f t="shared" ca="1" si="40"/>
        <v>5.4376454882587133E-2</v>
      </c>
    </row>
    <row r="189" spans="1:38" x14ac:dyDescent="0.25">
      <c r="A189" s="4">
        <f t="shared" si="29"/>
        <v>11</v>
      </c>
      <c r="B189" s="4">
        <f t="shared" si="30"/>
        <v>2012</v>
      </c>
      <c r="C189" s="9">
        <v>41236</v>
      </c>
      <c r="D189" s="12">
        <f ca="1">(1+Returns!E189)*D188</f>
        <v>105956553.91744369</v>
      </c>
      <c r="E189" s="12">
        <f t="shared" ca="1" si="31"/>
        <v>105493062.0714971</v>
      </c>
      <c r="F189" s="12">
        <f t="shared" ca="1" si="32"/>
        <v>105443038.90021995</v>
      </c>
      <c r="G189" s="14">
        <f ca="1">G188*(1+Returns!G189)+AC189</f>
        <v>8633887.9842267875</v>
      </c>
      <c r="H189" s="14">
        <f ca="1">H188*(1+Returns!H189)+AD189</f>
        <v>10536757.915115185</v>
      </c>
      <c r="I189" s="14">
        <f ca="1">I188*(1+Returns!I189)+AE189</f>
        <v>5269410.5152684217</v>
      </c>
      <c r="J189" s="14">
        <f ca="1">J188*(1+Returns!J189)+AF189</f>
        <v>0</v>
      </c>
      <c r="K189" s="14">
        <f ca="1">K188*(1+Returns!K189)+AG189</f>
        <v>0</v>
      </c>
      <c r="L189" s="14">
        <f ca="1">L188*(1+Returns!L189)+AH189</f>
        <v>21073102.51359506</v>
      </c>
      <c r="M189" s="14">
        <f ca="1">M188*(1+Returns!M189)+AI189</f>
        <v>21075167.834168646</v>
      </c>
      <c r="N189" s="14">
        <f ca="1">N188*(1+Returns!N189)+AJ189-R189-T189</f>
        <v>38904735.309122995</v>
      </c>
      <c r="O189" s="17">
        <f ca="1">(Assumptions!$B$16 / 252)*F188</f>
        <v>3347.2268408971095</v>
      </c>
      <c r="P189" s="17">
        <f t="shared" ca="1" si="33"/>
        <v>50023.171277156536</v>
      </c>
      <c r="Q189" s="16">
        <f t="shared" si="34"/>
        <v>0</v>
      </c>
      <c r="R189" s="17">
        <f t="shared" si="35"/>
        <v>0</v>
      </c>
      <c r="S189" s="19">
        <f t="shared" si="36"/>
        <v>0</v>
      </c>
      <c r="T189" s="20">
        <f ca="1">IF(AND(S189=1,F188&gt;D188),[1]Assumptions!$B$19*(F188-D188),0)</f>
        <v>0</v>
      </c>
      <c r="U189" s="21">
        <f ca="1">OFFSET(Assumptions!$B$6,U$1-1,0)*$E189</f>
        <v>8439444.9657197688</v>
      </c>
      <c r="V189" s="21">
        <f ca="1">OFFSET(Assumptions!$B$6,V$1-1,0)*$E189</f>
        <v>10549306.207149711</v>
      </c>
      <c r="W189" s="21">
        <f ca="1">OFFSET(Assumptions!$B$6,W$1-1,0)*$E189</f>
        <v>5274653.1035748553</v>
      </c>
      <c r="X189" s="21">
        <f ca="1">OFFSET(Assumptions!$B$6,X$1-1,0)*$E189</f>
        <v>0</v>
      </c>
      <c r="Y189" s="21">
        <f ca="1">OFFSET(Assumptions!$B$6,Y$1-1,0)*$E189</f>
        <v>0</v>
      </c>
      <c r="Z189" s="21">
        <f ca="1">OFFSET(Assumptions!$B$6,Z$1-1,0)*$E189</f>
        <v>21098612.414299421</v>
      </c>
      <c r="AA189" s="21">
        <f ca="1">OFFSET(Assumptions!$B$6,AA$1-1,0)*$E189</f>
        <v>21098612.414299421</v>
      </c>
      <c r="AB189" s="21">
        <f ca="1">OFFSET(Assumptions!$B$6,AB$1-1,0)*$E189</f>
        <v>39032432.966453925</v>
      </c>
      <c r="AC189" s="24">
        <f t="shared" si="39"/>
        <v>0</v>
      </c>
      <c r="AD189" s="24">
        <f t="shared" si="42"/>
        <v>0</v>
      </c>
      <c r="AE189" s="24">
        <f t="shared" si="42"/>
        <v>0</v>
      </c>
      <c r="AF189" s="24">
        <f t="shared" si="42"/>
        <v>0</v>
      </c>
      <c r="AG189" s="24">
        <f t="shared" si="41"/>
        <v>0</v>
      </c>
      <c r="AH189" s="24">
        <f t="shared" si="41"/>
        <v>0</v>
      </c>
      <c r="AI189" s="24">
        <f t="shared" si="41"/>
        <v>0</v>
      </c>
      <c r="AJ189" s="24">
        <f t="shared" si="37"/>
        <v>0</v>
      </c>
      <c r="AK189" s="26">
        <f t="shared" ca="1" si="38"/>
        <v>5.1152621400207821E-5</v>
      </c>
      <c r="AL189" s="34">
        <f t="shared" ca="1" si="40"/>
        <v>5.4430389002197099E-2</v>
      </c>
    </row>
    <row r="190" spans="1:38" x14ac:dyDescent="0.25">
      <c r="A190" s="4">
        <f t="shared" si="29"/>
        <v>11</v>
      </c>
      <c r="B190" s="4">
        <f t="shared" si="30"/>
        <v>2012</v>
      </c>
      <c r="C190" s="9">
        <v>41239</v>
      </c>
      <c r="D190" s="12">
        <f ca="1">(1+Returns!E190)*D189</f>
        <v>105985476.87796652</v>
      </c>
      <c r="E190" s="12">
        <f t="shared" ca="1" si="31"/>
        <v>105375998.32094523</v>
      </c>
      <c r="F190" s="12">
        <f t="shared" ca="1" si="32"/>
        <v>105322627.75160775</v>
      </c>
      <c r="G190" s="14">
        <f ca="1">G189*(1+Returns!G190)+AC190</f>
        <v>8489479.3832797688</v>
      </c>
      <c r="H190" s="14">
        <f ca="1">H189*(1+Returns!H190)+AD190</f>
        <v>10539772.900159137</v>
      </c>
      <c r="I190" s="14">
        <f ca="1">I189*(1+Returns!I190)+AE190</f>
        <v>5270987.4710862245</v>
      </c>
      <c r="J190" s="14">
        <f ca="1">J189*(1+Returns!J190)+AF190</f>
        <v>0</v>
      </c>
      <c r="K190" s="14">
        <f ca="1">K189*(1+Returns!K190)+AG190</f>
        <v>0</v>
      </c>
      <c r="L190" s="14">
        <f ca="1">L189*(1+Returns!L190)+AH190</f>
        <v>21079104.653948572</v>
      </c>
      <c r="M190" s="14">
        <f ca="1">M189*(1+Returns!M190)+AI190</f>
        <v>21081309.042337351</v>
      </c>
      <c r="N190" s="14">
        <f ca="1">N189*(1+Returns!N190)+AJ190-R190-T190</f>
        <v>38915344.87013419</v>
      </c>
      <c r="O190" s="17">
        <f ca="1">(Assumptions!$B$16 / 252)*F189</f>
        <v>3347.3980603244427</v>
      </c>
      <c r="P190" s="17">
        <f t="shared" ca="1" si="33"/>
        <v>53370.569337480978</v>
      </c>
      <c r="Q190" s="16">
        <f t="shared" si="34"/>
        <v>0</v>
      </c>
      <c r="R190" s="17">
        <f t="shared" si="35"/>
        <v>0</v>
      </c>
      <c r="S190" s="19">
        <f t="shared" si="36"/>
        <v>0</v>
      </c>
      <c r="T190" s="20">
        <f ca="1">IF(AND(S190=1,F189&gt;D189),[1]Assumptions!$B$19*(F189-D189),0)</f>
        <v>0</v>
      </c>
      <c r="U190" s="21">
        <f ca="1">OFFSET(Assumptions!$B$6,U$1-1,0)*$E190</f>
        <v>8430079.8656756189</v>
      </c>
      <c r="V190" s="21">
        <f ca="1">OFFSET(Assumptions!$B$6,V$1-1,0)*$E190</f>
        <v>10537599.832094524</v>
      </c>
      <c r="W190" s="21">
        <f ca="1">OFFSET(Assumptions!$B$6,W$1-1,0)*$E190</f>
        <v>5268799.916047262</v>
      </c>
      <c r="X190" s="21">
        <f ca="1">OFFSET(Assumptions!$B$6,X$1-1,0)*$E190</f>
        <v>0</v>
      </c>
      <c r="Y190" s="21">
        <f ca="1">OFFSET(Assumptions!$B$6,Y$1-1,0)*$E190</f>
        <v>0</v>
      </c>
      <c r="Z190" s="21">
        <f ca="1">OFFSET(Assumptions!$B$6,Z$1-1,0)*$E190</f>
        <v>21075199.664189048</v>
      </c>
      <c r="AA190" s="21">
        <f ca="1">OFFSET(Assumptions!$B$6,AA$1-1,0)*$E190</f>
        <v>21075199.664189048</v>
      </c>
      <c r="AB190" s="21">
        <f ca="1">OFFSET(Assumptions!$B$6,AB$1-1,0)*$E190</f>
        <v>38989119.378749736</v>
      </c>
      <c r="AC190" s="24">
        <f t="shared" si="39"/>
        <v>0</v>
      </c>
      <c r="AD190" s="24">
        <f t="shared" si="42"/>
        <v>0</v>
      </c>
      <c r="AE190" s="24">
        <f t="shared" si="42"/>
        <v>0</v>
      </c>
      <c r="AF190" s="24">
        <f t="shared" si="42"/>
        <v>0</v>
      </c>
      <c r="AG190" s="24">
        <f t="shared" si="41"/>
        <v>0</v>
      </c>
      <c r="AH190" s="24">
        <f t="shared" si="41"/>
        <v>0</v>
      </c>
      <c r="AI190" s="24">
        <f t="shared" si="41"/>
        <v>0</v>
      </c>
      <c r="AJ190" s="24">
        <f t="shared" si="37"/>
        <v>0</v>
      </c>
      <c r="AK190" s="26">
        <f t="shared" ca="1" si="38"/>
        <v>-1.1419544606082743E-3</v>
      </c>
      <c r="AL190" s="34">
        <f t="shared" ca="1" si="40"/>
        <v>5.3226277516075227E-2</v>
      </c>
    </row>
    <row r="191" spans="1:38" x14ac:dyDescent="0.25">
      <c r="A191" s="4">
        <f t="shared" si="29"/>
        <v>11</v>
      </c>
      <c r="B191" s="4">
        <f t="shared" si="30"/>
        <v>2012</v>
      </c>
      <c r="C191" s="9">
        <v>41240</v>
      </c>
      <c r="D191" s="12">
        <f ca="1">(1+Returns!E191)*D190</f>
        <v>106014446.94821633</v>
      </c>
      <c r="E191" s="12">
        <f t="shared" ca="1" si="31"/>
        <v>105366151.42661247</v>
      </c>
      <c r="F191" s="12">
        <f t="shared" ca="1" si="32"/>
        <v>105309437.28179081</v>
      </c>
      <c r="G191" s="14">
        <f ca="1">G190*(1+Returns!G191)+AC191</f>
        <v>8452242.8803777229</v>
      </c>
      <c r="H191" s="14">
        <f ca="1">H190*(1+Returns!H191)+AD191</f>
        <v>10542792.82909371</v>
      </c>
      <c r="I191" s="14">
        <f ca="1">I190*(1+Returns!I191)+AE191</f>
        <v>5272567.0300071817</v>
      </c>
      <c r="J191" s="14">
        <f ca="1">J190*(1+Returns!J191)+AF191</f>
        <v>0</v>
      </c>
      <c r="K191" s="14">
        <f ca="1">K190*(1+Returns!K191)+AG191</f>
        <v>0</v>
      </c>
      <c r="L191" s="14">
        <f ca="1">L190*(1+Returns!L191)+AH191</f>
        <v>21085116.629871484</v>
      </c>
      <c r="M191" s="14">
        <f ca="1">M190*(1+Returns!M191)+AI191</f>
        <v>21087460.347592425</v>
      </c>
      <c r="N191" s="14">
        <f ca="1">N190*(1+Returns!N191)+AJ191-R191-T191</f>
        <v>38925971.709669933</v>
      </c>
      <c r="O191" s="17">
        <f ca="1">(Assumptions!$B$16 / 252)*F190</f>
        <v>3343.5754841780235</v>
      </c>
      <c r="P191" s="17">
        <f t="shared" ca="1" si="33"/>
        <v>56714.144821659</v>
      </c>
      <c r="Q191" s="16">
        <f t="shared" si="34"/>
        <v>0</v>
      </c>
      <c r="R191" s="17">
        <f t="shared" si="35"/>
        <v>0</v>
      </c>
      <c r="S191" s="19">
        <f t="shared" si="36"/>
        <v>0</v>
      </c>
      <c r="T191" s="20">
        <f ca="1">IF(AND(S191=1,F190&gt;D190),[1]Assumptions!$B$19*(F190-D190),0)</f>
        <v>0</v>
      </c>
      <c r="U191" s="21">
        <f ca="1">OFFSET(Assumptions!$B$6,U$1-1,0)*$E191</f>
        <v>8429292.1141289975</v>
      </c>
      <c r="V191" s="21">
        <f ca="1">OFFSET(Assumptions!$B$6,V$1-1,0)*$E191</f>
        <v>10536615.142661247</v>
      </c>
      <c r="W191" s="21">
        <f ca="1">OFFSET(Assumptions!$B$6,W$1-1,0)*$E191</f>
        <v>5268307.5713306237</v>
      </c>
      <c r="X191" s="21">
        <f ca="1">OFFSET(Assumptions!$B$6,X$1-1,0)*$E191</f>
        <v>0</v>
      </c>
      <c r="Y191" s="21">
        <f ca="1">OFFSET(Assumptions!$B$6,Y$1-1,0)*$E191</f>
        <v>0</v>
      </c>
      <c r="Z191" s="21">
        <f ca="1">OFFSET(Assumptions!$B$6,Z$1-1,0)*$E191</f>
        <v>21073230.285322495</v>
      </c>
      <c r="AA191" s="21">
        <f ca="1">OFFSET(Assumptions!$B$6,AA$1-1,0)*$E191</f>
        <v>21073230.285322495</v>
      </c>
      <c r="AB191" s="21">
        <f ca="1">OFFSET(Assumptions!$B$6,AB$1-1,0)*$E191</f>
        <v>38985476.027846612</v>
      </c>
      <c r="AC191" s="24">
        <f t="shared" si="39"/>
        <v>0</v>
      </c>
      <c r="AD191" s="24">
        <f t="shared" si="42"/>
        <v>0</v>
      </c>
      <c r="AE191" s="24">
        <f t="shared" si="42"/>
        <v>0</v>
      </c>
      <c r="AF191" s="24">
        <f t="shared" si="42"/>
        <v>0</v>
      </c>
      <c r="AG191" s="24">
        <f t="shared" si="41"/>
        <v>0</v>
      </c>
      <c r="AH191" s="24">
        <f t="shared" si="41"/>
        <v>0</v>
      </c>
      <c r="AI191" s="24">
        <f t="shared" si="41"/>
        <v>0</v>
      </c>
      <c r="AJ191" s="24">
        <f t="shared" si="37"/>
        <v>0</v>
      </c>
      <c r="AK191" s="26">
        <f t="shared" ca="1" si="38"/>
        <v>-1.2523870794456382E-4</v>
      </c>
      <c r="AL191" s="34">
        <f t="shared" ca="1" si="40"/>
        <v>5.3094372817905855E-2</v>
      </c>
    </row>
    <row r="192" spans="1:38" x14ac:dyDescent="0.25">
      <c r="A192" s="4">
        <f t="shared" si="29"/>
        <v>11</v>
      </c>
      <c r="B192" s="4">
        <f t="shared" si="30"/>
        <v>2012</v>
      </c>
      <c r="C192" s="9">
        <v>41241</v>
      </c>
      <c r="D192" s="12">
        <f ca="1">(1+Returns!E192)*D191</f>
        <v>106043385.71179979</v>
      </c>
      <c r="E192" s="12">
        <f t="shared" ca="1" si="31"/>
        <v>105361414.21787551</v>
      </c>
      <c r="F192" s="12">
        <f t="shared" ca="1" si="32"/>
        <v>105301356.91631475</v>
      </c>
      <c r="G192" s="14">
        <f ca="1">G191*(1+Returns!G192)+AC192</f>
        <v>8420145.3545821272</v>
      </c>
      <c r="H192" s="14">
        <f ca="1">H191*(1+Returns!H192)+AD192</f>
        <v>10545809.540966308</v>
      </c>
      <c r="I192" s="14">
        <f ca="1">I191*(1+Returns!I192)+AE192</f>
        <v>5274144.9304627702</v>
      </c>
      <c r="J192" s="14">
        <f ca="1">J191*(1+Returns!J192)+AF192</f>
        <v>0</v>
      </c>
      <c r="K192" s="14">
        <f ca="1">K191*(1+Returns!K192)+AG192</f>
        <v>0</v>
      </c>
      <c r="L192" s="14">
        <f ca="1">L191*(1+Returns!L192)+AH192</f>
        <v>21091122.192142203</v>
      </c>
      <c r="M192" s="14">
        <f ca="1">M191*(1+Returns!M192)+AI192</f>
        <v>21093605.1377437</v>
      </c>
      <c r="N192" s="14">
        <f ca="1">N191*(1+Returns!N192)+AJ192-R192-T192</f>
        <v>38936587.0619784</v>
      </c>
      <c r="O192" s="17">
        <f ca="1">(Assumptions!$B$16 / 252)*F191</f>
        <v>3343.15673910447</v>
      </c>
      <c r="P192" s="17">
        <f t="shared" ca="1" si="33"/>
        <v>60057.301560763473</v>
      </c>
      <c r="Q192" s="16">
        <f t="shared" si="34"/>
        <v>0</v>
      </c>
      <c r="R192" s="17">
        <f t="shared" si="35"/>
        <v>0</v>
      </c>
      <c r="S192" s="19">
        <f t="shared" si="36"/>
        <v>0</v>
      </c>
      <c r="T192" s="20">
        <f ca="1">IF(AND(S192=1,F191&gt;D191),[1]Assumptions!$B$19*(F191-D191),0)</f>
        <v>0</v>
      </c>
      <c r="U192" s="21">
        <f ca="1">OFFSET(Assumptions!$B$6,U$1-1,0)*$E192</f>
        <v>8428913.1374300402</v>
      </c>
      <c r="V192" s="21">
        <f ca="1">OFFSET(Assumptions!$B$6,V$1-1,0)*$E192</f>
        <v>10536141.421787553</v>
      </c>
      <c r="W192" s="21">
        <f ca="1">OFFSET(Assumptions!$B$6,W$1-1,0)*$E192</f>
        <v>5268070.7108937763</v>
      </c>
      <c r="X192" s="21">
        <f ca="1">OFFSET(Assumptions!$B$6,X$1-1,0)*$E192</f>
        <v>0</v>
      </c>
      <c r="Y192" s="21">
        <f ca="1">OFFSET(Assumptions!$B$6,Y$1-1,0)*$E192</f>
        <v>0</v>
      </c>
      <c r="Z192" s="21">
        <f ca="1">OFFSET(Assumptions!$B$6,Z$1-1,0)*$E192</f>
        <v>21072282.843575105</v>
      </c>
      <c r="AA192" s="21">
        <f ca="1">OFFSET(Assumptions!$B$6,AA$1-1,0)*$E192</f>
        <v>21072282.843575105</v>
      </c>
      <c r="AB192" s="21">
        <f ca="1">OFFSET(Assumptions!$B$6,AB$1-1,0)*$E192</f>
        <v>38983723.260613941</v>
      </c>
      <c r="AC192" s="24">
        <f t="shared" si="39"/>
        <v>0</v>
      </c>
      <c r="AD192" s="24">
        <f t="shared" si="42"/>
        <v>0</v>
      </c>
      <c r="AE192" s="24">
        <f t="shared" si="42"/>
        <v>0</v>
      </c>
      <c r="AF192" s="24">
        <f t="shared" si="42"/>
        <v>0</v>
      </c>
      <c r="AG192" s="24">
        <f t="shared" si="41"/>
        <v>0</v>
      </c>
      <c r="AH192" s="24">
        <f t="shared" si="41"/>
        <v>0</v>
      </c>
      <c r="AI192" s="24">
        <f t="shared" si="41"/>
        <v>0</v>
      </c>
      <c r="AJ192" s="24">
        <f t="shared" si="37"/>
        <v>0</v>
      </c>
      <c r="AK192" s="26">
        <f t="shared" ca="1" si="38"/>
        <v>-7.6729737472969184E-5</v>
      </c>
      <c r="AL192" s="34">
        <f t="shared" ca="1" si="40"/>
        <v>5.3013569163145258E-2</v>
      </c>
    </row>
    <row r="193" spans="1:38" x14ac:dyDescent="0.25">
      <c r="A193" s="4">
        <f t="shared" si="29"/>
        <v>11</v>
      </c>
      <c r="B193" s="4">
        <f t="shared" si="30"/>
        <v>2012</v>
      </c>
      <c r="C193" s="9">
        <v>41242</v>
      </c>
      <c r="D193" s="12">
        <f ca="1">(1+Returns!E193)*D192</f>
        <v>106072293.13874482</v>
      </c>
      <c r="E193" s="12">
        <f t="shared" ca="1" si="31"/>
        <v>105472806.32212783</v>
      </c>
      <c r="F193" s="12">
        <f t="shared" ca="1" si="32"/>
        <v>105409406.1203475</v>
      </c>
      <c r="G193" s="14">
        <f ca="1">G192*(1+Returns!G193)+AC193</f>
        <v>8504206.4626224656</v>
      </c>
      <c r="H193" s="14">
        <f ca="1">H192*(1+Returns!H193)+AD193</f>
        <v>10548823.032501265</v>
      </c>
      <c r="I193" s="14">
        <f ca="1">I192*(1+Returns!I193)+AE193</f>
        <v>5275721.1706616776</v>
      </c>
      <c r="J193" s="14">
        <f ca="1">J192*(1+Returns!J193)+AF193</f>
        <v>0</v>
      </c>
      <c r="K193" s="14">
        <f ca="1">K192*(1+Returns!K193)+AG193</f>
        <v>0</v>
      </c>
      <c r="L193" s="14">
        <f ca="1">L192*(1+Returns!L193)+AH193</f>
        <v>21097121.334269568</v>
      </c>
      <c r="M193" s="14">
        <f ca="1">M192*(1+Returns!M193)+AI193</f>
        <v>21099743.405996948</v>
      </c>
      <c r="N193" s="14">
        <f ca="1">N192*(1+Returns!N193)+AJ193-R193-T193</f>
        <v>38947190.916075915</v>
      </c>
      <c r="O193" s="17">
        <f ca="1">(Assumptions!$B$16 / 252)*F192</f>
        <v>3342.9002195655476</v>
      </c>
      <c r="P193" s="17">
        <f t="shared" ca="1" si="33"/>
        <v>63400.201780329022</v>
      </c>
      <c r="Q193" s="16">
        <f t="shared" si="34"/>
        <v>0</v>
      </c>
      <c r="R193" s="17">
        <f t="shared" si="35"/>
        <v>0</v>
      </c>
      <c r="S193" s="19">
        <f t="shared" si="36"/>
        <v>0</v>
      </c>
      <c r="T193" s="20">
        <f ca="1">IF(AND(S193=1,F192&gt;D192),[1]Assumptions!$B$19*(F192-D192),0)</f>
        <v>0</v>
      </c>
      <c r="U193" s="21">
        <f ca="1">OFFSET(Assumptions!$B$6,U$1-1,0)*$E193</f>
        <v>8437824.5057702269</v>
      </c>
      <c r="V193" s="21">
        <f ca="1">OFFSET(Assumptions!$B$6,V$1-1,0)*$E193</f>
        <v>10547280.632212784</v>
      </c>
      <c r="W193" s="21">
        <f ca="1">OFFSET(Assumptions!$B$6,W$1-1,0)*$E193</f>
        <v>5273640.3161063921</v>
      </c>
      <c r="X193" s="21">
        <f ca="1">OFFSET(Assumptions!$B$6,X$1-1,0)*$E193</f>
        <v>0</v>
      </c>
      <c r="Y193" s="21">
        <f ca="1">OFFSET(Assumptions!$B$6,Y$1-1,0)*$E193</f>
        <v>0</v>
      </c>
      <c r="Z193" s="21">
        <f ca="1">OFFSET(Assumptions!$B$6,Z$1-1,0)*$E193</f>
        <v>21094561.264425568</v>
      </c>
      <c r="AA193" s="21">
        <f ca="1">OFFSET(Assumptions!$B$6,AA$1-1,0)*$E193</f>
        <v>21094561.264425568</v>
      </c>
      <c r="AB193" s="21">
        <f ca="1">OFFSET(Assumptions!$B$6,AB$1-1,0)*$E193</f>
        <v>39024938.339187302</v>
      </c>
      <c r="AC193" s="24">
        <f t="shared" si="39"/>
        <v>0</v>
      </c>
      <c r="AD193" s="24">
        <f t="shared" si="42"/>
        <v>0</v>
      </c>
      <c r="AE193" s="24">
        <f t="shared" si="42"/>
        <v>0</v>
      </c>
      <c r="AF193" s="24">
        <f t="shared" si="42"/>
        <v>0</v>
      </c>
      <c r="AG193" s="24">
        <f t="shared" si="41"/>
        <v>0</v>
      </c>
      <c r="AH193" s="24">
        <f t="shared" si="41"/>
        <v>0</v>
      </c>
      <c r="AI193" s="24">
        <f t="shared" si="41"/>
        <v>0</v>
      </c>
      <c r="AJ193" s="24">
        <f t="shared" si="37"/>
        <v>0</v>
      </c>
      <c r="AK193" s="26">
        <f t="shared" ca="1" si="38"/>
        <v>1.0260950779448219E-3</v>
      </c>
      <c r="AL193" s="34">
        <f t="shared" ca="1" si="40"/>
        <v>5.4094061203472599E-2</v>
      </c>
    </row>
    <row r="194" spans="1:38" x14ac:dyDescent="0.25">
      <c r="A194" s="4">
        <f t="shared" si="29"/>
        <v>11</v>
      </c>
      <c r="B194" s="4">
        <f t="shared" si="30"/>
        <v>2012</v>
      </c>
      <c r="C194" s="9">
        <v>41243</v>
      </c>
      <c r="D194" s="12">
        <f ca="1">(1+Returns!E194)*D193</f>
        <v>106101051.45886061</v>
      </c>
      <c r="E194" s="12">
        <f t="shared" ca="1" si="31"/>
        <v>105654001.82186231</v>
      </c>
      <c r="F194" s="12">
        <f t="shared" ca="1" si="32"/>
        <v>105587255.28972895</v>
      </c>
      <c r="G194" s="14">
        <f ca="1">G193*(1+Returns!G194)+AC194</f>
        <v>8658211.5054036379</v>
      </c>
      <c r="H194" s="14">
        <f ca="1">H193*(1+Returns!H194)+AD194</f>
        <v>10551821.046149988</v>
      </c>
      <c r="I194" s="14">
        <f ca="1">I193*(1+Returns!I194)+AE194</f>
        <v>5277289.3493304886</v>
      </c>
      <c r="J194" s="14">
        <f ca="1">J193*(1+Returns!J194)+AF194</f>
        <v>0</v>
      </c>
      <c r="K194" s="14">
        <f ca="1">K193*(1+Returns!K194)+AG194</f>
        <v>0</v>
      </c>
      <c r="L194" s="14">
        <f ca="1">L193*(1+Returns!L194)+AH194</f>
        <v>21103089.650517531</v>
      </c>
      <c r="M194" s="14">
        <f ca="1">M193*(1+Returns!M194)+AI194</f>
        <v>21105850.200468898</v>
      </c>
      <c r="N194" s="14">
        <f ca="1">N193*(1+Returns!N194)+AJ194-R194-T194</f>
        <v>38957740.06999176</v>
      </c>
      <c r="O194" s="17">
        <f ca="1">(Assumptions!$B$16 / 252)*F193</f>
        <v>3346.3303530269045</v>
      </c>
      <c r="P194" s="17">
        <f t="shared" ca="1" si="33"/>
        <v>66746.532133355926</v>
      </c>
      <c r="Q194" s="16">
        <f t="shared" si="34"/>
        <v>0</v>
      </c>
      <c r="R194" s="17">
        <f t="shared" si="35"/>
        <v>0</v>
      </c>
      <c r="S194" s="19">
        <f t="shared" si="36"/>
        <v>0</v>
      </c>
      <c r="T194" s="20">
        <f ca="1">IF(AND(S194=1,F193&gt;D193),[1]Assumptions!$B$19*(F193-D193),0)</f>
        <v>0</v>
      </c>
      <c r="U194" s="21">
        <f ca="1">OFFSET(Assumptions!$B$6,U$1-1,0)*$E194</f>
        <v>8452320.1457489841</v>
      </c>
      <c r="V194" s="21">
        <f ca="1">OFFSET(Assumptions!$B$6,V$1-1,0)*$E194</f>
        <v>10565400.182186231</v>
      </c>
      <c r="W194" s="21">
        <f ca="1">OFFSET(Assumptions!$B$6,W$1-1,0)*$E194</f>
        <v>5282700.0910931155</v>
      </c>
      <c r="X194" s="21">
        <f ca="1">OFFSET(Assumptions!$B$6,X$1-1,0)*$E194</f>
        <v>0</v>
      </c>
      <c r="Y194" s="21">
        <f ca="1">OFFSET(Assumptions!$B$6,Y$1-1,0)*$E194</f>
        <v>0</v>
      </c>
      <c r="Z194" s="21">
        <f ca="1">OFFSET(Assumptions!$B$6,Z$1-1,0)*$E194</f>
        <v>21130800.364372462</v>
      </c>
      <c r="AA194" s="21">
        <f ca="1">OFFSET(Assumptions!$B$6,AA$1-1,0)*$E194</f>
        <v>21130800.364372462</v>
      </c>
      <c r="AB194" s="21">
        <f ca="1">OFFSET(Assumptions!$B$6,AB$1-1,0)*$E194</f>
        <v>39091980.674089052</v>
      </c>
      <c r="AC194" s="24">
        <f t="shared" si="39"/>
        <v>0</v>
      </c>
      <c r="AD194" s="24">
        <f t="shared" si="42"/>
        <v>0</v>
      </c>
      <c r="AE194" s="24">
        <f t="shared" si="42"/>
        <v>0</v>
      </c>
      <c r="AF194" s="24">
        <f t="shared" si="42"/>
        <v>0</v>
      </c>
      <c r="AG194" s="24">
        <f t="shared" si="41"/>
        <v>0</v>
      </c>
      <c r="AH194" s="24">
        <f t="shared" si="41"/>
        <v>0</v>
      </c>
      <c r="AI194" s="24">
        <f t="shared" si="41"/>
        <v>0</v>
      </c>
      <c r="AJ194" s="24">
        <f t="shared" si="37"/>
        <v>0</v>
      </c>
      <c r="AK194" s="26">
        <f t="shared" ca="1" si="38"/>
        <v>1.6872229521756044E-3</v>
      </c>
      <c r="AL194" s="34">
        <f t="shared" ca="1" si="40"/>
        <v>5.5872552897286987E-2</v>
      </c>
    </row>
    <row r="195" spans="1:38" x14ac:dyDescent="0.25">
      <c r="A195" s="4">
        <f t="shared" si="29"/>
        <v>12</v>
      </c>
      <c r="B195" s="4">
        <f t="shared" si="30"/>
        <v>2012</v>
      </c>
      <c r="C195" s="9">
        <v>41246</v>
      </c>
      <c r="D195" s="12">
        <f ca="1">(1+Returns!E195)*D194</f>
        <v>106129778.31854311</v>
      </c>
      <c r="E195" s="12">
        <f t="shared" ca="1" si="31"/>
        <v>105835770.25203329</v>
      </c>
      <c r="F195" s="12">
        <f t="shared" ca="1" si="32"/>
        <v>105832418.27567489</v>
      </c>
      <c r="G195" s="14">
        <f ca="1">G194*(1+Returns!G195)+AC195</f>
        <v>8673674.0933896452</v>
      </c>
      <c r="H195" s="14">
        <f ca="1">H194*(1+Returns!H195)+AD195</f>
        <v>10568394.961926484</v>
      </c>
      <c r="I195" s="14">
        <f ca="1">I194*(1+Returns!I195)+AE195</f>
        <v>5284266.6020622645</v>
      </c>
      <c r="J195" s="14">
        <f ca="1">J194*(1+Returns!J195)+AF195</f>
        <v>0</v>
      </c>
      <c r="K195" s="14">
        <f ca="1">K194*(1+Returns!K195)+AG195</f>
        <v>0</v>
      </c>
      <c r="L195" s="14">
        <f ca="1">L194*(1+Returns!L195)+AH195</f>
        <v>21136762.233592693</v>
      </c>
      <c r="M195" s="14">
        <f ca="1">M194*(1+Returns!M195)+AI195</f>
        <v>21136900.608765103</v>
      </c>
      <c r="N195" s="14">
        <f ca="1">N194*(1+Returns!N195)+AJ195-R195-T195</f>
        <v>39035771.752297118</v>
      </c>
      <c r="O195" s="17">
        <f ca="1">(Assumptions!$B$16 / 252)*F194</f>
        <v>3351.9763584040938</v>
      </c>
      <c r="P195" s="17">
        <f t="shared" ca="1" si="33"/>
        <v>3351.976358404092</v>
      </c>
      <c r="Q195" s="16">
        <f t="shared" si="34"/>
        <v>1</v>
      </c>
      <c r="R195" s="17">
        <f t="shared" ca="1" si="35"/>
        <v>66746.532133355926</v>
      </c>
      <c r="S195" s="19">
        <f t="shared" si="36"/>
        <v>0</v>
      </c>
      <c r="T195" s="20">
        <f ca="1">IF(AND(S195=1,F194&gt;D194),[1]Assumptions!$B$19*(F194-D194),0)</f>
        <v>0</v>
      </c>
      <c r="U195" s="21">
        <f ca="1">OFFSET(Assumptions!$B$6,U$1-1,0)*$E195</f>
        <v>8466861.620162664</v>
      </c>
      <c r="V195" s="21">
        <f ca="1">OFFSET(Assumptions!$B$6,V$1-1,0)*$E195</f>
        <v>10583577.02520333</v>
      </c>
      <c r="W195" s="21">
        <f ca="1">OFFSET(Assumptions!$B$6,W$1-1,0)*$E195</f>
        <v>5291788.5126016652</v>
      </c>
      <c r="X195" s="21">
        <f ca="1">OFFSET(Assumptions!$B$6,X$1-1,0)*$E195</f>
        <v>0</v>
      </c>
      <c r="Y195" s="21">
        <f ca="1">OFFSET(Assumptions!$B$6,Y$1-1,0)*$E195</f>
        <v>0</v>
      </c>
      <c r="Z195" s="21">
        <f ca="1">OFFSET(Assumptions!$B$6,Z$1-1,0)*$E195</f>
        <v>21167154.050406661</v>
      </c>
      <c r="AA195" s="21">
        <f ca="1">OFFSET(Assumptions!$B$6,AA$1-1,0)*$E195</f>
        <v>21167154.050406661</v>
      </c>
      <c r="AB195" s="21">
        <f ca="1">OFFSET(Assumptions!$B$6,AB$1-1,0)*$E195</f>
        <v>39159234.993252315</v>
      </c>
      <c r="AC195" s="24">
        <f t="shared" ca="1" si="39"/>
        <v>-205891.35965465382</v>
      </c>
      <c r="AD195" s="24">
        <f t="shared" ca="1" si="42"/>
        <v>13579.13603624329</v>
      </c>
      <c r="AE195" s="24">
        <f t="shared" ca="1" si="42"/>
        <v>5410.7417626269162</v>
      </c>
      <c r="AF195" s="24">
        <f t="shared" ca="1" si="42"/>
        <v>0</v>
      </c>
      <c r="AG195" s="24">
        <f t="shared" ca="1" si="41"/>
        <v>0</v>
      </c>
      <c r="AH195" s="24">
        <f t="shared" ca="1" si="41"/>
        <v>27710.713854931295</v>
      </c>
      <c r="AI195" s="24">
        <f t="shared" ca="1" si="41"/>
        <v>24950.163903564215</v>
      </c>
      <c r="AJ195" s="24">
        <f t="shared" ca="1" si="37"/>
        <v>134240.6040972881</v>
      </c>
      <c r="AK195" s="26">
        <f t="shared" ca="1" si="38"/>
        <v>2.3218994117539804E-3</v>
      </c>
      <c r="AL195" s="34">
        <f t="shared" ca="1" si="40"/>
        <v>5.8324182756746445E-2</v>
      </c>
    </row>
    <row r="196" spans="1:38" x14ac:dyDescent="0.25">
      <c r="A196" s="4">
        <f t="shared" ref="A196:A259" si="43">MONTH(C196)</f>
        <v>12</v>
      </c>
      <c r="B196" s="4">
        <f t="shared" ref="B196:B259" si="44">YEAR(C196)</f>
        <v>2012</v>
      </c>
      <c r="C196" s="9">
        <v>41247</v>
      </c>
      <c r="D196" s="12">
        <f ca="1">(1+Returns!E196)*D195</f>
        <v>106158552.22404084</v>
      </c>
      <c r="E196" s="12">
        <f t="shared" ref="E196:E259" ca="1" si="45">SUM(G196:N196)</f>
        <v>105834547.8162061</v>
      </c>
      <c r="F196" s="12">
        <f t="shared" ref="F196:F259" ca="1" si="46">E196-P196</f>
        <v>105827836.08053735</v>
      </c>
      <c r="G196" s="14">
        <f ca="1">G195*(1+Returns!G196)+AC196</f>
        <v>8645207.1367715057</v>
      </c>
      <c r="H196" s="14">
        <f ca="1">H195*(1+Returns!H196)+AD196</f>
        <v>10571398.537988318</v>
      </c>
      <c r="I196" s="14">
        <f ca="1">I195*(1+Returns!I196)+AE196</f>
        <v>5285837.3208128586</v>
      </c>
      <c r="J196" s="14">
        <f ca="1">J195*(1+Returns!J196)+AF196</f>
        <v>0</v>
      </c>
      <c r="K196" s="14">
        <f ca="1">K195*(1+Returns!K196)+AG196</f>
        <v>0</v>
      </c>
      <c r="L196" s="14">
        <f ca="1">L195*(1+Returns!L196)+AH196</f>
        <v>21142741.764139507</v>
      </c>
      <c r="M196" s="14">
        <f ca="1">M195*(1+Returns!M196)+AI196</f>
        <v>21143018.157462638</v>
      </c>
      <c r="N196" s="14">
        <f ca="1">N195*(1+Returns!N196)+AJ196-R196-T196</f>
        <v>39046344.899031274</v>
      </c>
      <c r="O196" s="17">
        <f ca="1">(Assumptions!$B$16 / 252)*F195</f>
        <v>3359.7593103388854</v>
      </c>
      <c r="P196" s="17">
        <f t="shared" ca="1" si="33"/>
        <v>6711.7356687429774</v>
      </c>
      <c r="Q196" s="16">
        <f t="shared" si="34"/>
        <v>0</v>
      </c>
      <c r="R196" s="17">
        <f t="shared" si="35"/>
        <v>0</v>
      </c>
      <c r="S196" s="19">
        <f t="shared" si="36"/>
        <v>0</v>
      </c>
      <c r="T196" s="20">
        <f ca="1">IF(AND(S196=1,F195&gt;D195),[1]Assumptions!$B$19*(F195-D195),0)</f>
        <v>0</v>
      </c>
      <c r="U196" s="21">
        <f ca="1">OFFSET(Assumptions!$B$6,U$1-1,0)*$E196</f>
        <v>8466763.8252964877</v>
      </c>
      <c r="V196" s="21">
        <f ca="1">OFFSET(Assumptions!$B$6,V$1-1,0)*$E196</f>
        <v>10583454.781620611</v>
      </c>
      <c r="W196" s="21">
        <f ca="1">OFFSET(Assumptions!$B$6,W$1-1,0)*$E196</f>
        <v>5291727.3908103053</v>
      </c>
      <c r="X196" s="21">
        <f ca="1">OFFSET(Assumptions!$B$6,X$1-1,0)*$E196</f>
        <v>0</v>
      </c>
      <c r="Y196" s="21">
        <f ca="1">OFFSET(Assumptions!$B$6,Y$1-1,0)*$E196</f>
        <v>0</v>
      </c>
      <c r="Z196" s="21">
        <f ca="1">OFFSET(Assumptions!$B$6,Z$1-1,0)*$E196</f>
        <v>21166909.563241221</v>
      </c>
      <c r="AA196" s="21">
        <f ca="1">OFFSET(Assumptions!$B$6,AA$1-1,0)*$E196</f>
        <v>21166909.563241221</v>
      </c>
      <c r="AB196" s="21">
        <f ca="1">OFFSET(Assumptions!$B$6,AB$1-1,0)*$E196</f>
        <v>39158782.691996254</v>
      </c>
      <c r="AC196" s="24">
        <f t="shared" si="39"/>
        <v>0</v>
      </c>
      <c r="AD196" s="24">
        <f t="shared" si="42"/>
        <v>0</v>
      </c>
      <c r="AE196" s="24">
        <f t="shared" si="42"/>
        <v>0</v>
      </c>
      <c r="AF196" s="24">
        <f t="shared" si="42"/>
        <v>0</v>
      </c>
      <c r="AG196" s="24">
        <f t="shared" si="41"/>
        <v>0</v>
      </c>
      <c r="AH196" s="24">
        <f t="shared" si="41"/>
        <v>0</v>
      </c>
      <c r="AI196" s="24">
        <f t="shared" si="41"/>
        <v>0</v>
      </c>
      <c r="AJ196" s="24">
        <f t="shared" si="37"/>
        <v>0</v>
      </c>
      <c r="AK196" s="26">
        <f t="shared" ca="1" si="38"/>
        <v>-4.3296706360940185E-5</v>
      </c>
      <c r="AL196" s="34">
        <f t="shared" ca="1" si="40"/>
        <v>5.8278360805370966E-2</v>
      </c>
    </row>
    <row r="197" spans="1:38" x14ac:dyDescent="0.25">
      <c r="A197" s="4">
        <f t="shared" si="43"/>
        <v>12</v>
      </c>
      <c r="B197" s="4">
        <f t="shared" si="44"/>
        <v>2012</v>
      </c>
      <c r="C197" s="9">
        <v>41248</v>
      </c>
      <c r="D197" s="12">
        <f ca="1">(1+Returns!E197)*D196</f>
        <v>106187333.93071982</v>
      </c>
      <c r="E197" s="12">
        <f t="shared" ca="1" si="45"/>
        <v>105865893.48610207</v>
      </c>
      <c r="F197" s="12">
        <f t="shared" ca="1" si="46"/>
        <v>105855822.13658951</v>
      </c>
      <c r="G197" s="14">
        <f ca="1">G196*(1+Returns!G197)+AC197</f>
        <v>8649300.6393775325</v>
      </c>
      <c r="H197" s="14">
        <f ca="1">H196*(1+Returns!H197)+AD197</f>
        <v>10574402.967677331</v>
      </c>
      <c r="I197" s="14">
        <f ca="1">I196*(1+Returns!I197)+AE197</f>
        <v>5287408.5064508338</v>
      </c>
      <c r="J197" s="14">
        <f ca="1">J196*(1+Returns!J197)+AF197</f>
        <v>0</v>
      </c>
      <c r="K197" s="14">
        <f ca="1">K196*(1+Returns!K197)+AG197</f>
        <v>0</v>
      </c>
      <c r="L197" s="14">
        <f ca="1">L196*(1+Returns!L197)+AH197</f>
        <v>21148722.986278683</v>
      </c>
      <c r="M197" s="14">
        <f ca="1">M196*(1+Returns!M197)+AI197</f>
        <v>21149137.476732064</v>
      </c>
      <c r="N197" s="14">
        <f ca="1">N196*(1+Returns!N197)+AJ197-R197-T197</f>
        <v>39056920.909585632</v>
      </c>
      <c r="O197" s="17">
        <f ca="1">(Assumptions!$B$16 / 252)*F196</f>
        <v>3359.6138438265825</v>
      </c>
      <c r="P197" s="17">
        <f t="shared" ref="P197:P260" ca="1" si="47">P196+O197-IF(Q197=1,P196,0)</f>
        <v>10071.349512569559</v>
      </c>
      <c r="Q197" s="16">
        <f t="shared" ref="Q197:Q260" si="48">IF(DAY(C197)&lt;DAY(C196),1,0)</f>
        <v>0</v>
      </c>
      <c r="R197" s="17">
        <f t="shared" ref="R197:R260" si="49">IF(Q197=1,P196,0)</f>
        <v>0</v>
      </c>
      <c r="S197" s="19">
        <f t="shared" ref="S197:S260" si="50">IF(AND(DAY(C197)&lt;DAY(C196),OR(MONTH(C197)=7,MONTH(C197)=1)),1,0)</f>
        <v>0</v>
      </c>
      <c r="T197" s="20">
        <f ca="1">IF(AND(S197=1,F196&gt;D196),[1]Assumptions!$B$19*(F196-D196),0)</f>
        <v>0</v>
      </c>
      <c r="U197" s="21">
        <f ca="1">OFFSET(Assumptions!$B$6,U$1-1,0)*$E197</f>
        <v>8469271.4788881652</v>
      </c>
      <c r="V197" s="21">
        <f ca="1">OFFSET(Assumptions!$B$6,V$1-1,0)*$E197</f>
        <v>10586589.348610207</v>
      </c>
      <c r="W197" s="21">
        <f ca="1">OFFSET(Assumptions!$B$6,W$1-1,0)*$E197</f>
        <v>5293294.6743051037</v>
      </c>
      <c r="X197" s="21">
        <f ca="1">OFFSET(Assumptions!$B$6,X$1-1,0)*$E197</f>
        <v>0</v>
      </c>
      <c r="Y197" s="21">
        <f ca="1">OFFSET(Assumptions!$B$6,Y$1-1,0)*$E197</f>
        <v>0</v>
      </c>
      <c r="Z197" s="21">
        <f ca="1">OFFSET(Assumptions!$B$6,Z$1-1,0)*$E197</f>
        <v>21173178.697220415</v>
      </c>
      <c r="AA197" s="21">
        <f ca="1">OFFSET(Assumptions!$B$6,AA$1-1,0)*$E197</f>
        <v>21173178.697220415</v>
      </c>
      <c r="AB197" s="21">
        <f ca="1">OFFSET(Assumptions!$B$6,AB$1-1,0)*$E197</f>
        <v>39170380.589857765</v>
      </c>
      <c r="AC197" s="24">
        <f t="shared" si="39"/>
        <v>0</v>
      </c>
      <c r="AD197" s="24">
        <f t="shared" si="42"/>
        <v>0</v>
      </c>
      <c r="AE197" s="24">
        <f t="shared" si="42"/>
        <v>0</v>
      </c>
      <c r="AF197" s="24">
        <f t="shared" si="42"/>
        <v>0</v>
      </c>
      <c r="AG197" s="24">
        <f t="shared" si="41"/>
        <v>0</v>
      </c>
      <c r="AH197" s="24">
        <f t="shared" si="41"/>
        <v>0</v>
      </c>
      <c r="AI197" s="24">
        <f t="shared" si="41"/>
        <v>0</v>
      </c>
      <c r="AJ197" s="24">
        <f t="shared" ref="AJ197:AJ260" si="51">-SUM(AC197:AI197)</f>
        <v>0</v>
      </c>
      <c r="AK197" s="26">
        <f t="shared" ref="AK197:AK260" ca="1" si="52">F197/F196-1</f>
        <v>2.6444891144583593E-4</v>
      </c>
      <c r="AL197" s="34">
        <f t="shared" ca="1" si="40"/>
        <v>5.8558221365892615E-2</v>
      </c>
    </row>
    <row r="198" spans="1:38" x14ac:dyDescent="0.25">
      <c r="A198" s="4">
        <f t="shared" si="43"/>
        <v>12</v>
      </c>
      <c r="B198" s="4">
        <f t="shared" si="44"/>
        <v>2012</v>
      </c>
      <c r="C198" s="9">
        <v>41249</v>
      </c>
      <c r="D198" s="12">
        <f ca="1">(1+Returns!E198)*D197</f>
        <v>106216084.15138158</v>
      </c>
      <c r="E198" s="12">
        <f t="shared" ca="1" si="45"/>
        <v>105787491.439006</v>
      </c>
      <c r="F198" s="12">
        <f t="shared" ca="1" si="46"/>
        <v>105774059.58720338</v>
      </c>
      <c r="G198" s="14">
        <f ca="1">G197*(1+Returns!G198)+AC198</f>
        <v>8543675.9341630898</v>
      </c>
      <c r="H198" s="14">
        <f ca="1">H197*(1+Returns!H198)+AD198</f>
        <v>10577404.156536995</v>
      </c>
      <c r="I198" s="14">
        <f ca="1">I197*(1+Returns!I198)+AE198</f>
        <v>5288978.0211913465</v>
      </c>
      <c r="J198" s="14">
        <f ca="1">J197*(1+Returns!J198)+AF198</f>
        <v>0</v>
      </c>
      <c r="K198" s="14">
        <f ca="1">K197*(1+Returns!K198)+AG198</f>
        <v>0</v>
      </c>
      <c r="L198" s="14">
        <f ca="1">L197*(1+Returns!L198)+AH198</f>
        <v>21154697.74744907</v>
      </c>
      <c r="M198" s="14">
        <f ca="1">M197*(1+Returns!M198)+AI198</f>
        <v>21155250.232488226</v>
      </c>
      <c r="N198" s="14">
        <f ca="1">N197*(1+Returns!N198)+AJ198-R198-T198</f>
        <v>39067485.347177275</v>
      </c>
      <c r="O198" s="17">
        <f ca="1">(Assumptions!$B$16 / 252)*F197</f>
        <v>3360.5022900504605</v>
      </c>
      <c r="P198" s="17">
        <f t="shared" ca="1" si="47"/>
        <v>13431.85180262002</v>
      </c>
      <c r="Q198" s="16">
        <f t="shared" si="48"/>
        <v>0</v>
      </c>
      <c r="R198" s="17">
        <f t="shared" si="49"/>
        <v>0</v>
      </c>
      <c r="S198" s="19">
        <f t="shared" si="50"/>
        <v>0</v>
      </c>
      <c r="T198" s="20">
        <f ca="1">IF(AND(S198=1,F197&gt;D197),[1]Assumptions!$B$19*(F197-D197),0)</f>
        <v>0</v>
      </c>
      <c r="U198" s="21">
        <f ca="1">OFFSET(Assumptions!$B$6,U$1-1,0)*$E198</f>
        <v>8462999.315120481</v>
      </c>
      <c r="V198" s="21">
        <f ca="1">OFFSET(Assumptions!$B$6,V$1-1,0)*$E198</f>
        <v>10578749.143900601</v>
      </c>
      <c r="W198" s="21">
        <f ca="1">OFFSET(Assumptions!$B$6,W$1-1,0)*$E198</f>
        <v>5289374.5719503006</v>
      </c>
      <c r="X198" s="21">
        <f ca="1">OFFSET(Assumptions!$B$6,X$1-1,0)*$E198</f>
        <v>0</v>
      </c>
      <c r="Y198" s="21">
        <f ca="1">OFFSET(Assumptions!$B$6,Y$1-1,0)*$E198</f>
        <v>0</v>
      </c>
      <c r="Z198" s="21">
        <f ca="1">OFFSET(Assumptions!$B$6,Z$1-1,0)*$E198</f>
        <v>21157498.287801202</v>
      </c>
      <c r="AA198" s="21">
        <f ca="1">OFFSET(Assumptions!$B$6,AA$1-1,0)*$E198</f>
        <v>21157498.287801202</v>
      </c>
      <c r="AB198" s="21">
        <f ca="1">OFFSET(Assumptions!$B$6,AB$1-1,0)*$E198</f>
        <v>39141371.832432218</v>
      </c>
      <c r="AC198" s="24">
        <f t="shared" ref="AC198:AC261" si="53">IF(Q198=1,U197-G197,0)</f>
        <v>0</v>
      </c>
      <c r="AD198" s="24">
        <f t="shared" si="42"/>
        <v>0</v>
      </c>
      <c r="AE198" s="24">
        <f t="shared" si="42"/>
        <v>0</v>
      </c>
      <c r="AF198" s="24">
        <f t="shared" si="42"/>
        <v>0</v>
      </c>
      <c r="AG198" s="24">
        <f t="shared" si="41"/>
        <v>0</v>
      </c>
      <c r="AH198" s="24">
        <f t="shared" si="41"/>
        <v>0</v>
      </c>
      <c r="AI198" s="24">
        <f t="shared" si="41"/>
        <v>0</v>
      </c>
      <c r="AJ198" s="24">
        <f t="shared" si="51"/>
        <v>0</v>
      </c>
      <c r="AK198" s="26">
        <f t="shared" ca="1" si="52"/>
        <v>-7.7239539343076924E-4</v>
      </c>
      <c r="AL198" s="34">
        <f t="shared" ref="AL198:AL261" ca="1" si="54">(1+AK198)*(1+AL197)-1</f>
        <v>5.7740595872031397E-2</v>
      </c>
    </row>
    <row r="199" spans="1:38" x14ac:dyDescent="0.25">
      <c r="A199" s="4">
        <f t="shared" si="43"/>
        <v>12</v>
      </c>
      <c r="B199" s="4">
        <f t="shared" si="44"/>
        <v>2012</v>
      </c>
      <c r="C199" s="9">
        <v>41250</v>
      </c>
      <c r="D199" s="12">
        <f ca="1">(1+Returns!E199)*D198</f>
        <v>106244802.85621442</v>
      </c>
      <c r="E199" s="12">
        <f t="shared" ca="1" si="45"/>
        <v>106064481.57693535</v>
      </c>
      <c r="F199" s="12">
        <f t="shared" ca="1" si="46"/>
        <v>106047691.81847917</v>
      </c>
      <c r="G199" s="14">
        <f ca="1">G198*(1+Returns!G199)+AC199</f>
        <v>8793472.9523709156</v>
      </c>
      <c r="H199" s="14">
        <f ca="1">H198*(1+Returns!H199)+AD199</f>
        <v>10580402.101304267</v>
      </c>
      <c r="I199" s="14">
        <f ca="1">I198*(1+Returns!I199)+AE199</f>
        <v>5290545.8632500637</v>
      </c>
      <c r="J199" s="14">
        <f ca="1">J198*(1+Returns!J199)+AF199</f>
        <v>0</v>
      </c>
      <c r="K199" s="14">
        <f ca="1">K198*(1+Returns!K199)+AG199</f>
        <v>0</v>
      </c>
      <c r="L199" s="14">
        <f ca="1">L198*(1+Returns!L199)+AH199</f>
        <v>21160666.041184481</v>
      </c>
      <c r="M199" s="14">
        <f ca="1">M198*(1+Returns!M199)+AI199</f>
        <v>21161356.417963181</v>
      </c>
      <c r="N199" s="14">
        <f ca="1">N198*(1+Returns!N199)+AJ199-R199-T199</f>
        <v>39078038.200862452</v>
      </c>
      <c r="O199" s="17">
        <f ca="1">(Assumptions!$B$16 / 252)*F198</f>
        <v>3357.9066535620123</v>
      </c>
      <c r="P199" s="17">
        <f t="shared" ca="1" si="47"/>
        <v>16789.758456182033</v>
      </c>
      <c r="Q199" s="16">
        <f t="shared" si="48"/>
        <v>0</v>
      </c>
      <c r="R199" s="17">
        <f t="shared" si="49"/>
        <v>0</v>
      </c>
      <c r="S199" s="19">
        <f t="shared" si="50"/>
        <v>0</v>
      </c>
      <c r="T199" s="20">
        <f ca="1">IF(AND(S199=1,F198&gt;D198),[1]Assumptions!$B$19*(F198-D198),0)</f>
        <v>0</v>
      </c>
      <c r="U199" s="21">
        <f ca="1">OFFSET(Assumptions!$B$6,U$1-1,0)*$E199</f>
        <v>8485158.5261548273</v>
      </c>
      <c r="V199" s="21">
        <f ca="1">OFFSET(Assumptions!$B$6,V$1-1,0)*$E199</f>
        <v>10606448.157693535</v>
      </c>
      <c r="W199" s="21">
        <f ca="1">OFFSET(Assumptions!$B$6,W$1-1,0)*$E199</f>
        <v>5303224.0788467675</v>
      </c>
      <c r="X199" s="21">
        <f ca="1">OFFSET(Assumptions!$B$6,X$1-1,0)*$E199</f>
        <v>0</v>
      </c>
      <c r="Y199" s="21">
        <f ca="1">OFFSET(Assumptions!$B$6,Y$1-1,0)*$E199</f>
        <v>0</v>
      </c>
      <c r="Z199" s="21">
        <f ca="1">OFFSET(Assumptions!$B$6,Z$1-1,0)*$E199</f>
        <v>21212896.31538707</v>
      </c>
      <c r="AA199" s="21">
        <f ca="1">OFFSET(Assumptions!$B$6,AA$1-1,0)*$E199</f>
        <v>21212896.31538707</v>
      </c>
      <c r="AB199" s="21">
        <f ca="1">OFFSET(Assumptions!$B$6,AB$1-1,0)*$E199</f>
        <v>39243858.183466077</v>
      </c>
      <c r="AC199" s="24">
        <f t="shared" si="53"/>
        <v>0</v>
      </c>
      <c r="AD199" s="24">
        <f t="shared" si="42"/>
        <v>0</v>
      </c>
      <c r="AE199" s="24">
        <f t="shared" si="42"/>
        <v>0</v>
      </c>
      <c r="AF199" s="24">
        <f t="shared" si="42"/>
        <v>0</v>
      </c>
      <c r="AG199" s="24">
        <f t="shared" si="41"/>
        <v>0</v>
      </c>
      <c r="AH199" s="24">
        <f t="shared" si="41"/>
        <v>0</v>
      </c>
      <c r="AI199" s="24">
        <f t="shared" si="41"/>
        <v>0</v>
      </c>
      <c r="AJ199" s="24">
        <f t="shared" si="51"/>
        <v>0</v>
      </c>
      <c r="AK199" s="26">
        <f t="shared" ca="1" si="52"/>
        <v>2.5869502630764263E-3</v>
      </c>
      <c r="AL199" s="34">
        <f t="shared" ca="1" si="54"/>
        <v>6.0476918184789064E-2</v>
      </c>
    </row>
    <row r="200" spans="1:38" x14ac:dyDescent="0.25">
      <c r="A200" s="4">
        <f t="shared" si="43"/>
        <v>12</v>
      </c>
      <c r="B200" s="4">
        <f t="shared" si="44"/>
        <v>2012</v>
      </c>
      <c r="C200" s="9">
        <v>41253</v>
      </c>
      <c r="D200" s="12">
        <f ca="1">(1+Returns!E200)*D199</f>
        <v>106273490.01543362</v>
      </c>
      <c r="E200" s="12">
        <f t="shared" ca="1" si="45"/>
        <v>105842335.99733441</v>
      </c>
      <c r="F200" s="12">
        <f t="shared" ca="1" si="46"/>
        <v>105822179.64548716</v>
      </c>
      <c r="G200" s="14">
        <f ca="1">G199*(1+Returns!G200)+AC200</f>
        <v>8544163.8206449375</v>
      </c>
      <c r="H200" s="14">
        <f ca="1">H199*(1+Returns!H200)+AD200</f>
        <v>10583396.798718929</v>
      </c>
      <c r="I200" s="14">
        <f ca="1">I199*(1+Returns!I200)+AE200</f>
        <v>5292112.0308441343</v>
      </c>
      <c r="J200" s="14">
        <f ca="1">J199*(1+Returns!J200)+AF200</f>
        <v>0</v>
      </c>
      <c r="K200" s="14">
        <f ca="1">K199*(1+Returns!K200)+AG200</f>
        <v>0</v>
      </c>
      <c r="L200" s="14">
        <f ca="1">L199*(1+Returns!L200)+AH200</f>
        <v>21166627.861024361</v>
      </c>
      <c r="M200" s="14">
        <f ca="1">M199*(1+Returns!M200)+AI200</f>
        <v>21167456.026394751</v>
      </c>
      <c r="N200" s="14">
        <f ca="1">N199*(1+Returns!N200)+AJ200-R200-T200</f>
        <v>39088579.45970729</v>
      </c>
      <c r="O200" s="17">
        <f ca="1">(Assumptions!$B$16 / 252)*F199</f>
        <v>3366.5933910628305</v>
      </c>
      <c r="P200" s="17">
        <f t="shared" ca="1" si="47"/>
        <v>20156.351847244863</v>
      </c>
      <c r="Q200" s="16">
        <f t="shared" si="48"/>
        <v>0</v>
      </c>
      <c r="R200" s="17">
        <f t="shared" si="49"/>
        <v>0</v>
      </c>
      <c r="S200" s="19">
        <f t="shared" si="50"/>
        <v>0</v>
      </c>
      <c r="T200" s="20">
        <f ca="1">IF(AND(S200=1,F199&gt;D199),[1]Assumptions!$B$19*(F199-D199),0)</f>
        <v>0</v>
      </c>
      <c r="U200" s="21">
        <f ca="1">OFFSET(Assumptions!$B$6,U$1-1,0)*$E200</f>
        <v>8467386.8797867522</v>
      </c>
      <c r="V200" s="21">
        <f ca="1">OFFSET(Assumptions!$B$6,V$1-1,0)*$E200</f>
        <v>10584233.599733442</v>
      </c>
      <c r="W200" s="21">
        <f ca="1">OFFSET(Assumptions!$B$6,W$1-1,0)*$E200</f>
        <v>5292116.799866721</v>
      </c>
      <c r="X200" s="21">
        <f ca="1">OFFSET(Assumptions!$B$6,X$1-1,0)*$E200</f>
        <v>0</v>
      </c>
      <c r="Y200" s="21">
        <f ca="1">OFFSET(Assumptions!$B$6,Y$1-1,0)*$E200</f>
        <v>0</v>
      </c>
      <c r="Z200" s="21">
        <f ca="1">OFFSET(Assumptions!$B$6,Z$1-1,0)*$E200</f>
        <v>21168467.199466884</v>
      </c>
      <c r="AA200" s="21">
        <f ca="1">OFFSET(Assumptions!$B$6,AA$1-1,0)*$E200</f>
        <v>21168467.199466884</v>
      </c>
      <c r="AB200" s="21">
        <f ca="1">OFFSET(Assumptions!$B$6,AB$1-1,0)*$E200</f>
        <v>39161664.31901373</v>
      </c>
      <c r="AC200" s="24">
        <f t="shared" si="53"/>
        <v>0</v>
      </c>
      <c r="AD200" s="24">
        <f t="shared" si="42"/>
        <v>0</v>
      </c>
      <c r="AE200" s="24">
        <f t="shared" si="42"/>
        <v>0</v>
      </c>
      <c r="AF200" s="24">
        <f t="shared" si="42"/>
        <v>0</v>
      </c>
      <c r="AG200" s="24">
        <f t="shared" si="41"/>
        <v>0</v>
      </c>
      <c r="AH200" s="24">
        <f t="shared" si="41"/>
        <v>0</v>
      </c>
      <c r="AI200" s="24">
        <f t="shared" si="41"/>
        <v>0</v>
      </c>
      <c r="AJ200" s="24">
        <f t="shared" si="51"/>
        <v>0</v>
      </c>
      <c r="AK200" s="26">
        <f t="shared" ca="1" si="52"/>
        <v>-2.1265165617938564E-3</v>
      </c>
      <c r="AL200" s="34">
        <f t="shared" ca="1" si="54"/>
        <v>5.8221796454869024E-2</v>
      </c>
    </row>
    <row r="201" spans="1:38" x14ac:dyDescent="0.25">
      <c r="A201" s="4">
        <f t="shared" si="43"/>
        <v>12</v>
      </c>
      <c r="B201" s="4">
        <f t="shared" si="44"/>
        <v>2012</v>
      </c>
      <c r="C201" s="9">
        <v>41254</v>
      </c>
      <c r="D201" s="12">
        <f ca="1">(1+Returns!E201)*D200</f>
        <v>106302065.89416388</v>
      </c>
      <c r="E201" s="12">
        <f t="shared" ca="1" si="45"/>
        <v>105801066.46322779</v>
      </c>
      <c r="F201" s="12">
        <f t="shared" ca="1" si="46"/>
        <v>105777550.67710608</v>
      </c>
      <c r="G201" s="14">
        <f ca="1">G200*(1+Returns!G201)+AC201</f>
        <v>8475835.7154187988</v>
      </c>
      <c r="H201" s="14">
        <f ca="1">H200*(1+Returns!H201)+AD201</f>
        <v>10586379.938236276</v>
      </c>
      <c r="I201" s="14">
        <f ca="1">I200*(1+Returns!I201)+AE201</f>
        <v>5293672.1845394541</v>
      </c>
      <c r="J201" s="14">
        <f ca="1">J200*(1+Returns!J201)+AF201</f>
        <v>0</v>
      </c>
      <c r="K201" s="14">
        <f ca="1">K200*(1+Returns!K201)+AG201</f>
        <v>0</v>
      </c>
      <c r="L201" s="14">
        <f ca="1">L200*(1+Returns!L201)+AH201</f>
        <v>21172566.659799855</v>
      </c>
      <c r="M201" s="14">
        <f ca="1">M200*(1+Returns!M201)+AI201</f>
        <v>21173532.141477365</v>
      </c>
      <c r="N201" s="14">
        <f ca="1">N200*(1+Returns!N201)+AJ201-R201-T201</f>
        <v>39099079.823756054</v>
      </c>
      <c r="O201" s="17">
        <f ca="1">(Assumptions!$B$16 / 252)*F200</f>
        <v>3359.4342744599098</v>
      </c>
      <c r="P201" s="17">
        <f t="shared" ca="1" si="47"/>
        <v>23515.786121704772</v>
      </c>
      <c r="Q201" s="16">
        <f t="shared" si="48"/>
        <v>0</v>
      </c>
      <c r="R201" s="17">
        <f t="shared" si="49"/>
        <v>0</v>
      </c>
      <c r="S201" s="19">
        <f t="shared" si="50"/>
        <v>0</v>
      </c>
      <c r="T201" s="20">
        <f ca="1">IF(AND(S201=1,F200&gt;D200),[1]Assumptions!$B$19*(F200-D200),0)</f>
        <v>0</v>
      </c>
      <c r="U201" s="21">
        <f ca="1">OFFSET(Assumptions!$B$6,U$1-1,0)*$E201</f>
        <v>8464085.3170582242</v>
      </c>
      <c r="V201" s="21">
        <f ca="1">OFFSET(Assumptions!$B$6,V$1-1,0)*$E201</f>
        <v>10580106.646322779</v>
      </c>
      <c r="W201" s="21">
        <f ca="1">OFFSET(Assumptions!$B$6,W$1-1,0)*$E201</f>
        <v>5290053.3231613897</v>
      </c>
      <c r="X201" s="21">
        <f ca="1">OFFSET(Assumptions!$B$6,X$1-1,0)*$E201</f>
        <v>0</v>
      </c>
      <c r="Y201" s="21">
        <f ca="1">OFFSET(Assumptions!$B$6,Y$1-1,0)*$E201</f>
        <v>0</v>
      </c>
      <c r="Z201" s="21">
        <f ca="1">OFFSET(Assumptions!$B$6,Z$1-1,0)*$E201</f>
        <v>21160213.292645559</v>
      </c>
      <c r="AA201" s="21">
        <f ca="1">OFFSET(Assumptions!$B$6,AA$1-1,0)*$E201</f>
        <v>21160213.292645559</v>
      </c>
      <c r="AB201" s="21">
        <f ca="1">OFFSET(Assumptions!$B$6,AB$1-1,0)*$E201</f>
        <v>39146394.591394283</v>
      </c>
      <c r="AC201" s="24">
        <f t="shared" si="53"/>
        <v>0</v>
      </c>
      <c r="AD201" s="24">
        <f t="shared" si="42"/>
        <v>0</v>
      </c>
      <c r="AE201" s="24">
        <f t="shared" si="42"/>
        <v>0</v>
      </c>
      <c r="AF201" s="24">
        <f t="shared" si="42"/>
        <v>0</v>
      </c>
      <c r="AG201" s="24">
        <f t="shared" si="41"/>
        <v>0</v>
      </c>
      <c r="AH201" s="24">
        <f t="shared" si="41"/>
        <v>0</v>
      </c>
      <c r="AI201" s="24">
        <f t="shared" si="41"/>
        <v>0</v>
      </c>
      <c r="AJ201" s="24">
        <f t="shared" si="51"/>
        <v>0</v>
      </c>
      <c r="AK201" s="26">
        <f t="shared" ca="1" si="52"/>
        <v>-4.2173548617674417E-4</v>
      </c>
      <c r="AL201" s="34">
        <f t="shared" ca="1" si="54"/>
        <v>5.777550677105836E-2</v>
      </c>
    </row>
    <row r="202" spans="1:38" x14ac:dyDescent="0.25">
      <c r="A202" s="4">
        <f t="shared" si="43"/>
        <v>12</v>
      </c>
      <c r="B202" s="4">
        <f t="shared" si="44"/>
        <v>2012</v>
      </c>
      <c r="C202" s="9">
        <v>41255</v>
      </c>
      <c r="D202" s="12">
        <f ca="1">(1+Returns!E202)*D201</f>
        <v>106330492.12960464</v>
      </c>
      <c r="E202" s="12">
        <f t="shared" ca="1" si="45"/>
        <v>105805942.38375139</v>
      </c>
      <c r="F202" s="12">
        <f t="shared" ca="1" si="46"/>
        <v>105779068.58014788</v>
      </c>
      <c r="G202" s="14">
        <f ca="1">G201*(1+Returns!G202)+AC202</f>
        <v>8453794.3339323774</v>
      </c>
      <c r="H202" s="14">
        <f ca="1">H201*(1+Returns!H202)+AD202</f>
        <v>10589347.520729071</v>
      </c>
      <c r="I202" s="14">
        <f ca="1">I201*(1+Returns!I202)+AE202</f>
        <v>5295224.2357989959</v>
      </c>
      <c r="J202" s="14">
        <f ca="1">J201*(1+Returns!J202)+AF202</f>
        <v>0</v>
      </c>
      <c r="K202" s="14">
        <f ca="1">K201*(1+Returns!K202)+AG202</f>
        <v>0</v>
      </c>
      <c r="L202" s="14">
        <f ca="1">L201*(1+Returns!L202)+AH202</f>
        <v>21178474.474962797</v>
      </c>
      <c r="M202" s="14">
        <f ca="1">M201*(1+Returns!M202)+AI202</f>
        <v>21179576.622344378</v>
      </c>
      <c r="N202" s="14">
        <f ca="1">N201*(1+Returns!N202)+AJ202-R202-T202</f>
        <v>39109525.19598376</v>
      </c>
      <c r="O202" s="17">
        <f ca="1">(Assumptions!$B$16 / 252)*F201</f>
        <v>3358.0174818128912</v>
      </c>
      <c r="P202" s="17">
        <f t="shared" ca="1" si="47"/>
        <v>26873.803603517663</v>
      </c>
      <c r="Q202" s="16">
        <f t="shared" si="48"/>
        <v>0</v>
      </c>
      <c r="R202" s="17">
        <f t="shared" si="49"/>
        <v>0</v>
      </c>
      <c r="S202" s="19">
        <f t="shared" si="50"/>
        <v>0</v>
      </c>
      <c r="T202" s="20">
        <f ca="1">IF(AND(S202=1,F201&gt;D201),[1]Assumptions!$B$19*(F201-D201),0)</f>
        <v>0</v>
      </c>
      <c r="U202" s="21">
        <f ca="1">OFFSET(Assumptions!$B$6,U$1-1,0)*$E202</f>
        <v>8464475.3907001112</v>
      </c>
      <c r="V202" s="21">
        <f ca="1">OFFSET(Assumptions!$B$6,V$1-1,0)*$E202</f>
        <v>10580594.23837514</v>
      </c>
      <c r="W202" s="21">
        <f ca="1">OFFSET(Assumptions!$B$6,W$1-1,0)*$E202</f>
        <v>5290297.1191875702</v>
      </c>
      <c r="X202" s="21">
        <f ca="1">OFFSET(Assumptions!$B$6,X$1-1,0)*$E202</f>
        <v>0</v>
      </c>
      <c r="Y202" s="21">
        <f ca="1">OFFSET(Assumptions!$B$6,Y$1-1,0)*$E202</f>
        <v>0</v>
      </c>
      <c r="Z202" s="21">
        <f ca="1">OFFSET(Assumptions!$B$6,Z$1-1,0)*$E202</f>
        <v>21161188.476750281</v>
      </c>
      <c r="AA202" s="21">
        <f ca="1">OFFSET(Assumptions!$B$6,AA$1-1,0)*$E202</f>
        <v>21161188.476750281</v>
      </c>
      <c r="AB202" s="21">
        <f ca="1">OFFSET(Assumptions!$B$6,AB$1-1,0)*$E202</f>
        <v>39148198.681988016</v>
      </c>
      <c r="AC202" s="24">
        <f t="shared" si="53"/>
        <v>0</v>
      </c>
      <c r="AD202" s="24">
        <f t="shared" si="42"/>
        <v>0</v>
      </c>
      <c r="AE202" s="24">
        <f t="shared" si="42"/>
        <v>0</v>
      </c>
      <c r="AF202" s="24">
        <f t="shared" si="42"/>
        <v>0</v>
      </c>
      <c r="AG202" s="24">
        <f t="shared" si="41"/>
        <v>0</v>
      </c>
      <c r="AH202" s="24">
        <f t="shared" si="41"/>
        <v>0</v>
      </c>
      <c r="AI202" s="24">
        <f t="shared" si="41"/>
        <v>0</v>
      </c>
      <c r="AJ202" s="24">
        <f t="shared" si="51"/>
        <v>0</v>
      </c>
      <c r="AK202" s="26">
        <f t="shared" ca="1" si="52"/>
        <v>1.4349954523318331E-5</v>
      </c>
      <c r="AL202" s="34">
        <f t="shared" ca="1" si="54"/>
        <v>5.7790685801476505E-2</v>
      </c>
    </row>
    <row r="203" spans="1:38" x14ac:dyDescent="0.25">
      <c r="A203" s="4">
        <f t="shared" si="43"/>
        <v>12</v>
      </c>
      <c r="B203" s="4">
        <f t="shared" si="44"/>
        <v>2012</v>
      </c>
      <c r="C203" s="9">
        <v>41256</v>
      </c>
      <c r="D203" s="12">
        <f ca="1">(1+Returns!E203)*D202</f>
        <v>106358925.96650501</v>
      </c>
      <c r="E203" s="12">
        <f t="shared" ca="1" si="45"/>
        <v>105882067.83637993</v>
      </c>
      <c r="F203" s="12">
        <f t="shared" ca="1" si="46"/>
        <v>105851835.96710721</v>
      </c>
      <c r="G203" s="14">
        <f ca="1">G202*(1+Returns!G203)+AC203</f>
        <v>8502995.0331288911</v>
      </c>
      <c r="H203" s="14">
        <f ca="1">H202*(1+Returns!H203)+AD203</f>
        <v>10592315.935096964</v>
      </c>
      <c r="I203" s="14">
        <f ca="1">I202*(1+Returns!I203)+AE203</f>
        <v>5296776.7421043031</v>
      </c>
      <c r="J203" s="14">
        <f ca="1">J202*(1+Returns!J203)+AF203</f>
        <v>0</v>
      </c>
      <c r="K203" s="14">
        <f ca="1">K202*(1+Returns!K203)+AG203</f>
        <v>0</v>
      </c>
      <c r="L203" s="14">
        <f ca="1">L202*(1+Returns!L203)+AH203</f>
        <v>21184383.938592859</v>
      </c>
      <c r="M203" s="14">
        <f ca="1">M202*(1+Returns!M203)+AI203</f>
        <v>21185622.828750085</v>
      </c>
      <c r="N203" s="14">
        <f ca="1">N202*(1+Returns!N203)+AJ203-R203-T203</f>
        <v>39119973.358706832</v>
      </c>
      <c r="O203" s="17">
        <f ca="1">(Assumptions!$B$16 / 252)*F202</f>
        <v>3358.0656692110438</v>
      </c>
      <c r="P203" s="17">
        <f t="shared" ca="1" si="47"/>
        <v>30231.869272728705</v>
      </c>
      <c r="Q203" s="16">
        <f t="shared" si="48"/>
        <v>0</v>
      </c>
      <c r="R203" s="17">
        <f t="shared" si="49"/>
        <v>0</v>
      </c>
      <c r="S203" s="19">
        <f t="shared" si="50"/>
        <v>0</v>
      </c>
      <c r="T203" s="20">
        <f ca="1">IF(AND(S203=1,F202&gt;D202),[1]Assumptions!$B$19*(F202-D202),0)</f>
        <v>0</v>
      </c>
      <c r="U203" s="21">
        <f ca="1">OFFSET(Assumptions!$B$6,U$1-1,0)*$E203</f>
        <v>8470565.4269103948</v>
      </c>
      <c r="V203" s="21">
        <f ca="1">OFFSET(Assumptions!$B$6,V$1-1,0)*$E203</f>
        <v>10588206.783637993</v>
      </c>
      <c r="W203" s="21">
        <f ca="1">OFFSET(Assumptions!$B$6,W$1-1,0)*$E203</f>
        <v>5294103.3918189965</v>
      </c>
      <c r="X203" s="21">
        <f ca="1">OFFSET(Assumptions!$B$6,X$1-1,0)*$E203</f>
        <v>0</v>
      </c>
      <c r="Y203" s="21">
        <f ca="1">OFFSET(Assumptions!$B$6,Y$1-1,0)*$E203</f>
        <v>0</v>
      </c>
      <c r="Z203" s="21">
        <f ca="1">OFFSET(Assumptions!$B$6,Z$1-1,0)*$E203</f>
        <v>21176413.567275986</v>
      </c>
      <c r="AA203" s="21">
        <f ca="1">OFFSET(Assumptions!$B$6,AA$1-1,0)*$E203</f>
        <v>21176413.567275986</v>
      </c>
      <c r="AB203" s="21">
        <f ca="1">OFFSET(Assumptions!$B$6,AB$1-1,0)*$E203</f>
        <v>39176365.099460572</v>
      </c>
      <c r="AC203" s="24">
        <f t="shared" si="53"/>
        <v>0</v>
      </c>
      <c r="AD203" s="24">
        <f t="shared" si="42"/>
        <v>0</v>
      </c>
      <c r="AE203" s="24">
        <f t="shared" si="42"/>
        <v>0</v>
      </c>
      <c r="AF203" s="24">
        <f t="shared" si="42"/>
        <v>0</v>
      </c>
      <c r="AG203" s="24">
        <f t="shared" si="41"/>
        <v>0</v>
      </c>
      <c r="AH203" s="24">
        <f t="shared" si="41"/>
        <v>0</v>
      </c>
      <c r="AI203" s="24">
        <f t="shared" si="41"/>
        <v>0</v>
      </c>
      <c r="AJ203" s="24">
        <f t="shared" si="51"/>
        <v>0</v>
      </c>
      <c r="AK203" s="26">
        <f t="shared" ca="1" si="52"/>
        <v>6.8791858291117336E-4</v>
      </c>
      <c r="AL203" s="34">
        <f t="shared" ca="1" si="54"/>
        <v>5.8518359671069664E-2</v>
      </c>
    </row>
    <row r="204" spans="1:38" x14ac:dyDescent="0.25">
      <c r="A204" s="4">
        <f t="shared" si="43"/>
        <v>12</v>
      </c>
      <c r="B204" s="4">
        <f t="shared" si="44"/>
        <v>2012</v>
      </c>
      <c r="C204" s="9">
        <v>41257</v>
      </c>
      <c r="D204" s="12">
        <f ca="1">(1+Returns!E204)*D203</f>
        <v>106387288.7012925</v>
      </c>
      <c r="E204" s="12">
        <f t="shared" ca="1" si="45"/>
        <v>105882075.75984919</v>
      </c>
      <c r="F204" s="12">
        <f t="shared" ca="1" si="46"/>
        <v>105848483.51483147</v>
      </c>
      <c r="G204" s="14">
        <f ca="1">G203*(1+Returns!G204)+AC204</f>
        <v>8476145.1921005063</v>
      </c>
      <c r="H204" s="14">
        <f ca="1">H203*(1+Returns!H204)+AD204</f>
        <v>10595276.977928704</v>
      </c>
      <c r="I204" s="14">
        <f ca="1">I203*(1+Returns!I204)+AE204</f>
        <v>5298325.4197769053</v>
      </c>
      <c r="J204" s="14">
        <f ca="1">J203*(1+Returns!J204)+AF204</f>
        <v>0</v>
      </c>
      <c r="K204" s="14">
        <f ca="1">K203*(1+Returns!K204)+AG204</f>
        <v>0</v>
      </c>
      <c r="L204" s="14">
        <f ca="1">L203*(1+Returns!L204)+AH204</f>
        <v>21190278.71690597</v>
      </c>
      <c r="M204" s="14">
        <f ca="1">M203*(1+Returns!M204)+AI204</f>
        <v>21191654.062172357</v>
      </c>
      <c r="N204" s="14">
        <f ca="1">N203*(1+Returns!N204)+AJ204-R204-T204</f>
        <v>39130395.390964739</v>
      </c>
      <c r="O204" s="17">
        <f ca="1">(Assumptions!$B$16 / 252)*F203</f>
        <v>3360.3757449875302</v>
      </c>
      <c r="P204" s="17">
        <f t="shared" ca="1" si="47"/>
        <v>33592.245017716239</v>
      </c>
      <c r="Q204" s="16">
        <f t="shared" si="48"/>
        <v>0</v>
      </c>
      <c r="R204" s="17">
        <f t="shared" si="49"/>
        <v>0</v>
      </c>
      <c r="S204" s="19">
        <f t="shared" si="50"/>
        <v>0</v>
      </c>
      <c r="T204" s="20">
        <f ca="1">IF(AND(S204=1,F203&gt;D203),[1]Assumptions!$B$19*(F203-D203),0)</f>
        <v>0</v>
      </c>
      <c r="U204" s="21">
        <f ca="1">OFFSET(Assumptions!$B$6,U$1-1,0)*$E204</f>
        <v>8470566.0607879348</v>
      </c>
      <c r="V204" s="21">
        <f ca="1">OFFSET(Assumptions!$B$6,V$1-1,0)*$E204</f>
        <v>10588207.575984919</v>
      </c>
      <c r="W204" s="21">
        <f ca="1">OFFSET(Assumptions!$B$6,W$1-1,0)*$E204</f>
        <v>5294103.7879924597</v>
      </c>
      <c r="X204" s="21">
        <f ca="1">OFFSET(Assumptions!$B$6,X$1-1,0)*$E204</f>
        <v>0</v>
      </c>
      <c r="Y204" s="21">
        <f ca="1">OFFSET(Assumptions!$B$6,Y$1-1,0)*$E204</f>
        <v>0</v>
      </c>
      <c r="Z204" s="21">
        <f ca="1">OFFSET(Assumptions!$B$6,Z$1-1,0)*$E204</f>
        <v>21176415.151969839</v>
      </c>
      <c r="AA204" s="21">
        <f ca="1">OFFSET(Assumptions!$B$6,AA$1-1,0)*$E204</f>
        <v>21176415.151969839</v>
      </c>
      <c r="AB204" s="21">
        <f ca="1">OFFSET(Assumptions!$B$6,AB$1-1,0)*$E204</f>
        <v>39176368.031144202</v>
      </c>
      <c r="AC204" s="24">
        <f t="shared" si="53"/>
        <v>0</v>
      </c>
      <c r="AD204" s="24">
        <f t="shared" si="42"/>
        <v>0</v>
      </c>
      <c r="AE204" s="24">
        <f t="shared" si="42"/>
        <v>0</v>
      </c>
      <c r="AF204" s="24">
        <f t="shared" si="42"/>
        <v>0</v>
      </c>
      <c r="AG204" s="24">
        <f t="shared" si="41"/>
        <v>0</v>
      </c>
      <c r="AH204" s="24">
        <f t="shared" si="41"/>
        <v>0</v>
      </c>
      <c r="AI204" s="24">
        <f t="shared" si="41"/>
        <v>0</v>
      </c>
      <c r="AJ204" s="24">
        <f t="shared" si="51"/>
        <v>0</v>
      </c>
      <c r="AK204" s="26">
        <f t="shared" ca="1" si="52"/>
        <v>-3.1671177406655815E-5</v>
      </c>
      <c r="AL204" s="34">
        <f t="shared" ca="1" si="54"/>
        <v>5.8484835148312264E-2</v>
      </c>
    </row>
    <row r="205" spans="1:38" x14ac:dyDescent="0.25">
      <c r="A205" s="4">
        <f t="shared" si="43"/>
        <v>12</v>
      </c>
      <c r="B205" s="4">
        <f t="shared" si="44"/>
        <v>2012</v>
      </c>
      <c r="C205" s="9">
        <v>41260</v>
      </c>
      <c r="D205" s="12">
        <f ca="1">(1+Returns!E205)*D204</f>
        <v>106415461.11921349</v>
      </c>
      <c r="E205" s="12">
        <f t="shared" ca="1" si="45"/>
        <v>105917830.76855782</v>
      </c>
      <c r="F205" s="12">
        <f t="shared" ca="1" si="46"/>
        <v>105880878.25422217</v>
      </c>
      <c r="G205" s="14">
        <f ca="1">G204*(1+Returns!G205)+AC205</f>
        <v>8485222.1876732409</v>
      </c>
      <c r="H205" s="14">
        <f ca="1">H204*(1+Returns!H205)+AD205</f>
        <v>10598218.222460054</v>
      </c>
      <c r="I205" s="14">
        <f ca="1">I204*(1+Returns!I205)+AE205</f>
        <v>5299863.7793599702</v>
      </c>
      <c r="J205" s="14">
        <f ca="1">J204*(1+Returns!J205)+AF205</f>
        <v>0</v>
      </c>
      <c r="K205" s="14">
        <f ca="1">K204*(1+Returns!K205)+AG205</f>
        <v>0</v>
      </c>
      <c r="L205" s="14">
        <f ca="1">L204*(1+Returns!L205)+AH205</f>
        <v>21196134.067173727</v>
      </c>
      <c r="M205" s="14">
        <f ca="1">M204*(1+Returns!M205)+AI205</f>
        <v>21197645.026556768</v>
      </c>
      <c r="N205" s="14">
        <f ca="1">N204*(1+Returns!N205)+AJ205-R205-T205</f>
        <v>39140747.485334054</v>
      </c>
      <c r="O205" s="17">
        <f ca="1">(Assumptions!$B$16 / 252)*F204</f>
        <v>3360.2693179311577</v>
      </c>
      <c r="P205" s="17">
        <f t="shared" ca="1" si="47"/>
        <v>36952.5143356474</v>
      </c>
      <c r="Q205" s="16">
        <f t="shared" si="48"/>
        <v>0</v>
      </c>
      <c r="R205" s="17">
        <f t="shared" si="49"/>
        <v>0</v>
      </c>
      <c r="S205" s="19">
        <f t="shared" si="50"/>
        <v>0</v>
      </c>
      <c r="T205" s="20">
        <f ca="1">IF(AND(S205=1,F204&gt;D204),[1]Assumptions!$B$19*(F204-D204),0)</f>
        <v>0</v>
      </c>
      <c r="U205" s="21">
        <f ca="1">OFFSET(Assumptions!$B$6,U$1-1,0)*$E205</f>
        <v>8473426.4614846259</v>
      </c>
      <c r="V205" s="21">
        <f ca="1">OFFSET(Assumptions!$B$6,V$1-1,0)*$E205</f>
        <v>10591783.076855782</v>
      </c>
      <c r="W205" s="21">
        <f ca="1">OFFSET(Assumptions!$B$6,W$1-1,0)*$E205</f>
        <v>5295891.5384278912</v>
      </c>
      <c r="X205" s="21">
        <f ca="1">OFFSET(Assumptions!$B$6,X$1-1,0)*$E205</f>
        <v>0</v>
      </c>
      <c r="Y205" s="21">
        <f ca="1">OFFSET(Assumptions!$B$6,Y$1-1,0)*$E205</f>
        <v>0</v>
      </c>
      <c r="Z205" s="21">
        <f ca="1">OFFSET(Assumptions!$B$6,Z$1-1,0)*$E205</f>
        <v>21183566.153711565</v>
      </c>
      <c r="AA205" s="21">
        <f ca="1">OFFSET(Assumptions!$B$6,AA$1-1,0)*$E205</f>
        <v>21183566.153711565</v>
      </c>
      <c r="AB205" s="21">
        <f ca="1">OFFSET(Assumptions!$B$6,AB$1-1,0)*$E205</f>
        <v>39189597.384366393</v>
      </c>
      <c r="AC205" s="24">
        <f t="shared" si="53"/>
        <v>0</v>
      </c>
      <c r="AD205" s="24">
        <f t="shared" si="42"/>
        <v>0</v>
      </c>
      <c r="AE205" s="24">
        <f t="shared" si="42"/>
        <v>0</v>
      </c>
      <c r="AF205" s="24">
        <f t="shared" si="42"/>
        <v>0</v>
      </c>
      <c r="AG205" s="24">
        <f t="shared" si="41"/>
        <v>0</v>
      </c>
      <c r="AH205" s="24">
        <f t="shared" si="41"/>
        <v>0</v>
      </c>
      <c r="AI205" s="24">
        <f t="shared" si="41"/>
        <v>0</v>
      </c>
      <c r="AJ205" s="24">
        <f t="shared" si="51"/>
        <v>0</v>
      </c>
      <c r="AK205" s="26">
        <f t="shared" ca="1" si="52"/>
        <v>3.0604821453272812E-4</v>
      </c>
      <c r="AL205" s="34">
        <f t="shared" ca="1" si="54"/>
        <v>5.880878254221944E-2</v>
      </c>
    </row>
    <row r="206" spans="1:38" x14ac:dyDescent="0.25">
      <c r="A206" s="4">
        <f t="shared" si="43"/>
        <v>12</v>
      </c>
      <c r="B206" s="4">
        <f t="shared" si="44"/>
        <v>2012</v>
      </c>
      <c r="C206" s="9">
        <v>41261</v>
      </c>
      <c r="D206" s="12">
        <f ca="1">(1+Returns!E206)*D205</f>
        <v>106443601.62375186</v>
      </c>
      <c r="E206" s="12">
        <f t="shared" ca="1" si="45"/>
        <v>105946444.57292107</v>
      </c>
      <c r="F206" s="12">
        <f t="shared" ca="1" si="46"/>
        <v>105906130.76086307</v>
      </c>
      <c r="G206" s="14">
        <f ca="1">G205*(1+Returns!G206)+AC206</f>
        <v>8487187.9078902844</v>
      </c>
      <c r="H206" s="14">
        <f ca="1">H205*(1+Returns!H206)+AD206</f>
        <v>10601156.179255897</v>
      </c>
      <c r="I206" s="14">
        <f ca="1">I205*(1+Returns!I206)+AE206</f>
        <v>5301400.4423281085</v>
      </c>
      <c r="J206" s="14">
        <f ca="1">J205*(1+Returns!J206)+AF206</f>
        <v>0</v>
      </c>
      <c r="K206" s="14">
        <f ca="1">K205*(1+Returns!K206)+AG206</f>
        <v>0</v>
      </c>
      <c r="L206" s="14">
        <f ca="1">L205*(1+Returns!L206)+AH206</f>
        <v>21201982.863546565</v>
      </c>
      <c r="M206" s="14">
        <f ca="1">M205*(1+Returns!M206)+AI206</f>
        <v>21203629.330035105</v>
      </c>
      <c r="N206" s="14">
        <f ca="1">N205*(1+Returns!N206)+AJ206-R206-T206</f>
        <v>39151087.849865116</v>
      </c>
      <c r="O206" s="17">
        <f ca="1">(Assumptions!$B$16 / 252)*F205</f>
        <v>3361.2977223562593</v>
      </c>
      <c r="P206" s="17">
        <f t="shared" ca="1" si="47"/>
        <v>40313.812058003663</v>
      </c>
      <c r="Q206" s="16">
        <f t="shared" si="48"/>
        <v>0</v>
      </c>
      <c r="R206" s="17">
        <f t="shared" si="49"/>
        <v>0</v>
      </c>
      <c r="S206" s="19">
        <f t="shared" si="50"/>
        <v>0</v>
      </c>
      <c r="T206" s="20">
        <f ca="1">IF(AND(S206=1,F205&gt;D205),[1]Assumptions!$B$19*(F205-D205),0)</f>
        <v>0</v>
      </c>
      <c r="U206" s="21">
        <f ca="1">OFFSET(Assumptions!$B$6,U$1-1,0)*$E206</f>
        <v>8475715.5658336859</v>
      </c>
      <c r="V206" s="21">
        <f ca="1">OFFSET(Assumptions!$B$6,V$1-1,0)*$E206</f>
        <v>10594644.457292108</v>
      </c>
      <c r="W206" s="21">
        <f ca="1">OFFSET(Assumptions!$B$6,W$1-1,0)*$E206</f>
        <v>5297322.2286460539</v>
      </c>
      <c r="X206" s="21">
        <f ca="1">OFFSET(Assumptions!$B$6,X$1-1,0)*$E206</f>
        <v>0</v>
      </c>
      <c r="Y206" s="21">
        <f ca="1">OFFSET(Assumptions!$B$6,Y$1-1,0)*$E206</f>
        <v>0</v>
      </c>
      <c r="Z206" s="21">
        <f ca="1">OFFSET(Assumptions!$B$6,Z$1-1,0)*$E206</f>
        <v>21189288.914584216</v>
      </c>
      <c r="AA206" s="21">
        <f ca="1">OFFSET(Assumptions!$B$6,AA$1-1,0)*$E206</f>
        <v>21189288.914584216</v>
      </c>
      <c r="AB206" s="21">
        <f ca="1">OFFSET(Assumptions!$B$6,AB$1-1,0)*$E206</f>
        <v>39200184.491980791</v>
      </c>
      <c r="AC206" s="24">
        <f t="shared" si="53"/>
        <v>0</v>
      </c>
      <c r="AD206" s="24">
        <f t="shared" si="42"/>
        <v>0</v>
      </c>
      <c r="AE206" s="24">
        <f t="shared" si="42"/>
        <v>0</v>
      </c>
      <c r="AF206" s="24">
        <f t="shared" si="42"/>
        <v>0</v>
      </c>
      <c r="AG206" s="24">
        <f t="shared" si="41"/>
        <v>0</v>
      </c>
      <c r="AH206" s="24">
        <f t="shared" si="41"/>
        <v>0</v>
      </c>
      <c r="AI206" s="24">
        <f t="shared" si="41"/>
        <v>0</v>
      </c>
      <c r="AJ206" s="24">
        <f t="shared" si="51"/>
        <v>0</v>
      </c>
      <c r="AK206" s="26">
        <f t="shared" ca="1" si="52"/>
        <v>2.3849921777441274E-4</v>
      </c>
      <c r="AL206" s="34">
        <f t="shared" ca="1" si="54"/>
        <v>5.9061307608628377E-2</v>
      </c>
    </row>
    <row r="207" spans="1:38" x14ac:dyDescent="0.25">
      <c r="A207" s="4">
        <f t="shared" si="43"/>
        <v>12</v>
      </c>
      <c r="B207" s="4">
        <f t="shared" si="44"/>
        <v>2012</v>
      </c>
      <c r="C207" s="9">
        <v>41262</v>
      </c>
      <c r="D207" s="12">
        <f ca="1">(1+Returns!E207)*D206</f>
        <v>106471670.80150005</v>
      </c>
      <c r="E207" s="12">
        <f t="shared" ca="1" si="45"/>
        <v>106017165.76718435</v>
      </c>
      <c r="F207" s="12">
        <f t="shared" ca="1" si="46"/>
        <v>105973489.85573711</v>
      </c>
      <c r="G207" s="14">
        <f ca="1">G206*(1+Returns!G207)+AC207</f>
        <v>8531328.2285949495</v>
      </c>
      <c r="H207" s="14">
        <f ca="1">H206*(1+Returns!H207)+AD207</f>
        <v>10604086.739713235</v>
      </c>
      <c r="I207" s="14">
        <f ca="1">I206*(1+Returns!I207)+AE207</f>
        <v>5302933.2629939523</v>
      </c>
      <c r="J207" s="14">
        <f ca="1">J206*(1+Returns!J207)+AF207</f>
        <v>0</v>
      </c>
      <c r="K207" s="14">
        <f ca="1">K206*(1+Returns!K207)+AG207</f>
        <v>0</v>
      </c>
      <c r="L207" s="14">
        <f ca="1">L206*(1+Returns!L207)+AH207</f>
        <v>21207816.925493363</v>
      </c>
      <c r="M207" s="14">
        <f ca="1">M206*(1+Returns!M207)+AI207</f>
        <v>21209598.608921416</v>
      </c>
      <c r="N207" s="14">
        <f ca="1">N206*(1+Returns!N207)+AJ207-R207-T207</f>
        <v>39161402.001467422</v>
      </c>
      <c r="O207" s="17">
        <f ca="1">(Assumptions!$B$16 / 252)*F206</f>
        <v>3362.0993892337478</v>
      </c>
      <c r="P207" s="17">
        <f t="shared" ca="1" si="47"/>
        <v>43675.911447237413</v>
      </c>
      <c r="Q207" s="16">
        <f t="shared" si="48"/>
        <v>0</v>
      </c>
      <c r="R207" s="17">
        <f t="shared" si="49"/>
        <v>0</v>
      </c>
      <c r="S207" s="19">
        <f t="shared" si="50"/>
        <v>0</v>
      </c>
      <c r="T207" s="20">
        <f ca="1">IF(AND(S207=1,F206&gt;D206),[1]Assumptions!$B$19*(F206-D206),0)</f>
        <v>0</v>
      </c>
      <c r="U207" s="21">
        <f ca="1">OFFSET(Assumptions!$B$6,U$1-1,0)*$E207</f>
        <v>8481373.2613747474</v>
      </c>
      <c r="V207" s="21">
        <f ca="1">OFFSET(Assumptions!$B$6,V$1-1,0)*$E207</f>
        <v>10601716.576718435</v>
      </c>
      <c r="W207" s="21">
        <f ca="1">OFFSET(Assumptions!$B$6,W$1-1,0)*$E207</f>
        <v>5300858.2883592173</v>
      </c>
      <c r="X207" s="21">
        <f ca="1">OFFSET(Assumptions!$B$6,X$1-1,0)*$E207</f>
        <v>0</v>
      </c>
      <c r="Y207" s="21">
        <f ca="1">OFFSET(Assumptions!$B$6,Y$1-1,0)*$E207</f>
        <v>0</v>
      </c>
      <c r="Z207" s="21">
        <f ca="1">OFFSET(Assumptions!$B$6,Z$1-1,0)*$E207</f>
        <v>21203433.153436869</v>
      </c>
      <c r="AA207" s="21">
        <f ca="1">OFFSET(Assumptions!$B$6,AA$1-1,0)*$E207</f>
        <v>21203433.153436869</v>
      </c>
      <c r="AB207" s="21">
        <f ca="1">OFFSET(Assumptions!$B$6,AB$1-1,0)*$E207</f>
        <v>39226351.333858207</v>
      </c>
      <c r="AC207" s="24">
        <f t="shared" si="53"/>
        <v>0</v>
      </c>
      <c r="AD207" s="24">
        <f t="shared" si="42"/>
        <v>0</v>
      </c>
      <c r="AE207" s="24">
        <f t="shared" si="42"/>
        <v>0</v>
      </c>
      <c r="AF207" s="24">
        <f t="shared" si="42"/>
        <v>0</v>
      </c>
      <c r="AG207" s="24">
        <f t="shared" si="41"/>
        <v>0</v>
      </c>
      <c r="AH207" s="24">
        <f t="shared" si="41"/>
        <v>0</v>
      </c>
      <c r="AI207" s="24">
        <f t="shared" si="41"/>
        <v>0</v>
      </c>
      <c r="AJ207" s="24">
        <f t="shared" si="51"/>
        <v>0</v>
      </c>
      <c r="AK207" s="26">
        <f t="shared" ca="1" si="52"/>
        <v>6.3602639800075522E-4</v>
      </c>
      <c r="AL207" s="34">
        <f t="shared" ca="1" si="54"/>
        <v>5.9734898557368687E-2</v>
      </c>
    </row>
    <row r="208" spans="1:38" x14ac:dyDescent="0.25">
      <c r="A208" s="4">
        <f t="shared" si="43"/>
        <v>12</v>
      </c>
      <c r="B208" s="4">
        <f t="shared" si="44"/>
        <v>2012</v>
      </c>
      <c r="C208" s="9">
        <v>41263</v>
      </c>
      <c r="D208" s="12">
        <f ca="1">(1+Returns!E208)*D207</f>
        <v>106499628.13281912</v>
      </c>
      <c r="E208" s="12">
        <f t="shared" ca="1" si="45"/>
        <v>106038467.66016373</v>
      </c>
      <c r="F208" s="12">
        <f t="shared" ca="1" si="46"/>
        <v>105991427.51094329</v>
      </c>
      <c r="G208" s="14">
        <f ca="1">G207*(1+Returns!G208)+AC208</f>
        <v>8526154.7886784486</v>
      </c>
      <c r="H208" s="14">
        <f ca="1">H207*(1+Returns!H208)+AD208</f>
        <v>10607005.679596705</v>
      </c>
      <c r="I208" s="14">
        <f ca="1">I207*(1+Returns!I208)+AE208</f>
        <v>5304460.0351183806</v>
      </c>
      <c r="J208" s="14">
        <f ca="1">J207*(1+Returns!J208)+AF208</f>
        <v>0</v>
      </c>
      <c r="K208" s="14">
        <f ca="1">K207*(1+Returns!K208)+AG208</f>
        <v>0</v>
      </c>
      <c r="L208" s="14">
        <f ca="1">L207*(1+Returns!L208)+AH208</f>
        <v>21213627.842312966</v>
      </c>
      <c r="M208" s="14">
        <f ca="1">M207*(1+Returns!M208)+AI208</f>
        <v>21215544.26388707</v>
      </c>
      <c r="N208" s="14">
        <f ca="1">N207*(1+Returns!N208)+AJ208-R208-T208</f>
        <v>39171675.050570168</v>
      </c>
      <c r="O208" s="17">
        <f ca="1">(Assumptions!$B$16 / 252)*F207</f>
        <v>3364.2377731980032</v>
      </c>
      <c r="P208" s="17">
        <f t="shared" ca="1" si="47"/>
        <v>47040.149220435414</v>
      </c>
      <c r="Q208" s="16">
        <f t="shared" si="48"/>
        <v>0</v>
      </c>
      <c r="R208" s="17">
        <f t="shared" si="49"/>
        <v>0</v>
      </c>
      <c r="S208" s="19">
        <f t="shared" si="50"/>
        <v>0</v>
      </c>
      <c r="T208" s="20">
        <f ca="1">IF(AND(S208=1,F207&gt;D207),[1]Assumptions!$B$19*(F207-D207),0)</f>
        <v>0</v>
      </c>
      <c r="U208" s="21">
        <f ca="1">OFFSET(Assumptions!$B$6,U$1-1,0)*$E208</f>
        <v>8483077.4128130991</v>
      </c>
      <c r="V208" s="21">
        <f ca="1">OFFSET(Assumptions!$B$6,V$1-1,0)*$E208</f>
        <v>10603846.766016373</v>
      </c>
      <c r="W208" s="21">
        <f ca="1">OFFSET(Assumptions!$B$6,W$1-1,0)*$E208</f>
        <v>5301923.3830081867</v>
      </c>
      <c r="X208" s="21">
        <f ca="1">OFFSET(Assumptions!$B$6,X$1-1,0)*$E208</f>
        <v>0</v>
      </c>
      <c r="Y208" s="21">
        <f ca="1">OFFSET(Assumptions!$B$6,Y$1-1,0)*$E208</f>
        <v>0</v>
      </c>
      <c r="Z208" s="21">
        <f ca="1">OFFSET(Assumptions!$B$6,Z$1-1,0)*$E208</f>
        <v>21207693.532032747</v>
      </c>
      <c r="AA208" s="21">
        <f ca="1">OFFSET(Assumptions!$B$6,AA$1-1,0)*$E208</f>
        <v>21207693.532032747</v>
      </c>
      <c r="AB208" s="21">
        <f ca="1">OFFSET(Assumptions!$B$6,AB$1-1,0)*$E208</f>
        <v>39234233.034260578</v>
      </c>
      <c r="AC208" s="24">
        <f t="shared" si="53"/>
        <v>0</v>
      </c>
      <c r="AD208" s="24">
        <f t="shared" si="42"/>
        <v>0</v>
      </c>
      <c r="AE208" s="24">
        <f t="shared" si="42"/>
        <v>0</v>
      </c>
      <c r="AF208" s="24">
        <f t="shared" si="42"/>
        <v>0</v>
      </c>
      <c r="AG208" s="24">
        <f t="shared" si="41"/>
        <v>0</v>
      </c>
      <c r="AH208" s="24">
        <f t="shared" si="41"/>
        <v>0</v>
      </c>
      <c r="AI208" s="24">
        <f t="shared" si="41"/>
        <v>0</v>
      </c>
      <c r="AJ208" s="24">
        <f t="shared" si="51"/>
        <v>0</v>
      </c>
      <c r="AK208" s="26">
        <f t="shared" ca="1" si="52"/>
        <v>1.6926549489504339E-4</v>
      </c>
      <c r="AL208" s="34">
        <f t="shared" ca="1" si="54"/>
        <v>5.9914275109430593E-2</v>
      </c>
    </row>
    <row r="209" spans="1:38" x14ac:dyDescent="0.25">
      <c r="A209" s="4">
        <f t="shared" si="43"/>
        <v>12</v>
      </c>
      <c r="B209" s="4">
        <f t="shared" si="44"/>
        <v>2012</v>
      </c>
      <c r="C209" s="9">
        <v>41264</v>
      </c>
      <c r="D209" s="12">
        <f ca="1">(1+Returns!E209)*D208</f>
        <v>106527632.21003664</v>
      </c>
      <c r="E209" s="12">
        <f t="shared" ca="1" si="45"/>
        <v>105882882.13481033</v>
      </c>
      <c r="F209" s="12">
        <f t="shared" ca="1" si="46"/>
        <v>105832477.17836732</v>
      </c>
      <c r="G209" s="14">
        <f ca="1">G208*(1+Returns!G209)+AC209</f>
        <v>8344049.4600215415</v>
      </c>
      <c r="H209" s="14">
        <f ca="1">H208*(1+Returns!H209)+AD209</f>
        <v>10609929.530679984</v>
      </c>
      <c r="I209" s="14">
        <f ca="1">I208*(1+Returns!I209)+AE209</f>
        <v>5305989.3920438802</v>
      </c>
      <c r="J209" s="14">
        <f ca="1">J208*(1+Returns!J209)+AF209</f>
        <v>0</v>
      </c>
      <c r="K209" s="14">
        <f ca="1">K208*(1+Returns!K209)+AG209</f>
        <v>0</v>
      </c>
      <c r="L209" s="14">
        <f ca="1">L208*(1+Returns!L209)+AH209</f>
        <v>21219448.530081466</v>
      </c>
      <c r="M209" s="14">
        <f ca="1">M208*(1+Returns!M209)+AI209</f>
        <v>21221499.947473723</v>
      </c>
      <c r="N209" s="14">
        <f ca="1">N208*(1+Returns!N209)+AJ209-R209-T209</f>
        <v>39181965.274509721</v>
      </c>
      <c r="O209" s="17">
        <f ca="1">(Assumptions!$B$16 / 252)*F208</f>
        <v>3364.8072225696283</v>
      </c>
      <c r="P209" s="17">
        <f t="shared" ca="1" si="47"/>
        <v>50404.956443005045</v>
      </c>
      <c r="Q209" s="16">
        <f t="shared" si="48"/>
        <v>0</v>
      </c>
      <c r="R209" s="17">
        <f t="shared" si="49"/>
        <v>0</v>
      </c>
      <c r="S209" s="19">
        <f t="shared" si="50"/>
        <v>0</v>
      </c>
      <c r="T209" s="20">
        <f ca="1">IF(AND(S209=1,F208&gt;D208),[1]Assumptions!$B$19*(F208-D208),0)</f>
        <v>0</v>
      </c>
      <c r="U209" s="21">
        <f ca="1">OFFSET(Assumptions!$B$6,U$1-1,0)*$E209</f>
        <v>8470630.5707848258</v>
      </c>
      <c r="V209" s="21">
        <f ca="1">OFFSET(Assumptions!$B$6,V$1-1,0)*$E209</f>
        <v>10588288.213481033</v>
      </c>
      <c r="W209" s="21">
        <f ca="1">OFFSET(Assumptions!$B$6,W$1-1,0)*$E209</f>
        <v>5294144.1067405166</v>
      </c>
      <c r="X209" s="21">
        <f ca="1">OFFSET(Assumptions!$B$6,X$1-1,0)*$E209</f>
        <v>0</v>
      </c>
      <c r="Y209" s="21">
        <f ca="1">OFFSET(Assumptions!$B$6,Y$1-1,0)*$E209</f>
        <v>0</v>
      </c>
      <c r="Z209" s="21">
        <f ca="1">OFFSET(Assumptions!$B$6,Z$1-1,0)*$E209</f>
        <v>21176576.426962066</v>
      </c>
      <c r="AA209" s="21">
        <f ca="1">OFFSET(Assumptions!$B$6,AA$1-1,0)*$E209</f>
        <v>21176576.426962066</v>
      </c>
      <c r="AB209" s="21">
        <f ca="1">OFFSET(Assumptions!$B$6,AB$1-1,0)*$E209</f>
        <v>39176666.389879823</v>
      </c>
      <c r="AC209" s="24">
        <f t="shared" si="53"/>
        <v>0</v>
      </c>
      <c r="AD209" s="24">
        <f t="shared" si="42"/>
        <v>0</v>
      </c>
      <c r="AE209" s="24">
        <f t="shared" si="42"/>
        <v>0</v>
      </c>
      <c r="AF209" s="24">
        <f t="shared" si="42"/>
        <v>0</v>
      </c>
      <c r="AG209" s="24">
        <f t="shared" si="41"/>
        <v>0</v>
      </c>
      <c r="AH209" s="24">
        <f t="shared" si="41"/>
        <v>0</v>
      </c>
      <c r="AI209" s="24">
        <f t="shared" si="41"/>
        <v>0</v>
      </c>
      <c r="AJ209" s="24">
        <f t="shared" si="51"/>
        <v>0</v>
      </c>
      <c r="AK209" s="26">
        <f t="shared" ca="1" si="52"/>
        <v>-1.4996527201179832E-3</v>
      </c>
      <c r="AL209" s="34">
        <f t="shared" ca="1" si="54"/>
        <v>5.8324771783670792E-2</v>
      </c>
    </row>
    <row r="210" spans="1:38" x14ac:dyDescent="0.25">
      <c r="A210" s="4">
        <f t="shared" si="43"/>
        <v>12</v>
      </c>
      <c r="B210" s="4">
        <f t="shared" si="44"/>
        <v>2012</v>
      </c>
      <c r="C210" s="9">
        <v>41267</v>
      </c>
      <c r="D210" s="12">
        <f ca="1">(1+Returns!E210)*D209</f>
        <v>106555723.54665042</v>
      </c>
      <c r="E210" s="12">
        <f t="shared" ca="1" si="45"/>
        <v>105908160.06480807</v>
      </c>
      <c r="F210" s="12">
        <f t="shared" ca="1" si="46"/>
        <v>105854395.34718481</v>
      </c>
      <c r="G210" s="14">
        <f ca="1">G209*(1+Returns!G210)+AC210</f>
        <v>8342724.7929311814</v>
      </c>
      <c r="H210" s="14">
        <f ca="1">H209*(1+Returns!H210)+AD210</f>
        <v>10612862.516423425</v>
      </c>
      <c r="I210" s="14">
        <f ca="1">I209*(1+Returns!I210)+AE210</f>
        <v>5307523.5395359155</v>
      </c>
      <c r="J210" s="14">
        <f ca="1">J209*(1+Returns!J210)+AF210</f>
        <v>0</v>
      </c>
      <c r="K210" s="14">
        <f ca="1">K209*(1+Returns!K210)+AG210</f>
        <v>0</v>
      </c>
      <c r="L210" s="14">
        <f ca="1">L209*(1+Returns!L210)+AH210</f>
        <v>21225287.397983495</v>
      </c>
      <c r="M210" s="14">
        <f ca="1">M209*(1+Returns!M210)+AI210</f>
        <v>21227474.2573242</v>
      </c>
      <c r="N210" s="14">
        <f ca="1">N209*(1+Returns!N210)+AJ210-R210-T210</f>
        <v>39192287.560609847</v>
      </c>
      <c r="O210" s="17">
        <f ca="1">(Assumptions!$B$16 / 252)*F209</f>
        <v>3359.7611802656288</v>
      </c>
      <c r="P210" s="17">
        <f t="shared" ca="1" si="47"/>
        <v>53764.717623270677</v>
      </c>
      <c r="Q210" s="16">
        <f t="shared" si="48"/>
        <v>0</v>
      </c>
      <c r="R210" s="17">
        <f t="shared" si="49"/>
        <v>0</v>
      </c>
      <c r="S210" s="19">
        <f t="shared" si="50"/>
        <v>0</v>
      </c>
      <c r="T210" s="20">
        <f ca="1">IF(AND(S210=1,F209&gt;D209),[1]Assumptions!$B$19*(F209-D209),0)</f>
        <v>0</v>
      </c>
      <c r="U210" s="21">
        <f ca="1">OFFSET(Assumptions!$B$6,U$1-1,0)*$E210</f>
        <v>8472652.8051846456</v>
      </c>
      <c r="V210" s="21">
        <f ca="1">OFFSET(Assumptions!$B$6,V$1-1,0)*$E210</f>
        <v>10590816.006480807</v>
      </c>
      <c r="W210" s="21">
        <f ca="1">OFFSET(Assumptions!$B$6,W$1-1,0)*$E210</f>
        <v>5295408.0032404037</v>
      </c>
      <c r="X210" s="21">
        <f ca="1">OFFSET(Assumptions!$B$6,X$1-1,0)*$E210</f>
        <v>0</v>
      </c>
      <c r="Y210" s="21">
        <f ca="1">OFFSET(Assumptions!$B$6,Y$1-1,0)*$E210</f>
        <v>0</v>
      </c>
      <c r="Z210" s="21">
        <f ca="1">OFFSET(Assumptions!$B$6,Z$1-1,0)*$E210</f>
        <v>21181632.012961615</v>
      </c>
      <c r="AA210" s="21">
        <f ca="1">OFFSET(Assumptions!$B$6,AA$1-1,0)*$E210</f>
        <v>21181632.012961615</v>
      </c>
      <c r="AB210" s="21">
        <f ca="1">OFFSET(Assumptions!$B$6,AB$1-1,0)*$E210</f>
        <v>39186019.223978989</v>
      </c>
      <c r="AC210" s="24">
        <f t="shared" si="53"/>
        <v>0</v>
      </c>
      <c r="AD210" s="24">
        <f t="shared" si="42"/>
        <v>0</v>
      </c>
      <c r="AE210" s="24">
        <f t="shared" si="42"/>
        <v>0</v>
      </c>
      <c r="AF210" s="24">
        <f t="shared" si="42"/>
        <v>0</v>
      </c>
      <c r="AG210" s="24">
        <f t="shared" si="41"/>
        <v>0</v>
      </c>
      <c r="AH210" s="24">
        <f t="shared" si="41"/>
        <v>0</v>
      </c>
      <c r="AI210" s="24">
        <f t="shared" si="41"/>
        <v>0</v>
      </c>
      <c r="AJ210" s="24">
        <f t="shared" si="51"/>
        <v>0</v>
      </c>
      <c r="AK210" s="26">
        <f t="shared" ca="1" si="52"/>
        <v>2.0710248311162083E-4</v>
      </c>
      <c r="AL210" s="34">
        <f t="shared" ca="1" si="54"/>
        <v>5.8543953471845711E-2</v>
      </c>
    </row>
    <row r="211" spans="1:38" x14ac:dyDescent="0.25">
      <c r="A211" s="4">
        <f t="shared" si="43"/>
        <v>12</v>
      </c>
      <c r="B211" s="4">
        <f t="shared" si="44"/>
        <v>2012</v>
      </c>
      <c r="C211" s="9">
        <v>41269</v>
      </c>
      <c r="D211" s="12">
        <f ca="1">(1+Returns!E211)*D210</f>
        <v>106583822.29094969</v>
      </c>
      <c r="E211" s="12">
        <f t="shared" ca="1" si="45"/>
        <v>105904698.68038964</v>
      </c>
      <c r="F211" s="12">
        <f t="shared" ca="1" si="46"/>
        <v>105847573.50577122</v>
      </c>
      <c r="G211" s="14">
        <f ca="1">G210*(1+Returns!G211)+AC211</f>
        <v>8312653.5491535868</v>
      </c>
      <c r="H211" s="14">
        <f ca="1">H210*(1+Returns!H211)+AD211</f>
        <v>10615796.312955039</v>
      </c>
      <c r="I211" s="14">
        <f ca="1">I210*(1+Returns!I211)+AE211</f>
        <v>5309058.1306037586</v>
      </c>
      <c r="J211" s="14">
        <f ca="1">J210*(1+Returns!J211)+AF211</f>
        <v>0</v>
      </c>
      <c r="K211" s="14">
        <f ca="1">K210*(1+Returns!K211)+AG211</f>
        <v>0</v>
      </c>
      <c r="L211" s="14">
        <f ca="1">L210*(1+Returns!L211)+AH211</f>
        <v>21231127.872542661</v>
      </c>
      <c r="M211" s="14">
        <f ca="1">M210*(1+Returns!M211)+AI211</f>
        <v>21233450.249071728</v>
      </c>
      <c r="N211" s="14">
        <f ca="1">N210*(1+Returns!N211)+AJ211-R211-T211</f>
        <v>39202612.56606286</v>
      </c>
      <c r="O211" s="17">
        <f ca="1">(Assumptions!$B$16 / 252)*F210</f>
        <v>3360.4569951487238</v>
      </c>
      <c r="P211" s="17">
        <f t="shared" ca="1" si="47"/>
        <v>57125.174618419398</v>
      </c>
      <c r="Q211" s="16">
        <f t="shared" si="48"/>
        <v>0</v>
      </c>
      <c r="R211" s="17">
        <f t="shared" si="49"/>
        <v>0</v>
      </c>
      <c r="S211" s="19">
        <f t="shared" si="50"/>
        <v>0</v>
      </c>
      <c r="T211" s="20">
        <f ca="1">IF(AND(S211=1,F210&gt;D210),[1]Assumptions!$B$19*(F210-D210),0)</f>
        <v>0</v>
      </c>
      <c r="U211" s="21">
        <f ca="1">OFFSET(Assumptions!$B$6,U$1-1,0)*$E211</f>
        <v>8472375.8944311719</v>
      </c>
      <c r="V211" s="21">
        <f ca="1">OFFSET(Assumptions!$B$6,V$1-1,0)*$E211</f>
        <v>10590469.868038965</v>
      </c>
      <c r="W211" s="21">
        <f ca="1">OFFSET(Assumptions!$B$6,W$1-1,0)*$E211</f>
        <v>5295234.9340194827</v>
      </c>
      <c r="X211" s="21">
        <f ca="1">OFFSET(Assumptions!$B$6,X$1-1,0)*$E211</f>
        <v>0</v>
      </c>
      <c r="Y211" s="21">
        <f ca="1">OFFSET(Assumptions!$B$6,Y$1-1,0)*$E211</f>
        <v>0</v>
      </c>
      <c r="Z211" s="21">
        <f ca="1">OFFSET(Assumptions!$B$6,Z$1-1,0)*$E211</f>
        <v>21180939.736077931</v>
      </c>
      <c r="AA211" s="21">
        <f ca="1">OFFSET(Assumptions!$B$6,AA$1-1,0)*$E211</f>
        <v>21180939.736077931</v>
      </c>
      <c r="AB211" s="21">
        <f ca="1">OFFSET(Assumptions!$B$6,AB$1-1,0)*$E211</f>
        <v>39184738.511744164</v>
      </c>
      <c r="AC211" s="24">
        <f t="shared" si="53"/>
        <v>0</v>
      </c>
      <c r="AD211" s="24">
        <f t="shared" si="42"/>
        <v>0</v>
      </c>
      <c r="AE211" s="24">
        <f t="shared" si="42"/>
        <v>0</v>
      </c>
      <c r="AF211" s="24">
        <f t="shared" si="42"/>
        <v>0</v>
      </c>
      <c r="AG211" s="24">
        <f t="shared" si="41"/>
        <v>0</v>
      </c>
      <c r="AH211" s="24">
        <f t="shared" si="41"/>
        <v>0</v>
      </c>
      <c r="AI211" s="24">
        <f t="shared" si="41"/>
        <v>0</v>
      </c>
      <c r="AJ211" s="24">
        <f t="shared" si="51"/>
        <v>0</v>
      </c>
      <c r="AK211" s="26">
        <f t="shared" ca="1" si="52"/>
        <v>-6.4445518688338588E-5</v>
      </c>
      <c r="AL211" s="34">
        <f t="shared" ca="1" si="54"/>
        <v>5.8475735057709866E-2</v>
      </c>
    </row>
    <row r="212" spans="1:38" x14ac:dyDescent="0.25">
      <c r="A212" s="4">
        <f t="shared" si="43"/>
        <v>12</v>
      </c>
      <c r="B212" s="4">
        <f t="shared" si="44"/>
        <v>2012</v>
      </c>
      <c r="C212" s="9">
        <v>41270</v>
      </c>
      <c r="D212" s="12">
        <f ca="1">(1+Returns!E212)*D211</f>
        <v>106612046.75293055</v>
      </c>
      <c r="E212" s="12">
        <f t="shared" ca="1" si="45"/>
        <v>106002142.12375486</v>
      </c>
      <c r="F212" s="12">
        <f t="shared" ca="1" si="46"/>
        <v>105941656.70870769</v>
      </c>
      <c r="G212" s="14">
        <f ca="1">G211*(1+Returns!G212)+AC212</f>
        <v>8383367.9581856187</v>
      </c>
      <c r="H212" s="14">
        <f ca="1">H211*(1+Returns!H212)+AD212</f>
        <v>10618743.253645353</v>
      </c>
      <c r="I212" s="14">
        <f ca="1">I211*(1+Returns!I212)+AE212</f>
        <v>5310599.6064107707</v>
      </c>
      <c r="J212" s="14">
        <f ca="1">J211*(1+Returns!J212)+AF212</f>
        <v>0</v>
      </c>
      <c r="K212" s="14">
        <f ca="1">K211*(1+Returns!K212)+AG212</f>
        <v>0</v>
      </c>
      <c r="L212" s="14">
        <f ca="1">L211*(1+Returns!L212)+AH212</f>
        <v>21236994.510350216</v>
      </c>
      <c r="M212" s="14">
        <f ca="1">M211*(1+Returns!M212)+AI212</f>
        <v>21239453.029403418</v>
      </c>
      <c r="N212" s="14">
        <f ca="1">N211*(1+Returns!N212)+AJ212-R212-T212</f>
        <v>39212983.765759483</v>
      </c>
      <c r="O212" s="17">
        <f ca="1">(Assumptions!$B$16 / 252)*F211</f>
        <v>3360.2404287546419</v>
      </c>
      <c r="P212" s="17">
        <f t="shared" ca="1" si="47"/>
        <v>60485.415047174043</v>
      </c>
      <c r="Q212" s="16">
        <f t="shared" si="48"/>
        <v>0</v>
      </c>
      <c r="R212" s="17">
        <f t="shared" si="49"/>
        <v>0</v>
      </c>
      <c r="S212" s="19">
        <f t="shared" si="50"/>
        <v>0</v>
      </c>
      <c r="T212" s="20">
        <f ca="1">IF(AND(S212=1,F211&gt;D211),[1]Assumptions!$B$19*(F211-D211),0)</f>
        <v>0</v>
      </c>
      <c r="U212" s="21">
        <f ca="1">OFFSET(Assumptions!$B$6,U$1-1,0)*$E212</f>
        <v>8480171.3699003886</v>
      </c>
      <c r="V212" s="21">
        <f ca="1">OFFSET(Assumptions!$B$6,V$1-1,0)*$E212</f>
        <v>10600214.212375486</v>
      </c>
      <c r="W212" s="21">
        <f ca="1">OFFSET(Assumptions!$B$6,W$1-1,0)*$E212</f>
        <v>5300107.1061877431</v>
      </c>
      <c r="X212" s="21">
        <f ca="1">OFFSET(Assumptions!$B$6,X$1-1,0)*$E212</f>
        <v>0</v>
      </c>
      <c r="Y212" s="21">
        <f ca="1">OFFSET(Assumptions!$B$6,Y$1-1,0)*$E212</f>
        <v>0</v>
      </c>
      <c r="Z212" s="21">
        <f ca="1">OFFSET(Assumptions!$B$6,Z$1-1,0)*$E212</f>
        <v>21200428.424750973</v>
      </c>
      <c r="AA212" s="21">
        <f ca="1">OFFSET(Assumptions!$B$6,AA$1-1,0)*$E212</f>
        <v>21200428.424750973</v>
      </c>
      <c r="AB212" s="21">
        <f ca="1">OFFSET(Assumptions!$B$6,AB$1-1,0)*$E212</f>
        <v>39220792.585789301</v>
      </c>
      <c r="AC212" s="24">
        <f t="shared" si="53"/>
        <v>0</v>
      </c>
      <c r="AD212" s="24">
        <f t="shared" si="42"/>
        <v>0</v>
      </c>
      <c r="AE212" s="24">
        <f t="shared" si="42"/>
        <v>0</v>
      </c>
      <c r="AF212" s="24">
        <f t="shared" si="42"/>
        <v>0</v>
      </c>
      <c r="AG212" s="24">
        <f t="shared" si="41"/>
        <v>0</v>
      </c>
      <c r="AH212" s="24">
        <f t="shared" si="41"/>
        <v>0</v>
      </c>
      <c r="AI212" s="24">
        <f t="shared" si="41"/>
        <v>0</v>
      </c>
      <c r="AJ212" s="24">
        <f t="shared" si="51"/>
        <v>0</v>
      </c>
      <c r="AK212" s="26">
        <f t="shared" ca="1" si="52"/>
        <v>8.8885554784434717E-4</v>
      </c>
      <c r="AL212" s="34">
        <f t="shared" ca="1" si="54"/>
        <v>5.9416567087074545E-2</v>
      </c>
    </row>
    <row r="213" spans="1:38" x14ac:dyDescent="0.25">
      <c r="A213" s="4">
        <f t="shared" si="43"/>
        <v>12</v>
      </c>
      <c r="B213" s="4">
        <f t="shared" si="44"/>
        <v>2012</v>
      </c>
      <c r="C213" s="9">
        <v>41271</v>
      </c>
      <c r="D213" s="12">
        <f ca="1">(1+Returns!E213)*D212</f>
        <v>106640278.6890312</v>
      </c>
      <c r="E213" s="12">
        <f t="shared" ca="1" si="45"/>
        <v>106047524.37472036</v>
      </c>
      <c r="F213" s="12">
        <f t="shared" ca="1" si="46"/>
        <v>105983675.73247609</v>
      </c>
      <c r="G213" s="14">
        <f ca="1">G212*(1+Returns!G213)+AC213</f>
        <v>8402013.8473497983</v>
      </c>
      <c r="H213" s="14">
        <f ca="1">H212*(1+Returns!H213)+AD213</f>
        <v>10621691.012405191</v>
      </c>
      <c r="I213" s="14">
        <f ca="1">I212*(1+Returns!I213)+AE213</f>
        <v>5312141.5297826063</v>
      </c>
      <c r="J213" s="14">
        <f ca="1">J212*(1+Returns!J213)+AF213</f>
        <v>0</v>
      </c>
      <c r="K213" s="14">
        <f ca="1">K212*(1+Returns!K213)+AG213</f>
        <v>0</v>
      </c>
      <c r="L213" s="14">
        <f ca="1">L212*(1+Returns!L213)+AH213</f>
        <v>21242862.769241653</v>
      </c>
      <c r="M213" s="14">
        <f ca="1">M212*(1+Returns!M213)+AI213</f>
        <v>21245457.506744839</v>
      </c>
      <c r="N213" s="14">
        <f ca="1">N212*(1+Returns!N213)+AJ213-R213-T213</f>
        <v>39223357.709196284</v>
      </c>
      <c r="O213" s="17">
        <f ca="1">(Assumptions!$B$16 / 252)*F212</f>
        <v>3363.2271971018313</v>
      </c>
      <c r="P213" s="17">
        <f t="shared" ca="1" si="47"/>
        <v>63848.642244275878</v>
      </c>
      <c r="Q213" s="16">
        <f t="shared" si="48"/>
        <v>0</v>
      </c>
      <c r="R213" s="17">
        <f t="shared" si="49"/>
        <v>0</v>
      </c>
      <c r="S213" s="19">
        <f t="shared" si="50"/>
        <v>0</v>
      </c>
      <c r="T213" s="20">
        <f ca="1">IF(AND(S213=1,F212&gt;D212),[1]Assumptions!$B$19*(F212-D212),0)</f>
        <v>0</v>
      </c>
      <c r="U213" s="21">
        <f ca="1">OFFSET(Assumptions!$B$6,U$1-1,0)*$E213</f>
        <v>8483801.9499776289</v>
      </c>
      <c r="V213" s="21">
        <f ca="1">OFFSET(Assumptions!$B$6,V$1-1,0)*$E213</f>
        <v>10604752.437472038</v>
      </c>
      <c r="W213" s="21">
        <f ca="1">OFFSET(Assumptions!$B$6,W$1-1,0)*$E213</f>
        <v>5302376.218736019</v>
      </c>
      <c r="X213" s="21">
        <f ca="1">OFFSET(Assumptions!$B$6,X$1-1,0)*$E213</f>
        <v>0</v>
      </c>
      <c r="Y213" s="21">
        <f ca="1">OFFSET(Assumptions!$B$6,Y$1-1,0)*$E213</f>
        <v>0</v>
      </c>
      <c r="Z213" s="21">
        <f ca="1">OFFSET(Assumptions!$B$6,Z$1-1,0)*$E213</f>
        <v>21209504.874944076</v>
      </c>
      <c r="AA213" s="21">
        <f ca="1">OFFSET(Assumptions!$B$6,AA$1-1,0)*$E213</f>
        <v>21209504.874944076</v>
      </c>
      <c r="AB213" s="21">
        <f ca="1">OFFSET(Assumptions!$B$6,AB$1-1,0)*$E213</f>
        <v>39237584.018646531</v>
      </c>
      <c r="AC213" s="24">
        <f t="shared" si="53"/>
        <v>0</v>
      </c>
      <c r="AD213" s="24">
        <f t="shared" si="42"/>
        <v>0</v>
      </c>
      <c r="AE213" s="24">
        <f t="shared" si="42"/>
        <v>0</v>
      </c>
      <c r="AF213" s="24">
        <f t="shared" si="42"/>
        <v>0</v>
      </c>
      <c r="AG213" s="24">
        <f t="shared" si="41"/>
        <v>0</v>
      </c>
      <c r="AH213" s="24">
        <f t="shared" si="41"/>
        <v>0</v>
      </c>
      <c r="AI213" s="24">
        <f t="shared" si="41"/>
        <v>0</v>
      </c>
      <c r="AJ213" s="24">
        <f t="shared" si="51"/>
        <v>0</v>
      </c>
      <c r="AK213" s="26">
        <f t="shared" ca="1" si="52"/>
        <v>3.966241898964995E-4</v>
      </c>
      <c r="AL213" s="34">
        <f t="shared" ca="1" si="54"/>
        <v>5.9836757324758461E-2</v>
      </c>
    </row>
    <row r="214" spans="1:38" x14ac:dyDescent="0.25">
      <c r="A214" s="4">
        <f t="shared" si="43"/>
        <v>12</v>
      </c>
      <c r="B214" s="4">
        <f t="shared" si="44"/>
        <v>2012</v>
      </c>
      <c r="C214" s="9">
        <v>41274</v>
      </c>
      <c r="D214" s="12">
        <f ca="1">(1+Returns!E214)*D213</f>
        <v>106668518.10123084</v>
      </c>
      <c r="E214" s="12">
        <f t="shared" ca="1" si="45"/>
        <v>106072934.20181021</v>
      </c>
      <c r="F214" s="12">
        <f t="shared" ca="1" si="46"/>
        <v>106005720.99843156</v>
      </c>
      <c r="G214" s="14">
        <f ca="1">G213*(1+Returns!G214)+AC214</f>
        <v>8400679.9831595551</v>
      </c>
      <c r="H214" s="14">
        <f ca="1">H213*(1+Returns!H214)+AD214</f>
        <v>10624639.589461647</v>
      </c>
      <c r="I214" s="14">
        <f ca="1">I213*(1+Returns!I214)+AE214</f>
        <v>5313683.9008492148</v>
      </c>
      <c r="J214" s="14">
        <f ca="1">J213*(1+Returns!J214)+AF214</f>
        <v>0</v>
      </c>
      <c r="K214" s="14">
        <f ca="1">K213*(1+Returns!K214)+AG214</f>
        <v>0</v>
      </c>
      <c r="L214" s="14">
        <f ca="1">L213*(1+Returns!L214)+AH214</f>
        <v>21248732.649664912</v>
      </c>
      <c r="M214" s="14">
        <f ca="1">M213*(1+Returns!M214)+AI214</f>
        <v>21251463.681575745</v>
      </c>
      <c r="N214" s="14">
        <f ca="1">N213*(1+Returns!N214)+AJ214-R214-T214</f>
        <v>39233734.39709913</v>
      </c>
      <c r="O214" s="17">
        <f ca="1">(Assumptions!$B$16 / 252)*F213</f>
        <v>3364.56113436432</v>
      </c>
      <c r="P214" s="17">
        <f t="shared" ca="1" si="47"/>
        <v>67213.203378640203</v>
      </c>
      <c r="Q214" s="16">
        <f t="shared" si="48"/>
        <v>0</v>
      </c>
      <c r="R214" s="17">
        <f t="shared" si="49"/>
        <v>0</v>
      </c>
      <c r="S214" s="19">
        <f t="shared" si="50"/>
        <v>0</v>
      </c>
      <c r="T214" s="20">
        <f ca="1">IF(AND(S214=1,F213&gt;D213),[1]Assumptions!$B$19*(F213-D213),0)</f>
        <v>0</v>
      </c>
      <c r="U214" s="21">
        <f ca="1">OFFSET(Assumptions!$B$6,U$1-1,0)*$E214</f>
        <v>8485834.7361448165</v>
      </c>
      <c r="V214" s="21">
        <f ca="1">OFFSET(Assumptions!$B$6,V$1-1,0)*$E214</f>
        <v>10607293.420181021</v>
      </c>
      <c r="W214" s="21">
        <f ca="1">OFFSET(Assumptions!$B$6,W$1-1,0)*$E214</f>
        <v>5303646.7100905105</v>
      </c>
      <c r="X214" s="21">
        <f ca="1">OFFSET(Assumptions!$B$6,X$1-1,0)*$E214</f>
        <v>0</v>
      </c>
      <c r="Y214" s="21">
        <f ca="1">OFFSET(Assumptions!$B$6,Y$1-1,0)*$E214</f>
        <v>0</v>
      </c>
      <c r="Z214" s="21">
        <f ca="1">OFFSET(Assumptions!$B$6,Z$1-1,0)*$E214</f>
        <v>21214586.840362042</v>
      </c>
      <c r="AA214" s="21">
        <f ca="1">OFFSET(Assumptions!$B$6,AA$1-1,0)*$E214</f>
        <v>21214586.840362042</v>
      </c>
      <c r="AB214" s="21">
        <f ca="1">OFFSET(Assumptions!$B$6,AB$1-1,0)*$E214</f>
        <v>39246985.654669777</v>
      </c>
      <c r="AC214" s="24">
        <f t="shared" si="53"/>
        <v>0</v>
      </c>
      <c r="AD214" s="24">
        <f t="shared" si="42"/>
        <v>0</v>
      </c>
      <c r="AE214" s="24">
        <f t="shared" si="42"/>
        <v>0</v>
      </c>
      <c r="AF214" s="24">
        <f t="shared" si="42"/>
        <v>0</v>
      </c>
      <c r="AG214" s="24">
        <f t="shared" si="41"/>
        <v>0</v>
      </c>
      <c r="AH214" s="24">
        <f t="shared" si="41"/>
        <v>0</v>
      </c>
      <c r="AI214" s="24">
        <f t="shared" si="41"/>
        <v>0</v>
      </c>
      <c r="AJ214" s="24">
        <f t="shared" si="51"/>
        <v>0</v>
      </c>
      <c r="AK214" s="26">
        <f t="shared" ca="1" si="52"/>
        <v>2.0800624061312334E-4</v>
      </c>
      <c r="AL214" s="34">
        <f t="shared" ca="1" si="54"/>
        <v>6.0057209984313076E-2</v>
      </c>
    </row>
    <row r="215" spans="1:38" x14ac:dyDescent="0.25">
      <c r="A215" s="4">
        <f t="shared" si="43"/>
        <v>1</v>
      </c>
      <c r="B215" s="4">
        <f t="shared" si="44"/>
        <v>2013</v>
      </c>
      <c r="C215" s="9">
        <v>41276</v>
      </c>
      <c r="D215" s="12">
        <f ca="1">(1+Returns!E215)*D214</f>
        <v>106696764.99150923</v>
      </c>
      <c r="E215" s="12">
        <f t="shared" ca="1" si="45"/>
        <v>106088679.05315067</v>
      </c>
      <c r="F215" s="12">
        <f t="shared" ca="1" si="46"/>
        <v>106085313.79216659</v>
      </c>
      <c r="G215" s="14">
        <f ca="1">G214*(1+Returns!G215)+AC215</f>
        <v>8542041.7680939473</v>
      </c>
      <c r="H215" s="14">
        <f ca="1">H214*(1+Returns!H215)+AD215</f>
        <v>10610242.815761255</v>
      </c>
      <c r="I215" s="14">
        <f ca="1">I214*(1+Returns!I215)+AE215</f>
        <v>5305189.5289818794</v>
      </c>
      <c r="J215" s="14">
        <f ca="1">J214*(1+Returns!J215)+AF215</f>
        <v>0</v>
      </c>
      <c r="K215" s="14">
        <f ca="1">K214*(1+Returns!K215)+AG215</f>
        <v>0</v>
      </c>
      <c r="L215" s="14">
        <f ca="1">L214*(1+Returns!L215)+AH215</f>
        <v>21220458.34276519</v>
      </c>
      <c r="M215" s="14">
        <f ca="1">M214*(1+Returns!M215)+AI215</f>
        <v>21220594.713162318</v>
      </c>
      <c r="N215" s="14">
        <f ca="1">N214*(1+Returns!N215)+AJ215-R215-T215</f>
        <v>39190151.884386078</v>
      </c>
      <c r="O215" s="17">
        <f ca="1">(Assumptions!$B$16 / 252)*F214</f>
        <v>3365.2609840771925</v>
      </c>
      <c r="P215" s="17">
        <f t="shared" ca="1" si="47"/>
        <v>3365.2609840771911</v>
      </c>
      <c r="Q215" s="16">
        <f t="shared" si="48"/>
        <v>1</v>
      </c>
      <c r="R215" s="17">
        <f t="shared" ca="1" si="49"/>
        <v>67213.203378640203</v>
      </c>
      <c r="S215" s="19">
        <f t="shared" si="50"/>
        <v>1</v>
      </c>
      <c r="T215" s="20">
        <f ca="1">IF(AND(S215=1,F214&gt;D214),[1]Assumptions!$B$19*(F214-D214),0)</f>
        <v>0</v>
      </c>
      <c r="U215" s="21">
        <f ca="1">OFFSET(Assumptions!$B$6,U$1-1,0)*$E215</f>
        <v>8487094.3242520541</v>
      </c>
      <c r="V215" s="21">
        <f ca="1">OFFSET(Assumptions!$B$6,V$1-1,0)*$E215</f>
        <v>10608867.905315068</v>
      </c>
      <c r="W215" s="21">
        <f ca="1">OFFSET(Assumptions!$B$6,W$1-1,0)*$E215</f>
        <v>5304433.9526575338</v>
      </c>
      <c r="X215" s="21">
        <f ca="1">OFFSET(Assumptions!$B$6,X$1-1,0)*$E215</f>
        <v>0</v>
      </c>
      <c r="Y215" s="21">
        <f ca="1">OFFSET(Assumptions!$B$6,Y$1-1,0)*$E215</f>
        <v>0</v>
      </c>
      <c r="Z215" s="21">
        <f ca="1">OFFSET(Assumptions!$B$6,Z$1-1,0)*$E215</f>
        <v>21217735.810630135</v>
      </c>
      <c r="AA215" s="21">
        <f ca="1">OFFSET(Assumptions!$B$6,AA$1-1,0)*$E215</f>
        <v>21217735.810630135</v>
      </c>
      <c r="AB215" s="21">
        <f ca="1">OFFSET(Assumptions!$B$6,AB$1-1,0)*$E215</f>
        <v>39252811.249665745</v>
      </c>
      <c r="AC215" s="24">
        <f t="shared" ca="1" si="53"/>
        <v>85154.752985261381</v>
      </c>
      <c r="AD215" s="24">
        <f t="shared" ca="1" si="42"/>
        <v>-17346.16928062588</v>
      </c>
      <c r="AE215" s="24">
        <f t="shared" ca="1" si="42"/>
        <v>-10037.190758704208</v>
      </c>
      <c r="AF215" s="24">
        <f t="shared" ca="1" si="42"/>
        <v>0</v>
      </c>
      <c r="AG215" s="24">
        <f t="shared" ca="1" si="41"/>
        <v>0</v>
      </c>
      <c r="AH215" s="24">
        <f t="shared" ca="1" si="41"/>
        <v>-34145.809302870184</v>
      </c>
      <c r="AI215" s="24">
        <f t="shared" ca="1" si="41"/>
        <v>-36876.841213703156</v>
      </c>
      <c r="AJ215" s="24">
        <f t="shared" ca="1" si="51"/>
        <v>13251.257570642047</v>
      </c>
      <c r="AK215" s="26">
        <f t="shared" ca="1" si="52"/>
        <v>7.508348887717009E-4</v>
      </c>
      <c r="AL215" s="34">
        <f t="shared" ca="1" si="54"/>
        <v>6.0853137921663247E-2</v>
      </c>
    </row>
    <row r="216" spans="1:38" x14ac:dyDescent="0.25">
      <c r="A216" s="4">
        <f t="shared" si="43"/>
        <v>1</v>
      </c>
      <c r="B216" s="4">
        <f t="shared" si="44"/>
        <v>2013</v>
      </c>
      <c r="C216" s="9">
        <v>41277</v>
      </c>
      <c r="D216" s="12">
        <f ca="1">(1+Returns!E216)*D215</f>
        <v>106725098.31745271</v>
      </c>
      <c r="E216" s="12">
        <f t="shared" ca="1" si="45"/>
        <v>106106710.35379134</v>
      </c>
      <c r="F216" s="12">
        <f t="shared" ca="1" si="46"/>
        <v>106099977.30506784</v>
      </c>
      <c r="G216" s="14">
        <f ca="1">G215*(1+Returns!G216)+AC216</f>
        <v>8533282.0067989901</v>
      </c>
      <c r="H216" s="14">
        <f ca="1">H215*(1+Returns!H216)+AD216</f>
        <v>10613196.432510426</v>
      </c>
      <c r="I216" s="14">
        <f ca="1">I215*(1+Returns!I216)+AE216</f>
        <v>5306734.1723489957</v>
      </c>
      <c r="J216" s="14">
        <f ca="1">J215*(1+Returns!J216)+AF216</f>
        <v>0</v>
      </c>
      <c r="K216" s="14">
        <f ca="1">K215*(1+Returns!K216)+AG216</f>
        <v>0</v>
      </c>
      <c r="L216" s="14">
        <f ca="1">L215*(1+Returns!L216)+AH216</f>
        <v>21226338.39472156</v>
      </c>
      <c r="M216" s="14">
        <f ca="1">M215*(1+Returns!M216)+AI216</f>
        <v>21226610.586272322</v>
      </c>
      <c r="N216" s="14">
        <f ca="1">N215*(1+Returns!N216)+AJ216-R216-T216</f>
        <v>39200548.761139043</v>
      </c>
      <c r="O216" s="17">
        <f ca="1">(Assumptions!$B$16 / 252)*F215</f>
        <v>3367.7877394338598</v>
      </c>
      <c r="P216" s="17">
        <f t="shared" ca="1" si="47"/>
        <v>6733.0487235110504</v>
      </c>
      <c r="Q216" s="16">
        <f t="shared" si="48"/>
        <v>0</v>
      </c>
      <c r="R216" s="17">
        <f t="shared" si="49"/>
        <v>0</v>
      </c>
      <c r="S216" s="19">
        <f t="shared" si="50"/>
        <v>0</v>
      </c>
      <c r="T216" s="20">
        <f ca="1">IF(AND(S216=1,F215&gt;D215),[1]Assumptions!$B$19*(F215-D215),0)</f>
        <v>0</v>
      </c>
      <c r="U216" s="21">
        <f ca="1">OFFSET(Assumptions!$B$6,U$1-1,0)*$E216</f>
        <v>8488536.8283033073</v>
      </c>
      <c r="V216" s="21">
        <f ca="1">OFFSET(Assumptions!$B$6,V$1-1,0)*$E216</f>
        <v>10610671.035379134</v>
      </c>
      <c r="W216" s="21">
        <f ca="1">OFFSET(Assumptions!$B$6,W$1-1,0)*$E216</f>
        <v>5305335.5176895671</v>
      </c>
      <c r="X216" s="21">
        <f ca="1">OFFSET(Assumptions!$B$6,X$1-1,0)*$E216</f>
        <v>0</v>
      </c>
      <c r="Y216" s="21">
        <f ca="1">OFFSET(Assumptions!$B$6,Y$1-1,0)*$E216</f>
        <v>0</v>
      </c>
      <c r="Z216" s="21">
        <f ca="1">OFFSET(Assumptions!$B$6,Z$1-1,0)*$E216</f>
        <v>21221342.070758268</v>
      </c>
      <c r="AA216" s="21">
        <f ca="1">OFFSET(Assumptions!$B$6,AA$1-1,0)*$E216</f>
        <v>21221342.070758268</v>
      </c>
      <c r="AB216" s="21">
        <f ca="1">OFFSET(Assumptions!$B$6,AB$1-1,0)*$E216</f>
        <v>39259482.830902793</v>
      </c>
      <c r="AC216" s="24">
        <f t="shared" si="53"/>
        <v>0</v>
      </c>
      <c r="AD216" s="24">
        <f t="shared" si="42"/>
        <v>0</v>
      </c>
      <c r="AE216" s="24">
        <f t="shared" si="42"/>
        <v>0</v>
      </c>
      <c r="AF216" s="24">
        <f t="shared" si="42"/>
        <v>0</v>
      </c>
      <c r="AG216" s="24">
        <f t="shared" si="41"/>
        <v>0</v>
      </c>
      <c r="AH216" s="24">
        <f t="shared" si="41"/>
        <v>0</v>
      </c>
      <c r="AI216" s="24">
        <f t="shared" si="41"/>
        <v>0</v>
      </c>
      <c r="AJ216" s="24">
        <f t="shared" si="51"/>
        <v>0</v>
      </c>
      <c r="AK216" s="26">
        <f t="shared" ca="1" si="52"/>
        <v>1.3822377836358868E-4</v>
      </c>
      <c r="AL216" s="34">
        <f t="shared" ca="1" si="54"/>
        <v>6.0999773050675721E-2</v>
      </c>
    </row>
    <row r="217" spans="1:38" x14ac:dyDescent="0.25">
      <c r="A217" s="4">
        <f t="shared" si="43"/>
        <v>1</v>
      </c>
      <c r="B217" s="4">
        <f t="shared" si="44"/>
        <v>2013</v>
      </c>
      <c r="C217" s="9">
        <v>41278</v>
      </c>
      <c r="D217" s="12">
        <f ca="1">(1+Returns!E217)*D216</f>
        <v>106753439.16731091</v>
      </c>
      <c r="E217" s="12">
        <f t="shared" ca="1" si="45"/>
        <v>106211830.04259723</v>
      </c>
      <c r="F217" s="12">
        <f t="shared" ca="1" si="46"/>
        <v>106201728.74062595</v>
      </c>
      <c r="G217" s="14">
        <f ca="1">G216*(1+Returns!G217)+AC217</f>
        <v>8611603.2687279005</v>
      </c>
      <c r="H217" s="14">
        <f ca="1">H216*(1+Returns!H217)+AD217</f>
        <v>10616150.871469989</v>
      </c>
      <c r="I217" s="14">
        <f ca="1">I216*(1+Returns!I217)+AE217</f>
        <v>5308279.2654499281</v>
      </c>
      <c r="J217" s="14">
        <f ca="1">J216*(1+Returns!J217)+AF217</f>
        <v>0</v>
      </c>
      <c r="K217" s="14">
        <f ca="1">K216*(1+Returns!K217)+AG217</f>
        <v>0</v>
      </c>
      <c r="L217" s="14">
        <f ca="1">L216*(1+Returns!L217)+AH217</f>
        <v>21232220.076002352</v>
      </c>
      <c r="M217" s="14">
        <f ca="1">M216*(1+Returns!M217)+AI217</f>
        <v>21232628.164835438</v>
      </c>
      <c r="N217" s="14">
        <f ca="1">N216*(1+Returns!N217)+AJ217-R217-T217</f>
        <v>39210948.396111637</v>
      </c>
      <c r="O217" s="17">
        <f ca="1">(Assumptions!$B$16 / 252)*F216</f>
        <v>3368.2532477799314</v>
      </c>
      <c r="P217" s="17">
        <f t="shared" ca="1" si="47"/>
        <v>10101.301971290981</v>
      </c>
      <c r="Q217" s="16">
        <f t="shared" si="48"/>
        <v>0</v>
      </c>
      <c r="R217" s="17">
        <f t="shared" si="49"/>
        <v>0</v>
      </c>
      <c r="S217" s="19">
        <f t="shared" si="50"/>
        <v>0</v>
      </c>
      <c r="T217" s="20">
        <f ca="1">IF(AND(S217=1,F216&gt;D216),[1]Assumptions!$B$19*(F216-D216),0)</f>
        <v>0</v>
      </c>
      <c r="U217" s="21">
        <f ca="1">OFFSET(Assumptions!$B$6,U$1-1,0)*$E217</f>
        <v>8496946.4034077786</v>
      </c>
      <c r="V217" s="21">
        <f ca="1">OFFSET(Assumptions!$B$6,V$1-1,0)*$E217</f>
        <v>10621183.004259724</v>
      </c>
      <c r="W217" s="21">
        <f ca="1">OFFSET(Assumptions!$B$6,W$1-1,0)*$E217</f>
        <v>5310591.5021298621</v>
      </c>
      <c r="X217" s="21">
        <f ca="1">OFFSET(Assumptions!$B$6,X$1-1,0)*$E217</f>
        <v>0</v>
      </c>
      <c r="Y217" s="21">
        <f ca="1">OFFSET(Assumptions!$B$6,Y$1-1,0)*$E217</f>
        <v>0</v>
      </c>
      <c r="Z217" s="21">
        <f ca="1">OFFSET(Assumptions!$B$6,Z$1-1,0)*$E217</f>
        <v>21242366.008519448</v>
      </c>
      <c r="AA217" s="21">
        <f ca="1">OFFSET(Assumptions!$B$6,AA$1-1,0)*$E217</f>
        <v>21242366.008519448</v>
      </c>
      <c r="AB217" s="21">
        <f ca="1">OFFSET(Assumptions!$B$6,AB$1-1,0)*$E217</f>
        <v>39298377.115760975</v>
      </c>
      <c r="AC217" s="24">
        <f t="shared" si="53"/>
        <v>0</v>
      </c>
      <c r="AD217" s="24">
        <f t="shared" si="42"/>
        <v>0</v>
      </c>
      <c r="AE217" s="24">
        <f t="shared" si="42"/>
        <v>0</v>
      </c>
      <c r="AF217" s="24">
        <f t="shared" si="42"/>
        <v>0</v>
      </c>
      <c r="AG217" s="24">
        <f t="shared" si="41"/>
        <v>0</v>
      </c>
      <c r="AH217" s="24">
        <f t="shared" si="41"/>
        <v>0</v>
      </c>
      <c r="AI217" s="24">
        <f t="shared" si="41"/>
        <v>0</v>
      </c>
      <c r="AJ217" s="24">
        <f t="shared" si="51"/>
        <v>0</v>
      </c>
      <c r="AK217" s="26">
        <f t="shared" ca="1" si="52"/>
        <v>9.5901467787817829E-4</v>
      </c>
      <c r="AL217" s="34">
        <f t="shared" ca="1" si="54"/>
        <v>6.2017287406256782E-2</v>
      </c>
    </row>
    <row r="218" spans="1:38" x14ac:dyDescent="0.25">
      <c r="A218" s="4">
        <f t="shared" si="43"/>
        <v>1</v>
      </c>
      <c r="B218" s="4">
        <f t="shared" si="44"/>
        <v>2013</v>
      </c>
      <c r="C218" s="9">
        <v>41281</v>
      </c>
      <c r="D218" s="12">
        <f ca="1">(1+Returns!E218)*D217</f>
        <v>106781828.10938868</v>
      </c>
      <c r="E218" s="12">
        <f t="shared" ca="1" si="45"/>
        <v>106248921.0906364</v>
      </c>
      <c r="F218" s="12">
        <f t="shared" ca="1" si="46"/>
        <v>106235448.30521303</v>
      </c>
      <c r="G218" s="14">
        <f ca="1">G217*(1+Returns!G218)+AC218</f>
        <v>8621850.2085474897</v>
      </c>
      <c r="H218" s="14">
        <f ca="1">H217*(1+Returns!H218)+AD218</f>
        <v>10619110.355094718</v>
      </c>
      <c r="I218" s="14">
        <f ca="1">I217*(1+Returns!I218)+AE218</f>
        <v>5309827.0130548226</v>
      </c>
      <c r="J218" s="14">
        <f ca="1">J217*(1+Returns!J218)+AF218</f>
        <v>0</v>
      </c>
      <c r="K218" s="14">
        <f ca="1">K217*(1+Returns!K218)+AG218</f>
        <v>0</v>
      </c>
      <c r="L218" s="14">
        <f ca="1">L217*(1+Returns!L218)+AH218</f>
        <v>21238111.793969646</v>
      </c>
      <c r="M218" s="14">
        <f ca="1">M217*(1+Returns!M218)+AI218</f>
        <v>21238656.043713607</v>
      </c>
      <c r="N218" s="14">
        <f ca="1">N217*(1+Returns!N218)+AJ218-R218-T218</f>
        <v>39221365.676256128</v>
      </c>
      <c r="O218" s="17">
        <f ca="1">(Assumptions!$B$16 / 252)*F217</f>
        <v>3371.4834520833633</v>
      </c>
      <c r="P218" s="17">
        <f t="shared" ca="1" si="47"/>
        <v>13472.785423374344</v>
      </c>
      <c r="Q218" s="16">
        <f t="shared" si="48"/>
        <v>0</v>
      </c>
      <c r="R218" s="17">
        <f t="shared" si="49"/>
        <v>0</v>
      </c>
      <c r="S218" s="19">
        <f t="shared" si="50"/>
        <v>0</v>
      </c>
      <c r="T218" s="20">
        <f ca="1">IF(AND(S218=1,F217&gt;D217),[1]Assumptions!$B$19*(F217-D217),0)</f>
        <v>0</v>
      </c>
      <c r="U218" s="21">
        <f ca="1">OFFSET(Assumptions!$B$6,U$1-1,0)*$E218</f>
        <v>8499913.6872509122</v>
      </c>
      <c r="V218" s="21">
        <f ca="1">OFFSET(Assumptions!$B$6,V$1-1,0)*$E218</f>
        <v>10624892.10906364</v>
      </c>
      <c r="W218" s="21">
        <f ca="1">OFFSET(Assumptions!$B$6,W$1-1,0)*$E218</f>
        <v>5312446.0545318201</v>
      </c>
      <c r="X218" s="21">
        <f ca="1">OFFSET(Assumptions!$B$6,X$1-1,0)*$E218</f>
        <v>0</v>
      </c>
      <c r="Y218" s="21">
        <f ca="1">OFFSET(Assumptions!$B$6,Y$1-1,0)*$E218</f>
        <v>0</v>
      </c>
      <c r="Z218" s="21">
        <f ca="1">OFFSET(Assumptions!$B$6,Z$1-1,0)*$E218</f>
        <v>21249784.21812728</v>
      </c>
      <c r="AA218" s="21">
        <f ca="1">OFFSET(Assumptions!$B$6,AA$1-1,0)*$E218</f>
        <v>21249784.21812728</v>
      </c>
      <c r="AB218" s="21">
        <f ca="1">OFFSET(Assumptions!$B$6,AB$1-1,0)*$E218</f>
        <v>39312100.803535469</v>
      </c>
      <c r="AC218" s="24">
        <f t="shared" si="53"/>
        <v>0</v>
      </c>
      <c r="AD218" s="24">
        <f t="shared" si="42"/>
        <v>0</v>
      </c>
      <c r="AE218" s="24">
        <f t="shared" si="42"/>
        <v>0</v>
      </c>
      <c r="AF218" s="24">
        <f t="shared" si="42"/>
        <v>0</v>
      </c>
      <c r="AG218" s="24">
        <f t="shared" si="41"/>
        <v>0</v>
      </c>
      <c r="AH218" s="24">
        <f t="shared" si="41"/>
        <v>0</v>
      </c>
      <c r="AI218" s="24">
        <f t="shared" si="41"/>
        <v>0</v>
      </c>
      <c r="AJ218" s="24">
        <f t="shared" si="51"/>
        <v>0</v>
      </c>
      <c r="AK218" s="26">
        <f t="shared" ca="1" si="52"/>
        <v>3.1750485596560019E-4</v>
      </c>
      <c r="AL218" s="34">
        <f t="shared" ca="1" si="54"/>
        <v>6.2354483052127652E-2</v>
      </c>
    </row>
    <row r="219" spans="1:38" x14ac:dyDescent="0.25">
      <c r="A219" s="4">
        <f t="shared" si="43"/>
        <v>1</v>
      </c>
      <c r="B219" s="4">
        <f t="shared" si="44"/>
        <v>2013</v>
      </c>
      <c r="C219" s="9">
        <v>41282</v>
      </c>
      <c r="D219" s="12">
        <f ca="1">(1+Returns!E219)*D218</f>
        <v>106810184.02384312</v>
      </c>
      <c r="E219" s="12">
        <f t="shared" ca="1" si="45"/>
        <v>106330374.84778477</v>
      </c>
      <c r="F219" s="12">
        <f t="shared" ca="1" si="46"/>
        <v>106313529.50844695</v>
      </c>
      <c r="G219" s="14">
        <f ca="1">G218*(1+Returns!G219)+AC219</f>
        <v>8676490.7923235819</v>
      </c>
      <c r="H219" s="14">
        <f ca="1">H218*(1+Returns!H219)+AD219</f>
        <v>10622066.440337133</v>
      </c>
      <c r="I219" s="14">
        <f ca="1">I218*(1+Returns!I219)+AE219</f>
        <v>5311373.0066581508</v>
      </c>
      <c r="J219" s="14">
        <f ca="1">J218*(1+Returns!J219)+AF219</f>
        <v>0</v>
      </c>
      <c r="K219" s="14">
        <f ca="1">K218*(1+Returns!K219)+AG219</f>
        <v>0</v>
      </c>
      <c r="L219" s="14">
        <f ca="1">L218*(1+Returns!L219)+AH219</f>
        <v>21243996.737583332</v>
      </c>
      <c r="M219" s="14">
        <f ca="1">M218*(1+Returns!M219)+AI219</f>
        <v>21244677.037069969</v>
      </c>
      <c r="N219" s="14">
        <f ca="1">N218*(1+Returns!N219)+AJ219-R219-T219</f>
        <v>39231770.833812602</v>
      </c>
      <c r="O219" s="17">
        <f ca="1">(Assumptions!$B$16 / 252)*F218</f>
        <v>3372.5539144512072</v>
      </c>
      <c r="P219" s="17">
        <f t="shared" ca="1" si="47"/>
        <v>16845.33933782555</v>
      </c>
      <c r="Q219" s="16">
        <f t="shared" si="48"/>
        <v>0</v>
      </c>
      <c r="R219" s="17">
        <f t="shared" si="49"/>
        <v>0</v>
      </c>
      <c r="S219" s="19">
        <f t="shared" si="50"/>
        <v>0</v>
      </c>
      <c r="T219" s="20">
        <f ca="1">IF(AND(S219=1,F218&gt;D218),[1]Assumptions!$B$19*(F218-D218),0)</f>
        <v>0</v>
      </c>
      <c r="U219" s="21">
        <f ca="1">OFFSET(Assumptions!$B$6,U$1-1,0)*$E219</f>
        <v>8506429.9878227822</v>
      </c>
      <c r="V219" s="21">
        <f ca="1">OFFSET(Assumptions!$B$6,V$1-1,0)*$E219</f>
        <v>10633037.484778479</v>
      </c>
      <c r="W219" s="21">
        <f ca="1">OFFSET(Assumptions!$B$6,W$1-1,0)*$E219</f>
        <v>5316518.7423892394</v>
      </c>
      <c r="X219" s="21">
        <f ca="1">OFFSET(Assumptions!$B$6,X$1-1,0)*$E219</f>
        <v>0</v>
      </c>
      <c r="Y219" s="21">
        <f ca="1">OFFSET(Assumptions!$B$6,Y$1-1,0)*$E219</f>
        <v>0</v>
      </c>
      <c r="Z219" s="21">
        <f ca="1">OFFSET(Assumptions!$B$6,Z$1-1,0)*$E219</f>
        <v>21266074.969556957</v>
      </c>
      <c r="AA219" s="21">
        <f ca="1">OFFSET(Assumptions!$B$6,AA$1-1,0)*$E219</f>
        <v>21266074.969556957</v>
      </c>
      <c r="AB219" s="21">
        <f ca="1">OFFSET(Assumptions!$B$6,AB$1-1,0)*$E219</f>
        <v>39342238.693680368</v>
      </c>
      <c r="AC219" s="24">
        <f t="shared" si="53"/>
        <v>0</v>
      </c>
      <c r="AD219" s="24">
        <f t="shared" si="42"/>
        <v>0</v>
      </c>
      <c r="AE219" s="24">
        <f t="shared" si="42"/>
        <v>0</v>
      </c>
      <c r="AF219" s="24">
        <f t="shared" si="42"/>
        <v>0</v>
      </c>
      <c r="AG219" s="24">
        <f t="shared" si="41"/>
        <v>0</v>
      </c>
      <c r="AH219" s="24">
        <f t="shared" si="41"/>
        <v>0</v>
      </c>
      <c r="AI219" s="24">
        <f t="shared" si="41"/>
        <v>0</v>
      </c>
      <c r="AJ219" s="24">
        <f t="shared" si="51"/>
        <v>0</v>
      </c>
      <c r="AK219" s="26">
        <f t="shared" ca="1" si="52"/>
        <v>7.3498257389181809E-4</v>
      </c>
      <c r="AL219" s="34">
        <f t="shared" ca="1" si="54"/>
        <v>6.3135295084466803E-2</v>
      </c>
    </row>
    <row r="220" spans="1:38" x14ac:dyDescent="0.25">
      <c r="A220" s="4">
        <f t="shared" si="43"/>
        <v>1</v>
      </c>
      <c r="B220" s="4">
        <f t="shared" si="44"/>
        <v>2013</v>
      </c>
      <c r="C220" s="9">
        <v>41283</v>
      </c>
      <c r="D220" s="12">
        <f ca="1">(1+Returns!E220)*D219</f>
        <v>106838507.94844256</v>
      </c>
      <c r="E220" s="12">
        <f t="shared" ca="1" si="45"/>
        <v>106270075.50248043</v>
      </c>
      <c r="F220" s="12">
        <f t="shared" ca="1" si="46"/>
        <v>106249855.1304598</v>
      </c>
      <c r="G220" s="14">
        <f ca="1">G219*(1+Returns!G220)+AC220</f>
        <v>8589408.229370309</v>
      </c>
      <c r="H220" s="14">
        <f ca="1">H219*(1+Returns!H220)+AD220</f>
        <v>10625019.235053569</v>
      </c>
      <c r="I220" s="14">
        <f ca="1">I219*(1+Returns!I220)+AE220</f>
        <v>5312917.3024961827</v>
      </c>
      <c r="J220" s="14">
        <f ca="1">J219*(1+Returns!J220)+AF220</f>
        <v>0</v>
      </c>
      <c r="K220" s="14">
        <f ca="1">K219*(1+Returns!K220)+AG220</f>
        <v>0</v>
      </c>
      <c r="L220" s="14">
        <f ca="1">L219*(1+Returns!L220)+AH220</f>
        <v>21249875.121628165</v>
      </c>
      <c r="M220" s="14">
        <f ca="1">M219*(1+Returns!M220)+AI220</f>
        <v>21250691.364320338</v>
      </c>
      <c r="N220" s="14">
        <f ca="1">N219*(1+Returns!N220)+AJ220-R220-T220</f>
        <v>39242164.249611869</v>
      </c>
      <c r="O220" s="17">
        <f ca="1">(Assumptions!$B$16 / 252)*F219</f>
        <v>3375.0326828078396</v>
      </c>
      <c r="P220" s="17">
        <f t="shared" ca="1" si="47"/>
        <v>20220.372020633389</v>
      </c>
      <c r="Q220" s="16">
        <f t="shared" si="48"/>
        <v>0</v>
      </c>
      <c r="R220" s="17">
        <f t="shared" si="49"/>
        <v>0</v>
      </c>
      <c r="S220" s="19">
        <f t="shared" si="50"/>
        <v>0</v>
      </c>
      <c r="T220" s="20">
        <f ca="1">IF(AND(S220=1,F219&gt;D219),[1]Assumptions!$B$19*(F219-D219),0)</f>
        <v>0</v>
      </c>
      <c r="U220" s="21">
        <f ca="1">OFFSET(Assumptions!$B$6,U$1-1,0)*$E220</f>
        <v>8501606.0401984341</v>
      </c>
      <c r="V220" s="21">
        <f ca="1">OFFSET(Assumptions!$B$6,V$1-1,0)*$E220</f>
        <v>10627007.550248044</v>
      </c>
      <c r="W220" s="21">
        <f ca="1">OFFSET(Assumptions!$B$6,W$1-1,0)*$E220</f>
        <v>5313503.7751240218</v>
      </c>
      <c r="X220" s="21">
        <f ca="1">OFFSET(Assumptions!$B$6,X$1-1,0)*$E220</f>
        <v>0</v>
      </c>
      <c r="Y220" s="21">
        <f ca="1">OFFSET(Assumptions!$B$6,Y$1-1,0)*$E220</f>
        <v>0</v>
      </c>
      <c r="Z220" s="21">
        <f ca="1">OFFSET(Assumptions!$B$6,Z$1-1,0)*$E220</f>
        <v>21254015.100496087</v>
      </c>
      <c r="AA220" s="21">
        <f ca="1">OFFSET(Assumptions!$B$6,AA$1-1,0)*$E220</f>
        <v>21254015.100496087</v>
      </c>
      <c r="AB220" s="21">
        <f ca="1">OFFSET(Assumptions!$B$6,AB$1-1,0)*$E220</f>
        <v>39319927.935917757</v>
      </c>
      <c r="AC220" s="24">
        <f t="shared" si="53"/>
        <v>0</v>
      </c>
      <c r="AD220" s="24">
        <f t="shared" si="42"/>
        <v>0</v>
      </c>
      <c r="AE220" s="24">
        <f t="shared" si="42"/>
        <v>0</v>
      </c>
      <c r="AF220" s="24">
        <f t="shared" si="42"/>
        <v>0</v>
      </c>
      <c r="AG220" s="24">
        <f t="shared" si="41"/>
        <v>0</v>
      </c>
      <c r="AH220" s="24">
        <f t="shared" si="41"/>
        <v>0</v>
      </c>
      <c r="AI220" s="24">
        <f t="shared" si="41"/>
        <v>0</v>
      </c>
      <c r="AJ220" s="24">
        <f t="shared" si="51"/>
        <v>0</v>
      </c>
      <c r="AK220" s="26">
        <f t="shared" ca="1" si="52"/>
        <v>-5.9893014822809398E-4</v>
      </c>
      <c r="AL220" s="34">
        <f t="shared" ca="1" si="54"/>
        <v>6.2498551304595251E-2</v>
      </c>
    </row>
    <row r="221" spans="1:38" x14ac:dyDescent="0.25">
      <c r="A221" s="4">
        <f t="shared" si="43"/>
        <v>1</v>
      </c>
      <c r="B221" s="4">
        <f t="shared" si="44"/>
        <v>2013</v>
      </c>
      <c r="C221" s="9">
        <v>41284</v>
      </c>
      <c r="D221" s="12">
        <f ca="1">(1+Returns!E221)*D220</f>
        <v>106866799.85373239</v>
      </c>
      <c r="E221" s="12">
        <f t="shared" ca="1" si="45"/>
        <v>106304909.43886313</v>
      </c>
      <c r="F221" s="12">
        <f t="shared" ca="1" si="46"/>
        <v>106281316.05556852</v>
      </c>
      <c r="G221" s="14">
        <f ca="1">G220*(1+Returns!G221)+AC221</f>
        <v>8597488.9326711092</v>
      </c>
      <c r="H221" s="14">
        <f ca="1">H220*(1+Returns!H221)+AD221</f>
        <v>10627968.736023264</v>
      </c>
      <c r="I221" s="14">
        <f ca="1">I220*(1+Returns!I221)+AE221</f>
        <v>5314459.8988070507</v>
      </c>
      <c r="J221" s="14">
        <f ca="1">J220*(1+Returns!J221)+AF221</f>
        <v>0</v>
      </c>
      <c r="K221" s="14">
        <f ca="1">K220*(1+Returns!K221)+AG221</f>
        <v>0</v>
      </c>
      <c r="L221" s="14">
        <f ca="1">L220*(1+Returns!L221)+AH221</f>
        <v>21255746.939721994</v>
      </c>
      <c r="M221" s="14">
        <f ca="1">M220*(1+Returns!M221)+AI221</f>
        <v>21256699.018783472</v>
      </c>
      <c r="N221" s="14">
        <f ca="1">N220*(1+Returns!N221)+AJ221-R221-T221</f>
        <v>39252545.912856236</v>
      </c>
      <c r="O221" s="17">
        <f ca="1">(Assumptions!$B$16 / 252)*F220</f>
        <v>3373.0112739828505</v>
      </c>
      <c r="P221" s="17">
        <f t="shared" ca="1" si="47"/>
        <v>23593.38329461624</v>
      </c>
      <c r="Q221" s="16">
        <f t="shared" si="48"/>
        <v>0</v>
      </c>
      <c r="R221" s="17">
        <f t="shared" si="49"/>
        <v>0</v>
      </c>
      <c r="S221" s="19">
        <f t="shared" si="50"/>
        <v>0</v>
      </c>
      <c r="T221" s="20">
        <f ca="1">IF(AND(S221=1,F220&gt;D220),[1]Assumptions!$B$19*(F220-D220),0)</f>
        <v>0</v>
      </c>
      <c r="U221" s="21">
        <f ca="1">OFFSET(Assumptions!$B$6,U$1-1,0)*$E221</f>
        <v>8504392.7551090512</v>
      </c>
      <c r="V221" s="21">
        <f ca="1">OFFSET(Assumptions!$B$6,V$1-1,0)*$E221</f>
        <v>10630490.943886314</v>
      </c>
      <c r="W221" s="21">
        <f ca="1">OFFSET(Assumptions!$B$6,W$1-1,0)*$E221</f>
        <v>5315245.4719431568</v>
      </c>
      <c r="X221" s="21">
        <f ca="1">OFFSET(Assumptions!$B$6,X$1-1,0)*$E221</f>
        <v>0</v>
      </c>
      <c r="Y221" s="21">
        <f ca="1">OFFSET(Assumptions!$B$6,Y$1-1,0)*$E221</f>
        <v>0</v>
      </c>
      <c r="Z221" s="21">
        <f ca="1">OFFSET(Assumptions!$B$6,Z$1-1,0)*$E221</f>
        <v>21260981.887772627</v>
      </c>
      <c r="AA221" s="21">
        <f ca="1">OFFSET(Assumptions!$B$6,AA$1-1,0)*$E221</f>
        <v>21260981.887772627</v>
      </c>
      <c r="AB221" s="21">
        <f ca="1">OFFSET(Assumptions!$B$6,AB$1-1,0)*$E221</f>
        <v>39332816.49237936</v>
      </c>
      <c r="AC221" s="24">
        <f t="shared" si="53"/>
        <v>0</v>
      </c>
      <c r="AD221" s="24">
        <f t="shared" si="42"/>
        <v>0</v>
      </c>
      <c r="AE221" s="24">
        <f t="shared" si="42"/>
        <v>0</v>
      </c>
      <c r="AF221" s="24">
        <f t="shared" si="42"/>
        <v>0</v>
      </c>
      <c r="AG221" s="24">
        <f t="shared" si="41"/>
        <v>0</v>
      </c>
      <c r="AH221" s="24">
        <f t="shared" si="41"/>
        <v>0</v>
      </c>
      <c r="AI221" s="24">
        <f t="shared" si="41"/>
        <v>0</v>
      </c>
      <c r="AJ221" s="24">
        <f t="shared" si="51"/>
        <v>0</v>
      </c>
      <c r="AK221" s="26">
        <f t="shared" ca="1" si="52"/>
        <v>2.961032282828846E-4</v>
      </c>
      <c r="AL221" s="34">
        <f t="shared" ca="1" si="54"/>
        <v>6.2813160555682535E-2</v>
      </c>
    </row>
    <row r="222" spans="1:38" x14ac:dyDescent="0.25">
      <c r="A222" s="4">
        <f t="shared" si="43"/>
        <v>1</v>
      </c>
      <c r="B222" s="4">
        <f t="shared" si="44"/>
        <v>2013</v>
      </c>
      <c r="C222" s="9">
        <v>41285</v>
      </c>
      <c r="D222" s="12">
        <f ca="1">(1+Returns!E222)*D221</f>
        <v>106895138.7917176</v>
      </c>
      <c r="E222" s="12">
        <f t="shared" ca="1" si="45"/>
        <v>106372650.74565049</v>
      </c>
      <c r="F222" s="12">
        <f t="shared" ca="1" si="46"/>
        <v>106345683.35232235</v>
      </c>
      <c r="G222" s="14">
        <f ca="1">G221*(1+Returns!G222)+AC222</f>
        <v>8638432.324946437</v>
      </c>
      <c r="H222" s="14">
        <f ca="1">H221*(1+Returns!H222)+AD222</f>
        <v>10630923.171500245</v>
      </c>
      <c r="I222" s="14">
        <f ca="1">I221*(1+Returns!I222)+AE222</f>
        <v>5316005.0921671912</v>
      </c>
      <c r="J222" s="14">
        <f ca="1">J221*(1+Returns!J222)+AF222</f>
        <v>0</v>
      </c>
      <c r="K222" s="14">
        <f ca="1">K221*(1+Returns!K222)+AG222</f>
        <v>0</v>
      </c>
      <c r="L222" s="14">
        <f ca="1">L221*(1+Returns!L222)+AH222</f>
        <v>21261628.575141869</v>
      </c>
      <c r="M222" s="14">
        <f ca="1">M221*(1+Returns!M222)+AI222</f>
        <v>21262716.749433767</v>
      </c>
      <c r="N222" s="14">
        <f ca="1">N221*(1+Returns!N222)+AJ222-R222-T222</f>
        <v>39262944.83246097</v>
      </c>
      <c r="O222" s="17">
        <f ca="1">(Assumptions!$B$16 / 252)*F221</f>
        <v>3374.0100335101115</v>
      </c>
      <c r="P222" s="17">
        <f t="shared" ca="1" si="47"/>
        <v>26967.393328126353</v>
      </c>
      <c r="Q222" s="16">
        <f t="shared" si="48"/>
        <v>0</v>
      </c>
      <c r="R222" s="17">
        <f t="shared" si="49"/>
        <v>0</v>
      </c>
      <c r="S222" s="19">
        <f t="shared" si="50"/>
        <v>0</v>
      </c>
      <c r="T222" s="20">
        <f ca="1">IF(AND(S222=1,F221&gt;D221),[1]Assumptions!$B$19*(F221-D221),0)</f>
        <v>0</v>
      </c>
      <c r="U222" s="21">
        <f ca="1">OFFSET(Assumptions!$B$6,U$1-1,0)*$E222</f>
        <v>8509812.0596520398</v>
      </c>
      <c r="V222" s="21">
        <f ca="1">OFFSET(Assumptions!$B$6,V$1-1,0)*$E222</f>
        <v>10637265.074565049</v>
      </c>
      <c r="W222" s="21">
        <f ca="1">OFFSET(Assumptions!$B$6,W$1-1,0)*$E222</f>
        <v>5318632.5372825246</v>
      </c>
      <c r="X222" s="21">
        <f ca="1">OFFSET(Assumptions!$B$6,X$1-1,0)*$E222</f>
        <v>0</v>
      </c>
      <c r="Y222" s="21">
        <f ca="1">OFFSET(Assumptions!$B$6,Y$1-1,0)*$E222</f>
        <v>0</v>
      </c>
      <c r="Z222" s="21">
        <f ca="1">OFFSET(Assumptions!$B$6,Z$1-1,0)*$E222</f>
        <v>21274530.149130099</v>
      </c>
      <c r="AA222" s="21">
        <f ca="1">OFFSET(Assumptions!$B$6,AA$1-1,0)*$E222</f>
        <v>21274530.149130099</v>
      </c>
      <c r="AB222" s="21">
        <f ca="1">OFFSET(Assumptions!$B$6,AB$1-1,0)*$E222</f>
        <v>39357880.775890678</v>
      </c>
      <c r="AC222" s="24">
        <f t="shared" si="53"/>
        <v>0</v>
      </c>
      <c r="AD222" s="24">
        <f t="shared" si="42"/>
        <v>0</v>
      </c>
      <c r="AE222" s="24">
        <f t="shared" si="42"/>
        <v>0</v>
      </c>
      <c r="AF222" s="24">
        <f t="shared" si="42"/>
        <v>0</v>
      </c>
      <c r="AG222" s="24">
        <f t="shared" si="41"/>
        <v>0</v>
      </c>
      <c r="AH222" s="24">
        <f t="shared" si="41"/>
        <v>0</v>
      </c>
      <c r="AI222" s="24">
        <f t="shared" si="41"/>
        <v>0</v>
      </c>
      <c r="AJ222" s="24">
        <f t="shared" si="51"/>
        <v>0</v>
      </c>
      <c r="AK222" s="26">
        <f t="shared" ca="1" si="52"/>
        <v>6.0563134841307154E-4</v>
      </c>
      <c r="AL222" s="34">
        <f t="shared" ca="1" si="54"/>
        <v>6.3456833523221068E-2</v>
      </c>
    </row>
    <row r="223" spans="1:38" x14ac:dyDescent="0.25">
      <c r="A223" s="4">
        <f t="shared" si="43"/>
        <v>1</v>
      </c>
      <c r="B223" s="4">
        <f t="shared" si="44"/>
        <v>2013</v>
      </c>
      <c r="C223" s="9">
        <v>41288</v>
      </c>
      <c r="D223" s="12">
        <f ca="1">(1+Returns!E223)*D222</f>
        <v>106923524.79582374</v>
      </c>
      <c r="E223" s="12">
        <f t="shared" ca="1" si="45"/>
        <v>106323563.28526628</v>
      </c>
      <c r="F223" s="12">
        <f t="shared" ca="1" si="46"/>
        <v>106293219.8384984</v>
      </c>
      <c r="G223" s="14">
        <f ca="1">G222*(1+Returns!G223)+AC223</f>
        <v>8562502.2359828521</v>
      </c>
      <c r="H223" s="14">
        <f ca="1">H222*(1+Returns!H223)+AD223</f>
        <v>10633882.545124745</v>
      </c>
      <c r="I223" s="14">
        <f ca="1">I222*(1+Returns!I223)+AE223</f>
        <v>5317552.8845618488</v>
      </c>
      <c r="J223" s="14">
        <f ca="1">J222*(1+Returns!J223)+AF223</f>
        <v>0</v>
      </c>
      <c r="K223" s="14">
        <f ca="1">K222*(1+Returns!K223)+AG223</f>
        <v>0</v>
      </c>
      <c r="L223" s="14">
        <f ca="1">L222*(1+Returns!L223)+AH223</f>
        <v>21267520.035103738</v>
      </c>
      <c r="M223" s="14">
        <f ca="1">M222*(1+Returns!M223)+AI223</f>
        <v>21268744.563812561</v>
      </c>
      <c r="N223" s="14">
        <f ca="1">N222*(1+Returns!N223)+AJ223-R223-T223</f>
        <v>39273361.020680547</v>
      </c>
      <c r="O223" s="17">
        <f ca="1">(Assumptions!$B$16 / 252)*F222</f>
        <v>3376.0534397562651</v>
      </c>
      <c r="P223" s="17">
        <f t="shared" ca="1" si="47"/>
        <v>30343.446767882619</v>
      </c>
      <c r="Q223" s="16">
        <f t="shared" si="48"/>
        <v>0</v>
      </c>
      <c r="R223" s="17">
        <f t="shared" si="49"/>
        <v>0</v>
      </c>
      <c r="S223" s="19">
        <f t="shared" si="50"/>
        <v>0</v>
      </c>
      <c r="T223" s="20">
        <f ca="1">IF(AND(S223=1,F222&gt;D222),[1]Assumptions!$B$19*(F222-D222),0)</f>
        <v>0</v>
      </c>
      <c r="U223" s="21">
        <f ca="1">OFFSET(Assumptions!$B$6,U$1-1,0)*$E223</f>
        <v>8505885.0628213026</v>
      </c>
      <c r="V223" s="21">
        <f ca="1">OFFSET(Assumptions!$B$6,V$1-1,0)*$E223</f>
        <v>10632356.328526629</v>
      </c>
      <c r="W223" s="21">
        <f ca="1">OFFSET(Assumptions!$B$6,W$1-1,0)*$E223</f>
        <v>5316178.1642633146</v>
      </c>
      <c r="X223" s="21">
        <f ca="1">OFFSET(Assumptions!$B$6,X$1-1,0)*$E223</f>
        <v>0</v>
      </c>
      <c r="Y223" s="21">
        <f ca="1">OFFSET(Assumptions!$B$6,Y$1-1,0)*$E223</f>
        <v>0</v>
      </c>
      <c r="Z223" s="21">
        <f ca="1">OFFSET(Assumptions!$B$6,Z$1-1,0)*$E223</f>
        <v>21264712.657053258</v>
      </c>
      <c r="AA223" s="21">
        <f ca="1">OFFSET(Assumptions!$B$6,AA$1-1,0)*$E223</f>
        <v>21264712.657053258</v>
      </c>
      <c r="AB223" s="21">
        <f ca="1">OFFSET(Assumptions!$B$6,AB$1-1,0)*$E223</f>
        <v>39339718.415548526</v>
      </c>
      <c r="AC223" s="24">
        <f t="shared" si="53"/>
        <v>0</v>
      </c>
      <c r="AD223" s="24">
        <f t="shared" si="42"/>
        <v>0</v>
      </c>
      <c r="AE223" s="24">
        <f t="shared" si="42"/>
        <v>0</v>
      </c>
      <c r="AF223" s="24">
        <f t="shared" si="42"/>
        <v>0</v>
      </c>
      <c r="AG223" s="24">
        <f t="shared" si="41"/>
        <v>0</v>
      </c>
      <c r="AH223" s="24">
        <f t="shared" si="41"/>
        <v>0</v>
      </c>
      <c r="AI223" s="24">
        <f t="shared" si="41"/>
        <v>0</v>
      </c>
      <c r="AJ223" s="24">
        <f t="shared" si="51"/>
        <v>0</v>
      </c>
      <c r="AK223" s="26">
        <f t="shared" ca="1" si="52"/>
        <v>-4.9332997983697613E-4</v>
      </c>
      <c r="AL223" s="34">
        <f t="shared" ca="1" si="54"/>
        <v>6.2932198384981541E-2</v>
      </c>
    </row>
    <row r="224" spans="1:38" x14ac:dyDescent="0.25">
      <c r="A224" s="4">
        <f t="shared" si="43"/>
        <v>1</v>
      </c>
      <c r="B224" s="4">
        <f t="shared" si="44"/>
        <v>2013</v>
      </c>
      <c r="C224" s="9">
        <v>41289</v>
      </c>
      <c r="D224" s="12">
        <f ca="1">(1+Returns!E224)*D223</f>
        <v>106951958.96877269</v>
      </c>
      <c r="E224" s="12">
        <f t="shared" ca="1" si="45"/>
        <v>106383167.50837705</v>
      </c>
      <c r="F224" s="12">
        <f t="shared" ca="1" si="46"/>
        <v>106349449.67367779</v>
      </c>
      <c r="G224" s="14">
        <f ca="1">G223*(1+Returns!G224)+AC224</f>
        <v>8595218.0738148876</v>
      </c>
      <c r="H224" s="14">
        <f ca="1">H223*(1+Returns!H224)+AD224</f>
        <v>10636846.971840285</v>
      </c>
      <c r="I224" s="14">
        <f ca="1">I223*(1+Returns!I224)+AE224</f>
        <v>5319103.3360979138</v>
      </c>
      <c r="J224" s="14">
        <f ca="1">J223*(1+Returns!J224)+AF224</f>
        <v>0</v>
      </c>
      <c r="K224" s="14">
        <f ca="1">K223*(1+Returns!K224)+AG224</f>
        <v>0</v>
      </c>
      <c r="L224" s="14">
        <f ca="1">L223*(1+Returns!L224)+AH224</f>
        <v>21273421.548438758</v>
      </c>
      <c r="M224" s="14">
        <f ca="1">M223*(1+Returns!M224)+AI224</f>
        <v>21274782.696027096</v>
      </c>
      <c r="N224" s="14">
        <f ca="1">N223*(1+Returns!N224)+AJ224-R224-T224</f>
        <v>39283794.882158093</v>
      </c>
      <c r="O224" s="17">
        <f ca="1">(Assumptions!$B$16 / 252)*F223</f>
        <v>3374.3879313809016</v>
      </c>
      <c r="P224" s="17">
        <f t="shared" ca="1" si="47"/>
        <v>33717.83469926352</v>
      </c>
      <c r="Q224" s="16">
        <f t="shared" si="48"/>
        <v>0</v>
      </c>
      <c r="R224" s="17">
        <f t="shared" si="49"/>
        <v>0</v>
      </c>
      <c r="S224" s="19">
        <f t="shared" si="50"/>
        <v>0</v>
      </c>
      <c r="T224" s="20">
        <f ca="1">IF(AND(S224=1,F223&gt;D223),[1]Assumptions!$B$19*(F223-D223),0)</f>
        <v>0</v>
      </c>
      <c r="U224" s="21">
        <f ca="1">OFFSET(Assumptions!$B$6,U$1-1,0)*$E224</f>
        <v>8510653.4006701633</v>
      </c>
      <c r="V224" s="21">
        <f ca="1">OFFSET(Assumptions!$B$6,V$1-1,0)*$E224</f>
        <v>10638316.750837706</v>
      </c>
      <c r="W224" s="21">
        <f ca="1">OFFSET(Assumptions!$B$6,W$1-1,0)*$E224</f>
        <v>5319158.375418853</v>
      </c>
      <c r="X224" s="21">
        <f ca="1">OFFSET(Assumptions!$B$6,X$1-1,0)*$E224</f>
        <v>0</v>
      </c>
      <c r="Y224" s="21">
        <f ca="1">OFFSET(Assumptions!$B$6,Y$1-1,0)*$E224</f>
        <v>0</v>
      </c>
      <c r="Z224" s="21">
        <f ca="1">OFFSET(Assumptions!$B$6,Z$1-1,0)*$E224</f>
        <v>21276633.501675412</v>
      </c>
      <c r="AA224" s="21">
        <f ca="1">OFFSET(Assumptions!$B$6,AA$1-1,0)*$E224</f>
        <v>21276633.501675412</v>
      </c>
      <c r="AB224" s="21">
        <f ca="1">OFFSET(Assumptions!$B$6,AB$1-1,0)*$E224</f>
        <v>39361771.978099503</v>
      </c>
      <c r="AC224" s="24">
        <f t="shared" si="53"/>
        <v>0</v>
      </c>
      <c r="AD224" s="24">
        <f t="shared" si="42"/>
        <v>0</v>
      </c>
      <c r="AE224" s="24">
        <f t="shared" si="42"/>
        <v>0</v>
      </c>
      <c r="AF224" s="24">
        <f t="shared" si="42"/>
        <v>0</v>
      </c>
      <c r="AG224" s="24">
        <f t="shared" si="41"/>
        <v>0</v>
      </c>
      <c r="AH224" s="24">
        <f t="shared" si="41"/>
        <v>0</v>
      </c>
      <c r="AI224" s="24">
        <f t="shared" si="41"/>
        <v>0</v>
      </c>
      <c r="AJ224" s="24">
        <f t="shared" si="51"/>
        <v>0</v>
      </c>
      <c r="AK224" s="26">
        <f t="shared" ca="1" si="52"/>
        <v>5.2900679144740614E-4</v>
      </c>
      <c r="AL224" s="34">
        <f t="shared" ca="1" si="54"/>
        <v>6.3494496736775208E-2</v>
      </c>
    </row>
    <row r="225" spans="1:38" x14ac:dyDescent="0.25">
      <c r="A225" s="4">
        <f t="shared" si="43"/>
        <v>1</v>
      </c>
      <c r="B225" s="4">
        <f t="shared" si="44"/>
        <v>2013</v>
      </c>
      <c r="C225" s="9">
        <v>41290</v>
      </c>
      <c r="D225" s="12">
        <f ca="1">(1+Returns!E225)*D224</f>
        <v>106980440.27544609</v>
      </c>
      <c r="E225" s="12">
        <f t="shared" ca="1" si="45"/>
        <v>106406725.03619395</v>
      </c>
      <c r="F225" s="12">
        <f t="shared" ca="1" si="46"/>
        <v>106369631.02848917</v>
      </c>
      <c r="G225" s="14">
        <f ca="1">G224*(1+Returns!G225)+AC225</f>
        <v>8591842.4362772927</v>
      </c>
      <c r="H225" s="14">
        <f ca="1">H224*(1+Returns!H225)+AD225</f>
        <v>10639816.344065638</v>
      </c>
      <c r="I225" s="14">
        <f ca="1">I224*(1+Returns!I225)+AE225</f>
        <v>5320656.3906835532</v>
      </c>
      <c r="J225" s="14">
        <f ca="1">J224*(1+Returns!J225)+AF225</f>
        <v>0</v>
      </c>
      <c r="K225" s="14">
        <f ca="1">K224*(1+Returns!K225)+AG225</f>
        <v>0</v>
      </c>
      <c r="L225" s="14">
        <f ca="1">L224*(1+Returns!L225)+AH225</f>
        <v>21279332.900909882</v>
      </c>
      <c r="M225" s="14">
        <f ca="1">M224*(1+Returns!M225)+AI225</f>
        <v>21280830.927222233</v>
      </c>
      <c r="N225" s="14">
        <f ca="1">N224*(1+Returns!N225)+AJ225-R225-T225</f>
        <v>39294246.037035346</v>
      </c>
      <c r="O225" s="17">
        <f ca="1">(Assumptions!$B$16 / 252)*F224</f>
        <v>3376.1730055135804</v>
      </c>
      <c r="P225" s="17">
        <f t="shared" ca="1" si="47"/>
        <v>37094.007704777097</v>
      </c>
      <c r="Q225" s="16">
        <f t="shared" si="48"/>
        <v>0</v>
      </c>
      <c r="R225" s="17">
        <f t="shared" si="49"/>
        <v>0</v>
      </c>
      <c r="S225" s="19">
        <f t="shared" si="50"/>
        <v>0</v>
      </c>
      <c r="T225" s="20">
        <f ca="1">IF(AND(S225=1,F224&gt;D224),[1]Assumptions!$B$19*(F224-D224),0)</f>
        <v>0</v>
      </c>
      <c r="U225" s="21">
        <f ca="1">OFFSET(Assumptions!$B$6,U$1-1,0)*$E225</f>
        <v>8512538.0028955154</v>
      </c>
      <c r="V225" s="21">
        <f ca="1">OFFSET(Assumptions!$B$6,V$1-1,0)*$E225</f>
        <v>10640672.503619395</v>
      </c>
      <c r="W225" s="21">
        <f ca="1">OFFSET(Assumptions!$B$6,W$1-1,0)*$E225</f>
        <v>5320336.2518096976</v>
      </c>
      <c r="X225" s="21">
        <f ca="1">OFFSET(Assumptions!$B$6,X$1-1,0)*$E225</f>
        <v>0</v>
      </c>
      <c r="Y225" s="21">
        <f ca="1">OFFSET(Assumptions!$B$6,Y$1-1,0)*$E225</f>
        <v>0</v>
      </c>
      <c r="Z225" s="21">
        <f ca="1">OFFSET(Assumptions!$B$6,Z$1-1,0)*$E225</f>
        <v>21281345.00723879</v>
      </c>
      <c r="AA225" s="21">
        <f ca="1">OFFSET(Assumptions!$B$6,AA$1-1,0)*$E225</f>
        <v>21281345.00723879</v>
      </c>
      <c r="AB225" s="21">
        <f ca="1">OFFSET(Assumptions!$B$6,AB$1-1,0)*$E225</f>
        <v>39370488.263391763</v>
      </c>
      <c r="AC225" s="24">
        <f t="shared" si="53"/>
        <v>0</v>
      </c>
      <c r="AD225" s="24">
        <f t="shared" si="42"/>
        <v>0</v>
      </c>
      <c r="AE225" s="24">
        <f t="shared" si="42"/>
        <v>0</v>
      </c>
      <c r="AF225" s="24">
        <f t="shared" si="42"/>
        <v>0</v>
      </c>
      <c r="AG225" s="24">
        <f t="shared" si="41"/>
        <v>0</v>
      </c>
      <c r="AH225" s="24">
        <f t="shared" si="41"/>
        <v>0</v>
      </c>
      <c r="AI225" s="24">
        <f t="shared" si="41"/>
        <v>0</v>
      </c>
      <c r="AJ225" s="24">
        <f t="shared" si="51"/>
        <v>0</v>
      </c>
      <c r="AK225" s="26">
        <f t="shared" ca="1" si="52"/>
        <v>1.8976454390040587E-4</v>
      </c>
      <c r="AL225" s="34">
        <f t="shared" ca="1" si="54"/>
        <v>6.3696310284889091E-2</v>
      </c>
    </row>
    <row r="226" spans="1:38" x14ac:dyDescent="0.25">
      <c r="A226" s="4">
        <f t="shared" si="43"/>
        <v>1</v>
      </c>
      <c r="B226" s="4">
        <f t="shared" si="44"/>
        <v>2013</v>
      </c>
      <c r="C226" s="9">
        <v>41291</v>
      </c>
      <c r="D226" s="12">
        <f ca="1">(1+Returns!E226)*D225</f>
        <v>107008929.16669144</v>
      </c>
      <c r="E226" s="12">
        <f t="shared" ca="1" si="45"/>
        <v>106340999.21071649</v>
      </c>
      <c r="F226" s="12">
        <f t="shared" ca="1" si="46"/>
        <v>106300528.38932827</v>
      </c>
      <c r="G226" s="14">
        <f ca="1">G225*(1+Returns!G226)+AC226</f>
        <v>8499176.0205365885</v>
      </c>
      <c r="H226" s="14">
        <f ca="1">H225*(1+Returns!H226)+AD226</f>
        <v>10642786.545218157</v>
      </c>
      <c r="I226" s="14">
        <f ca="1">I225*(1+Returns!I226)+AE226</f>
        <v>5322209.8987250468</v>
      </c>
      <c r="J226" s="14">
        <f ca="1">J225*(1+Returns!J226)+AF226</f>
        <v>0</v>
      </c>
      <c r="K226" s="14">
        <f ca="1">K225*(1+Returns!K226)+AG226</f>
        <v>0</v>
      </c>
      <c r="L226" s="14">
        <f ca="1">L225*(1+Returns!L226)+AH226</f>
        <v>21285245.895998202</v>
      </c>
      <c r="M226" s="14">
        <f ca="1">M225*(1+Returns!M226)+AI226</f>
        <v>21286880.877875619</v>
      </c>
      <c r="N226" s="14">
        <f ca="1">N225*(1+Returns!N226)+AJ226-R226-T226</f>
        <v>39304699.972362868</v>
      </c>
      <c r="O226" s="17">
        <f ca="1">(Assumptions!$B$16 / 252)*F225</f>
        <v>3376.8136834441007</v>
      </c>
      <c r="P226" s="17">
        <f t="shared" ca="1" si="47"/>
        <v>40470.8213882212</v>
      </c>
      <c r="Q226" s="16">
        <f t="shared" si="48"/>
        <v>0</v>
      </c>
      <c r="R226" s="17">
        <f t="shared" si="49"/>
        <v>0</v>
      </c>
      <c r="S226" s="19">
        <f t="shared" si="50"/>
        <v>0</v>
      </c>
      <c r="T226" s="20">
        <f ca="1">IF(AND(S226=1,F225&gt;D225),[1]Assumptions!$B$19*(F225-D225),0)</f>
        <v>0</v>
      </c>
      <c r="U226" s="21">
        <f ca="1">OFFSET(Assumptions!$B$6,U$1-1,0)*$E226</f>
        <v>8507279.9368573185</v>
      </c>
      <c r="V226" s="21">
        <f ca="1">OFFSET(Assumptions!$B$6,V$1-1,0)*$E226</f>
        <v>10634099.921071649</v>
      </c>
      <c r="W226" s="21">
        <f ca="1">OFFSET(Assumptions!$B$6,W$1-1,0)*$E226</f>
        <v>5317049.9605358243</v>
      </c>
      <c r="X226" s="21">
        <f ca="1">OFFSET(Assumptions!$B$6,X$1-1,0)*$E226</f>
        <v>0</v>
      </c>
      <c r="Y226" s="21">
        <f ca="1">OFFSET(Assumptions!$B$6,Y$1-1,0)*$E226</f>
        <v>0</v>
      </c>
      <c r="Z226" s="21">
        <f ca="1">OFFSET(Assumptions!$B$6,Z$1-1,0)*$E226</f>
        <v>21268199.842143297</v>
      </c>
      <c r="AA226" s="21">
        <f ca="1">OFFSET(Assumptions!$B$6,AA$1-1,0)*$E226</f>
        <v>21268199.842143297</v>
      </c>
      <c r="AB226" s="21">
        <f ca="1">OFFSET(Assumptions!$B$6,AB$1-1,0)*$E226</f>
        <v>39346169.707965098</v>
      </c>
      <c r="AC226" s="24">
        <f t="shared" si="53"/>
        <v>0</v>
      </c>
      <c r="AD226" s="24">
        <f t="shared" si="42"/>
        <v>0</v>
      </c>
      <c r="AE226" s="24">
        <f t="shared" si="42"/>
        <v>0</v>
      </c>
      <c r="AF226" s="24">
        <f t="shared" si="42"/>
        <v>0</v>
      </c>
      <c r="AG226" s="24">
        <f t="shared" si="41"/>
        <v>0</v>
      </c>
      <c r="AH226" s="24">
        <f t="shared" si="41"/>
        <v>0</v>
      </c>
      <c r="AI226" s="24">
        <f t="shared" si="41"/>
        <v>0</v>
      </c>
      <c r="AJ226" s="24">
        <f t="shared" si="51"/>
        <v>0</v>
      </c>
      <c r="AK226" s="26">
        <f t="shared" ca="1" si="52"/>
        <v>-6.4964631815256357E-4</v>
      </c>
      <c r="AL226" s="34">
        <f t="shared" ca="1" si="54"/>
        <v>6.3005283893279973E-2</v>
      </c>
    </row>
    <row r="227" spans="1:38" x14ac:dyDescent="0.25">
      <c r="A227" s="4">
        <f t="shared" si="43"/>
        <v>1</v>
      </c>
      <c r="B227" s="4">
        <f t="shared" si="44"/>
        <v>2013</v>
      </c>
      <c r="C227" s="9">
        <v>41292</v>
      </c>
      <c r="D227" s="12">
        <f ca="1">(1+Returns!E227)*D226</f>
        <v>107037425.64452854</v>
      </c>
      <c r="E227" s="12">
        <f t="shared" ca="1" si="45"/>
        <v>106395154.89652637</v>
      </c>
      <c r="F227" s="12">
        <f t="shared" ca="1" si="46"/>
        <v>106351309.45518927</v>
      </c>
      <c r="G227" s="14">
        <f ca="1">G226*(1+Returns!G227)+AC227</f>
        <v>8526383.6891257111</v>
      </c>
      <c r="H227" s="14">
        <f ca="1">H226*(1+Returns!H227)+AD227</f>
        <v>10645757.575529244</v>
      </c>
      <c r="I227" s="14">
        <f ca="1">I226*(1+Returns!I227)+AE227</f>
        <v>5323763.8603547923</v>
      </c>
      <c r="J227" s="14">
        <f ca="1">J226*(1+Returns!J227)+AF227</f>
        <v>0</v>
      </c>
      <c r="K227" s="14">
        <f ca="1">K226*(1+Returns!K227)+AG227</f>
        <v>0</v>
      </c>
      <c r="L227" s="14">
        <f ca="1">L226*(1+Returns!L227)+AH227</f>
        <v>21291160.53416016</v>
      </c>
      <c r="M227" s="14">
        <f ca="1">M226*(1+Returns!M227)+AI227</f>
        <v>21292932.548476078</v>
      </c>
      <c r="N227" s="14">
        <f ca="1">N226*(1+Returns!N227)+AJ227-R227-T227</f>
        <v>39315156.688880384</v>
      </c>
      <c r="O227" s="17">
        <f ca="1">(Assumptions!$B$16 / 252)*F226</f>
        <v>3374.6199488675638</v>
      </c>
      <c r="P227" s="17">
        <f t="shared" ca="1" si="47"/>
        <v>43845.441337088763</v>
      </c>
      <c r="Q227" s="16">
        <f t="shared" si="48"/>
        <v>0</v>
      </c>
      <c r="R227" s="17">
        <f t="shared" si="49"/>
        <v>0</v>
      </c>
      <c r="S227" s="19">
        <f t="shared" si="50"/>
        <v>0</v>
      </c>
      <c r="T227" s="20">
        <f ca="1">IF(AND(S227=1,F226&gt;D226),[1]Assumptions!$B$19*(F226-D226),0)</f>
        <v>0</v>
      </c>
      <c r="U227" s="21">
        <f ca="1">OFFSET(Assumptions!$B$6,U$1-1,0)*$E227</f>
        <v>8511612.3917221092</v>
      </c>
      <c r="V227" s="21">
        <f ca="1">OFFSET(Assumptions!$B$6,V$1-1,0)*$E227</f>
        <v>10639515.489652637</v>
      </c>
      <c r="W227" s="21">
        <f ca="1">OFFSET(Assumptions!$B$6,W$1-1,0)*$E227</f>
        <v>5319757.7448263187</v>
      </c>
      <c r="X227" s="21">
        <f ca="1">OFFSET(Assumptions!$B$6,X$1-1,0)*$E227</f>
        <v>0</v>
      </c>
      <c r="Y227" s="21">
        <f ca="1">OFFSET(Assumptions!$B$6,Y$1-1,0)*$E227</f>
        <v>0</v>
      </c>
      <c r="Z227" s="21">
        <f ca="1">OFFSET(Assumptions!$B$6,Z$1-1,0)*$E227</f>
        <v>21279030.979305275</v>
      </c>
      <c r="AA227" s="21">
        <f ca="1">OFFSET(Assumptions!$B$6,AA$1-1,0)*$E227</f>
        <v>21279030.979305275</v>
      </c>
      <c r="AB227" s="21">
        <f ca="1">OFFSET(Assumptions!$B$6,AB$1-1,0)*$E227</f>
        <v>39366207.311714754</v>
      </c>
      <c r="AC227" s="24">
        <f t="shared" si="53"/>
        <v>0</v>
      </c>
      <c r="AD227" s="24">
        <f t="shared" si="42"/>
        <v>0</v>
      </c>
      <c r="AE227" s="24">
        <f t="shared" si="42"/>
        <v>0</v>
      </c>
      <c r="AF227" s="24">
        <f t="shared" si="42"/>
        <v>0</v>
      </c>
      <c r="AG227" s="24">
        <f t="shared" si="41"/>
        <v>0</v>
      </c>
      <c r="AH227" s="24">
        <f t="shared" si="41"/>
        <v>0</v>
      </c>
      <c r="AI227" s="24">
        <f t="shared" si="41"/>
        <v>0</v>
      </c>
      <c r="AJ227" s="24">
        <f t="shared" si="51"/>
        <v>0</v>
      </c>
      <c r="AK227" s="26">
        <f t="shared" ca="1" si="52"/>
        <v>4.7771226192794281E-4</v>
      </c>
      <c r="AL227" s="34">
        <f t="shared" ca="1" si="54"/>
        <v>6.3513094551890026E-2</v>
      </c>
    </row>
    <row r="228" spans="1:38" x14ac:dyDescent="0.25">
      <c r="A228" s="4">
        <f t="shared" si="43"/>
        <v>1</v>
      </c>
      <c r="B228" s="4">
        <f t="shared" si="44"/>
        <v>2013</v>
      </c>
      <c r="C228" s="9">
        <v>41295</v>
      </c>
      <c r="D228" s="12">
        <f ca="1">(1+Returns!E228)*D227</f>
        <v>107065849.43290843</v>
      </c>
      <c r="E228" s="12">
        <f t="shared" ca="1" si="45"/>
        <v>106379675.32497239</v>
      </c>
      <c r="F228" s="12">
        <f t="shared" ca="1" si="46"/>
        <v>106332453.65158911</v>
      </c>
      <c r="G228" s="14">
        <f ca="1">G227*(1+Returns!G228)+AC228</f>
        <v>8484024.499954842</v>
      </c>
      <c r="H228" s="14">
        <f ca="1">H227*(1+Returns!H228)+AD228</f>
        <v>10648721.078667549</v>
      </c>
      <c r="I228" s="14">
        <f ca="1">I227*(1+Returns!I228)+AE228</f>
        <v>5325313.9117695568</v>
      </c>
      <c r="J228" s="14">
        <f ca="1">J227*(1+Returns!J228)+AF228</f>
        <v>0</v>
      </c>
      <c r="K228" s="14">
        <f ca="1">K227*(1+Returns!K228)+AG228</f>
        <v>0</v>
      </c>
      <c r="L228" s="14">
        <f ca="1">L227*(1+Returns!L228)+AH228</f>
        <v>21297060.177237142</v>
      </c>
      <c r="M228" s="14">
        <f ca="1">M227*(1+Returns!M228)+AI228</f>
        <v>21298968.928798258</v>
      </c>
      <c r="N228" s="14">
        <f ca="1">N227*(1+Returns!N228)+AJ228-R228-T228</f>
        <v>39325586.72854504</v>
      </c>
      <c r="O228" s="17">
        <f ca="1">(Assumptions!$B$16 / 252)*F227</f>
        <v>3376.2320461964846</v>
      </c>
      <c r="P228" s="17">
        <f t="shared" ca="1" si="47"/>
        <v>47221.673383285248</v>
      </c>
      <c r="Q228" s="16">
        <f t="shared" si="48"/>
        <v>0</v>
      </c>
      <c r="R228" s="17">
        <f t="shared" si="49"/>
        <v>0</v>
      </c>
      <c r="S228" s="19">
        <f t="shared" si="50"/>
        <v>0</v>
      </c>
      <c r="T228" s="20">
        <f ca="1">IF(AND(S228=1,F227&gt;D227),[1]Assumptions!$B$19*(F227-D227),0)</f>
        <v>0</v>
      </c>
      <c r="U228" s="21">
        <f ca="1">OFFSET(Assumptions!$B$6,U$1-1,0)*$E228</f>
        <v>8510374.0259977914</v>
      </c>
      <c r="V228" s="21">
        <f ca="1">OFFSET(Assumptions!$B$6,V$1-1,0)*$E228</f>
        <v>10637967.53249724</v>
      </c>
      <c r="W228" s="21">
        <f ca="1">OFFSET(Assumptions!$B$6,W$1-1,0)*$E228</f>
        <v>5318983.7662486201</v>
      </c>
      <c r="X228" s="21">
        <f ca="1">OFFSET(Assumptions!$B$6,X$1-1,0)*$E228</f>
        <v>0</v>
      </c>
      <c r="Y228" s="21">
        <f ca="1">OFFSET(Assumptions!$B$6,Y$1-1,0)*$E228</f>
        <v>0</v>
      </c>
      <c r="Z228" s="21">
        <f ca="1">OFFSET(Assumptions!$B$6,Z$1-1,0)*$E228</f>
        <v>21275935.06499448</v>
      </c>
      <c r="AA228" s="21">
        <f ca="1">OFFSET(Assumptions!$B$6,AA$1-1,0)*$E228</f>
        <v>21275935.06499448</v>
      </c>
      <c r="AB228" s="21">
        <f ca="1">OFFSET(Assumptions!$B$6,AB$1-1,0)*$E228</f>
        <v>39360479.870239787</v>
      </c>
      <c r="AC228" s="24">
        <f t="shared" si="53"/>
        <v>0</v>
      </c>
      <c r="AD228" s="24">
        <f t="shared" si="42"/>
        <v>0</v>
      </c>
      <c r="AE228" s="24">
        <f t="shared" si="42"/>
        <v>0</v>
      </c>
      <c r="AF228" s="24">
        <f t="shared" si="42"/>
        <v>0</v>
      </c>
      <c r="AG228" s="24">
        <f t="shared" si="41"/>
        <v>0</v>
      </c>
      <c r="AH228" s="24">
        <f t="shared" si="41"/>
        <v>0</v>
      </c>
      <c r="AI228" s="24">
        <f t="shared" si="41"/>
        <v>0</v>
      </c>
      <c r="AJ228" s="24">
        <f t="shared" si="51"/>
        <v>0</v>
      </c>
      <c r="AK228" s="26">
        <f t="shared" ca="1" si="52"/>
        <v>-1.7729733368354594E-4</v>
      </c>
      <c r="AL228" s="34">
        <f t="shared" ca="1" si="54"/>
        <v>6.3324536515888541E-2</v>
      </c>
    </row>
    <row r="229" spans="1:38" x14ac:dyDescent="0.25">
      <c r="A229" s="4">
        <f t="shared" si="43"/>
        <v>1</v>
      </c>
      <c r="B229" s="4">
        <f t="shared" si="44"/>
        <v>2013</v>
      </c>
      <c r="C229" s="9">
        <v>41296</v>
      </c>
      <c r="D229" s="12">
        <f ca="1">(1+Returns!E229)*D228</f>
        <v>107094321.45424813</v>
      </c>
      <c r="E229" s="12">
        <f t="shared" ca="1" si="45"/>
        <v>106429490.60965498</v>
      </c>
      <c r="F229" s="12">
        <f t="shared" ca="1" si="46"/>
        <v>106378893.30282244</v>
      </c>
      <c r="G229" s="14">
        <f ca="1">G228*(1+Returns!G229)+AC229</f>
        <v>8506914.3472609166</v>
      </c>
      <c r="H229" s="14">
        <f ca="1">H228*(1+Returns!H229)+AD229</f>
        <v>10651689.641947987</v>
      </c>
      <c r="I229" s="14">
        <f ca="1">I228*(1+Returns!I229)+AE229</f>
        <v>5326866.6262067752</v>
      </c>
      <c r="J229" s="14">
        <f ca="1">J228*(1+Returns!J229)+AF229</f>
        <v>0</v>
      </c>
      <c r="K229" s="14">
        <f ca="1">K228*(1+Returns!K229)+AG229</f>
        <v>0</v>
      </c>
      <c r="L229" s="14">
        <f ca="1">L228*(1+Returns!L229)+AH229</f>
        <v>21302969.887651205</v>
      </c>
      <c r="M229" s="14">
        <f ca="1">M228*(1+Returns!M229)+AI229</f>
        <v>21305015.641618542</v>
      </c>
      <c r="N229" s="14">
        <f ca="1">N228*(1+Returns!N229)+AJ229-R229-T229</f>
        <v>39336034.464969553</v>
      </c>
      <c r="O229" s="17">
        <f ca="1">(Assumptions!$B$16 / 252)*F228</f>
        <v>3375.6334492567971</v>
      </c>
      <c r="P229" s="17">
        <f t="shared" ca="1" si="47"/>
        <v>50597.306832542046</v>
      </c>
      <c r="Q229" s="16">
        <f t="shared" si="48"/>
        <v>0</v>
      </c>
      <c r="R229" s="17">
        <f t="shared" si="49"/>
        <v>0</v>
      </c>
      <c r="S229" s="19">
        <f t="shared" si="50"/>
        <v>0</v>
      </c>
      <c r="T229" s="20">
        <f ca="1">IF(AND(S229=1,F228&gt;D228),[1]Assumptions!$B$19*(F228-D228),0)</f>
        <v>0</v>
      </c>
      <c r="U229" s="21">
        <f ca="1">OFFSET(Assumptions!$B$6,U$1-1,0)*$E229</f>
        <v>8514359.2487723976</v>
      </c>
      <c r="V229" s="21">
        <f ca="1">OFFSET(Assumptions!$B$6,V$1-1,0)*$E229</f>
        <v>10642949.060965499</v>
      </c>
      <c r="W229" s="21">
        <f ca="1">OFFSET(Assumptions!$B$6,W$1-1,0)*$E229</f>
        <v>5321474.5304827495</v>
      </c>
      <c r="X229" s="21">
        <f ca="1">OFFSET(Assumptions!$B$6,X$1-1,0)*$E229</f>
        <v>0</v>
      </c>
      <c r="Y229" s="21">
        <f ca="1">OFFSET(Assumptions!$B$6,Y$1-1,0)*$E229</f>
        <v>0</v>
      </c>
      <c r="Z229" s="21">
        <f ca="1">OFFSET(Assumptions!$B$6,Z$1-1,0)*$E229</f>
        <v>21285898.121930998</v>
      </c>
      <c r="AA229" s="21">
        <f ca="1">OFFSET(Assumptions!$B$6,AA$1-1,0)*$E229</f>
        <v>21285898.121930998</v>
      </c>
      <c r="AB229" s="21">
        <f ca="1">OFFSET(Assumptions!$B$6,AB$1-1,0)*$E229</f>
        <v>39378911.525572345</v>
      </c>
      <c r="AC229" s="24">
        <f t="shared" si="53"/>
        <v>0</v>
      </c>
      <c r="AD229" s="24">
        <f t="shared" si="42"/>
        <v>0</v>
      </c>
      <c r="AE229" s="24">
        <f t="shared" si="42"/>
        <v>0</v>
      </c>
      <c r="AF229" s="24">
        <f t="shared" si="42"/>
        <v>0</v>
      </c>
      <c r="AG229" s="24">
        <f t="shared" si="41"/>
        <v>0</v>
      </c>
      <c r="AH229" s="24">
        <f t="shared" si="41"/>
        <v>0</v>
      </c>
      <c r="AI229" s="24">
        <f t="shared" si="41"/>
        <v>0</v>
      </c>
      <c r="AJ229" s="24">
        <f t="shared" si="51"/>
        <v>0</v>
      </c>
      <c r="AK229" s="26">
        <f t="shared" ca="1" si="52"/>
        <v>4.3674014506889236E-4</v>
      </c>
      <c r="AL229" s="34">
        <f t="shared" ca="1" si="54"/>
        <v>6.378893302822175E-2</v>
      </c>
    </row>
    <row r="230" spans="1:38" x14ac:dyDescent="0.25">
      <c r="A230" s="4">
        <f t="shared" si="43"/>
        <v>1</v>
      </c>
      <c r="B230" s="4">
        <f t="shared" si="44"/>
        <v>2013</v>
      </c>
      <c r="C230" s="9">
        <v>41297</v>
      </c>
      <c r="D230" s="12">
        <f ca="1">(1+Returns!E230)*D229</f>
        <v>107122801.04715247</v>
      </c>
      <c r="E230" s="12">
        <f t="shared" ca="1" si="45"/>
        <v>106441172.08233294</v>
      </c>
      <c r="F230" s="12">
        <f t="shared" ca="1" si="46"/>
        <v>106387197.6677765</v>
      </c>
      <c r="G230" s="14">
        <f ca="1">G229*(1+Returns!G230)+AC230</f>
        <v>8491662.9700771719</v>
      </c>
      <c r="H230" s="14">
        <f ca="1">H229*(1+Returns!H230)+AD230</f>
        <v>10654659.032780191</v>
      </c>
      <c r="I230" s="14">
        <f ca="1">I229*(1+Returns!I230)+AE230</f>
        <v>5328419.7933726329</v>
      </c>
      <c r="J230" s="14">
        <f ca="1">J229*(1+Returns!J230)+AF230</f>
        <v>0</v>
      </c>
      <c r="K230" s="14">
        <f ca="1">K229*(1+Returns!K230)+AG230</f>
        <v>0</v>
      </c>
      <c r="L230" s="14">
        <f ca="1">L229*(1+Returns!L230)+AH230</f>
        <v>21308881.237947807</v>
      </c>
      <c r="M230" s="14">
        <f ca="1">M229*(1+Returns!M230)+AI230</f>
        <v>21311064.071082298</v>
      </c>
      <c r="N230" s="14">
        <f ca="1">N229*(1+Returns!N230)+AJ230-R230-T230</f>
        <v>39346484.977072842</v>
      </c>
      <c r="O230" s="17">
        <f ca="1">(Assumptions!$B$16 / 252)*F229</f>
        <v>3377.1077238991252</v>
      </c>
      <c r="P230" s="17">
        <f t="shared" ca="1" si="47"/>
        <v>53974.414556441174</v>
      </c>
      <c r="Q230" s="16">
        <f t="shared" si="48"/>
        <v>0</v>
      </c>
      <c r="R230" s="17">
        <f t="shared" si="49"/>
        <v>0</v>
      </c>
      <c r="S230" s="19">
        <f t="shared" si="50"/>
        <v>0</v>
      </c>
      <c r="T230" s="20">
        <f ca="1">IF(AND(S230=1,F229&gt;D229),[1]Assumptions!$B$19*(F229-D229),0)</f>
        <v>0</v>
      </c>
      <c r="U230" s="21">
        <f ca="1">OFFSET(Assumptions!$B$6,U$1-1,0)*$E230</f>
        <v>8515293.7665866353</v>
      </c>
      <c r="V230" s="21">
        <f ca="1">OFFSET(Assumptions!$B$6,V$1-1,0)*$E230</f>
        <v>10644117.208233295</v>
      </c>
      <c r="W230" s="21">
        <f ca="1">OFFSET(Assumptions!$B$6,W$1-1,0)*$E230</f>
        <v>5322058.6041166475</v>
      </c>
      <c r="X230" s="21">
        <f ca="1">OFFSET(Assumptions!$B$6,X$1-1,0)*$E230</f>
        <v>0</v>
      </c>
      <c r="Y230" s="21">
        <f ca="1">OFFSET(Assumptions!$B$6,Y$1-1,0)*$E230</f>
        <v>0</v>
      </c>
      <c r="Z230" s="21">
        <f ca="1">OFFSET(Assumptions!$B$6,Z$1-1,0)*$E230</f>
        <v>21288234.41646659</v>
      </c>
      <c r="AA230" s="21">
        <f ca="1">OFFSET(Assumptions!$B$6,AA$1-1,0)*$E230</f>
        <v>21288234.41646659</v>
      </c>
      <c r="AB230" s="21">
        <f ca="1">OFFSET(Assumptions!$B$6,AB$1-1,0)*$E230</f>
        <v>39383233.670463189</v>
      </c>
      <c r="AC230" s="24">
        <f t="shared" si="53"/>
        <v>0</v>
      </c>
      <c r="AD230" s="24">
        <f t="shared" si="42"/>
        <v>0</v>
      </c>
      <c r="AE230" s="24">
        <f t="shared" si="42"/>
        <v>0</v>
      </c>
      <c r="AF230" s="24">
        <f t="shared" si="42"/>
        <v>0</v>
      </c>
      <c r="AG230" s="24">
        <f t="shared" si="41"/>
        <v>0</v>
      </c>
      <c r="AH230" s="24">
        <f t="shared" si="41"/>
        <v>0</v>
      </c>
      <c r="AI230" s="24">
        <f t="shared" si="41"/>
        <v>0</v>
      </c>
      <c r="AJ230" s="24">
        <f t="shared" si="51"/>
        <v>0</v>
      </c>
      <c r="AK230" s="26">
        <f t="shared" ca="1" si="52"/>
        <v>7.8064028457447421E-5</v>
      </c>
      <c r="AL230" s="34">
        <f t="shared" ca="1" si="54"/>
        <v>6.3871976677762454E-2</v>
      </c>
    </row>
    <row r="231" spans="1:38" x14ac:dyDescent="0.25">
      <c r="A231" s="4">
        <f t="shared" si="43"/>
        <v>1</v>
      </c>
      <c r="B231" s="4">
        <f t="shared" si="44"/>
        <v>2013</v>
      </c>
      <c r="C231" s="9">
        <v>41298</v>
      </c>
      <c r="D231" s="12">
        <f ca="1">(1+Returns!E231)*D230</f>
        <v>107151288.21363495</v>
      </c>
      <c r="E231" s="12">
        <f t="shared" ca="1" si="45"/>
        <v>106491810.89827576</v>
      </c>
      <c r="F231" s="12">
        <f t="shared" ca="1" si="46"/>
        <v>106434459.11236478</v>
      </c>
      <c r="G231" s="14">
        <f ca="1">G230*(1+Returns!G231)+AC231</f>
        <v>8515361.5216305591</v>
      </c>
      <c r="H231" s="14">
        <f ca="1">H230*(1+Returns!H231)+AD231</f>
        <v>10657629.25139486</v>
      </c>
      <c r="I231" s="14">
        <f ca="1">I230*(1+Returns!I231)+AE231</f>
        <v>5329973.4133991338</v>
      </c>
      <c r="J231" s="14">
        <f ca="1">J230*(1+Returns!J231)+AF231</f>
        <v>0</v>
      </c>
      <c r="K231" s="14">
        <f ca="1">K230*(1+Returns!K231)+AG231</f>
        <v>0</v>
      </c>
      <c r="L231" s="14">
        <f ca="1">L230*(1+Returns!L231)+AH231</f>
        <v>21314794.228582002</v>
      </c>
      <c r="M231" s="14">
        <f ca="1">M230*(1+Returns!M231)+AI231</f>
        <v>21317114.217676871</v>
      </c>
      <c r="N231" s="14">
        <f ca="1">N230*(1+Returns!N231)+AJ231-R231-T231</f>
        <v>39356938.265592329</v>
      </c>
      <c r="O231" s="17">
        <f ca="1">(Assumptions!$B$16 / 252)*F230</f>
        <v>3377.3713545325868</v>
      </c>
      <c r="P231" s="17">
        <f t="shared" ca="1" si="47"/>
        <v>57351.785910973762</v>
      </c>
      <c r="Q231" s="16">
        <f t="shared" si="48"/>
        <v>0</v>
      </c>
      <c r="R231" s="17">
        <f t="shared" si="49"/>
        <v>0</v>
      </c>
      <c r="S231" s="19">
        <f t="shared" si="50"/>
        <v>0</v>
      </c>
      <c r="T231" s="20">
        <f ca="1">IF(AND(S231=1,F230&gt;D230),[1]Assumptions!$B$19*(F230-D230),0)</f>
        <v>0</v>
      </c>
      <c r="U231" s="21">
        <f ca="1">OFFSET(Assumptions!$B$6,U$1-1,0)*$E231</f>
        <v>8519344.8718620613</v>
      </c>
      <c r="V231" s="21">
        <f ca="1">OFFSET(Assumptions!$B$6,V$1-1,0)*$E231</f>
        <v>10649181.089827577</v>
      </c>
      <c r="W231" s="21">
        <f ca="1">OFFSET(Assumptions!$B$6,W$1-1,0)*$E231</f>
        <v>5324590.5449137883</v>
      </c>
      <c r="X231" s="21">
        <f ca="1">OFFSET(Assumptions!$B$6,X$1-1,0)*$E231</f>
        <v>0</v>
      </c>
      <c r="Y231" s="21">
        <f ca="1">OFFSET(Assumptions!$B$6,Y$1-1,0)*$E231</f>
        <v>0</v>
      </c>
      <c r="Z231" s="21">
        <f ca="1">OFFSET(Assumptions!$B$6,Z$1-1,0)*$E231</f>
        <v>21298362.179655153</v>
      </c>
      <c r="AA231" s="21">
        <f ca="1">OFFSET(Assumptions!$B$6,AA$1-1,0)*$E231</f>
        <v>21298362.179655153</v>
      </c>
      <c r="AB231" s="21">
        <f ca="1">OFFSET(Assumptions!$B$6,AB$1-1,0)*$E231</f>
        <v>39401970.032362029</v>
      </c>
      <c r="AC231" s="24">
        <f t="shared" si="53"/>
        <v>0</v>
      </c>
      <c r="AD231" s="24">
        <f t="shared" si="42"/>
        <v>0</v>
      </c>
      <c r="AE231" s="24">
        <f t="shared" si="42"/>
        <v>0</v>
      </c>
      <c r="AF231" s="24">
        <f t="shared" si="42"/>
        <v>0</v>
      </c>
      <c r="AG231" s="24">
        <f t="shared" si="41"/>
        <v>0</v>
      </c>
      <c r="AH231" s="24">
        <f t="shared" si="41"/>
        <v>0</v>
      </c>
      <c r="AI231" s="24">
        <f t="shared" si="41"/>
        <v>0</v>
      </c>
      <c r="AJ231" s="24">
        <f t="shared" si="51"/>
        <v>0</v>
      </c>
      <c r="AK231" s="26">
        <f t="shared" ca="1" si="52"/>
        <v>4.4423996142728406E-4</v>
      </c>
      <c r="AL231" s="34">
        <f t="shared" ca="1" si="54"/>
        <v>6.4344591123645323E-2</v>
      </c>
    </row>
    <row r="232" spans="1:38" x14ac:dyDescent="0.25">
      <c r="A232" s="4">
        <f t="shared" si="43"/>
        <v>1</v>
      </c>
      <c r="B232" s="4">
        <f t="shared" si="44"/>
        <v>2013</v>
      </c>
      <c r="C232" s="9">
        <v>41299</v>
      </c>
      <c r="D232" s="12">
        <f ca="1">(1+Returns!E232)*D231</f>
        <v>107179782.95570961</v>
      </c>
      <c r="E232" s="12">
        <f t="shared" ca="1" si="45"/>
        <v>106517406.72062303</v>
      </c>
      <c r="F232" s="12">
        <f t="shared" ca="1" si="46"/>
        <v>106456676.06299421</v>
      </c>
      <c r="G232" s="14">
        <f ca="1">G231*(1+Returns!G232)+AC232</f>
        <v>8514009.6630176157</v>
      </c>
      <c r="H232" s="14">
        <f ca="1">H231*(1+Returns!H232)+AD232</f>
        <v>10660600.298022758</v>
      </c>
      <c r="I232" s="14">
        <f ca="1">I231*(1+Returns!I232)+AE232</f>
        <v>5331527.4864183189</v>
      </c>
      <c r="J232" s="14">
        <f ca="1">J231*(1+Returns!J232)+AF232</f>
        <v>0</v>
      </c>
      <c r="K232" s="14">
        <f ca="1">K231*(1+Returns!K232)+AG232</f>
        <v>0</v>
      </c>
      <c r="L232" s="14">
        <f ca="1">L231*(1+Returns!L232)+AH232</f>
        <v>21320708.860008966</v>
      </c>
      <c r="M232" s="14">
        <f ca="1">M231*(1+Returns!M232)+AI232</f>
        <v>21323166.081889752</v>
      </c>
      <c r="N232" s="14">
        <f ca="1">N231*(1+Returns!N232)+AJ232-R232-T232</f>
        <v>39367394.331265628</v>
      </c>
      <c r="O232" s="17">
        <f ca="1">(Assumptions!$B$16 / 252)*F231</f>
        <v>3378.87171785285</v>
      </c>
      <c r="P232" s="17">
        <f t="shared" ca="1" si="47"/>
        <v>60730.657628826615</v>
      </c>
      <c r="Q232" s="16">
        <f t="shared" si="48"/>
        <v>0</v>
      </c>
      <c r="R232" s="17">
        <f t="shared" si="49"/>
        <v>0</v>
      </c>
      <c r="S232" s="19">
        <f t="shared" si="50"/>
        <v>0</v>
      </c>
      <c r="T232" s="20">
        <f ca="1">IF(AND(S232=1,F231&gt;D231),[1]Assumptions!$B$19*(F231-D231),0)</f>
        <v>0</v>
      </c>
      <c r="U232" s="21">
        <f ca="1">OFFSET(Assumptions!$B$6,U$1-1,0)*$E232</f>
        <v>8521392.537649842</v>
      </c>
      <c r="V232" s="21">
        <f ca="1">OFFSET(Assumptions!$B$6,V$1-1,0)*$E232</f>
        <v>10651740.672062304</v>
      </c>
      <c r="W232" s="21">
        <f ca="1">OFFSET(Assumptions!$B$6,W$1-1,0)*$E232</f>
        <v>5325870.3360311519</v>
      </c>
      <c r="X232" s="21">
        <f ca="1">OFFSET(Assumptions!$B$6,X$1-1,0)*$E232</f>
        <v>0</v>
      </c>
      <c r="Y232" s="21">
        <f ca="1">OFFSET(Assumptions!$B$6,Y$1-1,0)*$E232</f>
        <v>0</v>
      </c>
      <c r="Z232" s="21">
        <f ca="1">OFFSET(Assumptions!$B$6,Z$1-1,0)*$E232</f>
        <v>21303481.344124608</v>
      </c>
      <c r="AA232" s="21">
        <f ca="1">OFFSET(Assumptions!$B$6,AA$1-1,0)*$E232</f>
        <v>21303481.344124608</v>
      </c>
      <c r="AB232" s="21">
        <f ca="1">OFFSET(Assumptions!$B$6,AB$1-1,0)*$E232</f>
        <v>39411440.486630522</v>
      </c>
      <c r="AC232" s="24">
        <f t="shared" si="53"/>
        <v>0</v>
      </c>
      <c r="AD232" s="24">
        <f t="shared" si="42"/>
        <v>0</v>
      </c>
      <c r="AE232" s="24">
        <f t="shared" si="42"/>
        <v>0</v>
      </c>
      <c r="AF232" s="24">
        <f t="shared" si="42"/>
        <v>0</v>
      </c>
      <c r="AG232" s="24">
        <f t="shared" si="41"/>
        <v>0</v>
      </c>
      <c r="AH232" s="24">
        <f t="shared" si="41"/>
        <v>0</v>
      </c>
      <c r="AI232" s="24">
        <f t="shared" si="41"/>
        <v>0</v>
      </c>
      <c r="AJ232" s="24">
        <f t="shared" si="51"/>
        <v>0</v>
      </c>
      <c r="AK232" s="26">
        <f t="shared" ca="1" si="52"/>
        <v>2.0873832417356297E-4</v>
      </c>
      <c r="AL232" s="34">
        <f t="shared" ca="1" si="54"/>
        <v>6.4566760629939601E-2</v>
      </c>
    </row>
    <row r="233" spans="1:38" x14ac:dyDescent="0.25">
      <c r="A233" s="4">
        <f t="shared" si="43"/>
        <v>1</v>
      </c>
      <c r="B233" s="4">
        <f t="shared" si="44"/>
        <v>2013</v>
      </c>
      <c r="C233" s="9">
        <v>41302</v>
      </c>
      <c r="D233" s="12">
        <f ca="1">(1+Returns!E233)*D232</f>
        <v>107208324.93191072</v>
      </c>
      <c r="E233" s="12">
        <f t="shared" ca="1" si="45"/>
        <v>106591278.4999461</v>
      </c>
      <c r="F233" s="12">
        <f t="shared" ca="1" si="46"/>
        <v>106527168.26529941</v>
      </c>
      <c r="G233" s="14">
        <f ca="1">G232*(1+Returns!G233)+AC233</f>
        <v>8560888.8825407252</v>
      </c>
      <c r="H233" s="14">
        <f ca="1">H232*(1+Returns!H233)+AD233</f>
        <v>10663576.301204372</v>
      </c>
      <c r="I233" s="14">
        <f ca="1">I232*(1+Returns!I233)+AE233</f>
        <v>5333084.1685671788</v>
      </c>
      <c r="J233" s="14">
        <f ca="1">J232*(1+Returns!J233)+AF233</f>
        <v>0</v>
      </c>
      <c r="K233" s="14">
        <f ca="1">K232*(1+Returns!K233)+AG233</f>
        <v>0</v>
      </c>
      <c r="L233" s="14">
        <f ca="1">L232*(1+Returns!L233)+AH233</f>
        <v>21326633.352442812</v>
      </c>
      <c r="M233" s="14">
        <f ca="1">M232*(1+Returns!M233)+AI233</f>
        <v>21329228.06805047</v>
      </c>
      <c r="N233" s="14">
        <f ca="1">N232*(1+Returns!N233)+AJ233-R233-T233</f>
        <v>39377867.727140546</v>
      </c>
      <c r="O233" s="17">
        <f ca="1">(Assumptions!$B$16 / 252)*F232</f>
        <v>3379.5770178728321</v>
      </c>
      <c r="P233" s="17">
        <f t="shared" ca="1" si="47"/>
        <v>64110.23464669945</v>
      </c>
      <c r="Q233" s="16">
        <f t="shared" si="48"/>
        <v>0</v>
      </c>
      <c r="R233" s="17">
        <f t="shared" si="49"/>
        <v>0</v>
      </c>
      <c r="S233" s="19">
        <f t="shared" si="50"/>
        <v>0</v>
      </c>
      <c r="T233" s="20">
        <f ca="1">IF(AND(S233=1,F232&gt;D232),[1]Assumptions!$B$19*(F232-D232),0)</f>
        <v>0</v>
      </c>
      <c r="U233" s="21">
        <f ca="1">OFFSET(Assumptions!$B$6,U$1-1,0)*$E233</f>
        <v>8527302.2799956892</v>
      </c>
      <c r="V233" s="21">
        <f ca="1">OFFSET(Assumptions!$B$6,V$1-1,0)*$E233</f>
        <v>10659127.849994611</v>
      </c>
      <c r="W233" s="21">
        <f ca="1">OFFSET(Assumptions!$B$6,W$1-1,0)*$E233</f>
        <v>5329563.9249973055</v>
      </c>
      <c r="X233" s="21">
        <f ca="1">OFFSET(Assumptions!$B$6,X$1-1,0)*$E233</f>
        <v>0</v>
      </c>
      <c r="Y233" s="21">
        <f ca="1">OFFSET(Assumptions!$B$6,Y$1-1,0)*$E233</f>
        <v>0</v>
      </c>
      <c r="Z233" s="21">
        <f ca="1">OFFSET(Assumptions!$B$6,Z$1-1,0)*$E233</f>
        <v>21318255.699989222</v>
      </c>
      <c r="AA233" s="21">
        <f ca="1">OFFSET(Assumptions!$B$6,AA$1-1,0)*$E233</f>
        <v>21318255.699989222</v>
      </c>
      <c r="AB233" s="21">
        <f ca="1">OFFSET(Assumptions!$B$6,AB$1-1,0)*$E233</f>
        <v>39438773.044980057</v>
      </c>
      <c r="AC233" s="24">
        <f t="shared" si="53"/>
        <v>0</v>
      </c>
      <c r="AD233" s="24">
        <f t="shared" si="42"/>
        <v>0</v>
      </c>
      <c r="AE233" s="24">
        <f t="shared" si="42"/>
        <v>0</v>
      </c>
      <c r="AF233" s="24">
        <f t="shared" si="42"/>
        <v>0</v>
      </c>
      <c r="AG233" s="24">
        <f t="shared" si="41"/>
        <v>0</v>
      </c>
      <c r="AH233" s="24">
        <f t="shared" si="41"/>
        <v>0</v>
      </c>
      <c r="AI233" s="24">
        <f t="shared" si="41"/>
        <v>0</v>
      </c>
      <c r="AJ233" s="24">
        <f t="shared" si="51"/>
        <v>0</v>
      </c>
      <c r="AK233" s="26">
        <f t="shared" ca="1" si="52"/>
        <v>6.6216798149398848E-4</v>
      </c>
      <c r="AL233" s="34">
        <f t="shared" ca="1" si="54"/>
        <v>6.5271682652991547E-2</v>
      </c>
    </row>
    <row r="234" spans="1:38" x14ac:dyDescent="0.25">
      <c r="A234" s="4">
        <f t="shared" si="43"/>
        <v>1</v>
      </c>
      <c r="B234" s="4">
        <f t="shared" si="44"/>
        <v>2013</v>
      </c>
      <c r="C234" s="9">
        <v>41303</v>
      </c>
      <c r="D234" s="12">
        <f ca="1">(1+Returns!E234)*D233</f>
        <v>107236874.5088401</v>
      </c>
      <c r="E234" s="12">
        <f t="shared" ca="1" si="45"/>
        <v>106797289.17842838</v>
      </c>
      <c r="F234" s="12">
        <f t="shared" ca="1" si="46"/>
        <v>106729797.12891611</v>
      </c>
      <c r="G234" s="14">
        <f ca="1">G233*(1+Returns!G234)+AC234</f>
        <v>8739899.5599253234</v>
      </c>
      <c r="H234" s="14">
        <f ca="1">H233*(1+Returns!H234)+AD234</f>
        <v>10666553.135164244</v>
      </c>
      <c r="I234" s="14">
        <f ca="1">I233*(1+Returns!I234)+AE234</f>
        <v>5334641.3052310571</v>
      </c>
      <c r="J234" s="14">
        <f ca="1">J233*(1+Returns!J234)+AF234</f>
        <v>0</v>
      </c>
      <c r="K234" s="14">
        <f ca="1">K233*(1+Returns!K234)+AG234</f>
        <v>0</v>
      </c>
      <c r="L234" s="14">
        <f ca="1">L233*(1+Returns!L234)+AH234</f>
        <v>21332559.491145119</v>
      </c>
      <c r="M234" s="14">
        <f ca="1">M233*(1+Returns!M234)+AI234</f>
        <v>21335291.777579848</v>
      </c>
      <c r="N234" s="14">
        <f ca="1">N233*(1+Returns!N234)+AJ234-R234-T234</f>
        <v>39388343.909382783</v>
      </c>
      <c r="O234" s="17">
        <f ca="1">(Assumptions!$B$16 / 252)*F233</f>
        <v>3381.8148655650607</v>
      </c>
      <c r="P234" s="17">
        <f t="shared" ca="1" si="47"/>
        <v>67492.049512264508</v>
      </c>
      <c r="Q234" s="16">
        <f t="shared" si="48"/>
        <v>0</v>
      </c>
      <c r="R234" s="17">
        <f t="shared" si="49"/>
        <v>0</v>
      </c>
      <c r="S234" s="19">
        <f t="shared" si="50"/>
        <v>0</v>
      </c>
      <c r="T234" s="20">
        <f ca="1">IF(AND(S234=1,F233&gt;D233),[1]Assumptions!$B$19*(F233-D233),0)</f>
        <v>0</v>
      </c>
      <c r="U234" s="21">
        <f ca="1">OFFSET(Assumptions!$B$6,U$1-1,0)*$E234</f>
        <v>8543783.1342742704</v>
      </c>
      <c r="V234" s="21">
        <f ca="1">OFFSET(Assumptions!$B$6,V$1-1,0)*$E234</f>
        <v>10679728.917842839</v>
      </c>
      <c r="W234" s="21">
        <f ca="1">OFFSET(Assumptions!$B$6,W$1-1,0)*$E234</f>
        <v>5339864.4589214195</v>
      </c>
      <c r="X234" s="21">
        <f ca="1">OFFSET(Assumptions!$B$6,X$1-1,0)*$E234</f>
        <v>0</v>
      </c>
      <c r="Y234" s="21">
        <f ca="1">OFFSET(Assumptions!$B$6,Y$1-1,0)*$E234</f>
        <v>0</v>
      </c>
      <c r="Z234" s="21">
        <f ca="1">OFFSET(Assumptions!$B$6,Z$1-1,0)*$E234</f>
        <v>21359457.835685678</v>
      </c>
      <c r="AA234" s="21">
        <f ca="1">OFFSET(Assumptions!$B$6,AA$1-1,0)*$E234</f>
        <v>21359457.835685678</v>
      </c>
      <c r="AB234" s="21">
        <f ca="1">OFFSET(Assumptions!$B$6,AB$1-1,0)*$E234</f>
        <v>39514996.996018499</v>
      </c>
      <c r="AC234" s="24">
        <f t="shared" si="53"/>
        <v>0</v>
      </c>
      <c r="AD234" s="24">
        <f t="shared" si="42"/>
        <v>0</v>
      </c>
      <c r="AE234" s="24">
        <f t="shared" si="42"/>
        <v>0</v>
      </c>
      <c r="AF234" s="24">
        <f t="shared" si="42"/>
        <v>0</v>
      </c>
      <c r="AG234" s="24">
        <f t="shared" si="42"/>
        <v>0</v>
      </c>
      <c r="AH234" s="24">
        <f t="shared" si="42"/>
        <v>0</v>
      </c>
      <c r="AI234" s="24">
        <f t="shared" si="42"/>
        <v>0</v>
      </c>
      <c r="AJ234" s="24">
        <f t="shared" si="51"/>
        <v>0</v>
      </c>
      <c r="AK234" s="26">
        <f t="shared" ca="1" si="52"/>
        <v>1.9021332014765857E-3</v>
      </c>
      <c r="AL234" s="34">
        <f t="shared" ca="1" si="54"/>
        <v>6.7297971289158598E-2</v>
      </c>
    </row>
    <row r="235" spans="1:38" x14ac:dyDescent="0.25">
      <c r="A235" s="4">
        <f t="shared" si="43"/>
        <v>1</v>
      </c>
      <c r="B235" s="4">
        <f t="shared" si="44"/>
        <v>2013</v>
      </c>
      <c r="C235" s="9">
        <v>41304</v>
      </c>
      <c r="D235" s="12">
        <f ca="1">(1+Returns!E235)*D234</f>
        <v>107265471.36616537</v>
      </c>
      <c r="E235" s="12">
        <f t="shared" ca="1" si="45"/>
        <v>106921408.44904609</v>
      </c>
      <c r="F235" s="12">
        <f t="shared" ca="1" si="46"/>
        <v>106850528.15200593</v>
      </c>
      <c r="G235" s="14">
        <f ca="1">G234*(1+Returns!G235)+AC235</f>
        <v>8836973.9053309504</v>
      </c>
      <c r="H235" s="14">
        <f ca="1">H234*(1+Returns!H235)+AD235</f>
        <v>10669534.930731311</v>
      </c>
      <c r="I235" s="14">
        <f ca="1">I234*(1+Returns!I235)+AE235</f>
        <v>5336201.0537881525</v>
      </c>
      <c r="J235" s="14">
        <f ca="1">J234*(1+Returns!J235)+AF235</f>
        <v>0</v>
      </c>
      <c r="K235" s="14">
        <f ca="1">K234*(1+Returns!K235)+AG235</f>
        <v>0</v>
      </c>
      <c r="L235" s="14">
        <f ca="1">L234*(1+Returns!L235)+AH235</f>
        <v>21338495.50086889</v>
      </c>
      <c r="M235" s="14">
        <f ca="1">M234*(1+Returns!M235)+AI235</f>
        <v>21341365.619537812</v>
      </c>
      <c r="N235" s="14">
        <f ca="1">N234*(1+Returns!N235)+AJ235-R235-T235</f>
        <v>39398837.43878898</v>
      </c>
      <c r="O235" s="17">
        <f ca="1">(Assumptions!$B$16 / 252)*F234</f>
        <v>3388.2475279020987</v>
      </c>
      <c r="P235" s="17">
        <f t="shared" ca="1" si="47"/>
        <v>70880.29704016661</v>
      </c>
      <c r="Q235" s="16">
        <f t="shared" si="48"/>
        <v>0</v>
      </c>
      <c r="R235" s="17">
        <f t="shared" si="49"/>
        <v>0</v>
      </c>
      <c r="S235" s="19">
        <f t="shared" si="50"/>
        <v>0</v>
      </c>
      <c r="T235" s="20">
        <f ca="1">IF(AND(S235=1,F234&gt;D234),[1]Assumptions!$B$19*(F234-D234),0)</f>
        <v>0</v>
      </c>
      <c r="U235" s="21">
        <f ca="1">OFFSET(Assumptions!$B$6,U$1-1,0)*$E235</f>
        <v>8553712.6759236865</v>
      </c>
      <c r="V235" s="21">
        <f ca="1">OFFSET(Assumptions!$B$6,V$1-1,0)*$E235</f>
        <v>10692140.844904609</v>
      </c>
      <c r="W235" s="21">
        <f ca="1">OFFSET(Assumptions!$B$6,W$1-1,0)*$E235</f>
        <v>5346070.4224523045</v>
      </c>
      <c r="X235" s="21">
        <f ca="1">OFFSET(Assumptions!$B$6,X$1-1,0)*$E235</f>
        <v>0</v>
      </c>
      <c r="Y235" s="21">
        <f ca="1">OFFSET(Assumptions!$B$6,Y$1-1,0)*$E235</f>
        <v>0</v>
      </c>
      <c r="Z235" s="21">
        <f ca="1">OFFSET(Assumptions!$B$6,Z$1-1,0)*$E235</f>
        <v>21384281.689809218</v>
      </c>
      <c r="AA235" s="21">
        <f ca="1">OFFSET(Assumptions!$B$6,AA$1-1,0)*$E235</f>
        <v>21384281.689809218</v>
      </c>
      <c r="AB235" s="21">
        <f ca="1">OFFSET(Assumptions!$B$6,AB$1-1,0)*$E235</f>
        <v>39560921.126147054</v>
      </c>
      <c r="AC235" s="24">
        <f t="shared" si="53"/>
        <v>0</v>
      </c>
      <c r="AD235" s="24">
        <f t="shared" ref="AD235:AI298" si="55">IF($Q235=1,V234-H234,0)</f>
        <v>0</v>
      </c>
      <c r="AE235" s="24">
        <f t="shared" si="55"/>
        <v>0</v>
      </c>
      <c r="AF235" s="24">
        <f t="shared" si="55"/>
        <v>0</v>
      </c>
      <c r="AG235" s="24">
        <f t="shared" si="55"/>
        <v>0</v>
      </c>
      <c r="AH235" s="24">
        <f t="shared" si="55"/>
        <v>0</v>
      </c>
      <c r="AI235" s="24">
        <f t="shared" si="55"/>
        <v>0</v>
      </c>
      <c r="AJ235" s="24">
        <f t="shared" si="51"/>
        <v>0</v>
      </c>
      <c r="AK235" s="26">
        <f t="shared" ca="1" si="52"/>
        <v>1.1311838524716844E-3</v>
      </c>
      <c r="AL235" s="34">
        <f t="shared" ca="1" si="54"/>
        <v>6.8505281520056638E-2</v>
      </c>
    </row>
    <row r="236" spans="1:38" x14ac:dyDescent="0.25">
      <c r="A236" s="4">
        <f t="shared" si="43"/>
        <v>1</v>
      </c>
      <c r="B236" s="4">
        <f t="shared" si="44"/>
        <v>2013</v>
      </c>
      <c r="C236" s="9">
        <v>41305</v>
      </c>
      <c r="D236" s="12">
        <f ca="1">(1+Returns!E236)*D235</f>
        <v>107294075.84941459</v>
      </c>
      <c r="E236" s="12">
        <f t="shared" ca="1" si="45"/>
        <v>106928460.52001551</v>
      </c>
      <c r="F236" s="12">
        <f t="shared" ca="1" si="46"/>
        <v>106854188.14271654</v>
      </c>
      <c r="G236" s="14">
        <f ca="1">G235*(1+Returns!G236)+AC236</f>
        <v>8816973.585004285</v>
      </c>
      <c r="H236" s="14">
        <f ca="1">H235*(1+Returns!H236)+AD236</f>
        <v>10672517.559848325</v>
      </c>
      <c r="I236" s="14">
        <f ca="1">I235*(1+Returns!I236)+AE236</f>
        <v>5337761.2583863232</v>
      </c>
      <c r="J236" s="14">
        <f ca="1">J235*(1+Returns!J236)+AF236</f>
        <v>0</v>
      </c>
      <c r="K236" s="14">
        <f ca="1">K235*(1+Returns!K236)+AG236</f>
        <v>0</v>
      </c>
      <c r="L236" s="14">
        <f ca="1">L235*(1+Returns!L236)+AH236</f>
        <v>21344433.162349988</v>
      </c>
      <c r="M236" s="14">
        <f ca="1">M235*(1+Returns!M236)+AI236</f>
        <v>21347441.19062873</v>
      </c>
      <c r="N236" s="14">
        <f ca="1">N235*(1+Returns!N236)+AJ236-R236-T236</f>
        <v>39409333.763797842</v>
      </c>
      <c r="O236" s="17">
        <f ca="1">(Assumptions!$B$16 / 252)*F235</f>
        <v>3392.0802587938388</v>
      </c>
      <c r="P236" s="17">
        <f t="shared" ca="1" si="47"/>
        <v>74272.377298960448</v>
      </c>
      <c r="Q236" s="16">
        <f t="shared" si="48"/>
        <v>0</v>
      </c>
      <c r="R236" s="17">
        <f t="shared" si="49"/>
        <v>0</v>
      </c>
      <c r="S236" s="19">
        <f t="shared" si="50"/>
        <v>0</v>
      </c>
      <c r="T236" s="20">
        <f ca="1">IF(AND(S236=1,F235&gt;D235),[1]Assumptions!$B$19*(F235-D235),0)</f>
        <v>0</v>
      </c>
      <c r="U236" s="21">
        <f ca="1">OFFSET(Assumptions!$B$6,U$1-1,0)*$E236</f>
        <v>8554276.8416012414</v>
      </c>
      <c r="V236" s="21">
        <f ca="1">OFFSET(Assumptions!$B$6,V$1-1,0)*$E236</f>
        <v>10692846.052001551</v>
      </c>
      <c r="W236" s="21">
        <f ca="1">OFFSET(Assumptions!$B$6,W$1-1,0)*$E236</f>
        <v>5346423.0260007754</v>
      </c>
      <c r="X236" s="21">
        <f ca="1">OFFSET(Assumptions!$B$6,X$1-1,0)*$E236</f>
        <v>0</v>
      </c>
      <c r="Y236" s="21">
        <f ca="1">OFFSET(Assumptions!$B$6,Y$1-1,0)*$E236</f>
        <v>0</v>
      </c>
      <c r="Z236" s="21">
        <f ca="1">OFFSET(Assumptions!$B$6,Z$1-1,0)*$E236</f>
        <v>21385692.104003102</v>
      </c>
      <c r="AA236" s="21">
        <f ca="1">OFFSET(Assumptions!$B$6,AA$1-1,0)*$E236</f>
        <v>21385692.104003102</v>
      </c>
      <c r="AB236" s="21">
        <f ca="1">OFFSET(Assumptions!$B$6,AB$1-1,0)*$E236</f>
        <v>39563530.392405741</v>
      </c>
      <c r="AC236" s="24">
        <f t="shared" si="53"/>
        <v>0</v>
      </c>
      <c r="AD236" s="24">
        <f t="shared" si="55"/>
        <v>0</v>
      </c>
      <c r="AE236" s="24">
        <f t="shared" si="55"/>
        <v>0</v>
      </c>
      <c r="AF236" s="24">
        <f t="shared" si="55"/>
        <v>0</v>
      </c>
      <c r="AG236" s="24">
        <f t="shared" si="55"/>
        <v>0</v>
      </c>
      <c r="AH236" s="24">
        <f t="shared" si="55"/>
        <v>0</v>
      </c>
      <c r="AI236" s="24">
        <f t="shared" si="55"/>
        <v>0</v>
      </c>
      <c r="AJ236" s="24">
        <f t="shared" si="51"/>
        <v>0</v>
      </c>
      <c r="AK236" s="26">
        <f t="shared" ca="1" si="52"/>
        <v>3.4253370328807264E-5</v>
      </c>
      <c r="AL236" s="34">
        <f t="shared" ca="1" si="54"/>
        <v>6.8541881427162776E-2</v>
      </c>
    </row>
    <row r="237" spans="1:38" x14ac:dyDescent="0.25">
      <c r="A237" s="4">
        <f t="shared" si="43"/>
        <v>2</v>
      </c>
      <c r="B237" s="4">
        <f t="shared" si="44"/>
        <v>2013</v>
      </c>
      <c r="C237" s="9">
        <v>41306</v>
      </c>
      <c r="D237" s="12">
        <f ca="1">(1+Returns!E237)*D236</f>
        <v>107322687.96062136</v>
      </c>
      <c r="E237" s="12">
        <f t="shared" ca="1" si="45"/>
        <v>106867504.5485284</v>
      </c>
      <c r="F237" s="12">
        <f t="shared" ca="1" si="46"/>
        <v>106864112.35207942</v>
      </c>
      <c r="G237" s="14">
        <f ca="1">G236*(1+Returns!G237)+AC237</f>
        <v>8540533.3879700489</v>
      </c>
      <c r="H237" s="14">
        <f ca="1">H236*(1+Returns!H237)+AD237</f>
        <v>10695829.514901528</v>
      </c>
      <c r="I237" s="14">
        <f ca="1">I236*(1+Returns!I237)+AE237</f>
        <v>5347983.6867733607</v>
      </c>
      <c r="J237" s="14">
        <f ca="1">J236*(1+Returns!J237)+AF237</f>
        <v>0</v>
      </c>
      <c r="K237" s="14">
        <f ca="1">K236*(1+Returns!K237)+AG237</f>
        <v>0</v>
      </c>
      <c r="L237" s="14">
        <f ca="1">L236*(1+Returns!L237)+AH237</f>
        <v>21391631.417701144</v>
      </c>
      <c r="M237" s="14">
        <f ca="1">M236*(1+Returns!M237)+AI237</f>
        <v>21391769.404719234</v>
      </c>
      <c r="N237" s="14">
        <f ca="1">N236*(1+Returns!N237)+AJ237-R237-T237</f>
        <v>39499757.136463083</v>
      </c>
      <c r="O237" s="17">
        <f ca="1">(Assumptions!$B$16 / 252)*F236</f>
        <v>3392.1964489751281</v>
      </c>
      <c r="P237" s="17">
        <f t="shared" ca="1" si="47"/>
        <v>3392.1964489751263</v>
      </c>
      <c r="Q237" s="16">
        <f t="shared" si="48"/>
        <v>1</v>
      </c>
      <c r="R237" s="17">
        <f t="shared" ca="1" si="49"/>
        <v>74272.377298960448</v>
      </c>
      <c r="S237" s="19">
        <f t="shared" si="50"/>
        <v>0</v>
      </c>
      <c r="T237" s="20">
        <f ca="1">IF(AND(S237=1,F236&gt;D236),[1]Assumptions!$B$19*(F236-D236),0)</f>
        <v>0</v>
      </c>
      <c r="U237" s="21">
        <f ca="1">OFFSET(Assumptions!$B$6,U$1-1,0)*$E237</f>
        <v>8549400.3638822716</v>
      </c>
      <c r="V237" s="21">
        <f ca="1">OFFSET(Assumptions!$B$6,V$1-1,0)*$E237</f>
        <v>10686750.454852842</v>
      </c>
      <c r="W237" s="21">
        <f ca="1">OFFSET(Assumptions!$B$6,W$1-1,0)*$E237</f>
        <v>5343375.2274264209</v>
      </c>
      <c r="X237" s="21">
        <f ca="1">OFFSET(Assumptions!$B$6,X$1-1,0)*$E237</f>
        <v>0</v>
      </c>
      <c r="Y237" s="21">
        <f ca="1">OFFSET(Assumptions!$B$6,Y$1-1,0)*$E237</f>
        <v>0</v>
      </c>
      <c r="Z237" s="21">
        <f ca="1">OFFSET(Assumptions!$B$6,Z$1-1,0)*$E237</f>
        <v>21373500.909705684</v>
      </c>
      <c r="AA237" s="21">
        <f ca="1">OFFSET(Assumptions!$B$6,AA$1-1,0)*$E237</f>
        <v>21373500.909705684</v>
      </c>
      <c r="AB237" s="21">
        <f ca="1">OFFSET(Assumptions!$B$6,AB$1-1,0)*$E237</f>
        <v>39540976.682955511</v>
      </c>
      <c r="AC237" s="24">
        <f t="shared" ca="1" si="53"/>
        <v>-262696.7434030436</v>
      </c>
      <c r="AD237" s="24">
        <f t="shared" ca="1" si="55"/>
        <v>20328.492153225467</v>
      </c>
      <c r="AE237" s="24">
        <f t="shared" ca="1" si="55"/>
        <v>8661.7676144521683</v>
      </c>
      <c r="AF237" s="24">
        <f t="shared" ca="1" si="55"/>
        <v>0</v>
      </c>
      <c r="AG237" s="24">
        <f t="shared" ca="1" si="55"/>
        <v>0</v>
      </c>
      <c r="AH237" s="24">
        <f t="shared" ca="1" si="55"/>
        <v>41258.941653113812</v>
      </c>
      <c r="AI237" s="24">
        <f t="shared" ca="1" si="55"/>
        <v>38250.913374371827</v>
      </c>
      <c r="AJ237" s="24">
        <f t="shared" ca="1" si="51"/>
        <v>154196.62860788032</v>
      </c>
      <c r="AK237" s="26">
        <f t="shared" ca="1" si="52"/>
        <v>9.2876185158186075E-5</v>
      </c>
      <c r="AL237" s="34">
        <f t="shared" ca="1" si="54"/>
        <v>6.8641123520791547E-2</v>
      </c>
    </row>
    <row r="238" spans="1:38" x14ac:dyDescent="0.25">
      <c r="A238" s="4">
        <f t="shared" si="43"/>
        <v>2</v>
      </c>
      <c r="B238" s="4">
        <f t="shared" si="44"/>
        <v>2013</v>
      </c>
      <c r="C238" s="9">
        <v>41309</v>
      </c>
      <c r="D238" s="12">
        <f ca="1">(1+Returns!E238)*D237</f>
        <v>107351307.70181982</v>
      </c>
      <c r="E238" s="12">
        <f t="shared" ca="1" si="45"/>
        <v>106862853.86977935</v>
      </c>
      <c r="F238" s="12">
        <f t="shared" ca="1" si="46"/>
        <v>106856069.16182713</v>
      </c>
      <c r="G238" s="14">
        <f ca="1">G237*(1+Returns!G238)+AC238</f>
        <v>8508763.5012863167</v>
      </c>
      <c r="H238" s="14">
        <f ca="1">H237*(1+Returns!H238)+AD238</f>
        <v>10698819.494572515</v>
      </c>
      <c r="I238" s="14">
        <f ca="1">I237*(1+Returns!I238)+AE238</f>
        <v>5349547.3363913083</v>
      </c>
      <c r="J238" s="14">
        <f ca="1">J237*(1+Returns!J238)+AF238</f>
        <v>0</v>
      </c>
      <c r="K238" s="14">
        <f ca="1">K237*(1+Returns!K238)+AG238</f>
        <v>0</v>
      </c>
      <c r="L238" s="14">
        <f ca="1">L237*(1+Returns!L238)+AH238</f>
        <v>21397583.864811651</v>
      </c>
      <c r="M238" s="14">
        <f ca="1">M237*(1+Returns!M238)+AI238</f>
        <v>21397859.325022172</v>
      </c>
      <c r="N238" s="14">
        <f ca="1">N237*(1+Returns!N238)+AJ238-R238-T238</f>
        <v>39510280.347695388</v>
      </c>
      <c r="O238" s="17">
        <f ca="1">(Assumptions!$B$16 / 252)*F237</f>
        <v>3392.5115032406165</v>
      </c>
      <c r="P238" s="17">
        <f t="shared" ca="1" si="47"/>
        <v>6784.7079522157428</v>
      </c>
      <c r="Q238" s="16">
        <f t="shared" si="48"/>
        <v>0</v>
      </c>
      <c r="R238" s="17">
        <f t="shared" si="49"/>
        <v>0</v>
      </c>
      <c r="S238" s="19">
        <f t="shared" si="50"/>
        <v>0</v>
      </c>
      <c r="T238" s="20">
        <f ca="1">IF(AND(S238=1,F237&gt;D237),[1]Assumptions!$B$19*(F237-D237),0)</f>
        <v>0</v>
      </c>
      <c r="U238" s="21">
        <f ca="1">OFFSET(Assumptions!$B$6,U$1-1,0)*$E238</f>
        <v>8549028.3095823489</v>
      </c>
      <c r="V238" s="21">
        <f ca="1">OFFSET(Assumptions!$B$6,V$1-1,0)*$E238</f>
        <v>10686285.386977935</v>
      </c>
      <c r="W238" s="21">
        <f ca="1">OFFSET(Assumptions!$B$6,W$1-1,0)*$E238</f>
        <v>5343142.6934889676</v>
      </c>
      <c r="X238" s="21">
        <f ca="1">OFFSET(Assumptions!$B$6,X$1-1,0)*$E238</f>
        <v>0</v>
      </c>
      <c r="Y238" s="21">
        <f ca="1">OFFSET(Assumptions!$B$6,Y$1-1,0)*$E238</f>
        <v>0</v>
      </c>
      <c r="Z238" s="21">
        <f ca="1">OFFSET(Assumptions!$B$6,Z$1-1,0)*$E238</f>
        <v>21372570.77395587</v>
      </c>
      <c r="AA238" s="21">
        <f ca="1">OFFSET(Assumptions!$B$6,AA$1-1,0)*$E238</f>
        <v>21372570.77395587</v>
      </c>
      <c r="AB238" s="21">
        <f ca="1">OFFSET(Assumptions!$B$6,AB$1-1,0)*$E238</f>
        <v>39539255.931818359</v>
      </c>
      <c r="AC238" s="24">
        <f t="shared" si="53"/>
        <v>0</v>
      </c>
      <c r="AD238" s="24">
        <f t="shared" si="55"/>
        <v>0</v>
      </c>
      <c r="AE238" s="24">
        <f t="shared" si="55"/>
        <v>0</v>
      </c>
      <c r="AF238" s="24">
        <f t="shared" si="55"/>
        <v>0</v>
      </c>
      <c r="AG238" s="24">
        <f t="shared" si="55"/>
        <v>0</v>
      </c>
      <c r="AH238" s="24">
        <f t="shared" si="55"/>
        <v>0</v>
      </c>
      <c r="AI238" s="24">
        <f t="shared" si="55"/>
        <v>0</v>
      </c>
      <c r="AJ238" s="24">
        <f t="shared" si="51"/>
        <v>0</v>
      </c>
      <c r="AK238" s="26">
        <f t="shared" ca="1" si="52"/>
        <v>-7.5265588000084094E-5</v>
      </c>
      <c r="AL238" s="34">
        <f t="shared" ca="1" si="54"/>
        <v>6.856069161826861E-2</v>
      </c>
    </row>
    <row r="239" spans="1:38" x14ac:dyDescent="0.25">
      <c r="A239" s="4">
        <f t="shared" si="43"/>
        <v>2</v>
      </c>
      <c r="B239" s="4">
        <f t="shared" si="44"/>
        <v>2013</v>
      </c>
      <c r="C239" s="9">
        <v>41310</v>
      </c>
      <c r="D239" s="12">
        <f ca="1">(1+Returns!E239)*D238</f>
        <v>107379974.79502852</v>
      </c>
      <c r="E239" s="12">
        <f t="shared" ca="1" si="45"/>
        <v>106884285.98760651</v>
      </c>
      <c r="F239" s="12">
        <f t="shared" ca="1" si="46"/>
        <v>106874109.02349043</v>
      </c>
      <c r="G239" s="14">
        <f ca="1">G238*(1+Returns!G239)+AC239</f>
        <v>8503031.330638051</v>
      </c>
      <c r="H239" s="14">
        <f ca="1">H238*(1+Returns!H239)+AD239</f>
        <v>10701814.453155449</v>
      </c>
      <c r="I239" s="14">
        <f ca="1">I238*(1+Returns!I239)+AE239</f>
        <v>5351113.6064455267</v>
      </c>
      <c r="J239" s="14">
        <f ca="1">J238*(1+Returns!J239)+AF239</f>
        <v>0</v>
      </c>
      <c r="K239" s="14">
        <f ca="1">K238*(1+Returns!K239)+AG239</f>
        <v>0</v>
      </c>
      <c r="L239" s="14">
        <f ca="1">L238*(1+Returns!L239)+AH239</f>
        <v>21403546.217585471</v>
      </c>
      <c r="M239" s="14">
        <f ca="1">M238*(1+Returns!M239)+AI239</f>
        <v>21403959.412213143</v>
      </c>
      <c r="N239" s="14">
        <f ca="1">N238*(1+Returns!N239)+AJ239-R239-T239</f>
        <v>39520820.967568859</v>
      </c>
      <c r="O239" s="17">
        <f ca="1">(Assumptions!$B$16 / 252)*F238</f>
        <v>3392.2561638675279</v>
      </c>
      <c r="P239" s="17">
        <f t="shared" ca="1" si="47"/>
        <v>10176.964116083271</v>
      </c>
      <c r="Q239" s="16">
        <f t="shared" si="48"/>
        <v>0</v>
      </c>
      <c r="R239" s="17">
        <f t="shared" si="49"/>
        <v>0</v>
      </c>
      <c r="S239" s="19">
        <f t="shared" si="50"/>
        <v>0</v>
      </c>
      <c r="T239" s="20">
        <f ca="1">IF(AND(S239=1,F238&gt;D238),[1]Assumptions!$B$19*(F238-D238),0)</f>
        <v>0</v>
      </c>
      <c r="U239" s="21">
        <f ca="1">OFFSET(Assumptions!$B$6,U$1-1,0)*$E239</f>
        <v>8550742.8790085204</v>
      </c>
      <c r="V239" s="21">
        <f ca="1">OFFSET(Assumptions!$B$6,V$1-1,0)*$E239</f>
        <v>10688428.598760651</v>
      </c>
      <c r="W239" s="21">
        <f ca="1">OFFSET(Assumptions!$B$6,W$1-1,0)*$E239</f>
        <v>5344214.2993803257</v>
      </c>
      <c r="X239" s="21">
        <f ca="1">OFFSET(Assumptions!$B$6,X$1-1,0)*$E239</f>
        <v>0</v>
      </c>
      <c r="Y239" s="21">
        <f ca="1">OFFSET(Assumptions!$B$6,Y$1-1,0)*$E239</f>
        <v>0</v>
      </c>
      <c r="Z239" s="21">
        <f ca="1">OFFSET(Assumptions!$B$6,Z$1-1,0)*$E239</f>
        <v>21376857.197521303</v>
      </c>
      <c r="AA239" s="21">
        <f ca="1">OFFSET(Assumptions!$B$6,AA$1-1,0)*$E239</f>
        <v>21376857.197521303</v>
      </c>
      <c r="AB239" s="21">
        <f ca="1">OFFSET(Assumptions!$B$6,AB$1-1,0)*$E239</f>
        <v>39547185.815414406</v>
      </c>
      <c r="AC239" s="24">
        <f t="shared" si="53"/>
        <v>0</v>
      </c>
      <c r="AD239" s="24">
        <f t="shared" si="55"/>
        <v>0</v>
      </c>
      <c r="AE239" s="24">
        <f t="shared" si="55"/>
        <v>0</v>
      </c>
      <c r="AF239" s="24">
        <f t="shared" si="55"/>
        <v>0</v>
      </c>
      <c r="AG239" s="24">
        <f t="shared" si="55"/>
        <v>0</v>
      </c>
      <c r="AH239" s="24">
        <f t="shared" si="55"/>
        <v>0</v>
      </c>
      <c r="AI239" s="24">
        <f t="shared" si="55"/>
        <v>0</v>
      </c>
      <c r="AJ239" s="24">
        <f t="shared" si="51"/>
        <v>0</v>
      </c>
      <c r="AK239" s="26">
        <f t="shared" ca="1" si="52"/>
        <v>1.6882393115147387E-4</v>
      </c>
      <c r="AL239" s="34">
        <f t="shared" ca="1" si="54"/>
        <v>6.8741090234901492E-2</v>
      </c>
    </row>
    <row r="240" spans="1:38" x14ac:dyDescent="0.25">
      <c r="A240" s="4">
        <f t="shared" si="43"/>
        <v>2</v>
      </c>
      <c r="B240" s="4">
        <f t="shared" si="44"/>
        <v>2013</v>
      </c>
      <c r="C240" s="9">
        <v>41311</v>
      </c>
      <c r="D240" s="12">
        <f ca="1">(1+Returns!E240)*D239</f>
        <v>107408649.54349779</v>
      </c>
      <c r="E240" s="12">
        <f t="shared" ca="1" si="45"/>
        <v>106942907.27277461</v>
      </c>
      <c r="F240" s="12">
        <f t="shared" ca="1" si="46"/>
        <v>106929337.47980064</v>
      </c>
      <c r="G240" s="14">
        <f ca="1">G239*(1+Returns!G240)+AC240</f>
        <v>8534480.8179207109</v>
      </c>
      <c r="H240" s="14">
        <f ca="1">H239*(1+Returns!H240)+AD240</f>
        <v>10704810.250127789</v>
      </c>
      <c r="I240" s="14">
        <f ca="1">I239*(1+Returns!I240)+AE240</f>
        <v>5352680.3350809542</v>
      </c>
      <c r="J240" s="14">
        <f ca="1">J239*(1+Returns!J240)+AF240</f>
        <v>0</v>
      </c>
      <c r="K240" s="14">
        <f ca="1">K239*(1+Returns!K240)+AG240</f>
        <v>0</v>
      </c>
      <c r="L240" s="14">
        <f ca="1">L239*(1+Returns!L240)+AH240</f>
        <v>21409510.231745493</v>
      </c>
      <c r="M240" s="14">
        <f ca="1">M239*(1+Returns!M240)+AI240</f>
        <v>21410061.238412824</v>
      </c>
      <c r="N240" s="14">
        <f ca="1">N239*(1+Returns!N240)+AJ240-R240-T240</f>
        <v>39531364.399486847</v>
      </c>
      <c r="O240" s="17">
        <f ca="1">(Assumptions!$B$16 / 252)*F239</f>
        <v>3392.8288578885849</v>
      </c>
      <c r="P240" s="17">
        <f t="shared" ca="1" si="47"/>
        <v>13569.792973971857</v>
      </c>
      <c r="Q240" s="16">
        <f t="shared" si="48"/>
        <v>0</v>
      </c>
      <c r="R240" s="17">
        <f t="shared" si="49"/>
        <v>0</v>
      </c>
      <c r="S240" s="19">
        <f t="shared" si="50"/>
        <v>0</v>
      </c>
      <c r="T240" s="20">
        <f ca="1">IF(AND(S240=1,F239&gt;D239),[1]Assumptions!$B$19*(F239-D239),0)</f>
        <v>0</v>
      </c>
      <c r="U240" s="21">
        <f ca="1">OFFSET(Assumptions!$B$6,U$1-1,0)*$E240</f>
        <v>8555432.5818219688</v>
      </c>
      <c r="V240" s="21">
        <f ca="1">OFFSET(Assumptions!$B$6,V$1-1,0)*$E240</f>
        <v>10694290.727277461</v>
      </c>
      <c r="W240" s="21">
        <f ca="1">OFFSET(Assumptions!$B$6,W$1-1,0)*$E240</f>
        <v>5347145.3636387307</v>
      </c>
      <c r="X240" s="21">
        <f ca="1">OFFSET(Assumptions!$B$6,X$1-1,0)*$E240</f>
        <v>0</v>
      </c>
      <c r="Y240" s="21">
        <f ca="1">OFFSET(Assumptions!$B$6,Y$1-1,0)*$E240</f>
        <v>0</v>
      </c>
      <c r="Z240" s="21">
        <f ca="1">OFFSET(Assumptions!$B$6,Z$1-1,0)*$E240</f>
        <v>21388581.454554923</v>
      </c>
      <c r="AA240" s="21">
        <f ca="1">OFFSET(Assumptions!$B$6,AA$1-1,0)*$E240</f>
        <v>21388581.454554923</v>
      </c>
      <c r="AB240" s="21">
        <f ca="1">OFFSET(Assumptions!$B$6,AB$1-1,0)*$E240</f>
        <v>39568875.690926604</v>
      </c>
      <c r="AC240" s="24">
        <f t="shared" si="53"/>
        <v>0</v>
      </c>
      <c r="AD240" s="24">
        <f t="shared" si="55"/>
        <v>0</v>
      </c>
      <c r="AE240" s="24">
        <f t="shared" si="55"/>
        <v>0</v>
      </c>
      <c r="AF240" s="24">
        <f t="shared" si="55"/>
        <v>0</v>
      </c>
      <c r="AG240" s="24">
        <f t="shared" si="55"/>
        <v>0</v>
      </c>
      <c r="AH240" s="24">
        <f t="shared" si="55"/>
        <v>0</v>
      </c>
      <c r="AI240" s="24">
        <f t="shared" si="55"/>
        <v>0</v>
      </c>
      <c r="AJ240" s="24">
        <f t="shared" si="51"/>
        <v>0</v>
      </c>
      <c r="AK240" s="26">
        <f t="shared" ca="1" si="52"/>
        <v>5.1676179399140487E-4</v>
      </c>
      <c r="AL240" s="34">
        <f t="shared" ca="1" si="54"/>
        <v>6.9293374798003571E-2</v>
      </c>
    </row>
    <row r="241" spans="1:38" x14ac:dyDescent="0.25">
      <c r="A241" s="4">
        <f t="shared" si="43"/>
        <v>2</v>
      </c>
      <c r="B241" s="4">
        <f t="shared" si="44"/>
        <v>2013</v>
      </c>
      <c r="C241" s="9">
        <v>41312</v>
      </c>
      <c r="D241" s="12">
        <f ca="1">(1+Returns!E241)*D240</f>
        <v>107437331.94927189</v>
      </c>
      <c r="E241" s="12">
        <f t="shared" ca="1" si="45"/>
        <v>107005925.62485984</v>
      </c>
      <c r="F241" s="12">
        <f t="shared" ca="1" si="46"/>
        <v>106988961.24974366</v>
      </c>
      <c r="G241" s="14">
        <f ca="1">G240*(1+Returns!G241)+AC241</f>
        <v>8570319.8606325649</v>
      </c>
      <c r="H241" s="14">
        <f ca="1">H240*(1+Returns!H241)+AD241</f>
        <v>10707806.885724226</v>
      </c>
      <c r="I241" s="14">
        <f ca="1">I240*(1+Returns!I241)+AE241</f>
        <v>5354247.522431856</v>
      </c>
      <c r="J241" s="14">
        <f ca="1">J240*(1+Returns!J241)+AF241</f>
        <v>0</v>
      </c>
      <c r="K241" s="14">
        <f ca="1">K240*(1+Returns!K241)+AG241</f>
        <v>0</v>
      </c>
      <c r="L241" s="14">
        <f ca="1">L240*(1+Returns!L241)+AH241</f>
        <v>21415475.907754656</v>
      </c>
      <c r="M241" s="14">
        <f ca="1">M240*(1+Returns!M241)+AI241</f>
        <v>21416164.804116968</v>
      </c>
      <c r="N241" s="14">
        <f ca="1">N240*(1+Returns!N241)+AJ241-R241-T241</f>
        <v>39541910.644199558</v>
      </c>
      <c r="O241" s="17">
        <f ca="1">(Assumptions!$B$16 / 252)*F240</f>
        <v>3394.5821422158933</v>
      </c>
      <c r="P241" s="17">
        <f t="shared" ca="1" si="47"/>
        <v>16964.375116187752</v>
      </c>
      <c r="Q241" s="16">
        <f t="shared" si="48"/>
        <v>0</v>
      </c>
      <c r="R241" s="17">
        <f t="shared" si="49"/>
        <v>0</v>
      </c>
      <c r="S241" s="19">
        <f t="shared" si="50"/>
        <v>0</v>
      </c>
      <c r="T241" s="20">
        <f ca="1">IF(AND(S241=1,F240&gt;D240),[1]Assumptions!$B$19*(F240-D240),0)</f>
        <v>0</v>
      </c>
      <c r="U241" s="21">
        <f ca="1">OFFSET(Assumptions!$B$6,U$1-1,0)*$E241</f>
        <v>8560474.0499887876</v>
      </c>
      <c r="V241" s="21">
        <f ca="1">OFFSET(Assumptions!$B$6,V$1-1,0)*$E241</f>
        <v>10700592.562485985</v>
      </c>
      <c r="W241" s="21">
        <f ca="1">OFFSET(Assumptions!$B$6,W$1-1,0)*$E241</f>
        <v>5350296.2812429927</v>
      </c>
      <c r="X241" s="21">
        <f ca="1">OFFSET(Assumptions!$B$6,X$1-1,0)*$E241</f>
        <v>0</v>
      </c>
      <c r="Y241" s="21">
        <f ca="1">OFFSET(Assumptions!$B$6,Y$1-1,0)*$E241</f>
        <v>0</v>
      </c>
      <c r="Z241" s="21">
        <f ca="1">OFFSET(Assumptions!$B$6,Z$1-1,0)*$E241</f>
        <v>21401185.124971971</v>
      </c>
      <c r="AA241" s="21">
        <f ca="1">OFFSET(Assumptions!$B$6,AA$1-1,0)*$E241</f>
        <v>21401185.124971971</v>
      </c>
      <c r="AB241" s="21">
        <f ca="1">OFFSET(Assumptions!$B$6,AB$1-1,0)*$E241</f>
        <v>39592192.481198139</v>
      </c>
      <c r="AC241" s="24">
        <f t="shared" si="53"/>
        <v>0</v>
      </c>
      <c r="AD241" s="24">
        <f t="shared" si="55"/>
        <v>0</v>
      </c>
      <c r="AE241" s="24">
        <f t="shared" si="55"/>
        <v>0</v>
      </c>
      <c r="AF241" s="24">
        <f t="shared" si="55"/>
        <v>0</v>
      </c>
      <c r="AG241" s="24">
        <f t="shared" si="55"/>
        <v>0</v>
      </c>
      <c r="AH241" s="24">
        <f t="shared" si="55"/>
        <v>0</v>
      </c>
      <c r="AI241" s="24">
        <f t="shared" si="55"/>
        <v>0</v>
      </c>
      <c r="AJ241" s="24">
        <f t="shared" si="51"/>
        <v>0</v>
      </c>
      <c r="AK241" s="26">
        <f t="shared" ca="1" si="52"/>
        <v>5.5759973219959846E-4</v>
      </c>
      <c r="AL241" s="34">
        <f t="shared" ca="1" si="54"/>
        <v>6.9889612497433751E-2</v>
      </c>
    </row>
    <row r="242" spans="1:38" x14ac:dyDescent="0.25">
      <c r="A242" s="4">
        <f t="shared" si="43"/>
        <v>2</v>
      </c>
      <c r="B242" s="4">
        <f t="shared" si="44"/>
        <v>2013</v>
      </c>
      <c r="C242" s="9">
        <v>41313</v>
      </c>
      <c r="D242" s="12">
        <f ca="1">(1+Returns!E242)*D241</f>
        <v>107465982.26258281</v>
      </c>
      <c r="E242" s="12">
        <f t="shared" ca="1" si="45"/>
        <v>107152840.1493609</v>
      </c>
      <c r="F242" s="12">
        <f t="shared" ca="1" si="46"/>
        <v>107132479.2992844</v>
      </c>
      <c r="G242" s="14">
        <f ca="1">G241*(1+Returns!G242)+AC242</f>
        <v>8690085.1873490699</v>
      </c>
      <c r="H242" s="14">
        <f ca="1">H241*(1+Returns!H242)+AD242</f>
        <v>10710800.213625027</v>
      </c>
      <c r="I242" s="14">
        <f ca="1">I241*(1+Returns!I242)+AE242</f>
        <v>5355813.0034772744</v>
      </c>
      <c r="J242" s="14">
        <f ca="1">J241*(1+Returns!J242)+AF242</f>
        <v>0</v>
      </c>
      <c r="K242" s="14">
        <f ca="1">K241*(1+Returns!K242)+AG242</f>
        <v>0</v>
      </c>
      <c r="L242" s="14">
        <f ca="1">L241*(1+Returns!L242)+AH242</f>
        <v>21421434.989846066</v>
      </c>
      <c r="M242" s="14">
        <f ca="1">M241*(1+Returns!M242)+AI242</f>
        <v>21422261.669429239</v>
      </c>
      <c r="N242" s="14">
        <f ca="1">N241*(1+Returns!N242)+AJ242-R242-T242</f>
        <v>39552445.085634224</v>
      </c>
      <c r="O242" s="17">
        <f ca="1">(Assumptions!$B$16 / 252)*F241</f>
        <v>3396.4749603093223</v>
      </c>
      <c r="P242" s="17">
        <f t="shared" ca="1" si="47"/>
        <v>20360.850076497074</v>
      </c>
      <c r="Q242" s="16">
        <f t="shared" si="48"/>
        <v>0</v>
      </c>
      <c r="R242" s="17">
        <f t="shared" si="49"/>
        <v>0</v>
      </c>
      <c r="S242" s="19">
        <f t="shared" si="50"/>
        <v>0</v>
      </c>
      <c r="T242" s="20">
        <f ca="1">IF(AND(S242=1,F241&gt;D241),[1]Assumptions!$B$19*(F241-D241),0)</f>
        <v>0</v>
      </c>
      <c r="U242" s="21">
        <f ca="1">OFFSET(Assumptions!$B$6,U$1-1,0)*$E242</f>
        <v>8572227.2119488716</v>
      </c>
      <c r="V242" s="21">
        <f ca="1">OFFSET(Assumptions!$B$6,V$1-1,0)*$E242</f>
        <v>10715284.01493609</v>
      </c>
      <c r="W242" s="21">
        <f ca="1">OFFSET(Assumptions!$B$6,W$1-1,0)*$E242</f>
        <v>5357642.0074680448</v>
      </c>
      <c r="X242" s="21">
        <f ca="1">OFFSET(Assumptions!$B$6,X$1-1,0)*$E242</f>
        <v>0</v>
      </c>
      <c r="Y242" s="21">
        <f ca="1">OFFSET(Assumptions!$B$6,Y$1-1,0)*$E242</f>
        <v>0</v>
      </c>
      <c r="Z242" s="21">
        <f ca="1">OFFSET(Assumptions!$B$6,Z$1-1,0)*$E242</f>
        <v>21430568.029872179</v>
      </c>
      <c r="AA242" s="21">
        <f ca="1">OFFSET(Assumptions!$B$6,AA$1-1,0)*$E242</f>
        <v>21430568.029872179</v>
      </c>
      <c r="AB242" s="21">
        <f ca="1">OFFSET(Assumptions!$B$6,AB$1-1,0)*$E242</f>
        <v>39646550.855263531</v>
      </c>
      <c r="AC242" s="24">
        <f t="shared" si="53"/>
        <v>0</v>
      </c>
      <c r="AD242" s="24">
        <f t="shared" si="55"/>
        <v>0</v>
      </c>
      <c r="AE242" s="24">
        <f t="shared" si="55"/>
        <v>0</v>
      </c>
      <c r="AF242" s="24">
        <f t="shared" si="55"/>
        <v>0</v>
      </c>
      <c r="AG242" s="24">
        <f t="shared" si="55"/>
        <v>0</v>
      </c>
      <c r="AH242" s="24">
        <f t="shared" si="55"/>
        <v>0</v>
      </c>
      <c r="AI242" s="24">
        <f t="shared" si="55"/>
        <v>0</v>
      </c>
      <c r="AJ242" s="24">
        <f t="shared" si="51"/>
        <v>0</v>
      </c>
      <c r="AK242" s="26">
        <f t="shared" ca="1" si="52"/>
        <v>1.3414285722965769E-3</v>
      </c>
      <c r="AL242" s="34">
        <f t="shared" ca="1" si="54"/>
        <v>7.1324792992841113E-2</v>
      </c>
    </row>
    <row r="243" spans="1:38" x14ac:dyDescent="0.25">
      <c r="A243" s="4">
        <f t="shared" si="43"/>
        <v>2</v>
      </c>
      <c r="B243" s="4">
        <f t="shared" si="44"/>
        <v>2013</v>
      </c>
      <c r="C243" s="9">
        <v>41318</v>
      </c>
      <c r="D243" s="12">
        <f ca="1">(1+Returns!E243)*D242</f>
        <v>107494640.21607277</v>
      </c>
      <c r="E243" s="12">
        <f t="shared" ca="1" si="45"/>
        <v>107100951.00085536</v>
      </c>
      <c r="F243" s="12">
        <f t="shared" ca="1" si="46"/>
        <v>107077189.11968999</v>
      </c>
      <c r="G243" s="14">
        <f ca="1">G242*(1+Returns!G243)+AC243</f>
        <v>8611039.3462010901</v>
      </c>
      <c r="H243" s="14">
        <f ca="1">H242*(1+Returns!H243)+AD243</f>
        <v>10713794.378299596</v>
      </c>
      <c r="I243" s="14">
        <f ca="1">I242*(1+Returns!I243)+AE243</f>
        <v>5357378.9422398396</v>
      </c>
      <c r="J243" s="14">
        <f ca="1">J242*(1+Returns!J243)+AF243</f>
        <v>0</v>
      </c>
      <c r="K243" s="14">
        <f ca="1">K242*(1+Returns!K243)+AG243</f>
        <v>0</v>
      </c>
      <c r="L243" s="14">
        <f ca="1">L242*(1+Returns!L243)+AH243</f>
        <v>21427395.730114929</v>
      </c>
      <c r="M243" s="14">
        <f ca="1">M242*(1+Returns!M243)+AI243</f>
        <v>21428360.270428874</v>
      </c>
      <c r="N243" s="14">
        <f ca="1">N242*(1+Returns!N243)+AJ243-R243-T243</f>
        <v>39562982.333571024</v>
      </c>
      <c r="O243" s="17">
        <f ca="1">(Assumptions!$B$16 / 252)*F242</f>
        <v>3401.0310888661711</v>
      </c>
      <c r="P243" s="17">
        <f t="shared" ca="1" si="47"/>
        <v>23761.881165363244</v>
      </c>
      <c r="Q243" s="16">
        <f t="shared" si="48"/>
        <v>0</v>
      </c>
      <c r="R243" s="17">
        <f t="shared" si="49"/>
        <v>0</v>
      </c>
      <c r="S243" s="19">
        <f t="shared" si="50"/>
        <v>0</v>
      </c>
      <c r="T243" s="20">
        <f ca="1">IF(AND(S243=1,F242&gt;D242),[1]Assumptions!$B$19*(F242-D242),0)</f>
        <v>0</v>
      </c>
      <c r="U243" s="21">
        <f ca="1">OFFSET(Assumptions!$B$6,U$1-1,0)*$E243</f>
        <v>8568076.0800684281</v>
      </c>
      <c r="V243" s="21">
        <f ca="1">OFFSET(Assumptions!$B$6,V$1-1,0)*$E243</f>
        <v>10710095.100085536</v>
      </c>
      <c r="W243" s="21">
        <f ca="1">OFFSET(Assumptions!$B$6,W$1-1,0)*$E243</f>
        <v>5355047.550042768</v>
      </c>
      <c r="X243" s="21">
        <f ca="1">OFFSET(Assumptions!$B$6,X$1-1,0)*$E243</f>
        <v>0</v>
      </c>
      <c r="Y243" s="21">
        <f ca="1">OFFSET(Assumptions!$B$6,Y$1-1,0)*$E243</f>
        <v>0</v>
      </c>
      <c r="Z243" s="21">
        <f ca="1">OFFSET(Assumptions!$B$6,Z$1-1,0)*$E243</f>
        <v>21420190.200171072</v>
      </c>
      <c r="AA243" s="21">
        <f ca="1">OFFSET(Assumptions!$B$6,AA$1-1,0)*$E243</f>
        <v>21420190.200171072</v>
      </c>
      <c r="AB243" s="21">
        <f ca="1">OFFSET(Assumptions!$B$6,AB$1-1,0)*$E243</f>
        <v>39627351.870316483</v>
      </c>
      <c r="AC243" s="24">
        <f t="shared" si="53"/>
        <v>0</v>
      </c>
      <c r="AD243" s="24">
        <f t="shared" si="55"/>
        <v>0</v>
      </c>
      <c r="AE243" s="24">
        <f t="shared" si="55"/>
        <v>0</v>
      </c>
      <c r="AF243" s="24">
        <f t="shared" si="55"/>
        <v>0</v>
      </c>
      <c r="AG243" s="24">
        <f t="shared" si="55"/>
        <v>0</v>
      </c>
      <c r="AH243" s="24">
        <f t="shared" si="55"/>
        <v>0</v>
      </c>
      <c r="AI243" s="24">
        <f t="shared" si="55"/>
        <v>0</v>
      </c>
      <c r="AJ243" s="24">
        <f t="shared" si="51"/>
        <v>0</v>
      </c>
      <c r="AK243" s="26">
        <f t="shared" ca="1" si="52"/>
        <v>-5.1609166478783219E-4</v>
      </c>
      <c r="AL243" s="34">
        <f t="shared" ca="1" si="54"/>
        <v>7.0771891196896863E-2</v>
      </c>
    </row>
    <row r="244" spans="1:38" x14ac:dyDescent="0.25">
      <c r="A244" s="4">
        <f t="shared" si="43"/>
        <v>2</v>
      </c>
      <c r="B244" s="4">
        <f t="shared" si="44"/>
        <v>2013</v>
      </c>
      <c r="C244" s="9">
        <v>41319</v>
      </c>
      <c r="D244" s="12">
        <f ca="1">(1+Returns!E244)*D243</f>
        <v>107523305.81177919</v>
      </c>
      <c r="E244" s="12">
        <f t="shared" ca="1" si="45"/>
        <v>107121815.88816878</v>
      </c>
      <c r="F244" s="12">
        <f t="shared" ca="1" si="46"/>
        <v>107094654.73115835</v>
      </c>
      <c r="G244" s="14">
        <f ca="1">G243*(1+Returns!G244)+AC244</f>
        <v>8604740.0439432543</v>
      </c>
      <c r="H244" s="14">
        <f ca="1">H243*(1+Returns!H244)+AD244</f>
        <v>10716789.379981851</v>
      </c>
      <c r="I244" s="14">
        <f ca="1">I243*(1+Returns!I244)+AE244</f>
        <v>5358945.3388533806</v>
      </c>
      <c r="J244" s="14">
        <f ca="1">J243*(1+Returns!J244)+AF244</f>
        <v>0</v>
      </c>
      <c r="K244" s="14">
        <f ca="1">K243*(1+Returns!K244)+AG244</f>
        <v>0</v>
      </c>
      <c r="L244" s="14">
        <f ca="1">L243*(1+Returns!L244)+AH244</f>
        <v>21433358.129022658</v>
      </c>
      <c r="M244" s="14">
        <f ca="1">M243*(1+Returns!M244)+AI244</f>
        <v>21434460.607609995</v>
      </c>
      <c r="N244" s="14">
        <f ca="1">N243*(1+Returns!N244)+AJ244-R244-T244</f>
        <v>39573522.388757639</v>
      </c>
      <c r="O244" s="17">
        <f ca="1">(Assumptions!$B$16 / 252)*F243</f>
        <v>3399.2758450695233</v>
      </c>
      <c r="P244" s="17">
        <f t="shared" ca="1" si="47"/>
        <v>27161.157010432766</v>
      </c>
      <c r="Q244" s="16">
        <f t="shared" si="48"/>
        <v>0</v>
      </c>
      <c r="R244" s="17">
        <f t="shared" si="49"/>
        <v>0</v>
      </c>
      <c r="S244" s="19">
        <f t="shared" si="50"/>
        <v>0</v>
      </c>
      <c r="T244" s="20">
        <f ca="1">IF(AND(S244=1,F243&gt;D243),[1]Assumptions!$B$19*(F243-D243),0)</f>
        <v>0</v>
      </c>
      <c r="U244" s="21">
        <f ca="1">OFFSET(Assumptions!$B$6,U$1-1,0)*$E244</f>
        <v>8569745.2710535023</v>
      </c>
      <c r="V244" s="21">
        <f ca="1">OFFSET(Assumptions!$B$6,V$1-1,0)*$E244</f>
        <v>10712181.588816879</v>
      </c>
      <c r="W244" s="21">
        <f ca="1">OFFSET(Assumptions!$B$6,W$1-1,0)*$E244</f>
        <v>5356090.7944084397</v>
      </c>
      <c r="X244" s="21">
        <f ca="1">OFFSET(Assumptions!$B$6,X$1-1,0)*$E244</f>
        <v>0</v>
      </c>
      <c r="Y244" s="21">
        <f ca="1">OFFSET(Assumptions!$B$6,Y$1-1,0)*$E244</f>
        <v>0</v>
      </c>
      <c r="Z244" s="21">
        <f ca="1">OFFSET(Assumptions!$B$6,Z$1-1,0)*$E244</f>
        <v>21424363.177633759</v>
      </c>
      <c r="AA244" s="21">
        <f ca="1">OFFSET(Assumptions!$B$6,AA$1-1,0)*$E244</f>
        <v>21424363.177633759</v>
      </c>
      <c r="AB244" s="21">
        <f ca="1">OFFSET(Assumptions!$B$6,AB$1-1,0)*$E244</f>
        <v>39635071.87862245</v>
      </c>
      <c r="AC244" s="24">
        <f t="shared" si="53"/>
        <v>0</v>
      </c>
      <c r="AD244" s="24">
        <f t="shared" si="55"/>
        <v>0</v>
      </c>
      <c r="AE244" s="24">
        <f t="shared" si="55"/>
        <v>0</v>
      </c>
      <c r="AF244" s="24">
        <f t="shared" si="55"/>
        <v>0</v>
      </c>
      <c r="AG244" s="24">
        <f t="shared" si="55"/>
        <v>0</v>
      </c>
      <c r="AH244" s="24">
        <f t="shared" si="55"/>
        <v>0</v>
      </c>
      <c r="AI244" s="24">
        <f t="shared" si="55"/>
        <v>0</v>
      </c>
      <c r="AJ244" s="24">
        <f t="shared" si="51"/>
        <v>0</v>
      </c>
      <c r="AK244" s="26">
        <f t="shared" ca="1" si="52"/>
        <v>1.6311234551391607E-4</v>
      </c>
      <c r="AL244" s="34">
        <f t="shared" ca="1" si="54"/>
        <v>7.0946547311580455E-2</v>
      </c>
    </row>
    <row r="245" spans="1:38" x14ac:dyDescent="0.25">
      <c r="A245" s="4">
        <f t="shared" si="43"/>
        <v>2</v>
      </c>
      <c r="B245" s="4">
        <f t="shared" si="44"/>
        <v>2013</v>
      </c>
      <c r="C245" s="9">
        <v>41320</v>
      </c>
      <c r="D245" s="12">
        <f ca="1">(1+Returns!E245)*D244</f>
        <v>107551939.26811686</v>
      </c>
      <c r="E245" s="12">
        <f t="shared" ca="1" si="45"/>
        <v>107156571.9246386</v>
      </c>
      <c r="F245" s="12">
        <f t="shared" ca="1" si="46"/>
        <v>107126010.93731923</v>
      </c>
      <c r="G245" s="14">
        <f ca="1">G244*(1+Returns!G245)+AC245</f>
        <v>8612362.0482834708</v>
      </c>
      <c r="H245" s="14">
        <f ca="1">H244*(1+Returns!H245)+AD245</f>
        <v>10719781.068854891</v>
      </c>
      <c r="I245" s="14">
        <f ca="1">I244*(1+Returns!I245)+AE245</f>
        <v>5360510.0263781017</v>
      </c>
      <c r="J245" s="14">
        <f ca="1">J244*(1+Returns!J245)+AF245</f>
        <v>0</v>
      </c>
      <c r="K245" s="14">
        <f ca="1">K244*(1+Returns!K245)+AG245</f>
        <v>0</v>
      </c>
      <c r="L245" s="14">
        <f ca="1">L244*(1+Returns!L245)+AH245</f>
        <v>21439313.923874557</v>
      </c>
      <c r="M245" s="14">
        <f ca="1">M244*(1+Returns!M245)+AI245</f>
        <v>21440554.23381291</v>
      </c>
      <c r="N245" s="14">
        <f ca="1">N244*(1+Returns!N245)+AJ245-R245-T245</f>
        <v>39584050.623434655</v>
      </c>
      <c r="O245" s="17">
        <f ca="1">(Assumptions!$B$16 / 252)*F244</f>
        <v>3399.8303089256615</v>
      </c>
      <c r="P245" s="17">
        <f t="shared" ca="1" si="47"/>
        <v>30560.987319358428</v>
      </c>
      <c r="Q245" s="16">
        <f t="shared" si="48"/>
        <v>0</v>
      </c>
      <c r="R245" s="17">
        <f t="shared" si="49"/>
        <v>0</v>
      </c>
      <c r="S245" s="19">
        <f t="shared" si="50"/>
        <v>0</v>
      </c>
      <c r="T245" s="20">
        <f ca="1">IF(AND(S245=1,F244&gt;D244),[1]Assumptions!$B$19*(F244-D244),0)</f>
        <v>0</v>
      </c>
      <c r="U245" s="21">
        <f ca="1">OFFSET(Assumptions!$B$6,U$1-1,0)*$E245</f>
        <v>8572525.7539710887</v>
      </c>
      <c r="V245" s="21">
        <f ca="1">OFFSET(Assumptions!$B$6,V$1-1,0)*$E245</f>
        <v>10715657.19246386</v>
      </c>
      <c r="W245" s="21">
        <f ca="1">OFFSET(Assumptions!$B$6,W$1-1,0)*$E245</f>
        <v>5357828.59623193</v>
      </c>
      <c r="X245" s="21">
        <f ca="1">OFFSET(Assumptions!$B$6,X$1-1,0)*$E245</f>
        <v>0</v>
      </c>
      <c r="Y245" s="21">
        <f ca="1">OFFSET(Assumptions!$B$6,Y$1-1,0)*$E245</f>
        <v>0</v>
      </c>
      <c r="Z245" s="21">
        <f ca="1">OFFSET(Assumptions!$B$6,Z$1-1,0)*$E245</f>
        <v>21431314.38492772</v>
      </c>
      <c r="AA245" s="21">
        <f ca="1">OFFSET(Assumptions!$B$6,AA$1-1,0)*$E245</f>
        <v>21431314.38492772</v>
      </c>
      <c r="AB245" s="21">
        <f ca="1">OFFSET(Assumptions!$B$6,AB$1-1,0)*$E245</f>
        <v>39647931.612116285</v>
      </c>
      <c r="AC245" s="24">
        <f t="shared" si="53"/>
        <v>0</v>
      </c>
      <c r="AD245" s="24">
        <f t="shared" si="55"/>
        <v>0</v>
      </c>
      <c r="AE245" s="24">
        <f t="shared" si="55"/>
        <v>0</v>
      </c>
      <c r="AF245" s="24">
        <f t="shared" si="55"/>
        <v>0</v>
      </c>
      <c r="AG245" s="24">
        <f t="shared" si="55"/>
        <v>0</v>
      </c>
      <c r="AH245" s="24">
        <f t="shared" si="55"/>
        <v>0</v>
      </c>
      <c r="AI245" s="24">
        <f t="shared" si="55"/>
        <v>0</v>
      </c>
      <c r="AJ245" s="24">
        <f t="shared" si="51"/>
        <v>0</v>
      </c>
      <c r="AK245" s="26">
        <f t="shared" ca="1" si="52"/>
        <v>2.9278964706125343E-4</v>
      </c>
      <c r="AL245" s="34">
        <f t="shared" ca="1" si="54"/>
        <v>7.1260109373189273E-2</v>
      </c>
    </row>
    <row r="246" spans="1:38" x14ac:dyDescent="0.25">
      <c r="A246" s="4">
        <f t="shared" si="43"/>
        <v>2</v>
      </c>
      <c r="B246" s="4">
        <f t="shared" si="44"/>
        <v>2013</v>
      </c>
      <c r="C246" s="9">
        <v>41323</v>
      </c>
      <c r="D246" s="12">
        <f ca="1">(1+Returns!E246)*D245</f>
        <v>107580580.34954397</v>
      </c>
      <c r="E246" s="12">
        <f t="shared" ca="1" si="45"/>
        <v>107148212.17566496</v>
      </c>
      <c r="F246" s="12">
        <f t="shared" ca="1" si="46"/>
        <v>107114250.36260156</v>
      </c>
      <c r="G246" s="14">
        <f ca="1">G245*(1+Returns!G246)+AC246</f>
        <v>8576860.7868837453</v>
      </c>
      <c r="H246" s="14">
        <f ca="1">H245*(1+Returns!H246)+AD246</f>
        <v>10722773.592884989</v>
      </c>
      <c r="I246" s="14">
        <f ca="1">I245*(1+Returns!I246)+AE246</f>
        <v>5362075.1707552252</v>
      </c>
      <c r="J246" s="14">
        <f ca="1">J245*(1+Returns!J246)+AF246</f>
        <v>0</v>
      </c>
      <c r="K246" s="14">
        <f ca="1">K245*(1+Returns!K246)+AG246</f>
        <v>0</v>
      </c>
      <c r="L246" s="14">
        <f ca="1">L245*(1+Returns!L246)+AH246</f>
        <v>21445271.373693079</v>
      </c>
      <c r="M246" s="14">
        <f ca="1">M245*(1+Returns!M246)+AI246</f>
        <v>21446649.592379469</v>
      </c>
      <c r="N246" s="14">
        <f ca="1">N245*(1+Returns!N246)+AJ246-R246-T246</f>
        <v>39594581.659068443</v>
      </c>
      <c r="O246" s="17">
        <f ca="1">(Assumptions!$B$16 / 252)*F245</f>
        <v>3400.8257440418802</v>
      </c>
      <c r="P246" s="17">
        <f t="shared" ca="1" si="47"/>
        <v>33961.81306340031</v>
      </c>
      <c r="Q246" s="16">
        <f t="shared" si="48"/>
        <v>0</v>
      </c>
      <c r="R246" s="17">
        <f t="shared" si="49"/>
        <v>0</v>
      </c>
      <c r="S246" s="19">
        <f t="shared" si="50"/>
        <v>0</v>
      </c>
      <c r="T246" s="20">
        <f ca="1">IF(AND(S246=1,F245&gt;D245),[1]Assumptions!$B$19*(F245-D245),0)</f>
        <v>0</v>
      </c>
      <c r="U246" s="21">
        <f ca="1">OFFSET(Assumptions!$B$6,U$1-1,0)*$E246</f>
        <v>8571856.9740531966</v>
      </c>
      <c r="V246" s="21">
        <f ca="1">OFFSET(Assumptions!$B$6,V$1-1,0)*$E246</f>
        <v>10714821.217566498</v>
      </c>
      <c r="W246" s="21">
        <f ca="1">OFFSET(Assumptions!$B$6,W$1-1,0)*$E246</f>
        <v>5357410.6087832488</v>
      </c>
      <c r="X246" s="21">
        <f ca="1">OFFSET(Assumptions!$B$6,X$1-1,0)*$E246</f>
        <v>0</v>
      </c>
      <c r="Y246" s="21">
        <f ca="1">OFFSET(Assumptions!$B$6,Y$1-1,0)*$E246</f>
        <v>0</v>
      </c>
      <c r="Z246" s="21">
        <f ca="1">OFFSET(Assumptions!$B$6,Z$1-1,0)*$E246</f>
        <v>21429642.435132995</v>
      </c>
      <c r="AA246" s="21">
        <f ca="1">OFFSET(Assumptions!$B$6,AA$1-1,0)*$E246</f>
        <v>21429642.435132995</v>
      </c>
      <c r="AB246" s="21">
        <f ca="1">OFFSET(Assumptions!$B$6,AB$1-1,0)*$E246</f>
        <v>39644838.504996032</v>
      </c>
      <c r="AC246" s="24">
        <f t="shared" si="53"/>
        <v>0</v>
      </c>
      <c r="AD246" s="24">
        <f t="shared" si="55"/>
        <v>0</v>
      </c>
      <c r="AE246" s="24">
        <f t="shared" si="55"/>
        <v>0</v>
      </c>
      <c r="AF246" s="24">
        <f t="shared" si="55"/>
        <v>0</v>
      </c>
      <c r="AG246" s="24">
        <f t="shared" si="55"/>
        <v>0</v>
      </c>
      <c r="AH246" s="24">
        <f t="shared" si="55"/>
        <v>0</v>
      </c>
      <c r="AI246" s="24">
        <f t="shared" si="55"/>
        <v>0</v>
      </c>
      <c r="AJ246" s="24">
        <f t="shared" si="51"/>
        <v>0</v>
      </c>
      <c r="AK246" s="26">
        <f t="shared" ca="1" si="52"/>
        <v>-1.097826252911549E-4</v>
      </c>
      <c r="AL246" s="34">
        <f t="shared" ca="1" si="54"/>
        <v>7.1142503626012488E-2</v>
      </c>
    </row>
    <row r="247" spans="1:38" x14ac:dyDescent="0.25">
      <c r="A247" s="4">
        <f t="shared" si="43"/>
        <v>2</v>
      </c>
      <c r="B247" s="4">
        <f t="shared" si="44"/>
        <v>2013</v>
      </c>
      <c r="C247" s="9">
        <v>41324</v>
      </c>
      <c r="D247" s="12">
        <f ca="1">(1+Returns!E247)*D246</f>
        <v>107609229.05809106</v>
      </c>
      <c r="E247" s="12">
        <f t="shared" ca="1" si="45"/>
        <v>107219463.80929193</v>
      </c>
      <c r="F247" s="12">
        <f t="shared" ca="1" si="46"/>
        <v>107182101.54383607</v>
      </c>
      <c r="G247" s="14">
        <f ca="1">G246*(1+Returns!G247)+AC247</f>
        <v>8620963.4257240538</v>
      </c>
      <c r="H247" s="14">
        <f ca="1">H246*(1+Returns!H247)+AD247</f>
        <v>10725766.952305291</v>
      </c>
      <c r="I247" s="14">
        <f ca="1">I246*(1+Returns!I247)+AE247</f>
        <v>5363640.7721181409</v>
      </c>
      <c r="J247" s="14">
        <f ca="1">J246*(1+Returns!J247)+AF247</f>
        <v>0</v>
      </c>
      <c r="K247" s="14">
        <f ca="1">K246*(1+Returns!K247)+AG247</f>
        <v>0</v>
      </c>
      <c r="L247" s="14">
        <f ca="1">L246*(1+Returns!L247)+AH247</f>
        <v>21451230.478938099</v>
      </c>
      <c r="M247" s="14">
        <f ca="1">M246*(1+Returns!M247)+AI247</f>
        <v>21452746.683802173</v>
      </c>
      <c r="N247" s="14">
        <f ca="1">N246*(1+Returns!N247)+AJ247-R247-T247</f>
        <v>39605115.496404171</v>
      </c>
      <c r="O247" s="17">
        <f ca="1">(Assumptions!$B$16 / 252)*F246</f>
        <v>3400.4523924635414</v>
      </c>
      <c r="P247" s="17">
        <f t="shared" ca="1" si="47"/>
        <v>37362.265455863853</v>
      </c>
      <c r="Q247" s="16">
        <f t="shared" si="48"/>
        <v>0</v>
      </c>
      <c r="R247" s="17">
        <f t="shared" si="49"/>
        <v>0</v>
      </c>
      <c r="S247" s="19">
        <f t="shared" si="50"/>
        <v>0</v>
      </c>
      <c r="T247" s="20">
        <f ca="1">IF(AND(S247=1,F246&gt;D246),[1]Assumptions!$B$19*(F246-D246),0)</f>
        <v>0</v>
      </c>
      <c r="U247" s="21">
        <f ca="1">OFFSET(Assumptions!$B$6,U$1-1,0)*$E247</f>
        <v>8577557.104743354</v>
      </c>
      <c r="V247" s="21">
        <f ca="1">OFFSET(Assumptions!$B$6,V$1-1,0)*$E247</f>
        <v>10721946.380929194</v>
      </c>
      <c r="W247" s="21">
        <f ca="1">OFFSET(Assumptions!$B$6,W$1-1,0)*$E247</f>
        <v>5360973.1904645972</v>
      </c>
      <c r="X247" s="21">
        <f ca="1">OFFSET(Assumptions!$B$6,X$1-1,0)*$E247</f>
        <v>0</v>
      </c>
      <c r="Y247" s="21">
        <f ca="1">OFFSET(Assumptions!$B$6,Y$1-1,0)*$E247</f>
        <v>0</v>
      </c>
      <c r="Z247" s="21">
        <f ca="1">OFFSET(Assumptions!$B$6,Z$1-1,0)*$E247</f>
        <v>21443892.761858389</v>
      </c>
      <c r="AA247" s="21">
        <f ca="1">OFFSET(Assumptions!$B$6,AA$1-1,0)*$E247</f>
        <v>21443892.761858389</v>
      </c>
      <c r="AB247" s="21">
        <f ca="1">OFFSET(Assumptions!$B$6,AB$1-1,0)*$E247</f>
        <v>39671201.60943801</v>
      </c>
      <c r="AC247" s="24">
        <f t="shared" si="53"/>
        <v>0</v>
      </c>
      <c r="AD247" s="24">
        <f t="shared" si="55"/>
        <v>0</v>
      </c>
      <c r="AE247" s="24">
        <f t="shared" si="55"/>
        <v>0</v>
      </c>
      <c r="AF247" s="24">
        <f t="shared" si="55"/>
        <v>0</v>
      </c>
      <c r="AG247" s="24">
        <f t="shared" si="55"/>
        <v>0</v>
      </c>
      <c r="AH247" s="24">
        <f t="shared" si="55"/>
        <v>0</v>
      </c>
      <c r="AI247" s="24">
        <f t="shared" si="55"/>
        <v>0</v>
      </c>
      <c r="AJ247" s="24">
        <f t="shared" si="51"/>
        <v>0</v>
      </c>
      <c r="AK247" s="26">
        <f t="shared" ca="1" si="52"/>
        <v>6.3344681967913985E-4</v>
      </c>
      <c r="AL247" s="34">
        <f t="shared" ca="1" si="54"/>
        <v>7.1821015438357616E-2</v>
      </c>
    </row>
    <row r="248" spans="1:38" x14ac:dyDescent="0.25">
      <c r="A248" s="4">
        <f t="shared" si="43"/>
        <v>2</v>
      </c>
      <c r="B248" s="4">
        <f t="shared" si="44"/>
        <v>2013</v>
      </c>
      <c r="C248" s="9">
        <v>41325</v>
      </c>
      <c r="D248" s="12">
        <f ca="1">(1+Returns!E248)*D247</f>
        <v>107637845.58037448</v>
      </c>
      <c r="E248" s="12">
        <f t="shared" ca="1" si="45"/>
        <v>107240489.7353891</v>
      </c>
      <c r="F248" s="12">
        <f t="shared" ca="1" si="46"/>
        <v>107199724.86353502</v>
      </c>
      <c r="G248" s="14">
        <f ca="1">G247*(1+Returns!G248)+AC248</f>
        <v>8614870.5603210684</v>
      </c>
      <c r="H248" s="14">
        <f ca="1">H247*(1+Returns!H248)+AD248</f>
        <v>10728756.9938036</v>
      </c>
      <c r="I248" s="14">
        <f ca="1">I247*(1+Returns!I248)+AE248</f>
        <v>5365204.6616091458</v>
      </c>
      <c r="J248" s="14">
        <f ca="1">J247*(1+Returns!J248)+AF248</f>
        <v>0</v>
      </c>
      <c r="K248" s="14">
        <f ca="1">K247*(1+Returns!K248)+AG248</f>
        <v>0</v>
      </c>
      <c r="L248" s="14">
        <f ca="1">L247*(1+Returns!L248)+AH248</f>
        <v>21457182.969990894</v>
      </c>
      <c r="M248" s="14">
        <f ca="1">M247*(1+Returns!M248)+AI248</f>
        <v>21458837.053661715</v>
      </c>
      <c r="N248" s="14">
        <f ca="1">N247*(1+Returns!N248)+AJ248-R248-T248</f>
        <v>39615637.496002674</v>
      </c>
      <c r="O248" s="17">
        <f ca="1">(Assumptions!$B$16 / 252)*F247</f>
        <v>3402.6063982170181</v>
      </c>
      <c r="P248" s="17">
        <f t="shared" ca="1" si="47"/>
        <v>40764.87185408087</v>
      </c>
      <c r="Q248" s="16">
        <f t="shared" si="48"/>
        <v>0</v>
      </c>
      <c r="R248" s="17">
        <f t="shared" si="49"/>
        <v>0</v>
      </c>
      <c r="S248" s="19">
        <f t="shared" si="50"/>
        <v>0</v>
      </c>
      <c r="T248" s="20">
        <f ca="1">IF(AND(S248=1,F247&gt;D247),[1]Assumptions!$B$19*(F247-D247),0)</f>
        <v>0</v>
      </c>
      <c r="U248" s="21">
        <f ca="1">OFFSET(Assumptions!$B$6,U$1-1,0)*$E248</f>
        <v>8579239.1788311284</v>
      </c>
      <c r="V248" s="21">
        <f ca="1">OFFSET(Assumptions!$B$6,V$1-1,0)*$E248</f>
        <v>10724048.973538911</v>
      </c>
      <c r="W248" s="21">
        <f ca="1">OFFSET(Assumptions!$B$6,W$1-1,0)*$E248</f>
        <v>5362024.4867694555</v>
      </c>
      <c r="X248" s="21">
        <f ca="1">OFFSET(Assumptions!$B$6,X$1-1,0)*$E248</f>
        <v>0</v>
      </c>
      <c r="Y248" s="21">
        <f ca="1">OFFSET(Assumptions!$B$6,Y$1-1,0)*$E248</f>
        <v>0</v>
      </c>
      <c r="Z248" s="21">
        <f ca="1">OFFSET(Assumptions!$B$6,Z$1-1,0)*$E248</f>
        <v>21448097.947077822</v>
      </c>
      <c r="AA248" s="21">
        <f ca="1">OFFSET(Assumptions!$B$6,AA$1-1,0)*$E248</f>
        <v>21448097.947077822</v>
      </c>
      <c r="AB248" s="21">
        <f ca="1">OFFSET(Assumptions!$B$6,AB$1-1,0)*$E248</f>
        <v>39678981.202093966</v>
      </c>
      <c r="AC248" s="24">
        <f t="shared" si="53"/>
        <v>0</v>
      </c>
      <c r="AD248" s="24">
        <f t="shared" si="55"/>
        <v>0</v>
      </c>
      <c r="AE248" s="24">
        <f t="shared" si="55"/>
        <v>0</v>
      </c>
      <c r="AF248" s="24">
        <f t="shared" si="55"/>
        <v>0</v>
      </c>
      <c r="AG248" s="24">
        <f t="shared" si="55"/>
        <v>0</v>
      </c>
      <c r="AH248" s="24">
        <f t="shared" si="55"/>
        <v>0</v>
      </c>
      <c r="AI248" s="24">
        <f t="shared" si="55"/>
        <v>0</v>
      </c>
      <c r="AJ248" s="24">
        <f t="shared" si="51"/>
        <v>0</v>
      </c>
      <c r="AK248" s="26">
        <f t="shared" ca="1" si="52"/>
        <v>1.6442409175687622E-4</v>
      </c>
      <c r="AL248" s="34">
        <f t="shared" ca="1" si="54"/>
        <v>7.1997248635347066E-2</v>
      </c>
    </row>
    <row r="249" spans="1:38" x14ac:dyDescent="0.25">
      <c r="A249" s="4">
        <f t="shared" si="43"/>
        <v>2</v>
      </c>
      <c r="B249" s="4">
        <f t="shared" si="44"/>
        <v>2013</v>
      </c>
      <c r="C249" s="9">
        <v>41326</v>
      </c>
      <c r="D249" s="12">
        <f ca="1">(1+Returns!E249)*D248</f>
        <v>107666549.36465541</v>
      </c>
      <c r="E249" s="12">
        <f t="shared" ca="1" si="45"/>
        <v>107240063.54204944</v>
      </c>
      <c r="F249" s="12">
        <f t="shared" ca="1" si="46"/>
        <v>107195895.50432667</v>
      </c>
      <c r="G249" s="14">
        <f ca="1">G248*(1+Returns!G249)+AC249</f>
        <v>8587242.7137005888</v>
      </c>
      <c r="H249" s="14">
        <f ca="1">H248*(1+Returns!H249)+AD249</f>
        <v>10731756.178229803</v>
      </c>
      <c r="I249" s="14">
        <f ca="1">I248*(1+Returns!I249)+AE249</f>
        <v>5366773.3463155115</v>
      </c>
      <c r="J249" s="14">
        <f ca="1">J248*(1+Returns!J249)+AF249</f>
        <v>0</v>
      </c>
      <c r="K249" s="14">
        <f ca="1">K248*(1+Returns!K249)+AG249</f>
        <v>0</v>
      </c>
      <c r="L249" s="14">
        <f ca="1">L248*(1+Returns!L249)+AH249</f>
        <v>21463153.657512352</v>
      </c>
      <c r="M249" s="14">
        <f ca="1">M248*(1+Returns!M249)+AI249</f>
        <v>21464946.067132182</v>
      </c>
      <c r="N249" s="14">
        <f ca="1">N248*(1+Returns!N249)+AJ249-R249-T249</f>
        <v>39626191.579158999</v>
      </c>
      <c r="O249" s="17">
        <f ca="1">(Assumptions!$B$16 / 252)*F248</f>
        <v>3403.1658686836513</v>
      </c>
      <c r="P249" s="17">
        <f t="shared" ca="1" si="47"/>
        <v>44168.037722764522</v>
      </c>
      <c r="Q249" s="16">
        <f t="shared" si="48"/>
        <v>0</v>
      </c>
      <c r="R249" s="17">
        <f t="shared" si="49"/>
        <v>0</v>
      </c>
      <c r="S249" s="19">
        <f t="shared" si="50"/>
        <v>0</v>
      </c>
      <c r="T249" s="20">
        <f ca="1">IF(AND(S249=1,F248&gt;D248),[1]Assumptions!$B$19*(F248-D248),0)</f>
        <v>0</v>
      </c>
      <c r="U249" s="21">
        <f ca="1">OFFSET(Assumptions!$B$6,U$1-1,0)*$E249</f>
        <v>8579205.0833639558</v>
      </c>
      <c r="V249" s="21">
        <f ca="1">OFFSET(Assumptions!$B$6,V$1-1,0)*$E249</f>
        <v>10724006.354204945</v>
      </c>
      <c r="W249" s="21">
        <f ca="1">OFFSET(Assumptions!$B$6,W$1-1,0)*$E249</f>
        <v>5362003.1771024726</v>
      </c>
      <c r="X249" s="21">
        <f ca="1">OFFSET(Assumptions!$B$6,X$1-1,0)*$E249</f>
        <v>0</v>
      </c>
      <c r="Y249" s="21">
        <f ca="1">OFFSET(Assumptions!$B$6,Y$1-1,0)*$E249</f>
        <v>0</v>
      </c>
      <c r="Z249" s="21">
        <f ca="1">OFFSET(Assumptions!$B$6,Z$1-1,0)*$E249</f>
        <v>21448012.708409891</v>
      </c>
      <c r="AA249" s="21">
        <f ca="1">OFFSET(Assumptions!$B$6,AA$1-1,0)*$E249</f>
        <v>21448012.708409891</v>
      </c>
      <c r="AB249" s="21">
        <f ca="1">OFFSET(Assumptions!$B$6,AB$1-1,0)*$E249</f>
        <v>39678823.510558292</v>
      </c>
      <c r="AC249" s="24">
        <f t="shared" si="53"/>
        <v>0</v>
      </c>
      <c r="AD249" s="24">
        <f t="shared" si="55"/>
        <v>0</v>
      </c>
      <c r="AE249" s="24">
        <f t="shared" si="55"/>
        <v>0</v>
      </c>
      <c r="AF249" s="24">
        <f t="shared" si="55"/>
        <v>0</v>
      </c>
      <c r="AG249" s="24">
        <f t="shared" si="55"/>
        <v>0</v>
      </c>
      <c r="AH249" s="24">
        <f t="shared" si="55"/>
        <v>0</v>
      </c>
      <c r="AI249" s="24">
        <f t="shared" si="55"/>
        <v>0</v>
      </c>
      <c r="AJ249" s="24">
        <f t="shared" si="51"/>
        <v>0</v>
      </c>
      <c r="AK249" s="26">
        <f t="shared" ca="1" si="52"/>
        <v>-3.5721726088566719E-5</v>
      </c>
      <c r="AL249" s="34">
        <f t="shared" ca="1" si="54"/>
        <v>7.1958955043263551E-2</v>
      </c>
    </row>
    <row r="250" spans="1:38" x14ac:dyDescent="0.25">
      <c r="A250" s="4">
        <f t="shared" si="43"/>
        <v>2</v>
      </c>
      <c r="B250" s="4">
        <f t="shared" si="44"/>
        <v>2013</v>
      </c>
      <c r="C250" s="9">
        <v>41327</v>
      </c>
      <c r="D250" s="12">
        <f ca="1">(1+Returns!E250)*D249</f>
        <v>107695260.80337448</v>
      </c>
      <c r="E250" s="12">
        <f t="shared" ca="1" si="45"/>
        <v>107183816.31122029</v>
      </c>
      <c r="F250" s="12">
        <f t="shared" ca="1" si="46"/>
        <v>107136245.2291958</v>
      </c>
      <c r="G250" s="14">
        <f ca="1">G249*(1+Returns!G250)+AC250</f>
        <v>8503786.3202383742</v>
      </c>
      <c r="H250" s="14">
        <f ca="1">H249*(1+Returns!H250)+AD250</f>
        <v>10734756.201066945</v>
      </c>
      <c r="I250" s="14">
        <f ca="1">I249*(1+Returns!I250)+AE250</f>
        <v>5368342.4896757156</v>
      </c>
      <c r="J250" s="14">
        <f ca="1">J249*(1+Returns!J250)+AF250</f>
        <v>0</v>
      </c>
      <c r="K250" s="14">
        <f ca="1">K249*(1+Returns!K250)+AG250</f>
        <v>0</v>
      </c>
      <c r="L250" s="14">
        <f ca="1">L249*(1+Returns!L250)+AH250</f>
        <v>21469126.006440602</v>
      </c>
      <c r="M250" s="14">
        <f ca="1">M249*(1+Returns!M250)+AI250</f>
        <v>21471056.819748417</v>
      </c>
      <c r="N250" s="14">
        <f ca="1">N249*(1+Returns!N250)+AJ250-R250-T250</f>
        <v>39636748.474050239</v>
      </c>
      <c r="O250" s="17">
        <f ca="1">(Assumptions!$B$16 / 252)*F249</f>
        <v>3403.0443017246562</v>
      </c>
      <c r="P250" s="17">
        <f t="shared" ca="1" si="47"/>
        <v>47571.08202448918</v>
      </c>
      <c r="Q250" s="16">
        <f t="shared" si="48"/>
        <v>0</v>
      </c>
      <c r="R250" s="17">
        <f t="shared" si="49"/>
        <v>0</v>
      </c>
      <c r="S250" s="19">
        <f t="shared" si="50"/>
        <v>0</v>
      </c>
      <c r="T250" s="20">
        <f ca="1">IF(AND(S250=1,F249&gt;D249),[1]Assumptions!$B$19*(F249-D249),0)</f>
        <v>0</v>
      </c>
      <c r="U250" s="21">
        <f ca="1">OFFSET(Assumptions!$B$6,U$1-1,0)*$E250</f>
        <v>8574705.3048976231</v>
      </c>
      <c r="V250" s="21">
        <f ca="1">OFFSET(Assumptions!$B$6,V$1-1,0)*$E250</f>
        <v>10718381.63112203</v>
      </c>
      <c r="W250" s="21">
        <f ca="1">OFFSET(Assumptions!$B$6,W$1-1,0)*$E250</f>
        <v>5359190.8155610152</v>
      </c>
      <c r="X250" s="21">
        <f ca="1">OFFSET(Assumptions!$B$6,X$1-1,0)*$E250</f>
        <v>0</v>
      </c>
      <c r="Y250" s="21">
        <f ca="1">OFFSET(Assumptions!$B$6,Y$1-1,0)*$E250</f>
        <v>0</v>
      </c>
      <c r="Z250" s="21">
        <f ca="1">OFFSET(Assumptions!$B$6,Z$1-1,0)*$E250</f>
        <v>21436763.262244061</v>
      </c>
      <c r="AA250" s="21">
        <f ca="1">OFFSET(Assumptions!$B$6,AA$1-1,0)*$E250</f>
        <v>21436763.262244061</v>
      </c>
      <c r="AB250" s="21">
        <f ca="1">OFFSET(Assumptions!$B$6,AB$1-1,0)*$E250</f>
        <v>39658012.035151504</v>
      </c>
      <c r="AC250" s="24">
        <f t="shared" si="53"/>
        <v>0</v>
      </c>
      <c r="AD250" s="24">
        <f t="shared" si="55"/>
        <v>0</v>
      </c>
      <c r="AE250" s="24">
        <f t="shared" si="55"/>
        <v>0</v>
      </c>
      <c r="AF250" s="24">
        <f t="shared" si="55"/>
        <v>0</v>
      </c>
      <c r="AG250" s="24">
        <f t="shared" si="55"/>
        <v>0</v>
      </c>
      <c r="AH250" s="24">
        <f t="shared" si="55"/>
        <v>0</v>
      </c>
      <c r="AI250" s="24">
        <f t="shared" si="55"/>
        <v>0</v>
      </c>
      <c r="AJ250" s="24">
        <f t="shared" si="51"/>
        <v>0</v>
      </c>
      <c r="AK250" s="26">
        <f t="shared" ca="1" si="52"/>
        <v>-5.5646043955537294E-4</v>
      </c>
      <c r="AL250" s="34">
        <f t="shared" ca="1" si="54"/>
        <v>7.1362452291954925E-2</v>
      </c>
    </row>
    <row r="251" spans="1:38" x14ac:dyDescent="0.25">
      <c r="A251" s="4">
        <f t="shared" si="43"/>
        <v>2</v>
      </c>
      <c r="B251" s="4">
        <f t="shared" si="44"/>
        <v>2013</v>
      </c>
      <c r="C251" s="9">
        <v>41330</v>
      </c>
      <c r="D251" s="12">
        <f ca="1">(1+Returns!E251)*D250</f>
        <v>107724019.74581942</v>
      </c>
      <c r="E251" s="12">
        <f t="shared" ca="1" si="45"/>
        <v>107368970.95192029</v>
      </c>
      <c r="F251" s="12">
        <f t="shared" ca="1" si="46"/>
        <v>107317998.7192536</v>
      </c>
      <c r="G251" s="14">
        <f ca="1">G250*(1+Returns!G251)+AC251</f>
        <v>8661686.568212837</v>
      </c>
      <c r="H251" s="14">
        <f ca="1">H250*(1+Returns!H251)+AD251</f>
        <v>10737761.219539909</v>
      </c>
      <c r="I251" s="14">
        <f ca="1">I250*(1+Returns!I251)+AE251</f>
        <v>5369914.2626788579</v>
      </c>
      <c r="J251" s="14">
        <f ca="1">J250*(1+Returns!J251)+AF251</f>
        <v>0</v>
      </c>
      <c r="K251" s="14">
        <f ca="1">K250*(1+Returns!K251)+AG251</f>
        <v>0</v>
      </c>
      <c r="L251" s="14">
        <f ca="1">L250*(1+Returns!L251)+AH251</f>
        <v>21475108.294151437</v>
      </c>
      <c r="M251" s="14">
        <f ca="1">M250*(1+Returns!M251)+AI251</f>
        <v>21477177.774031427</v>
      </c>
      <c r="N251" s="14">
        <f ca="1">N250*(1+Returns!N251)+AJ251-R251-T251</f>
        <v>39647322.833305821</v>
      </c>
      <c r="O251" s="17">
        <f ca="1">(Assumptions!$B$16 / 252)*F250</f>
        <v>3401.1506421966919</v>
      </c>
      <c r="P251" s="17">
        <f t="shared" ca="1" si="47"/>
        <v>50972.232666685872</v>
      </c>
      <c r="Q251" s="16">
        <f t="shared" si="48"/>
        <v>0</v>
      </c>
      <c r="R251" s="17">
        <f t="shared" si="49"/>
        <v>0</v>
      </c>
      <c r="S251" s="19">
        <f t="shared" si="50"/>
        <v>0</v>
      </c>
      <c r="T251" s="20">
        <f ca="1">IF(AND(S251=1,F250&gt;D250),[1]Assumptions!$B$19*(F250-D250),0)</f>
        <v>0</v>
      </c>
      <c r="U251" s="21">
        <f ca="1">OFFSET(Assumptions!$B$6,U$1-1,0)*$E251</f>
        <v>8589517.6761536226</v>
      </c>
      <c r="V251" s="21">
        <f ca="1">OFFSET(Assumptions!$B$6,V$1-1,0)*$E251</f>
        <v>10736897.09519203</v>
      </c>
      <c r="W251" s="21">
        <f ca="1">OFFSET(Assumptions!$B$6,W$1-1,0)*$E251</f>
        <v>5368448.547596015</v>
      </c>
      <c r="X251" s="21">
        <f ca="1">OFFSET(Assumptions!$B$6,X$1-1,0)*$E251</f>
        <v>0</v>
      </c>
      <c r="Y251" s="21">
        <f ca="1">OFFSET(Assumptions!$B$6,Y$1-1,0)*$E251</f>
        <v>0</v>
      </c>
      <c r="Z251" s="21">
        <f ca="1">OFFSET(Assumptions!$B$6,Z$1-1,0)*$E251</f>
        <v>21473794.19038406</v>
      </c>
      <c r="AA251" s="21">
        <f ca="1">OFFSET(Assumptions!$B$6,AA$1-1,0)*$E251</f>
        <v>21473794.19038406</v>
      </c>
      <c r="AB251" s="21">
        <f ca="1">OFFSET(Assumptions!$B$6,AB$1-1,0)*$E251</f>
        <v>39726519.252210505</v>
      </c>
      <c r="AC251" s="24">
        <f t="shared" si="53"/>
        <v>0</v>
      </c>
      <c r="AD251" s="24">
        <f t="shared" si="55"/>
        <v>0</v>
      </c>
      <c r="AE251" s="24">
        <f t="shared" si="55"/>
        <v>0</v>
      </c>
      <c r="AF251" s="24">
        <f t="shared" si="55"/>
        <v>0</v>
      </c>
      <c r="AG251" s="24">
        <f t="shared" si="55"/>
        <v>0</v>
      </c>
      <c r="AH251" s="24">
        <f t="shared" si="55"/>
        <v>0</v>
      </c>
      <c r="AI251" s="24">
        <f t="shared" si="55"/>
        <v>0</v>
      </c>
      <c r="AJ251" s="24">
        <f t="shared" si="51"/>
        <v>0</v>
      </c>
      <c r="AK251" s="26">
        <f t="shared" ca="1" si="52"/>
        <v>1.6964705984325867E-3</v>
      </c>
      <c r="AL251" s="34">
        <f t="shared" ca="1" si="54"/>
        <v>7.3179987192532936E-2</v>
      </c>
    </row>
    <row r="252" spans="1:38" x14ac:dyDescent="0.25">
      <c r="A252" s="4">
        <f t="shared" si="43"/>
        <v>2</v>
      </c>
      <c r="B252" s="4">
        <f t="shared" si="44"/>
        <v>2013</v>
      </c>
      <c r="C252" s="9">
        <v>41331</v>
      </c>
      <c r="D252" s="12">
        <f ca="1">(1+Returns!E252)*D251</f>
        <v>107752945.79960158</v>
      </c>
      <c r="E252" s="12">
        <f t="shared" ca="1" si="45"/>
        <v>107273967.7950338</v>
      </c>
      <c r="F252" s="12">
        <f t="shared" ca="1" si="46"/>
        <v>107219588.64177285</v>
      </c>
      <c r="G252" s="14">
        <f ca="1">G251*(1+Returns!G252)+AC252</f>
        <v>8539270.5690794159</v>
      </c>
      <c r="H252" s="14">
        <f ca="1">H251*(1+Returns!H252)+AD252</f>
        <v>10740783.711655265</v>
      </c>
      <c r="I252" s="14">
        <f ca="1">I251*(1+Returns!I252)+AE252</f>
        <v>5371495.1816495154</v>
      </c>
      <c r="J252" s="14">
        <f ca="1">J251*(1+Returns!J252)+AF252</f>
        <v>0</v>
      </c>
      <c r="K252" s="14">
        <f ca="1">K251*(1+Returns!K252)+AG252</f>
        <v>0</v>
      </c>
      <c r="L252" s="14">
        <f ca="1">L251*(1+Returns!L252)+AH252</f>
        <v>21481125.365360141</v>
      </c>
      <c r="M252" s="14">
        <f ca="1">M251*(1+Returns!M252)+AI252</f>
        <v>21483334.330513004</v>
      </c>
      <c r="N252" s="14">
        <f ca="1">N251*(1+Returns!N252)+AJ252-R252-T252</f>
        <v>39657958.636776462</v>
      </c>
      <c r="O252" s="17">
        <f ca="1">(Assumptions!$B$16 / 252)*F251</f>
        <v>3406.9205942620188</v>
      </c>
      <c r="P252" s="17">
        <f t="shared" ca="1" si="47"/>
        <v>54379.153260947889</v>
      </c>
      <c r="Q252" s="16">
        <f t="shared" si="48"/>
        <v>0</v>
      </c>
      <c r="R252" s="17">
        <f t="shared" si="49"/>
        <v>0</v>
      </c>
      <c r="S252" s="19">
        <f t="shared" si="50"/>
        <v>0</v>
      </c>
      <c r="T252" s="20">
        <f ca="1">IF(AND(S252=1,F251&gt;D251),[1]Assumptions!$B$19*(F251-D251),0)</f>
        <v>0</v>
      </c>
      <c r="U252" s="21">
        <f ca="1">OFFSET(Assumptions!$B$6,U$1-1,0)*$E252</f>
        <v>8581917.423602704</v>
      </c>
      <c r="V252" s="21">
        <f ca="1">OFFSET(Assumptions!$B$6,V$1-1,0)*$E252</f>
        <v>10727396.779503381</v>
      </c>
      <c r="W252" s="21">
        <f ca="1">OFFSET(Assumptions!$B$6,W$1-1,0)*$E252</f>
        <v>5363698.3897516904</v>
      </c>
      <c r="X252" s="21">
        <f ca="1">OFFSET(Assumptions!$B$6,X$1-1,0)*$E252</f>
        <v>0</v>
      </c>
      <c r="Y252" s="21">
        <f ca="1">OFFSET(Assumptions!$B$6,Y$1-1,0)*$E252</f>
        <v>0</v>
      </c>
      <c r="Z252" s="21">
        <f ca="1">OFFSET(Assumptions!$B$6,Z$1-1,0)*$E252</f>
        <v>21454793.559006762</v>
      </c>
      <c r="AA252" s="21">
        <f ca="1">OFFSET(Assumptions!$B$6,AA$1-1,0)*$E252</f>
        <v>21454793.559006762</v>
      </c>
      <c r="AB252" s="21">
        <f ca="1">OFFSET(Assumptions!$B$6,AB$1-1,0)*$E252</f>
        <v>39691368.084162503</v>
      </c>
      <c r="AC252" s="24">
        <f t="shared" si="53"/>
        <v>0</v>
      </c>
      <c r="AD252" s="24">
        <f t="shared" si="55"/>
        <v>0</v>
      </c>
      <c r="AE252" s="24">
        <f t="shared" si="55"/>
        <v>0</v>
      </c>
      <c r="AF252" s="24">
        <f t="shared" si="55"/>
        <v>0</v>
      </c>
      <c r="AG252" s="24">
        <f t="shared" si="55"/>
        <v>0</v>
      </c>
      <c r="AH252" s="24">
        <f t="shared" si="55"/>
        <v>0</v>
      </c>
      <c r="AI252" s="24">
        <f t="shared" si="55"/>
        <v>0</v>
      </c>
      <c r="AJ252" s="24">
        <f t="shared" si="51"/>
        <v>0</v>
      </c>
      <c r="AK252" s="26">
        <f t="shared" ca="1" si="52"/>
        <v>-9.169950861476206E-4</v>
      </c>
      <c r="AL252" s="34">
        <f t="shared" ca="1" si="54"/>
        <v>7.2195886417725452E-2</v>
      </c>
    </row>
    <row r="253" spans="1:38" x14ac:dyDescent="0.25">
      <c r="A253" s="4">
        <f t="shared" si="43"/>
        <v>2</v>
      </c>
      <c r="B253" s="4">
        <f t="shared" si="44"/>
        <v>2013</v>
      </c>
      <c r="C253" s="9">
        <v>41332</v>
      </c>
      <c r="D253" s="12">
        <f ca="1">(1+Returns!E253)*D252</f>
        <v>107781799.8834278</v>
      </c>
      <c r="E253" s="12">
        <f t="shared" ca="1" si="45"/>
        <v>107287670.67420626</v>
      </c>
      <c r="F253" s="12">
        <f t="shared" ca="1" si="46"/>
        <v>107229887.72448049</v>
      </c>
      <c r="G253" s="14">
        <f ca="1">G252*(1+Returns!G253)+AC253</f>
        <v>8525628.4642370567</v>
      </c>
      <c r="H253" s="14">
        <f ca="1">H252*(1+Returns!H253)+AD253</f>
        <v>10743798.736025991</v>
      </c>
      <c r="I253" s="14">
        <f ca="1">I252*(1+Returns!I253)+AE253</f>
        <v>5373072.221918826</v>
      </c>
      <c r="J253" s="14">
        <f ca="1">J252*(1+Returns!J253)+AF253</f>
        <v>0</v>
      </c>
      <c r="K253" s="14">
        <f ca="1">K252*(1+Returns!K253)+AG253</f>
        <v>0</v>
      </c>
      <c r="L253" s="14">
        <f ca="1">L252*(1+Returns!L253)+AH253</f>
        <v>21487127.559627619</v>
      </c>
      <c r="M253" s="14">
        <f ca="1">M252*(1+Returns!M253)+AI253</f>
        <v>21489475.718436066</v>
      </c>
      <c r="N253" s="14">
        <f ca="1">N252*(1+Returns!N253)+AJ253-R253-T253</f>
        <v>39668567.973960698</v>
      </c>
      <c r="O253" s="17">
        <f ca="1">(Assumptions!$B$16 / 252)*F252</f>
        <v>3403.7964648181855</v>
      </c>
      <c r="P253" s="17">
        <f t="shared" ca="1" si="47"/>
        <v>57782.949725766077</v>
      </c>
      <c r="Q253" s="16">
        <f t="shared" si="48"/>
        <v>0</v>
      </c>
      <c r="R253" s="17">
        <f t="shared" si="49"/>
        <v>0</v>
      </c>
      <c r="S253" s="19">
        <f t="shared" si="50"/>
        <v>0</v>
      </c>
      <c r="T253" s="20">
        <f ca="1">IF(AND(S253=1,F252&gt;D252),[1]Assumptions!$B$19*(F252-D252),0)</f>
        <v>0</v>
      </c>
      <c r="U253" s="21">
        <f ca="1">OFFSET(Assumptions!$B$6,U$1-1,0)*$E253</f>
        <v>8583013.6539365016</v>
      </c>
      <c r="V253" s="21">
        <f ca="1">OFFSET(Assumptions!$B$6,V$1-1,0)*$E253</f>
        <v>10728767.067420626</v>
      </c>
      <c r="W253" s="21">
        <f ca="1">OFFSET(Assumptions!$B$6,W$1-1,0)*$E253</f>
        <v>5364383.533710313</v>
      </c>
      <c r="X253" s="21">
        <f ca="1">OFFSET(Assumptions!$B$6,X$1-1,0)*$E253</f>
        <v>0</v>
      </c>
      <c r="Y253" s="21">
        <f ca="1">OFFSET(Assumptions!$B$6,Y$1-1,0)*$E253</f>
        <v>0</v>
      </c>
      <c r="Z253" s="21">
        <f ca="1">OFFSET(Assumptions!$B$6,Z$1-1,0)*$E253</f>
        <v>21457534.134841252</v>
      </c>
      <c r="AA253" s="21">
        <f ca="1">OFFSET(Assumptions!$B$6,AA$1-1,0)*$E253</f>
        <v>21457534.134841252</v>
      </c>
      <c r="AB253" s="21">
        <f ca="1">OFFSET(Assumptions!$B$6,AB$1-1,0)*$E253</f>
        <v>39696438.149456315</v>
      </c>
      <c r="AC253" s="24">
        <f t="shared" si="53"/>
        <v>0</v>
      </c>
      <c r="AD253" s="24">
        <f t="shared" si="55"/>
        <v>0</v>
      </c>
      <c r="AE253" s="24">
        <f t="shared" si="55"/>
        <v>0</v>
      </c>
      <c r="AF253" s="24">
        <f t="shared" si="55"/>
        <v>0</v>
      </c>
      <c r="AG253" s="24">
        <f t="shared" si="55"/>
        <v>0</v>
      </c>
      <c r="AH253" s="24">
        <f t="shared" si="55"/>
        <v>0</v>
      </c>
      <c r="AI253" s="24">
        <f t="shared" si="55"/>
        <v>0</v>
      </c>
      <c r="AJ253" s="24">
        <f t="shared" si="51"/>
        <v>0</v>
      </c>
      <c r="AK253" s="26">
        <f t="shared" ca="1" si="52"/>
        <v>9.6055980423948029E-5</v>
      </c>
      <c r="AL253" s="34">
        <f t="shared" ca="1" si="54"/>
        <v>7.2298877244801885E-2</v>
      </c>
    </row>
    <row r="254" spans="1:38" x14ac:dyDescent="0.25">
      <c r="A254" s="4">
        <f t="shared" si="43"/>
        <v>2</v>
      </c>
      <c r="B254" s="4">
        <f t="shared" si="44"/>
        <v>2013</v>
      </c>
      <c r="C254" s="9">
        <v>41333</v>
      </c>
      <c r="D254" s="12">
        <f ca="1">(1+Returns!E254)*D253</f>
        <v>107810661.69380058</v>
      </c>
      <c r="E254" s="12">
        <f t="shared" ca="1" si="45"/>
        <v>107246757.68105172</v>
      </c>
      <c r="F254" s="12">
        <f t="shared" ca="1" si="46"/>
        <v>107185570.60790612</v>
      </c>
      <c r="G254" s="14">
        <f ca="1">G253*(1+Returns!G254)+AC254</f>
        <v>8457362.9067561887</v>
      </c>
      <c r="H254" s="14">
        <f ca="1">H253*(1+Returns!H254)+AD254</f>
        <v>10746814.606738307</v>
      </c>
      <c r="I254" s="14">
        <f ca="1">I253*(1+Returns!I254)+AE254</f>
        <v>5374649.7251981422</v>
      </c>
      <c r="J254" s="14">
        <f ca="1">J253*(1+Returns!J254)+AF254</f>
        <v>0</v>
      </c>
      <c r="K254" s="14">
        <f ca="1">K253*(1+Returns!K254)+AG254</f>
        <v>0</v>
      </c>
      <c r="L254" s="14">
        <f ca="1">L253*(1+Returns!L254)+AH254</f>
        <v>21493131.431010954</v>
      </c>
      <c r="M254" s="14">
        <f ca="1">M253*(1+Returns!M254)+AI254</f>
        <v>21495618.86198258</v>
      </c>
      <c r="N254" s="14">
        <f ca="1">N253*(1+Returns!N254)+AJ254-R254-T254</f>
        <v>39679180.149365544</v>
      </c>
      <c r="O254" s="17">
        <f ca="1">(Assumptions!$B$16 / 252)*F253</f>
        <v>3404.1234198247776</v>
      </c>
      <c r="P254" s="17">
        <f t="shared" ca="1" si="47"/>
        <v>61187.073145590854</v>
      </c>
      <c r="Q254" s="16">
        <f t="shared" si="48"/>
        <v>0</v>
      </c>
      <c r="R254" s="17">
        <f t="shared" si="49"/>
        <v>0</v>
      </c>
      <c r="S254" s="19">
        <f t="shared" si="50"/>
        <v>0</v>
      </c>
      <c r="T254" s="20">
        <f ca="1">IF(AND(S254=1,F253&gt;D253),[1]Assumptions!$B$19*(F253-D253),0)</f>
        <v>0</v>
      </c>
      <c r="U254" s="21">
        <f ca="1">OFFSET(Assumptions!$B$6,U$1-1,0)*$E254</f>
        <v>8579740.6144841369</v>
      </c>
      <c r="V254" s="21">
        <f ca="1">OFFSET(Assumptions!$B$6,V$1-1,0)*$E254</f>
        <v>10724675.768105172</v>
      </c>
      <c r="W254" s="21">
        <f ca="1">OFFSET(Assumptions!$B$6,W$1-1,0)*$E254</f>
        <v>5362337.8840525858</v>
      </c>
      <c r="X254" s="21">
        <f ca="1">OFFSET(Assumptions!$B$6,X$1-1,0)*$E254</f>
        <v>0</v>
      </c>
      <c r="Y254" s="21">
        <f ca="1">OFFSET(Assumptions!$B$6,Y$1-1,0)*$E254</f>
        <v>0</v>
      </c>
      <c r="Z254" s="21">
        <f ca="1">OFFSET(Assumptions!$B$6,Z$1-1,0)*$E254</f>
        <v>21449351.536210343</v>
      </c>
      <c r="AA254" s="21">
        <f ca="1">OFFSET(Assumptions!$B$6,AA$1-1,0)*$E254</f>
        <v>21449351.536210343</v>
      </c>
      <c r="AB254" s="21">
        <f ca="1">OFFSET(Assumptions!$B$6,AB$1-1,0)*$E254</f>
        <v>39681300.341989137</v>
      </c>
      <c r="AC254" s="24">
        <f t="shared" si="53"/>
        <v>0</v>
      </c>
      <c r="AD254" s="24">
        <f t="shared" si="55"/>
        <v>0</v>
      </c>
      <c r="AE254" s="24">
        <f t="shared" si="55"/>
        <v>0</v>
      </c>
      <c r="AF254" s="24">
        <f t="shared" si="55"/>
        <v>0</v>
      </c>
      <c r="AG254" s="24">
        <f t="shared" si="55"/>
        <v>0</v>
      </c>
      <c r="AH254" s="24">
        <f t="shared" si="55"/>
        <v>0</v>
      </c>
      <c r="AI254" s="24">
        <f t="shared" si="55"/>
        <v>0</v>
      </c>
      <c r="AJ254" s="24">
        <f t="shared" si="51"/>
        <v>0</v>
      </c>
      <c r="AK254" s="26">
        <f t="shared" ca="1" si="52"/>
        <v>-4.1329071133833217E-4</v>
      </c>
      <c r="AL254" s="34">
        <f t="shared" ca="1" si="54"/>
        <v>7.1855706079058113E-2</v>
      </c>
    </row>
    <row r="255" spans="1:38" x14ac:dyDescent="0.25">
      <c r="A255" s="4">
        <f t="shared" si="43"/>
        <v>3</v>
      </c>
      <c r="B255" s="4">
        <f t="shared" si="44"/>
        <v>2013</v>
      </c>
      <c r="C255" s="9">
        <v>41334</v>
      </c>
      <c r="D255" s="12">
        <f ca="1">(1+Returns!E255)*D254</f>
        <v>107839531.23278895</v>
      </c>
      <c r="E255" s="12">
        <f t="shared" ca="1" si="45"/>
        <v>107111899.18326661</v>
      </c>
      <c r="F255" s="12">
        <f t="shared" ca="1" si="46"/>
        <v>107108496.46673937</v>
      </c>
      <c r="G255" s="14">
        <f ca="1">G254*(1+Returns!G255)+AC255</f>
        <v>8478709.0431035049</v>
      </c>
      <c r="H255" s="14">
        <f ca="1">H254*(1+Returns!H255)+AD255</f>
        <v>10727692.485396652</v>
      </c>
      <c r="I255" s="14">
        <f ca="1">I254*(1+Returns!I255)+AE255</f>
        <v>5363915.8504778435</v>
      </c>
      <c r="J255" s="14">
        <f ca="1">J254*(1+Returns!J255)+AF255</f>
        <v>0</v>
      </c>
      <c r="K255" s="14">
        <f ca="1">K254*(1+Returns!K255)+AG255</f>
        <v>0</v>
      </c>
      <c r="L255" s="14">
        <f ca="1">L254*(1+Returns!L255)+AH255</f>
        <v>21455357.085178152</v>
      </c>
      <c r="M255" s="14">
        <f ca="1">M254*(1+Returns!M255)+AI255</f>
        <v>21455496.435882188</v>
      </c>
      <c r="N255" s="14">
        <f ca="1">N254*(1+Returns!N255)+AJ255-R255-T255</f>
        <v>39630728.283228286</v>
      </c>
      <c r="O255" s="17">
        <f ca="1">(Assumptions!$B$16 / 252)*F254</f>
        <v>3402.7165272351149</v>
      </c>
      <c r="P255" s="17">
        <f t="shared" ca="1" si="47"/>
        <v>3402.7165272351122</v>
      </c>
      <c r="Q255" s="16">
        <f t="shared" si="48"/>
        <v>1</v>
      </c>
      <c r="R255" s="17">
        <f t="shared" ca="1" si="49"/>
        <v>61187.073145590854</v>
      </c>
      <c r="S255" s="19">
        <f t="shared" si="50"/>
        <v>0</v>
      </c>
      <c r="T255" s="20">
        <f ca="1">IF(AND(S255=1,F254&gt;D254),[1]Assumptions!$B$19*(F254-D254),0)</f>
        <v>0</v>
      </c>
      <c r="U255" s="21">
        <f ca="1">OFFSET(Assumptions!$B$6,U$1-1,0)*$E255</f>
        <v>8568951.9346613288</v>
      </c>
      <c r="V255" s="21">
        <f ca="1">OFFSET(Assumptions!$B$6,V$1-1,0)*$E255</f>
        <v>10711189.918326661</v>
      </c>
      <c r="W255" s="21">
        <f ca="1">OFFSET(Assumptions!$B$6,W$1-1,0)*$E255</f>
        <v>5355594.9591633305</v>
      </c>
      <c r="X255" s="21">
        <f ca="1">OFFSET(Assumptions!$B$6,X$1-1,0)*$E255</f>
        <v>0</v>
      </c>
      <c r="Y255" s="21">
        <f ca="1">OFFSET(Assumptions!$B$6,Y$1-1,0)*$E255</f>
        <v>0</v>
      </c>
      <c r="Z255" s="21">
        <f ca="1">OFFSET(Assumptions!$B$6,Z$1-1,0)*$E255</f>
        <v>21422379.836653322</v>
      </c>
      <c r="AA255" s="21">
        <f ca="1">OFFSET(Assumptions!$B$6,AA$1-1,0)*$E255</f>
        <v>21422379.836653322</v>
      </c>
      <c r="AB255" s="21">
        <f ca="1">OFFSET(Assumptions!$B$6,AB$1-1,0)*$E255</f>
        <v>39631402.697808646</v>
      </c>
      <c r="AC255" s="24">
        <f t="shared" ca="1" si="53"/>
        <v>122377.7077279482</v>
      </c>
      <c r="AD255" s="24">
        <f t="shared" ca="1" si="55"/>
        <v>-22138.838633134961</v>
      </c>
      <c r="AE255" s="24">
        <f t="shared" ca="1" si="55"/>
        <v>-12311.84114555642</v>
      </c>
      <c r="AF255" s="24">
        <f t="shared" ca="1" si="55"/>
        <v>0</v>
      </c>
      <c r="AG255" s="24">
        <f t="shared" ca="1" si="55"/>
        <v>0</v>
      </c>
      <c r="AH255" s="24">
        <f t="shared" ca="1" si="55"/>
        <v>-43779.89480061084</v>
      </c>
      <c r="AI255" s="24">
        <f t="shared" ca="1" si="55"/>
        <v>-46267.325772237033</v>
      </c>
      <c r="AJ255" s="24">
        <f t="shared" ca="1" si="51"/>
        <v>2120.1926235910505</v>
      </c>
      <c r="AK255" s="26">
        <f t="shared" ca="1" si="52"/>
        <v>-7.1907198636544933E-4</v>
      </c>
      <c r="AL255" s="34">
        <f t="shared" ca="1" si="54"/>
        <v>7.1084964667390782E-2</v>
      </c>
    </row>
    <row r="256" spans="1:38" x14ac:dyDescent="0.25">
      <c r="A256" s="4">
        <f t="shared" si="43"/>
        <v>3</v>
      </c>
      <c r="B256" s="4">
        <f t="shared" si="44"/>
        <v>2013</v>
      </c>
      <c r="C256" s="9">
        <v>41337</v>
      </c>
      <c r="D256" s="12">
        <f ca="1">(1+Returns!E256)*D255</f>
        <v>107868408.50246246</v>
      </c>
      <c r="E256" s="12">
        <f t="shared" ca="1" si="45"/>
        <v>107084714.125983</v>
      </c>
      <c r="F256" s="12">
        <f t="shared" ca="1" si="46"/>
        <v>107077911.13972667</v>
      </c>
      <c r="G256" s="14">
        <f ca="1">G255*(1+Returns!G256)+AC256</f>
        <v>8424207.3446067404</v>
      </c>
      <c r="H256" s="14">
        <f ca="1">H255*(1+Returns!H256)+AD256</f>
        <v>10730703.834954882</v>
      </c>
      <c r="I256" s="14">
        <f ca="1">I255*(1+Returns!I256)+AE256</f>
        <v>5365490.6654988639</v>
      </c>
      <c r="J256" s="14">
        <f ca="1">J255*(1+Returns!J256)+AF256</f>
        <v>0</v>
      </c>
      <c r="K256" s="14">
        <f ca="1">K255*(1+Returns!K256)+AG256</f>
        <v>0</v>
      </c>
      <c r="L256" s="14">
        <f ca="1">L255*(1+Returns!L256)+AH256</f>
        <v>21461352.079346891</v>
      </c>
      <c r="M256" s="14">
        <f ca="1">M255*(1+Returns!M256)+AI256</f>
        <v>21461629.865854811</v>
      </c>
      <c r="N256" s="14">
        <f ca="1">N255*(1+Returns!N256)+AJ256-R256-T256</f>
        <v>39641330.335720815</v>
      </c>
      <c r="O256" s="17">
        <f ca="1">(Assumptions!$B$16 / 252)*F255</f>
        <v>3400.2697291028371</v>
      </c>
      <c r="P256" s="17">
        <f t="shared" ca="1" si="47"/>
        <v>6802.9862563379493</v>
      </c>
      <c r="Q256" s="16">
        <f t="shared" si="48"/>
        <v>0</v>
      </c>
      <c r="R256" s="17">
        <f t="shared" si="49"/>
        <v>0</v>
      </c>
      <c r="S256" s="19">
        <f t="shared" si="50"/>
        <v>0</v>
      </c>
      <c r="T256" s="20">
        <f ca="1">IF(AND(S256=1,F255&gt;D255),[1]Assumptions!$B$19*(F255-D255),0)</f>
        <v>0</v>
      </c>
      <c r="U256" s="21">
        <f ca="1">OFFSET(Assumptions!$B$6,U$1-1,0)*$E256</f>
        <v>8566777.1300786398</v>
      </c>
      <c r="V256" s="21">
        <f ca="1">OFFSET(Assumptions!$B$6,V$1-1,0)*$E256</f>
        <v>10708471.412598301</v>
      </c>
      <c r="W256" s="21">
        <f ca="1">OFFSET(Assumptions!$B$6,W$1-1,0)*$E256</f>
        <v>5354235.7062991504</v>
      </c>
      <c r="X256" s="21">
        <f ca="1">OFFSET(Assumptions!$B$6,X$1-1,0)*$E256</f>
        <v>0</v>
      </c>
      <c r="Y256" s="21">
        <f ca="1">OFFSET(Assumptions!$B$6,Y$1-1,0)*$E256</f>
        <v>0</v>
      </c>
      <c r="Z256" s="21">
        <f ca="1">OFFSET(Assumptions!$B$6,Z$1-1,0)*$E256</f>
        <v>21416942.825196601</v>
      </c>
      <c r="AA256" s="21">
        <f ca="1">OFFSET(Assumptions!$B$6,AA$1-1,0)*$E256</f>
        <v>21416942.825196601</v>
      </c>
      <c r="AB256" s="21">
        <f ca="1">OFFSET(Assumptions!$B$6,AB$1-1,0)*$E256</f>
        <v>39621344.226613708</v>
      </c>
      <c r="AC256" s="24">
        <f t="shared" si="53"/>
        <v>0</v>
      </c>
      <c r="AD256" s="24">
        <f t="shared" si="55"/>
        <v>0</v>
      </c>
      <c r="AE256" s="24">
        <f t="shared" si="55"/>
        <v>0</v>
      </c>
      <c r="AF256" s="24">
        <f t="shared" si="55"/>
        <v>0</v>
      </c>
      <c r="AG256" s="24">
        <f t="shared" si="55"/>
        <v>0</v>
      </c>
      <c r="AH256" s="24">
        <f t="shared" si="55"/>
        <v>0</v>
      </c>
      <c r="AI256" s="24">
        <f t="shared" si="55"/>
        <v>0</v>
      </c>
      <c r="AJ256" s="24">
        <f t="shared" si="51"/>
        <v>0</v>
      </c>
      <c r="AK256" s="26">
        <f t="shared" ca="1" si="52"/>
        <v>-2.8555462938650855E-4</v>
      </c>
      <c r="AL256" s="34">
        <f t="shared" ca="1" si="54"/>
        <v>7.0779111397263783E-2</v>
      </c>
    </row>
    <row r="257" spans="1:38" x14ac:dyDescent="0.25">
      <c r="A257" s="4">
        <f t="shared" si="43"/>
        <v>3</v>
      </c>
      <c r="B257" s="4">
        <f t="shared" si="44"/>
        <v>2013</v>
      </c>
      <c r="C257" s="9">
        <v>41338</v>
      </c>
      <c r="D257" s="12">
        <f ca="1">(1+Returns!E257)*D256</f>
        <v>107897333.41620238</v>
      </c>
      <c r="E257" s="12">
        <f t="shared" ca="1" si="45"/>
        <v>107117111.39030385</v>
      </c>
      <c r="F257" s="12">
        <f t="shared" ca="1" si="46"/>
        <v>107106909.10528117</v>
      </c>
      <c r="G257" s="14">
        <f ca="1">G256*(1+Returns!G257)+AC257</f>
        <v>8429242.6847556271</v>
      </c>
      <c r="H257" s="14">
        <f ca="1">H256*(1+Returns!H257)+AD257</f>
        <v>10733720.185190469</v>
      </c>
      <c r="I257" s="14">
        <f ca="1">I256*(1+Returns!I257)+AE257</f>
        <v>5367068.1125222137</v>
      </c>
      <c r="J257" s="14">
        <f ca="1">J256*(1+Returns!J257)+AF257</f>
        <v>0</v>
      </c>
      <c r="K257" s="14">
        <f ca="1">K256*(1+Returns!K257)+AG257</f>
        <v>0</v>
      </c>
      <c r="L257" s="14">
        <f ca="1">L256*(1+Returns!L257)+AH257</f>
        <v>21467357.022439431</v>
      </c>
      <c r="M257" s="14">
        <f ca="1">M256*(1+Returns!M257)+AI257</f>
        <v>21467773.507333115</v>
      </c>
      <c r="N257" s="14">
        <f ca="1">N256*(1+Returns!N257)+AJ257-R257-T257</f>
        <v>39651949.878063001</v>
      </c>
      <c r="O257" s="17">
        <f ca="1">(Assumptions!$B$16 / 252)*F256</f>
        <v>3399.2987663405288</v>
      </c>
      <c r="P257" s="17">
        <f t="shared" ca="1" si="47"/>
        <v>10202.285022678478</v>
      </c>
      <c r="Q257" s="16">
        <f t="shared" si="48"/>
        <v>0</v>
      </c>
      <c r="R257" s="17">
        <f t="shared" si="49"/>
        <v>0</v>
      </c>
      <c r="S257" s="19">
        <f t="shared" si="50"/>
        <v>0</v>
      </c>
      <c r="T257" s="20">
        <f ca="1">IF(AND(S257=1,F256&gt;D256),[1]Assumptions!$B$19*(F256-D256),0)</f>
        <v>0</v>
      </c>
      <c r="U257" s="21">
        <f ca="1">OFFSET(Assumptions!$B$6,U$1-1,0)*$E257</f>
        <v>8569368.9112243075</v>
      </c>
      <c r="V257" s="21">
        <f ca="1">OFFSET(Assumptions!$B$6,V$1-1,0)*$E257</f>
        <v>10711711.139030386</v>
      </c>
      <c r="W257" s="21">
        <f ca="1">OFFSET(Assumptions!$B$6,W$1-1,0)*$E257</f>
        <v>5355855.5695151929</v>
      </c>
      <c r="X257" s="21">
        <f ca="1">OFFSET(Assumptions!$B$6,X$1-1,0)*$E257</f>
        <v>0</v>
      </c>
      <c r="Y257" s="21">
        <f ca="1">OFFSET(Assumptions!$B$6,Y$1-1,0)*$E257</f>
        <v>0</v>
      </c>
      <c r="Z257" s="21">
        <f ca="1">OFFSET(Assumptions!$B$6,Z$1-1,0)*$E257</f>
        <v>21423422.278060772</v>
      </c>
      <c r="AA257" s="21">
        <f ca="1">OFFSET(Assumptions!$B$6,AA$1-1,0)*$E257</f>
        <v>21423422.278060772</v>
      </c>
      <c r="AB257" s="21">
        <f ca="1">OFFSET(Assumptions!$B$6,AB$1-1,0)*$E257</f>
        <v>39633331.214412421</v>
      </c>
      <c r="AC257" s="24">
        <f t="shared" si="53"/>
        <v>0</v>
      </c>
      <c r="AD257" s="24">
        <f t="shared" si="55"/>
        <v>0</v>
      </c>
      <c r="AE257" s="24">
        <f t="shared" si="55"/>
        <v>0</v>
      </c>
      <c r="AF257" s="24">
        <f t="shared" si="55"/>
        <v>0</v>
      </c>
      <c r="AG257" s="24">
        <f t="shared" si="55"/>
        <v>0</v>
      </c>
      <c r="AH257" s="24">
        <f t="shared" si="55"/>
        <v>0</v>
      </c>
      <c r="AI257" s="24">
        <f t="shared" si="55"/>
        <v>0</v>
      </c>
      <c r="AJ257" s="24">
        <f t="shared" si="51"/>
        <v>0</v>
      </c>
      <c r="AK257" s="26">
        <f t="shared" ca="1" si="52"/>
        <v>2.7081183454047419E-4</v>
      </c>
      <c r="AL257" s="34">
        <f t="shared" ca="1" si="54"/>
        <v>7.1069091052808897E-2</v>
      </c>
    </row>
    <row r="258" spans="1:38" x14ac:dyDescent="0.25">
      <c r="A258" s="4">
        <f t="shared" si="43"/>
        <v>3</v>
      </c>
      <c r="B258" s="4">
        <f t="shared" si="44"/>
        <v>2013</v>
      </c>
      <c r="C258" s="9">
        <v>41339</v>
      </c>
      <c r="D258" s="12">
        <f ca="1">(1+Returns!E258)*D257</f>
        <v>107926266.08615793</v>
      </c>
      <c r="E258" s="12">
        <f t="shared" ca="1" si="45"/>
        <v>107157217.05713022</v>
      </c>
      <c r="F258" s="12">
        <f t="shared" ca="1" si="46"/>
        <v>107143614.55277087</v>
      </c>
      <c r="G258" s="14">
        <f ca="1">G257*(1+Returns!G258)+AC258</f>
        <v>8441978.8319967482</v>
      </c>
      <c r="H258" s="14">
        <f ca="1">H257*(1+Returns!H258)+AD258</f>
        <v>10736737.383307882</v>
      </c>
      <c r="I258" s="14">
        <f ca="1">I257*(1+Returns!I258)+AE258</f>
        <v>5368646.023312862</v>
      </c>
      <c r="J258" s="14">
        <f ca="1">J257*(1+Returns!J258)+AF258</f>
        <v>0</v>
      </c>
      <c r="K258" s="14">
        <f ca="1">K257*(1+Returns!K258)+AG258</f>
        <v>0</v>
      </c>
      <c r="L258" s="14">
        <f ca="1">L257*(1+Returns!L258)+AH258</f>
        <v>21473363.645730935</v>
      </c>
      <c r="M258" s="14">
        <f ca="1">M257*(1+Returns!M258)+AI258</f>
        <v>21473918.907500338</v>
      </c>
      <c r="N258" s="14">
        <f ca="1">N257*(1+Returns!N258)+AJ258-R258-T258</f>
        <v>39662572.265281446</v>
      </c>
      <c r="O258" s="17">
        <f ca="1">(Assumptions!$B$16 / 252)*F257</f>
        <v>3400.2193366755928</v>
      </c>
      <c r="P258" s="17">
        <f t="shared" ca="1" si="47"/>
        <v>13602.50435935407</v>
      </c>
      <c r="Q258" s="16">
        <f t="shared" si="48"/>
        <v>0</v>
      </c>
      <c r="R258" s="17">
        <f t="shared" si="49"/>
        <v>0</v>
      </c>
      <c r="S258" s="19">
        <f t="shared" si="50"/>
        <v>0</v>
      </c>
      <c r="T258" s="20">
        <f ca="1">IF(AND(S258=1,F257&gt;D257),[1]Assumptions!$B$19*(F257-D257),0)</f>
        <v>0</v>
      </c>
      <c r="U258" s="21">
        <f ca="1">OFFSET(Assumptions!$B$6,U$1-1,0)*$E258</f>
        <v>8572577.3645704184</v>
      </c>
      <c r="V258" s="21">
        <f ca="1">OFFSET(Assumptions!$B$6,V$1-1,0)*$E258</f>
        <v>10715721.705713023</v>
      </c>
      <c r="W258" s="21">
        <f ca="1">OFFSET(Assumptions!$B$6,W$1-1,0)*$E258</f>
        <v>5357860.8528565113</v>
      </c>
      <c r="X258" s="21">
        <f ca="1">OFFSET(Assumptions!$B$6,X$1-1,0)*$E258</f>
        <v>0</v>
      </c>
      <c r="Y258" s="21">
        <f ca="1">OFFSET(Assumptions!$B$6,Y$1-1,0)*$E258</f>
        <v>0</v>
      </c>
      <c r="Z258" s="21">
        <f ca="1">OFFSET(Assumptions!$B$6,Z$1-1,0)*$E258</f>
        <v>21431443.411426045</v>
      </c>
      <c r="AA258" s="21">
        <f ca="1">OFFSET(Assumptions!$B$6,AA$1-1,0)*$E258</f>
        <v>21431443.411426045</v>
      </c>
      <c r="AB258" s="21">
        <f ca="1">OFFSET(Assumptions!$B$6,AB$1-1,0)*$E258</f>
        <v>39648170.311138183</v>
      </c>
      <c r="AC258" s="24">
        <f t="shared" si="53"/>
        <v>0</v>
      </c>
      <c r="AD258" s="24">
        <f t="shared" si="55"/>
        <v>0</v>
      </c>
      <c r="AE258" s="24">
        <f t="shared" si="55"/>
        <v>0</v>
      </c>
      <c r="AF258" s="24">
        <f t="shared" si="55"/>
        <v>0</v>
      </c>
      <c r="AG258" s="24">
        <f t="shared" si="55"/>
        <v>0</v>
      </c>
      <c r="AH258" s="24">
        <f t="shared" si="55"/>
        <v>0</v>
      </c>
      <c r="AI258" s="24">
        <f t="shared" si="55"/>
        <v>0</v>
      </c>
      <c r="AJ258" s="24">
        <f t="shared" si="51"/>
        <v>0</v>
      </c>
      <c r="AK258" s="26">
        <f t="shared" ca="1" si="52"/>
        <v>3.4269915728413203E-4</v>
      </c>
      <c r="AL258" s="34">
        <f t="shared" ca="1" si="54"/>
        <v>7.1436145527705719E-2</v>
      </c>
    </row>
    <row r="259" spans="1:38" x14ac:dyDescent="0.25">
      <c r="A259" s="4">
        <f t="shared" si="43"/>
        <v>3</v>
      </c>
      <c r="B259" s="4">
        <f t="shared" si="44"/>
        <v>2013</v>
      </c>
      <c r="C259" s="9">
        <v>41340</v>
      </c>
      <c r="D259" s="12">
        <f ca="1">(1+Returns!E259)*D258</f>
        <v>107955206.51440893</v>
      </c>
      <c r="E259" s="12">
        <f t="shared" ca="1" si="45"/>
        <v>107170300.18290973</v>
      </c>
      <c r="F259" s="12">
        <f t="shared" ca="1" si="46"/>
        <v>107153296.29396139</v>
      </c>
      <c r="G259" s="14">
        <f ca="1">G258*(1+Returns!G259)+AC259</f>
        <v>8427684.8406673856</v>
      </c>
      <c r="H259" s="14">
        <f ca="1">H258*(1+Returns!H259)+AD259</f>
        <v>10739755.429545453</v>
      </c>
      <c r="I259" s="14">
        <f ca="1">I258*(1+Returns!I259)+AE259</f>
        <v>5370224.3980071563</v>
      </c>
      <c r="J259" s="14">
        <f ca="1">J258*(1+Returns!J259)+AF259</f>
        <v>0</v>
      </c>
      <c r="K259" s="14">
        <f ca="1">K258*(1+Returns!K259)+AG259</f>
        <v>0</v>
      </c>
      <c r="L259" s="14">
        <f ca="1">L258*(1+Returns!L259)+AH259</f>
        <v>21479371.949691527</v>
      </c>
      <c r="M259" s="14">
        <f ca="1">M258*(1+Returns!M259)+AI259</f>
        <v>21480066.066859923</v>
      </c>
      <c r="N259" s="14">
        <f ca="1">N258*(1+Returns!N259)+AJ259-R259-T259</f>
        <v>39673197.498138271</v>
      </c>
      <c r="O259" s="17">
        <f ca="1">(Assumptions!$B$16 / 252)*F258</f>
        <v>3401.3845889768527</v>
      </c>
      <c r="P259" s="17">
        <f t="shared" ca="1" si="47"/>
        <v>17003.888948330925</v>
      </c>
      <c r="Q259" s="16">
        <f t="shared" si="48"/>
        <v>0</v>
      </c>
      <c r="R259" s="17">
        <f t="shared" si="49"/>
        <v>0</v>
      </c>
      <c r="S259" s="19">
        <f t="shared" si="50"/>
        <v>0</v>
      </c>
      <c r="T259" s="20">
        <f ca="1">IF(AND(S259=1,F258&gt;D258),[1]Assumptions!$B$19*(F258-D258),0)</f>
        <v>0</v>
      </c>
      <c r="U259" s="21">
        <f ca="1">OFFSET(Assumptions!$B$6,U$1-1,0)*$E259</f>
        <v>8573624.0146327782</v>
      </c>
      <c r="V259" s="21">
        <f ca="1">OFFSET(Assumptions!$B$6,V$1-1,0)*$E259</f>
        <v>10717030.018290974</v>
      </c>
      <c r="W259" s="21">
        <f ca="1">OFFSET(Assumptions!$B$6,W$1-1,0)*$E259</f>
        <v>5358515.0091454871</v>
      </c>
      <c r="X259" s="21">
        <f ca="1">OFFSET(Assumptions!$B$6,X$1-1,0)*$E259</f>
        <v>0</v>
      </c>
      <c r="Y259" s="21">
        <f ca="1">OFFSET(Assumptions!$B$6,Y$1-1,0)*$E259</f>
        <v>0</v>
      </c>
      <c r="Z259" s="21">
        <f ca="1">OFFSET(Assumptions!$B$6,Z$1-1,0)*$E259</f>
        <v>21434060.036581948</v>
      </c>
      <c r="AA259" s="21">
        <f ca="1">OFFSET(Assumptions!$B$6,AA$1-1,0)*$E259</f>
        <v>21434060.036581948</v>
      </c>
      <c r="AB259" s="21">
        <f ca="1">OFFSET(Assumptions!$B$6,AB$1-1,0)*$E259</f>
        <v>39653011.067676596</v>
      </c>
      <c r="AC259" s="24">
        <f t="shared" si="53"/>
        <v>0</v>
      </c>
      <c r="AD259" s="24">
        <f t="shared" si="55"/>
        <v>0</v>
      </c>
      <c r="AE259" s="24">
        <f t="shared" si="55"/>
        <v>0</v>
      </c>
      <c r="AF259" s="24">
        <f t="shared" si="55"/>
        <v>0</v>
      </c>
      <c r="AG259" s="24">
        <f t="shared" si="55"/>
        <v>0</v>
      </c>
      <c r="AH259" s="24">
        <f t="shared" si="55"/>
        <v>0</v>
      </c>
      <c r="AI259" s="24">
        <f t="shared" si="55"/>
        <v>0</v>
      </c>
      <c r="AJ259" s="24">
        <f t="shared" si="51"/>
        <v>0</v>
      </c>
      <c r="AK259" s="26">
        <f t="shared" ca="1" si="52"/>
        <v>9.0362278992950351E-5</v>
      </c>
      <c r="AL259" s="34">
        <f t="shared" ca="1" si="54"/>
        <v>7.1532962939611089E-2</v>
      </c>
    </row>
    <row r="260" spans="1:38" x14ac:dyDescent="0.25">
      <c r="A260" s="4">
        <f t="shared" ref="A260:A323" si="56">MONTH(C260)</f>
        <v>3</v>
      </c>
      <c r="B260" s="4">
        <f t="shared" ref="B260:B323" si="57">YEAR(C260)</f>
        <v>2013</v>
      </c>
      <c r="C260" s="9">
        <v>41341</v>
      </c>
      <c r="D260" s="12">
        <f ca="1">(1+Returns!E260)*D259</f>
        <v>107984154.70303576</v>
      </c>
      <c r="E260" s="12">
        <f t="shared" ref="E260:E323" ca="1" si="58">SUM(G260:N260)</f>
        <v>107281715.03899062</v>
      </c>
      <c r="F260" s="12">
        <f t="shared" ref="F260:F323" ca="1" si="59">E260-P260</f>
        <v>107261309.45809644</v>
      </c>
      <c r="G260" s="14">
        <f ca="1">G259*(1+Returns!G260)+AC260</f>
        <v>8511714.980004834</v>
      </c>
      <c r="H260" s="14">
        <f ca="1">H259*(1+Returns!H260)+AD260</f>
        <v>10742774.324141586</v>
      </c>
      <c r="I260" s="14">
        <f ca="1">I259*(1+Returns!I260)+AE260</f>
        <v>5371803.2367414832</v>
      </c>
      <c r="J260" s="14">
        <f ca="1">J259*(1+Returns!J260)+AF260</f>
        <v>0</v>
      </c>
      <c r="K260" s="14">
        <f ca="1">K259*(1+Returns!K260)+AG260</f>
        <v>0</v>
      </c>
      <c r="L260" s="14">
        <f ca="1">L259*(1+Returns!L260)+AH260</f>
        <v>21485381.934791464</v>
      </c>
      <c r="M260" s="14">
        <f ca="1">M259*(1+Returns!M260)+AI260</f>
        <v>21486214.985915463</v>
      </c>
      <c r="N260" s="14">
        <f ca="1">N259*(1+Returns!N260)+AJ260-R260-T260</f>
        <v>39683825.577395789</v>
      </c>
      <c r="O260" s="17">
        <f ca="1">(Assumptions!$B$16 / 252)*F259</f>
        <v>3401.6919458400439</v>
      </c>
      <c r="P260" s="17">
        <f t="shared" ca="1" si="47"/>
        <v>20405.580894170969</v>
      </c>
      <c r="Q260" s="16">
        <f t="shared" si="48"/>
        <v>0</v>
      </c>
      <c r="R260" s="17">
        <f t="shared" si="49"/>
        <v>0</v>
      </c>
      <c r="S260" s="19">
        <f t="shared" si="50"/>
        <v>0</v>
      </c>
      <c r="T260" s="20">
        <f ca="1">IF(AND(S260=1,F259&gt;D259),[1]Assumptions!$B$19*(F259-D259),0)</f>
        <v>0</v>
      </c>
      <c r="U260" s="21">
        <f ca="1">OFFSET(Assumptions!$B$6,U$1-1,0)*$E260</f>
        <v>8582537.20311925</v>
      </c>
      <c r="V260" s="21">
        <f ca="1">OFFSET(Assumptions!$B$6,V$1-1,0)*$E260</f>
        <v>10728171.503899062</v>
      </c>
      <c r="W260" s="21">
        <f ca="1">OFFSET(Assumptions!$B$6,W$1-1,0)*$E260</f>
        <v>5364085.751949531</v>
      </c>
      <c r="X260" s="21">
        <f ca="1">OFFSET(Assumptions!$B$6,X$1-1,0)*$E260</f>
        <v>0</v>
      </c>
      <c r="Y260" s="21">
        <f ca="1">OFFSET(Assumptions!$B$6,Y$1-1,0)*$E260</f>
        <v>0</v>
      </c>
      <c r="Z260" s="21">
        <f ca="1">OFFSET(Assumptions!$B$6,Z$1-1,0)*$E260</f>
        <v>21456343.007798124</v>
      </c>
      <c r="AA260" s="21">
        <f ca="1">OFFSET(Assumptions!$B$6,AA$1-1,0)*$E260</f>
        <v>21456343.007798124</v>
      </c>
      <c r="AB260" s="21">
        <f ca="1">OFFSET(Assumptions!$B$6,AB$1-1,0)*$E260</f>
        <v>39694234.564426526</v>
      </c>
      <c r="AC260" s="24">
        <f t="shared" si="53"/>
        <v>0</v>
      </c>
      <c r="AD260" s="24">
        <f t="shared" si="55"/>
        <v>0</v>
      </c>
      <c r="AE260" s="24">
        <f t="shared" si="55"/>
        <v>0</v>
      </c>
      <c r="AF260" s="24">
        <f t="shared" si="55"/>
        <v>0</v>
      </c>
      <c r="AG260" s="24">
        <f t="shared" si="55"/>
        <v>0</v>
      </c>
      <c r="AH260" s="24">
        <f t="shared" si="55"/>
        <v>0</v>
      </c>
      <c r="AI260" s="24">
        <f t="shared" si="55"/>
        <v>0</v>
      </c>
      <c r="AJ260" s="24">
        <f t="shared" si="51"/>
        <v>0</v>
      </c>
      <c r="AK260" s="26">
        <f t="shared" ca="1" si="52"/>
        <v>1.0080246513251012E-3</v>
      </c>
      <c r="AL260" s="34">
        <f t="shared" ca="1" si="54"/>
        <v>7.2613094580961546E-2</v>
      </c>
    </row>
    <row r="261" spans="1:38" x14ac:dyDescent="0.25">
      <c r="A261" s="4">
        <f t="shared" si="56"/>
        <v>3</v>
      </c>
      <c r="B261" s="4">
        <f t="shared" si="57"/>
        <v>2013</v>
      </c>
      <c r="C261" s="9">
        <v>41344</v>
      </c>
      <c r="D261" s="12">
        <f ca="1">(1+Returns!E261)*D260</f>
        <v>108013110.65411937</v>
      </c>
      <c r="E261" s="12">
        <f t="shared" ca="1" si="58"/>
        <v>107441785.8766841</v>
      </c>
      <c r="F261" s="12">
        <f t="shared" ca="1" si="59"/>
        <v>107417975.17485476</v>
      </c>
      <c r="G261" s="14">
        <f ca="1">G260*(1+Returns!G261)+AC261</f>
        <v>8644393.4992087279</v>
      </c>
      <c r="H261" s="14">
        <f ca="1">H260*(1+Returns!H261)+AD261</f>
        <v>10745794.067334753</v>
      </c>
      <c r="I261" s="14">
        <f ca="1">I260*(1+Returns!I261)+AE261</f>
        <v>5373382.5396522693</v>
      </c>
      <c r="J261" s="14">
        <f ca="1">J260*(1+Returns!J261)+AF261</f>
        <v>0</v>
      </c>
      <c r="K261" s="14">
        <f ca="1">K260*(1+Returns!K261)+AG261</f>
        <v>0</v>
      </c>
      <c r="L261" s="14">
        <f ca="1">L260*(1+Returns!L261)+AH261</f>
        <v>21491393.601501133</v>
      </c>
      <c r="M261" s="14">
        <f ca="1">M260*(1+Returns!M261)+AI261</f>
        <v>21492365.665170688</v>
      </c>
      <c r="N261" s="14">
        <f ca="1">N260*(1+Returns!N261)+AJ261-R261-T261</f>
        <v>39694456.50381653</v>
      </c>
      <c r="O261" s="17">
        <f ca="1">(Assumptions!$B$16 / 252)*F260</f>
        <v>3405.1209351776647</v>
      </c>
      <c r="P261" s="17">
        <f t="shared" ref="P261:P324" ca="1" si="60">P260+O261-IF(Q261=1,P260,0)</f>
        <v>23810.701829348633</v>
      </c>
      <c r="Q261" s="16">
        <f t="shared" ref="Q261:Q324" si="61">IF(DAY(C261)&lt;DAY(C260),1,0)</f>
        <v>0</v>
      </c>
      <c r="R261" s="17">
        <f t="shared" ref="R261:R324" si="62">IF(Q261=1,P260,0)</f>
        <v>0</v>
      </c>
      <c r="S261" s="19">
        <f t="shared" ref="S261:S324" si="63">IF(AND(DAY(C261)&lt;DAY(C260),OR(MONTH(C261)=7,MONTH(C261)=1)),1,0)</f>
        <v>0</v>
      </c>
      <c r="T261" s="20">
        <f ca="1">IF(AND(S261=1,F260&gt;D260),[1]Assumptions!$B$19*(F260-D260),0)</f>
        <v>0</v>
      </c>
      <c r="U261" s="21">
        <f ca="1">OFFSET(Assumptions!$B$6,U$1-1,0)*$E261</f>
        <v>8595342.870134728</v>
      </c>
      <c r="V261" s="21">
        <f ca="1">OFFSET(Assumptions!$B$6,V$1-1,0)*$E261</f>
        <v>10744178.587668411</v>
      </c>
      <c r="W261" s="21">
        <f ca="1">OFFSET(Assumptions!$B$6,W$1-1,0)*$E261</f>
        <v>5372089.2938342057</v>
      </c>
      <c r="X261" s="21">
        <f ca="1">OFFSET(Assumptions!$B$6,X$1-1,0)*$E261</f>
        <v>0</v>
      </c>
      <c r="Y261" s="21">
        <f ca="1">OFFSET(Assumptions!$B$6,Y$1-1,0)*$E261</f>
        <v>0</v>
      </c>
      <c r="Z261" s="21">
        <f ca="1">OFFSET(Assumptions!$B$6,Z$1-1,0)*$E261</f>
        <v>21488357.175336823</v>
      </c>
      <c r="AA261" s="21">
        <f ca="1">OFFSET(Assumptions!$B$6,AA$1-1,0)*$E261</f>
        <v>21488357.175336823</v>
      </c>
      <c r="AB261" s="21">
        <f ca="1">OFFSET(Assumptions!$B$6,AB$1-1,0)*$E261</f>
        <v>39753460.774373114</v>
      </c>
      <c r="AC261" s="24">
        <f t="shared" si="53"/>
        <v>0</v>
      </c>
      <c r="AD261" s="24">
        <f t="shared" si="55"/>
        <v>0</v>
      </c>
      <c r="AE261" s="24">
        <f t="shared" si="55"/>
        <v>0</v>
      </c>
      <c r="AF261" s="24">
        <f t="shared" si="55"/>
        <v>0</v>
      </c>
      <c r="AG261" s="24">
        <f t="shared" si="55"/>
        <v>0</v>
      </c>
      <c r="AH261" s="24">
        <f t="shared" si="55"/>
        <v>0</v>
      </c>
      <c r="AI261" s="24">
        <f t="shared" si="55"/>
        <v>0</v>
      </c>
      <c r="AJ261" s="24">
        <f t="shared" ref="AJ261:AJ324" si="64">-SUM(AC261:AI261)</f>
        <v>0</v>
      </c>
      <c r="AK261" s="26">
        <f t="shared" ref="AK261:AK324" ca="1" si="65">F261/F260-1</f>
        <v>1.460598584427375E-3</v>
      </c>
      <c r="AL261" s="34">
        <f t="shared" ca="1" si="54"/>
        <v>7.4179751748544742E-2</v>
      </c>
    </row>
    <row r="262" spans="1:38" x14ac:dyDescent="0.25">
      <c r="A262" s="4">
        <f t="shared" si="56"/>
        <v>3</v>
      </c>
      <c r="B262" s="4">
        <f t="shared" si="57"/>
        <v>2013</v>
      </c>
      <c r="C262" s="9">
        <v>41345</v>
      </c>
      <c r="D262" s="12">
        <f ca="1">(1+Returns!E262)*D261</f>
        <v>108042074.36974126</v>
      </c>
      <c r="E262" s="12">
        <f t="shared" ca="1" si="58"/>
        <v>107334089.49736869</v>
      </c>
      <c r="F262" s="12">
        <f t="shared" ca="1" si="59"/>
        <v>107306868.70108935</v>
      </c>
      <c r="G262" s="14">
        <f ca="1">G261*(1+Returns!G262)+AC262</f>
        <v>8509297.1975454856</v>
      </c>
      <c r="H262" s="14">
        <f ca="1">H261*(1+Returns!H262)+AD262</f>
        <v>10748814.659363488</v>
      </c>
      <c r="I262" s="14">
        <f ca="1">I261*(1+Returns!I262)+AE262</f>
        <v>5374962.3068759823</v>
      </c>
      <c r="J262" s="14">
        <f ca="1">J261*(1+Returns!J262)+AF262</f>
        <v>0</v>
      </c>
      <c r="K262" s="14">
        <f ca="1">K261*(1+Returns!K262)+AG262</f>
        <v>0</v>
      </c>
      <c r="L262" s="14">
        <f ca="1">L261*(1+Returns!L262)+AH262</f>
        <v>21497406.950291052</v>
      </c>
      <c r="M262" s="14">
        <f ca="1">M261*(1+Returns!M262)+AI262</f>
        <v>21498518.105129477</v>
      </c>
      <c r="N262" s="14">
        <f ca="1">N261*(1+Returns!N262)+AJ262-R262-T262</f>
        <v>39705090.278163217</v>
      </c>
      <c r="O262" s="17">
        <f ca="1">(Assumptions!$B$16 / 252)*F261</f>
        <v>3410.0944499953889</v>
      </c>
      <c r="P262" s="17">
        <f t="shared" ca="1" si="60"/>
        <v>27220.79627934402</v>
      </c>
      <c r="Q262" s="16">
        <f t="shared" si="61"/>
        <v>0</v>
      </c>
      <c r="R262" s="17">
        <f t="shared" si="62"/>
        <v>0</v>
      </c>
      <c r="S262" s="19">
        <f t="shared" si="63"/>
        <v>0</v>
      </c>
      <c r="T262" s="20">
        <f ca="1">IF(AND(S262=1,F261&gt;D261),[1]Assumptions!$B$19*(F261-D261),0)</f>
        <v>0</v>
      </c>
      <c r="U262" s="21">
        <f ca="1">OFFSET(Assumptions!$B$6,U$1-1,0)*$E262</f>
        <v>8586727.1597894952</v>
      </c>
      <c r="V262" s="21">
        <f ca="1">OFFSET(Assumptions!$B$6,V$1-1,0)*$E262</f>
        <v>10733408.949736871</v>
      </c>
      <c r="W262" s="21">
        <f ca="1">OFFSET(Assumptions!$B$6,W$1-1,0)*$E262</f>
        <v>5366704.4748684354</v>
      </c>
      <c r="X262" s="21">
        <f ca="1">OFFSET(Assumptions!$B$6,X$1-1,0)*$E262</f>
        <v>0</v>
      </c>
      <c r="Y262" s="21">
        <f ca="1">OFFSET(Assumptions!$B$6,Y$1-1,0)*$E262</f>
        <v>0</v>
      </c>
      <c r="Z262" s="21">
        <f ca="1">OFFSET(Assumptions!$B$6,Z$1-1,0)*$E262</f>
        <v>21466817.899473742</v>
      </c>
      <c r="AA262" s="21">
        <f ca="1">OFFSET(Assumptions!$B$6,AA$1-1,0)*$E262</f>
        <v>21466817.899473742</v>
      </c>
      <c r="AB262" s="21">
        <f ca="1">OFFSET(Assumptions!$B$6,AB$1-1,0)*$E262</f>
        <v>39713613.114026412</v>
      </c>
      <c r="AC262" s="24">
        <f t="shared" ref="AC262:AC325" si="66">IF(Q262=1,U261-G261,0)</f>
        <v>0</v>
      </c>
      <c r="AD262" s="24">
        <f t="shared" si="55"/>
        <v>0</v>
      </c>
      <c r="AE262" s="24">
        <f t="shared" si="55"/>
        <v>0</v>
      </c>
      <c r="AF262" s="24">
        <f t="shared" si="55"/>
        <v>0</v>
      </c>
      <c r="AG262" s="24">
        <f t="shared" si="55"/>
        <v>0</v>
      </c>
      <c r="AH262" s="24">
        <f t="shared" si="55"/>
        <v>0</v>
      </c>
      <c r="AI262" s="24">
        <f t="shared" si="55"/>
        <v>0</v>
      </c>
      <c r="AJ262" s="24">
        <f t="shared" si="64"/>
        <v>0</v>
      </c>
      <c r="AK262" s="26">
        <f t="shared" ca="1" si="65"/>
        <v>-1.0343378152916083E-3</v>
      </c>
      <c r="AL262" s="34">
        <f t="shared" ref="AL262:AL325" ca="1" si="67">(1+AK262)*(1+AL261)-1</f>
        <v>7.3068687010890754E-2</v>
      </c>
    </row>
    <row r="263" spans="1:38" x14ac:dyDescent="0.25">
      <c r="A263" s="4">
        <f t="shared" si="56"/>
        <v>3</v>
      </c>
      <c r="B263" s="4">
        <f t="shared" si="57"/>
        <v>2013</v>
      </c>
      <c r="C263" s="9">
        <v>41346</v>
      </c>
      <c r="D263" s="12">
        <f ca="1">(1+Returns!E263)*D262</f>
        <v>108071045.8519835</v>
      </c>
      <c r="E263" s="12">
        <f t="shared" ca="1" si="58"/>
        <v>107454413.48620412</v>
      </c>
      <c r="F263" s="12">
        <f t="shared" ca="1" si="59"/>
        <v>107423786.12266442</v>
      </c>
      <c r="G263" s="14">
        <f ca="1">G262*(1+Returns!G263)+AC263</f>
        <v>8602213.6580621004</v>
      </c>
      <c r="H263" s="14">
        <f ca="1">H262*(1+Returns!H263)+AD263</f>
        <v>10751836.100466395</v>
      </c>
      <c r="I263" s="14">
        <f ca="1">I262*(1+Returns!I263)+AE263</f>
        <v>5376542.5385491299</v>
      </c>
      <c r="J263" s="14">
        <f ca="1">J262*(1+Returns!J263)+AF263</f>
        <v>0</v>
      </c>
      <c r="K263" s="14">
        <f ca="1">K262*(1+Returns!K263)+AG263</f>
        <v>0</v>
      </c>
      <c r="L263" s="14">
        <f ca="1">L262*(1+Returns!L263)+AH263</f>
        <v>21503421.981631875</v>
      </c>
      <c r="M263" s="14">
        <f ca="1">M262*(1+Returns!M263)+AI263</f>
        <v>21504672.306295849</v>
      </c>
      <c r="N263" s="14">
        <f ca="1">N262*(1+Returns!N263)+AJ263-R263-T263</f>
        <v>39715726.901198782</v>
      </c>
      <c r="O263" s="17">
        <f ca="1">(Assumptions!$B$16 / 252)*F262</f>
        <v>3406.5672603520429</v>
      </c>
      <c r="P263" s="17">
        <f t="shared" ca="1" si="60"/>
        <v>30627.363539696064</v>
      </c>
      <c r="Q263" s="16">
        <f t="shared" si="61"/>
        <v>0</v>
      </c>
      <c r="R263" s="17">
        <f t="shared" si="62"/>
        <v>0</v>
      </c>
      <c r="S263" s="19">
        <f t="shared" si="63"/>
        <v>0</v>
      </c>
      <c r="T263" s="20">
        <f ca="1">IF(AND(S263=1,F262&gt;D262),[1]Assumptions!$B$19*(F262-D262),0)</f>
        <v>0</v>
      </c>
      <c r="U263" s="21">
        <f ca="1">OFFSET(Assumptions!$B$6,U$1-1,0)*$E263</f>
        <v>8596353.0788963288</v>
      </c>
      <c r="V263" s="21">
        <f ca="1">OFFSET(Assumptions!$B$6,V$1-1,0)*$E263</f>
        <v>10745441.348620413</v>
      </c>
      <c r="W263" s="21">
        <f ca="1">OFFSET(Assumptions!$B$6,W$1-1,0)*$E263</f>
        <v>5372720.6743102064</v>
      </c>
      <c r="X263" s="21">
        <f ca="1">OFFSET(Assumptions!$B$6,X$1-1,0)*$E263</f>
        <v>0</v>
      </c>
      <c r="Y263" s="21">
        <f ca="1">OFFSET(Assumptions!$B$6,Y$1-1,0)*$E263</f>
        <v>0</v>
      </c>
      <c r="Z263" s="21">
        <f ca="1">OFFSET(Assumptions!$B$6,Z$1-1,0)*$E263</f>
        <v>21490882.697240826</v>
      </c>
      <c r="AA263" s="21">
        <f ca="1">OFFSET(Assumptions!$B$6,AA$1-1,0)*$E263</f>
        <v>21490882.697240826</v>
      </c>
      <c r="AB263" s="21">
        <f ca="1">OFFSET(Assumptions!$B$6,AB$1-1,0)*$E263</f>
        <v>39758132.989895523</v>
      </c>
      <c r="AC263" s="24">
        <f t="shared" si="66"/>
        <v>0</v>
      </c>
      <c r="AD263" s="24">
        <f t="shared" si="55"/>
        <v>0</v>
      </c>
      <c r="AE263" s="24">
        <f t="shared" si="55"/>
        <v>0</v>
      </c>
      <c r="AF263" s="24">
        <f t="shared" si="55"/>
        <v>0</v>
      </c>
      <c r="AG263" s="24">
        <f t="shared" si="55"/>
        <v>0</v>
      </c>
      <c r="AH263" s="24">
        <f t="shared" si="55"/>
        <v>0</v>
      </c>
      <c r="AI263" s="24">
        <f t="shared" si="55"/>
        <v>0</v>
      </c>
      <c r="AJ263" s="24">
        <f t="shared" si="64"/>
        <v>0</v>
      </c>
      <c r="AK263" s="26">
        <f t="shared" ca="1" si="65"/>
        <v>1.0895613951866778E-3</v>
      </c>
      <c r="AL263" s="34">
        <f t="shared" ca="1" si="67"/>
        <v>7.4237861226641444E-2</v>
      </c>
    </row>
    <row r="264" spans="1:38" x14ac:dyDescent="0.25">
      <c r="A264" s="4">
        <f t="shared" si="56"/>
        <v>3</v>
      </c>
      <c r="B264" s="4">
        <f t="shared" si="57"/>
        <v>2013</v>
      </c>
      <c r="C264" s="9">
        <v>41347</v>
      </c>
      <c r="D264" s="12">
        <f ca="1">(1+Returns!E264)*D263</f>
        <v>108100025.1029287</v>
      </c>
      <c r="E264" s="12">
        <f t="shared" ca="1" si="58"/>
        <v>107473103.1414068</v>
      </c>
      <c r="F264" s="12">
        <f t="shared" ca="1" si="59"/>
        <v>107439065.49894258</v>
      </c>
      <c r="G264" s="14">
        <f ca="1">G263*(1+Returns!G264)+AC264</f>
        <v>8593488.1768616606</v>
      </c>
      <c r="H264" s="14">
        <f ca="1">H263*(1+Returns!H264)+AD264</f>
        <v>10754858.390882146</v>
      </c>
      <c r="I264" s="14">
        <f ca="1">I263*(1+Returns!I264)+AE264</f>
        <v>5378123.2348082596</v>
      </c>
      <c r="J264" s="14">
        <f ca="1">J263*(1+Returns!J264)+AF264</f>
        <v>0</v>
      </c>
      <c r="K264" s="14">
        <f ca="1">K263*(1+Returns!K264)+AG264</f>
        <v>0</v>
      </c>
      <c r="L264" s="14">
        <f ca="1">L263*(1+Returns!L264)+AH264</f>
        <v>21509438.695994381</v>
      </c>
      <c r="M264" s="14">
        <f ca="1">M263*(1+Returns!M264)+AI264</f>
        <v>21510828.269173976</v>
      </c>
      <c r="N264" s="14">
        <f ca="1">N263*(1+Returns!N264)+AJ264-R264-T264</f>
        <v>39726366.373686366</v>
      </c>
      <c r="O264" s="17">
        <f ca="1">(Assumptions!$B$16 / 252)*F263</f>
        <v>3410.2789245290292</v>
      </c>
      <c r="P264" s="17">
        <f t="shared" ca="1" si="60"/>
        <v>34037.642464225093</v>
      </c>
      <c r="Q264" s="16">
        <f t="shared" si="61"/>
        <v>0</v>
      </c>
      <c r="R264" s="17">
        <f t="shared" si="62"/>
        <v>0</v>
      </c>
      <c r="S264" s="19">
        <f t="shared" si="63"/>
        <v>0</v>
      </c>
      <c r="T264" s="20">
        <f ca="1">IF(AND(S264=1,F263&gt;D263),[1]Assumptions!$B$19*(F263-D263),0)</f>
        <v>0</v>
      </c>
      <c r="U264" s="21">
        <f ca="1">OFFSET(Assumptions!$B$6,U$1-1,0)*$E264</f>
        <v>8597848.2513125446</v>
      </c>
      <c r="V264" s="21">
        <f ca="1">OFFSET(Assumptions!$B$6,V$1-1,0)*$E264</f>
        <v>10747310.314140681</v>
      </c>
      <c r="W264" s="21">
        <f ca="1">OFFSET(Assumptions!$B$6,W$1-1,0)*$E264</f>
        <v>5373655.1570703406</v>
      </c>
      <c r="X264" s="21">
        <f ca="1">OFFSET(Assumptions!$B$6,X$1-1,0)*$E264</f>
        <v>0</v>
      </c>
      <c r="Y264" s="21">
        <f ca="1">OFFSET(Assumptions!$B$6,Y$1-1,0)*$E264</f>
        <v>0</v>
      </c>
      <c r="Z264" s="21">
        <f ca="1">OFFSET(Assumptions!$B$6,Z$1-1,0)*$E264</f>
        <v>21494620.628281362</v>
      </c>
      <c r="AA264" s="21">
        <f ca="1">OFFSET(Assumptions!$B$6,AA$1-1,0)*$E264</f>
        <v>21494620.628281362</v>
      </c>
      <c r="AB264" s="21">
        <f ca="1">OFFSET(Assumptions!$B$6,AB$1-1,0)*$E264</f>
        <v>39765048.162320517</v>
      </c>
      <c r="AC264" s="24">
        <f t="shared" si="66"/>
        <v>0</v>
      </c>
      <c r="AD264" s="24">
        <f t="shared" si="55"/>
        <v>0</v>
      </c>
      <c r="AE264" s="24">
        <f t="shared" si="55"/>
        <v>0</v>
      </c>
      <c r="AF264" s="24">
        <f t="shared" si="55"/>
        <v>0</v>
      </c>
      <c r="AG264" s="24">
        <f t="shared" si="55"/>
        <v>0</v>
      </c>
      <c r="AH264" s="24">
        <f t="shared" si="55"/>
        <v>0</v>
      </c>
      <c r="AI264" s="24">
        <f t="shared" si="55"/>
        <v>0</v>
      </c>
      <c r="AJ264" s="24">
        <f t="shared" si="64"/>
        <v>0</v>
      </c>
      <c r="AK264" s="26">
        <f t="shared" ca="1" si="65"/>
        <v>1.4223457233875081E-4</v>
      </c>
      <c r="AL264" s="34">
        <f t="shared" ca="1" si="67"/>
        <v>7.43906549894231E-2</v>
      </c>
    </row>
    <row r="265" spans="1:38" x14ac:dyDescent="0.25">
      <c r="A265" s="4">
        <f t="shared" si="56"/>
        <v>3</v>
      </c>
      <c r="B265" s="4">
        <f t="shared" si="57"/>
        <v>2013</v>
      </c>
      <c r="C265" s="9">
        <v>41348</v>
      </c>
      <c r="D265" s="12">
        <f ca="1">(1+Returns!E265)*D264</f>
        <v>108129012.12466004</v>
      </c>
      <c r="E265" s="12">
        <f t="shared" ca="1" si="58"/>
        <v>107391668.90904549</v>
      </c>
      <c r="F265" s="12">
        <f t="shared" ca="1" si="59"/>
        <v>107354220.50259717</v>
      </c>
      <c r="G265" s="14">
        <f ca="1">G264*(1+Returns!G265)+AC265</f>
        <v>8484631.1978991069</v>
      </c>
      <c r="H265" s="14">
        <f ca="1">H264*(1+Returns!H265)+AD265</f>
        <v>10757881.530849477</v>
      </c>
      <c r="I265" s="14">
        <f ca="1">I264*(1+Returns!I265)+AE265</f>
        <v>5379704.3957899585</v>
      </c>
      <c r="J265" s="14">
        <f ca="1">J264*(1+Returns!J265)+AF265</f>
        <v>0</v>
      </c>
      <c r="K265" s="14">
        <f ca="1">K264*(1+Returns!K265)+AG265</f>
        <v>0</v>
      </c>
      <c r="L265" s="14">
        <f ca="1">L264*(1+Returns!L265)+AH265</f>
        <v>21515457.093849484</v>
      </c>
      <c r="M265" s="14">
        <f ca="1">M264*(1+Returns!M265)+AI265</f>
        <v>21516985.994268164</v>
      </c>
      <c r="N265" s="14">
        <f ca="1">N264*(1+Returns!N265)+AJ265-R265-T265</f>
        <v>39737008.69638931</v>
      </c>
      <c r="O265" s="17">
        <f ca="1">(Assumptions!$B$16 / 252)*F264</f>
        <v>3410.7639840934153</v>
      </c>
      <c r="P265" s="17">
        <f t="shared" ca="1" si="60"/>
        <v>37448.406448318507</v>
      </c>
      <c r="Q265" s="16">
        <f t="shared" si="61"/>
        <v>0</v>
      </c>
      <c r="R265" s="17">
        <f t="shared" si="62"/>
        <v>0</v>
      </c>
      <c r="S265" s="19">
        <f t="shared" si="63"/>
        <v>0</v>
      </c>
      <c r="T265" s="20">
        <f ca="1">IF(AND(S265=1,F264&gt;D264),[1]Assumptions!$B$19*(F264-D264),0)</f>
        <v>0</v>
      </c>
      <c r="U265" s="21">
        <f ca="1">OFFSET(Assumptions!$B$6,U$1-1,0)*$E265</f>
        <v>8591333.5127236396</v>
      </c>
      <c r="V265" s="21">
        <f ca="1">OFFSET(Assumptions!$B$6,V$1-1,0)*$E265</f>
        <v>10739166.89090455</v>
      </c>
      <c r="W265" s="21">
        <f ca="1">OFFSET(Assumptions!$B$6,W$1-1,0)*$E265</f>
        <v>5369583.4454522748</v>
      </c>
      <c r="X265" s="21">
        <f ca="1">OFFSET(Assumptions!$B$6,X$1-1,0)*$E265</f>
        <v>0</v>
      </c>
      <c r="Y265" s="21">
        <f ca="1">OFFSET(Assumptions!$B$6,Y$1-1,0)*$E265</f>
        <v>0</v>
      </c>
      <c r="Z265" s="21">
        <f ca="1">OFFSET(Assumptions!$B$6,Z$1-1,0)*$E265</f>
        <v>21478333.781809099</v>
      </c>
      <c r="AA265" s="21">
        <f ca="1">OFFSET(Assumptions!$B$6,AA$1-1,0)*$E265</f>
        <v>21478333.781809099</v>
      </c>
      <c r="AB265" s="21">
        <f ca="1">OFFSET(Assumptions!$B$6,AB$1-1,0)*$E265</f>
        <v>39734917.496346831</v>
      </c>
      <c r="AC265" s="24">
        <f t="shared" si="66"/>
        <v>0</v>
      </c>
      <c r="AD265" s="24">
        <f t="shared" si="55"/>
        <v>0</v>
      </c>
      <c r="AE265" s="24">
        <f t="shared" si="55"/>
        <v>0</v>
      </c>
      <c r="AF265" s="24">
        <f t="shared" si="55"/>
        <v>0</v>
      </c>
      <c r="AG265" s="24">
        <f t="shared" si="55"/>
        <v>0</v>
      </c>
      <c r="AH265" s="24">
        <f t="shared" si="55"/>
        <v>0</v>
      </c>
      <c r="AI265" s="24">
        <f t="shared" si="55"/>
        <v>0</v>
      </c>
      <c r="AJ265" s="24">
        <f t="shared" si="64"/>
        <v>0</v>
      </c>
      <c r="AK265" s="26">
        <f t="shared" ca="1" si="65"/>
        <v>-7.8970340956896479E-4</v>
      </c>
      <c r="AL265" s="34">
        <f t="shared" ca="1" si="67"/>
        <v>7.3542205025968865E-2</v>
      </c>
    </row>
    <row r="266" spans="1:38" x14ac:dyDescent="0.25">
      <c r="A266" s="4">
        <f t="shared" si="56"/>
        <v>3</v>
      </c>
      <c r="B266" s="4">
        <f t="shared" si="57"/>
        <v>2013</v>
      </c>
      <c r="C266" s="9">
        <v>41351</v>
      </c>
      <c r="D266" s="12">
        <f ca="1">(1+Returns!E266)*D265</f>
        <v>108158006.91926126</v>
      </c>
      <c r="E266" s="12">
        <f t="shared" ca="1" si="58"/>
        <v>107384585.96208218</v>
      </c>
      <c r="F266" s="12">
        <f t="shared" ca="1" si="59"/>
        <v>107343729.48514171</v>
      </c>
      <c r="G266" s="14">
        <f ca="1">G265*(1+Returns!G266)+AC266</f>
        <v>8450117.8920218702</v>
      </c>
      <c r="H266" s="14">
        <f ca="1">H265*(1+Returns!H266)+AD266</f>
        <v>10760905.520607194</v>
      </c>
      <c r="I266" s="14">
        <f ca="1">I265*(1+Returns!I266)+AE266</f>
        <v>5381286.0216308543</v>
      </c>
      <c r="J266" s="14">
        <f ca="1">J265*(1+Returns!J266)+AF266</f>
        <v>0</v>
      </c>
      <c r="K266" s="14">
        <f ca="1">K265*(1+Returns!K266)+AG266</f>
        <v>0</v>
      </c>
      <c r="L266" s="14">
        <f ca="1">L265*(1+Returns!L266)+AH266</f>
        <v>21521477.175668228</v>
      </c>
      <c r="M266" s="14">
        <f ca="1">M265*(1+Returns!M266)+AI266</f>
        <v>21523145.48208287</v>
      </c>
      <c r="N266" s="14">
        <f ca="1">N265*(1+Returns!N266)+AJ266-R266-T266</f>
        <v>39747653.870071158</v>
      </c>
      <c r="O266" s="17">
        <f ca="1">(Assumptions!$B$16 / 252)*F265</f>
        <v>3408.0704921459419</v>
      </c>
      <c r="P266" s="17">
        <f t="shared" ca="1" si="60"/>
        <v>40856.476940464447</v>
      </c>
      <c r="Q266" s="16">
        <f t="shared" si="61"/>
        <v>0</v>
      </c>
      <c r="R266" s="17">
        <f t="shared" si="62"/>
        <v>0</v>
      </c>
      <c r="S266" s="19">
        <f t="shared" si="63"/>
        <v>0</v>
      </c>
      <c r="T266" s="20">
        <f ca="1">IF(AND(S266=1,F265&gt;D265),[1]Assumptions!$B$19*(F265-D265),0)</f>
        <v>0</v>
      </c>
      <c r="U266" s="21">
        <f ca="1">OFFSET(Assumptions!$B$6,U$1-1,0)*$E266</f>
        <v>8590766.8769665752</v>
      </c>
      <c r="V266" s="21">
        <f ca="1">OFFSET(Assumptions!$B$6,V$1-1,0)*$E266</f>
        <v>10738458.596208218</v>
      </c>
      <c r="W266" s="21">
        <f ca="1">OFFSET(Assumptions!$B$6,W$1-1,0)*$E266</f>
        <v>5369229.2981041092</v>
      </c>
      <c r="X266" s="21">
        <f ca="1">OFFSET(Assumptions!$B$6,X$1-1,0)*$E266</f>
        <v>0</v>
      </c>
      <c r="Y266" s="21">
        <f ca="1">OFFSET(Assumptions!$B$6,Y$1-1,0)*$E266</f>
        <v>0</v>
      </c>
      <c r="Z266" s="21">
        <f ca="1">OFFSET(Assumptions!$B$6,Z$1-1,0)*$E266</f>
        <v>21476917.192416437</v>
      </c>
      <c r="AA266" s="21">
        <f ca="1">OFFSET(Assumptions!$B$6,AA$1-1,0)*$E266</f>
        <v>21476917.192416437</v>
      </c>
      <c r="AB266" s="21">
        <f ca="1">OFFSET(Assumptions!$B$6,AB$1-1,0)*$E266</f>
        <v>39732296.805970408</v>
      </c>
      <c r="AC266" s="24">
        <f t="shared" si="66"/>
        <v>0</v>
      </c>
      <c r="AD266" s="24">
        <f t="shared" si="55"/>
        <v>0</v>
      </c>
      <c r="AE266" s="24">
        <f t="shared" si="55"/>
        <v>0</v>
      </c>
      <c r="AF266" s="24">
        <f t="shared" si="55"/>
        <v>0</v>
      </c>
      <c r="AG266" s="24">
        <f t="shared" si="55"/>
        <v>0</v>
      </c>
      <c r="AH266" s="24">
        <f t="shared" si="55"/>
        <v>0</v>
      </c>
      <c r="AI266" s="24">
        <f t="shared" si="55"/>
        <v>0</v>
      </c>
      <c r="AJ266" s="24">
        <f t="shared" si="64"/>
        <v>0</v>
      </c>
      <c r="AK266" s="26">
        <f t="shared" ca="1" si="65"/>
        <v>-9.7723381589864822E-5</v>
      </c>
      <c r="AL266" s="34">
        <f t="shared" ca="1" si="67"/>
        <v>7.343729485141437E-2</v>
      </c>
    </row>
    <row r="267" spans="1:38" x14ac:dyDescent="0.25">
      <c r="A267" s="4">
        <f t="shared" si="56"/>
        <v>3</v>
      </c>
      <c r="B267" s="4">
        <f t="shared" si="57"/>
        <v>2013</v>
      </c>
      <c r="C267" s="9">
        <v>41352</v>
      </c>
      <c r="D267" s="12">
        <f ca="1">(1+Returns!E267)*D266</f>
        <v>108187009.48881665</v>
      </c>
      <c r="E267" s="12">
        <f t="shared" ca="1" si="58"/>
        <v>107413756.78955129</v>
      </c>
      <c r="F267" s="12">
        <f t="shared" ca="1" si="59"/>
        <v>107369492.57516685</v>
      </c>
      <c r="G267" s="14">
        <f ca="1">G266*(1+Returns!G267)+AC267</f>
        <v>8451850.7461493723</v>
      </c>
      <c r="H267" s="14">
        <f ca="1">H266*(1+Returns!H267)+AD267</f>
        <v>10763930.360394169</v>
      </c>
      <c r="I267" s="14">
        <f ca="1">I266*(1+Returns!I267)+AE267</f>
        <v>5382868.1124676159</v>
      </c>
      <c r="J267" s="14">
        <f ca="1">J266*(1+Returns!J267)+AF267</f>
        <v>0</v>
      </c>
      <c r="K267" s="14">
        <f ca="1">K266*(1+Returns!K267)+AG267</f>
        <v>0</v>
      </c>
      <c r="L267" s="14">
        <f ca="1">L266*(1+Returns!L267)+AH267</f>
        <v>21527498.941921793</v>
      </c>
      <c r="M267" s="14">
        <f ca="1">M266*(1+Returns!M267)+AI267</f>
        <v>21529306.733122692</v>
      </c>
      <c r="N267" s="14">
        <f ca="1">N266*(1+Returns!N267)+AJ267-R267-T267</f>
        <v>39758301.895495661</v>
      </c>
      <c r="O267" s="17">
        <f ca="1">(Assumptions!$B$16 / 252)*F266</f>
        <v>3407.7374439727523</v>
      </c>
      <c r="P267" s="17">
        <f t="shared" ca="1" si="60"/>
        <v>44264.214384437197</v>
      </c>
      <c r="Q267" s="16">
        <f t="shared" si="61"/>
        <v>0</v>
      </c>
      <c r="R267" s="17">
        <f t="shared" si="62"/>
        <v>0</v>
      </c>
      <c r="S267" s="19">
        <f t="shared" si="63"/>
        <v>0</v>
      </c>
      <c r="T267" s="20">
        <f ca="1">IF(AND(S267=1,F266&gt;D266),[1]Assumptions!$B$19*(F266-D266),0)</f>
        <v>0</v>
      </c>
      <c r="U267" s="21">
        <f ca="1">OFFSET(Assumptions!$B$6,U$1-1,0)*$E267</f>
        <v>8593100.5431641024</v>
      </c>
      <c r="V267" s="21">
        <f ca="1">OFFSET(Assumptions!$B$6,V$1-1,0)*$E267</f>
        <v>10741375.67895513</v>
      </c>
      <c r="W267" s="21">
        <f ca="1">OFFSET(Assumptions!$B$6,W$1-1,0)*$E267</f>
        <v>5370687.8394775651</v>
      </c>
      <c r="X267" s="21">
        <f ca="1">OFFSET(Assumptions!$B$6,X$1-1,0)*$E267</f>
        <v>0</v>
      </c>
      <c r="Y267" s="21">
        <f ca="1">OFFSET(Assumptions!$B$6,Y$1-1,0)*$E267</f>
        <v>0</v>
      </c>
      <c r="Z267" s="21">
        <f ca="1">OFFSET(Assumptions!$B$6,Z$1-1,0)*$E267</f>
        <v>21482751.357910261</v>
      </c>
      <c r="AA267" s="21">
        <f ca="1">OFFSET(Assumptions!$B$6,AA$1-1,0)*$E267</f>
        <v>21482751.357910261</v>
      </c>
      <c r="AB267" s="21">
        <f ca="1">OFFSET(Assumptions!$B$6,AB$1-1,0)*$E267</f>
        <v>39743090.012133978</v>
      </c>
      <c r="AC267" s="24">
        <f t="shared" si="66"/>
        <v>0</v>
      </c>
      <c r="AD267" s="24">
        <f t="shared" si="55"/>
        <v>0</v>
      </c>
      <c r="AE267" s="24">
        <f t="shared" si="55"/>
        <v>0</v>
      </c>
      <c r="AF267" s="24">
        <f t="shared" si="55"/>
        <v>0</v>
      </c>
      <c r="AG267" s="24">
        <f t="shared" si="55"/>
        <v>0</v>
      </c>
      <c r="AH267" s="24">
        <f t="shared" si="55"/>
        <v>0</v>
      </c>
      <c r="AI267" s="24">
        <f t="shared" si="55"/>
        <v>0</v>
      </c>
      <c r="AJ267" s="24">
        <f t="shared" si="64"/>
        <v>0</v>
      </c>
      <c r="AK267" s="26">
        <f t="shared" ca="1" si="65"/>
        <v>2.4000554246361716E-4</v>
      </c>
      <c r="AL267" s="34">
        <f t="shared" ca="1" si="67"/>
        <v>7.3694925751665918E-2</v>
      </c>
    </row>
    <row r="268" spans="1:38" x14ac:dyDescent="0.25">
      <c r="A268" s="4">
        <f t="shared" si="56"/>
        <v>3</v>
      </c>
      <c r="B268" s="4">
        <f t="shared" si="57"/>
        <v>2013</v>
      </c>
      <c r="C268" s="9">
        <v>41353</v>
      </c>
      <c r="D268" s="12">
        <f ca="1">(1+Returns!E268)*D267</f>
        <v>108216019.83541107</v>
      </c>
      <c r="E268" s="12">
        <f t="shared" ca="1" si="58"/>
        <v>107388584.14538983</v>
      </c>
      <c r="F268" s="12">
        <f t="shared" ca="1" si="59"/>
        <v>107340911.37568554</v>
      </c>
      <c r="G268" s="14">
        <f ca="1">G267*(1+Returns!G268)+AC268</f>
        <v>8399232.5121028852</v>
      </c>
      <c r="H268" s="14">
        <f ca="1">H267*(1+Returns!H268)+AD268</f>
        <v>10766956.050449342</v>
      </c>
      <c r="I268" s="14">
        <f ca="1">I267*(1+Returns!I268)+AE268</f>
        <v>5384450.668436951</v>
      </c>
      <c r="J268" s="14">
        <f ca="1">J267*(1+Returns!J268)+AF268</f>
        <v>0</v>
      </c>
      <c r="K268" s="14">
        <f ca="1">K267*(1+Returns!K268)+AG268</f>
        <v>0</v>
      </c>
      <c r="L268" s="14">
        <f ca="1">L267*(1+Returns!L268)+AH268</f>
        <v>21533522.393081486</v>
      </c>
      <c r="M268" s="14">
        <f ca="1">M267*(1+Returns!M268)+AI268</f>
        <v>21535469.747892376</v>
      </c>
      <c r="N268" s="14">
        <f ca="1">N267*(1+Returns!N268)+AJ268-R268-T268</f>
        <v>39768952.773426779</v>
      </c>
      <c r="O268" s="17">
        <f ca="1">(Assumptions!$B$16 / 252)*F267</f>
        <v>3408.5553198465664</v>
      </c>
      <c r="P268" s="17">
        <f t="shared" ca="1" si="60"/>
        <v>47672.769704283761</v>
      </c>
      <c r="Q268" s="16">
        <f t="shared" si="61"/>
        <v>0</v>
      </c>
      <c r="R268" s="17">
        <f t="shared" si="62"/>
        <v>0</v>
      </c>
      <c r="S268" s="19">
        <f t="shared" si="63"/>
        <v>0</v>
      </c>
      <c r="T268" s="20">
        <f ca="1">IF(AND(S268=1,F267&gt;D267),[1]Assumptions!$B$19*(F267-D267),0)</f>
        <v>0</v>
      </c>
      <c r="U268" s="21">
        <f ca="1">OFFSET(Assumptions!$B$6,U$1-1,0)*$E268</f>
        <v>8591086.7316311859</v>
      </c>
      <c r="V268" s="21">
        <f ca="1">OFFSET(Assumptions!$B$6,V$1-1,0)*$E268</f>
        <v>10738858.414538983</v>
      </c>
      <c r="W268" s="21">
        <f ca="1">OFFSET(Assumptions!$B$6,W$1-1,0)*$E268</f>
        <v>5369429.2072694916</v>
      </c>
      <c r="X268" s="21">
        <f ca="1">OFFSET(Assumptions!$B$6,X$1-1,0)*$E268</f>
        <v>0</v>
      </c>
      <c r="Y268" s="21">
        <f ca="1">OFFSET(Assumptions!$B$6,Y$1-1,0)*$E268</f>
        <v>0</v>
      </c>
      <c r="Z268" s="21">
        <f ca="1">OFFSET(Assumptions!$B$6,Z$1-1,0)*$E268</f>
        <v>21477716.829077967</v>
      </c>
      <c r="AA268" s="21">
        <f ca="1">OFFSET(Assumptions!$B$6,AA$1-1,0)*$E268</f>
        <v>21477716.829077967</v>
      </c>
      <c r="AB268" s="21">
        <f ca="1">OFFSET(Assumptions!$B$6,AB$1-1,0)*$E268</f>
        <v>39733776.133794233</v>
      </c>
      <c r="AC268" s="24">
        <f t="shared" si="66"/>
        <v>0</v>
      </c>
      <c r="AD268" s="24">
        <f t="shared" si="55"/>
        <v>0</v>
      </c>
      <c r="AE268" s="24">
        <f t="shared" si="55"/>
        <v>0</v>
      </c>
      <c r="AF268" s="24">
        <f t="shared" si="55"/>
        <v>0</v>
      </c>
      <c r="AG268" s="24">
        <f t="shared" si="55"/>
        <v>0</v>
      </c>
      <c r="AH268" s="24">
        <f t="shared" si="55"/>
        <v>0</v>
      </c>
      <c r="AI268" s="24">
        <f t="shared" si="55"/>
        <v>0</v>
      </c>
      <c r="AJ268" s="24">
        <f t="shared" si="64"/>
        <v>0</v>
      </c>
      <c r="AK268" s="26">
        <f t="shared" ca="1" si="65"/>
        <v>-2.6619478956091402E-4</v>
      </c>
      <c r="AL268" s="34">
        <f t="shared" ca="1" si="67"/>
        <v>7.3409113756852884E-2</v>
      </c>
    </row>
    <row r="269" spans="1:38" x14ac:dyDescent="0.25">
      <c r="A269" s="4">
        <f t="shared" si="56"/>
        <v>3</v>
      </c>
      <c r="B269" s="4">
        <f t="shared" si="57"/>
        <v>2013</v>
      </c>
      <c r="C269" s="9">
        <v>41354</v>
      </c>
      <c r="D269" s="12">
        <f ca="1">(1+Returns!E269)*D268</f>
        <v>108245037.96112993</v>
      </c>
      <c r="E269" s="12">
        <f t="shared" ca="1" si="58"/>
        <v>107470724.68494809</v>
      </c>
      <c r="F269" s="12">
        <f t="shared" ca="1" si="59"/>
        <v>107419644.26726362</v>
      </c>
      <c r="G269" s="14">
        <f ca="1">G268*(1+Returns!G269)+AC269</f>
        <v>8453919.8431165442</v>
      </c>
      <c r="H269" s="14">
        <f ca="1">H268*(1+Returns!H269)+AD269</f>
        <v>10769982.591011718</v>
      </c>
      <c r="I269" s="14">
        <f ca="1">I268*(1+Returns!I269)+AE269</f>
        <v>5386033.6896756077</v>
      </c>
      <c r="J269" s="14">
        <f ca="1">J268*(1+Returns!J269)+AF269</f>
        <v>0</v>
      </c>
      <c r="K269" s="14">
        <f ca="1">K268*(1+Returns!K269)+AG269</f>
        <v>0</v>
      </c>
      <c r="L269" s="14">
        <f ca="1">L268*(1+Returns!L269)+AH269</f>
        <v>21539547.529618751</v>
      </c>
      <c r="M269" s="14">
        <f ca="1">M268*(1+Returns!M269)+AI269</f>
        <v>21541634.526896808</v>
      </c>
      <c r="N269" s="14">
        <f ca="1">N268*(1+Returns!N269)+AJ269-R269-T269</f>
        <v>39779606.504628666</v>
      </c>
      <c r="O269" s="17">
        <f ca="1">(Assumptions!$B$16 / 252)*F268</f>
        <v>3407.6479801804931</v>
      </c>
      <c r="P269" s="17">
        <f t="shared" ca="1" si="60"/>
        <v>51080.417684464257</v>
      </c>
      <c r="Q269" s="16">
        <f t="shared" si="61"/>
        <v>0</v>
      </c>
      <c r="R269" s="17">
        <f t="shared" si="62"/>
        <v>0</v>
      </c>
      <c r="S269" s="19">
        <f t="shared" si="63"/>
        <v>0</v>
      </c>
      <c r="T269" s="20">
        <f ca="1">IF(AND(S269=1,F268&gt;D268),[1]Assumptions!$B$19*(F268-D268),0)</f>
        <v>0</v>
      </c>
      <c r="U269" s="21">
        <f ca="1">OFFSET(Assumptions!$B$6,U$1-1,0)*$E269</f>
        <v>8597657.9747958463</v>
      </c>
      <c r="V269" s="21">
        <f ca="1">OFFSET(Assumptions!$B$6,V$1-1,0)*$E269</f>
        <v>10747072.46849481</v>
      </c>
      <c r="W269" s="21">
        <f ca="1">OFFSET(Assumptions!$B$6,W$1-1,0)*$E269</f>
        <v>5373536.2342474051</v>
      </c>
      <c r="X269" s="21">
        <f ca="1">OFFSET(Assumptions!$B$6,X$1-1,0)*$E269</f>
        <v>0</v>
      </c>
      <c r="Y269" s="21">
        <f ca="1">OFFSET(Assumptions!$B$6,Y$1-1,0)*$E269</f>
        <v>0</v>
      </c>
      <c r="Z269" s="21">
        <f ca="1">OFFSET(Assumptions!$B$6,Z$1-1,0)*$E269</f>
        <v>21494144.93698962</v>
      </c>
      <c r="AA269" s="21">
        <f ca="1">OFFSET(Assumptions!$B$6,AA$1-1,0)*$E269</f>
        <v>21494144.93698962</v>
      </c>
      <c r="AB269" s="21">
        <f ca="1">OFFSET(Assumptions!$B$6,AB$1-1,0)*$E269</f>
        <v>39764168.133430794</v>
      </c>
      <c r="AC269" s="24">
        <f t="shared" si="66"/>
        <v>0</v>
      </c>
      <c r="AD269" s="24">
        <f t="shared" si="55"/>
        <v>0</v>
      </c>
      <c r="AE269" s="24">
        <f t="shared" si="55"/>
        <v>0</v>
      </c>
      <c r="AF269" s="24">
        <f t="shared" si="55"/>
        <v>0</v>
      </c>
      <c r="AG269" s="24">
        <f t="shared" si="55"/>
        <v>0</v>
      </c>
      <c r="AH269" s="24">
        <f t="shared" si="55"/>
        <v>0</v>
      </c>
      <c r="AI269" s="24">
        <f t="shared" si="55"/>
        <v>0</v>
      </c>
      <c r="AJ269" s="24">
        <f t="shared" si="64"/>
        <v>0</v>
      </c>
      <c r="AK269" s="26">
        <f t="shared" ca="1" si="65"/>
        <v>7.3348447082333124E-4</v>
      </c>
      <c r="AL269" s="34">
        <f t="shared" ca="1" si="67"/>
        <v>7.4196442672633811E-2</v>
      </c>
    </row>
    <row r="270" spans="1:38" x14ac:dyDescent="0.25">
      <c r="A270" s="4">
        <f t="shared" si="56"/>
        <v>3</v>
      </c>
      <c r="B270" s="4">
        <f t="shared" si="57"/>
        <v>2013</v>
      </c>
      <c r="C270" s="9">
        <v>41355</v>
      </c>
      <c r="D270" s="12">
        <f ca="1">(1+Returns!E270)*D269</f>
        <v>108274063.8680592</v>
      </c>
      <c r="E270" s="12">
        <f t="shared" ca="1" si="58"/>
        <v>107512023.9015972</v>
      </c>
      <c r="F270" s="12">
        <f t="shared" ca="1" si="59"/>
        <v>107457533.33647569</v>
      </c>
      <c r="G270" s="14">
        <f ca="1">G269*(1+Returns!G270)+AC270</f>
        <v>8467758.2304445952</v>
      </c>
      <c r="H270" s="14">
        <f ca="1">H269*(1+Returns!H270)+AD270</f>
        <v>10773009.98232037</v>
      </c>
      <c r="I270" s="14">
        <f ca="1">I269*(1+Returns!I270)+AE270</f>
        <v>5387617.1763203749</v>
      </c>
      <c r="J270" s="14">
        <f ca="1">J269*(1+Returns!J270)+AF270</f>
        <v>0</v>
      </c>
      <c r="K270" s="14">
        <f ca="1">K269*(1+Returns!K270)+AG270</f>
        <v>0</v>
      </c>
      <c r="L270" s="14">
        <f ca="1">L269*(1+Returns!L270)+AH270</f>
        <v>21545574.352005161</v>
      </c>
      <c r="M270" s="14">
        <f ca="1">M269*(1+Returns!M270)+AI270</f>
        <v>21547801.070641022</v>
      </c>
      <c r="N270" s="14">
        <f ca="1">N269*(1+Returns!N270)+AJ270-R270-T270</f>
        <v>39790263.089865685</v>
      </c>
      <c r="O270" s="17">
        <f ca="1">(Assumptions!$B$16 / 252)*F269</f>
        <v>3410.1474370559877</v>
      </c>
      <c r="P270" s="17">
        <f t="shared" ca="1" si="60"/>
        <v>54490.565121520245</v>
      </c>
      <c r="Q270" s="16">
        <f t="shared" si="61"/>
        <v>0</v>
      </c>
      <c r="R270" s="17">
        <f t="shared" si="62"/>
        <v>0</v>
      </c>
      <c r="S270" s="19">
        <f t="shared" si="63"/>
        <v>0</v>
      </c>
      <c r="T270" s="20">
        <f ca="1">IF(AND(S270=1,F269&gt;D269),[1]Assumptions!$B$19*(F269-D269),0)</f>
        <v>0</v>
      </c>
      <c r="U270" s="21">
        <f ca="1">OFFSET(Assumptions!$B$6,U$1-1,0)*$E270</f>
        <v>8600961.9121277761</v>
      </c>
      <c r="V270" s="21">
        <f ca="1">OFFSET(Assumptions!$B$6,V$1-1,0)*$E270</f>
        <v>10751202.390159721</v>
      </c>
      <c r="W270" s="21">
        <f ca="1">OFFSET(Assumptions!$B$6,W$1-1,0)*$E270</f>
        <v>5375601.1950798603</v>
      </c>
      <c r="X270" s="21">
        <f ca="1">OFFSET(Assumptions!$B$6,X$1-1,0)*$E270</f>
        <v>0</v>
      </c>
      <c r="Y270" s="21">
        <f ca="1">OFFSET(Assumptions!$B$6,Y$1-1,0)*$E270</f>
        <v>0</v>
      </c>
      <c r="Z270" s="21">
        <f ca="1">OFFSET(Assumptions!$B$6,Z$1-1,0)*$E270</f>
        <v>21502404.780319441</v>
      </c>
      <c r="AA270" s="21">
        <f ca="1">OFFSET(Assumptions!$B$6,AA$1-1,0)*$E270</f>
        <v>21502404.780319441</v>
      </c>
      <c r="AB270" s="21">
        <f ca="1">OFFSET(Assumptions!$B$6,AB$1-1,0)*$E270</f>
        <v>39779448.843590967</v>
      </c>
      <c r="AC270" s="24">
        <f t="shared" si="66"/>
        <v>0</v>
      </c>
      <c r="AD270" s="24">
        <f t="shared" si="55"/>
        <v>0</v>
      </c>
      <c r="AE270" s="24">
        <f t="shared" si="55"/>
        <v>0</v>
      </c>
      <c r="AF270" s="24">
        <f t="shared" si="55"/>
        <v>0</v>
      </c>
      <c r="AG270" s="24">
        <f t="shared" si="55"/>
        <v>0</v>
      </c>
      <c r="AH270" s="24">
        <f t="shared" si="55"/>
        <v>0</v>
      </c>
      <c r="AI270" s="24">
        <f t="shared" si="55"/>
        <v>0</v>
      </c>
      <c r="AJ270" s="24">
        <f t="shared" si="64"/>
        <v>0</v>
      </c>
      <c r="AK270" s="26">
        <f t="shared" ca="1" si="65"/>
        <v>3.5272011437492701E-4</v>
      </c>
      <c r="AL270" s="34">
        <f t="shared" ca="1" si="67"/>
        <v>7.4575333364754526E-2</v>
      </c>
    </row>
    <row r="271" spans="1:38" x14ac:dyDescent="0.25">
      <c r="A271" s="4">
        <f t="shared" si="56"/>
        <v>3</v>
      </c>
      <c r="B271" s="4">
        <f t="shared" si="57"/>
        <v>2013</v>
      </c>
      <c r="C271" s="9">
        <v>41358</v>
      </c>
      <c r="D271" s="12">
        <f ca="1">(1+Returns!E271)*D270</f>
        <v>108303097.55828542</v>
      </c>
      <c r="E271" s="12">
        <f t="shared" ca="1" si="58"/>
        <v>107521829.54062682</v>
      </c>
      <c r="F271" s="12">
        <f t="shared" ca="1" si="59"/>
        <v>107463927.62524065</v>
      </c>
      <c r="G271" s="14">
        <f ca="1">G270*(1+Returns!G271)+AC271</f>
        <v>8450095.4172592722</v>
      </c>
      <c r="H271" s="14">
        <f ca="1">H270*(1+Returns!H271)+AD271</f>
        <v>10776038.224614441</v>
      </c>
      <c r="I271" s="14">
        <f ca="1">I270*(1+Returns!I271)+AE271</f>
        <v>5389201.1285080817</v>
      </c>
      <c r="J271" s="14">
        <f ca="1">J270*(1+Returns!J271)+AF271</f>
        <v>0</v>
      </c>
      <c r="K271" s="14">
        <f ca="1">K270*(1+Returns!K271)+AG271</f>
        <v>0</v>
      </c>
      <c r="L271" s="14">
        <f ca="1">L270*(1+Returns!L271)+AH271</f>
        <v>21551602.86071242</v>
      </c>
      <c r="M271" s="14">
        <f ca="1">M270*(1+Returns!M271)+AI271</f>
        <v>21553969.379630193</v>
      </c>
      <c r="N271" s="14">
        <f ca="1">N270*(1+Returns!N271)+AJ271-R271-T271</f>
        <v>39800922.529902413</v>
      </c>
      <c r="O271" s="17">
        <f ca="1">(Assumptions!$B$16 / 252)*F270</f>
        <v>3411.3502646500215</v>
      </c>
      <c r="P271" s="17">
        <f t="shared" ca="1" si="60"/>
        <v>57901.915386170265</v>
      </c>
      <c r="Q271" s="16">
        <f t="shared" si="61"/>
        <v>0</v>
      </c>
      <c r="R271" s="17">
        <f t="shared" si="62"/>
        <v>0</v>
      </c>
      <c r="S271" s="19">
        <f t="shared" si="63"/>
        <v>0</v>
      </c>
      <c r="T271" s="20">
        <f ca="1">IF(AND(S271=1,F270&gt;D270),[1]Assumptions!$B$19*(F270-D270),0)</f>
        <v>0</v>
      </c>
      <c r="U271" s="21">
        <f ca="1">OFFSET(Assumptions!$B$6,U$1-1,0)*$E271</f>
        <v>8601746.3632501457</v>
      </c>
      <c r="V271" s="21">
        <f ca="1">OFFSET(Assumptions!$B$6,V$1-1,0)*$E271</f>
        <v>10752182.954062684</v>
      </c>
      <c r="W271" s="21">
        <f ca="1">OFFSET(Assumptions!$B$6,W$1-1,0)*$E271</f>
        <v>5376091.4770313418</v>
      </c>
      <c r="X271" s="21">
        <f ca="1">OFFSET(Assumptions!$B$6,X$1-1,0)*$E271</f>
        <v>0</v>
      </c>
      <c r="Y271" s="21">
        <f ca="1">OFFSET(Assumptions!$B$6,Y$1-1,0)*$E271</f>
        <v>0</v>
      </c>
      <c r="Z271" s="21">
        <f ca="1">OFFSET(Assumptions!$B$6,Z$1-1,0)*$E271</f>
        <v>21504365.908125367</v>
      </c>
      <c r="AA271" s="21">
        <f ca="1">OFFSET(Assumptions!$B$6,AA$1-1,0)*$E271</f>
        <v>21504365.908125367</v>
      </c>
      <c r="AB271" s="21">
        <f ca="1">OFFSET(Assumptions!$B$6,AB$1-1,0)*$E271</f>
        <v>39783076.930031925</v>
      </c>
      <c r="AC271" s="24">
        <f t="shared" si="66"/>
        <v>0</v>
      </c>
      <c r="AD271" s="24">
        <f t="shared" si="55"/>
        <v>0</v>
      </c>
      <c r="AE271" s="24">
        <f t="shared" si="55"/>
        <v>0</v>
      </c>
      <c r="AF271" s="24">
        <f t="shared" si="55"/>
        <v>0</v>
      </c>
      <c r="AG271" s="24">
        <f t="shared" si="55"/>
        <v>0</v>
      </c>
      <c r="AH271" s="24">
        <f t="shared" si="55"/>
        <v>0</v>
      </c>
      <c r="AI271" s="24">
        <f t="shared" si="55"/>
        <v>0</v>
      </c>
      <c r="AJ271" s="24">
        <f t="shared" si="64"/>
        <v>0</v>
      </c>
      <c r="AK271" s="26">
        <f t="shared" ca="1" si="65"/>
        <v>5.9505262836712092E-5</v>
      </c>
      <c r="AL271" s="34">
        <f t="shared" ca="1" si="67"/>
        <v>7.4639276252404185E-2</v>
      </c>
    </row>
    <row r="272" spans="1:38" x14ac:dyDescent="0.25">
      <c r="A272" s="4">
        <f t="shared" si="56"/>
        <v>3</v>
      </c>
      <c r="B272" s="4">
        <f t="shared" si="57"/>
        <v>2013</v>
      </c>
      <c r="C272" s="9">
        <v>41359</v>
      </c>
      <c r="D272" s="12">
        <f ca="1">(1+Returns!E272)*D271</f>
        <v>108332139.03389566</v>
      </c>
      <c r="E272" s="12">
        <f t="shared" ca="1" si="58"/>
        <v>107529298.45716162</v>
      </c>
      <c r="F272" s="12">
        <f t="shared" ca="1" si="59"/>
        <v>107467984.98851751</v>
      </c>
      <c r="G272" s="14">
        <f ca="1">G271*(1+Returns!G272)+AC272</f>
        <v>8430088.256567264</v>
      </c>
      <c r="H272" s="14">
        <f ca="1">H271*(1+Returns!H272)+AD272</f>
        <v>10779067.318133138</v>
      </c>
      <c r="I272" s="14">
        <f ca="1">I271*(1+Returns!I272)+AE272</f>
        <v>5390785.546375596</v>
      </c>
      <c r="J272" s="14">
        <f ca="1">J271*(1+Returns!J272)+AF272</f>
        <v>0</v>
      </c>
      <c r="K272" s="14">
        <f ca="1">K271*(1+Returns!K272)+AG272</f>
        <v>0</v>
      </c>
      <c r="L272" s="14">
        <f ca="1">L271*(1+Returns!L272)+AH272</f>
        <v>21557633.056212366</v>
      </c>
      <c r="M272" s="14">
        <f ca="1">M271*(1+Returns!M272)+AI272</f>
        <v>21560139.454369646</v>
      </c>
      <c r="N272" s="14">
        <f ca="1">N271*(1+Returns!N272)+AJ272-R272-T272</f>
        <v>39811584.825503618</v>
      </c>
      <c r="O272" s="17">
        <f ca="1">(Assumptions!$B$16 / 252)*F271</f>
        <v>3411.5532579441474</v>
      </c>
      <c r="P272" s="17">
        <f t="shared" ca="1" si="60"/>
        <v>61313.468644114415</v>
      </c>
      <c r="Q272" s="16">
        <f t="shared" si="61"/>
        <v>0</v>
      </c>
      <c r="R272" s="17">
        <f t="shared" si="62"/>
        <v>0</v>
      </c>
      <c r="S272" s="19">
        <f t="shared" si="63"/>
        <v>0</v>
      </c>
      <c r="T272" s="20">
        <f ca="1">IF(AND(S272=1,F271&gt;D271),[1]Assumptions!$B$19*(F271-D271),0)</f>
        <v>0</v>
      </c>
      <c r="U272" s="21">
        <f ca="1">OFFSET(Assumptions!$B$6,U$1-1,0)*$E272</f>
        <v>8602343.8765729293</v>
      </c>
      <c r="V272" s="21">
        <f ca="1">OFFSET(Assumptions!$B$6,V$1-1,0)*$E272</f>
        <v>10752929.845716164</v>
      </c>
      <c r="W272" s="21">
        <f ca="1">OFFSET(Assumptions!$B$6,W$1-1,0)*$E272</f>
        <v>5376464.9228580818</v>
      </c>
      <c r="X272" s="21">
        <f ca="1">OFFSET(Assumptions!$B$6,X$1-1,0)*$E272</f>
        <v>0</v>
      </c>
      <c r="Y272" s="21">
        <f ca="1">OFFSET(Assumptions!$B$6,Y$1-1,0)*$E272</f>
        <v>0</v>
      </c>
      <c r="Z272" s="21">
        <f ca="1">OFFSET(Assumptions!$B$6,Z$1-1,0)*$E272</f>
        <v>21505859.691432327</v>
      </c>
      <c r="AA272" s="21">
        <f ca="1">OFFSET(Assumptions!$B$6,AA$1-1,0)*$E272</f>
        <v>21505859.691432327</v>
      </c>
      <c r="AB272" s="21">
        <f ca="1">OFFSET(Assumptions!$B$6,AB$1-1,0)*$E272</f>
        <v>39785840.429149799</v>
      </c>
      <c r="AC272" s="24">
        <f t="shared" si="66"/>
        <v>0</v>
      </c>
      <c r="AD272" s="24">
        <f t="shared" si="55"/>
        <v>0</v>
      </c>
      <c r="AE272" s="24">
        <f t="shared" si="55"/>
        <v>0</v>
      </c>
      <c r="AF272" s="24">
        <f t="shared" si="55"/>
        <v>0</v>
      </c>
      <c r="AG272" s="24">
        <f t="shared" si="55"/>
        <v>0</v>
      </c>
      <c r="AH272" s="24">
        <f t="shared" si="55"/>
        <v>0</v>
      </c>
      <c r="AI272" s="24">
        <f t="shared" si="55"/>
        <v>0</v>
      </c>
      <c r="AJ272" s="24">
        <f t="shared" si="64"/>
        <v>0</v>
      </c>
      <c r="AK272" s="26">
        <f t="shared" ca="1" si="65"/>
        <v>3.775558335261664E-5</v>
      </c>
      <c r="AL272" s="34">
        <f t="shared" ca="1" si="67"/>
        <v>7.4679849885172622E-2</v>
      </c>
    </row>
    <row r="273" spans="1:38" x14ac:dyDescent="0.25">
      <c r="A273" s="4">
        <f t="shared" si="56"/>
        <v>3</v>
      </c>
      <c r="B273" s="4">
        <f t="shared" si="57"/>
        <v>2013</v>
      </c>
      <c r="C273" s="9">
        <v>41360</v>
      </c>
      <c r="D273" s="12">
        <f ca="1">(1+Returns!E273)*D272</f>
        <v>108361188.29697758</v>
      </c>
      <c r="E273" s="12">
        <f t="shared" ca="1" si="58"/>
        <v>107574254.82739577</v>
      </c>
      <c r="F273" s="12">
        <f t="shared" ca="1" si="59"/>
        <v>107509529.67668852</v>
      </c>
      <c r="G273" s="14">
        <f ca="1">G272*(1+Returns!G273)+AC273</f>
        <v>8447560.922444094</v>
      </c>
      <c r="H273" s="14">
        <f ca="1">H272*(1+Returns!H273)+AD273</f>
        <v>10782097.263115736</v>
      </c>
      <c r="I273" s="14">
        <f ca="1">I272*(1+Returns!I273)+AE273</f>
        <v>5392370.4300598279</v>
      </c>
      <c r="J273" s="14">
        <f ca="1">J272*(1+Returns!J273)+AF273</f>
        <v>0</v>
      </c>
      <c r="K273" s="14">
        <f ca="1">K272*(1+Returns!K273)+AG273</f>
        <v>0</v>
      </c>
      <c r="L273" s="14">
        <f ca="1">L272*(1+Returns!L273)+AH273</f>
        <v>21563664.938976966</v>
      </c>
      <c r="M273" s="14">
        <f ca="1">M272*(1+Returns!M273)+AI273</f>
        <v>21566311.295364846</v>
      </c>
      <c r="N273" s="14">
        <f ca="1">N272*(1+Returns!N273)+AJ273-R273-T273</f>
        <v>39822249.977434285</v>
      </c>
      <c r="O273" s="17">
        <f ca="1">(Assumptions!$B$16 / 252)*F272</f>
        <v>3411.68206312754</v>
      </c>
      <c r="P273" s="17">
        <f t="shared" ca="1" si="60"/>
        <v>64725.150707241955</v>
      </c>
      <c r="Q273" s="16">
        <f t="shared" si="61"/>
        <v>0</v>
      </c>
      <c r="R273" s="17">
        <f t="shared" si="62"/>
        <v>0</v>
      </c>
      <c r="S273" s="19">
        <f t="shared" si="63"/>
        <v>0</v>
      </c>
      <c r="T273" s="20">
        <f ca="1">IF(AND(S273=1,F272&gt;D272),[1]Assumptions!$B$19*(F272-D272),0)</f>
        <v>0</v>
      </c>
      <c r="U273" s="21">
        <f ca="1">OFFSET(Assumptions!$B$6,U$1-1,0)*$E273</f>
        <v>8605940.3861916624</v>
      </c>
      <c r="V273" s="21">
        <f ca="1">OFFSET(Assumptions!$B$6,V$1-1,0)*$E273</f>
        <v>10757425.482739577</v>
      </c>
      <c r="W273" s="21">
        <f ca="1">OFFSET(Assumptions!$B$6,W$1-1,0)*$E273</f>
        <v>5378712.7413697885</v>
      </c>
      <c r="X273" s="21">
        <f ca="1">OFFSET(Assumptions!$B$6,X$1-1,0)*$E273</f>
        <v>0</v>
      </c>
      <c r="Y273" s="21">
        <f ca="1">OFFSET(Assumptions!$B$6,Y$1-1,0)*$E273</f>
        <v>0</v>
      </c>
      <c r="Z273" s="21">
        <f ca="1">OFFSET(Assumptions!$B$6,Z$1-1,0)*$E273</f>
        <v>21514850.965479154</v>
      </c>
      <c r="AA273" s="21">
        <f ca="1">OFFSET(Assumptions!$B$6,AA$1-1,0)*$E273</f>
        <v>21514850.965479154</v>
      </c>
      <c r="AB273" s="21">
        <f ca="1">OFFSET(Assumptions!$B$6,AB$1-1,0)*$E273</f>
        <v>39802474.286136433</v>
      </c>
      <c r="AC273" s="24">
        <f t="shared" si="66"/>
        <v>0</v>
      </c>
      <c r="AD273" s="24">
        <f t="shared" si="55"/>
        <v>0</v>
      </c>
      <c r="AE273" s="24">
        <f t="shared" si="55"/>
        <v>0</v>
      </c>
      <c r="AF273" s="24">
        <f t="shared" si="55"/>
        <v>0</v>
      </c>
      <c r="AG273" s="24">
        <f t="shared" si="55"/>
        <v>0</v>
      </c>
      <c r="AH273" s="24">
        <f t="shared" si="55"/>
        <v>0</v>
      </c>
      <c r="AI273" s="24">
        <f t="shared" si="55"/>
        <v>0</v>
      </c>
      <c r="AJ273" s="24">
        <f t="shared" si="64"/>
        <v>0</v>
      </c>
      <c r="AK273" s="26">
        <f t="shared" ca="1" si="65"/>
        <v>3.8657734371261299E-4</v>
      </c>
      <c r="AL273" s="34">
        <f t="shared" ca="1" si="67"/>
        <v>7.5095296766882758E-2</v>
      </c>
    </row>
    <row r="274" spans="1:38" x14ac:dyDescent="0.25">
      <c r="A274" s="4">
        <f t="shared" si="56"/>
        <v>3</v>
      </c>
      <c r="B274" s="4">
        <f t="shared" si="57"/>
        <v>2013</v>
      </c>
      <c r="C274" s="9">
        <v>41361</v>
      </c>
      <c r="D274" s="12">
        <f ca="1">(1+Returns!E274)*D273</f>
        <v>108390245.3496194</v>
      </c>
      <c r="E274" s="12">
        <f t="shared" ca="1" si="58"/>
        <v>107481982.79257497</v>
      </c>
      <c r="F274" s="12">
        <f t="shared" ca="1" si="59"/>
        <v>107413844.64092562</v>
      </c>
      <c r="G274" s="14">
        <f ca="1">G273*(1+Returns!G274)+AC274</f>
        <v>8327797.5540163489</v>
      </c>
      <c r="H274" s="14">
        <f ca="1">H273*(1+Returns!H274)+AD274</f>
        <v>10785128.059801577</v>
      </c>
      <c r="I274" s="14">
        <f ca="1">I273*(1+Returns!I274)+AE274</f>
        <v>5393955.7796977265</v>
      </c>
      <c r="J274" s="14">
        <f ca="1">J273*(1+Returns!J274)+AF274</f>
        <v>0</v>
      </c>
      <c r="K274" s="14">
        <f ca="1">K273*(1+Returns!K274)+AG274</f>
        <v>0</v>
      </c>
      <c r="L274" s="14">
        <f ca="1">L273*(1+Returns!L274)+AH274</f>
        <v>21569698.509478323</v>
      </c>
      <c r="M274" s="14">
        <f ca="1">M273*(1+Returns!M274)+AI274</f>
        <v>21572484.903121404</v>
      </c>
      <c r="N274" s="14">
        <f ca="1">N273*(1+Returns!N274)+AJ274-R274-T274</f>
        <v>39832917.98645959</v>
      </c>
      <c r="O274" s="17">
        <f ca="1">(Assumptions!$B$16 / 252)*F273</f>
        <v>3413.0009421170957</v>
      </c>
      <c r="P274" s="17">
        <f t="shared" ca="1" si="60"/>
        <v>68138.151649359046</v>
      </c>
      <c r="Q274" s="16">
        <f t="shared" si="61"/>
        <v>0</v>
      </c>
      <c r="R274" s="17">
        <f t="shared" si="62"/>
        <v>0</v>
      </c>
      <c r="S274" s="19">
        <f t="shared" si="63"/>
        <v>0</v>
      </c>
      <c r="T274" s="20">
        <f ca="1">IF(AND(S274=1,F273&gt;D273),[1]Assumptions!$B$19*(F273-D273),0)</f>
        <v>0</v>
      </c>
      <c r="U274" s="21">
        <f ca="1">OFFSET(Assumptions!$B$6,U$1-1,0)*$E274</f>
        <v>8598558.6234059986</v>
      </c>
      <c r="V274" s="21">
        <f ca="1">OFFSET(Assumptions!$B$6,V$1-1,0)*$E274</f>
        <v>10748198.279257499</v>
      </c>
      <c r="W274" s="21">
        <f ca="1">OFFSET(Assumptions!$B$6,W$1-1,0)*$E274</f>
        <v>5374099.1396287493</v>
      </c>
      <c r="X274" s="21">
        <f ca="1">OFFSET(Assumptions!$B$6,X$1-1,0)*$E274</f>
        <v>0</v>
      </c>
      <c r="Y274" s="21">
        <f ca="1">OFFSET(Assumptions!$B$6,Y$1-1,0)*$E274</f>
        <v>0</v>
      </c>
      <c r="Z274" s="21">
        <f ca="1">OFFSET(Assumptions!$B$6,Z$1-1,0)*$E274</f>
        <v>21496396.558514997</v>
      </c>
      <c r="AA274" s="21">
        <f ca="1">OFFSET(Assumptions!$B$6,AA$1-1,0)*$E274</f>
        <v>21496396.558514997</v>
      </c>
      <c r="AB274" s="21">
        <f ca="1">OFFSET(Assumptions!$B$6,AB$1-1,0)*$E274</f>
        <v>39768333.63325274</v>
      </c>
      <c r="AC274" s="24">
        <f t="shared" si="66"/>
        <v>0</v>
      </c>
      <c r="AD274" s="24">
        <f t="shared" si="55"/>
        <v>0</v>
      </c>
      <c r="AE274" s="24">
        <f t="shared" si="55"/>
        <v>0</v>
      </c>
      <c r="AF274" s="24">
        <f t="shared" si="55"/>
        <v>0</v>
      </c>
      <c r="AG274" s="24">
        <f t="shared" si="55"/>
        <v>0</v>
      </c>
      <c r="AH274" s="24">
        <f t="shared" si="55"/>
        <v>0</v>
      </c>
      <c r="AI274" s="24">
        <f t="shared" si="55"/>
        <v>0</v>
      </c>
      <c r="AJ274" s="24">
        <f t="shared" si="64"/>
        <v>0</v>
      </c>
      <c r="AK274" s="26">
        <f t="shared" ca="1" si="65"/>
        <v>-8.9001445779424149E-4</v>
      </c>
      <c r="AL274" s="34">
        <f t="shared" ca="1" si="67"/>
        <v>7.41384464092536E-2</v>
      </c>
    </row>
    <row r="275" spans="1:38" x14ac:dyDescent="0.25">
      <c r="A275" s="4">
        <f t="shared" si="56"/>
        <v>4</v>
      </c>
      <c r="B275" s="4">
        <f t="shared" si="57"/>
        <v>2013</v>
      </c>
      <c r="C275" s="9">
        <v>41365</v>
      </c>
      <c r="D275" s="12">
        <f ca="1">(1+Returns!E275)*D274</f>
        <v>108419390.40269147</v>
      </c>
      <c r="E275" s="12">
        <f t="shared" ca="1" si="58"/>
        <v>107468059.59938855</v>
      </c>
      <c r="F275" s="12">
        <f t="shared" ca="1" si="59"/>
        <v>107464649.63606662</v>
      </c>
      <c r="G275" s="14">
        <f ca="1">G274*(1+Returns!G275)+AC275</f>
        <v>8625198.8183842897</v>
      </c>
      <c r="H275" s="14">
        <f ca="1">H274*(1+Returns!H275)+AD275</f>
        <v>10751238.280717023</v>
      </c>
      <c r="I275" s="14">
        <f ca="1">I274*(1+Returns!I275)+AE275</f>
        <v>5375689.3176130848</v>
      </c>
      <c r="J275" s="14">
        <f ca="1">J274*(1+Returns!J275)+AF275</f>
        <v>0</v>
      </c>
      <c r="K275" s="14">
        <f ca="1">K274*(1+Returns!K275)+AG275</f>
        <v>0</v>
      </c>
      <c r="L275" s="14">
        <f ca="1">L274*(1+Returns!L275)+AH275</f>
        <v>21502448.448307596</v>
      </c>
      <c r="M275" s="14">
        <f ca="1">M274*(1+Returns!M275)+AI275</f>
        <v>21502588.937076021</v>
      </c>
      <c r="N275" s="14">
        <f ca="1">N274*(1+Returns!N275)+AJ275-R275-T275</f>
        <v>39710895.797290549</v>
      </c>
      <c r="O275" s="17">
        <f ca="1">(Assumptions!$B$16 / 252)*F274</f>
        <v>3409.9633219341463</v>
      </c>
      <c r="P275" s="17">
        <f t="shared" ca="1" si="60"/>
        <v>3409.9633219341486</v>
      </c>
      <c r="Q275" s="16">
        <f t="shared" si="61"/>
        <v>1</v>
      </c>
      <c r="R275" s="17">
        <f t="shared" ca="1" si="62"/>
        <v>68138.151649359046</v>
      </c>
      <c r="S275" s="19">
        <f t="shared" si="63"/>
        <v>0</v>
      </c>
      <c r="T275" s="20">
        <f ca="1">IF(AND(S275=1,F274&gt;D274),[1]Assumptions!$B$19*(F274-D274),0)</f>
        <v>0</v>
      </c>
      <c r="U275" s="21">
        <f ca="1">OFFSET(Assumptions!$B$6,U$1-1,0)*$E275</f>
        <v>8597444.7679510843</v>
      </c>
      <c r="V275" s="21">
        <f ca="1">OFFSET(Assumptions!$B$6,V$1-1,0)*$E275</f>
        <v>10746805.959938856</v>
      </c>
      <c r="W275" s="21">
        <f ca="1">OFFSET(Assumptions!$B$6,W$1-1,0)*$E275</f>
        <v>5373402.9799694279</v>
      </c>
      <c r="X275" s="21">
        <f ca="1">OFFSET(Assumptions!$B$6,X$1-1,0)*$E275</f>
        <v>0</v>
      </c>
      <c r="Y275" s="21">
        <f ca="1">OFFSET(Assumptions!$B$6,Y$1-1,0)*$E275</f>
        <v>0</v>
      </c>
      <c r="Z275" s="21">
        <f ca="1">OFFSET(Assumptions!$B$6,Z$1-1,0)*$E275</f>
        <v>21493611.919877712</v>
      </c>
      <c r="AA275" s="21">
        <f ca="1">OFFSET(Assumptions!$B$6,AA$1-1,0)*$E275</f>
        <v>21493611.919877712</v>
      </c>
      <c r="AB275" s="21">
        <f ca="1">OFFSET(Assumptions!$B$6,AB$1-1,0)*$E275</f>
        <v>39763182.051773764</v>
      </c>
      <c r="AC275" s="24">
        <f t="shared" ca="1" si="66"/>
        <v>270761.06938964967</v>
      </c>
      <c r="AD275" s="24">
        <f t="shared" ca="1" si="55"/>
        <v>-36929.780544077978</v>
      </c>
      <c r="AE275" s="24">
        <f t="shared" ca="1" si="55"/>
        <v>-19856.64006897714</v>
      </c>
      <c r="AF275" s="24">
        <f t="shared" ca="1" si="55"/>
        <v>0</v>
      </c>
      <c r="AG275" s="24">
        <f t="shared" ca="1" si="55"/>
        <v>0</v>
      </c>
      <c r="AH275" s="24">
        <f t="shared" ca="1" si="55"/>
        <v>-73301.950963325799</v>
      </c>
      <c r="AI275" s="24">
        <f t="shared" ca="1" si="55"/>
        <v>-76088.344606406987</v>
      </c>
      <c r="AJ275" s="24">
        <f t="shared" ca="1" si="64"/>
        <v>-64584.353206861764</v>
      </c>
      <c r="AK275" s="26">
        <f t="shared" ca="1" si="65"/>
        <v>4.7298367646031458E-4</v>
      </c>
      <c r="AL275" s="34">
        <f t="shared" ca="1" si="67"/>
        <v>7.4646496360663672E-2</v>
      </c>
    </row>
    <row r="276" spans="1:38" x14ac:dyDescent="0.25">
      <c r="A276" s="4">
        <f t="shared" si="56"/>
        <v>4</v>
      </c>
      <c r="B276" s="4">
        <f t="shared" si="57"/>
        <v>2013</v>
      </c>
      <c r="C276" s="9">
        <v>41366</v>
      </c>
      <c r="D276" s="12">
        <f ca="1">(1+Returns!E276)*D275</f>
        <v>108448583.40775131</v>
      </c>
      <c r="E276" s="12">
        <f t="shared" ca="1" si="58"/>
        <v>107502230.59714478</v>
      </c>
      <c r="F276" s="12">
        <f t="shared" ca="1" si="59"/>
        <v>107495409.05764392</v>
      </c>
      <c r="G276" s="14">
        <f ca="1">G275*(1+Returns!G276)+AC276</f>
        <v>8631843.9213015139</v>
      </c>
      <c r="H276" s="14">
        <f ca="1">H275*(1+Returns!H276)+AD276</f>
        <v>10754272.892937731</v>
      </c>
      <c r="I276" s="14">
        <f ca="1">I275*(1+Returns!I276)+AE276</f>
        <v>5377276.2842230098</v>
      </c>
      <c r="J276" s="14">
        <f ca="1">J275*(1+Returns!J276)+AF276</f>
        <v>0</v>
      </c>
      <c r="K276" s="14">
        <f ca="1">K275*(1+Returns!K276)+AG276</f>
        <v>0</v>
      </c>
      <c r="L276" s="14">
        <f ca="1">L275*(1+Returns!L276)+AH276</f>
        <v>21508489.75906923</v>
      </c>
      <c r="M276" s="14">
        <f ca="1">M275*(1+Returns!M276)+AI276</f>
        <v>21508769.726156112</v>
      </c>
      <c r="N276" s="14">
        <f ca="1">N275*(1+Returns!N276)+AJ276-R276-T276</f>
        <v>39721578.013457179</v>
      </c>
      <c r="O276" s="17">
        <f ca="1">(Assumptions!$B$16 / 252)*F275</f>
        <v>3411.5761789227495</v>
      </c>
      <c r="P276" s="17">
        <f t="shared" ca="1" si="60"/>
        <v>6821.5395008568976</v>
      </c>
      <c r="Q276" s="16">
        <f t="shared" si="61"/>
        <v>0</v>
      </c>
      <c r="R276" s="17">
        <f t="shared" si="62"/>
        <v>0</v>
      </c>
      <c r="S276" s="19">
        <f t="shared" si="63"/>
        <v>0</v>
      </c>
      <c r="T276" s="20">
        <f ca="1">IF(AND(S276=1,F275&gt;D275),[1]Assumptions!$B$19*(F275-D275),0)</f>
        <v>0</v>
      </c>
      <c r="U276" s="21">
        <f ca="1">OFFSET(Assumptions!$B$6,U$1-1,0)*$E276</f>
        <v>8600178.4477715828</v>
      </c>
      <c r="V276" s="21">
        <f ca="1">OFFSET(Assumptions!$B$6,V$1-1,0)*$E276</f>
        <v>10750223.059714479</v>
      </c>
      <c r="W276" s="21">
        <f ca="1">OFFSET(Assumptions!$B$6,W$1-1,0)*$E276</f>
        <v>5375111.5298572397</v>
      </c>
      <c r="X276" s="21">
        <f ca="1">OFFSET(Assumptions!$B$6,X$1-1,0)*$E276</f>
        <v>0</v>
      </c>
      <c r="Y276" s="21">
        <f ca="1">OFFSET(Assumptions!$B$6,Y$1-1,0)*$E276</f>
        <v>0</v>
      </c>
      <c r="Z276" s="21">
        <f ca="1">OFFSET(Assumptions!$B$6,Z$1-1,0)*$E276</f>
        <v>21500446.119428959</v>
      </c>
      <c r="AA276" s="21">
        <f ca="1">OFFSET(Assumptions!$B$6,AA$1-1,0)*$E276</f>
        <v>21500446.119428959</v>
      </c>
      <c r="AB276" s="21">
        <f ca="1">OFFSET(Assumptions!$B$6,AB$1-1,0)*$E276</f>
        <v>39775825.320943572</v>
      </c>
      <c r="AC276" s="24">
        <f t="shared" si="66"/>
        <v>0</v>
      </c>
      <c r="AD276" s="24">
        <f t="shared" si="55"/>
        <v>0</v>
      </c>
      <c r="AE276" s="24">
        <f t="shared" si="55"/>
        <v>0</v>
      </c>
      <c r="AF276" s="24">
        <f t="shared" si="55"/>
        <v>0</v>
      </c>
      <c r="AG276" s="24">
        <f t="shared" si="55"/>
        <v>0</v>
      </c>
      <c r="AH276" s="24">
        <f t="shared" si="55"/>
        <v>0</v>
      </c>
      <c r="AI276" s="24">
        <f t="shared" si="55"/>
        <v>0</v>
      </c>
      <c r="AJ276" s="24">
        <f t="shared" si="64"/>
        <v>0</v>
      </c>
      <c r="AK276" s="26">
        <f t="shared" ca="1" si="65"/>
        <v>2.8622827768454151E-4</v>
      </c>
      <c r="AL276" s="34">
        <f t="shared" ca="1" si="67"/>
        <v>7.495409057643676E-2</v>
      </c>
    </row>
    <row r="277" spans="1:38" x14ac:dyDescent="0.25">
      <c r="A277" s="4">
        <f t="shared" si="56"/>
        <v>4</v>
      </c>
      <c r="B277" s="4">
        <f t="shared" si="57"/>
        <v>2013</v>
      </c>
      <c r="C277" s="9">
        <v>41367</v>
      </c>
      <c r="D277" s="12">
        <f ca="1">(1+Returns!E277)*D276</f>
        <v>108477784.27331968</v>
      </c>
      <c r="E277" s="12">
        <f t="shared" ca="1" si="58"/>
        <v>107546918.44664502</v>
      </c>
      <c r="F277" s="12">
        <f t="shared" ca="1" si="59"/>
        <v>107536684.35447566</v>
      </c>
      <c r="G277" s="14">
        <f ca="1">G276*(1+Returns!G277)+AC277</f>
        <v>8648998.2034266163</v>
      </c>
      <c r="H277" s="14">
        <f ca="1">H276*(1+Returns!H277)+AD277</f>
        <v>10757308.361698968</v>
      </c>
      <c r="I277" s="14">
        <f ca="1">I276*(1+Returns!I277)+AE277</f>
        <v>5378863.7193241129</v>
      </c>
      <c r="J277" s="14">
        <f ca="1">J276*(1+Returns!J277)+AF277</f>
        <v>0</v>
      </c>
      <c r="K277" s="14">
        <f ca="1">K276*(1+Returns!K277)+AG277</f>
        <v>0</v>
      </c>
      <c r="L277" s="14">
        <f ca="1">L276*(1+Returns!L277)+AH277</f>
        <v>21514532.767192718</v>
      </c>
      <c r="M277" s="14">
        <f ca="1">M276*(1+Returns!M277)+AI277</f>
        <v>21514952.291866627</v>
      </c>
      <c r="N277" s="14">
        <f ca="1">N276*(1+Returns!N277)+AJ277-R277-T277</f>
        <v>39732263.103135973</v>
      </c>
      <c r="O277" s="17">
        <f ca="1">(Assumptions!$B$16 / 252)*F276</f>
        <v>3412.5526684966321</v>
      </c>
      <c r="P277" s="17">
        <f t="shared" ca="1" si="60"/>
        <v>10234.092169353529</v>
      </c>
      <c r="Q277" s="16">
        <f t="shared" si="61"/>
        <v>0</v>
      </c>
      <c r="R277" s="17">
        <f t="shared" si="62"/>
        <v>0</v>
      </c>
      <c r="S277" s="19">
        <f t="shared" si="63"/>
        <v>0</v>
      </c>
      <c r="T277" s="20">
        <f ca="1">IF(AND(S277=1,F276&gt;D276),[1]Assumptions!$B$19*(F276-D276),0)</f>
        <v>0</v>
      </c>
      <c r="U277" s="21">
        <f ca="1">OFFSET(Assumptions!$B$6,U$1-1,0)*$E277</f>
        <v>8603753.4757316019</v>
      </c>
      <c r="V277" s="21">
        <f ca="1">OFFSET(Assumptions!$B$6,V$1-1,0)*$E277</f>
        <v>10754691.844664503</v>
      </c>
      <c r="W277" s="21">
        <f ca="1">OFFSET(Assumptions!$B$6,W$1-1,0)*$E277</f>
        <v>5377345.9223322514</v>
      </c>
      <c r="X277" s="21">
        <f ca="1">OFFSET(Assumptions!$B$6,X$1-1,0)*$E277</f>
        <v>0</v>
      </c>
      <c r="Y277" s="21">
        <f ca="1">OFFSET(Assumptions!$B$6,Y$1-1,0)*$E277</f>
        <v>0</v>
      </c>
      <c r="Z277" s="21">
        <f ca="1">OFFSET(Assumptions!$B$6,Z$1-1,0)*$E277</f>
        <v>21509383.689329006</v>
      </c>
      <c r="AA277" s="21">
        <f ca="1">OFFSET(Assumptions!$B$6,AA$1-1,0)*$E277</f>
        <v>21509383.689329006</v>
      </c>
      <c r="AB277" s="21">
        <f ca="1">OFFSET(Assumptions!$B$6,AB$1-1,0)*$E277</f>
        <v>39792359.825258657</v>
      </c>
      <c r="AC277" s="24">
        <f t="shared" si="66"/>
        <v>0</v>
      </c>
      <c r="AD277" s="24">
        <f t="shared" si="55"/>
        <v>0</v>
      </c>
      <c r="AE277" s="24">
        <f t="shared" si="55"/>
        <v>0</v>
      </c>
      <c r="AF277" s="24">
        <f t="shared" si="55"/>
        <v>0</v>
      </c>
      <c r="AG277" s="24">
        <f t="shared" ref="AG277:AI340" si="68">IF($Q277=1,Y276-K276,0)</f>
        <v>0</v>
      </c>
      <c r="AH277" s="24">
        <f t="shared" si="68"/>
        <v>0</v>
      </c>
      <c r="AI277" s="24">
        <f t="shared" si="68"/>
        <v>0</v>
      </c>
      <c r="AJ277" s="24">
        <f t="shared" si="64"/>
        <v>0</v>
      </c>
      <c r="AK277" s="26">
        <f t="shared" ca="1" si="65"/>
        <v>3.8397264770262396E-4</v>
      </c>
      <c r="AL277" s="34">
        <f t="shared" ca="1" si="67"/>
        <v>7.5366843544754092E-2</v>
      </c>
    </row>
    <row r="278" spans="1:38" x14ac:dyDescent="0.25">
      <c r="A278" s="4">
        <f t="shared" si="56"/>
        <v>4</v>
      </c>
      <c r="B278" s="4">
        <f t="shared" si="57"/>
        <v>2013</v>
      </c>
      <c r="C278" s="9">
        <v>41368</v>
      </c>
      <c r="D278" s="12">
        <f ca="1">(1+Returns!E278)*D277</f>
        <v>108506952.86473294</v>
      </c>
      <c r="E278" s="12">
        <f t="shared" ca="1" si="58"/>
        <v>107601567.77458055</v>
      </c>
      <c r="F278" s="12">
        <f t="shared" ca="1" si="59"/>
        <v>107587919.81941582</v>
      </c>
      <c r="G278" s="14">
        <f ca="1">G277*(1+Returns!G278)+AC278</f>
        <v>8676144.0903615691</v>
      </c>
      <c r="H278" s="14">
        <f ca="1">H277*(1+Returns!H278)+AD278</f>
        <v>10760340.52162686</v>
      </c>
      <c r="I278" s="14">
        <f ca="1">I277*(1+Returns!I278)+AE278</f>
        <v>5380449.4480576348</v>
      </c>
      <c r="J278" s="14">
        <f ca="1">J277*(1+Returns!J278)+AF278</f>
        <v>0</v>
      </c>
      <c r="K278" s="14">
        <f ca="1">K277*(1+Returns!K278)+AG278</f>
        <v>0</v>
      </c>
      <c r="L278" s="14">
        <f ca="1">L277*(1+Returns!L278)+AH278</f>
        <v>21520569.178929724</v>
      </c>
      <c r="M278" s="14">
        <f ca="1">M277*(1+Returns!M278)+AI278</f>
        <v>21521128.155700207</v>
      </c>
      <c r="N278" s="14">
        <f ca="1">N277*(1+Returns!N278)+AJ278-R278-T278</f>
        <v>39742936.379904553</v>
      </c>
      <c r="O278" s="17">
        <f ca="1">(Assumptions!$B$16 / 252)*F277</f>
        <v>3413.8629953801797</v>
      </c>
      <c r="P278" s="17">
        <f t="shared" ca="1" si="60"/>
        <v>13647.955164733708</v>
      </c>
      <c r="Q278" s="16">
        <f t="shared" si="61"/>
        <v>0</v>
      </c>
      <c r="R278" s="17">
        <f t="shared" si="62"/>
        <v>0</v>
      </c>
      <c r="S278" s="19">
        <f t="shared" si="63"/>
        <v>0</v>
      </c>
      <c r="T278" s="20">
        <f ca="1">IF(AND(S278=1,F277&gt;D277),[1]Assumptions!$B$19*(F277-D277),0)</f>
        <v>0</v>
      </c>
      <c r="U278" s="21">
        <f ca="1">OFFSET(Assumptions!$B$6,U$1-1,0)*$E278</f>
        <v>8608125.4219664447</v>
      </c>
      <c r="V278" s="21">
        <f ca="1">OFFSET(Assumptions!$B$6,V$1-1,0)*$E278</f>
        <v>10760156.777458057</v>
      </c>
      <c r="W278" s="21">
        <f ca="1">OFFSET(Assumptions!$B$6,W$1-1,0)*$E278</f>
        <v>5380078.3887290284</v>
      </c>
      <c r="X278" s="21">
        <f ca="1">OFFSET(Assumptions!$B$6,X$1-1,0)*$E278</f>
        <v>0</v>
      </c>
      <c r="Y278" s="21">
        <f ca="1">OFFSET(Assumptions!$B$6,Y$1-1,0)*$E278</f>
        <v>0</v>
      </c>
      <c r="Z278" s="21">
        <f ca="1">OFFSET(Assumptions!$B$6,Z$1-1,0)*$E278</f>
        <v>21520313.554916114</v>
      </c>
      <c r="AA278" s="21">
        <f ca="1">OFFSET(Assumptions!$B$6,AA$1-1,0)*$E278</f>
        <v>21520313.554916114</v>
      </c>
      <c r="AB278" s="21">
        <f ca="1">OFFSET(Assumptions!$B$6,AB$1-1,0)*$E278</f>
        <v>39812580.076594807</v>
      </c>
      <c r="AC278" s="24">
        <f t="shared" si="66"/>
        <v>0</v>
      </c>
      <c r="AD278" s="24">
        <f t="shared" ref="AD278:AI341" si="69">IF($Q278=1,V277-H277,0)</f>
        <v>0</v>
      </c>
      <c r="AE278" s="24">
        <f t="shared" si="69"/>
        <v>0</v>
      </c>
      <c r="AF278" s="24">
        <f t="shared" si="69"/>
        <v>0</v>
      </c>
      <c r="AG278" s="24">
        <f t="shared" si="68"/>
        <v>0</v>
      </c>
      <c r="AH278" s="24">
        <f t="shared" si="68"/>
        <v>0</v>
      </c>
      <c r="AI278" s="24">
        <f t="shared" si="68"/>
        <v>0</v>
      </c>
      <c r="AJ278" s="24">
        <f t="shared" si="64"/>
        <v>0</v>
      </c>
      <c r="AK278" s="26">
        <f t="shared" ca="1" si="65"/>
        <v>4.7644638894817071E-4</v>
      </c>
      <c r="AL278" s="34">
        <f t="shared" ca="1" si="67"/>
        <v>7.5879198194155562E-2</v>
      </c>
    </row>
    <row r="279" spans="1:38" x14ac:dyDescent="0.25">
      <c r="A279" s="4">
        <f t="shared" si="56"/>
        <v>4</v>
      </c>
      <c r="B279" s="4">
        <f t="shared" si="57"/>
        <v>2013</v>
      </c>
      <c r="C279" s="9">
        <v>41369</v>
      </c>
      <c r="D279" s="12">
        <f ca="1">(1+Returns!E279)*D278</f>
        <v>108536129.29928875</v>
      </c>
      <c r="E279" s="12">
        <f t="shared" ca="1" si="58"/>
        <v>107583498.89340216</v>
      </c>
      <c r="F279" s="12">
        <f t="shared" ca="1" si="59"/>
        <v>107566435.44871935</v>
      </c>
      <c r="G279" s="14">
        <f ca="1">G278*(1+Returns!G279)+AC279</f>
        <v>8630564.1124227382</v>
      </c>
      <c r="H279" s="14">
        <f ca="1">H278*(1+Returns!H279)+AD279</f>
        <v>10763373.536228944</v>
      </c>
      <c r="I279" s="14">
        <f ca="1">I278*(1+Returns!I279)+AE279</f>
        <v>5382035.6442756932</v>
      </c>
      <c r="J279" s="14">
        <f ca="1">J278*(1+Returns!J279)+AF279</f>
        <v>0</v>
      </c>
      <c r="K279" s="14">
        <f ca="1">K278*(1+Returns!K279)+AG279</f>
        <v>0</v>
      </c>
      <c r="L279" s="14">
        <f ca="1">L278*(1+Returns!L279)+AH279</f>
        <v>21526607.284325015</v>
      </c>
      <c r="M279" s="14">
        <f ca="1">M278*(1+Returns!M279)+AI279</f>
        <v>21527305.792314574</v>
      </c>
      <c r="N279" s="14">
        <f ca="1">N278*(1+Returns!N279)+AJ279-R279-T279</f>
        <v>39753612.52383519</v>
      </c>
      <c r="O279" s="17">
        <f ca="1">(Assumptions!$B$16 / 252)*F278</f>
        <v>3415.4895180766925</v>
      </c>
      <c r="P279" s="17">
        <f t="shared" ca="1" si="60"/>
        <v>17063.444682810401</v>
      </c>
      <c r="Q279" s="16">
        <f t="shared" si="61"/>
        <v>0</v>
      </c>
      <c r="R279" s="17">
        <f t="shared" si="62"/>
        <v>0</v>
      </c>
      <c r="S279" s="19">
        <f t="shared" si="63"/>
        <v>0</v>
      </c>
      <c r="T279" s="20">
        <f ca="1">IF(AND(S279=1,F278&gt;D278),[1]Assumptions!$B$19*(F278-D278),0)</f>
        <v>0</v>
      </c>
      <c r="U279" s="21">
        <f ca="1">OFFSET(Assumptions!$B$6,U$1-1,0)*$E279</f>
        <v>8606679.9114721734</v>
      </c>
      <c r="V279" s="21">
        <f ca="1">OFFSET(Assumptions!$B$6,V$1-1,0)*$E279</f>
        <v>10758349.889340216</v>
      </c>
      <c r="W279" s="21">
        <f ca="1">OFFSET(Assumptions!$B$6,W$1-1,0)*$E279</f>
        <v>5379174.9446701081</v>
      </c>
      <c r="X279" s="21">
        <f ca="1">OFFSET(Assumptions!$B$6,X$1-1,0)*$E279</f>
        <v>0</v>
      </c>
      <c r="Y279" s="21">
        <f ca="1">OFFSET(Assumptions!$B$6,Y$1-1,0)*$E279</f>
        <v>0</v>
      </c>
      <c r="Z279" s="21">
        <f ca="1">OFFSET(Assumptions!$B$6,Z$1-1,0)*$E279</f>
        <v>21516699.778680433</v>
      </c>
      <c r="AA279" s="21">
        <f ca="1">OFFSET(Assumptions!$B$6,AA$1-1,0)*$E279</f>
        <v>21516699.778680433</v>
      </c>
      <c r="AB279" s="21">
        <f ca="1">OFFSET(Assumptions!$B$6,AB$1-1,0)*$E279</f>
        <v>39805894.590558797</v>
      </c>
      <c r="AC279" s="24">
        <f t="shared" si="66"/>
        <v>0</v>
      </c>
      <c r="AD279" s="24">
        <f t="shared" si="69"/>
        <v>0</v>
      </c>
      <c r="AE279" s="24">
        <f t="shared" si="69"/>
        <v>0</v>
      </c>
      <c r="AF279" s="24">
        <f t="shared" si="69"/>
        <v>0</v>
      </c>
      <c r="AG279" s="24">
        <f t="shared" si="68"/>
        <v>0</v>
      </c>
      <c r="AH279" s="24">
        <f t="shared" si="68"/>
        <v>0</v>
      </c>
      <c r="AI279" s="24">
        <f t="shared" si="68"/>
        <v>0</v>
      </c>
      <c r="AJ279" s="24">
        <f t="shared" si="64"/>
        <v>0</v>
      </c>
      <c r="AK279" s="26">
        <f t="shared" ca="1" si="65"/>
        <v>-1.9969129185259948E-4</v>
      </c>
      <c r="AL279" s="34">
        <f t="shared" ca="1" si="67"/>
        <v>7.5664354487190888E-2</v>
      </c>
    </row>
    <row r="280" spans="1:38" x14ac:dyDescent="0.25">
      <c r="A280" s="4">
        <f t="shared" si="56"/>
        <v>4</v>
      </c>
      <c r="B280" s="4">
        <f t="shared" si="57"/>
        <v>2013</v>
      </c>
      <c r="C280" s="9">
        <v>41372</v>
      </c>
      <c r="D280" s="12">
        <f ca="1">(1+Returns!E280)*D279</f>
        <v>108565313.57909605</v>
      </c>
      <c r="E280" s="12">
        <f t="shared" ca="1" si="58"/>
        <v>107493112.08000532</v>
      </c>
      <c r="F280" s="12">
        <f t="shared" ca="1" si="59"/>
        <v>107472633.82784794</v>
      </c>
      <c r="G280" s="14">
        <f ca="1">G279*(1+Returns!G280)+AC280</f>
        <v>8512658.5443726163</v>
      </c>
      <c r="H280" s="14">
        <f ca="1">H279*(1+Returns!H280)+AD280</f>
        <v>10766407.405746127</v>
      </c>
      <c r="I280" s="14">
        <f ca="1">I279*(1+Returns!I280)+AE280</f>
        <v>5383622.3081161072</v>
      </c>
      <c r="J280" s="14">
        <f ca="1">J279*(1+Returns!J280)+AF280</f>
        <v>0</v>
      </c>
      <c r="K280" s="14">
        <f ca="1">K279*(1+Returns!K280)+AG280</f>
        <v>0</v>
      </c>
      <c r="L280" s="14">
        <f ca="1">L279*(1+Returns!L280)+AH280</f>
        <v>21532647.083853789</v>
      </c>
      <c r="M280" s="14">
        <f ca="1">M279*(1+Returns!M280)+AI280</f>
        <v>21533485.202218607</v>
      </c>
      <c r="N280" s="14">
        <f ca="1">N279*(1+Returns!N280)+AJ280-R280-T280</f>
        <v>39764291.535698079</v>
      </c>
      <c r="O280" s="17">
        <f ca="1">(Assumptions!$B$16 / 252)*F279</f>
        <v>3414.807474562519</v>
      </c>
      <c r="P280" s="17">
        <f t="shared" ca="1" si="60"/>
        <v>20478.252157372921</v>
      </c>
      <c r="Q280" s="16">
        <f t="shared" si="61"/>
        <v>0</v>
      </c>
      <c r="R280" s="17">
        <f t="shared" si="62"/>
        <v>0</v>
      </c>
      <c r="S280" s="19">
        <f t="shared" si="63"/>
        <v>0</v>
      </c>
      <c r="T280" s="20">
        <f ca="1">IF(AND(S280=1,F279&gt;D279),[1]Assumptions!$B$19*(F279-D279),0)</f>
        <v>0</v>
      </c>
      <c r="U280" s="21">
        <f ca="1">OFFSET(Assumptions!$B$6,U$1-1,0)*$E280</f>
        <v>8599448.9664004259</v>
      </c>
      <c r="V280" s="21">
        <f ca="1">OFFSET(Assumptions!$B$6,V$1-1,0)*$E280</f>
        <v>10749311.208000533</v>
      </c>
      <c r="W280" s="21">
        <f ca="1">OFFSET(Assumptions!$B$6,W$1-1,0)*$E280</f>
        <v>5374655.6040002666</v>
      </c>
      <c r="X280" s="21">
        <f ca="1">OFFSET(Assumptions!$B$6,X$1-1,0)*$E280</f>
        <v>0</v>
      </c>
      <c r="Y280" s="21">
        <f ca="1">OFFSET(Assumptions!$B$6,Y$1-1,0)*$E280</f>
        <v>0</v>
      </c>
      <c r="Z280" s="21">
        <f ca="1">OFFSET(Assumptions!$B$6,Z$1-1,0)*$E280</f>
        <v>21498622.416001067</v>
      </c>
      <c r="AA280" s="21">
        <f ca="1">OFFSET(Assumptions!$B$6,AA$1-1,0)*$E280</f>
        <v>21498622.416001067</v>
      </c>
      <c r="AB280" s="21">
        <f ca="1">OFFSET(Assumptions!$B$6,AB$1-1,0)*$E280</f>
        <v>39772451.469601966</v>
      </c>
      <c r="AC280" s="24">
        <f t="shared" si="66"/>
        <v>0</v>
      </c>
      <c r="AD280" s="24">
        <f t="shared" si="69"/>
        <v>0</v>
      </c>
      <c r="AE280" s="24">
        <f t="shared" si="69"/>
        <v>0</v>
      </c>
      <c r="AF280" s="24">
        <f t="shared" si="69"/>
        <v>0</v>
      </c>
      <c r="AG280" s="24">
        <f t="shared" si="68"/>
        <v>0</v>
      </c>
      <c r="AH280" s="24">
        <f t="shared" si="68"/>
        <v>0</v>
      </c>
      <c r="AI280" s="24">
        <f t="shared" si="68"/>
        <v>0</v>
      </c>
      <c r="AJ280" s="24">
        <f t="shared" si="64"/>
        <v>0</v>
      </c>
      <c r="AK280" s="26">
        <f t="shared" ca="1" si="65"/>
        <v>-8.7203429657323195E-4</v>
      </c>
      <c r="AL280" s="34">
        <f t="shared" ca="1" si="67"/>
        <v>7.4726338278476856E-2</v>
      </c>
    </row>
    <row r="281" spans="1:38" x14ac:dyDescent="0.25">
      <c r="A281" s="4">
        <f t="shared" si="56"/>
        <v>4</v>
      </c>
      <c r="B281" s="4">
        <f t="shared" si="57"/>
        <v>2013</v>
      </c>
      <c r="C281" s="9">
        <v>41373</v>
      </c>
      <c r="D281" s="12">
        <f ca="1">(1+Returns!E281)*D280</f>
        <v>108594505.70626435</v>
      </c>
      <c r="E281" s="12">
        <f t="shared" ca="1" si="58"/>
        <v>107518579.15881185</v>
      </c>
      <c r="F281" s="12">
        <f t="shared" ca="1" si="59"/>
        <v>107494689.07700916</v>
      </c>
      <c r="G281" s="14">
        <f ca="1">G280*(1+Returns!G281)+AC281</f>
        <v>8510599.2084993962</v>
      </c>
      <c r="H281" s="14">
        <f ca="1">H280*(1+Returns!H281)+AD281</f>
        <v>10769442.130419383</v>
      </c>
      <c r="I281" s="14">
        <f ca="1">I280*(1+Returns!I281)+AE281</f>
        <v>5385209.4397167349</v>
      </c>
      <c r="J281" s="14">
        <f ca="1">J280*(1+Returns!J281)+AF281</f>
        <v>0</v>
      </c>
      <c r="K281" s="14">
        <f ca="1">K280*(1+Returns!K281)+AG281</f>
        <v>0</v>
      </c>
      <c r="L281" s="14">
        <f ca="1">L280*(1+Returns!L281)+AH281</f>
        <v>21538688.57799137</v>
      </c>
      <c r="M281" s="14">
        <f ca="1">M280*(1+Returns!M281)+AI281</f>
        <v>21539666.385921329</v>
      </c>
      <c r="N281" s="14">
        <f ca="1">N280*(1+Returns!N281)+AJ281-R281-T281</f>
        <v>39774973.41626364</v>
      </c>
      <c r="O281" s="17">
        <f ca="1">(Assumptions!$B$16 / 252)*F280</f>
        <v>3411.8296453285061</v>
      </c>
      <c r="P281" s="17">
        <f t="shared" ca="1" si="60"/>
        <v>23890.081802701428</v>
      </c>
      <c r="Q281" s="16">
        <f t="shared" si="61"/>
        <v>0</v>
      </c>
      <c r="R281" s="17">
        <f t="shared" si="62"/>
        <v>0</v>
      </c>
      <c r="S281" s="19">
        <f t="shared" si="63"/>
        <v>0</v>
      </c>
      <c r="T281" s="20">
        <f ca="1">IF(AND(S281=1,F280&gt;D280),[1]Assumptions!$B$19*(F280-D280),0)</f>
        <v>0</v>
      </c>
      <c r="U281" s="21">
        <f ca="1">OFFSET(Assumptions!$B$6,U$1-1,0)*$E281</f>
        <v>8601486.3327049483</v>
      </c>
      <c r="V281" s="21">
        <f ca="1">OFFSET(Assumptions!$B$6,V$1-1,0)*$E281</f>
        <v>10751857.915881187</v>
      </c>
      <c r="W281" s="21">
        <f ca="1">OFFSET(Assumptions!$B$6,W$1-1,0)*$E281</f>
        <v>5375928.9579405934</v>
      </c>
      <c r="X281" s="21">
        <f ca="1">OFFSET(Assumptions!$B$6,X$1-1,0)*$E281</f>
        <v>0</v>
      </c>
      <c r="Y281" s="21">
        <f ca="1">OFFSET(Assumptions!$B$6,Y$1-1,0)*$E281</f>
        <v>0</v>
      </c>
      <c r="Z281" s="21">
        <f ca="1">OFFSET(Assumptions!$B$6,Z$1-1,0)*$E281</f>
        <v>21503715.831762373</v>
      </c>
      <c r="AA281" s="21">
        <f ca="1">OFFSET(Assumptions!$B$6,AA$1-1,0)*$E281</f>
        <v>21503715.831762373</v>
      </c>
      <c r="AB281" s="21">
        <f ca="1">OFFSET(Assumptions!$B$6,AB$1-1,0)*$E281</f>
        <v>39781874.288760386</v>
      </c>
      <c r="AC281" s="24">
        <f t="shared" si="66"/>
        <v>0</v>
      </c>
      <c r="AD281" s="24">
        <f t="shared" si="69"/>
        <v>0</v>
      </c>
      <c r="AE281" s="24">
        <f t="shared" si="69"/>
        <v>0</v>
      </c>
      <c r="AF281" s="24">
        <f t="shared" si="69"/>
        <v>0</v>
      </c>
      <c r="AG281" s="24">
        <f t="shared" si="68"/>
        <v>0</v>
      </c>
      <c r="AH281" s="24">
        <f t="shared" si="68"/>
        <v>0</v>
      </c>
      <c r="AI281" s="24">
        <f t="shared" si="68"/>
        <v>0</v>
      </c>
      <c r="AJ281" s="24">
        <f t="shared" si="64"/>
        <v>0</v>
      </c>
      <c r="AK281" s="26">
        <f t="shared" ca="1" si="65"/>
        <v>2.0521735046097334E-4</v>
      </c>
      <c r="AL281" s="34">
        <f t="shared" ca="1" si="67"/>
        <v>7.4946890770088981E-2</v>
      </c>
    </row>
    <row r="282" spans="1:38" x14ac:dyDescent="0.25">
      <c r="A282" s="4">
        <f t="shared" si="56"/>
        <v>4</v>
      </c>
      <c r="B282" s="4">
        <f t="shared" si="57"/>
        <v>2013</v>
      </c>
      <c r="C282" s="9">
        <v>41374</v>
      </c>
      <c r="D282" s="12">
        <f ca="1">(1+Returns!E282)*D281</f>
        <v>108623705.68290371</v>
      </c>
      <c r="E282" s="12">
        <f t="shared" ca="1" si="58"/>
        <v>107517453.35971881</v>
      </c>
      <c r="F282" s="12">
        <f t="shared" ca="1" si="59"/>
        <v>107490150.74810414</v>
      </c>
      <c r="G282" s="14">
        <f ca="1">G281*(1+Returns!G282)+AC282</f>
        <v>8481939.3325659726</v>
      </c>
      <c r="H282" s="14">
        <f ca="1">H281*(1+Returns!H282)+AD282</f>
        <v>10772477.710489754</v>
      </c>
      <c r="I282" s="14">
        <f ca="1">I281*(1+Returns!I282)+AE282</f>
        <v>5386797.0392154753</v>
      </c>
      <c r="J282" s="14">
        <f ca="1">J281*(1+Returns!J282)+AF282</f>
        <v>0</v>
      </c>
      <c r="K282" s="14">
        <f ca="1">K281*(1+Returns!K282)+AG282</f>
        <v>0</v>
      </c>
      <c r="L282" s="14">
        <f ca="1">L281*(1+Returns!L282)+AH282</f>
        <v>21544731.767213225</v>
      </c>
      <c r="M282" s="14">
        <f ca="1">M281*(1+Returns!M282)+AI282</f>
        <v>21545849.343931906</v>
      </c>
      <c r="N282" s="14">
        <f ca="1">N281*(1+Returns!N282)+AJ282-R282-T282</f>
        <v>39785658.166302487</v>
      </c>
      <c r="O282" s="17">
        <f ca="1">(Assumptions!$B$16 / 252)*F281</f>
        <v>3412.5298119685444</v>
      </c>
      <c r="P282" s="17">
        <f t="shared" ca="1" si="60"/>
        <v>27302.611614669971</v>
      </c>
      <c r="Q282" s="16">
        <f t="shared" si="61"/>
        <v>0</v>
      </c>
      <c r="R282" s="17">
        <f t="shared" si="62"/>
        <v>0</v>
      </c>
      <c r="S282" s="19">
        <f t="shared" si="63"/>
        <v>0</v>
      </c>
      <c r="T282" s="20">
        <f ca="1">IF(AND(S282=1,F281&gt;D281),[1]Assumptions!$B$19*(F281-D281),0)</f>
        <v>0</v>
      </c>
      <c r="U282" s="21">
        <f ca="1">OFFSET(Assumptions!$B$6,U$1-1,0)*$E282</f>
        <v>8601396.2687775046</v>
      </c>
      <c r="V282" s="21">
        <f ca="1">OFFSET(Assumptions!$B$6,V$1-1,0)*$E282</f>
        <v>10751745.335971883</v>
      </c>
      <c r="W282" s="21">
        <f ca="1">OFFSET(Assumptions!$B$6,W$1-1,0)*$E282</f>
        <v>5375872.6679859413</v>
      </c>
      <c r="X282" s="21">
        <f ca="1">OFFSET(Assumptions!$B$6,X$1-1,0)*$E282</f>
        <v>0</v>
      </c>
      <c r="Y282" s="21">
        <f ca="1">OFFSET(Assumptions!$B$6,Y$1-1,0)*$E282</f>
        <v>0</v>
      </c>
      <c r="Z282" s="21">
        <f ca="1">OFFSET(Assumptions!$B$6,Z$1-1,0)*$E282</f>
        <v>21503490.671943765</v>
      </c>
      <c r="AA282" s="21">
        <f ca="1">OFFSET(Assumptions!$B$6,AA$1-1,0)*$E282</f>
        <v>21503490.671943765</v>
      </c>
      <c r="AB282" s="21">
        <f ca="1">OFFSET(Assumptions!$B$6,AB$1-1,0)*$E282</f>
        <v>39781457.743095964</v>
      </c>
      <c r="AC282" s="24">
        <f t="shared" si="66"/>
        <v>0</v>
      </c>
      <c r="AD282" s="24">
        <f t="shared" si="69"/>
        <v>0</v>
      </c>
      <c r="AE282" s="24">
        <f t="shared" si="69"/>
        <v>0</v>
      </c>
      <c r="AF282" s="24">
        <f t="shared" si="69"/>
        <v>0</v>
      </c>
      <c r="AG282" s="24">
        <f t="shared" si="68"/>
        <v>0</v>
      </c>
      <c r="AH282" s="24">
        <f t="shared" si="68"/>
        <v>0</v>
      </c>
      <c r="AI282" s="24">
        <f t="shared" si="68"/>
        <v>0</v>
      </c>
      <c r="AJ282" s="24">
        <f t="shared" si="64"/>
        <v>0</v>
      </c>
      <c r="AK282" s="26">
        <f t="shared" ca="1" si="65"/>
        <v>-4.2219098859486159E-5</v>
      </c>
      <c r="AL282" s="34">
        <f t="shared" ca="1" si="67"/>
        <v>7.4901507481038854E-2</v>
      </c>
    </row>
    <row r="283" spans="1:38" x14ac:dyDescent="0.25">
      <c r="A283" s="4">
        <f t="shared" si="56"/>
        <v>4</v>
      </c>
      <c r="B283" s="4">
        <f t="shared" si="57"/>
        <v>2013</v>
      </c>
      <c r="C283" s="9">
        <v>41375</v>
      </c>
      <c r="D283" s="12">
        <f ca="1">(1+Returns!E283)*D282</f>
        <v>108652913.51112479</v>
      </c>
      <c r="E283" s="12">
        <f t="shared" ca="1" si="58"/>
        <v>107514666.38502583</v>
      </c>
      <c r="F283" s="12">
        <f t="shared" ca="1" si="59"/>
        <v>107483951.38767312</v>
      </c>
      <c r="G283" s="14">
        <f ca="1">G282*(1+Returns!G283)+AC283</f>
        <v>8451610.6167371571</v>
      </c>
      <c r="H283" s="14">
        <f ca="1">H282*(1+Returns!H283)+AD283</f>
        <v>10775514.146198351</v>
      </c>
      <c r="I283" s="14">
        <f ca="1">I282*(1+Returns!I283)+AE283</f>
        <v>5388385.1067502676</v>
      </c>
      <c r="J283" s="14">
        <f ca="1">J282*(1+Returns!J283)+AF283</f>
        <v>0</v>
      </c>
      <c r="K283" s="14">
        <f ca="1">K282*(1+Returns!K283)+AG283</f>
        <v>0</v>
      </c>
      <c r="L283" s="14">
        <f ca="1">L282*(1+Returns!L283)+AH283</f>
        <v>21550776.651994947</v>
      </c>
      <c r="M283" s="14">
        <f ca="1">M282*(1+Returns!M283)+AI283</f>
        <v>21552034.076759655</v>
      </c>
      <c r="N283" s="14">
        <f ca="1">N282*(1+Returns!N283)+AJ283-R283-T283</f>
        <v>39796345.78658545</v>
      </c>
      <c r="O283" s="17">
        <f ca="1">(Assumptions!$B$16 / 252)*F282</f>
        <v>3412.3857380350519</v>
      </c>
      <c r="P283" s="17">
        <f t="shared" ca="1" si="60"/>
        <v>30714.997352705024</v>
      </c>
      <c r="Q283" s="16">
        <f t="shared" si="61"/>
        <v>0</v>
      </c>
      <c r="R283" s="17">
        <f t="shared" si="62"/>
        <v>0</v>
      </c>
      <c r="S283" s="19">
        <f t="shared" si="63"/>
        <v>0</v>
      </c>
      <c r="T283" s="20">
        <f ca="1">IF(AND(S283=1,F282&gt;D282),[1]Assumptions!$B$19*(F282-D282),0)</f>
        <v>0</v>
      </c>
      <c r="U283" s="21">
        <f ca="1">OFFSET(Assumptions!$B$6,U$1-1,0)*$E283</f>
        <v>8601173.3108020667</v>
      </c>
      <c r="V283" s="21">
        <f ca="1">OFFSET(Assumptions!$B$6,V$1-1,0)*$E283</f>
        <v>10751466.638502583</v>
      </c>
      <c r="W283" s="21">
        <f ca="1">OFFSET(Assumptions!$B$6,W$1-1,0)*$E283</f>
        <v>5375733.3192512915</v>
      </c>
      <c r="X283" s="21">
        <f ca="1">OFFSET(Assumptions!$B$6,X$1-1,0)*$E283</f>
        <v>0</v>
      </c>
      <c r="Y283" s="21">
        <f ca="1">OFFSET(Assumptions!$B$6,Y$1-1,0)*$E283</f>
        <v>0</v>
      </c>
      <c r="Z283" s="21">
        <f ca="1">OFFSET(Assumptions!$B$6,Z$1-1,0)*$E283</f>
        <v>21502933.277005166</v>
      </c>
      <c r="AA283" s="21">
        <f ca="1">OFFSET(Assumptions!$B$6,AA$1-1,0)*$E283</f>
        <v>21502933.277005166</v>
      </c>
      <c r="AB283" s="21">
        <f ca="1">OFFSET(Assumptions!$B$6,AB$1-1,0)*$E283</f>
        <v>39780426.562459558</v>
      </c>
      <c r="AC283" s="24">
        <f t="shared" si="66"/>
        <v>0</v>
      </c>
      <c r="AD283" s="24">
        <f t="shared" si="69"/>
        <v>0</v>
      </c>
      <c r="AE283" s="24">
        <f t="shared" si="69"/>
        <v>0</v>
      </c>
      <c r="AF283" s="24">
        <f t="shared" si="69"/>
        <v>0</v>
      </c>
      <c r="AG283" s="24">
        <f t="shared" si="68"/>
        <v>0</v>
      </c>
      <c r="AH283" s="24">
        <f t="shared" si="68"/>
        <v>0</v>
      </c>
      <c r="AI283" s="24">
        <f t="shared" si="68"/>
        <v>0</v>
      </c>
      <c r="AJ283" s="24">
        <f t="shared" si="64"/>
        <v>0</v>
      </c>
      <c r="AK283" s="26">
        <f t="shared" ca="1" si="65"/>
        <v>-5.7673753249720683E-5</v>
      </c>
      <c r="AL283" s="34">
        <f t="shared" ca="1" si="67"/>
        <v>7.4839513876728603E-2</v>
      </c>
    </row>
    <row r="284" spans="1:38" x14ac:dyDescent="0.25">
      <c r="A284" s="4">
        <f t="shared" si="56"/>
        <v>4</v>
      </c>
      <c r="B284" s="4">
        <f t="shared" si="57"/>
        <v>2013</v>
      </c>
      <c r="C284" s="9">
        <v>41376</v>
      </c>
      <c r="D284" s="12">
        <f ca="1">(1+Returns!E284)*D283</f>
        <v>108682129.19303881</v>
      </c>
      <c r="E284" s="12">
        <f t="shared" ca="1" si="58"/>
        <v>107564966.84968355</v>
      </c>
      <c r="F284" s="12">
        <f t="shared" ca="1" si="59"/>
        <v>107530839.66339791</v>
      </c>
      <c r="G284" s="14">
        <f ca="1">G283*(1+Returns!G284)+AC284</f>
        <v>8474361.6738282237</v>
      </c>
      <c r="H284" s="14">
        <f ca="1">H283*(1+Returns!H284)+AD284</f>
        <v>10778551.437786354</v>
      </c>
      <c r="I284" s="14">
        <f ca="1">I283*(1+Returns!I284)+AE284</f>
        <v>5389973.6424590936</v>
      </c>
      <c r="J284" s="14">
        <f ca="1">J283*(1+Returns!J284)+AF284</f>
        <v>0</v>
      </c>
      <c r="K284" s="14">
        <f ca="1">K283*(1+Returns!K284)+AG284</f>
        <v>0</v>
      </c>
      <c r="L284" s="14">
        <f ca="1">L283*(1+Returns!L284)+AH284</f>
        <v>21556823.232812271</v>
      </c>
      <c r="M284" s="14">
        <f ca="1">M283*(1+Returns!M284)+AI284</f>
        <v>21558220.584914036</v>
      </c>
      <c r="N284" s="14">
        <f ca="1">N283*(1+Returns!N284)+AJ284-R284-T284</f>
        <v>39807036.277883567</v>
      </c>
      <c r="O284" s="17">
        <f ca="1">(Assumptions!$B$16 / 252)*F283</f>
        <v>3412.1889329420037</v>
      </c>
      <c r="P284" s="17">
        <f t="shared" ca="1" si="60"/>
        <v>34127.186285647025</v>
      </c>
      <c r="Q284" s="16">
        <f t="shared" si="61"/>
        <v>0</v>
      </c>
      <c r="R284" s="17">
        <f t="shared" si="62"/>
        <v>0</v>
      </c>
      <c r="S284" s="19">
        <f t="shared" si="63"/>
        <v>0</v>
      </c>
      <c r="T284" s="20">
        <f ca="1">IF(AND(S284=1,F283&gt;D283),[1]Assumptions!$B$19*(F283-D283),0)</f>
        <v>0</v>
      </c>
      <c r="U284" s="21">
        <f ca="1">OFFSET(Assumptions!$B$6,U$1-1,0)*$E284</f>
        <v>8605197.3479746841</v>
      </c>
      <c r="V284" s="21">
        <f ca="1">OFFSET(Assumptions!$B$6,V$1-1,0)*$E284</f>
        <v>10756496.684968356</v>
      </c>
      <c r="W284" s="21">
        <f ca="1">OFFSET(Assumptions!$B$6,W$1-1,0)*$E284</f>
        <v>5378248.342484178</v>
      </c>
      <c r="X284" s="21">
        <f ca="1">OFFSET(Assumptions!$B$6,X$1-1,0)*$E284</f>
        <v>0</v>
      </c>
      <c r="Y284" s="21">
        <f ca="1">OFFSET(Assumptions!$B$6,Y$1-1,0)*$E284</f>
        <v>0</v>
      </c>
      <c r="Z284" s="21">
        <f ca="1">OFFSET(Assumptions!$B$6,Z$1-1,0)*$E284</f>
        <v>21512993.369936712</v>
      </c>
      <c r="AA284" s="21">
        <f ca="1">OFFSET(Assumptions!$B$6,AA$1-1,0)*$E284</f>
        <v>21512993.369936712</v>
      </c>
      <c r="AB284" s="21">
        <f ca="1">OFFSET(Assumptions!$B$6,AB$1-1,0)*$E284</f>
        <v>39799037.734382913</v>
      </c>
      <c r="AC284" s="24">
        <f t="shared" si="66"/>
        <v>0</v>
      </c>
      <c r="AD284" s="24">
        <f t="shared" si="69"/>
        <v>0</v>
      </c>
      <c r="AE284" s="24">
        <f t="shared" si="69"/>
        <v>0</v>
      </c>
      <c r="AF284" s="24">
        <f t="shared" si="69"/>
        <v>0</v>
      </c>
      <c r="AG284" s="24">
        <f t="shared" si="68"/>
        <v>0</v>
      </c>
      <c r="AH284" s="24">
        <f t="shared" si="68"/>
        <v>0</v>
      </c>
      <c r="AI284" s="24">
        <f t="shared" si="68"/>
        <v>0</v>
      </c>
      <c r="AJ284" s="24">
        <f t="shared" si="64"/>
        <v>0</v>
      </c>
      <c r="AK284" s="26">
        <f t="shared" ca="1" si="65"/>
        <v>4.362351320306157E-4</v>
      </c>
      <c r="AL284" s="34">
        <f t="shared" ca="1" si="67"/>
        <v>7.530839663397626E-2</v>
      </c>
    </row>
    <row r="285" spans="1:38" x14ac:dyDescent="0.25">
      <c r="A285" s="4">
        <f t="shared" si="56"/>
        <v>4</v>
      </c>
      <c r="B285" s="4">
        <f t="shared" si="57"/>
        <v>2013</v>
      </c>
      <c r="C285" s="9">
        <v>41379</v>
      </c>
      <c r="D285" s="12">
        <f ca="1">(1+Returns!E285)*D284</f>
        <v>108711352.73075753</v>
      </c>
      <c r="E285" s="12">
        <f t="shared" ca="1" si="58"/>
        <v>107829040.7949518</v>
      </c>
      <c r="F285" s="12">
        <f t="shared" ca="1" si="59"/>
        <v>107791499.93121652</v>
      </c>
      <c r="G285" s="14">
        <f ca="1">G284*(1+Returns!G285)+AC285</f>
        <v>8710878.5429630335</v>
      </c>
      <c r="H285" s="14">
        <f ca="1">H284*(1+Returns!H285)+AD285</f>
        <v>10781589.585495008</v>
      </c>
      <c r="I285" s="14">
        <f ca="1">I284*(1+Returns!I285)+AE285</f>
        <v>5391562.6464799736</v>
      </c>
      <c r="J285" s="14">
        <f ca="1">J284*(1+Returns!J285)+AF285</f>
        <v>0</v>
      </c>
      <c r="K285" s="14">
        <f ca="1">K284*(1+Returns!K285)+AG285</f>
        <v>0</v>
      </c>
      <c r="L285" s="14">
        <f ca="1">L284*(1+Returns!L285)+AH285</f>
        <v>21562871.510141052</v>
      </c>
      <c r="M285" s="14">
        <f ca="1">M284*(1+Returns!M285)+AI285</f>
        <v>21564408.868904658</v>
      </c>
      <c r="N285" s="14">
        <f ca="1">N284*(1+Returns!N285)+AJ285-R285-T285</f>
        <v>39817729.640968069</v>
      </c>
      <c r="O285" s="17">
        <f ca="1">(Assumptions!$B$16 / 252)*F284</f>
        <v>3413.6774496316793</v>
      </c>
      <c r="P285" s="17">
        <f t="shared" ca="1" si="60"/>
        <v>37540.863735278705</v>
      </c>
      <c r="Q285" s="16">
        <f t="shared" si="61"/>
        <v>0</v>
      </c>
      <c r="R285" s="17">
        <f t="shared" si="62"/>
        <v>0</v>
      </c>
      <c r="S285" s="19">
        <f t="shared" si="63"/>
        <v>0</v>
      </c>
      <c r="T285" s="20">
        <f ca="1">IF(AND(S285=1,F284&gt;D284),[1]Assumptions!$B$19*(F284-D284),0)</f>
        <v>0</v>
      </c>
      <c r="U285" s="21">
        <f ca="1">OFFSET(Assumptions!$B$6,U$1-1,0)*$E285</f>
        <v>8626323.2635961436</v>
      </c>
      <c r="V285" s="21">
        <f ca="1">OFFSET(Assumptions!$B$6,V$1-1,0)*$E285</f>
        <v>10782904.07949518</v>
      </c>
      <c r="W285" s="21">
        <f ca="1">OFFSET(Assumptions!$B$6,W$1-1,0)*$E285</f>
        <v>5391452.0397475902</v>
      </c>
      <c r="X285" s="21">
        <f ca="1">OFFSET(Assumptions!$B$6,X$1-1,0)*$E285</f>
        <v>0</v>
      </c>
      <c r="Y285" s="21">
        <f ca="1">OFFSET(Assumptions!$B$6,Y$1-1,0)*$E285</f>
        <v>0</v>
      </c>
      <c r="Z285" s="21">
        <f ca="1">OFFSET(Assumptions!$B$6,Z$1-1,0)*$E285</f>
        <v>21565808.158990361</v>
      </c>
      <c r="AA285" s="21">
        <f ca="1">OFFSET(Assumptions!$B$6,AA$1-1,0)*$E285</f>
        <v>21565808.158990361</v>
      </c>
      <c r="AB285" s="21">
        <f ca="1">OFFSET(Assumptions!$B$6,AB$1-1,0)*$E285</f>
        <v>39896745.094132163</v>
      </c>
      <c r="AC285" s="24">
        <f t="shared" si="66"/>
        <v>0</v>
      </c>
      <c r="AD285" s="24">
        <f t="shared" si="69"/>
        <v>0</v>
      </c>
      <c r="AE285" s="24">
        <f t="shared" si="69"/>
        <v>0</v>
      </c>
      <c r="AF285" s="24">
        <f t="shared" si="69"/>
        <v>0</v>
      </c>
      <c r="AG285" s="24">
        <f t="shared" si="68"/>
        <v>0</v>
      </c>
      <c r="AH285" s="24">
        <f t="shared" si="68"/>
        <v>0</v>
      </c>
      <c r="AI285" s="24">
        <f t="shared" si="68"/>
        <v>0</v>
      </c>
      <c r="AJ285" s="24">
        <f t="shared" si="64"/>
        <v>0</v>
      </c>
      <c r="AK285" s="26">
        <f t="shared" ca="1" si="65"/>
        <v>2.424051264126259E-3</v>
      </c>
      <c r="AL285" s="34">
        <f t="shared" ca="1" si="67"/>
        <v>7.7914999312162392E-2</v>
      </c>
    </row>
    <row r="286" spans="1:38" x14ac:dyDescent="0.25">
      <c r="A286" s="4">
        <f t="shared" si="56"/>
        <v>4</v>
      </c>
      <c r="B286" s="4">
        <f t="shared" si="57"/>
        <v>2013</v>
      </c>
      <c r="C286" s="9">
        <v>41380</v>
      </c>
      <c r="D286" s="12">
        <f ca="1">(1+Returns!E286)*D285</f>
        <v>108740584.12639332</v>
      </c>
      <c r="E286" s="12">
        <f t="shared" ca="1" si="58"/>
        <v>107876633.49333273</v>
      </c>
      <c r="F286" s="12">
        <f t="shared" ca="1" si="59"/>
        <v>107835670.67721868</v>
      </c>
      <c r="G286" s="14">
        <f ca="1">G285*(1+Returns!G286)+AC286</f>
        <v>8730906.4945071638</v>
      </c>
      <c r="H286" s="14">
        <f ca="1">H285*(1+Returns!H286)+AD286</f>
        <v>10784628.589565627</v>
      </c>
      <c r="I286" s="14">
        <f ca="1">I285*(1+Returns!I286)+AE286</f>
        <v>5393152.1189509695</v>
      </c>
      <c r="J286" s="14">
        <f ca="1">J285*(1+Returns!J286)+AF286</f>
        <v>0</v>
      </c>
      <c r="K286" s="14">
        <f ca="1">K285*(1+Returns!K286)+AG286</f>
        <v>0</v>
      </c>
      <c r="L286" s="14">
        <f ca="1">L285*(1+Returns!L286)+AH286</f>
        <v>21568921.484457292</v>
      </c>
      <c r="M286" s="14">
        <f ca="1">M285*(1+Returns!M286)+AI286</f>
        <v>21570598.92924127</v>
      </c>
      <c r="N286" s="14">
        <f ca="1">N285*(1+Returns!N286)+AJ286-R286-T286</f>
        <v>39828425.876610413</v>
      </c>
      <c r="O286" s="17">
        <f ca="1">(Assumptions!$B$16 / 252)*F285</f>
        <v>3421.9523787687785</v>
      </c>
      <c r="P286" s="17">
        <f t="shared" ca="1" si="60"/>
        <v>40962.816114047484</v>
      </c>
      <c r="Q286" s="16">
        <f t="shared" si="61"/>
        <v>0</v>
      </c>
      <c r="R286" s="17">
        <f t="shared" si="62"/>
        <v>0</v>
      </c>
      <c r="S286" s="19">
        <f t="shared" si="63"/>
        <v>0</v>
      </c>
      <c r="T286" s="20">
        <f ca="1">IF(AND(S286=1,F285&gt;D285),[1]Assumptions!$B$19*(F285-D285),0)</f>
        <v>0</v>
      </c>
      <c r="U286" s="21">
        <f ca="1">OFFSET(Assumptions!$B$6,U$1-1,0)*$E286</f>
        <v>8630130.6794666182</v>
      </c>
      <c r="V286" s="21">
        <f ca="1">OFFSET(Assumptions!$B$6,V$1-1,0)*$E286</f>
        <v>10787663.349333273</v>
      </c>
      <c r="W286" s="21">
        <f ca="1">OFFSET(Assumptions!$B$6,W$1-1,0)*$E286</f>
        <v>5393831.6746666366</v>
      </c>
      <c r="X286" s="21">
        <f ca="1">OFFSET(Assumptions!$B$6,X$1-1,0)*$E286</f>
        <v>0</v>
      </c>
      <c r="Y286" s="21">
        <f ca="1">OFFSET(Assumptions!$B$6,Y$1-1,0)*$E286</f>
        <v>0</v>
      </c>
      <c r="Z286" s="21">
        <f ca="1">OFFSET(Assumptions!$B$6,Z$1-1,0)*$E286</f>
        <v>21575326.698666546</v>
      </c>
      <c r="AA286" s="21">
        <f ca="1">OFFSET(Assumptions!$B$6,AA$1-1,0)*$E286</f>
        <v>21575326.698666546</v>
      </c>
      <c r="AB286" s="21">
        <f ca="1">OFFSET(Assumptions!$B$6,AB$1-1,0)*$E286</f>
        <v>39914354.392533109</v>
      </c>
      <c r="AC286" s="24">
        <f t="shared" si="66"/>
        <v>0</v>
      </c>
      <c r="AD286" s="24">
        <f t="shared" si="69"/>
        <v>0</v>
      </c>
      <c r="AE286" s="24">
        <f t="shared" si="69"/>
        <v>0</v>
      </c>
      <c r="AF286" s="24">
        <f t="shared" si="69"/>
        <v>0</v>
      </c>
      <c r="AG286" s="24">
        <f t="shared" si="68"/>
        <v>0</v>
      </c>
      <c r="AH286" s="24">
        <f t="shared" si="68"/>
        <v>0</v>
      </c>
      <c r="AI286" s="24">
        <f t="shared" si="68"/>
        <v>0</v>
      </c>
      <c r="AJ286" s="24">
        <f t="shared" si="64"/>
        <v>0</v>
      </c>
      <c r="AK286" s="26">
        <f t="shared" ca="1" si="65"/>
        <v>4.0977949124321178E-4</v>
      </c>
      <c r="AL286" s="34">
        <f t="shared" ca="1" si="67"/>
        <v>7.8356706772183982E-2</v>
      </c>
    </row>
    <row r="287" spans="1:38" x14ac:dyDescent="0.25">
      <c r="A287" s="4">
        <f t="shared" si="56"/>
        <v>4</v>
      </c>
      <c r="B287" s="4">
        <f t="shared" si="57"/>
        <v>2013</v>
      </c>
      <c r="C287" s="9">
        <v>41381</v>
      </c>
      <c r="D287" s="12">
        <f ca="1">(1+Returns!E287)*D286</f>
        <v>108769783.14804295</v>
      </c>
      <c r="E287" s="12">
        <f t="shared" ca="1" si="58"/>
        <v>107924936.20775339</v>
      </c>
      <c r="F287" s="12">
        <f t="shared" ca="1" si="59"/>
        <v>107880550.03701466</v>
      </c>
      <c r="G287" s="14">
        <f ca="1">G286*(1+Returns!G287)+AC287</f>
        <v>8751674.6852231696</v>
      </c>
      <c r="H287" s="14">
        <f ca="1">H286*(1+Returns!H287)+AD287</f>
        <v>10787664.274026526</v>
      </c>
      <c r="I287" s="14">
        <f ca="1">I286*(1+Returns!I287)+AE287</f>
        <v>5394739.8792166682</v>
      </c>
      <c r="J287" s="14">
        <f ca="1">J286*(1+Returns!J287)+AF287</f>
        <v>0</v>
      </c>
      <c r="K287" s="14">
        <f ca="1">K286*(1+Returns!K287)+AG287</f>
        <v>0</v>
      </c>
      <c r="L287" s="14">
        <f ca="1">L286*(1+Returns!L287)+AH287</f>
        <v>21574964.84101174</v>
      </c>
      <c r="M287" s="14">
        <f ca="1">M286*(1+Returns!M287)+AI287</f>
        <v>21576782.265434068</v>
      </c>
      <c r="N287" s="14">
        <f ca="1">N286*(1+Returns!N287)+AJ287-R287-T287</f>
        <v>39839110.262841217</v>
      </c>
      <c r="O287" s="17">
        <f ca="1">(Assumptions!$B$16 / 252)*F286</f>
        <v>3423.3546246736087</v>
      </c>
      <c r="P287" s="17">
        <f t="shared" ca="1" si="60"/>
        <v>44386.170738721092</v>
      </c>
      <c r="Q287" s="16">
        <f t="shared" si="61"/>
        <v>0</v>
      </c>
      <c r="R287" s="17">
        <f t="shared" si="62"/>
        <v>0</v>
      </c>
      <c r="S287" s="19">
        <f t="shared" si="63"/>
        <v>0</v>
      </c>
      <c r="T287" s="20">
        <f ca="1">IF(AND(S287=1,F286&gt;D286),[1]Assumptions!$B$19*(F286-D286),0)</f>
        <v>0</v>
      </c>
      <c r="U287" s="21">
        <f ca="1">OFFSET(Assumptions!$B$6,U$1-1,0)*$E287</f>
        <v>8633994.8966202717</v>
      </c>
      <c r="V287" s="21">
        <f ca="1">OFFSET(Assumptions!$B$6,V$1-1,0)*$E287</f>
        <v>10792493.62077534</v>
      </c>
      <c r="W287" s="21">
        <f ca="1">OFFSET(Assumptions!$B$6,W$1-1,0)*$E287</f>
        <v>5396246.8103876701</v>
      </c>
      <c r="X287" s="21">
        <f ca="1">OFFSET(Assumptions!$B$6,X$1-1,0)*$E287</f>
        <v>0</v>
      </c>
      <c r="Y287" s="21">
        <f ca="1">OFFSET(Assumptions!$B$6,Y$1-1,0)*$E287</f>
        <v>0</v>
      </c>
      <c r="Z287" s="21">
        <f ca="1">OFFSET(Assumptions!$B$6,Z$1-1,0)*$E287</f>
        <v>21584987.24155068</v>
      </c>
      <c r="AA287" s="21">
        <f ca="1">OFFSET(Assumptions!$B$6,AA$1-1,0)*$E287</f>
        <v>21584987.24155068</v>
      </c>
      <c r="AB287" s="21">
        <f ca="1">OFFSET(Assumptions!$B$6,AB$1-1,0)*$E287</f>
        <v>39932226.39686875</v>
      </c>
      <c r="AC287" s="24">
        <f t="shared" si="66"/>
        <v>0</v>
      </c>
      <c r="AD287" s="24">
        <f t="shared" si="69"/>
        <v>0</v>
      </c>
      <c r="AE287" s="24">
        <f t="shared" si="69"/>
        <v>0</v>
      </c>
      <c r="AF287" s="24">
        <f t="shared" si="69"/>
        <v>0</v>
      </c>
      <c r="AG287" s="24">
        <f t="shared" si="68"/>
        <v>0</v>
      </c>
      <c r="AH287" s="24">
        <f t="shared" si="68"/>
        <v>0</v>
      </c>
      <c r="AI287" s="24">
        <f t="shared" si="68"/>
        <v>0</v>
      </c>
      <c r="AJ287" s="24">
        <f t="shared" si="64"/>
        <v>0</v>
      </c>
      <c r="AK287" s="26">
        <f t="shared" ca="1" si="65"/>
        <v>4.161828782085486E-4</v>
      </c>
      <c r="AL287" s="34">
        <f t="shared" ca="1" si="67"/>
        <v>7.8805500370143999E-2</v>
      </c>
    </row>
    <row r="288" spans="1:38" x14ac:dyDescent="0.25">
      <c r="A288" s="4">
        <f t="shared" si="56"/>
        <v>4</v>
      </c>
      <c r="B288" s="4">
        <f t="shared" si="57"/>
        <v>2013</v>
      </c>
      <c r="C288" s="9">
        <v>41382</v>
      </c>
      <c r="D288" s="12">
        <f ca="1">(1+Returns!E288)*D287</f>
        <v>108798990.01021387</v>
      </c>
      <c r="E288" s="12">
        <f t="shared" ca="1" si="58"/>
        <v>107925247.70384708</v>
      </c>
      <c r="F288" s="12">
        <f t="shared" ca="1" si="59"/>
        <v>107877436.7537421</v>
      </c>
      <c r="G288" s="14">
        <f ca="1">G287*(1+Returns!G288)+AC288</f>
        <v>8724444.0037159678</v>
      </c>
      <c r="H288" s="14">
        <f ca="1">H287*(1+Returns!H288)+AD288</f>
        <v>10790700.812979545</v>
      </c>
      <c r="I288" s="14">
        <f ca="1">I287*(1+Returns!I288)+AE288</f>
        <v>5396328.1069237823</v>
      </c>
      <c r="J288" s="14">
        <f ca="1">J287*(1+Returns!J288)+AF288</f>
        <v>0</v>
      </c>
      <c r="K288" s="14">
        <f ca="1">K287*(1+Returns!K288)+AG288</f>
        <v>0</v>
      </c>
      <c r="L288" s="14">
        <f ca="1">L287*(1+Returns!L288)+AH288</f>
        <v>21581009.890843179</v>
      </c>
      <c r="M288" s="14">
        <f ca="1">M287*(1+Returns!M288)+AI288</f>
        <v>21582967.374115735</v>
      </c>
      <c r="N288" s="14">
        <f ca="1">N287*(1+Returns!N288)+AJ288-R288-T288</f>
        <v>39849797.515268885</v>
      </c>
      <c r="O288" s="17">
        <f ca="1">(Assumptions!$B$16 / 252)*F287</f>
        <v>3424.7793662544336</v>
      </c>
      <c r="P288" s="17">
        <f t="shared" ca="1" si="60"/>
        <v>47810.950104975527</v>
      </c>
      <c r="Q288" s="16">
        <f t="shared" si="61"/>
        <v>0</v>
      </c>
      <c r="R288" s="17">
        <f t="shared" si="62"/>
        <v>0</v>
      </c>
      <c r="S288" s="19">
        <f t="shared" si="63"/>
        <v>0</v>
      </c>
      <c r="T288" s="20">
        <f ca="1">IF(AND(S288=1,F287&gt;D287),[1]Assumptions!$B$19*(F287-D287),0)</f>
        <v>0</v>
      </c>
      <c r="U288" s="21">
        <f ca="1">OFFSET(Assumptions!$B$6,U$1-1,0)*$E288</f>
        <v>8634019.8163077664</v>
      </c>
      <c r="V288" s="21">
        <f ca="1">OFFSET(Assumptions!$B$6,V$1-1,0)*$E288</f>
        <v>10792524.770384708</v>
      </c>
      <c r="W288" s="21">
        <f ca="1">OFFSET(Assumptions!$B$6,W$1-1,0)*$E288</f>
        <v>5396262.3851923542</v>
      </c>
      <c r="X288" s="21">
        <f ca="1">OFFSET(Assumptions!$B$6,X$1-1,0)*$E288</f>
        <v>0</v>
      </c>
      <c r="Y288" s="21">
        <f ca="1">OFFSET(Assumptions!$B$6,Y$1-1,0)*$E288</f>
        <v>0</v>
      </c>
      <c r="Z288" s="21">
        <f ca="1">OFFSET(Assumptions!$B$6,Z$1-1,0)*$E288</f>
        <v>21585049.540769417</v>
      </c>
      <c r="AA288" s="21">
        <f ca="1">OFFSET(Assumptions!$B$6,AA$1-1,0)*$E288</f>
        <v>21585049.540769417</v>
      </c>
      <c r="AB288" s="21">
        <f ca="1">OFFSET(Assumptions!$B$6,AB$1-1,0)*$E288</f>
        <v>39932341.650423422</v>
      </c>
      <c r="AC288" s="24">
        <f t="shared" si="66"/>
        <v>0</v>
      </c>
      <c r="AD288" s="24">
        <f t="shared" si="69"/>
        <v>0</v>
      </c>
      <c r="AE288" s="24">
        <f t="shared" si="69"/>
        <v>0</v>
      </c>
      <c r="AF288" s="24">
        <f t="shared" si="69"/>
        <v>0</v>
      </c>
      <c r="AG288" s="24">
        <f t="shared" si="68"/>
        <v>0</v>
      </c>
      <c r="AH288" s="24">
        <f t="shared" si="68"/>
        <v>0</v>
      </c>
      <c r="AI288" s="24">
        <f t="shared" si="68"/>
        <v>0</v>
      </c>
      <c r="AJ288" s="24">
        <f t="shared" si="64"/>
        <v>0</v>
      </c>
      <c r="AK288" s="26">
        <f t="shared" ca="1" si="65"/>
        <v>-2.8858615121030162E-5</v>
      </c>
      <c r="AL288" s="34">
        <f t="shared" ca="1" si="67"/>
        <v>7.8774367537418399E-2</v>
      </c>
    </row>
    <row r="289" spans="1:38" x14ac:dyDescent="0.25">
      <c r="A289" s="4">
        <f t="shared" si="56"/>
        <v>4</v>
      </c>
      <c r="B289" s="4">
        <f t="shared" si="57"/>
        <v>2013</v>
      </c>
      <c r="C289" s="9">
        <v>41383</v>
      </c>
      <c r="D289" s="12">
        <f ca="1">(1+Returns!E289)*D288</f>
        <v>108829173.02602249</v>
      </c>
      <c r="E289" s="12">
        <f t="shared" ca="1" si="58"/>
        <v>107529561.80834837</v>
      </c>
      <c r="F289" s="12">
        <f t="shared" ca="1" si="59"/>
        <v>107478326.17771153</v>
      </c>
      <c r="G289" s="14">
        <f ca="1">G288*(1+Returns!G289)+AC289</f>
        <v>8300296.2490676669</v>
      </c>
      <c r="H289" s="14">
        <f ca="1">H288*(1+Returns!H289)+AD289</f>
        <v>10793838.713074656</v>
      </c>
      <c r="I289" s="14">
        <f ca="1">I288*(1+Returns!I289)+AE289</f>
        <v>5397969.2848155908</v>
      </c>
      <c r="J289" s="14">
        <f ca="1">J288*(1+Returns!J289)+AF289</f>
        <v>0</v>
      </c>
      <c r="K289" s="14">
        <f ca="1">K288*(1+Returns!K289)+AG289</f>
        <v>0</v>
      </c>
      <c r="L289" s="14">
        <f ca="1">L288*(1+Returns!L289)+AH289</f>
        <v>21587256.752432503</v>
      </c>
      <c r="M289" s="14">
        <f ca="1">M288*(1+Returns!M289)+AI289</f>
        <v>21589358.842303094</v>
      </c>
      <c r="N289" s="14">
        <f ca="1">N288*(1+Returns!N289)+AJ289-R289-T289</f>
        <v>39860841.966654867</v>
      </c>
      <c r="O289" s="17">
        <f ca="1">(Assumptions!$B$16 / 252)*F288</f>
        <v>3424.6805318648285</v>
      </c>
      <c r="P289" s="17">
        <f t="shared" ca="1" si="60"/>
        <v>51235.630636840353</v>
      </c>
      <c r="Q289" s="16">
        <f t="shared" si="61"/>
        <v>0</v>
      </c>
      <c r="R289" s="17">
        <f t="shared" si="62"/>
        <v>0</v>
      </c>
      <c r="S289" s="19">
        <f t="shared" si="63"/>
        <v>0</v>
      </c>
      <c r="T289" s="20">
        <f ca="1">IF(AND(S289=1,F288&gt;D288),[1]Assumptions!$B$19*(F288-D288),0)</f>
        <v>0</v>
      </c>
      <c r="U289" s="21">
        <f ca="1">OFFSET(Assumptions!$B$6,U$1-1,0)*$E289</f>
        <v>8602364.9446678702</v>
      </c>
      <c r="V289" s="21">
        <f ca="1">OFFSET(Assumptions!$B$6,V$1-1,0)*$E289</f>
        <v>10752956.180834837</v>
      </c>
      <c r="W289" s="21">
        <f ca="1">OFFSET(Assumptions!$B$6,W$1-1,0)*$E289</f>
        <v>5376478.0904174186</v>
      </c>
      <c r="X289" s="21">
        <f ca="1">OFFSET(Assumptions!$B$6,X$1-1,0)*$E289</f>
        <v>0</v>
      </c>
      <c r="Y289" s="21">
        <f ca="1">OFFSET(Assumptions!$B$6,Y$1-1,0)*$E289</f>
        <v>0</v>
      </c>
      <c r="Z289" s="21">
        <f ca="1">OFFSET(Assumptions!$B$6,Z$1-1,0)*$E289</f>
        <v>21505912.361669675</v>
      </c>
      <c r="AA289" s="21">
        <f ca="1">OFFSET(Assumptions!$B$6,AA$1-1,0)*$E289</f>
        <v>21505912.361669675</v>
      </c>
      <c r="AB289" s="21">
        <f ca="1">OFFSET(Assumptions!$B$6,AB$1-1,0)*$E289</f>
        <v>39785937.869088896</v>
      </c>
      <c r="AC289" s="24">
        <f t="shared" si="66"/>
        <v>0</v>
      </c>
      <c r="AD289" s="24">
        <f t="shared" si="69"/>
        <v>0</v>
      </c>
      <c r="AE289" s="24">
        <f t="shared" si="69"/>
        <v>0</v>
      </c>
      <c r="AF289" s="24">
        <f t="shared" si="69"/>
        <v>0</v>
      </c>
      <c r="AG289" s="24">
        <f t="shared" si="68"/>
        <v>0</v>
      </c>
      <c r="AH289" s="24">
        <f t="shared" si="68"/>
        <v>0</v>
      </c>
      <c r="AI289" s="24">
        <f t="shared" si="68"/>
        <v>0</v>
      </c>
      <c r="AJ289" s="24">
        <f t="shared" si="64"/>
        <v>0</v>
      </c>
      <c r="AK289" s="26">
        <f t="shared" ca="1" si="65"/>
        <v>-3.6996668445287151E-3</v>
      </c>
      <c r="AL289" s="34">
        <f t="shared" ca="1" si="67"/>
        <v>7.4783261777112697E-2</v>
      </c>
    </row>
    <row r="290" spans="1:38" x14ac:dyDescent="0.25">
      <c r="A290" s="4">
        <f t="shared" si="56"/>
        <v>4</v>
      </c>
      <c r="B290" s="4">
        <f t="shared" si="57"/>
        <v>2013</v>
      </c>
      <c r="C290" s="9">
        <v>41386</v>
      </c>
      <c r="D290" s="12">
        <f ca="1">(1+Returns!E290)*D289</f>
        <v>108859364.41520336</v>
      </c>
      <c r="E290" s="12">
        <f t="shared" ca="1" si="58"/>
        <v>107543806.46748303</v>
      </c>
      <c r="F290" s="12">
        <f t="shared" ca="1" si="59"/>
        <v>107489158.82649134</v>
      </c>
      <c r="G290" s="14">
        <f ca="1">G289*(1+Returns!G290)+AC290</f>
        <v>8286070.8754813625</v>
      </c>
      <c r="H290" s="14">
        <f ca="1">H289*(1+Returns!H290)+AD290</f>
        <v>10796977.525660733</v>
      </c>
      <c r="I290" s="14">
        <f ca="1">I289*(1+Returns!I290)+AE290</f>
        <v>5399610.9618365886</v>
      </c>
      <c r="J290" s="14">
        <f ca="1">J289*(1+Returns!J290)+AF290</f>
        <v>0</v>
      </c>
      <c r="K290" s="14">
        <f ca="1">K289*(1+Returns!K290)+AG290</f>
        <v>0</v>
      </c>
      <c r="L290" s="14">
        <f ca="1">L289*(1+Returns!L290)+AH290</f>
        <v>21593505.422244884</v>
      </c>
      <c r="M290" s="14">
        <f ca="1">M289*(1+Returns!M290)+AI290</f>
        <v>21595752.203226741</v>
      </c>
      <c r="N290" s="14">
        <f ca="1">N289*(1+Returns!N290)+AJ290-R290-T290</f>
        <v>39871889.479032725</v>
      </c>
      <c r="O290" s="17">
        <f ca="1">(Assumptions!$B$16 / 252)*F289</f>
        <v>3412.0103548479851</v>
      </c>
      <c r="P290" s="17">
        <f t="shared" ca="1" si="60"/>
        <v>54647.640991688335</v>
      </c>
      <c r="Q290" s="16">
        <f t="shared" si="61"/>
        <v>0</v>
      </c>
      <c r="R290" s="17">
        <f t="shared" si="62"/>
        <v>0</v>
      </c>
      <c r="S290" s="19">
        <f t="shared" si="63"/>
        <v>0</v>
      </c>
      <c r="T290" s="20">
        <f ca="1">IF(AND(S290=1,F289&gt;D289),[1]Assumptions!$B$19*(F289-D289),0)</f>
        <v>0</v>
      </c>
      <c r="U290" s="21">
        <f ca="1">OFFSET(Assumptions!$B$6,U$1-1,0)*$E290</f>
        <v>8603504.5173986424</v>
      </c>
      <c r="V290" s="21">
        <f ca="1">OFFSET(Assumptions!$B$6,V$1-1,0)*$E290</f>
        <v>10754380.646748304</v>
      </c>
      <c r="W290" s="21">
        <f ca="1">OFFSET(Assumptions!$B$6,W$1-1,0)*$E290</f>
        <v>5377190.3233741522</v>
      </c>
      <c r="X290" s="21">
        <f ca="1">OFFSET(Assumptions!$B$6,X$1-1,0)*$E290</f>
        <v>0</v>
      </c>
      <c r="Y290" s="21">
        <f ca="1">OFFSET(Assumptions!$B$6,Y$1-1,0)*$E290</f>
        <v>0</v>
      </c>
      <c r="Z290" s="21">
        <f ca="1">OFFSET(Assumptions!$B$6,Z$1-1,0)*$E290</f>
        <v>21508761.293496609</v>
      </c>
      <c r="AA290" s="21">
        <f ca="1">OFFSET(Assumptions!$B$6,AA$1-1,0)*$E290</f>
        <v>21508761.293496609</v>
      </c>
      <c r="AB290" s="21">
        <f ca="1">OFFSET(Assumptions!$B$6,AB$1-1,0)*$E290</f>
        <v>39791208.392968722</v>
      </c>
      <c r="AC290" s="24">
        <f t="shared" si="66"/>
        <v>0</v>
      </c>
      <c r="AD290" s="24">
        <f t="shared" si="69"/>
        <v>0</v>
      </c>
      <c r="AE290" s="24">
        <f t="shared" si="69"/>
        <v>0</v>
      </c>
      <c r="AF290" s="24">
        <f t="shared" si="69"/>
        <v>0</v>
      </c>
      <c r="AG290" s="24">
        <f t="shared" si="68"/>
        <v>0</v>
      </c>
      <c r="AH290" s="24">
        <f t="shared" si="68"/>
        <v>0</v>
      </c>
      <c r="AI290" s="24">
        <f t="shared" si="68"/>
        <v>0</v>
      </c>
      <c r="AJ290" s="24">
        <f t="shared" si="64"/>
        <v>0</v>
      </c>
      <c r="AK290" s="26">
        <f t="shared" ca="1" si="65"/>
        <v>1.0078914665911931E-4</v>
      </c>
      <c r="AL290" s="34">
        <f t="shared" ca="1" si="67"/>
        <v>7.4891588264910824E-2</v>
      </c>
    </row>
    <row r="291" spans="1:38" x14ac:dyDescent="0.25">
      <c r="A291" s="4">
        <f t="shared" si="56"/>
        <v>4</v>
      </c>
      <c r="B291" s="4">
        <f t="shared" si="57"/>
        <v>2013</v>
      </c>
      <c r="C291" s="9">
        <v>41387</v>
      </c>
      <c r="D291" s="12">
        <f ca="1">(1+Returns!E291)*D290</f>
        <v>108889564.18007943</v>
      </c>
      <c r="E291" s="12">
        <f t="shared" ca="1" si="58"/>
        <v>107531441.21240419</v>
      </c>
      <c r="F291" s="12">
        <f t="shared" ca="1" si="59"/>
        <v>107473381.21716404</v>
      </c>
      <c r="G291" s="14">
        <f ca="1">G290*(1+Returns!G291)+AC291</f>
        <v>8245227.411760753</v>
      </c>
      <c r="H291" s="14">
        <f ca="1">H290*(1+Returns!H291)+AD291</f>
        <v>10800117.251003124</v>
      </c>
      <c r="I291" s="14">
        <f ca="1">I290*(1+Returns!I291)+AE291</f>
        <v>5401253.1381385745</v>
      </c>
      <c r="J291" s="14">
        <f ca="1">J290*(1+Returns!J291)+AF291</f>
        <v>0</v>
      </c>
      <c r="K291" s="14">
        <f ca="1">K290*(1+Returns!K291)+AG291</f>
        <v>0</v>
      </c>
      <c r="L291" s="14">
        <f ca="1">L290*(1+Returns!L291)+AH291</f>
        <v>21599755.900803737</v>
      </c>
      <c r="M291" s="14">
        <f ca="1">M290*(1+Returns!M291)+AI291</f>
        <v>21602147.457447182</v>
      </c>
      <c r="N291" s="14">
        <f ca="1">N290*(1+Returns!N291)+AJ291-R291-T291</f>
        <v>39882940.053250819</v>
      </c>
      <c r="O291" s="17">
        <f ca="1">(Assumptions!$B$16 / 252)*F290</f>
        <v>3412.3542484600425</v>
      </c>
      <c r="P291" s="17">
        <f t="shared" ca="1" si="60"/>
        <v>58059.995240148375</v>
      </c>
      <c r="Q291" s="16">
        <f t="shared" si="61"/>
        <v>0</v>
      </c>
      <c r="R291" s="17">
        <f t="shared" si="62"/>
        <v>0</v>
      </c>
      <c r="S291" s="19">
        <f t="shared" si="63"/>
        <v>0</v>
      </c>
      <c r="T291" s="20">
        <f ca="1">IF(AND(S291=1,F290&gt;D290),[1]Assumptions!$B$19*(F290-D290),0)</f>
        <v>0</v>
      </c>
      <c r="U291" s="21">
        <f ca="1">OFFSET(Assumptions!$B$6,U$1-1,0)*$E291</f>
        <v>8602515.2969923355</v>
      </c>
      <c r="V291" s="21">
        <f ca="1">OFFSET(Assumptions!$B$6,V$1-1,0)*$E291</f>
        <v>10753144.12124042</v>
      </c>
      <c r="W291" s="21">
        <f ca="1">OFFSET(Assumptions!$B$6,W$1-1,0)*$E291</f>
        <v>5376572.0606202101</v>
      </c>
      <c r="X291" s="21">
        <f ca="1">OFFSET(Assumptions!$B$6,X$1-1,0)*$E291</f>
        <v>0</v>
      </c>
      <c r="Y291" s="21">
        <f ca="1">OFFSET(Assumptions!$B$6,Y$1-1,0)*$E291</f>
        <v>0</v>
      </c>
      <c r="Z291" s="21">
        <f ca="1">OFFSET(Assumptions!$B$6,Z$1-1,0)*$E291</f>
        <v>21506288.242480841</v>
      </c>
      <c r="AA291" s="21">
        <f ca="1">OFFSET(Assumptions!$B$6,AA$1-1,0)*$E291</f>
        <v>21506288.242480841</v>
      </c>
      <c r="AB291" s="21">
        <f ca="1">OFFSET(Assumptions!$B$6,AB$1-1,0)*$E291</f>
        <v>39786633.248589553</v>
      </c>
      <c r="AC291" s="24">
        <f t="shared" si="66"/>
        <v>0</v>
      </c>
      <c r="AD291" s="24">
        <f t="shared" si="69"/>
        <v>0</v>
      </c>
      <c r="AE291" s="24">
        <f t="shared" si="69"/>
        <v>0</v>
      </c>
      <c r="AF291" s="24">
        <f t="shared" si="69"/>
        <v>0</v>
      </c>
      <c r="AG291" s="24">
        <f t="shared" si="68"/>
        <v>0</v>
      </c>
      <c r="AH291" s="24">
        <f t="shared" si="68"/>
        <v>0</v>
      </c>
      <c r="AI291" s="24">
        <f t="shared" si="68"/>
        <v>0</v>
      </c>
      <c r="AJ291" s="24">
        <f t="shared" si="64"/>
        <v>0</v>
      </c>
      <c r="AK291" s="26">
        <f t="shared" ca="1" si="65"/>
        <v>-1.4678326167538724E-4</v>
      </c>
      <c r="AL291" s="34">
        <f t="shared" ca="1" si="67"/>
        <v>7.4733812171637881E-2</v>
      </c>
    </row>
    <row r="292" spans="1:38" x14ac:dyDescent="0.25">
      <c r="A292" s="4">
        <f t="shared" si="56"/>
        <v>4</v>
      </c>
      <c r="B292" s="4">
        <f t="shared" si="57"/>
        <v>2013</v>
      </c>
      <c r="C292" s="9">
        <v>41388</v>
      </c>
      <c r="D292" s="12">
        <f ca="1">(1+Returns!E292)*D291</f>
        <v>108919772.32297426</v>
      </c>
      <c r="E292" s="12">
        <f t="shared" ca="1" si="58"/>
        <v>107557985.32529815</v>
      </c>
      <c r="F292" s="12">
        <f t="shared" ca="1" si="59"/>
        <v>107496513.47668603</v>
      </c>
      <c r="G292" s="14">
        <f ca="1">G291*(1+Returns!G292)+AC292</f>
        <v>8243285.137742037</v>
      </c>
      <c r="H292" s="14">
        <f ca="1">H291*(1+Returns!H292)+AD292</f>
        <v>10803257.889367256</v>
      </c>
      <c r="I292" s="14">
        <f ca="1">I291*(1+Returns!I292)+AE292</f>
        <v>5402895.8138733953</v>
      </c>
      <c r="J292" s="14">
        <f ca="1">J291*(1+Returns!J292)+AF292</f>
        <v>0</v>
      </c>
      <c r="K292" s="14">
        <f ca="1">K291*(1+Returns!K292)+AG292</f>
        <v>0</v>
      </c>
      <c r="L292" s="14">
        <f ca="1">L291*(1+Returns!L292)+AH292</f>
        <v>21606008.188632619</v>
      </c>
      <c r="M292" s="14">
        <f ca="1">M291*(1+Returns!M292)+AI292</f>
        <v>21608544.605525091</v>
      </c>
      <c r="N292" s="14">
        <f ca="1">N291*(1+Returns!N292)+AJ292-R292-T292</f>
        <v>39893993.690157741</v>
      </c>
      <c r="O292" s="17">
        <f ca="1">(Assumptions!$B$16 / 252)*F291</f>
        <v>3411.8533719734614</v>
      </c>
      <c r="P292" s="17">
        <f t="shared" ca="1" si="60"/>
        <v>61471.848612121838</v>
      </c>
      <c r="Q292" s="16">
        <f t="shared" si="61"/>
        <v>0</v>
      </c>
      <c r="R292" s="17">
        <f t="shared" si="62"/>
        <v>0</v>
      </c>
      <c r="S292" s="19">
        <f t="shared" si="63"/>
        <v>0</v>
      </c>
      <c r="T292" s="20">
        <f ca="1">IF(AND(S292=1,F291&gt;D291),[1]Assumptions!$B$19*(F291-D291),0)</f>
        <v>0</v>
      </c>
      <c r="U292" s="21">
        <f ca="1">OFFSET(Assumptions!$B$6,U$1-1,0)*$E292</f>
        <v>8604638.8260238525</v>
      </c>
      <c r="V292" s="21">
        <f ca="1">OFFSET(Assumptions!$B$6,V$1-1,0)*$E292</f>
        <v>10755798.532529816</v>
      </c>
      <c r="W292" s="21">
        <f ca="1">OFFSET(Assumptions!$B$6,W$1-1,0)*$E292</f>
        <v>5377899.266264908</v>
      </c>
      <c r="X292" s="21">
        <f ca="1">OFFSET(Assumptions!$B$6,X$1-1,0)*$E292</f>
        <v>0</v>
      </c>
      <c r="Y292" s="21">
        <f ca="1">OFFSET(Assumptions!$B$6,Y$1-1,0)*$E292</f>
        <v>0</v>
      </c>
      <c r="Z292" s="21">
        <f ca="1">OFFSET(Assumptions!$B$6,Z$1-1,0)*$E292</f>
        <v>21511597.065059632</v>
      </c>
      <c r="AA292" s="21">
        <f ca="1">OFFSET(Assumptions!$B$6,AA$1-1,0)*$E292</f>
        <v>21511597.065059632</v>
      </c>
      <c r="AB292" s="21">
        <f ca="1">OFFSET(Assumptions!$B$6,AB$1-1,0)*$E292</f>
        <v>39796454.57036031</v>
      </c>
      <c r="AC292" s="24">
        <f t="shared" si="66"/>
        <v>0</v>
      </c>
      <c r="AD292" s="24">
        <f t="shared" si="69"/>
        <v>0</v>
      </c>
      <c r="AE292" s="24">
        <f t="shared" si="69"/>
        <v>0</v>
      </c>
      <c r="AF292" s="24">
        <f t="shared" si="69"/>
        <v>0</v>
      </c>
      <c r="AG292" s="24">
        <f t="shared" si="68"/>
        <v>0</v>
      </c>
      <c r="AH292" s="24">
        <f t="shared" si="68"/>
        <v>0</v>
      </c>
      <c r="AI292" s="24">
        <f t="shared" si="68"/>
        <v>0</v>
      </c>
      <c r="AJ292" s="24">
        <f t="shared" si="64"/>
        <v>0</v>
      </c>
      <c r="AK292" s="26">
        <f t="shared" ca="1" si="65"/>
        <v>2.1523710578397193E-4</v>
      </c>
      <c r="AL292" s="34">
        <f t="shared" ca="1" si="67"/>
        <v>7.4965134766857844E-2</v>
      </c>
    </row>
    <row r="293" spans="1:38" x14ac:dyDescent="0.25">
      <c r="A293" s="4">
        <f t="shared" si="56"/>
        <v>4</v>
      </c>
      <c r="B293" s="4">
        <f t="shared" si="57"/>
        <v>2013</v>
      </c>
      <c r="C293" s="9">
        <v>41389</v>
      </c>
      <c r="D293" s="12">
        <f ca="1">(1+Returns!E293)*D292</f>
        <v>108949988.8462121</v>
      </c>
      <c r="E293" s="12">
        <f t="shared" ca="1" si="58"/>
        <v>107554565.00816372</v>
      </c>
      <c r="F293" s="12">
        <f t="shared" ca="1" si="59"/>
        <v>107489680.57182218</v>
      </c>
      <c r="G293" s="14">
        <f ca="1">G292*(1+Returns!G293)+AC293</f>
        <v>8211370.2530732667</v>
      </c>
      <c r="H293" s="14">
        <f ca="1">H292*(1+Returns!H293)+AD293</f>
        <v>10806399.441018635</v>
      </c>
      <c r="I293" s="14">
        <f ca="1">I292*(1+Returns!I293)+AE293</f>
        <v>5404538.9891929422</v>
      </c>
      <c r="J293" s="14">
        <f ca="1">J292*(1+Returns!J293)+AF293</f>
        <v>0</v>
      </c>
      <c r="K293" s="14">
        <f ca="1">K292*(1+Returns!K293)+AG293</f>
        <v>0</v>
      </c>
      <c r="L293" s="14">
        <f ca="1">L292*(1+Returns!L293)+AH293</f>
        <v>21612262.286255244</v>
      </c>
      <c r="M293" s="14">
        <f ca="1">M292*(1+Returns!M293)+AI293</f>
        <v>21614943.648021303</v>
      </c>
      <c r="N293" s="14">
        <f ca="1">N292*(1+Returns!N293)+AJ293-R293-T293</f>
        <v>39905050.390602328</v>
      </c>
      <c r="O293" s="17">
        <f ca="1">(Assumptions!$B$16 / 252)*F292</f>
        <v>3412.5877294186039</v>
      </c>
      <c r="P293" s="17">
        <f t="shared" ca="1" si="60"/>
        <v>64884.436341540444</v>
      </c>
      <c r="Q293" s="16">
        <f t="shared" si="61"/>
        <v>0</v>
      </c>
      <c r="R293" s="17">
        <f t="shared" si="62"/>
        <v>0</v>
      </c>
      <c r="S293" s="19">
        <f t="shared" si="63"/>
        <v>0</v>
      </c>
      <c r="T293" s="20">
        <f ca="1">IF(AND(S293=1,F292&gt;D292),[1]Assumptions!$B$19*(F292-D292),0)</f>
        <v>0</v>
      </c>
      <c r="U293" s="21">
        <f ca="1">OFFSET(Assumptions!$B$6,U$1-1,0)*$E293</f>
        <v>8604365.2006530985</v>
      </c>
      <c r="V293" s="21">
        <f ca="1">OFFSET(Assumptions!$B$6,V$1-1,0)*$E293</f>
        <v>10755456.500816373</v>
      </c>
      <c r="W293" s="21">
        <f ca="1">OFFSET(Assumptions!$B$6,W$1-1,0)*$E293</f>
        <v>5377728.2504081866</v>
      </c>
      <c r="X293" s="21">
        <f ca="1">OFFSET(Assumptions!$B$6,X$1-1,0)*$E293</f>
        <v>0</v>
      </c>
      <c r="Y293" s="21">
        <f ca="1">OFFSET(Assumptions!$B$6,Y$1-1,0)*$E293</f>
        <v>0</v>
      </c>
      <c r="Z293" s="21">
        <f ca="1">OFFSET(Assumptions!$B$6,Z$1-1,0)*$E293</f>
        <v>21510913.001632746</v>
      </c>
      <c r="AA293" s="21">
        <f ca="1">OFFSET(Assumptions!$B$6,AA$1-1,0)*$E293</f>
        <v>21510913.001632746</v>
      </c>
      <c r="AB293" s="21">
        <f ca="1">OFFSET(Assumptions!$B$6,AB$1-1,0)*$E293</f>
        <v>39795189.053020574</v>
      </c>
      <c r="AC293" s="24">
        <f t="shared" si="66"/>
        <v>0</v>
      </c>
      <c r="AD293" s="24">
        <f t="shared" si="69"/>
        <v>0</v>
      </c>
      <c r="AE293" s="24">
        <f t="shared" si="69"/>
        <v>0</v>
      </c>
      <c r="AF293" s="24">
        <f t="shared" si="69"/>
        <v>0</v>
      </c>
      <c r="AG293" s="24">
        <f t="shared" si="68"/>
        <v>0</v>
      </c>
      <c r="AH293" s="24">
        <f t="shared" si="68"/>
        <v>0</v>
      </c>
      <c r="AI293" s="24">
        <f t="shared" si="68"/>
        <v>0</v>
      </c>
      <c r="AJ293" s="24">
        <f t="shared" si="64"/>
        <v>0</v>
      </c>
      <c r="AK293" s="26">
        <f t="shared" ca="1" si="65"/>
        <v>-6.356396726603375E-5</v>
      </c>
      <c r="AL293" s="34">
        <f t="shared" ca="1" si="67"/>
        <v>7.4896805718219328E-2</v>
      </c>
    </row>
    <row r="294" spans="1:38" x14ac:dyDescent="0.25">
      <c r="A294" s="4">
        <f t="shared" si="56"/>
        <v>4</v>
      </c>
      <c r="B294" s="4">
        <f t="shared" si="57"/>
        <v>2013</v>
      </c>
      <c r="C294" s="9">
        <v>41390</v>
      </c>
      <c r="D294" s="12">
        <f ca="1">(1+Returns!E294)*D293</f>
        <v>108980213.75211781</v>
      </c>
      <c r="E294" s="12">
        <f t="shared" ca="1" si="58"/>
        <v>107577781.31631787</v>
      </c>
      <c r="F294" s="12">
        <f t="shared" ca="1" si="59"/>
        <v>107509484.50916453</v>
      </c>
      <c r="G294" s="14">
        <f ca="1">G293*(1+Returns!G294)+AC294</f>
        <v>8206083.8107199362</v>
      </c>
      <c r="H294" s="14">
        <f ca="1">H293*(1+Returns!H294)+AD294</f>
        <v>10809541.906222841</v>
      </c>
      <c r="I294" s="14">
        <f ca="1">I293*(1+Returns!I294)+AE294</f>
        <v>5406182.6642491529</v>
      </c>
      <c r="J294" s="14">
        <f ca="1">J293*(1+Returns!J294)+AF294</f>
        <v>0</v>
      </c>
      <c r="K294" s="14">
        <f ca="1">K293*(1+Returns!K294)+AG294</f>
        <v>0</v>
      </c>
      <c r="L294" s="14">
        <f ca="1">L293*(1+Returns!L294)+AH294</f>
        <v>21618518.194195479</v>
      </c>
      <c r="M294" s="14">
        <f ca="1">M293*(1+Returns!M294)+AI294</f>
        <v>21621344.585496821</v>
      </c>
      <c r="N294" s="14">
        <f ca="1">N293*(1+Returns!N294)+AJ294-R294-T294</f>
        <v>39916110.15543364</v>
      </c>
      <c r="O294" s="17">
        <f ca="1">(Assumptions!$B$16 / 252)*F293</f>
        <v>3412.3708118038785</v>
      </c>
      <c r="P294" s="17">
        <f t="shared" ca="1" si="60"/>
        <v>68296.807153344329</v>
      </c>
      <c r="Q294" s="16">
        <f t="shared" si="61"/>
        <v>0</v>
      </c>
      <c r="R294" s="17">
        <f t="shared" si="62"/>
        <v>0</v>
      </c>
      <c r="S294" s="19">
        <f t="shared" si="63"/>
        <v>0</v>
      </c>
      <c r="T294" s="20">
        <f ca="1">IF(AND(S294=1,F293&gt;D293),[1]Assumptions!$B$19*(F293-D293),0)</f>
        <v>0</v>
      </c>
      <c r="U294" s="21">
        <f ca="1">OFFSET(Assumptions!$B$6,U$1-1,0)*$E294</f>
        <v>8606222.5053054299</v>
      </c>
      <c r="V294" s="21">
        <f ca="1">OFFSET(Assumptions!$B$6,V$1-1,0)*$E294</f>
        <v>10757778.131631788</v>
      </c>
      <c r="W294" s="21">
        <f ca="1">OFFSET(Assumptions!$B$6,W$1-1,0)*$E294</f>
        <v>5378889.0658158939</v>
      </c>
      <c r="X294" s="21">
        <f ca="1">OFFSET(Assumptions!$B$6,X$1-1,0)*$E294</f>
        <v>0</v>
      </c>
      <c r="Y294" s="21">
        <f ca="1">OFFSET(Assumptions!$B$6,Y$1-1,0)*$E294</f>
        <v>0</v>
      </c>
      <c r="Z294" s="21">
        <f ca="1">OFFSET(Assumptions!$B$6,Z$1-1,0)*$E294</f>
        <v>21515556.263263576</v>
      </c>
      <c r="AA294" s="21">
        <f ca="1">OFFSET(Assumptions!$B$6,AA$1-1,0)*$E294</f>
        <v>21515556.263263576</v>
      </c>
      <c r="AB294" s="21">
        <f ca="1">OFFSET(Assumptions!$B$6,AB$1-1,0)*$E294</f>
        <v>39803779.087037615</v>
      </c>
      <c r="AC294" s="24">
        <f t="shared" si="66"/>
        <v>0</v>
      </c>
      <c r="AD294" s="24">
        <f t="shared" si="69"/>
        <v>0</v>
      </c>
      <c r="AE294" s="24">
        <f t="shared" si="69"/>
        <v>0</v>
      </c>
      <c r="AF294" s="24">
        <f t="shared" si="69"/>
        <v>0</v>
      </c>
      <c r="AG294" s="24">
        <f t="shared" si="68"/>
        <v>0</v>
      </c>
      <c r="AH294" s="24">
        <f t="shared" si="68"/>
        <v>0</v>
      </c>
      <c r="AI294" s="24">
        <f t="shared" si="68"/>
        <v>0</v>
      </c>
      <c r="AJ294" s="24">
        <f t="shared" si="64"/>
        <v>0</v>
      </c>
      <c r="AK294" s="26">
        <f t="shared" ca="1" si="65"/>
        <v>1.842403590464059E-4</v>
      </c>
      <c r="AL294" s="34">
        <f t="shared" ca="1" si="67"/>
        <v>7.5094845091642659E-2</v>
      </c>
    </row>
    <row r="295" spans="1:38" x14ac:dyDescent="0.25">
      <c r="A295" s="4">
        <f t="shared" si="56"/>
        <v>4</v>
      </c>
      <c r="B295" s="4">
        <f t="shared" si="57"/>
        <v>2013</v>
      </c>
      <c r="C295" s="9">
        <v>41393</v>
      </c>
      <c r="D295" s="12">
        <f ca="1">(1+Returns!E295)*D294</f>
        <v>109010406.72033784</v>
      </c>
      <c r="E295" s="12">
        <f t="shared" ca="1" si="58"/>
        <v>107622925.20691822</v>
      </c>
      <c r="F295" s="12">
        <f t="shared" ca="1" si="59"/>
        <v>107551215.40025665</v>
      </c>
      <c r="G295" s="14">
        <f ca="1">G294*(1+Returns!G295)+AC295</f>
        <v>8222754.7451543687</v>
      </c>
      <c r="H295" s="14">
        <f ca="1">H294*(1+Returns!H295)+AD295</f>
        <v>10812681.099801887</v>
      </c>
      <c r="I295" s="14">
        <f ca="1">I294*(1+Returns!I295)+AE295</f>
        <v>5407824.6535653062</v>
      </c>
      <c r="J295" s="14">
        <f ca="1">J294*(1+Returns!J295)+AF295</f>
        <v>0</v>
      </c>
      <c r="K295" s="14">
        <f ca="1">K294*(1+Returns!K295)+AG295</f>
        <v>0</v>
      </c>
      <c r="L295" s="14">
        <f ca="1">L294*(1+Returns!L295)+AH295</f>
        <v>21624767.579378631</v>
      </c>
      <c r="M295" s="14">
        <f ca="1">M294*(1+Returns!M295)+AI295</f>
        <v>21627738.898700431</v>
      </c>
      <c r="N295" s="14">
        <f ca="1">N294*(1+Returns!N295)+AJ295-R295-T295</f>
        <v>39927158.230317608</v>
      </c>
      <c r="O295" s="17">
        <f ca="1">(Assumptions!$B$16 / 252)*F294</f>
        <v>3412.9995082274449</v>
      </c>
      <c r="P295" s="17">
        <f t="shared" ca="1" si="60"/>
        <v>71709.806661571769</v>
      </c>
      <c r="Q295" s="16">
        <f t="shared" si="61"/>
        <v>0</v>
      </c>
      <c r="R295" s="17">
        <f t="shared" si="62"/>
        <v>0</v>
      </c>
      <c r="S295" s="19">
        <f t="shared" si="63"/>
        <v>0</v>
      </c>
      <c r="T295" s="20">
        <f ca="1">IF(AND(S295=1,F294&gt;D294),[1]Assumptions!$B$19*(F294-D294),0)</f>
        <v>0</v>
      </c>
      <c r="U295" s="21">
        <f ca="1">OFFSET(Assumptions!$B$6,U$1-1,0)*$E295</f>
        <v>8609834.0165534578</v>
      </c>
      <c r="V295" s="21">
        <f ca="1">OFFSET(Assumptions!$B$6,V$1-1,0)*$E295</f>
        <v>10762292.520691823</v>
      </c>
      <c r="W295" s="21">
        <f ca="1">OFFSET(Assumptions!$B$6,W$1-1,0)*$E295</f>
        <v>5381146.2603459116</v>
      </c>
      <c r="X295" s="21">
        <f ca="1">OFFSET(Assumptions!$B$6,X$1-1,0)*$E295</f>
        <v>0</v>
      </c>
      <c r="Y295" s="21">
        <f ca="1">OFFSET(Assumptions!$B$6,Y$1-1,0)*$E295</f>
        <v>0</v>
      </c>
      <c r="Z295" s="21">
        <f ca="1">OFFSET(Assumptions!$B$6,Z$1-1,0)*$E295</f>
        <v>21524585.041383646</v>
      </c>
      <c r="AA295" s="21">
        <f ca="1">OFFSET(Assumptions!$B$6,AA$1-1,0)*$E295</f>
        <v>21524585.041383646</v>
      </c>
      <c r="AB295" s="21">
        <f ca="1">OFFSET(Assumptions!$B$6,AB$1-1,0)*$E295</f>
        <v>39820482.326559745</v>
      </c>
      <c r="AC295" s="24">
        <f t="shared" si="66"/>
        <v>0</v>
      </c>
      <c r="AD295" s="24">
        <f t="shared" si="69"/>
        <v>0</v>
      </c>
      <c r="AE295" s="24">
        <f t="shared" si="69"/>
        <v>0</v>
      </c>
      <c r="AF295" s="24">
        <f t="shared" si="69"/>
        <v>0</v>
      </c>
      <c r="AG295" s="24">
        <f t="shared" si="68"/>
        <v>0</v>
      </c>
      <c r="AH295" s="24">
        <f t="shared" si="68"/>
        <v>0</v>
      </c>
      <c r="AI295" s="24">
        <f t="shared" si="68"/>
        <v>0</v>
      </c>
      <c r="AJ295" s="24">
        <f t="shared" si="64"/>
        <v>0</v>
      </c>
      <c r="AK295" s="26">
        <f t="shared" ca="1" si="65"/>
        <v>3.8816008915532052E-4</v>
      </c>
      <c r="AL295" s="34">
        <f t="shared" ca="1" si="67"/>
        <v>7.5512154002563836E-2</v>
      </c>
    </row>
    <row r="296" spans="1:38" x14ac:dyDescent="0.25">
      <c r="A296" s="4">
        <f t="shared" si="56"/>
        <v>4</v>
      </c>
      <c r="B296" s="4">
        <f t="shared" si="57"/>
        <v>2013</v>
      </c>
      <c r="C296" s="9">
        <v>41394</v>
      </c>
      <c r="D296" s="12">
        <f ca="1">(1+Returns!E296)*D295</f>
        <v>109040608.05351971</v>
      </c>
      <c r="E296" s="12">
        <f t="shared" ca="1" si="58"/>
        <v>107666153.00455818</v>
      </c>
      <c r="F296" s="12">
        <f t="shared" ca="1" si="59"/>
        <v>107591028.87359819</v>
      </c>
      <c r="G296" s="14">
        <f ca="1">G295*(1+Returns!G296)+AC296</f>
        <v>8237501.4207488308</v>
      </c>
      <c r="H296" s="14">
        <f ca="1">H295*(1+Returns!H296)+AD296</f>
        <v>10815821.205032546</v>
      </c>
      <c r="I296" s="14">
        <f ca="1">I295*(1+Returns!I296)+AE296</f>
        <v>5409467.1415935969</v>
      </c>
      <c r="J296" s="14">
        <f ca="1">J295*(1+Returns!J296)+AF296</f>
        <v>0</v>
      </c>
      <c r="K296" s="14">
        <f ca="1">K295*(1+Returns!K296)+AG296</f>
        <v>0</v>
      </c>
      <c r="L296" s="14">
        <f ca="1">L295*(1+Returns!L296)+AH296</f>
        <v>21631018.771106284</v>
      </c>
      <c r="M296" s="14">
        <f ca="1">M295*(1+Returns!M296)+AI296</f>
        <v>21634135.102963187</v>
      </c>
      <c r="N296" s="14">
        <f ca="1">N295*(1+Returns!N296)+AJ296-R296-T296</f>
        <v>39938209.363113739</v>
      </c>
      <c r="O296" s="17">
        <f ca="1">(Assumptions!$B$16 / 252)*F295</f>
        <v>3414.3242984208459</v>
      </c>
      <c r="P296" s="17">
        <f t="shared" ca="1" si="60"/>
        <v>75124.130959992617</v>
      </c>
      <c r="Q296" s="16">
        <f t="shared" si="61"/>
        <v>0</v>
      </c>
      <c r="R296" s="17">
        <f t="shared" si="62"/>
        <v>0</v>
      </c>
      <c r="S296" s="19">
        <f t="shared" si="63"/>
        <v>0</v>
      </c>
      <c r="T296" s="20">
        <f ca="1">IF(AND(S296=1,F295&gt;D295),[1]Assumptions!$B$19*(F295-D295),0)</f>
        <v>0</v>
      </c>
      <c r="U296" s="21">
        <f ca="1">OFFSET(Assumptions!$B$6,U$1-1,0)*$E296</f>
        <v>8613292.240364654</v>
      </c>
      <c r="V296" s="21">
        <f ca="1">OFFSET(Assumptions!$B$6,V$1-1,0)*$E296</f>
        <v>10766615.300455818</v>
      </c>
      <c r="W296" s="21">
        <f ca="1">OFFSET(Assumptions!$B$6,W$1-1,0)*$E296</f>
        <v>5383307.650227909</v>
      </c>
      <c r="X296" s="21">
        <f ca="1">OFFSET(Assumptions!$B$6,X$1-1,0)*$E296</f>
        <v>0</v>
      </c>
      <c r="Y296" s="21">
        <f ca="1">OFFSET(Assumptions!$B$6,Y$1-1,0)*$E296</f>
        <v>0</v>
      </c>
      <c r="Z296" s="21">
        <f ca="1">OFFSET(Assumptions!$B$6,Z$1-1,0)*$E296</f>
        <v>21533230.600911636</v>
      </c>
      <c r="AA296" s="21">
        <f ca="1">OFFSET(Assumptions!$B$6,AA$1-1,0)*$E296</f>
        <v>21533230.600911636</v>
      </c>
      <c r="AB296" s="21">
        <f ca="1">OFFSET(Assumptions!$B$6,AB$1-1,0)*$E296</f>
        <v>39836476.611686528</v>
      </c>
      <c r="AC296" s="24">
        <f t="shared" si="66"/>
        <v>0</v>
      </c>
      <c r="AD296" s="24">
        <f t="shared" si="69"/>
        <v>0</v>
      </c>
      <c r="AE296" s="24">
        <f t="shared" si="69"/>
        <v>0</v>
      </c>
      <c r="AF296" s="24">
        <f t="shared" si="69"/>
        <v>0</v>
      </c>
      <c r="AG296" s="24">
        <f t="shared" si="68"/>
        <v>0</v>
      </c>
      <c r="AH296" s="24">
        <f t="shared" si="68"/>
        <v>0</v>
      </c>
      <c r="AI296" s="24">
        <f t="shared" si="68"/>
        <v>0</v>
      </c>
      <c r="AJ296" s="24">
        <f t="shared" si="64"/>
        <v>0</v>
      </c>
      <c r="AK296" s="26">
        <f t="shared" ca="1" si="65"/>
        <v>3.7018152880352595E-4</v>
      </c>
      <c r="AL296" s="34">
        <f t="shared" ca="1" si="67"/>
        <v>7.591028873597927E-2</v>
      </c>
    </row>
    <row r="297" spans="1:38" x14ac:dyDescent="0.25">
      <c r="A297" s="4">
        <f t="shared" si="56"/>
        <v>5</v>
      </c>
      <c r="B297" s="4">
        <f t="shared" si="57"/>
        <v>2013</v>
      </c>
      <c r="C297" s="9">
        <v>41396</v>
      </c>
      <c r="D297" s="12">
        <f ca="1">(1+Returns!E297)*D296</f>
        <v>109070817.75398093</v>
      </c>
      <c r="E297" s="12">
        <f t="shared" ca="1" si="58"/>
        <v>107618192.66127077</v>
      </c>
      <c r="F297" s="12">
        <f t="shared" ca="1" si="59"/>
        <v>107614777.07305256</v>
      </c>
      <c r="G297" s="14">
        <f ca="1">G296*(1+Returns!G297)+AC297</f>
        <v>8611966.737768095</v>
      </c>
      <c r="H297" s="14">
        <f ca="1">H296*(1+Returns!H297)+AD297</f>
        <v>10769756.317602845</v>
      </c>
      <c r="I297" s="14">
        <f ca="1">I296*(1+Returns!I297)+AE297</f>
        <v>5384950.6371198082</v>
      </c>
      <c r="J297" s="14">
        <f ca="1">J296*(1+Returns!J297)+AF297</f>
        <v>0</v>
      </c>
      <c r="K297" s="14">
        <f ca="1">K296*(1+Returns!K297)+AG297</f>
        <v>0</v>
      </c>
      <c r="L297" s="14">
        <f ca="1">L296*(1+Returns!L297)+AH297</f>
        <v>21539483.59970602</v>
      </c>
      <c r="M297" s="14">
        <f ca="1">M296*(1+Returns!M297)+AI297</f>
        <v>21539628.696792796</v>
      </c>
      <c r="N297" s="14">
        <f ca="1">N296*(1+Returns!N297)+AJ297-R297-T297</f>
        <v>39772406.672281198</v>
      </c>
      <c r="O297" s="17">
        <f ca="1">(Assumptions!$B$16 / 252)*F296</f>
        <v>3415.588218209466</v>
      </c>
      <c r="P297" s="17">
        <f t="shared" ca="1" si="60"/>
        <v>3415.5882182094647</v>
      </c>
      <c r="Q297" s="16">
        <f t="shared" si="61"/>
        <v>1</v>
      </c>
      <c r="R297" s="17">
        <f t="shared" ca="1" si="62"/>
        <v>75124.130959992617</v>
      </c>
      <c r="S297" s="19">
        <f t="shared" si="63"/>
        <v>0</v>
      </c>
      <c r="T297" s="20">
        <f ca="1">IF(AND(S297=1,F296&gt;D296),[1]Assumptions!$B$19*(F296-D296),0)</f>
        <v>0</v>
      </c>
      <c r="U297" s="21">
        <f ca="1">OFFSET(Assumptions!$B$6,U$1-1,0)*$E297</f>
        <v>8609455.4129016623</v>
      </c>
      <c r="V297" s="21">
        <f ca="1">OFFSET(Assumptions!$B$6,V$1-1,0)*$E297</f>
        <v>10761819.266127078</v>
      </c>
      <c r="W297" s="21">
        <f ca="1">OFFSET(Assumptions!$B$6,W$1-1,0)*$E297</f>
        <v>5380909.6330635389</v>
      </c>
      <c r="X297" s="21">
        <f ca="1">OFFSET(Assumptions!$B$6,X$1-1,0)*$E297</f>
        <v>0</v>
      </c>
      <c r="Y297" s="21">
        <f ca="1">OFFSET(Assumptions!$B$6,Y$1-1,0)*$E297</f>
        <v>0</v>
      </c>
      <c r="Z297" s="21">
        <f ca="1">OFFSET(Assumptions!$B$6,Z$1-1,0)*$E297</f>
        <v>21523638.532254156</v>
      </c>
      <c r="AA297" s="21">
        <f ca="1">OFFSET(Assumptions!$B$6,AA$1-1,0)*$E297</f>
        <v>21523638.532254156</v>
      </c>
      <c r="AB297" s="21">
        <f ca="1">OFFSET(Assumptions!$B$6,AB$1-1,0)*$E297</f>
        <v>39818731.284670182</v>
      </c>
      <c r="AC297" s="24">
        <f t="shared" ca="1" si="66"/>
        <v>375790.81961582322</v>
      </c>
      <c r="AD297" s="24">
        <f t="shared" ca="1" si="69"/>
        <v>-49205.90457672812</v>
      </c>
      <c r="AE297" s="24">
        <f t="shared" ca="1" si="69"/>
        <v>-26159.491365687922</v>
      </c>
      <c r="AF297" s="24">
        <f t="shared" ca="1" si="69"/>
        <v>0</v>
      </c>
      <c r="AG297" s="24">
        <f t="shared" ca="1" si="68"/>
        <v>0</v>
      </c>
      <c r="AH297" s="24">
        <f t="shared" ca="1" si="68"/>
        <v>-97788.170194648206</v>
      </c>
      <c r="AI297" s="24">
        <f t="shared" ca="1" si="68"/>
        <v>-100904.50205155089</v>
      </c>
      <c r="AJ297" s="24">
        <f t="shared" ca="1" si="64"/>
        <v>-101732.75142720807</v>
      </c>
      <c r="AK297" s="26">
        <f t="shared" ca="1" si="65"/>
        <v>2.2072657639760074E-4</v>
      </c>
      <c r="AL297" s="34">
        <f t="shared" ca="1" si="67"/>
        <v>7.6147770730522923E-2</v>
      </c>
    </row>
    <row r="298" spans="1:38" x14ac:dyDescent="0.25">
      <c r="A298" s="4">
        <f t="shared" si="56"/>
        <v>5</v>
      </c>
      <c r="B298" s="4">
        <f t="shared" si="57"/>
        <v>2013</v>
      </c>
      <c r="C298" s="9">
        <v>41397</v>
      </c>
      <c r="D298" s="12">
        <f ca="1">(1+Returns!E298)*D297</f>
        <v>109101035.82403967</v>
      </c>
      <c r="E298" s="12">
        <f t="shared" ca="1" si="58"/>
        <v>107614282.9276294</v>
      </c>
      <c r="F298" s="12">
        <f t="shared" ca="1" si="59"/>
        <v>107607450.99728188</v>
      </c>
      <c r="G298" s="14">
        <f ca="1">G297*(1+Returns!G298)+AC298</f>
        <v>8579688.8390348703</v>
      </c>
      <c r="H298" s="14">
        <f ca="1">H297*(1+Returns!H298)+AD298</f>
        <v>10772883.957069291</v>
      </c>
      <c r="I298" s="14">
        <f ca="1">I297*(1+Returns!I298)+AE298</f>
        <v>5386586.1777523207</v>
      </c>
      <c r="J298" s="14">
        <f ca="1">J297*(1+Returns!J298)+AF298</f>
        <v>0</v>
      </c>
      <c r="K298" s="14">
        <f ca="1">K297*(1+Returns!K298)+AG298</f>
        <v>0</v>
      </c>
      <c r="L298" s="14">
        <f ca="1">L297*(1+Returns!L298)+AH298</f>
        <v>21545710.137919769</v>
      </c>
      <c r="M298" s="14">
        <f ca="1">M297*(1+Returns!M298)+AI298</f>
        <v>21545998.843276154</v>
      </c>
      <c r="N298" s="14">
        <f ca="1">N297*(1+Returns!N298)+AJ298-R298-T298</f>
        <v>39783414.972576991</v>
      </c>
      <c r="O298" s="17">
        <f ca="1">(Assumptions!$B$16 / 252)*F297</f>
        <v>3416.3421293032557</v>
      </c>
      <c r="P298" s="17">
        <f t="shared" ca="1" si="60"/>
        <v>6831.9303475127199</v>
      </c>
      <c r="Q298" s="16">
        <f t="shared" si="61"/>
        <v>0</v>
      </c>
      <c r="R298" s="17">
        <f t="shared" si="62"/>
        <v>0</v>
      </c>
      <c r="S298" s="19">
        <f t="shared" si="63"/>
        <v>0</v>
      </c>
      <c r="T298" s="20">
        <f ca="1">IF(AND(S298=1,F297&gt;D297),[1]Assumptions!$B$19*(F297-D297),0)</f>
        <v>0</v>
      </c>
      <c r="U298" s="21">
        <f ca="1">OFFSET(Assumptions!$B$6,U$1-1,0)*$E298</f>
        <v>8609142.6342103519</v>
      </c>
      <c r="V298" s="21">
        <f ca="1">OFFSET(Assumptions!$B$6,V$1-1,0)*$E298</f>
        <v>10761428.292762941</v>
      </c>
      <c r="W298" s="21">
        <f ca="1">OFFSET(Assumptions!$B$6,W$1-1,0)*$E298</f>
        <v>5380714.1463814704</v>
      </c>
      <c r="X298" s="21">
        <f ca="1">OFFSET(Assumptions!$B$6,X$1-1,0)*$E298</f>
        <v>0</v>
      </c>
      <c r="Y298" s="21">
        <f ca="1">OFFSET(Assumptions!$B$6,Y$1-1,0)*$E298</f>
        <v>0</v>
      </c>
      <c r="Z298" s="21">
        <f ca="1">OFFSET(Assumptions!$B$6,Z$1-1,0)*$E298</f>
        <v>21522856.585525881</v>
      </c>
      <c r="AA298" s="21">
        <f ca="1">OFFSET(Assumptions!$B$6,AA$1-1,0)*$E298</f>
        <v>21522856.585525881</v>
      </c>
      <c r="AB298" s="21">
        <f ca="1">OFFSET(Assumptions!$B$6,AB$1-1,0)*$E298</f>
        <v>39817284.683222875</v>
      </c>
      <c r="AC298" s="24">
        <f t="shared" si="66"/>
        <v>0</v>
      </c>
      <c r="AD298" s="24">
        <f t="shared" si="69"/>
        <v>0</v>
      </c>
      <c r="AE298" s="24">
        <f t="shared" si="69"/>
        <v>0</v>
      </c>
      <c r="AF298" s="24">
        <f t="shared" si="69"/>
        <v>0</v>
      </c>
      <c r="AG298" s="24">
        <f t="shared" si="68"/>
        <v>0</v>
      </c>
      <c r="AH298" s="24">
        <f t="shared" si="68"/>
        <v>0</v>
      </c>
      <c r="AI298" s="24">
        <f t="shared" si="68"/>
        <v>0</v>
      </c>
      <c r="AJ298" s="24">
        <f t="shared" si="64"/>
        <v>0</v>
      </c>
      <c r="AK298" s="26">
        <f t="shared" ca="1" si="65"/>
        <v>-6.8076856821419618E-5</v>
      </c>
      <c r="AL298" s="34">
        <f t="shared" ca="1" si="67"/>
        <v>7.6074509972816173E-2</v>
      </c>
    </row>
    <row r="299" spans="1:38" x14ac:dyDescent="0.25">
      <c r="A299" s="4">
        <f t="shared" si="56"/>
        <v>5</v>
      </c>
      <c r="B299" s="4">
        <f t="shared" si="57"/>
        <v>2013</v>
      </c>
      <c r="C299" s="9">
        <v>41400</v>
      </c>
      <c r="D299" s="12">
        <f ca="1">(1+Returns!E299)*D298</f>
        <v>109131262.26601472</v>
      </c>
      <c r="E299" s="12">
        <f t="shared" ca="1" si="58"/>
        <v>107611110.5462923</v>
      </c>
      <c r="F299" s="12">
        <f t="shared" ca="1" si="59"/>
        <v>107600862.50638932</v>
      </c>
      <c r="G299" s="14">
        <f ca="1">G298*(1+Returns!G299)+AC299</f>
        <v>8548140.1568008866</v>
      </c>
      <c r="H299" s="14">
        <f ca="1">H298*(1+Returns!H299)+AD299</f>
        <v>10776012.504831927</v>
      </c>
      <c r="I299" s="14">
        <f ca="1">I298*(1+Returns!I299)+AE299</f>
        <v>5388222.2151383488</v>
      </c>
      <c r="J299" s="14">
        <f ca="1">J298*(1+Returns!J299)+AF299</f>
        <v>0</v>
      </c>
      <c r="K299" s="14">
        <f ca="1">K298*(1+Returns!K299)+AG299</f>
        <v>0</v>
      </c>
      <c r="L299" s="14">
        <f ca="1">L298*(1+Returns!L299)+AH299</f>
        <v>21551938.476073518</v>
      </c>
      <c r="M299" s="14">
        <f ca="1">M298*(1+Returns!M299)+AI299</f>
        <v>21552370.873671573</v>
      </c>
      <c r="N299" s="14">
        <f ca="1">N298*(1+Returns!N299)+AJ299-R299-T299</f>
        <v>39794426.319776043</v>
      </c>
      <c r="O299" s="17">
        <f ca="1">(Assumptions!$B$16 / 252)*F298</f>
        <v>3416.1095554692661</v>
      </c>
      <c r="P299" s="17">
        <f t="shared" ca="1" si="60"/>
        <v>10248.039902981986</v>
      </c>
      <c r="Q299" s="16">
        <f t="shared" si="61"/>
        <v>0</v>
      </c>
      <c r="R299" s="17">
        <f t="shared" si="62"/>
        <v>0</v>
      </c>
      <c r="S299" s="19">
        <f t="shared" si="63"/>
        <v>0</v>
      </c>
      <c r="T299" s="20">
        <f ca="1">IF(AND(S299=1,F298&gt;D298),[1]Assumptions!$B$19*(F298-D298),0)</f>
        <v>0</v>
      </c>
      <c r="U299" s="21">
        <f ca="1">OFFSET(Assumptions!$B$6,U$1-1,0)*$E299</f>
        <v>8608888.8437033854</v>
      </c>
      <c r="V299" s="21">
        <f ca="1">OFFSET(Assumptions!$B$6,V$1-1,0)*$E299</f>
        <v>10761111.054629231</v>
      </c>
      <c r="W299" s="21">
        <f ca="1">OFFSET(Assumptions!$B$6,W$1-1,0)*$E299</f>
        <v>5380555.5273146154</v>
      </c>
      <c r="X299" s="21">
        <f ca="1">OFFSET(Assumptions!$B$6,X$1-1,0)*$E299</f>
        <v>0</v>
      </c>
      <c r="Y299" s="21">
        <f ca="1">OFFSET(Assumptions!$B$6,Y$1-1,0)*$E299</f>
        <v>0</v>
      </c>
      <c r="Z299" s="21">
        <f ca="1">OFFSET(Assumptions!$B$6,Z$1-1,0)*$E299</f>
        <v>21522222.109258462</v>
      </c>
      <c r="AA299" s="21">
        <f ca="1">OFFSET(Assumptions!$B$6,AA$1-1,0)*$E299</f>
        <v>21522222.109258462</v>
      </c>
      <c r="AB299" s="21">
        <f ca="1">OFFSET(Assumptions!$B$6,AB$1-1,0)*$E299</f>
        <v>39816110.902128153</v>
      </c>
      <c r="AC299" s="24">
        <f t="shared" si="66"/>
        <v>0</v>
      </c>
      <c r="AD299" s="24">
        <f t="shared" si="69"/>
        <v>0</v>
      </c>
      <c r="AE299" s="24">
        <f t="shared" si="69"/>
        <v>0</v>
      </c>
      <c r="AF299" s="24">
        <f t="shared" si="69"/>
        <v>0</v>
      </c>
      <c r="AG299" s="24">
        <f t="shared" si="68"/>
        <v>0</v>
      </c>
      <c r="AH299" s="24">
        <f t="shared" si="68"/>
        <v>0</v>
      </c>
      <c r="AI299" s="24">
        <f t="shared" si="68"/>
        <v>0</v>
      </c>
      <c r="AJ299" s="24">
        <f t="shared" si="64"/>
        <v>0</v>
      </c>
      <c r="AK299" s="26">
        <f t="shared" ca="1" si="65"/>
        <v>-6.1227088194115709E-5</v>
      </c>
      <c r="AL299" s="34">
        <f t="shared" ca="1" si="67"/>
        <v>7.6008625063890722E-2</v>
      </c>
    </row>
    <row r="300" spans="1:38" x14ac:dyDescent="0.25">
      <c r="A300" s="4">
        <f t="shared" si="56"/>
        <v>5</v>
      </c>
      <c r="B300" s="4">
        <f t="shared" si="57"/>
        <v>2013</v>
      </c>
      <c r="C300" s="9">
        <v>41401</v>
      </c>
      <c r="D300" s="12">
        <f ca="1">(1+Returns!E300)*D299</f>
        <v>109161537.46079256</v>
      </c>
      <c r="E300" s="12">
        <f t="shared" ca="1" si="58"/>
        <v>107654507.40475875</v>
      </c>
      <c r="F300" s="12">
        <f t="shared" ca="1" si="59"/>
        <v>107640843.46445873</v>
      </c>
      <c r="G300" s="14">
        <f ca="1">G299*(1+Returns!G300)+AC300</f>
        <v>8563114.714632133</v>
      </c>
      <c r="H300" s="14">
        <f ca="1">H299*(1+Returns!H300)+AD300</f>
        <v>10779146.133615624</v>
      </c>
      <c r="I300" s="14">
        <f ca="1">I299*(1+Returns!I300)+AE300</f>
        <v>5389860.9277963666</v>
      </c>
      <c r="J300" s="14">
        <f ca="1">J299*(1+Returns!J300)+AF300</f>
        <v>0</v>
      </c>
      <c r="K300" s="14">
        <f ca="1">K299*(1+Returns!K300)+AG300</f>
        <v>0</v>
      </c>
      <c r="L300" s="14">
        <f ca="1">L299*(1+Returns!L300)+AH300</f>
        <v>21558176.922620859</v>
      </c>
      <c r="M300" s="14">
        <f ca="1">M299*(1+Returns!M300)+AI300</f>
        <v>21558753.281169739</v>
      </c>
      <c r="N300" s="14">
        <f ca="1">N299*(1+Returns!N300)+AJ300-R300-T300</f>
        <v>39805455.424924031</v>
      </c>
      <c r="O300" s="17">
        <f ca="1">(Assumptions!$B$16 / 252)*F299</f>
        <v>3415.9003970282324</v>
      </c>
      <c r="P300" s="17">
        <f t="shared" ca="1" si="60"/>
        <v>13663.940300010217</v>
      </c>
      <c r="Q300" s="16">
        <f t="shared" si="61"/>
        <v>0</v>
      </c>
      <c r="R300" s="17">
        <f t="shared" si="62"/>
        <v>0</v>
      </c>
      <c r="S300" s="19">
        <f t="shared" si="63"/>
        <v>0</v>
      </c>
      <c r="T300" s="20">
        <f ca="1">IF(AND(S300=1,F299&gt;D299),[1]Assumptions!$B$19*(F299-D299),0)</f>
        <v>0</v>
      </c>
      <c r="U300" s="21">
        <f ca="1">OFFSET(Assumptions!$B$6,U$1-1,0)*$E300</f>
        <v>8612360.5923807006</v>
      </c>
      <c r="V300" s="21">
        <f ca="1">OFFSET(Assumptions!$B$6,V$1-1,0)*$E300</f>
        <v>10765450.740475876</v>
      </c>
      <c r="W300" s="21">
        <f ca="1">OFFSET(Assumptions!$B$6,W$1-1,0)*$E300</f>
        <v>5382725.3702379381</v>
      </c>
      <c r="X300" s="21">
        <f ca="1">OFFSET(Assumptions!$B$6,X$1-1,0)*$E300</f>
        <v>0</v>
      </c>
      <c r="Y300" s="21">
        <f ca="1">OFFSET(Assumptions!$B$6,Y$1-1,0)*$E300</f>
        <v>0</v>
      </c>
      <c r="Z300" s="21">
        <f ca="1">OFFSET(Assumptions!$B$6,Z$1-1,0)*$E300</f>
        <v>21530901.480951753</v>
      </c>
      <c r="AA300" s="21">
        <f ca="1">OFFSET(Assumptions!$B$6,AA$1-1,0)*$E300</f>
        <v>21530901.480951753</v>
      </c>
      <c r="AB300" s="21">
        <f ca="1">OFFSET(Assumptions!$B$6,AB$1-1,0)*$E300</f>
        <v>39832167.739760734</v>
      </c>
      <c r="AC300" s="24">
        <f t="shared" si="66"/>
        <v>0</v>
      </c>
      <c r="AD300" s="24">
        <f t="shared" si="69"/>
        <v>0</v>
      </c>
      <c r="AE300" s="24">
        <f t="shared" si="69"/>
        <v>0</v>
      </c>
      <c r="AF300" s="24">
        <f t="shared" si="69"/>
        <v>0</v>
      </c>
      <c r="AG300" s="24">
        <f t="shared" si="68"/>
        <v>0</v>
      </c>
      <c r="AH300" s="24">
        <f t="shared" si="68"/>
        <v>0</v>
      </c>
      <c r="AI300" s="24">
        <f t="shared" si="68"/>
        <v>0</v>
      </c>
      <c r="AJ300" s="24">
        <f t="shared" si="64"/>
        <v>0</v>
      </c>
      <c r="AK300" s="26">
        <f t="shared" ca="1" si="65"/>
        <v>3.7156726385023653E-4</v>
      </c>
      <c r="AL300" s="34">
        <f t="shared" ca="1" si="67"/>
        <v>7.6408434644585022E-2</v>
      </c>
    </row>
    <row r="301" spans="1:38" x14ac:dyDescent="0.25">
      <c r="A301" s="4">
        <f t="shared" si="56"/>
        <v>5</v>
      </c>
      <c r="B301" s="4">
        <f t="shared" si="57"/>
        <v>2013</v>
      </c>
      <c r="C301" s="9">
        <v>41402</v>
      </c>
      <c r="D301" s="12">
        <f ca="1">(1+Returns!E301)*D300</f>
        <v>109191821.05451493</v>
      </c>
      <c r="E301" s="12">
        <f t="shared" ca="1" si="58"/>
        <v>107674681.57604352</v>
      </c>
      <c r="F301" s="12">
        <f t="shared" ca="1" si="59"/>
        <v>107657600.46610971</v>
      </c>
      <c r="G301" s="14">
        <f ca="1">G300*(1+Returns!G301)+AC301</f>
        <v>8554858.4230743963</v>
      </c>
      <c r="H301" s="14">
        <f ca="1">H300*(1+Returns!H301)+AD301</f>
        <v>10782280.673648205</v>
      </c>
      <c r="I301" s="14">
        <f ca="1">I300*(1+Returns!I301)+AE301</f>
        <v>5391500.1388338255</v>
      </c>
      <c r="J301" s="14">
        <f ca="1">J300*(1+Returns!J301)+AF301</f>
        <v>0</v>
      </c>
      <c r="K301" s="14">
        <f ca="1">K300*(1+Returns!K301)+AG301</f>
        <v>0</v>
      </c>
      <c r="L301" s="14">
        <f ca="1">L300*(1+Returns!L301)+AH301</f>
        <v>21564417.174955431</v>
      </c>
      <c r="M301" s="14">
        <f ca="1">M300*(1+Returns!M301)+AI301</f>
        <v>21565137.578721009</v>
      </c>
      <c r="N301" s="14">
        <f ca="1">N300*(1+Returns!N301)+AJ301-R301-T301</f>
        <v>39816487.586810648</v>
      </c>
      <c r="O301" s="17">
        <f ca="1">(Assumptions!$B$16 / 252)*F300</f>
        <v>3417.1696337923404</v>
      </c>
      <c r="P301" s="17">
        <f t="shared" ca="1" si="60"/>
        <v>17081.10993380256</v>
      </c>
      <c r="Q301" s="16">
        <f t="shared" si="61"/>
        <v>0</v>
      </c>
      <c r="R301" s="17">
        <f t="shared" si="62"/>
        <v>0</v>
      </c>
      <c r="S301" s="19">
        <f t="shared" si="63"/>
        <v>0</v>
      </c>
      <c r="T301" s="20">
        <f ca="1">IF(AND(S301=1,F300&gt;D300),[1]Assumptions!$B$19*(F300-D300),0)</f>
        <v>0</v>
      </c>
      <c r="U301" s="21">
        <f ca="1">OFFSET(Assumptions!$B$6,U$1-1,0)*$E301</f>
        <v>8613974.5260834806</v>
      </c>
      <c r="V301" s="21">
        <f ca="1">OFFSET(Assumptions!$B$6,V$1-1,0)*$E301</f>
        <v>10767468.157604352</v>
      </c>
      <c r="W301" s="21">
        <f ca="1">OFFSET(Assumptions!$B$6,W$1-1,0)*$E301</f>
        <v>5383734.0788021758</v>
      </c>
      <c r="X301" s="21">
        <f ca="1">OFFSET(Assumptions!$B$6,X$1-1,0)*$E301</f>
        <v>0</v>
      </c>
      <c r="Y301" s="21">
        <f ca="1">OFFSET(Assumptions!$B$6,Y$1-1,0)*$E301</f>
        <v>0</v>
      </c>
      <c r="Z301" s="21">
        <f ca="1">OFFSET(Assumptions!$B$6,Z$1-1,0)*$E301</f>
        <v>21534936.315208703</v>
      </c>
      <c r="AA301" s="21">
        <f ca="1">OFFSET(Assumptions!$B$6,AA$1-1,0)*$E301</f>
        <v>21534936.315208703</v>
      </c>
      <c r="AB301" s="21">
        <f ca="1">OFFSET(Assumptions!$B$6,AB$1-1,0)*$E301</f>
        <v>39839632.183136098</v>
      </c>
      <c r="AC301" s="24">
        <f t="shared" si="66"/>
        <v>0</v>
      </c>
      <c r="AD301" s="24">
        <f t="shared" si="69"/>
        <v>0</v>
      </c>
      <c r="AE301" s="24">
        <f t="shared" si="69"/>
        <v>0</v>
      </c>
      <c r="AF301" s="24">
        <f t="shared" si="69"/>
        <v>0</v>
      </c>
      <c r="AG301" s="24">
        <f t="shared" si="68"/>
        <v>0</v>
      </c>
      <c r="AH301" s="24">
        <f t="shared" si="68"/>
        <v>0</v>
      </c>
      <c r="AI301" s="24">
        <f t="shared" si="68"/>
        <v>0</v>
      </c>
      <c r="AJ301" s="24">
        <f t="shared" si="64"/>
        <v>0</v>
      </c>
      <c r="AK301" s="26">
        <f t="shared" ca="1" si="65"/>
        <v>1.5567512397374195E-4</v>
      </c>
      <c r="AL301" s="34">
        <f t="shared" ca="1" si="67"/>
        <v>7.6576004661094599E-2</v>
      </c>
    </row>
    <row r="302" spans="1:38" x14ac:dyDescent="0.25">
      <c r="A302" s="4">
        <f t="shared" si="56"/>
        <v>5</v>
      </c>
      <c r="B302" s="4">
        <f t="shared" si="57"/>
        <v>2013</v>
      </c>
      <c r="C302" s="9">
        <v>41403</v>
      </c>
      <c r="D302" s="12">
        <f ca="1">(1+Returns!E302)*D301</f>
        <v>109222072.64853808</v>
      </c>
      <c r="E302" s="12">
        <f t="shared" ca="1" si="58"/>
        <v>107675034.63206428</v>
      </c>
      <c r="F302" s="12">
        <f t="shared" ca="1" si="59"/>
        <v>107654535.82052839</v>
      </c>
      <c r="G302" s="14">
        <f ca="1">G301*(1+Returns!G302)+AC302</f>
        <v>8526810.7350453846</v>
      </c>
      <c r="H302" s="14">
        <f ca="1">H301*(1+Returns!H302)+AD302</f>
        <v>10785411.950306533</v>
      </c>
      <c r="I302" s="14">
        <f ca="1">I301*(1+Returns!I302)+AE302</f>
        <v>5393137.6687094886</v>
      </c>
      <c r="J302" s="14">
        <f ca="1">J301*(1+Returns!J302)+AF302</f>
        <v>0</v>
      </c>
      <c r="K302" s="14">
        <f ca="1">K301*(1+Returns!K302)+AG302</f>
        <v>0</v>
      </c>
      <c r="L302" s="14">
        <f ca="1">L301*(1+Returns!L302)+AH302</f>
        <v>21570650.920856327</v>
      </c>
      <c r="M302" s="14">
        <f ca="1">M301*(1+Returns!M302)+AI302</f>
        <v>21571515.269220877</v>
      </c>
      <c r="N302" s="14">
        <f ca="1">N301*(1+Returns!N302)+AJ302-R302-T302</f>
        <v>39827508.08792568</v>
      </c>
      <c r="O302" s="17">
        <f ca="1">(Assumptions!$B$16 / 252)*F301</f>
        <v>3417.7016020987207</v>
      </c>
      <c r="P302" s="17">
        <f t="shared" ca="1" si="60"/>
        <v>20498.811535901281</v>
      </c>
      <c r="Q302" s="16">
        <f t="shared" si="61"/>
        <v>0</v>
      </c>
      <c r="R302" s="17">
        <f t="shared" si="62"/>
        <v>0</v>
      </c>
      <c r="S302" s="19">
        <f t="shared" si="63"/>
        <v>0</v>
      </c>
      <c r="T302" s="20">
        <f ca="1">IF(AND(S302=1,F301&gt;D301),[1]Assumptions!$B$19*(F301-D301),0)</f>
        <v>0</v>
      </c>
      <c r="U302" s="21">
        <f ca="1">OFFSET(Assumptions!$B$6,U$1-1,0)*$E302</f>
        <v>8614002.7705651429</v>
      </c>
      <c r="V302" s="21">
        <f ca="1">OFFSET(Assumptions!$B$6,V$1-1,0)*$E302</f>
        <v>10767503.463206429</v>
      </c>
      <c r="W302" s="21">
        <f ca="1">OFFSET(Assumptions!$B$6,W$1-1,0)*$E302</f>
        <v>5383751.7316032145</v>
      </c>
      <c r="X302" s="21">
        <f ca="1">OFFSET(Assumptions!$B$6,X$1-1,0)*$E302</f>
        <v>0</v>
      </c>
      <c r="Y302" s="21">
        <f ca="1">OFFSET(Assumptions!$B$6,Y$1-1,0)*$E302</f>
        <v>0</v>
      </c>
      <c r="Z302" s="21">
        <f ca="1">OFFSET(Assumptions!$B$6,Z$1-1,0)*$E302</f>
        <v>21535006.926412858</v>
      </c>
      <c r="AA302" s="21">
        <f ca="1">OFFSET(Assumptions!$B$6,AA$1-1,0)*$E302</f>
        <v>21535006.926412858</v>
      </c>
      <c r="AB302" s="21">
        <f ca="1">OFFSET(Assumptions!$B$6,AB$1-1,0)*$E302</f>
        <v>39839762.813863784</v>
      </c>
      <c r="AC302" s="24">
        <f t="shared" si="66"/>
        <v>0</v>
      </c>
      <c r="AD302" s="24">
        <f t="shared" si="69"/>
        <v>0</v>
      </c>
      <c r="AE302" s="24">
        <f t="shared" si="69"/>
        <v>0</v>
      </c>
      <c r="AF302" s="24">
        <f t="shared" si="69"/>
        <v>0</v>
      </c>
      <c r="AG302" s="24">
        <f t="shared" si="68"/>
        <v>0</v>
      </c>
      <c r="AH302" s="24">
        <f t="shared" si="68"/>
        <v>0</v>
      </c>
      <c r="AI302" s="24">
        <f t="shared" si="68"/>
        <v>0</v>
      </c>
      <c r="AJ302" s="24">
        <f t="shared" si="64"/>
        <v>0</v>
      </c>
      <c r="AK302" s="26">
        <f t="shared" ca="1" si="65"/>
        <v>-2.8466597509657632E-5</v>
      </c>
      <c r="AL302" s="34">
        <f t="shared" ca="1" si="67"/>
        <v>7.65453582052813E-2</v>
      </c>
    </row>
    <row r="303" spans="1:38" x14ac:dyDescent="0.25">
      <c r="A303" s="4">
        <f t="shared" si="56"/>
        <v>5</v>
      </c>
      <c r="B303" s="4">
        <f t="shared" si="57"/>
        <v>2013</v>
      </c>
      <c r="C303" s="9">
        <v>41404</v>
      </c>
      <c r="D303" s="12">
        <f ca="1">(1+Returns!E303)*D302</f>
        <v>109252373.03593224</v>
      </c>
      <c r="E303" s="12">
        <f t="shared" ca="1" si="58"/>
        <v>107693941.27383789</v>
      </c>
      <c r="F303" s="12">
        <f t="shared" ca="1" si="59"/>
        <v>107670024.85799024</v>
      </c>
      <c r="G303" s="14">
        <f ca="1">G302*(1+Returns!G303)+AC303</f>
        <v>8517270.5934016015</v>
      </c>
      <c r="H303" s="14">
        <f ca="1">H302*(1+Returns!H303)+AD303</f>
        <v>10788548.312417876</v>
      </c>
      <c r="I303" s="14">
        <f ca="1">I302*(1+Returns!I303)+AE303</f>
        <v>5394777.8762976835</v>
      </c>
      <c r="J303" s="14">
        <f ca="1">J302*(1+Returns!J303)+AF303</f>
        <v>0</v>
      </c>
      <c r="K303" s="14">
        <f ca="1">K302*(1+Returns!K303)+AG303</f>
        <v>0</v>
      </c>
      <c r="L303" s="14">
        <f ca="1">L302*(1+Returns!L303)+AH303</f>
        <v>21576894.783927415</v>
      </c>
      <c r="M303" s="14">
        <f ca="1">M302*(1+Returns!M303)+AI303</f>
        <v>21577903.346041199</v>
      </c>
      <c r="N303" s="14">
        <f ca="1">N302*(1+Returns!N303)+AJ303-R303-T303</f>
        <v>39838546.361752123</v>
      </c>
      <c r="O303" s="17">
        <f ca="1">(Assumptions!$B$16 / 252)*F302</f>
        <v>3417.604311762806</v>
      </c>
      <c r="P303" s="17">
        <f t="shared" ca="1" si="60"/>
        <v>23916.415847664088</v>
      </c>
      <c r="Q303" s="16">
        <f t="shared" si="61"/>
        <v>0</v>
      </c>
      <c r="R303" s="17">
        <f t="shared" si="62"/>
        <v>0</v>
      </c>
      <c r="S303" s="19">
        <f t="shared" si="63"/>
        <v>0</v>
      </c>
      <c r="T303" s="20">
        <f ca="1">IF(AND(S303=1,F302&gt;D302),[1]Assumptions!$B$19*(F302-D302),0)</f>
        <v>0</v>
      </c>
      <c r="U303" s="21">
        <f ca="1">OFFSET(Assumptions!$B$6,U$1-1,0)*$E303</f>
        <v>8615515.3019070309</v>
      </c>
      <c r="V303" s="21">
        <f ca="1">OFFSET(Assumptions!$B$6,V$1-1,0)*$E303</f>
        <v>10769394.127383791</v>
      </c>
      <c r="W303" s="21">
        <f ca="1">OFFSET(Assumptions!$B$6,W$1-1,0)*$E303</f>
        <v>5384697.0636918955</v>
      </c>
      <c r="X303" s="21">
        <f ca="1">OFFSET(Assumptions!$B$6,X$1-1,0)*$E303</f>
        <v>0</v>
      </c>
      <c r="Y303" s="21">
        <f ca="1">OFFSET(Assumptions!$B$6,Y$1-1,0)*$E303</f>
        <v>0</v>
      </c>
      <c r="Z303" s="21">
        <f ca="1">OFFSET(Assumptions!$B$6,Z$1-1,0)*$E303</f>
        <v>21538788.254767582</v>
      </c>
      <c r="AA303" s="21">
        <f ca="1">OFFSET(Assumptions!$B$6,AA$1-1,0)*$E303</f>
        <v>21538788.254767582</v>
      </c>
      <c r="AB303" s="21">
        <f ca="1">OFFSET(Assumptions!$B$6,AB$1-1,0)*$E303</f>
        <v>39846758.271320023</v>
      </c>
      <c r="AC303" s="24">
        <f t="shared" si="66"/>
        <v>0</v>
      </c>
      <c r="AD303" s="24">
        <f t="shared" si="69"/>
        <v>0</v>
      </c>
      <c r="AE303" s="24">
        <f t="shared" si="69"/>
        <v>0</v>
      </c>
      <c r="AF303" s="24">
        <f t="shared" si="69"/>
        <v>0</v>
      </c>
      <c r="AG303" s="24">
        <f t="shared" si="68"/>
        <v>0</v>
      </c>
      <c r="AH303" s="24">
        <f t="shared" si="68"/>
        <v>0</v>
      </c>
      <c r="AI303" s="24">
        <f t="shared" si="68"/>
        <v>0</v>
      </c>
      <c r="AJ303" s="24">
        <f t="shared" si="64"/>
        <v>0</v>
      </c>
      <c r="AK303" s="26">
        <f t="shared" ca="1" si="65"/>
        <v>1.4387723976327926E-4</v>
      </c>
      <c r="AL303" s="34">
        <f t="shared" ca="1" si="67"/>
        <v>7.6700248579899766E-2</v>
      </c>
    </row>
    <row r="304" spans="1:38" x14ac:dyDescent="0.25">
      <c r="A304" s="4">
        <f t="shared" si="56"/>
        <v>5</v>
      </c>
      <c r="B304" s="4">
        <f t="shared" si="57"/>
        <v>2013</v>
      </c>
      <c r="C304" s="9">
        <v>41407</v>
      </c>
      <c r="D304" s="12">
        <f ca="1">(1+Returns!E304)*D303</f>
        <v>109282641.40588185</v>
      </c>
      <c r="E304" s="12">
        <f t="shared" ca="1" si="58"/>
        <v>107715575.66175437</v>
      </c>
      <c r="F304" s="12">
        <f t="shared" ca="1" si="59"/>
        <v>107688241.14987947</v>
      </c>
      <c r="G304" s="14">
        <f ca="1">G303*(1+Returns!G304)+AC304</f>
        <v>8510487.933748493</v>
      </c>
      <c r="H304" s="14">
        <f ca="1">H303*(1+Returns!H304)+AD304</f>
        <v>10791681.409257999</v>
      </c>
      <c r="I304" s="14">
        <f ca="1">I303*(1+Returns!I304)+AE304</f>
        <v>5396416.4017020278</v>
      </c>
      <c r="J304" s="14">
        <f ca="1">J303*(1+Returns!J304)+AF304</f>
        <v>0</v>
      </c>
      <c r="K304" s="14">
        <f ca="1">K303*(1+Returns!K304)+AG304</f>
        <v>0</v>
      </c>
      <c r="L304" s="14">
        <f ca="1">L303*(1+Returns!L304)+AH304</f>
        <v>21583132.136800069</v>
      </c>
      <c r="M304" s="14">
        <f ca="1">M303*(1+Returns!M304)+AI304</f>
        <v>21584284.811898988</v>
      </c>
      <c r="N304" s="14">
        <f ca="1">N303*(1+Returns!N304)+AJ304-R304-T304</f>
        <v>39849572.968346782</v>
      </c>
      <c r="O304" s="17">
        <f ca="1">(Assumptions!$B$16 / 252)*F303</f>
        <v>3418.0960272377852</v>
      </c>
      <c r="P304" s="17">
        <f t="shared" ca="1" si="60"/>
        <v>27334.511874901873</v>
      </c>
      <c r="Q304" s="16">
        <f t="shared" si="61"/>
        <v>0</v>
      </c>
      <c r="R304" s="17">
        <f t="shared" si="62"/>
        <v>0</v>
      </c>
      <c r="S304" s="19">
        <f t="shared" si="63"/>
        <v>0</v>
      </c>
      <c r="T304" s="20">
        <f ca="1">IF(AND(S304=1,F303&gt;D303),[1]Assumptions!$B$19*(F303-D303),0)</f>
        <v>0</v>
      </c>
      <c r="U304" s="21">
        <f ca="1">OFFSET(Assumptions!$B$6,U$1-1,0)*$E304</f>
        <v>8617246.05294035</v>
      </c>
      <c r="V304" s="21">
        <f ca="1">OFFSET(Assumptions!$B$6,V$1-1,0)*$E304</f>
        <v>10771557.566175438</v>
      </c>
      <c r="W304" s="21">
        <f ca="1">OFFSET(Assumptions!$B$6,W$1-1,0)*$E304</f>
        <v>5385778.7830877192</v>
      </c>
      <c r="X304" s="21">
        <f ca="1">OFFSET(Assumptions!$B$6,X$1-1,0)*$E304</f>
        <v>0</v>
      </c>
      <c r="Y304" s="21">
        <f ca="1">OFFSET(Assumptions!$B$6,Y$1-1,0)*$E304</f>
        <v>0</v>
      </c>
      <c r="Z304" s="21">
        <f ca="1">OFFSET(Assumptions!$B$6,Z$1-1,0)*$E304</f>
        <v>21543115.132350877</v>
      </c>
      <c r="AA304" s="21">
        <f ca="1">OFFSET(Assumptions!$B$6,AA$1-1,0)*$E304</f>
        <v>21543115.132350877</v>
      </c>
      <c r="AB304" s="21">
        <f ca="1">OFFSET(Assumptions!$B$6,AB$1-1,0)*$E304</f>
        <v>39854762.994849116</v>
      </c>
      <c r="AC304" s="24">
        <f t="shared" si="66"/>
        <v>0</v>
      </c>
      <c r="AD304" s="24">
        <f t="shared" si="69"/>
        <v>0</v>
      </c>
      <c r="AE304" s="24">
        <f t="shared" si="69"/>
        <v>0</v>
      </c>
      <c r="AF304" s="24">
        <f t="shared" si="69"/>
        <v>0</v>
      </c>
      <c r="AG304" s="24">
        <f t="shared" si="68"/>
        <v>0</v>
      </c>
      <c r="AH304" s="24">
        <f t="shared" si="68"/>
        <v>0</v>
      </c>
      <c r="AI304" s="24">
        <f t="shared" si="68"/>
        <v>0</v>
      </c>
      <c r="AJ304" s="24">
        <f t="shared" si="64"/>
        <v>0</v>
      </c>
      <c r="AK304" s="26">
        <f t="shared" ca="1" si="65"/>
        <v>1.6918628850759454E-4</v>
      </c>
      <c r="AL304" s="34">
        <f t="shared" ca="1" si="67"/>
        <v>7.6882411498792269E-2</v>
      </c>
    </row>
    <row r="305" spans="1:38" x14ac:dyDescent="0.25">
      <c r="A305" s="4">
        <f t="shared" si="56"/>
        <v>5</v>
      </c>
      <c r="B305" s="4">
        <f t="shared" si="57"/>
        <v>2013</v>
      </c>
      <c r="C305" s="9">
        <v>41408</v>
      </c>
      <c r="D305" s="12">
        <f ca="1">(1+Returns!E305)*D304</f>
        <v>109312877.72710603</v>
      </c>
      <c r="E305" s="12">
        <f t="shared" ca="1" si="58"/>
        <v>107741215.0964044</v>
      </c>
      <c r="F305" s="12">
        <f t="shared" ca="1" si="59"/>
        <v>107710461.91020729</v>
      </c>
      <c r="G305" s="14">
        <f ca="1">G304*(1+Returns!G305)+AC305</f>
        <v>8507740.0870740134</v>
      </c>
      <c r="H305" s="14">
        <f ca="1">H304*(1+Returns!H305)+AD305</f>
        <v>10794811.237433081</v>
      </c>
      <c r="I305" s="14">
        <f ca="1">I304*(1+Returns!I305)+AE305</f>
        <v>5398053.2430673018</v>
      </c>
      <c r="J305" s="14">
        <f ca="1">J304*(1+Returns!J305)+AF305</f>
        <v>0</v>
      </c>
      <c r="K305" s="14">
        <f ca="1">K304*(1+Returns!K305)+AG305</f>
        <v>0</v>
      </c>
      <c r="L305" s="14">
        <f ca="1">L304*(1+Returns!L305)+AH305</f>
        <v>21589362.972748723</v>
      </c>
      <c r="M305" s="14">
        <f ca="1">M304*(1+Returns!M305)+AI305</f>
        <v>21590659.659756012</v>
      </c>
      <c r="N305" s="14">
        <f ca="1">N304*(1+Returns!N305)+AJ305-R305-T305</f>
        <v>39860587.896325253</v>
      </c>
      <c r="O305" s="17">
        <f ca="1">(Assumptions!$B$16 / 252)*F304</f>
        <v>3418.6743222183959</v>
      </c>
      <c r="P305" s="17">
        <f t="shared" ca="1" si="60"/>
        <v>30753.186197120267</v>
      </c>
      <c r="Q305" s="16">
        <f t="shared" si="61"/>
        <v>0</v>
      </c>
      <c r="R305" s="17">
        <f t="shared" si="62"/>
        <v>0</v>
      </c>
      <c r="S305" s="19">
        <f t="shared" si="63"/>
        <v>0</v>
      </c>
      <c r="T305" s="20">
        <f ca="1">IF(AND(S305=1,F304&gt;D304),[1]Assumptions!$B$19*(F304-D304),0)</f>
        <v>0</v>
      </c>
      <c r="U305" s="21">
        <f ca="1">OFFSET(Assumptions!$B$6,U$1-1,0)*$E305</f>
        <v>8619297.2077123523</v>
      </c>
      <c r="V305" s="21">
        <f ca="1">OFFSET(Assumptions!$B$6,V$1-1,0)*$E305</f>
        <v>10774121.50964044</v>
      </c>
      <c r="W305" s="21">
        <f ca="1">OFFSET(Assumptions!$B$6,W$1-1,0)*$E305</f>
        <v>5387060.7548202202</v>
      </c>
      <c r="X305" s="21">
        <f ca="1">OFFSET(Assumptions!$B$6,X$1-1,0)*$E305</f>
        <v>0</v>
      </c>
      <c r="Y305" s="21">
        <f ca="1">OFFSET(Assumptions!$B$6,Y$1-1,0)*$E305</f>
        <v>0</v>
      </c>
      <c r="Z305" s="21">
        <f ca="1">OFFSET(Assumptions!$B$6,Z$1-1,0)*$E305</f>
        <v>21548243.019280881</v>
      </c>
      <c r="AA305" s="21">
        <f ca="1">OFFSET(Assumptions!$B$6,AA$1-1,0)*$E305</f>
        <v>21548243.019280881</v>
      </c>
      <c r="AB305" s="21">
        <f ca="1">OFFSET(Assumptions!$B$6,AB$1-1,0)*$E305</f>
        <v>39864249.585669629</v>
      </c>
      <c r="AC305" s="24">
        <f t="shared" si="66"/>
        <v>0</v>
      </c>
      <c r="AD305" s="24">
        <f t="shared" si="69"/>
        <v>0</v>
      </c>
      <c r="AE305" s="24">
        <f t="shared" si="69"/>
        <v>0</v>
      </c>
      <c r="AF305" s="24">
        <f t="shared" si="69"/>
        <v>0</v>
      </c>
      <c r="AG305" s="24">
        <f t="shared" si="68"/>
        <v>0</v>
      </c>
      <c r="AH305" s="24">
        <f t="shared" si="68"/>
        <v>0</v>
      </c>
      <c r="AI305" s="24">
        <f t="shared" si="68"/>
        <v>0</v>
      </c>
      <c r="AJ305" s="24">
        <f t="shared" si="64"/>
        <v>0</v>
      </c>
      <c r="AK305" s="26">
        <f t="shared" ca="1" si="65"/>
        <v>2.0634342329817201E-4</v>
      </c>
      <c r="AL305" s="34">
        <f t="shared" ca="1" si="67"/>
        <v>7.710461910207056E-2</v>
      </c>
    </row>
    <row r="306" spans="1:38" x14ac:dyDescent="0.25">
      <c r="A306" s="4">
        <f t="shared" si="56"/>
        <v>5</v>
      </c>
      <c r="B306" s="4">
        <f t="shared" si="57"/>
        <v>2013</v>
      </c>
      <c r="C306" s="9">
        <v>41409</v>
      </c>
      <c r="D306" s="12">
        <f ca="1">(1+Returns!E306)*D305</f>
        <v>109343122.41411558</v>
      </c>
      <c r="E306" s="12">
        <f t="shared" ca="1" si="58"/>
        <v>107764129.87900627</v>
      </c>
      <c r="F306" s="12">
        <f t="shared" ca="1" si="59"/>
        <v>107729957.31306596</v>
      </c>
      <c r="G306" s="14">
        <f ca="1">G305*(1+Returns!G306)+AC306</f>
        <v>8502259.4579077512</v>
      </c>
      <c r="H306" s="14">
        <f ca="1">H305*(1+Returns!H306)+AD306</f>
        <v>10797941.973328104</v>
      </c>
      <c r="I306" s="14">
        <f ca="1">I305*(1+Returns!I306)+AE306</f>
        <v>5399690.5809194027</v>
      </c>
      <c r="J306" s="14">
        <f ca="1">J305*(1+Returns!J306)+AF306</f>
        <v>0</v>
      </c>
      <c r="K306" s="14">
        <f ca="1">K305*(1+Returns!K306)+AG306</f>
        <v>0</v>
      </c>
      <c r="L306" s="14">
        <f ca="1">L305*(1+Returns!L306)+AH306</f>
        <v>21595595.607477847</v>
      </c>
      <c r="M306" s="14">
        <f ca="1">M305*(1+Returns!M306)+AI306</f>
        <v>21597036.390403483</v>
      </c>
      <c r="N306" s="14">
        <f ca="1">N305*(1+Returns!N306)+AJ306-R306-T306</f>
        <v>39871605.868969679</v>
      </c>
      <c r="O306" s="17">
        <f ca="1">(Assumptions!$B$16 / 252)*F305</f>
        <v>3419.3797431811836</v>
      </c>
      <c r="P306" s="17">
        <f t="shared" ca="1" si="60"/>
        <v>34172.565940301451</v>
      </c>
      <c r="Q306" s="16">
        <f t="shared" si="61"/>
        <v>0</v>
      </c>
      <c r="R306" s="17">
        <f t="shared" si="62"/>
        <v>0</v>
      </c>
      <c r="S306" s="19">
        <f t="shared" si="63"/>
        <v>0</v>
      </c>
      <c r="T306" s="20">
        <f ca="1">IF(AND(S306=1,F305&gt;D305),[1]Assumptions!$B$19*(F305-D305),0)</f>
        <v>0</v>
      </c>
      <c r="U306" s="21">
        <f ca="1">OFFSET(Assumptions!$B$6,U$1-1,0)*$E306</f>
        <v>8621130.3903205022</v>
      </c>
      <c r="V306" s="21">
        <f ca="1">OFFSET(Assumptions!$B$6,V$1-1,0)*$E306</f>
        <v>10776412.987900628</v>
      </c>
      <c r="W306" s="21">
        <f ca="1">OFFSET(Assumptions!$B$6,W$1-1,0)*$E306</f>
        <v>5388206.4939503139</v>
      </c>
      <c r="X306" s="21">
        <f ca="1">OFFSET(Assumptions!$B$6,X$1-1,0)*$E306</f>
        <v>0</v>
      </c>
      <c r="Y306" s="21">
        <f ca="1">OFFSET(Assumptions!$B$6,Y$1-1,0)*$E306</f>
        <v>0</v>
      </c>
      <c r="Z306" s="21">
        <f ca="1">OFFSET(Assumptions!$B$6,Z$1-1,0)*$E306</f>
        <v>21552825.975801256</v>
      </c>
      <c r="AA306" s="21">
        <f ca="1">OFFSET(Assumptions!$B$6,AA$1-1,0)*$E306</f>
        <v>21552825.975801256</v>
      </c>
      <c r="AB306" s="21">
        <f ca="1">OFFSET(Assumptions!$B$6,AB$1-1,0)*$E306</f>
        <v>39872728.055232316</v>
      </c>
      <c r="AC306" s="24">
        <f t="shared" si="66"/>
        <v>0</v>
      </c>
      <c r="AD306" s="24">
        <f t="shared" si="69"/>
        <v>0</v>
      </c>
      <c r="AE306" s="24">
        <f t="shared" si="69"/>
        <v>0</v>
      </c>
      <c r="AF306" s="24">
        <f t="shared" si="69"/>
        <v>0</v>
      </c>
      <c r="AG306" s="24">
        <f t="shared" si="68"/>
        <v>0</v>
      </c>
      <c r="AH306" s="24">
        <f t="shared" si="68"/>
        <v>0</v>
      </c>
      <c r="AI306" s="24">
        <f t="shared" si="68"/>
        <v>0</v>
      </c>
      <c r="AJ306" s="24">
        <f t="shared" si="64"/>
        <v>0</v>
      </c>
      <c r="AK306" s="26">
        <f t="shared" ca="1" si="65"/>
        <v>1.8099822907569063E-4</v>
      </c>
      <c r="AL306" s="34">
        <f t="shared" ca="1" si="67"/>
        <v>7.7299573130657384E-2</v>
      </c>
    </row>
    <row r="307" spans="1:38" x14ac:dyDescent="0.25">
      <c r="A307" s="4">
        <f t="shared" si="56"/>
        <v>5</v>
      </c>
      <c r="B307" s="4">
        <f t="shared" si="57"/>
        <v>2013</v>
      </c>
      <c r="C307" s="9">
        <v>41410</v>
      </c>
      <c r="D307" s="12">
        <f ca="1">(1+Returns!E307)*D306</f>
        <v>109373375.46922512</v>
      </c>
      <c r="E307" s="12">
        <f t="shared" ca="1" si="58"/>
        <v>107765529.62349334</v>
      </c>
      <c r="F307" s="12">
        <f t="shared" ca="1" si="59"/>
        <v>107727937.05890818</v>
      </c>
      <c r="G307" s="14">
        <f ca="1">G306*(1+Returns!G307)+AC307</f>
        <v>8475255.6578522231</v>
      </c>
      <c r="H307" s="14">
        <f ca="1">H306*(1+Returns!H307)+AD307</f>
        <v>10801073.617206326</v>
      </c>
      <c r="I307" s="14">
        <f ca="1">I306*(1+Returns!I307)+AE307</f>
        <v>5401328.4154089242</v>
      </c>
      <c r="J307" s="14">
        <f ca="1">J306*(1+Returns!J307)+AF307</f>
        <v>0</v>
      </c>
      <c r="K307" s="14">
        <f ca="1">K306*(1+Returns!K307)+AG307</f>
        <v>0</v>
      </c>
      <c r="L307" s="14">
        <f ca="1">L306*(1+Returns!L307)+AH307</f>
        <v>21601830.041506734</v>
      </c>
      <c r="M307" s="14">
        <f ca="1">M306*(1+Returns!M307)+AI307</f>
        <v>21603415.004397474</v>
      </c>
      <c r="N307" s="14">
        <f ca="1">N306*(1+Returns!N307)+AJ307-R307-T307</f>
        <v>39882626.887121655</v>
      </c>
      <c r="O307" s="17">
        <f ca="1">(Assumptions!$B$16 / 252)*F306</f>
        <v>3419.9986448592367</v>
      </c>
      <c r="P307" s="17">
        <f t="shared" ca="1" si="60"/>
        <v>37592.56458516069</v>
      </c>
      <c r="Q307" s="16">
        <f t="shared" si="61"/>
        <v>0</v>
      </c>
      <c r="R307" s="17">
        <f t="shared" si="62"/>
        <v>0</v>
      </c>
      <c r="S307" s="19">
        <f t="shared" si="63"/>
        <v>0</v>
      </c>
      <c r="T307" s="20">
        <f ca="1">IF(AND(S307=1,F306&gt;D306),[1]Assumptions!$B$19*(F306-D306),0)</f>
        <v>0</v>
      </c>
      <c r="U307" s="21">
        <f ca="1">OFFSET(Assumptions!$B$6,U$1-1,0)*$E307</f>
        <v>8621242.3698794674</v>
      </c>
      <c r="V307" s="21">
        <f ca="1">OFFSET(Assumptions!$B$6,V$1-1,0)*$E307</f>
        <v>10776552.962349335</v>
      </c>
      <c r="W307" s="21">
        <f ca="1">OFFSET(Assumptions!$B$6,W$1-1,0)*$E307</f>
        <v>5388276.4811746674</v>
      </c>
      <c r="X307" s="21">
        <f ca="1">OFFSET(Assumptions!$B$6,X$1-1,0)*$E307</f>
        <v>0</v>
      </c>
      <c r="Y307" s="21">
        <f ca="1">OFFSET(Assumptions!$B$6,Y$1-1,0)*$E307</f>
        <v>0</v>
      </c>
      <c r="Z307" s="21">
        <f ca="1">OFFSET(Assumptions!$B$6,Z$1-1,0)*$E307</f>
        <v>21553105.924698669</v>
      </c>
      <c r="AA307" s="21">
        <f ca="1">OFFSET(Assumptions!$B$6,AA$1-1,0)*$E307</f>
        <v>21553105.924698669</v>
      </c>
      <c r="AB307" s="21">
        <f ca="1">OFFSET(Assumptions!$B$6,AB$1-1,0)*$E307</f>
        <v>39873245.96069254</v>
      </c>
      <c r="AC307" s="24">
        <f t="shared" si="66"/>
        <v>0</v>
      </c>
      <c r="AD307" s="24">
        <f t="shared" si="69"/>
        <v>0</v>
      </c>
      <c r="AE307" s="24">
        <f t="shared" si="69"/>
        <v>0</v>
      </c>
      <c r="AF307" s="24">
        <f t="shared" si="69"/>
        <v>0</v>
      </c>
      <c r="AG307" s="24">
        <f t="shared" si="68"/>
        <v>0</v>
      </c>
      <c r="AH307" s="24">
        <f t="shared" si="68"/>
        <v>0</v>
      </c>
      <c r="AI307" s="24">
        <f t="shared" si="68"/>
        <v>0</v>
      </c>
      <c r="AJ307" s="24">
        <f t="shared" si="64"/>
        <v>0</v>
      </c>
      <c r="AK307" s="26">
        <f t="shared" ca="1" si="65"/>
        <v>-1.8752946795541625E-5</v>
      </c>
      <c r="AL307" s="34">
        <f t="shared" ca="1" si="67"/>
        <v>7.7279370589079521E-2</v>
      </c>
    </row>
    <row r="308" spans="1:38" x14ac:dyDescent="0.25">
      <c r="A308" s="4">
        <f t="shared" si="56"/>
        <v>5</v>
      </c>
      <c r="B308" s="4">
        <f t="shared" si="57"/>
        <v>2013</v>
      </c>
      <c r="C308" s="9">
        <v>41411</v>
      </c>
      <c r="D308" s="12">
        <f ca="1">(1+Returns!E308)*D307</f>
        <v>109403636.89474995</v>
      </c>
      <c r="E308" s="12">
        <f t="shared" ca="1" si="58"/>
        <v>107792260.33163241</v>
      </c>
      <c r="F308" s="12">
        <f t="shared" ca="1" si="59"/>
        <v>107751247.83253744</v>
      </c>
      <c r="G308" s="14">
        <f ca="1">G307*(1+Returns!G308)+AC308</f>
        <v>8473574.6863427721</v>
      </c>
      <c r="H308" s="14">
        <f ca="1">H307*(1+Returns!H308)+AD308</f>
        <v>10804206.169331083</v>
      </c>
      <c r="I308" s="14">
        <f ca="1">I307*(1+Returns!I308)+AE308</f>
        <v>5402966.7466865079</v>
      </c>
      <c r="J308" s="14">
        <f ca="1">J307*(1+Returns!J308)+AF308</f>
        <v>0</v>
      </c>
      <c r="K308" s="14">
        <f ca="1">K307*(1+Returns!K308)+AG308</f>
        <v>0</v>
      </c>
      <c r="L308" s="14">
        <f ca="1">L307*(1+Returns!L308)+AH308</f>
        <v>21608066.275354825</v>
      </c>
      <c r="M308" s="14">
        <f ca="1">M307*(1+Returns!M308)+AI308</f>
        <v>21609795.502294227</v>
      </c>
      <c r="N308" s="14">
        <f ca="1">N307*(1+Returns!N308)+AJ308-R308-T308</f>
        <v>39893650.951622993</v>
      </c>
      <c r="O308" s="17">
        <f ca="1">(Assumptions!$B$16 / 252)*F307</f>
        <v>3419.9345098066087</v>
      </c>
      <c r="P308" s="17">
        <f t="shared" ca="1" si="60"/>
        <v>41012.499094967301</v>
      </c>
      <c r="Q308" s="16">
        <f t="shared" si="61"/>
        <v>0</v>
      </c>
      <c r="R308" s="17">
        <f t="shared" si="62"/>
        <v>0</v>
      </c>
      <c r="S308" s="19">
        <f t="shared" si="63"/>
        <v>0</v>
      </c>
      <c r="T308" s="20">
        <f ca="1">IF(AND(S308=1,F307&gt;D307),[1]Assumptions!$B$19*(F307-D307),0)</f>
        <v>0</v>
      </c>
      <c r="U308" s="21">
        <f ca="1">OFFSET(Assumptions!$B$6,U$1-1,0)*$E308</f>
        <v>8623380.8265305925</v>
      </c>
      <c r="V308" s="21">
        <f ca="1">OFFSET(Assumptions!$B$6,V$1-1,0)*$E308</f>
        <v>10779226.033163242</v>
      </c>
      <c r="W308" s="21">
        <f ca="1">OFFSET(Assumptions!$B$6,W$1-1,0)*$E308</f>
        <v>5389613.016581621</v>
      </c>
      <c r="X308" s="21">
        <f ca="1">OFFSET(Assumptions!$B$6,X$1-1,0)*$E308</f>
        <v>0</v>
      </c>
      <c r="Y308" s="21">
        <f ca="1">OFFSET(Assumptions!$B$6,Y$1-1,0)*$E308</f>
        <v>0</v>
      </c>
      <c r="Z308" s="21">
        <f ca="1">OFFSET(Assumptions!$B$6,Z$1-1,0)*$E308</f>
        <v>21558452.066326484</v>
      </c>
      <c r="AA308" s="21">
        <f ca="1">OFFSET(Assumptions!$B$6,AA$1-1,0)*$E308</f>
        <v>21558452.066326484</v>
      </c>
      <c r="AB308" s="21">
        <f ca="1">OFFSET(Assumptions!$B$6,AB$1-1,0)*$E308</f>
        <v>39883136.322703987</v>
      </c>
      <c r="AC308" s="24">
        <f t="shared" si="66"/>
        <v>0</v>
      </c>
      <c r="AD308" s="24">
        <f t="shared" si="69"/>
        <v>0</v>
      </c>
      <c r="AE308" s="24">
        <f t="shared" si="69"/>
        <v>0</v>
      </c>
      <c r="AF308" s="24">
        <f t="shared" si="69"/>
        <v>0</v>
      </c>
      <c r="AG308" s="24">
        <f t="shared" si="68"/>
        <v>0</v>
      </c>
      <c r="AH308" s="24">
        <f t="shared" si="68"/>
        <v>0</v>
      </c>
      <c r="AI308" s="24">
        <f t="shared" si="68"/>
        <v>0</v>
      </c>
      <c r="AJ308" s="24">
        <f t="shared" si="64"/>
        <v>0</v>
      </c>
      <c r="AK308" s="26">
        <f t="shared" ca="1" si="65"/>
        <v>2.1638559379932865E-4</v>
      </c>
      <c r="AL308" s="34">
        <f t="shared" ca="1" si="67"/>
        <v>7.7512478325372225E-2</v>
      </c>
    </row>
    <row r="309" spans="1:38" x14ac:dyDescent="0.25">
      <c r="A309" s="4">
        <f t="shared" si="56"/>
        <v>5</v>
      </c>
      <c r="B309" s="4">
        <f t="shared" si="57"/>
        <v>2013</v>
      </c>
      <c r="C309" s="9">
        <v>41414</v>
      </c>
      <c r="D309" s="12">
        <f ca="1">(1+Returns!E309)*D308</f>
        <v>109433906.69300599</v>
      </c>
      <c r="E309" s="12">
        <f t="shared" ca="1" si="58"/>
        <v>107846375.82115203</v>
      </c>
      <c r="F309" s="12">
        <f t="shared" ca="1" si="59"/>
        <v>107801942.6475227</v>
      </c>
      <c r="G309" s="14">
        <f ca="1">G308*(1+Returns!G309)+AC309</f>
        <v>8499270.3587758169</v>
      </c>
      <c r="H309" s="14">
        <f ca="1">H308*(1+Returns!H309)+AD309</f>
        <v>10807339.629965786</v>
      </c>
      <c r="I309" s="14">
        <f ca="1">I308*(1+Returns!I309)+AE309</f>
        <v>5404605.5749028381</v>
      </c>
      <c r="J309" s="14">
        <f ca="1">J308*(1+Returns!J309)+AF309</f>
        <v>0</v>
      </c>
      <c r="K309" s="14">
        <f ca="1">K308*(1+Returns!K309)+AG309</f>
        <v>0</v>
      </c>
      <c r="L309" s="14">
        <f ca="1">L308*(1+Returns!L309)+AH309</f>
        <v>21614304.309541706</v>
      </c>
      <c r="M309" s="14">
        <f ca="1">M308*(1+Returns!M309)+AI309</f>
        <v>21616177.884650145</v>
      </c>
      <c r="N309" s="14">
        <f ca="1">N308*(1+Returns!N309)+AJ309-R309-T309</f>
        <v>39904678.063315742</v>
      </c>
      <c r="O309" s="17">
        <f ca="1">(Assumptions!$B$16 / 252)*F308</f>
        <v>3420.6745343662678</v>
      </c>
      <c r="P309" s="17">
        <f t="shared" ca="1" si="60"/>
        <v>44433.173629333571</v>
      </c>
      <c r="Q309" s="16">
        <f t="shared" si="61"/>
        <v>0</v>
      </c>
      <c r="R309" s="17">
        <f t="shared" si="62"/>
        <v>0</v>
      </c>
      <c r="S309" s="19">
        <f t="shared" si="63"/>
        <v>0</v>
      </c>
      <c r="T309" s="20">
        <f ca="1">IF(AND(S309=1,F308&gt;D308),[1]Assumptions!$B$19*(F308-D308),0)</f>
        <v>0</v>
      </c>
      <c r="U309" s="21">
        <f ca="1">OFFSET(Assumptions!$B$6,U$1-1,0)*$E309</f>
        <v>8627710.0656921621</v>
      </c>
      <c r="V309" s="21">
        <f ca="1">OFFSET(Assumptions!$B$6,V$1-1,0)*$E309</f>
        <v>10784637.582115203</v>
      </c>
      <c r="W309" s="21">
        <f ca="1">OFFSET(Assumptions!$B$6,W$1-1,0)*$E309</f>
        <v>5392318.7910576016</v>
      </c>
      <c r="X309" s="21">
        <f ca="1">OFFSET(Assumptions!$B$6,X$1-1,0)*$E309</f>
        <v>0</v>
      </c>
      <c r="Y309" s="21">
        <f ca="1">OFFSET(Assumptions!$B$6,Y$1-1,0)*$E309</f>
        <v>0</v>
      </c>
      <c r="Z309" s="21">
        <f ca="1">OFFSET(Assumptions!$B$6,Z$1-1,0)*$E309</f>
        <v>21569275.164230406</v>
      </c>
      <c r="AA309" s="21">
        <f ca="1">OFFSET(Assumptions!$B$6,AA$1-1,0)*$E309</f>
        <v>21569275.164230406</v>
      </c>
      <c r="AB309" s="21">
        <f ca="1">OFFSET(Assumptions!$B$6,AB$1-1,0)*$E309</f>
        <v>39903159.05382625</v>
      </c>
      <c r="AC309" s="24">
        <f t="shared" si="66"/>
        <v>0</v>
      </c>
      <c r="AD309" s="24">
        <f t="shared" si="69"/>
        <v>0</v>
      </c>
      <c r="AE309" s="24">
        <f t="shared" si="69"/>
        <v>0</v>
      </c>
      <c r="AF309" s="24">
        <f t="shared" si="69"/>
        <v>0</v>
      </c>
      <c r="AG309" s="24">
        <f t="shared" si="68"/>
        <v>0</v>
      </c>
      <c r="AH309" s="24">
        <f t="shared" si="68"/>
        <v>0</v>
      </c>
      <c r="AI309" s="24">
        <f t="shared" si="68"/>
        <v>0</v>
      </c>
      <c r="AJ309" s="24">
        <f t="shared" si="64"/>
        <v>0</v>
      </c>
      <c r="AK309" s="26">
        <f t="shared" ca="1" si="65"/>
        <v>4.704800733634773E-4</v>
      </c>
      <c r="AL309" s="34">
        <f t="shared" ca="1" si="67"/>
        <v>7.8019426475224751E-2</v>
      </c>
    </row>
    <row r="310" spans="1:38" x14ac:dyDescent="0.25">
      <c r="A310" s="4">
        <f t="shared" si="56"/>
        <v>5</v>
      </c>
      <c r="B310" s="4">
        <f t="shared" si="57"/>
        <v>2013</v>
      </c>
      <c r="C310" s="9">
        <v>41415</v>
      </c>
      <c r="D310" s="12">
        <f ca="1">(1+Returns!E310)*D309</f>
        <v>109464184.86630982</v>
      </c>
      <c r="E310" s="12">
        <f t="shared" ca="1" si="58"/>
        <v>107865021.87865698</v>
      </c>
      <c r="F310" s="12">
        <f t="shared" ca="1" si="59"/>
        <v>107817166.42113408</v>
      </c>
      <c r="G310" s="14">
        <f ca="1">G309*(1+Returns!G310)+AC310</f>
        <v>8489488.4594232962</v>
      </c>
      <c r="H310" s="14">
        <f ca="1">H309*(1+Returns!H310)+AD310</f>
        <v>10810473.999373924</v>
      </c>
      <c r="I310" s="14">
        <f ca="1">I309*(1+Returns!I310)+AE310</f>
        <v>5406244.9002086474</v>
      </c>
      <c r="J310" s="14">
        <f ca="1">J309*(1+Returns!J310)+AF310</f>
        <v>0</v>
      </c>
      <c r="K310" s="14">
        <f ca="1">K309*(1+Returns!K310)+AG310</f>
        <v>0</v>
      </c>
      <c r="L310" s="14">
        <f ca="1">L309*(1+Returns!L310)+AH310</f>
        <v>21620544.144587122</v>
      </c>
      <c r="M310" s="14">
        <f ca="1">M309*(1+Returns!M310)+AI310</f>
        <v>21622562.152021796</v>
      </c>
      <c r="N310" s="14">
        <f ca="1">N309*(1+Returns!N310)+AJ310-R310-T310</f>
        <v>39915708.223042183</v>
      </c>
      <c r="O310" s="17">
        <f ca="1">(Assumptions!$B$16 / 252)*F309</f>
        <v>3422.2838935721493</v>
      </c>
      <c r="P310" s="17">
        <f t="shared" ca="1" si="60"/>
        <v>47855.457522905723</v>
      </c>
      <c r="Q310" s="16">
        <f t="shared" si="61"/>
        <v>0</v>
      </c>
      <c r="R310" s="17">
        <f t="shared" si="62"/>
        <v>0</v>
      </c>
      <c r="S310" s="19">
        <f t="shared" si="63"/>
        <v>0</v>
      </c>
      <c r="T310" s="20">
        <f ca="1">IF(AND(S310=1,F309&gt;D309),[1]Assumptions!$B$19*(F309-D309),0)</f>
        <v>0</v>
      </c>
      <c r="U310" s="21">
        <f ca="1">OFFSET(Assumptions!$B$6,U$1-1,0)*$E310</f>
        <v>8629201.7502925582</v>
      </c>
      <c r="V310" s="21">
        <f ca="1">OFFSET(Assumptions!$B$6,V$1-1,0)*$E310</f>
        <v>10786502.187865699</v>
      </c>
      <c r="W310" s="21">
        <f ca="1">OFFSET(Assumptions!$B$6,W$1-1,0)*$E310</f>
        <v>5393251.0939328494</v>
      </c>
      <c r="X310" s="21">
        <f ca="1">OFFSET(Assumptions!$B$6,X$1-1,0)*$E310</f>
        <v>0</v>
      </c>
      <c r="Y310" s="21">
        <f ca="1">OFFSET(Assumptions!$B$6,Y$1-1,0)*$E310</f>
        <v>0</v>
      </c>
      <c r="Z310" s="21">
        <f ca="1">OFFSET(Assumptions!$B$6,Z$1-1,0)*$E310</f>
        <v>21573004.375731397</v>
      </c>
      <c r="AA310" s="21">
        <f ca="1">OFFSET(Assumptions!$B$6,AA$1-1,0)*$E310</f>
        <v>21573004.375731397</v>
      </c>
      <c r="AB310" s="21">
        <f ca="1">OFFSET(Assumptions!$B$6,AB$1-1,0)*$E310</f>
        <v>39910058.095103085</v>
      </c>
      <c r="AC310" s="24">
        <f t="shared" si="66"/>
        <v>0</v>
      </c>
      <c r="AD310" s="24">
        <f t="shared" si="69"/>
        <v>0</v>
      </c>
      <c r="AE310" s="24">
        <f t="shared" si="69"/>
        <v>0</v>
      </c>
      <c r="AF310" s="24">
        <f t="shared" si="69"/>
        <v>0</v>
      </c>
      <c r="AG310" s="24">
        <f t="shared" si="68"/>
        <v>0</v>
      </c>
      <c r="AH310" s="24">
        <f t="shared" si="68"/>
        <v>0</v>
      </c>
      <c r="AI310" s="24">
        <f t="shared" si="68"/>
        <v>0</v>
      </c>
      <c r="AJ310" s="24">
        <f t="shared" si="64"/>
        <v>0</v>
      </c>
      <c r="AK310" s="26">
        <f t="shared" ca="1" si="65"/>
        <v>1.4121984481452188E-4</v>
      </c>
      <c r="AL310" s="34">
        <f t="shared" ca="1" si="67"/>
        <v>7.8171664211338587E-2</v>
      </c>
    </row>
    <row r="311" spans="1:38" x14ac:dyDescent="0.25">
      <c r="A311" s="4">
        <f t="shared" si="56"/>
        <v>5</v>
      </c>
      <c r="B311" s="4">
        <f t="shared" si="57"/>
        <v>2013</v>
      </c>
      <c r="C311" s="9">
        <v>41416</v>
      </c>
      <c r="D311" s="12">
        <f ca="1">(1+Returns!E311)*D310</f>
        <v>109494471.41697864</v>
      </c>
      <c r="E311" s="12">
        <f t="shared" ca="1" si="58"/>
        <v>107881734.95122543</v>
      </c>
      <c r="F311" s="12">
        <f t="shared" ca="1" si="59"/>
        <v>107830456.72651455</v>
      </c>
      <c r="G311" s="14">
        <f ca="1">G310*(1+Returns!G311)+AC311</f>
        <v>8477765.4330299627</v>
      </c>
      <c r="H311" s="14">
        <f ca="1">H310*(1+Returns!H311)+AD311</f>
        <v>10813609.277819062</v>
      </c>
      <c r="I311" s="14">
        <f ca="1">I310*(1+Returns!I311)+AE311</f>
        <v>5407884.7227547122</v>
      </c>
      <c r="J311" s="14">
        <f ca="1">J310*(1+Returns!J311)+AF311</f>
        <v>0</v>
      </c>
      <c r="K311" s="14">
        <f ca="1">K310*(1+Returns!K311)+AG311</f>
        <v>0</v>
      </c>
      <c r="L311" s="14">
        <f ca="1">L310*(1+Returns!L311)+AH311</f>
        <v>21626785.781010959</v>
      </c>
      <c r="M311" s="14">
        <f ca="1">M310*(1+Returns!M311)+AI311</f>
        <v>21628948.304965913</v>
      </c>
      <c r="N311" s="14">
        <f ca="1">N310*(1+Returns!N311)+AJ311-R311-T311</f>
        <v>39926741.431644835</v>
      </c>
      <c r="O311" s="17">
        <f ca="1">(Assumptions!$B$16 / 252)*F310</f>
        <v>3422.7671879725103</v>
      </c>
      <c r="P311" s="17">
        <f t="shared" ca="1" si="60"/>
        <v>51278.224710878232</v>
      </c>
      <c r="Q311" s="16">
        <f t="shared" si="61"/>
        <v>0</v>
      </c>
      <c r="R311" s="17">
        <f t="shared" si="62"/>
        <v>0</v>
      </c>
      <c r="S311" s="19">
        <f t="shared" si="63"/>
        <v>0</v>
      </c>
      <c r="T311" s="20">
        <f ca="1">IF(AND(S311=1,F310&gt;D310),[1]Assumptions!$B$19*(F310-D310),0)</f>
        <v>0</v>
      </c>
      <c r="U311" s="21">
        <f ca="1">OFFSET(Assumptions!$B$6,U$1-1,0)*$E311</f>
        <v>8630538.7960980348</v>
      </c>
      <c r="V311" s="21">
        <f ca="1">OFFSET(Assumptions!$B$6,V$1-1,0)*$E311</f>
        <v>10788173.495122544</v>
      </c>
      <c r="W311" s="21">
        <f ca="1">OFFSET(Assumptions!$B$6,W$1-1,0)*$E311</f>
        <v>5394086.7475612722</v>
      </c>
      <c r="X311" s="21">
        <f ca="1">OFFSET(Assumptions!$B$6,X$1-1,0)*$E311</f>
        <v>0</v>
      </c>
      <c r="Y311" s="21">
        <f ca="1">OFFSET(Assumptions!$B$6,Y$1-1,0)*$E311</f>
        <v>0</v>
      </c>
      <c r="Z311" s="21">
        <f ca="1">OFFSET(Assumptions!$B$6,Z$1-1,0)*$E311</f>
        <v>21576346.990245089</v>
      </c>
      <c r="AA311" s="21">
        <f ca="1">OFFSET(Assumptions!$B$6,AA$1-1,0)*$E311</f>
        <v>21576346.990245089</v>
      </c>
      <c r="AB311" s="21">
        <f ca="1">OFFSET(Assumptions!$B$6,AB$1-1,0)*$E311</f>
        <v>39916241.931953408</v>
      </c>
      <c r="AC311" s="24">
        <f t="shared" si="66"/>
        <v>0</v>
      </c>
      <c r="AD311" s="24">
        <f t="shared" si="69"/>
        <v>0</v>
      </c>
      <c r="AE311" s="24">
        <f t="shared" si="69"/>
        <v>0</v>
      </c>
      <c r="AF311" s="24">
        <f t="shared" si="69"/>
        <v>0</v>
      </c>
      <c r="AG311" s="24">
        <f t="shared" si="68"/>
        <v>0</v>
      </c>
      <c r="AH311" s="24">
        <f t="shared" si="68"/>
        <v>0</v>
      </c>
      <c r="AI311" s="24">
        <f t="shared" si="68"/>
        <v>0</v>
      </c>
      <c r="AJ311" s="24">
        <f t="shared" si="64"/>
        <v>0</v>
      </c>
      <c r="AK311" s="26">
        <f t="shared" ca="1" si="65"/>
        <v>1.232670623947385E-4</v>
      </c>
      <c r="AL311" s="34">
        <f t="shared" ca="1" si="67"/>
        <v>7.8304567265143232E-2</v>
      </c>
    </row>
    <row r="312" spans="1:38" x14ac:dyDescent="0.25">
      <c r="A312" s="4">
        <f t="shared" si="56"/>
        <v>5</v>
      </c>
      <c r="B312" s="4">
        <f t="shared" si="57"/>
        <v>2013</v>
      </c>
      <c r="C312" s="9">
        <v>41417</v>
      </c>
      <c r="D312" s="12">
        <f ca="1">(1+Returns!E312)*D311</f>
        <v>109524766.3473303</v>
      </c>
      <c r="E312" s="12">
        <f t="shared" ca="1" si="58"/>
        <v>107928757.93305644</v>
      </c>
      <c r="F312" s="12">
        <f t="shared" ca="1" si="59"/>
        <v>107874056.51924314</v>
      </c>
      <c r="G312" s="14">
        <f ca="1">G311*(1+Returns!G312)+AC312</f>
        <v>8496344.1714606527</v>
      </c>
      <c r="H312" s="14">
        <f ca="1">H311*(1+Returns!H312)+AD312</f>
        <v>10816745.46556484</v>
      </c>
      <c r="I312" s="14">
        <f ca="1">I311*(1+Returns!I312)+AE312</f>
        <v>5409525.0426918557</v>
      </c>
      <c r="J312" s="14">
        <f ca="1">J311*(1+Returns!J312)+AF312</f>
        <v>0</v>
      </c>
      <c r="K312" s="14">
        <f ca="1">K311*(1+Returns!K312)+AG312</f>
        <v>0</v>
      </c>
      <c r="L312" s="14">
        <f ca="1">L311*(1+Returns!L312)+AH312</f>
        <v>21633029.219333258</v>
      </c>
      <c r="M312" s="14">
        <f ca="1">M311*(1+Returns!M312)+AI312</f>
        <v>21635336.344039399</v>
      </c>
      <c r="N312" s="14">
        <f ca="1">N311*(1+Returns!N312)+AJ312-R312-T312</f>
        <v>39937777.68996644</v>
      </c>
      <c r="O312" s="17">
        <f ca="1">(Assumptions!$B$16 / 252)*F311</f>
        <v>3423.189102429033</v>
      </c>
      <c r="P312" s="17">
        <f t="shared" ca="1" si="60"/>
        <v>54701.413813307263</v>
      </c>
      <c r="Q312" s="16">
        <f t="shared" si="61"/>
        <v>0</v>
      </c>
      <c r="R312" s="17">
        <f t="shared" si="62"/>
        <v>0</v>
      </c>
      <c r="S312" s="19">
        <f t="shared" si="63"/>
        <v>0</v>
      </c>
      <c r="T312" s="20">
        <f ca="1">IF(AND(S312=1,F311&gt;D311),[1]Assumptions!$B$19*(F311-D311),0)</f>
        <v>0</v>
      </c>
      <c r="U312" s="21">
        <f ca="1">OFFSET(Assumptions!$B$6,U$1-1,0)*$E312</f>
        <v>8634300.6346445158</v>
      </c>
      <c r="V312" s="21">
        <f ca="1">OFFSET(Assumptions!$B$6,V$1-1,0)*$E312</f>
        <v>10792875.793305645</v>
      </c>
      <c r="W312" s="21">
        <f ca="1">OFFSET(Assumptions!$B$6,W$1-1,0)*$E312</f>
        <v>5396437.8966528224</v>
      </c>
      <c r="X312" s="21">
        <f ca="1">OFFSET(Assumptions!$B$6,X$1-1,0)*$E312</f>
        <v>0</v>
      </c>
      <c r="Y312" s="21">
        <f ca="1">OFFSET(Assumptions!$B$6,Y$1-1,0)*$E312</f>
        <v>0</v>
      </c>
      <c r="Z312" s="21">
        <f ca="1">OFFSET(Assumptions!$B$6,Z$1-1,0)*$E312</f>
        <v>21585751.58661129</v>
      </c>
      <c r="AA312" s="21">
        <f ca="1">OFFSET(Assumptions!$B$6,AA$1-1,0)*$E312</f>
        <v>21585751.58661129</v>
      </c>
      <c r="AB312" s="21">
        <f ca="1">OFFSET(Assumptions!$B$6,AB$1-1,0)*$E312</f>
        <v>39933640.435230881</v>
      </c>
      <c r="AC312" s="24">
        <f t="shared" si="66"/>
        <v>0</v>
      </c>
      <c r="AD312" s="24">
        <f t="shared" si="69"/>
        <v>0</v>
      </c>
      <c r="AE312" s="24">
        <f t="shared" si="69"/>
        <v>0</v>
      </c>
      <c r="AF312" s="24">
        <f t="shared" si="69"/>
        <v>0</v>
      </c>
      <c r="AG312" s="24">
        <f t="shared" si="68"/>
        <v>0</v>
      </c>
      <c r="AH312" s="24">
        <f t="shared" si="68"/>
        <v>0</v>
      </c>
      <c r="AI312" s="24">
        <f t="shared" si="68"/>
        <v>0</v>
      </c>
      <c r="AJ312" s="24">
        <f t="shared" si="64"/>
        <v>0</v>
      </c>
      <c r="AK312" s="26">
        <f t="shared" ca="1" si="65"/>
        <v>4.0433653025484517E-4</v>
      </c>
      <c r="AL312" s="34">
        <f t="shared" ca="1" si="67"/>
        <v>7.8740565192429113E-2</v>
      </c>
    </row>
    <row r="313" spans="1:38" x14ac:dyDescent="0.25">
      <c r="A313" s="4">
        <f t="shared" si="56"/>
        <v>5</v>
      </c>
      <c r="B313" s="4">
        <f t="shared" si="57"/>
        <v>2013</v>
      </c>
      <c r="C313" s="9">
        <v>41418</v>
      </c>
      <c r="D313" s="12">
        <f ca="1">(1+Returns!E313)*D312</f>
        <v>109555069.65968329</v>
      </c>
      <c r="E313" s="12">
        <f t="shared" ca="1" si="58"/>
        <v>107903470.27184492</v>
      </c>
      <c r="F313" s="12">
        <f t="shared" ca="1" si="59"/>
        <v>107845344.28480878</v>
      </c>
      <c r="G313" s="14">
        <f ca="1">G312*(1+Returns!G313)+AC313</f>
        <v>8442604.1200755015</v>
      </c>
      <c r="H313" s="14">
        <f ca="1">H312*(1+Returns!H313)+AD313</f>
        <v>10819882.562874975</v>
      </c>
      <c r="I313" s="14">
        <f ca="1">I312*(1+Returns!I313)+AE313</f>
        <v>5411165.8601709465</v>
      </c>
      <c r="J313" s="14">
        <f ca="1">J312*(1+Returns!J313)+AF313</f>
        <v>0</v>
      </c>
      <c r="K313" s="14">
        <f ca="1">K312*(1+Returns!K313)+AG313</f>
        <v>0</v>
      </c>
      <c r="L313" s="14">
        <f ca="1">L312*(1+Returns!L313)+AH313</f>
        <v>21639274.460074209</v>
      </c>
      <c r="M313" s="14">
        <f ca="1">M312*(1+Returns!M313)+AI313</f>
        <v>21641726.269799311</v>
      </c>
      <c r="N313" s="14">
        <f ca="1">N312*(1+Returns!N313)+AJ313-R313-T313</f>
        <v>39948816.998849988</v>
      </c>
      <c r="O313" s="17">
        <f ca="1">(Assumptions!$B$16 / 252)*F312</f>
        <v>3424.5732228331153</v>
      </c>
      <c r="P313" s="17">
        <f t="shared" ca="1" si="60"/>
        <v>58125.987036140381</v>
      </c>
      <c r="Q313" s="16">
        <f t="shared" si="61"/>
        <v>0</v>
      </c>
      <c r="R313" s="17">
        <f t="shared" si="62"/>
        <v>0</v>
      </c>
      <c r="S313" s="19">
        <f t="shared" si="63"/>
        <v>0</v>
      </c>
      <c r="T313" s="20">
        <f ca="1">IF(AND(S313=1,F312&gt;D312),[1]Assumptions!$B$19*(F312-D312),0)</f>
        <v>0</v>
      </c>
      <c r="U313" s="21">
        <f ca="1">OFFSET(Assumptions!$B$6,U$1-1,0)*$E313</f>
        <v>8632277.6217475943</v>
      </c>
      <c r="V313" s="21">
        <f ca="1">OFFSET(Assumptions!$B$6,V$1-1,0)*$E313</f>
        <v>10790347.027184494</v>
      </c>
      <c r="W313" s="21">
        <f ca="1">OFFSET(Assumptions!$B$6,W$1-1,0)*$E313</f>
        <v>5395173.5135922469</v>
      </c>
      <c r="X313" s="21">
        <f ca="1">OFFSET(Assumptions!$B$6,X$1-1,0)*$E313</f>
        <v>0</v>
      </c>
      <c r="Y313" s="21">
        <f ca="1">OFFSET(Assumptions!$B$6,Y$1-1,0)*$E313</f>
        <v>0</v>
      </c>
      <c r="Z313" s="21">
        <f ca="1">OFFSET(Assumptions!$B$6,Z$1-1,0)*$E313</f>
        <v>21580694.054368988</v>
      </c>
      <c r="AA313" s="21">
        <f ca="1">OFFSET(Assumptions!$B$6,AA$1-1,0)*$E313</f>
        <v>21580694.054368988</v>
      </c>
      <c r="AB313" s="21">
        <f ca="1">OFFSET(Assumptions!$B$6,AB$1-1,0)*$E313</f>
        <v>39924284.000582621</v>
      </c>
      <c r="AC313" s="24">
        <f t="shared" si="66"/>
        <v>0</v>
      </c>
      <c r="AD313" s="24">
        <f t="shared" si="69"/>
        <v>0</v>
      </c>
      <c r="AE313" s="24">
        <f t="shared" si="69"/>
        <v>0</v>
      </c>
      <c r="AF313" s="24">
        <f t="shared" si="69"/>
        <v>0</v>
      </c>
      <c r="AG313" s="24">
        <f t="shared" si="68"/>
        <v>0</v>
      </c>
      <c r="AH313" s="24">
        <f t="shared" si="68"/>
        <v>0</v>
      </c>
      <c r="AI313" s="24">
        <f t="shared" si="68"/>
        <v>0</v>
      </c>
      <c r="AJ313" s="24">
        <f t="shared" si="64"/>
        <v>0</v>
      </c>
      <c r="AK313" s="26">
        <f t="shared" ca="1" si="65"/>
        <v>-2.6616440839255517E-4</v>
      </c>
      <c r="AL313" s="34">
        <f t="shared" ca="1" si="67"/>
        <v>7.8453442848085642E-2</v>
      </c>
    </row>
    <row r="314" spans="1:38" x14ac:dyDescent="0.25">
      <c r="A314" s="4">
        <f t="shared" si="56"/>
        <v>5</v>
      </c>
      <c r="B314" s="4">
        <f t="shared" si="57"/>
        <v>2013</v>
      </c>
      <c r="C314" s="9">
        <v>41421</v>
      </c>
      <c r="D314" s="12">
        <f ca="1">(1+Returns!E314)*D313</f>
        <v>109585381.35635673</v>
      </c>
      <c r="E314" s="12">
        <f t="shared" ca="1" si="58"/>
        <v>107957283.22179678</v>
      </c>
      <c r="F314" s="12">
        <f t="shared" ca="1" si="59"/>
        <v>107895733.57303731</v>
      </c>
      <c r="G314" s="14">
        <f ca="1">G313*(1+Returns!G314)+AC314</f>
        <v>8467956.5307448916</v>
      </c>
      <c r="H314" s="14">
        <f ca="1">H313*(1+Returns!H314)+AD314</f>
        <v>10823020.570013262</v>
      </c>
      <c r="I314" s="14">
        <f ca="1">I313*(1+Returns!I314)+AE314</f>
        <v>5412807.1753428988</v>
      </c>
      <c r="J314" s="14">
        <f ca="1">J313*(1+Returns!J314)+AF314</f>
        <v>0</v>
      </c>
      <c r="K314" s="14">
        <f ca="1">K313*(1+Returns!K314)+AG314</f>
        <v>0</v>
      </c>
      <c r="L314" s="14">
        <f ca="1">L313*(1+Returns!L314)+AH314</f>
        <v>21645521.503754154</v>
      </c>
      <c r="M314" s="14">
        <f ca="1">M313*(1+Returns!M314)+AI314</f>
        <v>21648118.082802877</v>
      </c>
      <c r="N314" s="14">
        <f ca="1">N313*(1+Returns!N314)+AJ314-R314-T314</f>
        <v>39959859.35913869</v>
      </c>
      <c r="O314" s="17">
        <f ca="1">(Assumptions!$B$16 / 252)*F313</f>
        <v>3423.6617233272627</v>
      </c>
      <c r="P314" s="17">
        <f t="shared" ca="1" si="60"/>
        <v>61549.648759467644</v>
      </c>
      <c r="Q314" s="16">
        <f t="shared" si="61"/>
        <v>0</v>
      </c>
      <c r="R314" s="17">
        <f t="shared" si="62"/>
        <v>0</v>
      </c>
      <c r="S314" s="19">
        <f t="shared" si="63"/>
        <v>0</v>
      </c>
      <c r="T314" s="20">
        <f ca="1">IF(AND(S314=1,F313&gt;D313),[1]Assumptions!$B$19*(F313-D313),0)</f>
        <v>0</v>
      </c>
      <c r="U314" s="21">
        <f ca="1">OFFSET(Assumptions!$B$6,U$1-1,0)*$E314</f>
        <v>8636582.6577437427</v>
      </c>
      <c r="V314" s="21">
        <f ca="1">OFFSET(Assumptions!$B$6,V$1-1,0)*$E314</f>
        <v>10795728.322179679</v>
      </c>
      <c r="W314" s="21">
        <f ca="1">OFFSET(Assumptions!$B$6,W$1-1,0)*$E314</f>
        <v>5397864.1610898394</v>
      </c>
      <c r="X314" s="21">
        <f ca="1">OFFSET(Assumptions!$B$6,X$1-1,0)*$E314</f>
        <v>0</v>
      </c>
      <c r="Y314" s="21">
        <f ca="1">OFFSET(Assumptions!$B$6,Y$1-1,0)*$E314</f>
        <v>0</v>
      </c>
      <c r="Z314" s="21">
        <f ca="1">OFFSET(Assumptions!$B$6,Z$1-1,0)*$E314</f>
        <v>21591456.644359358</v>
      </c>
      <c r="AA314" s="21">
        <f ca="1">OFFSET(Assumptions!$B$6,AA$1-1,0)*$E314</f>
        <v>21591456.644359358</v>
      </c>
      <c r="AB314" s="21">
        <f ca="1">OFFSET(Assumptions!$B$6,AB$1-1,0)*$E314</f>
        <v>39944194.792064808</v>
      </c>
      <c r="AC314" s="24">
        <f t="shared" si="66"/>
        <v>0</v>
      </c>
      <c r="AD314" s="24">
        <f t="shared" si="69"/>
        <v>0</v>
      </c>
      <c r="AE314" s="24">
        <f t="shared" si="69"/>
        <v>0</v>
      </c>
      <c r="AF314" s="24">
        <f t="shared" si="69"/>
        <v>0</v>
      </c>
      <c r="AG314" s="24">
        <f t="shared" si="68"/>
        <v>0</v>
      </c>
      <c r="AH314" s="24">
        <f t="shared" si="68"/>
        <v>0</v>
      </c>
      <c r="AI314" s="24">
        <f t="shared" si="68"/>
        <v>0</v>
      </c>
      <c r="AJ314" s="24">
        <f t="shared" si="64"/>
        <v>0</v>
      </c>
      <c r="AK314" s="26">
        <f t="shared" ca="1" si="65"/>
        <v>4.6723656512659417E-4</v>
      </c>
      <c r="AL314" s="34">
        <f t="shared" ca="1" si="67"/>
        <v>7.8957335730371003E-2</v>
      </c>
    </row>
    <row r="315" spans="1:38" x14ac:dyDescent="0.25">
      <c r="A315" s="4">
        <f t="shared" si="56"/>
        <v>5</v>
      </c>
      <c r="B315" s="4">
        <f t="shared" si="57"/>
        <v>2013</v>
      </c>
      <c r="C315" s="9">
        <v>41422</v>
      </c>
      <c r="D315" s="12">
        <f ca="1">(1+Returns!E315)*D314</f>
        <v>109615701.4396704</v>
      </c>
      <c r="E315" s="12">
        <f t="shared" ca="1" si="58"/>
        <v>108051124.81468175</v>
      </c>
      <c r="F315" s="12">
        <f t="shared" ca="1" si="59"/>
        <v>107986149.90453902</v>
      </c>
      <c r="G315" s="14">
        <f ca="1">G314*(1+Returns!G315)+AC315</f>
        <v>8533329.4329024535</v>
      </c>
      <c r="H315" s="14">
        <f ca="1">H314*(1+Returns!H315)+AD315</f>
        <v>10826159.48724357</v>
      </c>
      <c r="I315" s="14">
        <f ca="1">I314*(1+Returns!I315)+AE315</f>
        <v>5414448.9883586736</v>
      </c>
      <c r="J315" s="14">
        <f ca="1">J314*(1+Returns!J315)+AF315</f>
        <v>0</v>
      </c>
      <c r="K315" s="14">
        <f ca="1">K314*(1+Returns!K315)+AG315</f>
        <v>0</v>
      </c>
      <c r="L315" s="14">
        <f ca="1">L314*(1+Returns!L315)+AH315</f>
        <v>21651770.350893583</v>
      </c>
      <c r="M315" s="14">
        <f ca="1">M314*(1+Returns!M315)+AI315</f>
        <v>21654511.783607487</v>
      </c>
      <c r="N315" s="14">
        <f ca="1">N314*(1+Returns!N315)+AJ315-R315-T315</f>
        <v>39970904.771675989</v>
      </c>
      <c r="O315" s="17">
        <f ca="1">(Assumptions!$B$16 / 252)*F314</f>
        <v>3425.2613832710258</v>
      </c>
      <c r="P315" s="17">
        <f t="shared" ca="1" si="60"/>
        <v>64974.91014273867</v>
      </c>
      <c r="Q315" s="16">
        <f t="shared" si="61"/>
        <v>0</v>
      </c>
      <c r="R315" s="17">
        <f t="shared" si="62"/>
        <v>0</v>
      </c>
      <c r="S315" s="19">
        <f t="shared" si="63"/>
        <v>0</v>
      </c>
      <c r="T315" s="20">
        <f ca="1">IF(AND(S315=1,F314&gt;D314),[1]Assumptions!$B$19*(F314-D314),0)</f>
        <v>0</v>
      </c>
      <c r="U315" s="21">
        <f ca="1">OFFSET(Assumptions!$B$6,U$1-1,0)*$E315</f>
        <v>8644089.9851745404</v>
      </c>
      <c r="V315" s="21">
        <f ca="1">OFFSET(Assumptions!$B$6,V$1-1,0)*$E315</f>
        <v>10805112.481468176</v>
      </c>
      <c r="W315" s="21">
        <f ca="1">OFFSET(Assumptions!$B$6,W$1-1,0)*$E315</f>
        <v>5402556.2407340882</v>
      </c>
      <c r="X315" s="21">
        <f ca="1">OFFSET(Assumptions!$B$6,X$1-1,0)*$E315</f>
        <v>0</v>
      </c>
      <c r="Y315" s="21">
        <f ca="1">OFFSET(Assumptions!$B$6,Y$1-1,0)*$E315</f>
        <v>0</v>
      </c>
      <c r="Z315" s="21">
        <f ca="1">OFFSET(Assumptions!$B$6,Z$1-1,0)*$E315</f>
        <v>21610224.962936353</v>
      </c>
      <c r="AA315" s="21">
        <f ca="1">OFFSET(Assumptions!$B$6,AA$1-1,0)*$E315</f>
        <v>21610224.962936353</v>
      </c>
      <c r="AB315" s="21">
        <f ca="1">OFFSET(Assumptions!$B$6,AB$1-1,0)*$E315</f>
        <v>39978916.181432247</v>
      </c>
      <c r="AC315" s="24">
        <f t="shared" si="66"/>
        <v>0</v>
      </c>
      <c r="AD315" s="24">
        <f t="shared" si="69"/>
        <v>0</v>
      </c>
      <c r="AE315" s="24">
        <f t="shared" si="69"/>
        <v>0</v>
      </c>
      <c r="AF315" s="24">
        <f t="shared" si="69"/>
        <v>0</v>
      </c>
      <c r="AG315" s="24">
        <f t="shared" si="68"/>
        <v>0</v>
      </c>
      <c r="AH315" s="24">
        <f t="shared" si="68"/>
        <v>0</v>
      </c>
      <c r="AI315" s="24">
        <f t="shared" si="68"/>
        <v>0</v>
      </c>
      <c r="AJ315" s="24">
        <f t="shared" si="64"/>
        <v>0</v>
      </c>
      <c r="AK315" s="26">
        <f t="shared" ca="1" si="65"/>
        <v>8.379972822605275E-4</v>
      </c>
      <c r="AL315" s="34">
        <f t="shared" ca="1" si="67"/>
        <v>7.9861499045388085E-2</v>
      </c>
    </row>
    <row r="316" spans="1:38" x14ac:dyDescent="0.25">
      <c r="A316" s="4">
        <f t="shared" si="56"/>
        <v>5</v>
      </c>
      <c r="B316" s="4">
        <f t="shared" si="57"/>
        <v>2013</v>
      </c>
      <c r="C316" s="9">
        <v>41423</v>
      </c>
      <c r="D316" s="12">
        <f ca="1">(1+Returns!E316)*D315</f>
        <v>109646029.91194473</v>
      </c>
      <c r="E316" s="12">
        <f t="shared" ca="1" si="58"/>
        <v>108148879.80630042</v>
      </c>
      <c r="F316" s="12">
        <f t="shared" ca="1" si="59"/>
        <v>108080476.76441468</v>
      </c>
      <c r="G316" s="14">
        <f ca="1">G315*(1+Returns!G316)+AC316</f>
        <v>8602607.5800118893</v>
      </c>
      <c r="H316" s="14">
        <f ca="1">H315*(1+Returns!H316)+AD316</f>
        <v>10829299.314829849</v>
      </c>
      <c r="I316" s="14">
        <f ca="1">I315*(1+Returns!I316)+AE316</f>
        <v>5416091.2993692765</v>
      </c>
      <c r="J316" s="14">
        <f ca="1">J315*(1+Returns!J316)+AF316</f>
        <v>0</v>
      </c>
      <c r="K316" s="14">
        <f ca="1">K315*(1+Returns!K316)+AG316</f>
        <v>0</v>
      </c>
      <c r="L316" s="14">
        <f ca="1">L315*(1+Returns!L316)+AH316</f>
        <v>21658021.002013136</v>
      </c>
      <c r="M316" s="14">
        <f ca="1">M315*(1+Returns!M316)+AI316</f>
        <v>21660907.372770701</v>
      </c>
      <c r="N316" s="14">
        <f ca="1">N315*(1+Returns!N316)+AJ316-R316-T316</f>
        <v>39981953.237305567</v>
      </c>
      <c r="O316" s="17">
        <f ca="1">(Assumptions!$B$16 / 252)*F315</f>
        <v>3428.1317430012386</v>
      </c>
      <c r="P316" s="17">
        <f t="shared" ca="1" si="60"/>
        <v>68403.041885739905</v>
      </c>
      <c r="Q316" s="16">
        <f t="shared" si="61"/>
        <v>0</v>
      </c>
      <c r="R316" s="17">
        <f t="shared" si="62"/>
        <v>0</v>
      </c>
      <c r="S316" s="19">
        <f t="shared" si="63"/>
        <v>0</v>
      </c>
      <c r="T316" s="20">
        <f ca="1">IF(AND(S316=1,F315&gt;D315),[1]Assumptions!$B$19*(F315-D315),0)</f>
        <v>0</v>
      </c>
      <c r="U316" s="21">
        <f ca="1">OFFSET(Assumptions!$B$6,U$1-1,0)*$E316</f>
        <v>8651910.3845040333</v>
      </c>
      <c r="V316" s="21">
        <f ca="1">OFFSET(Assumptions!$B$6,V$1-1,0)*$E316</f>
        <v>10814887.980630042</v>
      </c>
      <c r="W316" s="21">
        <f ca="1">OFFSET(Assumptions!$B$6,W$1-1,0)*$E316</f>
        <v>5407443.990315021</v>
      </c>
      <c r="X316" s="21">
        <f ca="1">OFFSET(Assumptions!$B$6,X$1-1,0)*$E316</f>
        <v>0</v>
      </c>
      <c r="Y316" s="21">
        <f ca="1">OFFSET(Assumptions!$B$6,Y$1-1,0)*$E316</f>
        <v>0</v>
      </c>
      <c r="Z316" s="21">
        <f ca="1">OFFSET(Assumptions!$B$6,Z$1-1,0)*$E316</f>
        <v>21629775.961260084</v>
      </c>
      <c r="AA316" s="21">
        <f ca="1">OFFSET(Assumptions!$B$6,AA$1-1,0)*$E316</f>
        <v>21629775.961260084</v>
      </c>
      <c r="AB316" s="21">
        <f ca="1">OFFSET(Assumptions!$B$6,AB$1-1,0)*$E316</f>
        <v>40015085.528331153</v>
      </c>
      <c r="AC316" s="24">
        <f t="shared" si="66"/>
        <v>0</v>
      </c>
      <c r="AD316" s="24">
        <f t="shared" si="69"/>
        <v>0</v>
      </c>
      <c r="AE316" s="24">
        <f t="shared" si="69"/>
        <v>0</v>
      </c>
      <c r="AF316" s="24">
        <f t="shared" si="69"/>
        <v>0</v>
      </c>
      <c r="AG316" s="24">
        <f t="shared" si="68"/>
        <v>0</v>
      </c>
      <c r="AH316" s="24">
        <f t="shared" si="68"/>
        <v>0</v>
      </c>
      <c r="AI316" s="24">
        <f t="shared" si="68"/>
        <v>0</v>
      </c>
      <c r="AJ316" s="24">
        <f t="shared" si="64"/>
        <v>0</v>
      </c>
      <c r="AK316" s="26">
        <f t="shared" ca="1" si="65"/>
        <v>8.7350887089732154E-4</v>
      </c>
      <c r="AL316" s="34">
        <f t="shared" ca="1" si="67"/>
        <v>8.0804767644144793E-2</v>
      </c>
    </row>
    <row r="317" spans="1:38" x14ac:dyDescent="0.25">
      <c r="A317" s="4">
        <f t="shared" si="56"/>
        <v>5</v>
      </c>
      <c r="B317" s="4">
        <f t="shared" si="57"/>
        <v>2013</v>
      </c>
      <c r="C317" s="9">
        <v>41425</v>
      </c>
      <c r="D317" s="12">
        <f ca="1">(1+Returns!E317)*D316</f>
        <v>109676366.77550077</v>
      </c>
      <c r="E317" s="12">
        <f t="shared" ca="1" si="58"/>
        <v>108457222.9804116</v>
      </c>
      <c r="F317" s="12">
        <f t="shared" ca="1" si="59"/>
        <v>108385388.81227937</v>
      </c>
      <c r="G317" s="14">
        <f ca="1">G316*(1+Returns!G317)+AC317</f>
        <v>8882465.7534945402</v>
      </c>
      <c r="H317" s="14">
        <f ca="1">H316*(1+Returns!H317)+AD317</f>
        <v>10832440.05303612</v>
      </c>
      <c r="I317" s="14">
        <f ca="1">I316*(1+Returns!I317)+AE317</f>
        <v>5417734.1085257595</v>
      </c>
      <c r="J317" s="14">
        <f ca="1">J316*(1+Returns!J317)+AF317</f>
        <v>0</v>
      </c>
      <c r="K317" s="14">
        <f ca="1">K316*(1+Returns!K317)+AG317</f>
        <v>0</v>
      </c>
      <c r="L317" s="14">
        <f ca="1">L316*(1+Returns!L317)+AH317</f>
        <v>21664273.457633603</v>
      </c>
      <c r="M317" s="14">
        <f ca="1">M316*(1+Returns!M317)+AI317</f>
        <v>21667304.850850236</v>
      </c>
      <c r="N317" s="14">
        <f ca="1">N316*(1+Returns!N317)+AJ317-R317-T317</f>
        <v>39993004.756871343</v>
      </c>
      <c r="O317" s="17">
        <f ca="1">(Assumptions!$B$16 / 252)*F316</f>
        <v>3431.1262464893548</v>
      </c>
      <c r="P317" s="17">
        <f t="shared" ca="1" si="60"/>
        <v>71834.168132229257</v>
      </c>
      <c r="Q317" s="16">
        <f t="shared" si="61"/>
        <v>0</v>
      </c>
      <c r="R317" s="17">
        <f t="shared" si="62"/>
        <v>0</v>
      </c>
      <c r="S317" s="19">
        <f t="shared" si="63"/>
        <v>0</v>
      </c>
      <c r="T317" s="20">
        <f ca="1">IF(AND(S317=1,F316&gt;D316),[1]Assumptions!$B$19*(F316-D316),0)</f>
        <v>0</v>
      </c>
      <c r="U317" s="21">
        <f ca="1">OFFSET(Assumptions!$B$6,U$1-1,0)*$E317</f>
        <v>8676577.8384329285</v>
      </c>
      <c r="V317" s="21">
        <f ca="1">OFFSET(Assumptions!$B$6,V$1-1,0)*$E317</f>
        <v>10845722.298041161</v>
      </c>
      <c r="W317" s="21">
        <f ca="1">OFFSET(Assumptions!$B$6,W$1-1,0)*$E317</f>
        <v>5422861.1490205806</v>
      </c>
      <c r="X317" s="21">
        <f ca="1">OFFSET(Assumptions!$B$6,X$1-1,0)*$E317</f>
        <v>0</v>
      </c>
      <c r="Y317" s="21">
        <f ca="1">OFFSET(Assumptions!$B$6,Y$1-1,0)*$E317</f>
        <v>0</v>
      </c>
      <c r="Z317" s="21">
        <f ca="1">OFFSET(Assumptions!$B$6,Z$1-1,0)*$E317</f>
        <v>21691444.596082322</v>
      </c>
      <c r="AA317" s="21">
        <f ca="1">OFFSET(Assumptions!$B$6,AA$1-1,0)*$E317</f>
        <v>21691444.596082322</v>
      </c>
      <c r="AB317" s="21">
        <f ca="1">OFFSET(Assumptions!$B$6,AB$1-1,0)*$E317</f>
        <v>40129172.502752297</v>
      </c>
      <c r="AC317" s="24">
        <f t="shared" si="66"/>
        <v>0</v>
      </c>
      <c r="AD317" s="24">
        <f t="shared" si="69"/>
        <v>0</v>
      </c>
      <c r="AE317" s="24">
        <f t="shared" si="69"/>
        <v>0</v>
      </c>
      <c r="AF317" s="24">
        <f t="shared" si="69"/>
        <v>0</v>
      </c>
      <c r="AG317" s="24">
        <f t="shared" si="68"/>
        <v>0</v>
      </c>
      <c r="AH317" s="24">
        <f t="shared" si="68"/>
        <v>0</v>
      </c>
      <c r="AI317" s="24">
        <f t="shared" si="68"/>
        <v>0</v>
      </c>
      <c r="AJ317" s="24">
        <f t="shared" si="64"/>
        <v>0</v>
      </c>
      <c r="AK317" s="26">
        <f t="shared" ca="1" si="65"/>
        <v>2.8211575021945823E-3</v>
      </c>
      <c r="AL317" s="34">
        <f t="shared" ca="1" si="67"/>
        <v>8.3853888122791709E-2</v>
      </c>
    </row>
    <row r="318" spans="1:38" x14ac:dyDescent="0.25">
      <c r="A318" s="4">
        <f t="shared" si="56"/>
        <v>6</v>
      </c>
      <c r="B318" s="4">
        <f t="shared" si="57"/>
        <v>2013</v>
      </c>
      <c r="C318" s="9">
        <v>41428</v>
      </c>
      <c r="D318" s="12">
        <f ca="1">(1+Returns!E318)*D317</f>
        <v>109708736.65839089</v>
      </c>
      <c r="E318" s="12">
        <f t="shared" ca="1" si="58"/>
        <v>108941978.81638807</v>
      </c>
      <c r="F318" s="12">
        <f t="shared" ca="1" si="59"/>
        <v>108938538.01039404</v>
      </c>
      <c r="G318" s="14">
        <f ca="1">G317*(1+Returns!G318)+AC318</f>
        <v>9202776.0686317235</v>
      </c>
      <c r="H318" s="14">
        <f ca="1">H317*(1+Returns!H318)+AD318</f>
        <v>10849073.188048394</v>
      </c>
      <c r="I318" s="14">
        <f ca="1">I317*(1+Returns!I318)+AE318</f>
        <v>5424613.7126281178</v>
      </c>
      <c r="J318" s="14">
        <f ca="1">J317*(1+Returns!J318)+AF318</f>
        <v>0</v>
      </c>
      <c r="K318" s="14">
        <f ca="1">K317*(1+Returns!K318)+AG318</f>
        <v>0</v>
      </c>
      <c r="L318" s="14">
        <f ca="1">L317*(1+Returns!L318)+AH318</f>
        <v>21698115.477836631</v>
      </c>
      <c r="M318" s="14">
        <f ca="1">M317*(1+Returns!M318)+AI318</f>
        <v>21698269.876618084</v>
      </c>
      <c r="N318" s="14">
        <f ca="1">N317*(1+Returns!N318)+AJ318-R318-T318</f>
        <v>40069130.492625125</v>
      </c>
      <c r="O318" s="17">
        <f ca="1">(Assumptions!$B$16 / 252)*F317</f>
        <v>3440.8059940406147</v>
      </c>
      <c r="P318" s="17">
        <f t="shared" ca="1" si="60"/>
        <v>3440.8059940406092</v>
      </c>
      <c r="Q318" s="16">
        <f t="shared" si="61"/>
        <v>1</v>
      </c>
      <c r="R318" s="17">
        <f t="shared" ca="1" si="62"/>
        <v>71834.168132229257</v>
      </c>
      <c r="S318" s="19">
        <f t="shared" si="63"/>
        <v>0</v>
      </c>
      <c r="T318" s="20">
        <f ca="1">IF(AND(S318=1,F317&gt;D317),[1]Assumptions!$B$19*(F317-D317),0)</f>
        <v>0</v>
      </c>
      <c r="U318" s="21">
        <f ca="1">OFFSET(Assumptions!$B$6,U$1-1,0)*$E318</f>
        <v>8715358.3053110465</v>
      </c>
      <c r="V318" s="21">
        <f ca="1">OFFSET(Assumptions!$B$6,V$1-1,0)*$E318</f>
        <v>10894197.881638808</v>
      </c>
      <c r="W318" s="21">
        <f ca="1">OFFSET(Assumptions!$B$6,W$1-1,0)*$E318</f>
        <v>5447098.9408194041</v>
      </c>
      <c r="X318" s="21">
        <f ca="1">OFFSET(Assumptions!$B$6,X$1-1,0)*$E318</f>
        <v>0</v>
      </c>
      <c r="Y318" s="21">
        <f ca="1">OFFSET(Assumptions!$B$6,Y$1-1,0)*$E318</f>
        <v>0</v>
      </c>
      <c r="Z318" s="21">
        <f ca="1">OFFSET(Assumptions!$B$6,Z$1-1,0)*$E318</f>
        <v>21788395.763277616</v>
      </c>
      <c r="AA318" s="21">
        <f ca="1">OFFSET(Assumptions!$B$6,AA$1-1,0)*$E318</f>
        <v>21788395.763277616</v>
      </c>
      <c r="AB318" s="21">
        <f ca="1">OFFSET(Assumptions!$B$6,AB$1-1,0)*$E318</f>
        <v>40308532.162063584</v>
      </c>
      <c r="AC318" s="24">
        <f t="shared" ca="1" si="66"/>
        <v>-205887.91506161168</v>
      </c>
      <c r="AD318" s="24">
        <f t="shared" ca="1" si="69"/>
        <v>13282.245005041361</v>
      </c>
      <c r="AE318" s="24">
        <f t="shared" ca="1" si="69"/>
        <v>5127.0404948210344</v>
      </c>
      <c r="AF318" s="24">
        <f t="shared" ca="1" si="69"/>
        <v>0</v>
      </c>
      <c r="AG318" s="24">
        <f t="shared" ca="1" si="68"/>
        <v>0</v>
      </c>
      <c r="AH318" s="24">
        <f t="shared" ca="1" si="68"/>
        <v>27171.138448718935</v>
      </c>
      <c r="AI318" s="24">
        <f t="shared" ca="1" si="68"/>
        <v>24139.745232086629</v>
      </c>
      <c r="AJ318" s="24">
        <f t="shared" ca="1" si="64"/>
        <v>136167.74588094372</v>
      </c>
      <c r="AK318" s="26">
        <f t="shared" ca="1" si="65"/>
        <v>5.1035402850536649E-3</v>
      </c>
      <c r="AL318" s="34">
        <f t="shared" ca="1" si="67"/>
        <v>8.9385380103938372E-2</v>
      </c>
    </row>
    <row r="319" spans="1:38" x14ac:dyDescent="0.25">
      <c r="A319" s="4">
        <f t="shared" si="56"/>
        <v>6</v>
      </c>
      <c r="B319" s="4">
        <f t="shared" si="57"/>
        <v>2013</v>
      </c>
      <c r="C319" s="9">
        <v>41429</v>
      </c>
      <c r="D319" s="12">
        <f ca="1">(1+Returns!E319)*D318</f>
        <v>109741116.09492825</v>
      </c>
      <c r="E319" s="12">
        <f t="shared" ca="1" si="58"/>
        <v>108845872.46246997</v>
      </c>
      <c r="F319" s="12">
        <f t="shared" ca="1" si="59"/>
        <v>108838973.29018988</v>
      </c>
      <c r="G319" s="14">
        <f ca="1">G318*(1+Returns!G319)+AC319</f>
        <v>9076227.9492232911</v>
      </c>
      <c r="H319" s="14">
        <f ca="1">H318*(1+Returns!H319)+AD319</f>
        <v>10852429.223323511</v>
      </c>
      <c r="I319" s="14">
        <f ca="1">I318*(1+Returns!I319)+AE319</f>
        <v>5426368.5016944064</v>
      </c>
      <c r="J319" s="14">
        <f ca="1">J318*(1+Returns!J319)+AF319</f>
        <v>0</v>
      </c>
      <c r="K319" s="14">
        <f ca="1">K318*(1+Returns!K319)+AG319</f>
        <v>0</v>
      </c>
      <c r="L319" s="14">
        <f ca="1">L318*(1+Returns!L319)+AH319</f>
        <v>21704796.780254968</v>
      </c>
      <c r="M319" s="14">
        <f ca="1">M318*(1+Returns!M319)+AI319</f>
        <v>21705104.911250588</v>
      </c>
      <c r="N319" s="14">
        <f ca="1">N318*(1+Returns!N319)+AJ319-R319-T319</f>
        <v>40080945.096723199</v>
      </c>
      <c r="O319" s="17">
        <f ca="1">(Assumptions!$B$16 / 252)*F318</f>
        <v>3458.366286044255</v>
      </c>
      <c r="P319" s="17">
        <f t="shared" ca="1" si="60"/>
        <v>6899.1722800848638</v>
      </c>
      <c r="Q319" s="16">
        <f t="shared" si="61"/>
        <v>0</v>
      </c>
      <c r="R319" s="17">
        <f t="shared" si="62"/>
        <v>0</v>
      </c>
      <c r="S319" s="19">
        <f t="shared" si="63"/>
        <v>0</v>
      </c>
      <c r="T319" s="20">
        <f ca="1">IF(AND(S319=1,F318&gt;D318),[1]Assumptions!$B$19*(F318-D318),0)</f>
        <v>0</v>
      </c>
      <c r="U319" s="21">
        <f ca="1">OFFSET(Assumptions!$B$6,U$1-1,0)*$E319</f>
        <v>8707669.7969975974</v>
      </c>
      <c r="V319" s="21">
        <f ca="1">OFFSET(Assumptions!$B$6,V$1-1,0)*$E319</f>
        <v>10884587.246246997</v>
      </c>
      <c r="W319" s="21">
        <f ca="1">OFFSET(Assumptions!$B$6,W$1-1,0)*$E319</f>
        <v>5442293.6231234986</v>
      </c>
      <c r="X319" s="21">
        <f ca="1">OFFSET(Assumptions!$B$6,X$1-1,0)*$E319</f>
        <v>0</v>
      </c>
      <c r="Y319" s="21">
        <f ca="1">OFFSET(Assumptions!$B$6,Y$1-1,0)*$E319</f>
        <v>0</v>
      </c>
      <c r="Z319" s="21">
        <f ca="1">OFFSET(Assumptions!$B$6,Z$1-1,0)*$E319</f>
        <v>21769174.492493995</v>
      </c>
      <c r="AA319" s="21">
        <f ca="1">OFFSET(Assumptions!$B$6,AA$1-1,0)*$E319</f>
        <v>21769174.492493995</v>
      </c>
      <c r="AB319" s="21">
        <f ca="1">OFFSET(Assumptions!$B$6,AB$1-1,0)*$E319</f>
        <v>40272972.811113887</v>
      </c>
      <c r="AC319" s="24">
        <f t="shared" si="66"/>
        <v>0</v>
      </c>
      <c r="AD319" s="24">
        <f t="shared" si="69"/>
        <v>0</v>
      </c>
      <c r="AE319" s="24">
        <f t="shared" si="69"/>
        <v>0</v>
      </c>
      <c r="AF319" s="24">
        <f t="shared" si="69"/>
        <v>0</v>
      </c>
      <c r="AG319" s="24">
        <f t="shared" si="68"/>
        <v>0</v>
      </c>
      <c r="AH319" s="24">
        <f t="shared" si="68"/>
        <v>0</v>
      </c>
      <c r="AI319" s="24">
        <f t="shared" si="68"/>
        <v>0</v>
      </c>
      <c r="AJ319" s="24">
        <f t="shared" si="64"/>
        <v>0</v>
      </c>
      <c r="AK319" s="26">
        <f t="shared" ca="1" si="65"/>
        <v>-9.1395315214037876E-4</v>
      </c>
      <c r="AL319" s="34">
        <f t="shared" ca="1" si="67"/>
        <v>8.8389732901896778E-2</v>
      </c>
    </row>
    <row r="320" spans="1:38" x14ac:dyDescent="0.25">
      <c r="A320" s="4">
        <f t="shared" si="56"/>
        <v>6</v>
      </c>
      <c r="B320" s="4">
        <f t="shared" si="57"/>
        <v>2013</v>
      </c>
      <c r="C320" s="9">
        <v>41430</v>
      </c>
      <c r="D320" s="12">
        <f ca="1">(1+Returns!E320)*D319</f>
        <v>109773505.0879325</v>
      </c>
      <c r="E320" s="12">
        <f t="shared" ca="1" si="58"/>
        <v>108876403.04465222</v>
      </c>
      <c r="F320" s="12">
        <f t="shared" ca="1" si="59"/>
        <v>108866048.66687086</v>
      </c>
      <c r="G320" s="14">
        <f ca="1">G319*(1+Returns!G320)+AC320</f>
        <v>9076307.4661394916</v>
      </c>
      <c r="H320" s="14">
        <f ca="1">H319*(1+Returns!H320)+AD320</f>
        <v>10855786.296749312</v>
      </c>
      <c r="I320" s="14">
        <f ca="1">I319*(1+Returns!I320)+AE320</f>
        <v>5428123.858411191</v>
      </c>
      <c r="J320" s="14">
        <f ca="1">J319*(1+Returns!J320)+AF320</f>
        <v>0</v>
      </c>
      <c r="K320" s="14">
        <f ca="1">K319*(1+Returns!K320)+AG320</f>
        <v>0</v>
      </c>
      <c r="L320" s="14">
        <f ca="1">L319*(1+Returns!L320)+AH320</f>
        <v>21711480.139985699</v>
      </c>
      <c r="M320" s="14">
        <f ca="1">M319*(1+Returns!M320)+AI320</f>
        <v>21711942.098944083</v>
      </c>
      <c r="N320" s="14">
        <f ca="1">N319*(1+Returns!N320)+AJ320-R320-T320</f>
        <v>40092763.184422441</v>
      </c>
      <c r="O320" s="17">
        <f ca="1">(Assumptions!$B$16 / 252)*F319</f>
        <v>3455.2055012758688</v>
      </c>
      <c r="P320" s="17">
        <f t="shared" ca="1" si="60"/>
        <v>10354.377781360732</v>
      </c>
      <c r="Q320" s="16">
        <f t="shared" si="61"/>
        <v>0</v>
      </c>
      <c r="R320" s="17">
        <f t="shared" si="62"/>
        <v>0</v>
      </c>
      <c r="S320" s="19">
        <f t="shared" si="63"/>
        <v>0</v>
      </c>
      <c r="T320" s="20">
        <f ca="1">IF(AND(S320=1,F319&gt;D319),[1]Assumptions!$B$19*(F319-D319),0)</f>
        <v>0</v>
      </c>
      <c r="U320" s="21">
        <f ca="1">OFFSET(Assumptions!$B$6,U$1-1,0)*$E320</f>
        <v>8710112.2435721774</v>
      </c>
      <c r="V320" s="21">
        <f ca="1">OFFSET(Assumptions!$B$6,V$1-1,0)*$E320</f>
        <v>10887640.304465223</v>
      </c>
      <c r="W320" s="21">
        <f ca="1">OFFSET(Assumptions!$B$6,W$1-1,0)*$E320</f>
        <v>5443820.1522326116</v>
      </c>
      <c r="X320" s="21">
        <f ca="1">OFFSET(Assumptions!$B$6,X$1-1,0)*$E320</f>
        <v>0</v>
      </c>
      <c r="Y320" s="21">
        <f ca="1">OFFSET(Assumptions!$B$6,Y$1-1,0)*$E320</f>
        <v>0</v>
      </c>
      <c r="Z320" s="21">
        <f ca="1">OFFSET(Assumptions!$B$6,Z$1-1,0)*$E320</f>
        <v>21775280.608930446</v>
      </c>
      <c r="AA320" s="21">
        <f ca="1">OFFSET(Assumptions!$B$6,AA$1-1,0)*$E320</f>
        <v>21775280.608930446</v>
      </c>
      <c r="AB320" s="21">
        <f ca="1">OFFSET(Assumptions!$B$6,AB$1-1,0)*$E320</f>
        <v>40284269.126521319</v>
      </c>
      <c r="AC320" s="24">
        <f t="shared" si="66"/>
        <v>0</v>
      </c>
      <c r="AD320" s="24">
        <f t="shared" si="69"/>
        <v>0</v>
      </c>
      <c r="AE320" s="24">
        <f t="shared" si="69"/>
        <v>0</v>
      </c>
      <c r="AF320" s="24">
        <f t="shared" si="69"/>
        <v>0</v>
      </c>
      <c r="AG320" s="24">
        <f t="shared" si="68"/>
        <v>0</v>
      </c>
      <c r="AH320" s="24">
        <f t="shared" si="68"/>
        <v>0</v>
      </c>
      <c r="AI320" s="24">
        <f t="shared" si="68"/>
        <v>0</v>
      </c>
      <c r="AJ320" s="24">
        <f t="shared" si="64"/>
        <v>0</v>
      </c>
      <c r="AK320" s="26">
        <f t="shared" ca="1" si="65"/>
        <v>2.4876545471252953E-4</v>
      </c>
      <c r="AL320" s="34">
        <f t="shared" ca="1" si="67"/>
        <v>8.8660486668706628E-2</v>
      </c>
    </row>
    <row r="321" spans="1:38" x14ac:dyDescent="0.25">
      <c r="A321" s="4">
        <f t="shared" si="56"/>
        <v>6</v>
      </c>
      <c r="B321" s="4">
        <f t="shared" si="57"/>
        <v>2013</v>
      </c>
      <c r="C321" s="9">
        <v>41431</v>
      </c>
      <c r="D321" s="12">
        <f ca="1">(1+Returns!E321)*D320</f>
        <v>109805903.64022414</v>
      </c>
      <c r="E321" s="12">
        <f t="shared" ca="1" si="58"/>
        <v>108924076.87558059</v>
      </c>
      <c r="F321" s="12">
        <f t="shared" ca="1" si="59"/>
        <v>108910266.43276219</v>
      </c>
      <c r="G321" s="14">
        <f ca="1">G320*(1+Returns!G321)+AC321</f>
        <v>9093520.9291824307</v>
      </c>
      <c r="H321" s="14">
        <f ca="1">H320*(1+Returns!H321)+AD321</f>
        <v>10859144.408646939</v>
      </c>
      <c r="I321" s="14">
        <f ca="1">I320*(1+Returns!I321)+AE321</f>
        <v>5429879.7829620996</v>
      </c>
      <c r="J321" s="14">
        <f ca="1">J320*(1+Returns!J321)+AF321</f>
        <v>0</v>
      </c>
      <c r="K321" s="14">
        <f ca="1">K320*(1+Returns!K321)+AG321</f>
        <v>0</v>
      </c>
      <c r="L321" s="14">
        <f ca="1">L320*(1+Returns!L321)+AH321</f>
        <v>21718165.557662319</v>
      </c>
      <c r="M321" s="14">
        <f ca="1">M320*(1+Returns!M321)+AI321</f>
        <v>21718781.440376788</v>
      </c>
      <c r="N321" s="14">
        <f ca="1">N320*(1+Returns!N321)+AJ321-R321-T321</f>
        <v>40104584.756750017</v>
      </c>
      <c r="O321" s="17">
        <f ca="1">(Assumptions!$B$16 / 252)*F320</f>
        <v>3456.0650370435192</v>
      </c>
      <c r="P321" s="17">
        <f t="shared" ca="1" si="60"/>
        <v>13810.442818404252</v>
      </c>
      <c r="Q321" s="16">
        <f t="shared" si="61"/>
        <v>0</v>
      </c>
      <c r="R321" s="17">
        <f t="shared" si="62"/>
        <v>0</v>
      </c>
      <c r="S321" s="19">
        <f t="shared" si="63"/>
        <v>0</v>
      </c>
      <c r="T321" s="20">
        <f ca="1">IF(AND(S321=1,F320&gt;D320),[1]Assumptions!$B$19*(F320-D320),0)</f>
        <v>0</v>
      </c>
      <c r="U321" s="21">
        <f ca="1">OFFSET(Assumptions!$B$6,U$1-1,0)*$E321</f>
        <v>8713926.1500464473</v>
      </c>
      <c r="V321" s="21">
        <f ca="1">OFFSET(Assumptions!$B$6,V$1-1,0)*$E321</f>
        <v>10892407.687558061</v>
      </c>
      <c r="W321" s="21">
        <f ca="1">OFFSET(Assumptions!$B$6,W$1-1,0)*$E321</f>
        <v>5446203.8437790303</v>
      </c>
      <c r="X321" s="21">
        <f ca="1">OFFSET(Assumptions!$B$6,X$1-1,0)*$E321</f>
        <v>0</v>
      </c>
      <c r="Y321" s="21">
        <f ca="1">OFFSET(Assumptions!$B$6,Y$1-1,0)*$E321</f>
        <v>0</v>
      </c>
      <c r="Z321" s="21">
        <f ca="1">OFFSET(Assumptions!$B$6,Z$1-1,0)*$E321</f>
        <v>21784815.375116121</v>
      </c>
      <c r="AA321" s="21">
        <f ca="1">OFFSET(Assumptions!$B$6,AA$1-1,0)*$E321</f>
        <v>21784815.375116121</v>
      </c>
      <c r="AB321" s="21">
        <f ca="1">OFFSET(Assumptions!$B$6,AB$1-1,0)*$E321</f>
        <v>40301908.443964817</v>
      </c>
      <c r="AC321" s="24">
        <f t="shared" si="66"/>
        <v>0</v>
      </c>
      <c r="AD321" s="24">
        <f t="shared" si="69"/>
        <v>0</v>
      </c>
      <c r="AE321" s="24">
        <f t="shared" si="69"/>
        <v>0</v>
      </c>
      <c r="AF321" s="24">
        <f t="shared" si="69"/>
        <v>0</v>
      </c>
      <c r="AG321" s="24">
        <f t="shared" si="68"/>
        <v>0</v>
      </c>
      <c r="AH321" s="24">
        <f t="shared" si="68"/>
        <v>0</v>
      </c>
      <c r="AI321" s="24">
        <f t="shared" si="68"/>
        <v>0</v>
      </c>
      <c r="AJ321" s="24">
        <f t="shared" si="64"/>
        <v>0</v>
      </c>
      <c r="AK321" s="26">
        <f t="shared" ca="1" si="65"/>
        <v>4.061667198618224E-4</v>
      </c>
      <c r="AL321" s="34">
        <f t="shared" ca="1" si="67"/>
        <v>8.910266432762004E-2</v>
      </c>
    </row>
    <row r="322" spans="1:38" x14ac:dyDescent="0.25">
      <c r="A322" s="4">
        <f t="shared" si="56"/>
        <v>6</v>
      </c>
      <c r="B322" s="4">
        <f t="shared" si="57"/>
        <v>2013</v>
      </c>
      <c r="C322" s="9">
        <v>41432</v>
      </c>
      <c r="D322" s="12">
        <f ca="1">(1+Returns!E322)*D321</f>
        <v>109838311.75462452</v>
      </c>
      <c r="E322" s="12">
        <f t="shared" ca="1" si="58"/>
        <v>108980216.76879157</v>
      </c>
      <c r="F322" s="12">
        <f t="shared" ca="1" si="59"/>
        <v>108962948.85719752</v>
      </c>
      <c r="G322" s="14">
        <f ca="1">G321*(1+Returns!G322)+AC322</f>
        <v>9119191.1490440816</v>
      </c>
      <c r="H322" s="14">
        <f ca="1">H321*(1+Returns!H322)+AD322</f>
        <v>10862503.559337631</v>
      </c>
      <c r="I322" s="14">
        <f ca="1">I321*(1+Returns!I322)+AE322</f>
        <v>5431636.2755308188</v>
      </c>
      <c r="J322" s="14">
        <f ca="1">J321*(1+Returns!J322)+AF322</f>
        <v>0</v>
      </c>
      <c r="K322" s="14">
        <f ca="1">K321*(1+Returns!K322)+AG322</f>
        <v>0</v>
      </c>
      <c r="L322" s="14">
        <f ca="1">L321*(1+Returns!L322)+AH322</f>
        <v>21724853.033918515</v>
      </c>
      <c r="M322" s="14">
        <f ca="1">M321*(1+Returns!M322)+AI322</f>
        <v>21725622.936227143</v>
      </c>
      <c r="N322" s="14">
        <f ca="1">N321*(1+Returns!N322)+AJ322-R322-T322</f>
        <v>40116409.814733386</v>
      </c>
      <c r="O322" s="17">
        <f ca="1">(Assumptions!$B$16 / 252)*F321</f>
        <v>3457.468775643244</v>
      </c>
      <c r="P322" s="17">
        <f t="shared" ca="1" si="60"/>
        <v>17267.911594047495</v>
      </c>
      <c r="Q322" s="16">
        <f t="shared" si="61"/>
        <v>0</v>
      </c>
      <c r="R322" s="17">
        <f t="shared" si="62"/>
        <v>0</v>
      </c>
      <c r="S322" s="19">
        <f t="shared" si="63"/>
        <v>0</v>
      </c>
      <c r="T322" s="20">
        <f ca="1">IF(AND(S322=1,F321&gt;D321),[1]Assumptions!$B$19*(F321-D321),0)</f>
        <v>0</v>
      </c>
      <c r="U322" s="21">
        <f ca="1">OFFSET(Assumptions!$B$6,U$1-1,0)*$E322</f>
        <v>8718417.3415033258</v>
      </c>
      <c r="V322" s="21">
        <f ca="1">OFFSET(Assumptions!$B$6,V$1-1,0)*$E322</f>
        <v>10898021.676879158</v>
      </c>
      <c r="W322" s="21">
        <f ca="1">OFFSET(Assumptions!$B$6,W$1-1,0)*$E322</f>
        <v>5449010.8384395791</v>
      </c>
      <c r="X322" s="21">
        <f ca="1">OFFSET(Assumptions!$B$6,X$1-1,0)*$E322</f>
        <v>0</v>
      </c>
      <c r="Y322" s="21">
        <f ca="1">OFFSET(Assumptions!$B$6,Y$1-1,0)*$E322</f>
        <v>0</v>
      </c>
      <c r="Z322" s="21">
        <f ca="1">OFFSET(Assumptions!$B$6,Z$1-1,0)*$E322</f>
        <v>21796043.353758316</v>
      </c>
      <c r="AA322" s="21">
        <f ca="1">OFFSET(Assumptions!$B$6,AA$1-1,0)*$E322</f>
        <v>21796043.353758316</v>
      </c>
      <c r="AB322" s="21">
        <f ca="1">OFFSET(Assumptions!$B$6,AB$1-1,0)*$E322</f>
        <v>40322680.20445288</v>
      </c>
      <c r="AC322" s="24">
        <f t="shared" si="66"/>
        <v>0</v>
      </c>
      <c r="AD322" s="24">
        <f t="shared" si="69"/>
        <v>0</v>
      </c>
      <c r="AE322" s="24">
        <f t="shared" si="69"/>
        <v>0</v>
      </c>
      <c r="AF322" s="24">
        <f t="shared" si="69"/>
        <v>0</v>
      </c>
      <c r="AG322" s="24">
        <f t="shared" si="68"/>
        <v>0</v>
      </c>
      <c r="AH322" s="24">
        <f t="shared" si="68"/>
        <v>0</v>
      </c>
      <c r="AI322" s="24">
        <f t="shared" si="68"/>
        <v>0</v>
      </c>
      <c r="AJ322" s="24">
        <f t="shared" si="64"/>
        <v>0</v>
      </c>
      <c r="AK322" s="26">
        <f t="shared" ca="1" si="65"/>
        <v>4.8372321692791154E-4</v>
      </c>
      <c r="AL322" s="34">
        <f t="shared" ca="1" si="67"/>
        <v>8.9629488571973281E-2</v>
      </c>
    </row>
    <row r="323" spans="1:38" x14ac:dyDescent="0.25">
      <c r="A323" s="4">
        <f t="shared" si="56"/>
        <v>6</v>
      </c>
      <c r="B323" s="4">
        <f t="shared" si="57"/>
        <v>2013</v>
      </c>
      <c r="C323" s="9">
        <v>41435</v>
      </c>
      <c r="D323" s="12">
        <f ca="1">(1+Returns!E323)*D322</f>
        <v>109870729.43395577</v>
      </c>
      <c r="E323" s="12">
        <f t="shared" ca="1" si="58"/>
        <v>109094349.13337643</v>
      </c>
      <c r="F323" s="12">
        <f t="shared" ca="1" si="59"/>
        <v>109073622.08054882</v>
      </c>
      <c r="G323" s="14">
        <f ca="1">G322*(1+Returns!G323)+AC323</f>
        <v>9202844.5319703408</v>
      </c>
      <c r="H323" s="14">
        <f ca="1">H322*(1+Returns!H323)+AD323</f>
        <v>10865863.749142727</v>
      </c>
      <c r="I323" s="14">
        <f ca="1">I322*(1+Returns!I323)+AE323</f>
        <v>5433393.3363010939</v>
      </c>
      <c r="J323" s="14">
        <f ca="1">J322*(1+Returns!J323)+AF323</f>
        <v>0</v>
      </c>
      <c r="K323" s="14">
        <f ca="1">K322*(1+Returns!K323)+AG323</f>
        <v>0</v>
      </c>
      <c r="L323" s="14">
        <f ca="1">L322*(1+Returns!L323)+AH323</f>
        <v>21731542.569388162</v>
      </c>
      <c r="M323" s="14">
        <f ca="1">M322*(1+Returns!M323)+AI323</f>
        <v>21732466.587173797</v>
      </c>
      <c r="N323" s="14">
        <f ca="1">N322*(1+Returns!N323)+AJ323-R323-T323</f>
        <v>40128238.359400317</v>
      </c>
      <c r="O323" s="17">
        <f ca="1">(Assumptions!$B$16 / 252)*F322</f>
        <v>3459.1412335618261</v>
      </c>
      <c r="P323" s="17">
        <f t="shared" ca="1" si="60"/>
        <v>20727.052827609321</v>
      </c>
      <c r="Q323" s="16">
        <f t="shared" si="61"/>
        <v>0</v>
      </c>
      <c r="R323" s="17">
        <f t="shared" si="62"/>
        <v>0</v>
      </c>
      <c r="S323" s="19">
        <f t="shared" si="63"/>
        <v>0</v>
      </c>
      <c r="T323" s="20">
        <f ca="1">IF(AND(S323=1,F322&gt;D322),[1]Assumptions!$B$19*(F322-D322),0)</f>
        <v>0</v>
      </c>
      <c r="U323" s="21">
        <f ca="1">OFFSET(Assumptions!$B$6,U$1-1,0)*$E323</f>
        <v>8727547.9306701142</v>
      </c>
      <c r="V323" s="21">
        <f ca="1">OFFSET(Assumptions!$B$6,V$1-1,0)*$E323</f>
        <v>10909434.913337644</v>
      </c>
      <c r="W323" s="21">
        <f ca="1">OFFSET(Assumptions!$B$6,W$1-1,0)*$E323</f>
        <v>5454717.4566688221</v>
      </c>
      <c r="X323" s="21">
        <f ca="1">OFFSET(Assumptions!$B$6,X$1-1,0)*$E323</f>
        <v>0</v>
      </c>
      <c r="Y323" s="21">
        <f ca="1">OFFSET(Assumptions!$B$6,Y$1-1,0)*$E323</f>
        <v>0</v>
      </c>
      <c r="Z323" s="21">
        <f ca="1">OFFSET(Assumptions!$B$6,Z$1-1,0)*$E323</f>
        <v>21818869.826675288</v>
      </c>
      <c r="AA323" s="21">
        <f ca="1">OFFSET(Assumptions!$B$6,AA$1-1,0)*$E323</f>
        <v>21818869.826675288</v>
      </c>
      <c r="AB323" s="21">
        <f ca="1">OFFSET(Assumptions!$B$6,AB$1-1,0)*$E323</f>
        <v>40364909.179349281</v>
      </c>
      <c r="AC323" s="24">
        <f t="shared" si="66"/>
        <v>0</v>
      </c>
      <c r="AD323" s="24">
        <f t="shared" si="69"/>
        <v>0</v>
      </c>
      <c r="AE323" s="24">
        <f t="shared" si="69"/>
        <v>0</v>
      </c>
      <c r="AF323" s="24">
        <f t="shared" si="69"/>
        <v>0</v>
      </c>
      <c r="AG323" s="24">
        <f t="shared" si="68"/>
        <v>0</v>
      </c>
      <c r="AH323" s="24">
        <f t="shared" si="68"/>
        <v>0</v>
      </c>
      <c r="AI323" s="24">
        <f t="shared" si="68"/>
        <v>0</v>
      </c>
      <c r="AJ323" s="24">
        <f t="shared" si="64"/>
        <v>0</v>
      </c>
      <c r="AK323" s="26">
        <f t="shared" ca="1" si="65"/>
        <v>1.0156959270288812E-3</v>
      </c>
      <c r="AL323" s="34">
        <f t="shared" ca="1" si="67"/>
        <v>9.0736220805486489E-2</v>
      </c>
    </row>
    <row r="324" spans="1:38" x14ac:dyDescent="0.25">
      <c r="A324" s="4">
        <f t="shared" ref="A324:A387" si="70">MONTH(C324)</f>
        <v>6</v>
      </c>
      <c r="B324" s="4">
        <f t="shared" ref="B324:B387" si="71">YEAR(C324)</f>
        <v>2013</v>
      </c>
      <c r="C324" s="9">
        <v>41436</v>
      </c>
      <c r="D324" s="12">
        <f ca="1">(1+Returns!E324)*D323</f>
        <v>109903156.68104091</v>
      </c>
      <c r="E324" s="12">
        <f t="shared" ref="E324:E387" ca="1" si="72">SUM(G324:N324)</f>
        <v>109161356.03027846</v>
      </c>
      <c r="F324" s="12">
        <f t="shared" ref="F324:F387" ca="1" si="73">E324-P324</f>
        <v>109137166.32278162</v>
      </c>
      <c r="G324" s="14">
        <f ca="1">G323*(1+Returns!G324)+AC324</f>
        <v>9239363.1360582523</v>
      </c>
      <c r="H324" s="14">
        <f ca="1">H323*(1+Returns!H324)+AD324</f>
        <v>10869224.978383664</v>
      </c>
      <c r="I324" s="14">
        <f ca="1">I323*(1+Returns!I324)+AE324</f>
        <v>5435150.9654567316</v>
      </c>
      <c r="J324" s="14">
        <f ca="1">J323*(1+Returns!J324)+AF324</f>
        <v>0</v>
      </c>
      <c r="K324" s="14">
        <f ca="1">K323*(1+Returns!K324)+AG324</f>
        <v>0</v>
      </c>
      <c r="L324" s="14">
        <f ca="1">L323*(1+Returns!L324)+AH324</f>
        <v>21738234.164705336</v>
      </c>
      <c r="M324" s="14">
        <f ca="1">M323*(1+Returns!M324)+AI324</f>
        <v>21739312.393895611</v>
      </c>
      <c r="N324" s="14">
        <f ca="1">N323*(1+Returns!N324)+AJ324-R324-T324</f>
        <v>40140070.391778871</v>
      </c>
      <c r="O324" s="17">
        <f ca="1">(Assumptions!$B$16 / 252)*F323</f>
        <v>3462.6546692237721</v>
      </c>
      <c r="P324" s="17">
        <f t="shared" ca="1" si="60"/>
        <v>24189.707496833093</v>
      </c>
      <c r="Q324" s="16">
        <f t="shared" si="61"/>
        <v>0</v>
      </c>
      <c r="R324" s="17">
        <f t="shared" si="62"/>
        <v>0</v>
      </c>
      <c r="S324" s="19">
        <f t="shared" si="63"/>
        <v>0</v>
      </c>
      <c r="T324" s="20">
        <f ca="1">IF(AND(S324=1,F323&gt;D323),[1]Assumptions!$B$19*(F323-D323),0)</f>
        <v>0</v>
      </c>
      <c r="U324" s="21">
        <f ca="1">OFFSET(Assumptions!$B$6,U$1-1,0)*$E324</f>
        <v>8732908.4824222773</v>
      </c>
      <c r="V324" s="21">
        <f ca="1">OFFSET(Assumptions!$B$6,V$1-1,0)*$E324</f>
        <v>10916135.603027847</v>
      </c>
      <c r="W324" s="21">
        <f ca="1">OFFSET(Assumptions!$B$6,W$1-1,0)*$E324</f>
        <v>5458067.8015139233</v>
      </c>
      <c r="X324" s="21">
        <f ca="1">OFFSET(Assumptions!$B$6,X$1-1,0)*$E324</f>
        <v>0</v>
      </c>
      <c r="Y324" s="21">
        <f ca="1">OFFSET(Assumptions!$B$6,Y$1-1,0)*$E324</f>
        <v>0</v>
      </c>
      <c r="Z324" s="21">
        <f ca="1">OFFSET(Assumptions!$B$6,Z$1-1,0)*$E324</f>
        <v>21832271.206055693</v>
      </c>
      <c r="AA324" s="21">
        <f ca="1">OFFSET(Assumptions!$B$6,AA$1-1,0)*$E324</f>
        <v>21832271.206055693</v>
      </c>
      <c r="AB324" s="21">
        <f ca="1">OFFSET(Assumptions!$B$6,AB$1-1,0)*$E324</f>
        <v>40389701.731203027</v>
      </c>
      <c r="AC324" s="24">
        <f t="shared" si="66"/>
        <v>0</v>
      </c>
      <c r="AD324" s="24">
        <f t="shared" si="69"/>
        <v>0</v>
      </c>
      <c r="AE324" s="24">
        <f t="shared" si="69"/>
        <v>0</v>
      </c>
      <c r="AF324" s="24">
        <f t="shared" si="69"/>
        <v>0</v>
      </c>
      <c r="AG324" s="24">
        <f t="shared" si="68"/>
        <v>0</v>
      </c>
      <c r="AH324" s="24">
        <f t="shared" si="68"/>
        <v>0</v>
      </c>
      <c r="AI324" s="24">
        <f t="shared" si="68"/>
        <v>0</v>
      </c>
      <c r="AJ324" s="24">
        <f t="shared" si="64"/>
        <v>0</v>
      </c>
      <c r="AK324" s="26">
        <f t="shared" ca="1" si="65"/>
        <v>5.8258120543452918E-4</v>
      </c>
      <c r="AL324" s="34">
        <f t="shared" ca="1" si="67"/>
        <v>9.1371663227814537E-2</v>
      </c>
    </row>
    <row r="325" spans="1:38" x14ac:dyDescent="0.25">
      <c r="A325" s="4">
        <f t="shared" si="70"/>
        <v>6</v>
      </c>
      <c r="B325" s="4">
        <f t="shared" si="71"/>
        <v>2013</v>
      </c>
      <c r="C325" s="9">
        <v>41437</v>
      </c>
      <c r="D325" s="12">
        <f ca="1">(1+Returns!E325)*D324</f>
        <v>109935593.49870375</v>
      </c>
      <c r="E325" s="12">
        <f t="shared" ca="1" si="72"/>
        <v>109273998.89289777</v>
      </c>
      <c r="F325" s="12">
        <f t="shared" ca="1" si="73"/>
        <v>109246344.51345418</v>
      </c>
      <c r="G325" s="14">
        <f ca="1">G324*(1+Returns!G325)+AC325</f>
        <v>9321508.3918608036</v>
      </c>
      <c r="H325" s="14">
        <f ca="1">H324*(1+Returns!H325)+AD325</f>
        <v>10872587.24738198</v>
      </c>
      <c r="I325" s="14">
        <f ca="1">I324*(1+Returns!I325)+AE325</f>
        <v>5436909.1631815955</v>
      </c>
      <c r="J325" s="14">
        <f ca="1">J324*(1+Returns!J325)+AF325</f>
        <v>0</v>
      </c>
      <c r="K325" s="14">
        <f ca="1">K324*(1+Returns!K325)+AG325</f>
        <v>0</v>
      </c>
      <c r="L325" s="14">
        <f ca="1">L324*(1+Returns!L325)+AH325</f>
        <v>21744927.820504308</v>
      </c>
      <c r="M325" s="14">
        <f ca="1">M324*(1+Returns!M325)+AI325</f>
        <v>21746160.357071664</v>
      </c>
      <c r="N325" s="14">
        <f ca="1">N324*(1+Returns!N325)+AJ325-R325-T325</f>
        <v>40151905.912897423</v>
      </c>
      <c r="O325" s="17">
        <f ca="1">(Assumptions!$B$16 / 252)*F324</f>
        <v>3464.6719467549719</v>
      </c>
      <c r="P325" s="17">
        <f t="shared" ref="P325:P388" ca="1" si="74">P324+O325-IF(Q325=1,P324,0)</f>
        <v>27654.379443588063</v>
      </c>
      <c r="Q325" s="16">
        <f t="shared" ref="Q325:Q388" si="75">IF(DAY(C325)&lt;DAY(C324),1,0)</f>
        <v>0</v>
      </c>
      <c r="R325" s="17">
        <f t="shared" ref="R325:R388" si="76">IF(Q325=1,P324,0)</f>
        <v>0</v>
      </c>
      <c r="S325" s="19">
        <f t="shared" ref="S325:S388" si="77">IF(AND(DAY(C325)&lt;DAY(C324),OR(MONTH(C325)=7,MONTH(C325)=1)),1,0)</f>
        <v>0</v>
      </c>
      <c r="T325" s="20">
        <f ca="1">IF(AND(S325=1,F324&gt;D324),[1]Assumptions!$B$19*(F324-D324),0)</f>
        <v>0</v>
      </c>
      <c r="U325" s="21">
        <f ca="1">OFFSET(Assumptions!$B$6,U$1-1,0)*$E325</f>
        <v>8741919.9114318211</v>
      </c>
      <c r="V325" s="21">
        <f ca="1">OFFSET(Assumptions!$B$6,V$1-1,0)*$E325</f>
        <v>10927399.889289778</v>
      </c>
      <c r="W325" s="21">
        <f ca="1">OFFSET(Assumptions!$B$6,W$1-1,0)*$E325</f>
        <v>5463699.9446448889</v>
      </c>
      <c r="X325" s="21">
        <f ca="1">OFFSET(Assumptions!$B$6,X$1-1,0)*$E325</f>
        <v>0</v>
      </c>
      <c r="Y325" s="21">
        <f ca="1">OFFSET(Assumptions!$B$6,Y$1-1,0)*$E325</f>
        <v>0</v>
      </c>
      <c r="Z325" s="21">
        <f ca="1">OFFSET(Assumptions!$B$6,Z$1-1,0)*$E325</f>
        <v>21854799.778579555</v>
      </c>
      <c r="AA325" s="21">
        <f ca="1">OFFSET(Assumptions!$B$6,AA$1-1,0)*$E325</f>
        <v>21854799.778579555</v>
      </c>
      <c r="AB325" s="21">
        <f ca="1">OFFSET(Assumptions!$B$6,AB$1-1,0)*$E325</f>
        <v>40431379.590372175</v>
      </c>
      <c r="AC325" s="24">
        <f t="shared" si="66"/>
        <v>0</v>
      </c>
      <c r="AD325" s="24">
        <f t="shared" si="69"/>
        <v>0</v>
      </c>
      <c r="AE325" s="24">
        <f t="shared" si="69"/>
        <v>0</v>
      </c>
      <c r="AF325" s="24">
        <f t="shared" si="69"/>
        <v>0</v>
      </c>
      <c r="AG325" s="24">
        <f t="shared" si="68"/>
        <v>0</v>
      </c>
      <c r="AH325" s="24">
        <f t="shared" si="68"/>
        <v>0</v>
      </c>
      <c r="AI325" s="24">
        <f t="shared" si="68"/>
        <v>0</v>
      </c>
      <c r="AJ325" s="24">
        <f t="shared" ref="AJ325:AJ388" si="78">-SUM(AC325:AI325)</f>
        <v>0</v>
      </c>
      <c r="AK325" s="26">
        <f t="shared" ref="AK325:AK388" ca="1" si="79">F325/F324-1</f>
        <v>1.0003758971499632E-3</v>
      </c>
      <c r="AL325" s="34">
        <f t="shared" ca="1" si="67"/>
        <v>9.2463445134540079E-2</v>
      </c>
    </row>
    <row r="326" spans="1:38" x14ac:dyDescent="0.25">
      <c r="A326" s="4">
        <f t="shared" si="70"/>
        <v>6</v>
      </c>
      <c r="B326" s="4">
        <f t="shared" si="71"/>
        <v>2013</v>
      </c>
      <c r="C326" s="9">
        <v>41438</v>
      </c>
      <c r="D326" s="12">
        <f ca="1">(1+Returns!E326)*D325</f>
        <v>109968039.88976896</v>
      </c>
      <c r="E326" s="12">
        <f t="shared" ca="1" si="72"/>
        <v>109370783.15267557</v>
      </c>
      <c r="F326" s="12">
        <f t="shared" ca="1" si="73"/>
        <v>109339660.63531092</v>
      </c>
      <c r="G326" s="14">
        <f ca="1">G325*(1+Returns!G326)+AC326</f>
        <v>9387785.7279712148</v>
      </c>
      <c r="H326" s="14">
        <f ca="1">H325*(1+Returns!H326)+AD326</f>
        <v>10875950.556459311</v>
      </c>
      <c r="I326" s="14">
        <f ca="1">I325*(1+Returns!I326)+AE326</f>
        <v>5438667.9296596115</v>
      </c>
      <c r="J326" s="14">
        <f ca="1">J325*(1+Returns!J326)+AF326</f>
        <v>0</v>
      </c>
      <c r="K326" s="14">
        <f ca="1">K325*(1+Returns!K326)+AG326</f>
        <v>0</v>
      </c>
      <c r="L326" s="14">
        <f ca="1">L325*(1+Returns!L326)+AH326</f>
        <v>21751623.537419543</v>
      </c>
      <c r="M326" s="14">
        <f ca="1">M325*(1+Returns!M326)+AI326</f>
        <v>21753010.477381244</v>
      </c>
      <c r="N326" s="14">
        <f ca="1">N325*(1+Returns!N326)+AJ326-R326-T326</f>
        <v>40163744.923784651</v>
      </c>
      <c r="O326" s="17">
        <f ca="1">(Assumptions!$B$16 / 252)*F325</f>
        <v>3468.1379210620375</v>
      </c>
      <c r="P326" s="17">
        <f t="shared" ca="1" si="74"/>
        <v>31122.517364650099</v>
      </c>
      <c r="Q326" s="16">
        <f t="shared" si="75"/>
        <v>0</v>
      </c>
      <c r="R326" s="17">
        <f t="shared" si="76"/>
        <v>0</v>
      </c>
      <c r="S326" s="19">
        <f t="shared" si="77"/>
        <v>0</v>
      </c>
      <c r="T326" s="20">
        <f ca="1">IF(AND(S326=1,F325&gt;D325),[1]Assumptions!$B$19*(F325-D325),0)</f>
        <v>0</v>
      </c>
      <c r="U326" s="21">
        <f ca="1">OFFSET(Assumptions!$B$6,U$1-1,0)*$E326</f>
        <v>8749662.6522140466</v>
      </c>
      <c r="V326" s="21">
        <f ca="1">OFFSET(Assumptions!$B$6,V$1-1,0)*$E326</f>
        <v>10937078.315267557</v>
      </c>
      <c r="W326" s="21">
        <f ca="1">OFFSET(Assumptions!$B$6,W$1-1,0)*$E326</f>
        <v>5468539.1576337786</v>
      </c>
      <c r="X326" s="21">
        <f ca="1">OFFSET(Assumptions!$B$6,X$1-1,0)*$E326</f>
        <v>0</v>
      </c>
      <c r="Y326" s="21">
        <f ca="1">OFFSET(Assumptions!$B$6,Y$1-1,0)*$E326</f>
        <v>0</v>
      </c>
      <c r="Z326" s="21">
        <f ca="1">OFFSET(Assumptions!$B$6,Z$1-1,0)*$E326</f>
        <v>21874156.630535115</v>
      </c>
      <c r="AA326" s="21">
        <f ca="1">OFFSET(Assumptions!$B$6,AA$1-1,0)*$E326</f>
        <v>21874156.630535115</v>
      </c>
      <c r="AB326" s="21">
        <f ca="1">OFFSET(Assumptions!$B$6,AB$1-1,0)*$E326</f>
        <v>40467189.76648996</v>
      </c>
      <c r="AC326" s="24">
        <f t="shared" ref="AC326:AC389" si="80">IF(Q326=1,U325-G325,0)</f>
        <v>0</v>
      </c>
      <c r="AD326" s="24">
        <f t="shared" si="69"/>
        <v>0</v>
      </c>
      <c r="AE326" s="24">
        <f t="shared" si="69"/>
        <v>0</v>
      </c>
      <c r="AF326" s="24">
        <f t="shared" si="69"/>
        <v>0</v>
      </c>
      <c r="AG326" s="24">
        <f t="shared" si="68"/>
        <v>0</v>
      </c>
      <c r="AH326" s="24">
        <f t="shared" si="68"/>
        <v>0</v>
      </c>
      <c r="AI326" s="24">
        <f t="shared" si="68"/>
        <v>0</v>
      </c>
      <c r="AJ326" s="24">
        <f t="shared" si="78"/>
        <v>0</v>
      </c>
      <c r="AK326" s="26">
        <f t="shared" ca="1" si="79"/>
        <v>8.5418072588461236E-4</v>
      </c>
      <c r="AL326" s="34">
        <f t="shared" ref="AL326:AL389" ca="1" si="81">(1+AK326)*(1+AL325)-1</f>
        <v>9.3396606353107536E-2</v>
      </c>
    </row>
    <row r="327" spans="1:38" x14ac:dyDescent="0.25">
      <c r="A327" s="4">
        <f t="shared" si="70"/>
        <v>6</v>
      </c>
      <c r="B327" s="4">
        <f t="shared" si="71"/>
        <v>2013</v>
      </c>
      <c r="C327" s="9">
        <v>41439</v>
      </c>
      <c r="D327" s="12">
        <f ca="1">(1+Returns!E327)*D326</f>
        <v>110000495.85706203</v>
      </c>
      <c r="E327" s="12">
        <f t="shared" ca="1" si="72"/>
        <v>109347935.38795775</v>
      </c>
      <c r="F327" s="12">
        <f t="shared" ca="1" si="73"/>
        <v>109313341.77025548</v>
      </c>
      <c r="G327" s="14">
        <f ca="1">G326*(1+Returns!G327)+AC327</f>
        <v>9334421.7198865078</v>
      </c>
      <c r="H327" s="14">
        <f ca="1">H326*(1+Returns!H327)+AD327</f>
        <v>10879314.905937394</v>
      </c>
      <c r="I327" s="14">
        <f ca="1">I326*(1+Returns!I327)+AE327</f>
        <v>5440427.2650747625</v>
      </c>
      <c r="J327" s="14">
        <f ca="1">J326*(1+Returns!J327)+AF327</f>
        <v>0</v>
      </c>
      <c r="K327" s="14">
        <f ca="1">K326*(1+Returns!K327)+AG327</f>
        <v>0</v>
      </c>
      <c r="L327" s="14">
        <f ca="1">L326*(1+Returns!L327)+AH327</f>
        <v>21758321.3160857</v>
      </c>
      <c r="M327" s="14">
        <f ca="1">M326*(1+Returns!M327)+AI327</f>
        <v>21759862.755503859</v>
      </c>
      <c r="N327" s="14">
        <f ca="1">N326*(1+Returns!N327)+AJ327-R327-T327</f>
        <v>40175587.425469525</v>
      </c>
      <c r="O327" s="17">
        <f ca="1">(Assumptions!$B$16 / 252)*F326</f>
        <v>3471.1003376289177</v>
      </c>
      <c r="P327" s="17">
        <f t="shared" ca="1" si="74"/>
        <v>34593.617702279014</v>
      </c>
      <c r="Q327" s="16">
        <f t="shared" si="75"/>
        <v>0</v>
      </c>
      <c r="R327" s="17">
        <f t="shared" si="76"/>
        <v>0</v>
      </c>
      <c r="S327" s="19">
        <f t="shared" si="77"/>
        <v>0</v>
      </c>
      <c r="T327" s="20">
        <f ca="1">IF(AND(S327=1,F326&gt;D326),[1]Assumptions!$B$19*(F326-D326),0)</f>
        <v>0</v>
      </c>
      <c r="U327" s="21">
        <f ca="1">OFFSET(Assumptions!$B$6,U$1-1,0)*$E327</f>
        <v>8747834.8310366198</v>
      </c>
      <c r="V327" s="21">
        <f ca="1">OFFSET(Assumptions!$B$6,V$1-1,0)*$E327</f>
        <v>10934793.538795777</v>
      </c>
      <c r="W327" s="21">
        <f ca="1">OFFSET(Assumptions!$B$6,W$1-1,0)*$E327</f>
        <v>5467396.7693978883</v>
      </c>
      <c r="X327" s="21">
        <f ca="1">OFFSET(Assumptions!$B$6,X$1-1,0)*$E327</f>
        <v>0</v>
      </c>
      <c r="Y327" s="21">
        <f ca="1">OFFSET(Assumptions!$B$6,Y$1-1,0)*$E327</f>
        <v>0</v>
      </c>
      <c r="Z327" s="21">
        <f ca="1">OFFSET(Assumptions!$B$6,Z$1-1,0)*$E327</f>
        <v>21869587.077591553</v>
      </c>
      <c r="AA327" s="21">
        <f ca="1">OFFSET(Assumptions!$B$6,AA$1-1,0)*$E327</f>
        <v>21869587.077591553</v>
      </c>
      <c r="AB327" s="21">
        <f ca="1">OFFSET(Assumptions!$B$6,AB$1-1,0)*$E327</f>
        <v>40458736.093544364</v>
      </c>
      <c r="AC327" s="24">
        <f t="shared" si="80"/>
        <v>0</v>
      </c>
      <c r="AD327" s="24">
        <f t="shared" si="69"/>
        <v>0</v>
      </c>
      <c r="AE327" s="24">
        <f t="shared" si="69"/>
        <v>0</v>
      </c>
      <c r="AF327" s="24">
        <f t="shared" si="69"/>
        <v>0</v>
      </c>
      <c r="AG327" s="24">
        <f t="shared" si="68"/>
        <v>0</v>
      </c>
      <c r="AH327" s="24">
        <f t="shared" si="68"/>
        <v>0</v>
      </c>
      <c r="AI327" s="24">
        <f t="shared" si="68"/>
        <v>0</v>
      </c>
      <c r="AJ327" s="24">
        <f t="shared" si="78"/>
        <v>0</v>
      </c>
      <c r="AK327" s="26">
        <f t="shared" ca="1" si="79"/>
        <v>-2.4070739658887952E-4</v>
      </c>
      <c r="AL327" s="34">
        <f t="shared" ca="1" si="81"/>
        <v>9.3133417702553123E-2</v>
      </c>
    </row>
    <row r="328" spans="1:38" x14ac:dyDescent="0.25">
      <c r="A328" s="4">
        <f t="shared" si="70"/>
        <v>6</v>
      </c>
      <c r="B328" s="4">
        <f t="shared" si="71"/>
        <v>2013</v>
      </c>
      <c r="C328" s="9">
        <v>41442</v>
      </c>
      <c r="D328" s="12">
        <f ca="1">(1+Returns!E328)*D327</f>
        <v>110032961.40340927</v>
      </c>
      <c r="E328" s="12">
        <f t="shared" ca="1" si="72"/>
        <v>109463671.30373488</v>
      </c>
      <c r="F328" s="12">
        <f t="shared" ca="1" si="73"/>
        <v>109425607.42121451</v>
      </c>
      <c r="G328" s="14">
        <f ca="1">G327*(1+Returns!G328)+AC328</f>
        <v>9419632.0697475355</v>
      </c>
      <c r="H328" s="14">
        <f ca="1">H327*(1+Returns!H328)+AD328</f>
        <v>10882680.296138065</v>
      </c>
      <c r="I328" s="14">
        <f ca="1">I327*(1+Returns!I328)+AE328</f>
        <v>5442187.1696110927</v>
      </c>
      <c r="J328" s="14">
        <f ca="1">J327*(1+Returns!J328)+AF328</f>
        <v>0</v>
      </c>
      <c r="K328" s="14">
        <f ca="1">K327*(1+Returns!K328)+AG328</f>
        <v>0</v>
      </c>
      <c r="L328" s="14">
        <f ca="1">L327*(1+Returns!L328)+AH328</f>
        <v>21765021.157137636</v>
      </c>
      <c r="M328" s="14">
        <f ca="1">M327*(1+Returns!M328)+AI328</f>
        <v>21766717.192119226</v>
      </c>
      <c r="N328" s="14">
        <f ca="1">N327*(1+Returns!N328)+AJ328-R328-T328</f>
        <v>40187433.418981329</v>
      </c>
      <c r="O328" s="17">
        <f ca="1">(Assumptions!$B$16 / 252)*F327</f>
        <v>3470.2648181033483</v>
      </c>
      <c r="P328" s="17">
        <f t="shared" ca="1" si="74"/>
        <v>38063.882520382365</v>
      </c>
      <c r="Q328" s="16">
        <f t="shared" si="75"/>
        <v>0</v>
      </c>
      <c r="R328" s="17">
        <f t="shared" si="76"/>
        <v>0</v>
      </c>
      <c r="S328" s="19">
        <f t="shared" si="77"/>
        <v>0</v>
      </c>
      <c r="T328" s="20">
        <f ca="1">IF(AND(S328=1,F327&gt;D327),[1]Assumptions!$B$19*(F327-D327),0)</f>
        <v>0</v>
      </c>
      <c r="U328" s="21">
        <f ca="1">OFFSET(Assumptions!$B$6,U$1-1,0)*$E328</f>
        <v>8757093.7042987905</v>
      </c>
      <c r="V328" s="21">
        <f ca="1">OFFSET(Assumptions!$B$6,V$1-1,0)*$E328</f>
        <v>10946367.130373489</v>
      </c>
      <c r="W328" s="21">
        <f ca="1">OFFSET(Assumptions!$B$6,W$1-1,0)*$E328</f>
        <v>5473183.5651867446</v>
      </c>
      <c r="X328" s="21">
        <f ca="1">OFFSET(Assumptions!$B$6,X$1-1,0)*$E328</f>
        <v>0</v>
      </c>
      <c r="Y328" s="21">
        <f ca="1">OFFSET(Assumptions!$B$6,Y$1-1,0)*$E328</f>
        <v>0</v>
      </c>
      <c r="Z328" s="21">
        <f ca="1">OFFSET(Assumptions!$B$6,Z$1-1,0)*$E328</f>
        <v>21892734.260746978</v>
      </c>
      <c r="AA328" s="21">
        <f ca="1">OFFSET(Assumptions!$B$6,AA$1-1,0)*$E328</f>
        <v>21892734.260746978</v>
      </c>
      <c r="AB328" s="21">
        <f ca="1">OFFSET(Assumptions!$B$6,AB$1-1,0)*$E328</f>
        <v>40501558.382381909</v>
      </c>
      <c r="AC328" s="24">
        <f t="shared" si="80"/>
        <v>0</v>
      </c>
      <c r="AD328" s="24">
        <f t="shared" si="69"/>
        <v>0</v>
      </c>
      <c r="AE328" s="24">
        <f t="shared" si="69"/>
        <v>0</v>
      </c>
      <c r="AF328" s="24">
        <f t="shared" si="69"/>
        <v>0</v>
      </c>
      <c r="AG328" s="24">
        <f t="shared" si="68"/>
        <v>0</v>
      </c>
      <c r="AH328" s="24">
        <f t="shared" si="68"/>
        <v>0</v>
      </c>
      <c r="AI328" s="24">
        <f t="shared" si="68"/>
        <v>0</v>
      </c>
      <c r="AJ328" s="24">
        <f t="shared" si="78"/>
        <v>0</v>
      </c>
      <c r="AK328" s="26">
        <f t="shared" ca="1" si="79"/>
        <v>1.027007766307042E-3</v>
      </c>
      <c r="AL328" s="34">
        <f t="shared" ca="1" si="81"/>
        <v>9.4256074212143437E-2</v>
      </c>
    </row>
    <row r="329" spans="1:38" x14ac:dyDescent="0.25">
      <c r="A329" s="4">
        <f t="shared" si="70"/>
        <v>6</v>
      </c>
      <c r="B329" s="4">
        <f t="shared" si="71"/>
        <v>2013</v>
      </c>
      <c r="C329" s="9">
        <v>41443</v>
      </c>
      <c r="D329" s="12">
        <f ca="1">(1+Returns!E329)*D328</f>
        <v>110065436.53163788</v>
      </c>
      <c r="E329" s="12">
        <f t="shared" ca="1" si="72"/>
        <v>109705859.90128374</v>
      </c>
      <c r="F329" s="12">
        <f t="shared" ca="1" si="73"/>
        <v>109664322.18995634</v>
      </c>
      <c r="G329" s="14">
        <f ca="1">G328*(1+Returns!G329)+AC329</f>
        <v>9631285.7759804353</v>
      </c>
      <c r="H329" s="14">
        <f ca="1">H328*(1+Returns!H329)+AD329</f>
        <v>10886046.72738326</v>
      </c>
      <c r="I329" s="14">
        <f ca="1">I328*(1+Returns!I329)+AE329</f>
        <v>5443947.643452704</v>
      </c>
      <c r="J329" s="14">
        <f ca="1">J328*(1+Returns!J329)+AF329</f>
        <v>0</v>
      </c>
      <c r="K329" s="14">
        <f ca="1">K328*(1+Returns!K329)+AG329</f>
        <v>0</v>
      </c>
      <c r="L329" s="14">
        <f ca="1">L328*(1+Returns!L329)+AH329</f>
        <v>21771723.061210405</v>
      </c>
      <c r="M329" s="14">
        <f ca="1">M328*(1+Returns!M329)+AI329</f>
        <v>21773573.78790728</v>
      </c>
      <c r="N329" s="14">
        <f ca="1">N328*(1+Returns!N329)+AJ329-R329-T329</f>
        <v>40199282.905349649</v>
      </c>
      <c r="O329" s="17">
        <f ca="1">(Assumptions!$B$16 / 252)*F328</f>
        <v>3473.8288070226827</v>
      </c>
      <c r="P329" s="17">
        <f t="shared" ca="1" si="74"/>
        <v>41537.71132740505</v>
      </c>
      <c r="Q329" s="16">
        <f t="shared" si="75"/>
        <v>0</v>
      </c>
      <c r="R329" s="17">
        <f t="shared" si="76"/>
        <v>0</v>
      </c>
      <c r="S329" s="19">
        <f t="shared" si="77"/>
        <v>0</v>
      </c>
      <c r="T329" s="20">
        <f ca="1">IF(AND(S329=1,F328&gt;D328),[1]Assumptions!$B$19*(F328-D328),0)</f>
        <v>0</v>
      </c>
      <c r="U329" s="21">
        <f ca="1">OFFSET(Assumptions!$B$6,U$1-1,0)*$E329</f>
        <v>8776468.7921027001</v>
      </c>
      <c r="V329" s="21">
        <f ca="1">OFFSET(Assumptions!$B$6,V$1-1,0)*$E329</f>
        <v>10970585.990128376</v>
      </c>
      <c r="W329" s="21">
        <f ca="1">OFFSET(Assumptions!$B$6,W$1-1,0)*$E329</f>
        <v>5485292.9950641878</v>
      </c>
      <c r="X329" s="21">
        <f ca="1">OFFSET(Assumptions!$B$6,X$1-1,0)*$E329</f>
        <v>0</v>
      </c>
      <c r="Y329" s="21">
        <f ca="1">OFFSET(Assumptions!$B$6,Y$1-1,0)*$E329</f>
        <v>0</v>
      </c>
      <c r="Z329" s="21">
        <f ca="1">OFFSET(Assumptions!$B$6,Z$1-1,0)*$E329</f>
        <v>21941171.980256751</v>
      </c>
      <c r="AA329" s="21">
        <f ca="1">OFFSET(Assumptions!$B$6,AA$1-1,0)*$E329</f>
        <v>21941171.980256751</v>
      </c>
      <c r="AB329" s="21">
        <f ca="1">OFFSET(Assumptions!$B$6,AB$1-1,0)*$E329</f>
        <v>40591168.163474984</v>
      </c>
      <c r="AC329" s="24">
        <f t="shared" si="80"/>
        <v>0</v>
      </c>
      <c r="AD329" s="24">
        <f t="shared" si="69"/>
        <v>0</v>
      </c>
      <c r="AE329" s="24">
        <f t="shared" si="69"/>
        <v>0</v>
      </c>
      <c r="AF329" s="24">
        <f t="shared" si="69"/>
        <v>0</v>
      </c>
      <c r="AG329" s="24">
        <f t="shared" si="68"/>
        <v>0</v>
      </c>
      <c r="AH329" s="24">
        <f t="shared" si="68"/>
        <v>0</v>
      </c>
      <c r="AI329" s="24">
        <f t="shared" si="68"/>
        <v>0</v>
      </c>
      <c r="AJ329" s="24">
        <f t="shared" si="78"/>
        <v>0</v>
      </c>
      <c r="AK329" s="26">
        <f t="shared" ca="1" si="79"/>
        <v>2.1815256443853404E-3</v>
      </c>
      <c r="AL329" s="34">
        <f t="shared" ca="1" si="81"/>
        <v>9.6643221899561649E-2</v>
      </c>
    </row>
    <row r="330" spans="1:38" x14ac:dyDescent="0.25">
      <c r="A330" s="4">
        <f t="shared" si="70"/>
        <v>6</v>
      </c>
      <c r="B330" s="4">
        <f t="shared" si="71"/>
        <v>2013</v>
      </c>
      <c r="C330" s="9">
        <v>41444</v>
      </c>
      <c r="D330" s="12">
        <f ca="1">(1+Returns!E330)*D329</f>
        <v>110097921.24457583</v>
      </c>
      <c r="E330" s="12">
        <f t="shared" ca="1" si="72"/>
        <v>109745253.30154213</v>
      </c>
      <c r="F330" s="12">
        <f t="shared" ca="1" si="73"/>
        <v>109700234.18316108</v>
      </c>
      <c r="G330" s="14">
        <f ca="1">G329*(1+Returns!G330)+AC330</f>
        <v>9640134.9566715732</v>
      </c>
      <c r="H330" s="14">
        <f ca="1">H329*(1+Returns!H330)+AD330</f>
        <v>10889414.199995013</v>
      </c>
      <c r="I330" s="14">
        <f ca="1">I329*(1+Returns!I330)+AE330</f>
        <v>5445708.6867837599</v>
      </c>
      <c r="J330" s="14">
        <f ca="1">J329*(1+Returns!J330)+AF330</f>
        <v>0</v>
      </c>
      <c r="K330" s="14">
        <f ca="1">K329*(1+Returns!K330)+AG330</f>
        <v>0</v>
      </c>
      <c r="L330" s="14">
        <f ca="1">L329*(1+Returns!L330)+AH330</f>
        <v>21778427.028939251</v>
      </c>
      <c r="M330" s="14">
        <f ca="1">M329*(1+Returns!M330)+AI330</f>
        <v>21780432.543548167</v>
      </c>
      <c r="N330" s="14">
        <f ca="1">N329*(1+Returns!N330)+AJ330-R330-T330</f>
        <v>40211135.885604374</v>
      </c>
      <c r="O330" s="17">
        <f ca="1">(Assumptions!$B$16 / 252)*F329</f>
        <v>3481.4070536494073</v>
      </c>
      <c r="P330" s="17">
        <f t="shared" ca="1" si="74"/>
        <v>45019.118381054461</v>
      </c>
      <c r="Q330" s="16">
        <f t="shared" si="75"/>
        <v>0</v>
      </c>
      <c r="R330" s="17">
        <f t="shared" si="76"/>
        <v>0</v>
      </c>
      <c r="S330" s="19">
        <f t="shared" si="77"/>
        <v>0</v>
      </c>
      <c r="T330" s="20">
        <f ca="1">IF(AND(S330=1,F329&gt;D329),[1]Assumptions!$B$19*(F329-D329),0)</f>
        <v>0</v>
      </c>
      <c r="U330" s="21">
        <f ca="1">OFFSET(Assumptions!$B$6,U$1-1,0)*$E330</f>
        <v>8779620.2641233709</v>
      </c>
      <c r="V330" s="21">
        <f ca="1">OFFSET(Assumptions!$B$6,V$1-1,0)*$E330</f>
        <v>10974525.330154214</v>
      </c>
      <c r="W330" s="21">
        <f ca="1">OFFSET(Assumptions!$B$6,W$1-1,0)*$E330</f>
        <v>5487262.665077107</v>
      </c>
      <c r="X330" s="21">
        <f ca="1">OFFSET(Assumptions!$B$6,X$1-1,0)*$E330</f>
        <v>0</v>
      </c>
      <c r="Y330" s="21">
        <f ca="1">OFFSET(Assumptions!$B$6,Y$1-1,0)*$E330</f>
        <v>0</v>
      </c>
      <c r="Z330" s="21">
        <f ca="1">OFFSET(Assumptions!$B$6,Z$1-1,0)*$E330</f>
        <v>21949050.660308428</v>
      </c>
      <c r="AA330" s="21">
        <f ca="1">OFFSET(Assumptions!$B$6,AA$1-1,0)*$E330</f>
        <v>21949050.660308428</v>
      </c>
      <c r="AB330" s="21">
        <f ca="1">OFFSET(Assumptions!$B$6,AB$1-1,0)*$E330</f>
        <v>40605743.721570589</v>
      </c>
      <c r="AC330" s="24">
        <f t="shared" si="80"/>
        <v>0</v>
      </c>
      <c r="AD330" s="24">
        <f t="shared" si="69"/>
        <v>0</v>
      </c>
      <c r="AE330" s="24">
        <f t="shared" si="69"/>
        <v>0</v>
      </c>
      <c r="AF330" s="24">
        <f t="shared" si="69"/>
        <v>0</v>
      </c>
      <c r="AG330" s="24">
        <f t="shared" si="68"/>
        <v>0</v>
      </c>
      <c r="AH330" s="24">
        <f t="shared" si="68"/>
        <v>0</v>
      </c>
      <c r="AI330" s="24">
        <f t="shared" si="68"/>
        <v>0</v>
      </c>
      <c r="AJ330" s="24">
        <f t="shared" si="78"/>
        <v>0</v>
      </c>
      <c r="AK330" s="26">
        <f t="shared" ca="1" si="79"/>
        <v>3.274719843937568E-4</v>
      </c>
      <c r="AL330" s="34">
        <f t="shared" ca="1" si="81"/>
        <v>9.7002341831609051E-2</v>
      </c>
    </row>
    <row r="331" spans="1:38" x14ac:dyDescent="0.25">
      <c r="A331" s="4">
        <f t="shared" si="70"/>
        <v>6</v>
      </c>
      <c r="B331" s="4">
        <f t="shared" si="71"/>
        <v>2013</v>
      </c>
      <c r="C331" s="9">
        <v>41445</v>
      </c>
      <c r="D331" s="12">
        <f ca="1">(1+Returns!E331)*D330</f>
        <v>110130415.54505195</v>
      </c>
      <c r="E331" s="12">
        <f t="shared" ca="1" si="72"/>
        <v>109862741.90724353</v>
      </c>
      <c r="F331" s="12">
        <f t="shared" ca="1" si="73"/>
        <v>109814240.24174556</v>
      </c>
      <c r="G331" s="14">
        <f ca="1">G330*(1+Returns!G331)+AC331</f>
        <v>9727070.0117020272</v>
      </c>
      <c r="H331" s="14">
        <f ca="1">H330*(1+Returns!H331)+AD331</f>
        <v>10892782.71429546</v>
      </c>
      <c r="I331" s="14">
        <f ca="1">I330*(1+Returns!I331)+AE331</f>
        <v>5447470.2997884825</v>
      </c>
      <c r="J331" s="14">
        <f ca="1">J330*(1+Returns!J331)+AF331</f>
        <v>0</v>
      </c>
      <c r="K331" s="14">
        <f ca="1">K330*(1+Returns!K331)+AG331</f>
        <v>0</v>
      </c>
      <c r="L331" s="14">
        <f ca="1">L330*(1+Returns!L331)+AH331</f>
        <v>21785133.060959619</v>
      </c>
      <c r="M331" s="14">
        <f ca="1">M330*(1+Returns!M331)+AI331</f>
        <v>21787293.459722247</v>
      </c>
      <c r="N331" s="14">
        <f ca="1">N330*(1+Returns!N331)+AJ331-R331-T331</f>
        <v>40222992.360775694</v>
      </c>
      <c r="O331" s="17">
        <f ca="1">(Assumptions!$B$16 / 252)*F330</f>
        <v>3482.5471169257485</v>
      </c>
      <c r="P331" s="17">
        <f t="shared" ca="1" si="74"/>
        <v>48501.665497980212</v>
      </c>
      <c r="Q331" s="16">
        <f t="shared" si="75"/>
        <v>0</v>
      </c>
      <c r="R331" s="17">
        <f t="shared" si="76"/>
        <v>0</v>
      </c>
      <c r="S331" s="19">
        <f t="shared" si="77"/>
        <v>0</v>
      </c>
      <c r="T331" s="20">
        <f ca="1">IF(AND(S331=1,F330&gt;D330),[1]Assumptions!$B$19*(F330-D330),0)</f>
        <v>0</v>
      </c>
      <c r="U331" s="21">
        <f ca="1">OFFSET(Assumptions!$B$6,U$1-1,0)*$E331</f>
        <v>8789019.3525794838</v>
      </c>
      <c r="V331" s="21">
        <f ca="1">OFFSET(Assumptions!$B$6,V$1-1,0)*$E331</f>
        <v>10986274.190724354</v>
      </c>
      <c r="W331" s="21">
        <f ca="1">OFFSET(Assumptions!$B$6,W$1-1,0)*$E331</f>
        <v>5493137.0953621771</v>
      </c>
      <c r="X331" s="21">
        <f ca="1">OFFSET(Assumptions!$B$6,X$1-1,0)*$E331</f>
        <v>0</v>
      </c>
      <c r="Y331" s="21">
        <f ca="1">OFFSET(Assumptions!$B$6,Y$1-1,0)*$E331</f>
        <v>0</v>
      </c>
      <c r="Z331" s="21">
        <f ca="1">OFFSET(Assumptions!$B$6,Z$1-1,0)*$E331</f>
        <v>21972548.381448708</v>
      </c>
      <c r="AA331" s="21">
        <f ca="1">OFFSET(Assumptions!$B$6,AA$1-1,0)*$E331</f>
        <v>21972548.381448708</v>
      </c>
      <c r="AB331" s="21">
        <f ca="1">OFFSET(Assumptions!$B$6,AB$1-1,0)*$E331</f>
        <v>40649214.505680107</v>
      </c>
      <c r="AC331" s="24">
        <f t="shared" si="80"/>
        <v>0</v>
      </c>
      <c r="AD331" s="24">
        <f t="shared" si="69"/>
        <v>0</v>
      </c>
      <c r="AE331" s="24">
        <f t="shared" si="69"/>
        <v>0</v>
      </c>
      <c r="AF331" s="24">
        <f t="shared" si="69"/>
        <v>0</v>
      </c>
      <c r="AG331" s="24">
        <f t="shared" si="68"/>
        <v>0</v>
      </c>
      <c r="AH331" s="24">
        <f t="shared" si="68"/>
        <v>0</v>
      </c>
      <c r="AI331" s="24">
        <f t="shared" si="68"/>
        <v>0</v>
      </c>
      <c r="AJ331" s="24">
        <f t="shared" si="78"/>
        <v>0</v>
      </c>
      <c r="AK331" s="26">
        <f t="shared" ca="1" si="79"/>
        <v>1.0392508223284747E-3</v>
      </c>
      <c r="AL331" s="34">
        <f t="shared" ca="1" si="81"/>
        <v>9.8142402417453756E-2</v>
      </c>
    </row>
    <row r="332" spans="1:38" x14ac:dyDescent="0.25">
      <c r="A332" s="4">
        <f t="shared" si="70"/>
        <v>6</v>
      </c>
      <c r="B332" s="4">
        <f t="shared" si="71"/>
        <v>2013</v>
      </c>
      <c r="C332" s="9">
        <v>41446</v>
      </c>
      <c r="D332" s="12">
        <f ca="1">(1+Returns!E332)*D331</f>
        <v>110162919.4358959</v>
      </c>
      <c r="E332" s="12">
        <f t="shared" ca="1" si="72"/>
        <v>110175205.47531921</v>
      </c>
      <c r="F332" s="12">
        <f t="shared" ca="1" si="73"/>
        <v>110123217.64346434</v>
      </c>
      <c r="G332" s="14">
        <f ca="1">G331*(1+Returns!G332)+AC332</f>
        <v>10008970.695149871</v>
      </c>
      <c r="H332" s="14">
        <f ca="1">H331*(1+Returns!H332)+AD332</f>
        <v>10896152.270606834</v>
      </c>
      <c r="I332" s="14">
        <f ca="1">I331*(1+Returns!I332)+AE332</f>
        <v>5449232.4826511526</v>
      </c>
      <c r="J332" s="14">
        <f ca="1">J331*(1+Returns!J332)+AF332</f>
        <v>0</v>
      </c>
      <c r="K332" s="14">
        <f ca="1">K331*(1+Returns!K332)+AG332</f>
        <v>0</v>
      </c>
      <c r="L332" s="14">
        <f ca="1">L331*(1+Returns!L332)+AH332</f>
        <v>21791841.157907143</v>
      </c>
      <c r="M332" s="14">
        <f ca="1">M331*(1+Returns!M332)+AI332</f>
        <v>21794156.537110101</v>
      </c>
      <c r="N332" s="14">
        <f ca="1">N331*(1+Returns!N332)+AJ332-R332-T332</f>
        <v>40234852.331894107</v>
      </c>
      <c r="O332" s="17">
        <f ca="1">(Assumptions!$B$16 / 252)*F331</f>
        <v>3486.1663568808112</v>
      </c>
      <c r="P332" s="17">
        <f t="shared" ca="1" si="74"/>
        <v>51987.831854861026</v>
      </c>
      <c r="Q332" s="16">
        <f t="shared" si="75"/>
        <v>0</v>
      </c>
      <c r="R332" s="17">
        <f t="shared" si="76"/>
        <v>0</v>
      </c>
      <c r="S332" s="19">
        <f t="shared" si="77"/>
        <v>0</v>
      </c>
      <c r="T332" s="20">
        <f ca="1">IF(AND(S332=1,F331&gt;D331),[1]Assumptions!$B$19*(F331-D331),0)</f>
        <v>0</v>
      </c>
      <c r="U332" s="21">
        <f ca="1">OFFSET(Assumptions!$B$6,U$1-1,0)*$E332</f>
        <v>8814016.438025536</v>
      </c>
      <c r="V332" s="21">
        <f ca="1">OFFSET(Assumptions!$B$6,V$1-1,0)*$E332</f>
        <v>11017520.547531921</v>
      </c>
      <c r="W332" s="21">
        <f ca="1">OFFSET(Assumptions!$B$6,W$1-1,0)*$E332</f>
        <v>5508760.2737659607</v>
      </c>
      <c r="X332" s="21">
        <f ca="1">OFFSET(Assumptions!$B$6,X$1-1,0)*$E332</f>
        <v>0</v>
      </c>
      <c r="Y332" s="21">
        <f ca="1">OFFSET(Assumptions!$B$6,Y$1-1,0)*$E332</f>
        <v>0</v>
      </c>
      <c r="Z332" s="21">
        <f ca="1">OFFSET(Assumptions!$B$6,Z$1-1,0)*$E332</f>
        <v>22035041.095063843</v>
      </c>
      <c r="AA332" s="21">
        <f ca="1">OFFSET(Assumptions!$B$6,AA$1-1,0)*$E332</f>
        <v>22035041.095063843</v>
      </c>
      <c r="AB332" s="21">
        <f ca="1">OFFSET(Assumptions!$B$6,AB$1-1,0)*$E332</f>
        <v>40764826.025868103</v>
      </c>
      <c r="AC332" s="24">
        <f t="shared" si="80"/>
        <v>0</v>
      </c>
      <c r="AD332" s="24">
        <f t="shared" si="69"/>
        <v>0</v>
      </c>
      <c r="AE332" s="24">
        <f t="shared" si="69"/>
        <v>0</v>
      </c>
      <c r="AF332" s="24">
        <f t="shared" si="69"/>
        <v>0</v>
      </c>
      <c r="AG332" s="24">
        <f t="shared" si="68"/>
        <v>0</v>
      </c>
      <c r="AH332" s="24">
        <f t="shared" si="68"/>
        <v>0</v>
      </c>
      <c r="AI332" s="24">
        <f t="shared" si="68"/>
        <v>0</v>
      </c>
      <c r="AJ332" s="24">
        <f t="shared" si="78"/>
        <v>0</v>
      </c>
      <c r="AK332" s="26">
        <f t="shared" ca="1" si="79"/>
        <v>2.8136369294053942E-3</v>
      </c>
      <c r="AL332" s="34">
        <f t="shared" ca="1" si="81"/>
        <v>0.10123217643464155</v>
      </c>
    </row>
    <row r="333" spans="1:38" x14ac:dyDescent="0.25">
      <c r="A333" s="4">
        <f t="shared" si="70"/>
        <v>6</v>
      </c>
      <c r="B333" s="4">
        <f t="shared" si="71"/>
        <v>2013</v>
      </c>
      <c r="C333" s="9">
        <v>41449</v>
      </c>
      <c r="D333" s="12">
        <f ca="1">(1+Returns!E333)*D332</f>
        <v>110195432.91993821</v>
      </c>
      <c r="E333" s="12">
        <f t="shared" ca="1" si="72"/>
        <v>110341831.20788792</v>
      </c>
      <c r="F333" s="12">
        <f t="shared" ca="1" si="73"/>
        <v>110286347.40086977</v>
      </c>
      <c r="G333" s="14">
        <f ca="1">G332*(1+Returns!G333)+AC333</f>
        <v>10145024.20627974</v>
      </c>
      <c r="H333" s="14">
        <f ca="1">H332*(1+Returns!H333)+AD333</f>
        <v>10899522.869251471</v>
      </c>
      <c r="I333" s="14">
        <f ca="1">I332*(1+Returns!I333)+AE333</f>
        <v>5450995.2355561126</v>
      </c>
      <c r="J333" s="14">
        <f ca="1">J332*(1+Returns!J333)+AF333</f>
        <v>0</v>
      </c>
      <c r="K333" s="14">
        <f ca="1">K332*(1+Returns!K333)+AG333</f>
        <v>0</v>
      </c>
      <c r="L333" s="14">
        <f ca="1">L332*(1+Returns!L333)+AH333</f>
        <v>21798551.320417661</v>
      </c>
      <c r="M333" s="14">
        <f ca="1">M332*(1+Returns!M333)+AI333</f>
        <v>21801021.776392516</v>
      </c>
      <c r="N333" s="14">
        <f ca="1">N332*(1+Returns!N333)+AJ333-R333-T333</f>
        <v>40246715.799990408</v>
      </c>
      <c r="O333" s="17">
        <f ca="1">(Assumptions!$B$16 / 252)*F332</f>
        <v>3495.9751632845823</v>
      </c>
      <c r="P333" s="17">
        <f t="shared" ca="1" si="74"/>
        <v>55483.807018145606</v>
      </c>
      <c r="Q333" s="16">
        <f t="shared" si="75"/>
        <v>0</v>
      </c>
      <c r="R333" s="17">
        <f t="shared" si="76"/>
        <v>0</v>
      </c>
      <c r="S333" s="19">
        <f t="shared" si="77"/>
        <v>0</v>
      </c>
      <c r="T333" s="20">
        <f ca="1">IF(AND(S333=1,F332&gt;D332),[1]Assumptions!$B$19*(F332-D332),0)</f>
        <v>0</v>
      </c>
      <c r="U333" s="21">
        <f ca="1">OFFSET(Assumptions!$B$6,U$1-1,0)*$E333</f>
        <v>8827346.4966310337</v>
      </c>
      <c r="V333" s="21">
        <f ca="1">OFFSET(Assumptions!$B$6,V$1-1,0)*$E333</f>
        <v>11034183.120788792</v>
      </c>
      <c r="W333" s="21">
        <f ca="1">OFFSET(Assumptions!$B$6,W$1-1,0)*$E333</f>
        <v>5517091.5603943961</v>
      </c>
      <c r="X333" s="21">
        <f ca="1">OFFSET(Assumptions!$B$6,X$1-1,0)*$E333</f>
        <v>0</v>
      </c>
      <c r="Y333" s="21">
        <f ca="1">OFFSET(Assumptions!$B$6,Y$1-1,0)*$E333</f>
        <v>0</v>
      </c>
      <c r="Z333" s="21">
        <f ca="1">OFFSET(Assumptions!$B$6,Z$1-1,0)*$E333</f>
        <v>22068366.241577584</v>
      </c>
      <c r="AA333" s="21">
        <f ca="1">OFFSET(Assumptions!$B$6,AA$1-1,0)*$E333</f>
        <v>22068366.241577584</v>
      </c>
      <c r="AB333" s="21">
        <f ca="1">OFFSET(Assumptions!$B$6,AB$1-1,0)*$E333</f>
        <v>40826477.546918526</v>
      </c>
      <c r="AC333" s="24">
        <f t="shared" si="80"/>
        <v>0</v>
      </c>
      <c r="AD333" s="24">
        <f t="shared" si="69"/>
        <v>0</v>
      </c>
      <c r="AE333" s="24">
        <f t="shared" si="69"/>
        <v>0</v>
      </c>
      <c r="AF333" s="24">
        <f t="shared" si="69"/>
        <v>0</v>
      </c>
      <c r="AG333" s="24">
        <f t="shared" si="68"/>
        <v>0</v>
      </c>
      <c r="AH333" s="24">
        <f t="shared" si="68"/>
        <v>0</v>
      </c>
      <c r="AI333" s="24">
        <f t="shared" si="68"/>
        <v>0</v>
      </c>
      <c r="AJ333" s="24">
        <f t="shared" si="78"/>
        <v>0</v>
      </c>
      <c r="AK333" s="26">
        <f t="shared" ca="1" si="79"/>
        <v>1.4813384579224209E-3</v>
      </c>
      <c r="AL333" s="34">
        <f t="shared" ca="1" si="81"/>
        <v>0.10286347400869578</v>
      </c>
    </row>
    <row r="334" spans="1:38" x14ac:dyDescent="0.25">
      <c r="A334" s="4">
        <f t="shared" si="70"/>
        <v>6</v>
      </c>
      <c r="B334" s="4">
        <f t="shared" si="71"/>
        <v>2013</v>
      </c>
      <c r="C334" s="9">
        <v>41450</v>
      </c>
      <c r="D334" s="12">
        <f ca="1">(1+Returns!E334)*D333</f>
        <v>110227956.00001019</v>
      </c>
      <c r="E334" s="12">
        <f t="shared" ca="1" si="72"/>
        <v>110142856.24925461</v>
      </c>
      <c r="F334" s="12">
        <f t="shared" ca="1" si="73"/>
        <v>110083871.28835073</v>
      </c>
      <c r="G334" s="14">
        <f ca="1">G333*(1+Returns!G334)+AC334</f>
        <v>9915467.6865416523</v>
      </c>
      <c r="H334" s="14">
        <f ca="1">H333*(1+Returns!H334)+AD334</f>
        <v>10902894.510551803</v>
      </c>
      <c r="I334" s="14">
        <f ca="1">I333*(1+Returns!I334)+AE334</f>
        <v>5452758.5586877633</v>
      </c>
      <c r="J334" s="14">
        <f ca="1">J333*(1+Returns!J334)+AF334</f>
        <v>0</v>
      </c>
      <c r="K334" s="14">
        <f ca="1">K333*(1+Returns!K334)+AG334</f>
        <v>0</v>
      </c>
      <c r="L334" s="14">
        <f ca="1">L333*(1+Returns!L334)+AH334</f>
        <v>21805263.549127202</v>
      </c>
      <c r="M334" s="14">
        <f ca="1">M333*(1+Returns!M334)+AI334</f>
        <v>21807889.178250495</v>
      </c>
      <c r="N334" s="14">
        <f ca="1">N333*(1+Returns!N334)+AJ334-R334-T334</f>
        <v>40258582.766095698</v>
      </c>
      <c r="O334" s="17">
        <f ca="1">(Assumptions!$B$16 / 252)*F333</f>
        <v>3501.1538857418973</v>
      </c>
      <c r="P334" s="17">
        <f t="shared" ca="1" si="74"/>
        <v>58984.960903887506</v>
      </c>
      <c r="Q334" s="16">
        <f t="shared" si="75"/>
        <v>0</v>
      </c>
      <c r="R334" s="17">
        <f t="shared" si="76"/>
        <v>0</v>
      </c>
      <c r="S334" s="19">
        <f t="shared" si="77"/>
        <v>0</v>
      </c>
      <c r="T334" s="20">
        <f ca="1">IF(AND(S334=1,F333&gt;D333),[1]Assumptions!$B$19*(F333-D333),0)</f>
        <v>0</v>
      </c>
      <c r="U334" s="21">
        <f ca="1">OFFSET(Assumptions!$B$6,U$1-1,0)*$E334</f>
        <v>8811428.4999403693</v>
      </c>
      <c r="V334" s="21">
        <f ca="1">OFFSET(Assumptions!$B$6,V$1-1,0)*$E334</f>
        <v>11014285.624925463</v>
      </c>
      <c r="W334" s="21">
        <f ca="1">OFFSET(Assumptions!$B$6,W$1-1,0)*$E334</f>
        <v>5507142.8124627313</v>
      </c>
      <c r="X334" s="21">
        <f ca="1">OFFSET(Assumptions!$B$6,X$1-1,0)*$E334</f>
        <v>0</v>
      </c>
      <c r="Y334" s="21">
        <f ca="1">OFFSET(Assumptions!$B$6,Y$1-1,0)*$E334</f>
        <v>0</v>
      </c>
      <c r="Z334" s="21">
        <f ca="1">OFFSET(Assumptions!$B$6,Z$1-1,0)*$E334</f>
        <v>22028571.249850925</v>
      </c>
      <c r="AA334" s="21">
        <f ca="1">OFFSET(Assumptions!$B$6,AA$1-1,0)*$E334</f>
        <v>22028571.249850925</v>
      </c>
      <c r="AB334" s="21">
        <f ca="1">OFFSET(Assumptions!$B$6,AB$1-1,0)*$E334</f>
        <v>40752856.812224209</v>
      </c>
      <c r="AC334" s="24">
        <f t="shared" si="80"/>
        <v>0</v>
      </c>
      <c r="AD334" s="24">
        <f t="shared" si="69"/>
        <v>0</v>
      </c>
      <c r="AE334" s="24">
        <f t="shared" si="69"/>
        <v>0</v>
      </c>
      <c r="AF334" s="24">
        <f t="shared" si="69"/>
        <v>0</v>
      </c>
      <c r="AG334" s="24">
        <f t="shared" si="68"/>
        <v>0</v>
      </c>
      <c r="AH334" s="24">
        <f t="shared" si="68"/>
        <v>0</v>
      </c>
      <c r="AI334" s="24">
        <f t="shared" si="68"/>
        <v>0</v>
      </c>
      <c r="AJ334" s="24">
        <f t="shared" si="78"/>
        <v>0</v>
      </c>
      <c r="AK334" s="26">
        <f t="shared" ca="1" si="79"/>
        <v>-1.8359127606527581E-3</v>
      </c>
      <c r="AL334" s="34">
        <f t="shared" ca="1" si="81"/>
        <v>0.10083871288350532</v>
      </c>
    </row>
    <row r="335" spans="1:38" x14ac:dyDescent="0.25">
      <c r="A335" s="4">
        <f t="shared" si="70"/>
        <v>6</v>
      </c>
      <c r="B335" s="4">
        <f t="shared" si="71"/>
        <v>2013</v>
      </c>
      <c r="C335" s="9">
        <v>41451</v>
      </c>
      <c r="D335" s="12">
        <f ca="1">(1+Returns!E335)*D334</f>
        <v>110260488.67894404</v>
      </c>
      <c r="E335" s="12">
        <f t="shared" ca="1" si="72"/>
        <v>110114160.52965224</v>
      </c>
      <c r="F335" s="12">
        <f t="shared" ca="1" si="73"/>
        <v>110051680.8426757</v>
      </c>
      <c r="G335" s="14">
        <f ca="1">G334*(1+Returns!G335)+AC335</f>
        <v>9856181.0633126646</v>
      </c>
      <c r="H335" s="14">
        <f ca="1">H334*(1+Returns!H335)+AD335</f>
        <v>10906267.194830364</v>
      </c>
      <c r="I335" s="14">
        <f ca="1">I334*(1+Returns!I335)+AE335</f>
        <v>5454522.4522305643</v>
      </c>
      <c r="J335" s="14">
        <f ca="1">J334*(1+Returns!J335)+AF335</f>
        <v>0</v>
      </c>
      <c r="K335" s="14">
        <f ca="1">K334*(1+Returns!K335)+AG335</f>
        <v>0</v>
      </c>
      <c r="L335" s="14">
        <f ca="1">L334*(1+Returns!L335)+AH335</f>
        <v>21811977.844671994</v>
      </c>
      <c r="M335" s="14">
        <f ca="1">M334*(1+Returns!M335)+AI335</f>
        <v>21814758.743365262</v>
      </c>
      <c r="N335" s="14">
        <f ca="1">N334*(1+Returns!N335)+AJ335-R335-T335</f>
        <v>40270453.23124139</v>
      </c>
      <c r="O335" s="17">
        <f ca="1">(Assumptions!$B$16 / 252)*F334</f>
        <v>3494.7260726460549</v>
      </c>
      <c r="P335" s="17">
        <f t="shared" ca="1" si="74"/>
        <v>62479.686976533558</v>
      </c>
      <c r="Q335" s="16">
        <f t="shared" si="75"/>
        <v>0</v>
      </c>
      <c r="R335" s="17">
        <f t="shared" si="76"/>
        <v>0</v>
      </c>
      <c r="S335" s="19">
        <f t="shared" si="77"/>
        <v>0</v>
      </c>
      <c r="T335" s="20">
        <f ca="1">IF(AND(S335=1,F334&gt;D334),[1]Assumptions!$B$19*(F334-D334),0)</f>
        <v>0</v>
      </c>
      <c r="U335" s="21">
        <f ca="1">OFFSET(Assumptions!$B$6,U$1-1,0)*$E335</f>
        <v>8809132.842372179</v>
      </c>
      <c r="V335" s="21">
        <f ca="1">OFFSET(Assumptions!$B$6,V$1-1,0)*$E335</f>
        <v>11011416.052965224</v>
      </c>
      <c r="W335" s="21">
        <f ca="1">OFFSET(Assumptions!$B$6,W$1-1,0)*$E335</f>
        <v>5505708.0264826119</v>
      </c>
      <c r="X335" s="21">
        <f ca="1">OFFSET(Assumptions!$B$6,X$1-1,0)*$E335</f>
        <v>0</v>
      </c>
      <c r="Y335" s="21">
        <f ca="1">OFFSET(Assumptions!$B$6,Y$1-1,0)*$E335</f>
        <v>0</v>
      </c>
      <c r="Z335" s="21">
        <f ca="1">OFFSET(Assumptions!$B$6,Z$1-1,0)*$E335</f>
        <v>22022832.105930448</v>
      </c>
      <c r="AA335" s="21">
        <f ca="1">OFFSET(Assumptions!$B$6,AA$1-1,0)*$E335</f>
        <v>22022832.105930448</v>
      </c>
      <c r="AB335" s="21">
        <f ca="1">OFFSET(Assumptions!$B$6,AB$1-1,0)*$E335</f>
        <v>40742239.395971328</v>
      </c>
      <c r="AC335" s="24">
        <f t="shared" si="80"/>
        <v>0</v>
      </c>
      <c r="AD335" s="24">
        <f t="shared" si="69"/>
        <v>0</v>
      </c>
      <c r="AE335" s="24">
        <f t="shared" si="69"/>
        <v>0</v>
      </c>
      <c r="AF335" s="24">
        <f t="shared" si="69"/>
        <v>0</v>
      </c>
      <c r="AG335" s="24">
        <f t="shared" si="68"/>
        <v>0</v>
      </c>
      <c r="AH335" s="24">
        <f t="shared" si="68"/>
        <v>0</v>
      </c>
      <c r="AI335" s="24">
        <f t="shared" si="68"/>
        <v>0</v>
      </c>
      <c r="AJ335" s="24">
        <f t="shared" si="78"/>
        <v>0</v>
      </c>
      <c r="AK335" s="26">
        <f t="shared" ca="1" si="79"/>
        <v>-2.9241745678354469E-4</v>
      </c>
      <c r="AL335" s="34">
        <f t="shared" ca="1" si="81"/>
        <v>0.10051680842675514</v>
      </c>
    </row>
    <row r="336" spans="1:38" x14ac:dyDescent="0.25">
      <c r="A336" s="4">
        <f t="shared" si="70"/>
        <v>6</v>
      </c>
      <c r="B336" s="4">
        <f t="shared" si="71"/>
        <v>2013</v>
      </c>
      <c r="C336" s="9">
        <v>41452</v>
      </c>
      <c r="D336" s="12">
        <f ca="1">(1+Returns!E336)*D335</f>
        <v>110293030.95957273</v>
      </c>
      <c r="E336" s="12">
        <f t="shared" ca="1" si="72"/>
        <v>110094594.88114017</v>
      </c>
      <c r="F336" s="12">
        <f t="shared" ca="1" si="73"/>
        <v>110028621.4900099</v>
      </c>
      <c r="G336" s="14">
        <f ca="1">G335*(1+Returns!G336)+AC336</f>
        <v>9806015.165795451</v>
      </c>
      <c r="H336" s="14">
        <f ca="1">H335*(1+Returns!H336)+AD336</f>
        <v>10909640.922409786</v>
      </c>
      <c r="I336" s="14">
        <f ca="1">I335*(1+Returns!I336)+AE336</f>
        <v>5456286.9163690368</v>
      </c>
      <c r="J336" s="14">
        <f ca="1">J335*(1+Returns!J336)+AF336</f>
        <v>0</v>
      </c>
      <c r="K336" s="14">
        <f ca="1">K335*(1+Returns!K336)+AG336</f>
        <v>0</v>
      </c>
      <c r="L336" s="14">
        <f ca="1">L335*(1+Returns!L336)+AH336</f>
        <v>21818694.207688458</v>
      </c>
      <c r="M336" s="14">
        <f ca="1">M335*(1+Returns!M336)+AI336</f>
        <v>21821630.472418245</v>
      </c>
      <c r="N336" s="14">
        <f ca="1">N335*(1+Returns!N336)+AJ336-R336-T336</f>
        <v>40282327.196459189</v>
      </c>
      <c r="O336" s="17">
        <f ca="1">(Assumptions!$B$16 / 252)*F335</f>
        <v>3493.7041537357363</v>
      </c>
      <c r="P336" s="17">
        <f t="shared" ca="1" si="74"/>
        <v>65973.391130269301</v>
      </c>
      <c r="Q336" s="16">
        <f t="shared" si="75"/>
        <v>0</v>
      </c>
      <c r="R336" s="17">
        <f t="shared" si="76"/>
        <v>0</v>
      </c>
      <c r="S336" s="19">
        <f t="shared" si="77"/>
        <v>0</v>
      </c>
      <c r="T336" s="20">
        <f ca="1">IF(AND(S336=1,F335&gt;D335),[1]Assumptions!$B$19*(F335-D335),0)</f>
        <v>0</v>
      </c>
      <c r="U336" s="21">
        <f ca="1">OFFSET(Assumptions!$B$6,U$1-1,0)*$E336</f>
        <v>8807567.5904912148</v>
      </c>
      <c r="V336" s="21">
        <f ca="1">OFFSET(Assumptions!$B$6,V$1-1,0)*$E336</f>
        <v>11009459.488114018</v>
      </c>
      <c r="W336" s="21">
        <f ca="1">OFFSET(Assumptions!$B$6,W$1-1,0)*$E336</f>
        <v>5504729.744057009</v>
      </c>
      <c r="X336" s="21">
        <f ca="1">OFFSET(Assumptions!$B$6,X$1-1,0)*$E336</f>
        <v>0</v>
      </c>
      <c r="Y336" s="21">
        <f ca="1">OFFSET(Assumptions!$B$6,Y$1-1,0)*$E336</f>
        <v>0</v>
      </c>
      <c r="Z336" s="21">
        <f ca="1">OFFSET(Assumptions!$B$6,Z$1-1,0)*$E336</f>
        <v>22018918.976228036</v>
      </c>
      <c r="AA336" s="21">
        <f ca="1">OFFSET(Assumptions!$B$6,AA$1-1,0)*$E336</f>
        <v>22018918.976228036</v>
      </c>
      <c r="AB336" s="21">
        <f ca="1">OFFSET(Assumptions!$B$6,AB$1-1,0)*$E336</f>
        <v>40735000.106021866</v>
      </c>
      <c r="AC336" s="24">
        <f t="shared" si="80"/>
        <v>0</v>
      </c>
      <c r="AD336" s="24">
        <f t="shared" si="69"/>
        <v>0</v>
      </c>
      <c r="AE336" s="24">
        <f t="shared" si="69"/>
        <v>0</v>
      </c>
      <c r="AF336" s="24">
        <f t="shared" si="69"/>
        <v>0</v>
      </c>
      <c r="AG336" s="24">
        <f t="shared" si="68"/>
        <v>0</v>
      </c>
      <c r="AH336" s="24">
        <f t="shared" si="68"/>
        <v>0</v>
      </c>
      <c r="AI336" s="24">
        <f t="shared" si="68"/>
        <v>0</v>
      </c>
      <c r="AJ336" s="24">
        <f t="shared" si="78"/>
        <v>0</v>
      </c>
      <c r="AK336" s="26">
        <f t="shared" ca="1" si="79"/>
        <v>-2.0953203521500985E-4</v>
      </c>
      <c r="AL336" s="34">
        <f t="shared" ca="1" si="81"/>
        <v>0.10028621490009715</v>
      </c>
    </row>
    <row r="337" spans="1:38" x14ac:dyDescent="0.25">
      <c r="A337" s="4">
        <f t="shared" si="70"/>
        <v>6</v>
      </c>
      <c r="B337" s="4">
        <f t="shared" si="71"/>
        <v>2013</v>
      </c>
      <c r="C337" s="9">
        <v>41453</v>
      </c>
      <c r="D337" s="12">
        <f ca="1">(1+Returns!E337)*D336</f>
        <v>110325582.84473014</v>
      </c>
      <c r="E337" s="12">
        <f t="shared" ca="1" si="72"/>
        <v>110126297.8345587</v>
      </c>
      <c r="F337" s="12">
        <f t="shared" ca="1" si="73"/>
        <v>110056831.47131763</v>
      </c>
      <c r="G337" s="14">
        <f ca="1">G336*(1+Returns!G337)+AC337</f>
        <v>9807108.5219727177</v>
      </c>
      <c r="H337" s="14">
        <f ca="1">H336*(1+Returns!H337)+AD337</f>
        <v>10913015.693612805</v>
      </c>
      <c r="I337" s="14">
        <f ca="1">I336*(1+Returns!I337)+AE337</f>
        <v>5458051.9512877604</v>
      </c>
      <c r="J337" s="14">
        <f ca="1">J336*(1+Returns!J337)+AF337</f>
        <v>0</v>
      </c>
      <c r="K337" s="14">
        <f ca="1">K336*(1+Returns!K337)+AG337</f>
        <v>0</v>
      </c>
      <c r="L337" s="14">
        <f ca="1">L336*(1+Returns!L337)+AH337</f>
        <v>21825412.638813209</v>
      </c>
      <c r="M337" s="14">
        <f ca="1">M336*(1+Returns!M337)+AI337</f>
        <v>21828504.366091095</v>
      </c>
      <c r="N337" s="14">
        <f ca="1">N336*(1+Returns!N337)+AJ337-R337-T337</f>
        <v>40294204.662781119</v>
      </c>
      <c r="O337" s="17">
        <f ca="1">(Assumptions!$B$16 / 252)*F336</f>
        <v>3492.9721107939649</v>
      </c>
      <c r="P337" s="17">
        <f t="shared" ca="1" si="74"/>
        <v>69466.363241063271</v>
      </c>
      <c r="Q337" s="16">
        <f t="shared" si="75"/>
        <v>0</v>
      </c>
      <c r="R337" s="17">
        <f t="shared" si="76"/>
        <v>0</v>
      </c>
      <c r="S337" s="19">
        <f t="shared" si="77"/>
        <v>0</v>
      </c>
      <c r="T337" s="20">
        <f ca="1">IF(AND(S337=1,F336&gt;D336),[1]Assumptions!$B$19*(F336-D336),0)</f>
        <v>0</v>
      </c>
      <c r="U337" s="21">
        <f ca="1">OFFSET(Assumptions!$B$6,U$1-1,0)*$E337</f>
        <v>8810103.8267646953</v>
      </c>
      <c r="V337" s="21">
        <f ca="1">OFFSET(Assumptions!$B$6,V$1-1,0)*$E337</f>
        <v>11012629.783455871</v>
      </c>
      <c r="W337" s="21">
        <f ca="1">OFFSET(Assumptions!$B$6,W$1-1,0)*$E337</f>
        <v>5506314.8917279355</v>
      </c>
      <c r="X337" s="21">
        <f ca="1">OFFSET(Assumptions!$B$6,X$1-1,0)*$E337</f>
        <v>0</v>
      </c>
      <c r="Y337" s="21">
        <f ca="1">OFFSET(Assumptions!$B$6,Y$1-1,0)*$E337</f>
        <v>0</v>
      </c>
      <c r="Z337" s="21">
        <f ca="1">OFFSET(Assumptions!$B$6,Z$1-1,0)*$E337</f>
        <v>22025259.566911742</v>
      </c>
      <c r="AA337" s="21">
        <f ca="1">OFFSET(Assumptions!$B$6,AA$1-1,0)*$E337</f>
        <v>22025259.566911742</v>
      </c>
      <c r="AB337" s="21">
        <f ca="1">OFFSET(Assumptions!$B$6,AB$1-1,0)*$E337</f>
        <v>40746730.198786713</v>
      </c>
      <c r="AC337" s="24">
        <f t="shared" si="80"/>
        <v>0</v>
      </c>
      <c r="AD337" s="24">
        <f t="shared" si="69"/>
        <v>0</v>
      </c>
      <c r="AE337" s="24">
        <f t="shared" si="69"/>
        <v>0</v>
      </c>
      <c r="AF337" s="24">
        <f t="shared" si="69"/>
        <v>0</v>
      </c>
      <c r="AG337" s="24">
        <f t="shared" si="68"/>
        <v>0</v>
      </c>
      <c r="AH337" s="24">
        <f t="shared" si="68"/>
        <v>0</v>
      </c>
      <c r="AI337" s="24">
        <f t="shared" si="68"/>
        <v>0</v>
      </c>
      <c r="AJ337" s="24">
        <f t="shared" si="78"/>
        <v>0</v>
      </c>
      <c r="AK337" s="26">
        <f t="shared" ca="1" si="79"/>
        <v>2.5638766464308738E-4</v>
      </c>
      <c r="AL337" s="34">
        <f t="shared" ca="1" si="81"/>
        <v>0.1005683147131744</v>
      </c>
    </row>
    <row r="338" spans="1:38" x14ac:dyDescent="0.25">
      <c r="A338" s="4">
        <f t="shared" si="70"/>
        <v>7</v>
      </c>
      <c r="B338" s="4">
        <f t="shared" si="71"/>
        <v>2013</v>
      </c>
      <c r="C338" s="9">
        <v>41456</v>
      </c>
      <c r="D338" s="12">
        <f ca="1">(1+Returns!E338)*D337</f>
        <v>110358144.33725093</v>
      </c>
      <c r="E338" s="12">
        <f t="shared" ca="1" si="72"/>
        <v>110247455.69586191</v>
      </c>
      <c r="F338" s="12">
        <f t="shared" ca="1" si="73"/>
        <v>110243961.82819615</v>
      </c>
      <c r="G338" s="14">
        <f ca="1">G337*(1+Returns!G338)+AC338</f>
        <v>8970109.1029730719</v>
      </c>
      <c r="H338" s="14">
        <f ca="1">H337*(1+Returns!H338)+AD338</f>
        <v>11016005.598605318</v>
      </c>
      <c r="I338" s="14">
        <f ca="1">I337*(1+Returns!I338)+AE338</f>
        <v>5508080.4976115506</v>
      </c>
      <c r="J338" s="14">
        <f ca="1">J337*(1+Returns!J338)+AF338</f>
        <v>0</v>
      </c>
      <c r="K338" s="14">
        <f ca="1">K337*(1+Returns!K338)+AG338</f>
        <v>0</v>
      </c>
      <c r="L338" s="14">
        <f ca="1">L337*(1+Returns!L338)+AH338</f>
        <v>22031980.066781595</v>
      </c>
      <c r="M338" s="14">
        <f ca="1">M337*(1+Returns!M338)+AI338</f>
        <v>22032135.625886325</v>
      </c>
      <c r="N338" s="14">
        <f ca="1">N337*(1+Returns!N338)+AJ338-R338-T338</f>
        <v>40689144.804004036</v>
      </c>
      <c r="O338" s="17">
        <f ca="1">(Assumptions!$B$16 / 252)*F337</f>
        <v>3493.867665756115</v>
      </c>
      <c r="P338" s="17">
        <f t="shared" ca="1" si="74"/>
        <v>3493.8676657561155</v>
      </c>
      <c r="Q338" s="16">
        <f t="shared" si="75"/>
        <v>1</v>
      </c>
      <c r="R338" s="17">
        <f t="shared" ca="1" si="76"/>
        <v>69466.363241063271</v>
      </c>
      <c r="S338" s="19">
        <f t="shared" si="77"/>
        <v>1</v>
      </c>
      <c r="T338" s="20">
        <f ca="1">IF(AND(S338=1,F337&gt;D337),[1]Assumptions!$B$19*(F337-D337),0)</f>
        <v>0</v>
      </c>
      <c r="U338" s="21">
        <f ca="1">OFFSET(Assumptions!$B$6,U$1-1,0)*$E338</f>
        <v>8819796.4556689523</v>
      </c>
      <c r="V338" s="21">
        <f ca="1">OFFSET(Assumptions!$B$6,V$1-1,0)*$E338</f>
        <v>11024745.569586191</v>
      </c>
      <c r="W338" s="21">
        <f ca="1">OFFSET(Assumptions!$B$6,W$1-1,0)*$E338</f>
        <v>5512372.7847930957</v>
      </c>
      <c r="X338" s="21">
        <f ca="1">OFFSET(Assumptions!$B$6,X$1-1,0)*$E338</f>
        <v>0</v>
      </c>
      <c r="Y338" s="21">
        <f ca="1">OFFSET(Assumptions!$B$6,Y$1-1,0)*$E338</f>
        <v>0</v>
      </c>
      <c r="Z338" s="21">
        <f ca="1">OFFSET(Assumptions!$B$6,Z$1-1,0)*$E338</f>
        <v>22049491.139172383</v>
      </c>
      <c r="AA338" s="21">
        <f ca="1">OFFSET(Assumptions!$B$6,AA$1-1,0)*$E338</f>
        <v>22049491.139172383</v>
      </c>
      <c r="AB338" s="21">
        <f ca="1">OFFSET(Assumptions!$B$6,AB$1-1,0)*$E338</f>
        <v>40791558.607468903</v>
      </c>
      <c r="AC338" s="24">
        <f t="shared" ca="1" si="80"/>
        <v>-997004.69520802237</v>
      </c>
      <c r="AD338" s="24">
        <f t="shared" ca="1" si="69"/>
        <v>99614.089843066409</v>
      </c>
      <c r="AE338" s="24">
        <f t="shared" ca="1" si="69"/>
        <v>48262.940440175124</v>
      </c>
      <c r="AF338" s="24">
        <f t="shared" ca="1" si="69"/>
        <v>0</v>
      </c>
      <c r="AG338" s="24">
        <f t="shared" ca="1" si="68"/>
        <v>0</v>
      </c>
      <c r="AH338" s="24">
        <f t="shared" ca="1" si="68"/>
        <v>199846.9280985333</v>
      </c>
      <c r="AI338" s="24">
        <f t="shared" ca="1" si="68"/>
        <v>196755.20082064718</v>
      </c>
      <c r="AJ338" s="24">
        <f t="shared" ca="1" si="78"/>
        <v>452525.53600560036</v>
      </c>
      <c r="AK338" s="26">
        <f t="shared" ca="1" si="79"/>
        <v>1.7003065995706557E-3</v>
      </c>
      <c r="AL338" s="34">
        <f t="shared" ca="1" si="81"/>
        <v>0.10243961828195958</v>
      </c>
    </row>
    <row r="339" spans="1:38" x14ac:dyDescent="0.25">
      <c r="A339" s="4">
        <f t="shared" si="70"/>
        <v>7</v>
      </c>
      <c r="B339" s="4">
        <f t="shared" si="71"/>
        <v>2013</v>
      </c>
      <c r="C339" s="9">
        <v>41457</v>
      </c>
      <c r="D339" s="12">
        <f ca="1">(1+Returns!E339)*D338</f>
        <v>110390715.43997063</v>
      </c>
      <c r="E339" s="12">
        <f t="shared" ca="1" si="72"/>
        <v>110263710.10075405</v>
      </c>
      <c r="F339" s="12">
        <f t="shared" ca="1" si="73"/>
        <v>110256716.42477629</v>
      </c>
      <c r="G339" s="14">
        <f ca="1">G338*(1+Returns!G339)+AC339</f>
        <v>8955452.3159434441</v>
      </c>
      <c r="H339" s="14">
        <f ca="1">H338*(1+Returns!H339)+AD339</f>
        <v>11019413.272490358</v>
      </c>
      <c r="I339" s="14">
        <f ca="1">I338*(1+Returns!I339)+AE339</f>
        <v>5509862.2870523259</v>
      </c>
      <c r="J339" s="14">
        <f ca="1">J338*(1+Returns!J339)+AF339</f>
        <v>0</v>
      </c>
      <c r="K339" s="14">
        <f ca="1">K338*(1+Returns!K339)+AG339</f>
        <v>0</v>
      </c>
      <c r="L339" s="14">
        <f ca="1">L338*(1+Returns!L339)+AH339</f>
        <v>22038764.173071899</v>
      </c>
      <c r="M339" s="14">
        <f ca="1">M338*(1+Returns!M339)+AI339</f>
        <v>22039075.829454962</v>
      </c>
      <c r="N339" s="14">
        <f ca="1">N338*(1+Returns!N339)+AJ339-R339-T339</f>
        <v>40701142.22274106</v>
      </c>
      <c r="O339" s="17">
        <f ca="1">(Assumptions!$B$16 / 252)*F338</f>
        <v>3499.808312006227</v>
      </c>
      <c r="P339" s="17">
        <f t="shared" ca="1" si="74"/>
        <v>6993.6759777623429</v>
      </c>
      <c r="Q339" s="16">
        <f t="shared" si="75"/>
        <v>0</v>
      </c>
      <c r="R339" s="17">
        <f t="shared" si="76"/>
        <v>0</v>
      </c>
      <c r="S339" s="19">
        <f t="shared" si="77"/>
        <v>0</v>
      </c>
      <c r="T339" s="20">
        <f ca="1">IF(AND(S339=1,F338&gt;D338),[1]Assumptions!$B$19*(F338-D338),0)</f>
        <v>0</v>
      </c>
      <c r="U339" s="21">
        <f ca="1">OFFSET(Assumptions!$B$6,U$1-1,0)*$E339</f>
        <v>8821096.8080603238</v>
      </c>
      <c r="V339" s="21">
        <f ca="1">OFFSET(Assumptions!$B$6,V$1-1,0)*$E339</f>
        <v>11026371.010075405</v>
      </c>
      <c r="W339" s="21">
        <f ca="1">OFFSET(Assumptions!$B$6,W$1-1,0)*$E339</f>
        <v>5513185.5050377026</v>
      </c>
      <c r="X339" s="21">
        <f ca="1">OFFSET(Assumptions!$B$6,X$1-1,0)*$E339</f>
        <v>0</v>
      </c>
      <c r="Y339" s="21">
        <f ca="1">OFFSET(Assumptions!$B$6,Y$1-1,0)*$E339</f>
        <v>0</v>
      </c>
      <c r="Z339" s="21">
        <f ca="1">OFFSET(Assumptions!$B$6,Z$1-1,0)*$E339</f>
        <v>22052742.02015081</v>
      </c>
      <c r="AA339" s="21">
        <f ca="1">OFFSET(Assumptions!$B$6,AA$1-1,0)*$E339</f>
        <v>22052742.02015081</v>
      </c>
      <c r="AB339" s="21">
        <f ca="1">OFFSET(Assumptions!$B$6,AB$1-1,0)*$E339</f>
        <v>40797572.737278998</v>
      </c>
      <c r="AC339" s="24">
        <f t="shared" si="80"/>
        <v>0</v>
      </c>
      <c r="AD339" s="24">
        <f t="shared" si="69"/>
        <v>0</v>
      </c>
      <c r="AE339" s="24">
        <f t="shared" si="69"/>
        <v>0</v>
      </c>
      <c r="AF339" s="24">
        <f t="shared" si="69"/>
        <v>0</v>
      </c>
      <c r="AG339" s="24">
        <f t="shared" si="68"/>
        <v>0</v>
      </c>
      <c r="AH339" s="24">
        <f t="shared" si="68"/>
        <v>0</v>
      </c>
      <c r="AI339" s="24">
        <f t="shared" si="68"/>
        <v>0</v>
      </c>
      <c r="AJ339" s="24">
        <f t="shared" si="78"/>
        <v>0</v>
      </c>
      <c r="AK339" s="26">
        <f t="shared" ca="1" si="79"/>
        <v>1.1569428718471997E-4</v>
      </c>
      <c r="AL339" s="34">
        <f t="shared" ca="1" si="81"/>
        <v>0.1025671642477608</v>
      </c>
    </row>
    <row r="340" spans="1:38" x14ac:dyDescent="0.25">
      <c r="A340" s="4">
        <f t="shared" si="70"/>
        <v>7</v>
      </c>
      <c r="B340" s="4">
        <f t="shared" si="71"/>
        <v>2013</v>
      </c>
      <c r="C340" s="9">
        <v>41458</v>
      </c>
      <c r="D340" s="12">
        <f ca="1">(1+Returns!E340)*D339</f>
        <v>110423296.15572558</v>
      </c>
      <c r="E340" s="12">
        <f t="shared" ca="1" si="72"/>
        <v>110246035.46926755</v>
      </c>
      <c r="F340" s="12">
        <f t="shared" ca="1" si="73"/>
        <v>110235541.58006994</v>
      </c>
      <c r="G340" s="14">
        <f ca="1">G339*(1+Returns!G340)+AC340</f>
        <v>8906857.0493634082</v>
      </c>
      <c r="H340" s="14">
        <f ca="1">H339*(1+Returns!H340)+AD340</f>
        <v>11022822.000499889</v>
      </c>
      <c r="I340" s="14">
        <f ca="1">I339*(1+Returns!I340)+AE340</f>
        <v>5511644.6528778533</v>
      </c>
      <c r="J340" s="14">
        <f ca="1">J339*(1+Returns!J340)+AF340</f>
        <v>0</v>
      </c>
      <c r="K340" s="14">
        <f ca="1">K339*(1+Returns!K340)+AG340</f>
        <v>0</v>
      </c>
      <c r="L340" s="14">
        <f ca="1">L339*(1+Returns!L340)+AH340</f>
        <v>22045550.368330058</v>
      </c>
      <c r="M340" s="14">
        <f ca="1">M339*(1+Returns!M340)+AI340</f>
        <v>22046018.219213191</v>
      </c>
      <c r="N340" s="14">
        <f ca="1">N339*(1+Returns!N340)+AJ340-R340-T340</f>
        <v>40713143.178983159</v>
      </c>
      <c r="O340" s="17">
        <f ca="1">(Assumptions!$B$16 / 252)*F339</f>
        <v>3500.2132198341678</v>
      </c>
      <c r="P340" s="17">
        <f t="shared" ca="1" si="74"/>
        <v>10493.889197596511</v>
      </c>
      <c r="Q340" s="16">
        <f t="shared" si="75"/>
        <v>0</v>
      </c>
      <c r="R340" s="17">
        <f t="shared" si="76"/>
        <v>0</v>
      </c>
      <c r="S340" s="19">
        <f t="shared" si="77"/>
        <v>0</v>
      </c>
      <c r="T340" s="20">
        <f ca="1">IF(AND(S340=1,F339&gt;D339),[1]Assumptions!$B$19*(F339-D339),0)</f>
        <v>0</v>
      </c>
      <c r="U340" s="21">
        <f ca="1">OFFSET(Assumptions!$B$6,U$1-1,0)*$E340</f>
        <v>8819682.8375414032</v>
      </c>
      <c r="V340" s="21">
        <f ca="1">OFFSET(Assumptions!$B$6,V$1-1,0)*$E340</f>
        <v>11024603.546926755</v>
      </c>
      <c r="W340" s="21">
        <f ca="1">OFFSET(Assumptions!$B$6,W$1-1,0)*$E340</f>
        <v>5512301.7734633777</v>
      </c>
      <c r="X340" s="21">
        <f ca="1">OFFSET(Assumptions!$B$6,X$1-1,0)*$E340</f>
        <v>0</v>
      </c>
      <c r="Y340" s="21">
        <f ca="1">OFFSET(Assumptions!$B$6,Y$1-1,0)*$E340</f>
        <v>0</v>
      </c>
      <c r="Z340" s="21">
        <f ca="1">OFFSET(Assumptions!$B$6,Z$1-1,0)*$E340</f>
        <v>22049207.093853511</v>
      </c>
      <c r="AA340" s="21">
        <f ca="1">OFFSET(Assumptions!$B$6,AA$1-1,0)*$E340</f>
        <v>22049207.093853511</v>
      </c>
      <c r="AB340" s="21">
        <f ca="1">OFFSET(Assumptions!$B$6,AB$1-1,0)*$E340</f>
        <v>40791033.123628989</v>
      </c>
      <c r="AC340" s="24">
        <f t="shared" si="80"/>
        <v>0</v>
      </c>
      <c r="AD340" s="24">
        <f t="shared" si="69"/>
        <v>0</v>
      </c>
      <c r="AE340" s="24">
        <f t="shared" si="69"/>
        <v>0</v>
      </c>
      <c r="AF340" s="24">
        <f t="shared" si="69"/>
        <v>0</v>
      </c>
      <c r="AG340" s="24">
        <f t="shared" si="68"/>
        <v>0</v>
      </c>
      <c r="AH340" s="24">
        <f t="shared" si="68"/>
        <v>0</v>
      </c>
      <c r="AI340" s="24">
        <f t="shared" si="68"/>
        <v>0</v>
      </c>
      <c r="AJ340" s="24">
        <f t="shared" si="78"/>
        <v>0</v>
      </c>
      <c r="AK340" s="26">
        <f t="shared" ca="1" si="79"/>
        <v>-1.9205038380398776E-4</v>
      </c>
      <c r="AL340" s="34">
        <f t="shared" ca="1" si="81"/>
        <v>0.1023554158006974</v>
      </c>
    </row>
    <row r="341" spans="1:38" x14ac:dyDescent="0.25">
      <c r="A341" s="4">
        <f t="shared" si="70"/>
        <v>7</v>
      </c>
      <c r="B341" s="4">
        <f t="shared" si="71"/>
        <v>2013</v>
      </c>
      <c r="C341" s="9">
        <v>41459</v>
      </c>
      <c r="D341" s="12">
        <f ca="1">(1+Returns!E341)*D340</f>
        <v>110455886.48735298</v>
      </c>
      <c r="E341" s="12">
        <f t="shared" ca="1" si="72"/>
        <v>110333524.22585429</v>
      </c>
      <c r="F341" s="12">
        <f t="shared" ca="1" si="73"/>
        <v>110319530.79565415</v>
      </c>
      <c r="G341" s="14">
        <f ca="1">G340*(1+Returns!G341)+AC341</f>
        <v>8963415.7247973401</v>
      </c>
      <c r="H341" s="14">
        <f ca="1">H340*(1+Returns!H341)+AD341</f>
        <v>11026231.782959994</v>
      </c>
      <c r="I341" s="14">
        <f ca="1">I340*(1+Returns!I341)+AE341</f>
        <v>5513427.5952745853</v>
      </c>
      <c r="J341" s="14">
        <f ca="1">J340*(1+Returns!J341)+AF341</f>
        <v>0</v>
      </c>
      <c r="K341" s="14">
        <f ca="1">K340*(1+Returns!K341)+AG341</f>
        <v>0</v>
      </c>
      <c r="L341" s="14">
        <f ca="1">L340*(1+Returns!L341)+AH341</f>
        <v>22052338.653199308</v>
      </c>
      <c r="M341" s="14">
        <f ca="1">M340*(1+Returns!M341)+AI341</f>
        <v>22052962.79584967</v>
      </c>
      <c r="N341" s="14">
        <f ca="1">N340*(1+Returns!N341)+AJ341-R341-T341</f>
        <v>40725147.673773393</v>
      </c>
      <c r="O341" s="17">
        <f ca="1">(Assumptions!$B$16 / 252)*F340</f>
        <v>3499.5410025419028</v>
      </c>
      <c r="P341" s="17">
        <f t="shared" ca="1" si="74"/>
        <v>13993.430200138413</v>
      </c>
      <c r="Q341" s="16">
        <f t="shared" si="75"/>
        <v>0</v>
      </c>
      <c r="R341" s="17">
        <f t="shared" si="76"/>
        <v>0</v>
      </c>
      <c r="S341" s="19">
        <f t="shared" si="77"/>
        <v>0</v>
      </c>
      <c r="T341" s="20">
        <f ca="1">IF(AND(S341=1,F340&gt;D340),[1]Assumptions!$B$19*(F340-D340),0)</f>
        <v>0</v>
      </c>
      <c r="U341" s="21">
        <f ca="1">OFFSET(Assumptions!$B$6,U$1-1,0)*$E341</f>
        <v>8826681.9380683433</v>
      </c>
      <c r="V341" s="21">
        <f ca="1">OFFSET(Assumptions!$B$6,V$1-1,0)*$E341</f>
        <v>11033352.42258543</v>
      </c>
      <c r="W341" s="21">
        <f ca="1">OFFSET(Assumptions!$B$6,W$1-1,0)*$E341</f>
        <v>5516676.2112927148</v>
      </c>
      <c r="X341" s="21">
        <f ca="1">OFFSET(Assumptions!$B$6,X$1-1,0)*$E341</f>
        <v>0</v>
      </c>
      <c r="Y341" s="21">
        <f ca="1">OFFSET(Assumptions!$B$6,Y$1-1,0)*$E341</f>
        <v>0</v>
      </c>
      <c r="Z341" s="21">
        <f ca="1">OFFSET(Assumptions!$B$6,Z$1-1,0)*$E341</f>
        <v>22066704.845170859</v>
      </c>
      <c r="AA341" s="21">
        <f ca="1">OFFSET(Assumptions!$B$6,AA$1-1,0)*$E341</f>
        <v>22066704.845170859</v>
      </c>
      <c r="AB341" s="21">
        <f ca="1">OFFSET(Assumptions!$B$6,AB$1-1,0)*$E341</f>
        <v>40823403.963566087</v>
      </c>
      <c r="AC341" s="24">
        <f t="shared" si="80"/>
        <v>0</v>
      </c>
      <c r="AD341" s="24">
        <f t="shared" si="69"/>
        <v>0</v>
      </c>
      <c r="AE341" s="24">
        <f t="shared" si="69"/>
        <v>0</v>
      </c>
      <c r="AF341" s="24">
        <f t="shared" si="69"/>
        <v>0</v>
      </c>
      <c r="AG341" s="24">
        <f t="shared" si="69"/>
        <v>0</v>
      </c>
      <c r="AH341" s="24">
        <f t="shared" si="69"/>
        <v>0</v>
      </c>
      <c r="AI341" s="24">
        <f t="shared" si="69"/>
        <v>0</v>
      </c>
      <c r="AJ341" s="24">
        <f t="shared" si="78"/>
        <v>0</v>
      </c>
      <c r="AK341" s="26">
        <f t="shared" ca="1" si="79"/>
        <v>7.619068621638192E-4</v>
      </c>
      <c r="AL341" s="34">
        <f t="shared" ca="1" si="81"/>
        <v>0.10319530795653931</v>
      </c>
    </row>
    <row r="342" spans="1:38" x14ac:dyDescent="0.25">
      <c r="A342" s="4">
        <f t="shared" si="70"/>
        <v>7</v>
      </c>
      <c r="B342" s="4">
        <f t="shared" si="71"/>
        <v>2013</v>
      </c>
      <c r="C342" s="9">
        <v>41460</v>
      </c>
      <c r="D342" s="12">
        <f ca="1">(1+Returns!E342)*D341</f>
        <v>110488486.43769085</v>
      </c>
      <c r="E342" s="12">
        <f t="shared" ca="1" si="72"/>
        <v>110310854.07330883</v>
      </c>
      <c r="F342" s="12">
        <f t="shared" ca="1" si="73"/>
        <v>110293358.43578184</v>
      </c>
      <c r="G342" s="14">
        <f ca="1">G341*(1+Returns!G342)+AC342</f>
        <v>8909806.0421514735</v>
      </c>
      <c r="H342" s="14">
        <f ca="1">H341*(1+Returns!H342)+AD342</f>
        <v>11029642.620196855</v>
      </c>
      <c r="I342" s="14">
        <f ca="1">I341*(1+Returns!I342)+AE342</f>
        <v>5515211.1144290343</v>
      </c>
      <c r="J342" s="14">
        <f ca="1">J341*(1+Returns!J342)+AF342</f>
        <v>0</v>
      </c>
      <c r="K342" s="14">
        <f ca="1">K341*(1+Returns!K342)+AG342</f>
        <v>0</v>
      </c>
      <c r="L342" s="14">
        <f ca="1">L341*(1+Returns!L342)+AH342</f>
        <v>22059129.028323084</v>
      </c>
      <c r="M342" s="14">
        <f ca="1">M341*(1+Returns!M342)+AI342</f>
        <v>22059909.56005327</v>
      </c>
      <c r="N342" s="14">
        <f ca="1">N341*(1+Returns!N342)+AJ342-R342-T342</f>
        <v>40737155.708155118</v>
      </c>
      <c r="O342" s="17">
        <f ca="1">(Assumptions!$B$16 / 252)*F341</f>
        <v>3502.2073268461631</v>
      </c>
      <c r="P342" s="17">
        <f t="shared" ca="1" si="74"/>
        <v>17495.637526984578</v>
      </c>
      <c r="Q342" s="16">
        <f t="shared" si="75"/>
        <v>0</v>
      </c>
      <c r="R342" s="17">
        <f t="shared" si="76"/>
        <v>0</v>
      </c>
      <c r="S342" s="19">
        <f t="shared" si="77"/>
        <v>0</v>
      </c>
      <c r="T342" s="20">
        <f ca="1">IF(AND(S342=1,F341&gt;D341),[1]Assumptions!$B$19*(F341-D341),0)</f>
        <v>0</v>
      </c>
      <c r="U342" s="21">
        <f ca="1">OFFSET(Assumptions!$B$6,U$1-1,0)*$E342</f>
        <v>8824868.3258647062</v>
      </c>
      <c r="V342" s="21">
        <f ca="1">OFFSET(Assumptions!$B$6,V$1-1,0)*$E342</f>
        <v>11031085.407330884</v>
      </c>
      <c r="W342" s="21">
        <f ca="1">OFFSET(Assumptions!$B$6,W$1-1,0)*$E342</f>
        <v>5515542.7036654418</v>
      </c>
      <c r="X342" s="21">
        <f ca="1">OFFSET(Assumptions!$B$6,X$1-1,0)*$E342</f>
        <v>0</v>
      </c>
      <c r="Y342" s="21">
        <f ca="1">OFFSET(Assumptions!$B$6,Y$1-1,0)*$E342</f>
        <v>0</v>
      </c>
      <c r="Z342" s="21">
        <f ca="1">OFFSET(Assumptions!$B$6,Z$1-1,0)*$E342</f>
        <v>22062170.814661767</v>
      </c>
      <c r="AA342" s="21">
        <f ca="1">OFFSET(Assumptions!$B$6,AA$1-1,0)*$E342</f>
        <v>22062170.814661767</v>
      </c>
      <c r="AB342" s="21">
        <f ca="1">OFFSET(Assumptions!$B$6,AB$1-1,0)*$E342</f>
        <v>40815016.007124268</v>
      </c>
      <c r="AC342" s="24">
        <f t="shared" si="80"/>
        <v>0</v>
      </c>
      <c r="AD342" s="24">
        <f t="shared" ref="AD342:AI405" si="82">IF($Q342=1,V341-H341,0)</f>
        <v>0</v>
      </c>
      <c r="AE342" s="24">
        <f t="shared" si="82"/>
        <v>0</v>
      </c>
      <c r="AF342" s="24">
        <f t="shared" si="82"/>
        <v>0</v>
      </c>
      <c r="AG342" s="24">
        <f t="shared" si="82"/>
        <v>0</v>
      </c>
      <c r="AH342" s="24">
        <f t="shared" si="82"/>
        <v>0</v>
      </c>
      <c r="AI342" s="24">
        <f t="shared" si="82"/>
        <v>0</v>
      </c>
      <c r="AJ342" s="24">
        <f t="shared" si="78"/>
        <v>0</v>
      </c>
      <c r="AK342" s="26">
        <f t="shared" ca="1" si="79"/>
        <v>-2.3724139944714118E-4</v>
      </c>
      <c r="AL342" s="34">
        <f t="shared" ca="1" si="81"/>
        <v>0.10293358435781608</v>
      </c>
    </row>
    <row r="343" spans="1:38" x14ac:dyDescent="0.25">
      <c r="A343" s="4">
        <f t="shared" si="70"/>
        <v>7</v>
      </c>
      <c r="B343" s="4">
        <f t="shared" si="71"/>
        <v>2013</v>
      </c>
      <c r="C343" s="9">
        <v>41463</v>
      </c>
      <c r="D343" s="12">
        <f ca="1">(1+Returns!E343)*D342</f>
        <v>110521096.00957806</v>
      </c>
      <c r="E343" s="12">
        <f t="shared" ca="1" si="72"/>
        <v>110306361.90902101</v>
      </c>
      <c r="F343" s="12">
        <f t="shared" ca="1" si="73"/>
        <v>110285364.89503574</v>
      </c>
      <c r="G343" s="14">
        <f ca="1">G342*(1+Returns!G343)+AC343</f>
        <v>8874364.8959263787</v>
      </c>
      <c r="H343" s="14">
        <f ca="1">H342*(1+Returns!H343)+AD343</f>
        <v>11033054.512536753</v>
      </c>
      <c r="I343" s="14">
        <f ca="1">I342*(1+Returns!I343)+AE343</f>
        <v>5516995.2105277749</v>
      </c>
      <c r="J343" s="14">
        <f ca="1">J342*(1+Returns!J343)+AF343</f>
        <v>0</v>
      </c>
      <c r="K343" s="14">
        <f ca="1">K342*(1+Returns!K343)+AG343</f>
        <v>0</v>
      </c>
      <c r="L343" s="14">
        <f ca="1">L342*(1+Returns!L343)+AH343</f>
        <v>22065921.494345021</v>
      </c>
      <c r="M343" s="14">
        <f ca="1">M342*(1+Returns!M343)+AI343</f>
        <v>22066858.512513086</v>
      </c>
      <c r="N343" s="14">
        <f ca="1">N342*(1+Returns!N343)+AJ343-R343-T343</f>
        <v>40749167.283171996</v>
      </c>
      <c r="O343" s="17">
        <f ca="1">(Assumptions!$B$16 / 252)*F342</f>
        <v>3501.3764582787885</v>
      </c>
      <c r="P343" s="17">
        <f t="shared" ca="1" si="74"/>
        <v>20997.013985263366</v>
      </c>
      <c r="Q343" s="16">
        <f t="shared" si="75"/>
        <v>0</v>
      </c>
      <c r="R343" s="17">
        <f t="shared" si="76"/>
        <v>0</v>
      </c>
      <c r="S343" s="19">
        <f t="shared" si="77"/>
        <v>0</v>
      </c>
      <c r="T343" s="20">
        <f ca="1">IF(AND(S343=1,F342&gt;D342),[1]Assumptions!$B$19*(F342-D342),0)</f>
        <v>0</v>
      </c>
      <c r="U343" s="21">
        <f ca="1">OFFSET(Assumptions!$B$6,U$1-1,0)*$E343</f>
        <v>8824508.9527216814</v>
      </c>
      <c r="V343" s="21">
        <f ca="1">OFFSET(Assumptions!$B$6,V$1-1,0)*$E343</f>
        <v>11030636.190902101</v>
      </c>
      <c r="W343" s="21">
        <f ca="1">OFFSET(Assumptions!$B$6,W$1-1,0)*$E343</f>
        <v>5515318.0954510504</v>
      </c>
      <c r="X343" s="21">
        <f ca="1">OFFSET(Assumptions!$B$6,X$1-1,0)*$E343</f>
        <v>0</v>
      </c>
      <c r="Y343" s="21">
        <f ca="1">OFFSET(Assumptions!$B$6,Y$1-1,0)*$E343</f>
        <v>0</v>
      </c>
      <c r="Z343" s="21">
        <f ca="1">OFFSET(Assumptions!$B$6,Z$1-1,0)*$E343</f>
        <v>22061272.381804202</v>
      </c>
      <c r="AA343" s="21">
        <f ca="1">OFFSET(Assumptions!$B$6,AA$1-1,0)*$E343</f>
        <v>22061272.381804202</v>
      </c>
      <c r="AB343" s="21">
        <f ca="1">OFFSET(Assumptions!$B$6,AB$1-1,0)*$E343</f>
        <v>40813353.906337768</v>
      </c>
      <c r="AC343" s="24">
        <f t="shared" si="80"/>
        <v>0</v>
      </c>
      <c r="AD343" s="24">
        <f t="shared" si="82"/>
        <v>0</v>
      </c>
      <c r="AE343" s="24">
        <f t="shared" si="82"/>
        <v>0</v>
      </c>
      <c r="AF343" s="24">
        <f t="shared" si="82"/>
        <v>0</v>
      </c>
      <c r="AG343" s="24">
        <f t="shared" si="82"/>
        <v>0</v>
      </c>
      <c r="AH343" s="24">
        <f t="shared" si="82"/>
        <v>0</v>
      </c>
      <c r="AI343" s="24">
        <f t="shared" si="82"/>
        <v>0</v>
      </c>
      <c r="AJ343" s="24">
        <f t="shared" si="78"/>
        <v>0</v>
      </c>
      <c r="AK343" s="26">
        <f t="shared" ca="1" si="79"/>
        <v>-7.2475268315885799E-5</v>
      </c>
      <c r="AL343" s="34">
        <f t="shared" ca="1" si="81"/>
        <v>0.10285364895035509</v>
      </c>
    </row>
    <row r="344" spans="1:38" x14ac:dyDescent="0.25">
      <c r="A344" s="4">
        <f t="shared" si="70"/>
        <v>7</v>
      </c>
      <c r="B344" s="4">
        <f t="shared" si="71"/>
        <v>2013</v>
      </c>
      <c r="C344" s="9">
        <v>41464</v>
      </c>
      <c r="D344" s="12">
        <f ca="1">(1+Returns!E344)*D343</f>
        <v>110553715.20585433</v>
      </c>
      <c r="E344" s="12">
        <f t="shared" ca="1" si="72"/>
        <v>110335911.49188249</v>
      </c>
      <c r="F344" s="12">
        <f t="shared" ca="1" si="73"/>
        <v>110311413.35520214</v>
      </c>
      <c r="G344" s="14">
        <f ca="1">G343*(1+Returns!G344)+AC344</f>
        <v>8872956.0421235785</v>
      </c>
      <c r="H344" s="14">
        <f ca="1">H343*(1+Returns!H344)+AD344</f>
        <v>11036467.460306074</v>
      </c>
      <c r="I344" s="14">
        <f ca="1">I343*(1+Returns!I344)+AE344</f>
        <v>5518779.8837574394</v>
      </c>
      <c r="J344" s="14">
        <f ca="1">J343*(1+Returns!J344)+AF344</f>
        <v>0</v>
      </c>
      <c r="K344" s="14">
        <f ca="1">K343*(1+Returns!K344)+AG344</f>
        <v>0</v>
      </c>
      <c r="L344" s="14">
        <f ca="1">L343*(1+Returns!L344)+AH344</f>
        <v>22072716.051908951</v>
      </c>
      <c r="M344" s="14">
        <f ca="1">M343*(1+Returns!M344)+AI344</f>
        <v>22073809.653918426</v>
      </c>
      <c r="N344" s="14">
        <f ca="1">N343*(1+Returns!N344)+AJ344-R344-T344</f>
        <v>40761182.399868011</v>
      </c>
      <c r="O344" s="17">
        <f ca="1">(Assumptions!$B$16 / 252)*F343</f>
        <v>3501.1226950804999</v>
      </c>
      <c r="P344" s="17">
        <f t="shared" ca="1" si="74"/>
        <v>24498.136680343865</v>
      </c>
      <c r="Q344" s="16">
        <f t="shared" si="75"/>
        <v>0</v>
      </c>
      <c r="R344" s="17">
        <f t="shared" si="76"/>
        <v>0</v>
      </c>
      <c r="S344" s="19">
        <f t="shared" si="77"/>
        <v>0</v>
      </c>
      <c r="T344" s="20">
        <f ca="1">IF(AND(S344=1,F343&gt;D343),[1]Assumptions!$B$19*(F343-D343),0)</f>
        <v>0</v>
      </c>
      <c r="U344" s="21">
        <f ca="1">OFFSET(Assumptions!$B$6,U$1-1,0)*$E344</f>
        <v>8826872.9193505999</v>
      </c>
      <c r="V344" s="21">
        <f ca="1">OFFSET(Assumptions!$B$6,V$1-1,0)*$E344</f>
        <v>11033591.14918825</v>
      </c>
      <c r="W344" s="21">
        <f ca="1">OFFSET(Assumptions!$B$6,W$1-1,0)*$E344</f>
        <v>5516795.5745941252</v>
      </c>
      <c r="X344" s="21">
        <f ca="1">OFFSET(Assumptions!$B$6,X$1-1,0)*$E344</f>
        <v>0</v>
      </c>
      <c r="Y344" s="21">
        <f ca="1">OFFSET(Assumptions!$B$6,Y$1-1,0)*$E344</f>
        <v>0</v>
      </c>
      <c r="Z344" s="21">
        <f ca="1">OFFSET(Assumptions!$B$6,Z$1-1,0)*$E344</f>
        <v>22067182.298376501</v>
      </c>
      <c r="AA344" s="21">
        <f ca="1">OFFSET(Assumptions!$B$6,AA$1-1,0)*$E344</f>
        <v>22067182.298376501</v>
      </c>
      <c r="AB344" s="21">
        <f ca="1">OFFSET(Assumptions!$B$6,AB$1-1,0)*$E344</f>
        <v>40824287.251996517</v>
      </c>
      <c r="AC344" s="24">
        <f t="shared" si="80"/>
        <v>0</v>
      </c>
      <c r="AD344" s="24">
        <f t="shared" si="82"/>
        <v>0</v>
      </c>
      <c r="AE344" s="24">
        <f t="shared" si="82"/>
        <v>0</v>
      </c>
      <c r="AF344" s="24">
        <f t="shared" si="82"/>
        <v>0</v>
      </c>
      <c r="AG344" s="24">
        <f t="shared" si="82"/>
        <v>0</v>
      </c>
      <c r="AH344" s="24">
        <f t="shared" si="82"/>
        <v>0</v>
      </c>
      <c r="AI344" s="24">
        <f t="shared" si="82"/>
        <v>0</v>
      </c>
      <c r="AJ344" s="24">
        <f t="shared" si="78"/>
        <v>0</v>
      </c>
      <c r="AK344" s="26">
        <f t="shared" ca="1" si="79"/>
        <v>2.3619144925701718E-4</v>
      </c>
      <c r="AL344" s="34">
        <f t="shared" ca="1" si="81"/>
        <v>0.10311413355201915</v>
      </c>
    </row>
    <row r="345" spans="1:38" x14ac:dyDescent="0.25">
      <c r="A345" s="4">
        <f t="shared" si="70"/>
        <v>7</v>
      </c>
      <c r="B345" s="4">
        <f t="shared" si="71"/>
        <v>2013</v>
      </c>
      <c r="C345" s="9">
        <v>41465</v>
      </c>
      <c r="D345" s="12">
        <f ca="1">(1+Returns!E345)*D344</f>
        <v>110586344.02936018</v>
      </c>
      <c r="E345" s="12">
        <f t="shared" ca="1" si="72"/>
        <v>110397683.64489371</v>
      </c>
      <c r="F345" s="12">
        <f t="shared" ca="1" si="73"/>
        <v>110369683.55858304</v>
      </c>
      <c r="G345" s="14">
        <f ca="1">G344*(1+Returns!G345)+AC345</f>
        <v>8903760.3008525241</v>
      </c>
      <c r="H345" s="14">
        <f ca="1">H344*(1+Returns!H345)+AD345</f>
        <v>11039881.463831304</v>
      </c>
      <c r="I345" s="14">
        <f ca="1">I344*(1+Returns!I345)+AE345</f>
        <v>5520565.1343047228</v>
      </c>
      <c r="J345" s="14">
        <f ca="1">J344*(1+Returns!J345)+AF345</f>
        <v>0</v>
      </c>
      <c r="K345" s="14">
        <f ca="1">K344*(1+Returns!K345)+AG345</f>
        <v>0</v>
      </c>
      <c r="L345" s="14">
        <f ca="1">L344*(1+Returns!L345)+AH345</f>
        <v>22079512.701658901</v>
      </c>
      <c r="M345" s="14">
        <f ca="1">M344*(1+Returns!M345)+AI345</f>
        <v>22080762.984958816</v>
      </c>
      <c r="N345" s="14">
        <f ca="1">N344*(1+Returns!N345)+AJ345-R345-T345</f>
        <v>40773201.059287444</v>
      </c>
      <c r="O345" s="17">
        <f ca="1">(Assumptions!$B$16 / 252)*F344</f>
        <v>3501.949630323877</v>
      </c>
      <c r="P345" s="17">
        <f t="shared" ca="1" si="74"/>
        <v>28000.086310667743</v>
      </c>
      <c r="Q345" s="16">
        <f t="shared" si="75"/>
        <v>0</v>
      </c>
      <c r="R345" s="17">
        <f t="shared" si="76"/>
        <v>0</v>
      </c>
      <c r="S345" s="19">
        <f t="shared" si="77"/>
        <v>0</v>
      </c>
      <c r="T345" s="20">
        <f ca="1">IF(AND(S345=1,F344&gt;D344),[1]Assumptions!$B$19*(F344-D344),0)</f>
        <v>0</v>
      </c>
      <c r="U345" s="21">
        <f ca="1">OFFSET(Assumptions!$B$6,U$1-1,0)*$E345</f>
        <v>8831814.6915914975</v>
      </c>
      <c r="V345" s="21">
        <f ca="1">OFFSET(Assumptions!$B$6,V$1-1,0)*$E345</f>
        <v>11039768.364489371</v>
      </c>
      <c r="W345" s="21">
        <f ca="1">OFFSET(Assumptions!$B$6,W$1-1,0)*$E345</f>
        <v>5519884.1822446855</v>
      </c>
      <c r="X345" s="21">
        <f ca="1">OFFSET(Assumptions!$B$6,X$1-1,0)*$E345</f>
        <v>0</v>
      </c>
      <c r="Y345" s="21">
        <f ca="1">OFFSET(Assumptions!$B$6,Y$1-1,0)*$E345</f>
        <v>0</v>
      </c>
      <c r="Z345" s="21">
        <f ca="1">OFFSET(Assumptions!$B$6,Z$1-1,0)*$E345</f>
        <v>22079536.728978742</v>
      </c>
      <c r="AA345" s="21">
        <f ca="1">OFFSET(Assumptions!$B$6,AA$1-1,0)*$E345</f>
        <v>22079536.728978742</v>
      </c>
      <c r="AB345" s="21">
        <f ca="1">OFFSET(Assumptions!$B$6,AB$1-1,0)*$E345</f>
        <v>40847142.948610671</v>
      </c>
      <c r="AC345" s="24">
        <f t="shared" si="80"/>
        <v>0</v>
      </c>
      <c r="AD345" s="24">
        <f t="shared" si="82"/>
        <v>0</v>
      </c>
      <c r="AE345" s="24">
        <f t="shared" si="82"/>
        <v>0</v>
      </c>
      <c r="AF345" s="24">
        <f t="shared" si="82"/>
        <v>0</v>
      </c>
      <c r="AG345" s="24">
        <f t="shared" si="82"/>
        <v>0</v>
      </c>
      <c r="AH345" s="24">
        <f t="shared" si="82"/>
        <v>0</v>
      </c>
      <c r="AI345" s="24">
        <f t="shared" si="82"/>
        <v>0</v>
      </c>
      <c r="AJ345" s="24">
        <f t="shared" si="78"/>
        <v>0</v>
      </c>
      <c r="AK345" s="26">
        <f t="shared" ca="1" si="79"/>
        <v>5.2823367599574844E-4</v>
      </c>
      <c r="AL345" s="34">
        <f t="shared" ca="1" si="81"/>
        <v>0.1036968355858281</v>
      </c>
    </row>
    <row r="346" spans="1:38" x14ac:dyDescent="0.25">
      <c r="A346" s="4">
        <f t="shared" si="70"/>
        <v>7</v>
      </c>
      <c r="B346" s="4">
        <f t="shared" si="71"/>
        <v>2013</v>
      </c>
      <c r="C346" s="9">
        <v>41466</v>
      </c>
      <c r="D346" s="12">
        <f ca="1">(1+Returns!E346)*D345</f>
        <v>110618982.48293699</v>
      </c>
      <c r="E346" s="12">
        <f t="shared" ca="1" si="72"/>
        <v>110476366.25837362</v>
      </c>
      <c r="F346" s="12">
        <f t="shared" ca="1" si="73"/>
        <v>110444862.37258489</v>
      </c>
      <c r="G346" s="14">
        <f ca="1">G345*(1+Returns!G346)+AC346</f>
        <v>8951465.5595402233</v>
      </c>
      <c r="H346" s="14">
        <f ca="1">H345*(1+Returns!H346)+AD346</f>
        <v>11043296.523439026</v>
      </c>
      <c r="I346" s="14">
        <f ca="1">I345*(1+Returns!I346)+AE346</f>
        <v>5522350.9623563793</v>
      </c>
      <c r="J346" s="14">
        <f ca="1">J345*(1+Returns!J346)+AF346</f>
        <v>0</v>
      </c>
      <c r="K346" s="14">
        <f ca="1">K345*(1+Returns!K346)+AG346</f>
        <v>0</v>
      </c>
      <c r="L346" s="14">
        <f ca="1">L345*(1+Returns!L346)+AH346</f>
        <v>22086311.444239099</v>
      </c>
      <c r="M346" s="14">
        <f ca="1">M345*(1+Returns!M346)+AI346</f>
        <v>22087718.506324001</v>
      </c>
      <c r="N346" s="14">
        <f ca="1">N345*(1+Returns!N346)+AJ346-R346-T346</f>
        <v>40785223.262474887</v>
      </c>
      <c r="O346" s="17">
        <f ca="1">(Assumptions!$B$16 / 252)*F345</f>
        <v>3503.7994780502549</v>
      </c>
      <c r="P346" s="17">
        <f t="shared" ca="1" si="74"/>
        <v>31503.885788717998</v>
      </c>
      <c r="Q346" s="16">
        <f t="shared" si="75"/>
        <v>0</v>
      </c>
      <c r="R346" s="17">
        <f t="shared" si="76"/>
        <v>0</v>
      </c>
      <c r="S346" s="19">
        <f t="shared" si="77"/>
        <v>0</v>
      </c>
      <c r="T346" s="20">
        <f ca="1">IF(AND(S346=1,F345&gt;D345),[1]Assumptions!$B$19*(F345-D345),0)</f>
        <v>0</v>
      </c>
      <c r="U346" s="21">
        <f ca="1">OFFSET(Assumptions!$B$6,U$1-1,0)*$E346</f>
        <v>8838109.3006698899</v>
      </c>
      <c r="V346" s="21">
        <f ca="1">OFFSET(Assumptions!$B$6,V$1-1,0)*$E346</f>
        <v>11047636.625837363</v>
      </c>
      <c r="W346" s="21">
        <f ca="1">OFFSET(Assumptions!$B$6,W$1-1,0)*$E346</f>
        <v>5523818.3129186817</v>
      </c>
      <c r="X346" s="21">
        <f ca="1">OFFSET(Assumptions!$B$6,X$1-1,0)*$E346</f>
        <v>0</v>
      </c>
      <c r="Y346" s="21">
        <f ca="1">OFFSET(Assumptions!$B$6,Y$1-1,0)*$E346</f>
        <v>0</v>
      </c>
      <c r="Z346" s="21">
        <f ca="1">OFFSET(Assumptions!$B$6,Z$1-1,0)*$E346</f>
        <v>22095273.251674727</v>
      </c>
      <c r="AA346" s="21">
        <f ca="1">OFFSET(Assumptions!$B$6,AA$1-1,0)*$E346</f>
        <v>22095273.251674727</v>
      </c>
      <c r="AB346" s="21">
        <f ca="1">OFFSET(Assumptions!$B$6,AB$1-1,0)*$E346</f>
        <v>40876255.515598238</v>
      </c>
      <c r="AC346" s="24">
        <f t="shared" si="80"/>
        <v>0</v>
      </c>
      <c r="AD346" s="24">
        <f t="shared" si="82"/>
        <v>0</v>
      </c>
      <c r="AE346" s="24">
        <f t="shared" si="82"/>
        <v>0</v>
      </c>
      <c r="AF346" s="24">
        <f t="shared" si="82"/>
        <v>0</v>
      </c>
      <c r="AG346" s="24">
        <f t="shared" si="82"/>
        <v>0</v>
      </c>
      <c r="AH346" s="24">
        <f t="shared" si="82"/>
        <v>0</v>
      </c>
      <c r="AI346" s="24">
        <f t="shared" si="82"/>
        <v>0</v>
      </c>
      <c r="AJ346" s="24">
        <f t="shared" si="78"/>
        <v>0</v>
      </c>
      <c r="AK346" s="26">
        <f t="shared" ca="1" si="79"/>
        <v>6.8115456688744302E-4</v>
      </c>
      <c r="AL346" s="34">
        <f t="shared" ca="1" si="81"/>
        <v>0.10444862372584662</v>
      </c>
    </row>
    <row r="347" spans="1:38" x14ac:dyDescent="0.25">
      <c r="A347" s="4">
        <f t="shared" si="70"/>
        <v>7</v>
      </c>
      <c r="B347" s="4">
        <f t="shared" si="71"/>
        <v>2013</v>
      </c>
      <c r="C347" s="9">
        <v>41467</v>
      </c>
      <c r="D347" s="12">
        <f ca="1">(1+Returns!E347)*D346</f>
        <v>110653664.85251486</v>
      </c>
      <c r="E347" s="12">
        <f t="shared" ca="1" si="72"/>
        <v>110390675.82010344</v>
      </c>
      <c r="F347" s="12">
        <f t="shared" ca="1" si="73"/>
        <v>110355665.74820766</v>
      </c>
      <c r="G347" s="14">
        <f ca="1">G346*(1+Returns!G347)+AC347</f>
        <v>8832860.1553594805</v>
      </c>
      <c r="H347" s="14">
        <f ca="1">H346*(1+Returns!H347)+AD347</f>
        <v>11046925.09898727</v>
      </c>
      <c r="I347" s="14">
        <f ca="1">I346*(1+Returns!I347)+AE347</f>
        <v>5524248.2644320754</v>
      </c>
      <c r="J347" s="14">
        <f ca="1">J346*(1+Returns!J347)+AF347</f>
        <v>0</v>
      </c>
      <c r="K347" s="14">
        <f ca="1">K346*(1+Returns!K347)+AG347</f>
        <v>0</v>
      </c>
      <c r="L347" s="14">
        <f ca="1">L346*(1+Returns!L347)+AH347</f>
        <v>22093535.325481664</v>
      </c>
      <c r="M347" s="14">
        <f ca="1">M346*(1+Returns!M347)+AI347</f>
        <v>22095108.620059706</v>
      </c>
      <c r="N347" s="14">
        <f ca="1">N346*(1+Returns!N347)+AJ347-R347-T347</f>
        <v>40797998.355783232</v>
      </c>
      <c r="O347" s="17">
        <f ca="1">(Assumptions!$B$16 / 252)*F346</f>
        <v>3506.1861070661871</v>
      </c>
      <c r="P347" s="17">
        <f t="shared" ca="1" si="74"/>
        <v>35010.071895784189</v>
      </c>
      <c r="Q347" s="16">
        <f t="shared" si="75"/>
        <v>0</v>
      </c>
      <c r="R347" s="17">
        <f t="shared" si="76"/>
        <v>0</v>
      </c>
      <c r="S347" s="19">
        <f t="shared" si="77"/>
        <v>0</v>
      </c>
      <c r="T347" s="20">
        <f ca="1">IF(AND(S347=1,F346&gt;D346),[1]Assumptions!$B$19*(F346-D346),0)</f>
        <v>0</v>
      </c>
      <c r="U347" s="21">
        <f ca="1">OFFSET(Assumptions!$B$6,U$1-1,0)*$E347</f>
        <v>8831254.0656082742</v>
      </c>
      <c r="V347" s="21">
        <f ca="1">OFFSET(Assumptions!$B$6,V$1-1,0)*$E347</f>
        <v>11039067.582010344</v>
      </c>
      <c r="W347" s="21">
        <f ca="1">OFFSET(Assumptions!$B$6,W$1-1,0)*$E347</f>
        <v>5519533.7910051718</v>
      </c>
      <c r="X347" s="21">
        <f ca="1">OFFSET(Assumptions!$B$6,X$1-1,0)*$E347</f>
        <v>0</v>
      </c>
      <c r="Y347" s="21">
        <f ca="1">OFFSET(Assumptions!$B$6,Y$1-1,0)*$E347</f>
        <v>0</v>
      </c>
      <c r="Z347" s="21">
        <f ca="1">OFFSET(Assumptions!$B$6,Z$1-1,0)*$E347</f>
        <v>22078135.164020687</v>
      </c>
      <c r="AA347" s="21">
        <f ca="1">OFFSET(Assumptions!$B$6,AA$1-1,0)*$E347</f>
        <v>22078135.164020687</v>
      </c>
      <c r="AB347" s="21">
        <f ca="1">OFFSET(Assumptions!$B$6,AB$1-1,0)*$E347</f>
        <v>40844550.053438269</v>
      </c>
      <c r="AC347" s="24">
        <f t="shared" si="80"/>
        <v>0</v>
      </c>
      <c r="AD347" s="24">
        <f t="shared" si="82"/>
        <v>0</v>
      </c>
      <c r="AE347" s="24">
        <f t="shared" si="82"/>
        <v>0</v>
      </c>
      <c r="AF347" s="24">
        <f t="shared" si="82"/>
        <v>0</v>
      </c>
      <c r="AG347" s="24">
        <f t="shared" si="82"/>
        <v>0</v>
      </c>
      <c r="AH347" s="24">
        <f t="shared" si="82"/>
        <v>0</v>
      </c>
      <c r="AI347" s="24">
        <f t="shared" si="82"/>
        <v>0</v>
      </c>
      <c r="AJ347" s="24">
        <f t="shared" si="78"/>
        <v>0</v>
      </c>
      <c r="AK347" s="26">
        <f t="shared" ca="1" si="79"/>
        <v>-8.0761225521142066E-4</v>
      </c>
      <c r="AL347" s="34">
        <f t="shared" ca="1" si="81"/>
        <v>0.10355665748207432</v>
      </c>
    </row>
    <row r="348" spans="1:38" x14ac:dyDescent="0.25">
      <c r="A348" s="4">
        <f t="shared" si="70"/>
        <v>7</v>
      </c>
      <c r="B348" s="4">
        <f t="shared" si="71"/>
        <v>2013</v>
      </c>
      <c r="C348" s="9">
        <v>41470</v>
      </c>
      <c r="D348" s="12">
        <f ca="1">(1+Returns!E348)*D347</f>
        <v>110688358.09605606</v>
      </c>
      <c r="E348" s="12">
        <f t="shared" ca="1" si="72"/>
        <v>110571380.80895427</v>
      </c>
      <c r="F348" s="12">
        <f t="shared" ca="1" si="73"/>
        <v>110532867.38259029</v>
      </c>
      <c r="G348" s="14">
        <f ca="1">G347*(1+Returns!G348)+AC348</f>
        <v>8980639.4973204583</v>
      </c>
      <c r="H348" s="14">
        <f ca="1">H347*(1+Returns!H348)+AD348</f>
        <v>11050554.866802741</v>
      </c>
      <c r="I348" s="14">
        <f ca="1">I347*(1+Returns!I348)+AE348</f>
        <v>5526146.2183597069</v>
      </c>
      <c r="J348" s="14">
        <f ca="1">J347*(1+Returns!J348)+AF348</f>
        <v>0</v>
      </c>
      <c r="K348" s="14">
        <f ca="1">K347*(1+Returns!K348)+AG348</f>
        <v>0</v>
      </c>
      <c r="L348" s="14">
        <f ca="1">L347*(1+Returns!L348)+AH348</f>
        <v>22100761.569475491</v>
      </c>
      <c r="M348" s="14">
        <f ca="1">M347*(1+Returns!M348)+AI348</f>
        <v>22102501.206381295</v>
      </c>
      <c r="N348" s="14">
        <f ca="1">N347*(1+Returns!N348)+AJ348-R348-T348</f>
        <v>40810777.450614579</v>
      </c>
      <c r="O348" s="17">
        <f ca="1">(Assumptions!$B$16 / 252)*F347</f>
        <v>3503.3544681970684</v>
      </c>
      <c r="P348" s="17">
        <f t="shared" ca="1" si="74"/>
        <v>38513.426363981256</v>
      </c>
      <c r="Q348" s="16">
        <f t="shared" si="75"/>
        <v>0</v>
      </c>
      <c r="R348" s="17">
        <f t="shared" si="76"/>
        <v>0</v>
      </c>
      <c r="S348" s="19">
        <f t="shared" si="77"/>
        <v>0</v>
      </c>
      <c r="T348" s="20">
        <f ca="1">IF(AND(S348=1,F347&gt;D347),[1]Assumptions!$B$19*(F347-D347),0)</f>
        <v>0</v>
      </c>
      <c r="U348" s="21">
        <f ca="1">OFFSET(Assumptions!$B$6,U$1-1,0)*$E348</f>
        <v>8845710.4647163413</v>
      </c>
      <c r="V348" s="21">
        <f ca="1">OFFSET(Assumptions!$B$6,V$1-1,0)*$E348</f>
        <v>11057138.080895428</v>
      </c>
      <c r="W348" s="21">
        <f ca="1">OFFSET(Assumptions!$B$6,W$1-1,0)*$E348</f>
        <v>5528569.0404477138</v>
      </c>
      <c r="X348" s="21">
        <f ca="1">OFFSET(Assumptions!$B$6,X$1-1,0)*$E348</f>
        <v>0</v>
      </c>
      <c r="Y348" s="21">
        <f ca="1">OFFSET(Assumptions!$B$6,Y$1-1,0)*$E348</f>
        <v>0</v>
      </c>
      <c r="Z348" s="21">
        <f ca="1">OFFSET(Assumptions!$B$6,Z$1-1,0)*$E348</f>
        <v>22114276.161790855</v>
      </c>
      <c r="AA348" s="21">
        <f ca="1">OFFSET(Assumptions!$B$6,AA$1-1,0)*$E348</f>
        <v>22114276.161790855</v>
      </c>
      <c r="AB348" s="21">
        <f ca="1">OFFSET(Assumptions!$B$6,AB$1-1,0)*$E348</f>
        <v>40911410.899313077</v>
      </c>
      <c r="AC348" s="24">
        <f t="shared" si="80"/>
        <v>0</v>
      </c>
      <c r="AD348" s="24">
        <f t="shared" si="82"/>
        <v>0</v>
      </c>
      <c r="AE348" s="24">
        <f t="shared" si="82"/>
        <v>0</v>
      </c>
      <c r="AF348" s="24">
        <f t="shared" si="82"/>
        <v>0</v>
      </c>
      <c r="AG348" s="24">
        <f t="shared" si="82"/>
        <v>0</v>
      </c>
      <c r="AH348" s="24">
        <f t="shared" si="82"/>
        <v>0</v>
      </c>
      <c r="AI348" s="24">
        <f t="shared" si="82"/>
        <v>0</v>
      </c>
      <c r="AJ348" s="24">
        <f t="shared" si="78"/>
        <v>0</v>
      </c>
      <c r="AK348" s="26">
        <f t="shared" ca="1" si="79"/>
        <v>1.6057320952322929E-3</v>
      </c>
      <c r="AL348" s="34">
        <f t="shared" ca="1" si="81"/>
        <v>0.1053286738259005</v>
      </c>
    </row>
    <row r="349" spans="1:38" x14ac:dyDescent="0.25">
      <c r="A349" s="4">
        <f t="shared" si="70"/>
        <v>7</v>
      </c>
      <c r="B349" s="4">
        <f t="shared" si="71"/>
        <v>2013</v>
      </c>
      <c r="C349" s="9">
        <v>41471</v>
      </c>
      <c r="D349" s="12">
        <f ca="1">(1+Returns!E349)*D348</f>
        <v>110723062.21696991</v>
      </c>
      <c r="E349" s="12">
        <f t="shared" ca="1" si="72"/>
        <v>110510582.59415697</v>
      </c>
      <c r="F349" s="12">
        <f t="shared" ca="1" si="73"/>
        <v>110468560.18787608</v>
      </c>
      <c r="G349" s="14">
        <f ca="1">G348*(1+Returns!G349)+AC349</f>
        <v>8886904.9511847943</v>
      </c>
      <c r="H349" s="14">
        <f ca="1">H348*(1+Returns!H349)+AD349</f>
        <v>11054185.827277189</v>
      </c>
      <c r="I349" s="14">
        <f ca="1">I348*(1+Returns!I349)+AE349</f>
        <v>5528044.8243632298</v>
      </c>
      <c r="J349" s="14">
        <f ca="1">J348*(1+Returns!J349)+AF349</f>
        <v>0</v>
      </c>
      <c r="K349" s="14">
        <f ca="1">K348*(1+Returns!K349)+AG349</f>
        <v>0</v>
      </c>
      <c r="L349" s="14">
        <f ca="1">L348*(1+Returns!L349)+AH349</f>
        <v>22107990.176993374</v>
      </c>
      <c r="M349" s="14">
        <f ca="1">M348*(1+Returns!M349)+AI349</f>
        <v>22109896.266116049</v>
      </c>
      <c r="N349" s="14">
        <f ca="1">N348*(1+Returns!N349)+AJ349-R349-T349</f>
        <v>40823560.548222318</v>
      </c>
      <c r="O349" s="17">
        <f ca="1">(Assumptions!$B$16 / 252)*F348</f>
        <v>3508.9799169076282</v>
      </c>
      <c r="P349" s="17">
        <f t="shared" ca="1" si="74"/>
        <v>42022.406280888885</v>
      </c>
      <c r="Q349" s="16">
        <f t="shared" si="75"/>
        <v>0</v>
      </c>
      <c r="R349" s="17">
        <f t="shared" si="76"/>
        <v>0</v>
      </c>
      <c r="S349" s="19">
        <f t="shared" si="77"/>
        <v>0</v>
      </c>
      <c r="T349" s="20">
        <f ca="1">IF(AND(S349=1,F348&gt;D348),[1]Assumptions!$B$19*(F348-D348),0)</f>
        <v>0</v>
      </c>
      <c r="U349" s="21">
        <f ca="1">OFFSET(Assumptions!$B$6,U$1-1,0)*$E349</f>
        <v>8840846.6075325571</v>
      </c>
      <c r="V349" s="21">
        <f ca="1">OFFSET(Assumptions!$B$6,V$1-1,0)*$E349</f>
        <v>11051058.259415697</v>
      </c>
      <c r="W349" s="21">
        <f ca="1">OFFSET(Assumptions!$B$6,W$1-1,0)*$E349</f>
        <v>5525529.1297078487</v>
      </c>
      <c r="X349" s="21">
        <f ca="1">OFFSET(Assumptions!$B$6,X$1-1,0)*$E349</f>
        <v>0</v>
      </c>
      <c r="Y349" s="21">
        <f ca="1">OFFSET(Assumptions!$B$6,Y$1-1,0)*$E349</f>
        <v>0</v>
      </c>
      <c r="Z349" s="21">
        <f ca="1">OFFSET(Assumptions!$B$6,Z$1-1,0)*$E349</f>
        <v>22102116.518831395</v>
      </c>
      <c r="AA349" s="21">
        <f ca="1">OFFSET(Assumptions!$B$6,AA$1-1,0)*$E349</f>
        <v>22102116.518831395</v>
      </c>
      <c r="AB349" s="21">
        <f ca="1">OFFSET(Assumptions!$B$6,AB$1-1,0)*$E349</f>
        <v>40888915.559838079</v>
      </c>
      <c r="AC349" s="24">
        <f t="shared" si="80"/>
        <v>0</v>
      </c>
      <c r="AD349" s="24">
        <f t="shared" si="82"/>
        <v>0</v>
      </c>
      <c r="AE349" s="24">
        <f t="shared" si="82"/>
        <v>0</v>
      </c>
      <c r="AF349" s="24">
        <f t="shared" si="82"/>
        <v>0</v>
      </c>
      <c r="AG349" s="24">
        <f t="shared" si="82"/>
        <v>0</v>
      </c>
      <c r="AH349" s="24">
        <f t="shared" si="82"/>
        <v>0</v>
      </c>
      <c r="AI349" s="24">
        <f t="shared" si="82"/>
        <v>0</v>
      </c>
      <c r="AJ349" s="24">
        <f t="shared" si="78"/>
        <v>0</v>
      </c>
      <c r="AK349" s="26">
        <f t="shared" ca="1" si="79"/>
        <v>-5.8179251327683534E-4</v>
      </c>
      <c r="AL349" s="34">
        <f t="shared" ca="1" si="81"/>
        <v>0.10468560187875831</v>
      </c>
    </row>
    <row r="350" spans="1:38" x14ac:dyDescent="0.25">
      <c r="A350" s="4">
        <f t="shared" si="70"/>
        <v>7</v>
      </c>
      <c r="B350" s="4">
        <f t="shared" si="71"/>
        <v>2013</v>
      </c>
      <c r="C350" s="9">
        <v>41472</v>
      </c>
      <c r="D350" s="12">
        <f ca="1">(1+Returns!E350)*D349</f>
        <v>110757777.21866678</v>
      </c>
      <c r="E350" s="12">
        <f t="shared" ca="1" si="72"/>
        <v>110707323.07775748</v>
      </c>
      <c r="F350" s="12">
        <f t="shared" ca="1" si="73"/>
        <v>110661793.73305793</v>
      </c>
      <c r="G350" s="14">
        <f ca="1">G349*(1+Returns!G350)+AC350</f>
        <v>9050698.4155281875</v>
      </c>
      <c r="H350" s="14">
        <f ca="1">H349*(1+Returns!H350)+AD350</f>
        <v>11057817.980802495</v>
      </c>
      <c r="I350" s="14">
        <f ca="1">I349*(1+Returns!I350)+AE350</f>
        <v>5529944.0826666765</v>
      </c>
      <c r="J350" s="14">
        <f ca="1">J349*(1+Returns!J350)+AF350</f>
        <v>0</v>
      </c>
      <c r="K350" s="14">
        <f ca="1">K349*(1+Returns!K350)+AG350</f>
        <v>0</v>
      </c>
      <c r="L350" s="14">
        <f ca="1">L349*(1+Returns!L350)+AH350</f>
        <v>22115221.148808364</v>
      </c>
      <c r="M350" s="14">
        <f ca="1">M349*(1+Returns!M350)+AI350</f>
        <v>22117293.800091524</v>
      </c>
      <c r="N350" s="14">
        <f ca="1">N349*(1+Returns!N350)+AJ350-R350-T350</f>
        <v>40836347.649860233</v>
      </c>
      <c r="O350" s="17">
        <f ca="1">(Assumptions!$B$16 / 252)*F349</f>
        <v>3506.9384186627326</v>
      </c>
      <c r="P350" s="17">
        <f t="shared" ca="1" si="74"/>
        <v>45529.344699551621</v>
      </c>
      <c r="Q350" s="16">
        <f t="shared" si="75"/>
        <v>0</v>
      </c>
      <c r="R350" s="17">
        <f t="shared" si="76"/>
        <v>0</v>
      </c>
      <c r="S350" s="19">
        <f t="shared" si="77"/>
        <v>0</v>
      </c>
      <c r="T350" s="20">
        <f ca="1">IF(AND(S350=1,F349&gt;D349),[1]Assumptions!$B$19*(F349-D349),0)</f>
        <v>0</v>
      </c>
      <c r="U350" s="21">
        <f ca="1">OFFSET(Assumptions!$B$6,U$1-1,0)*$E350</f>
        <v>8856585.8462205976</v>
      </c>
      <c r="V350" s="21">
        <f ca="1">OFFSET(Assumptions!$B$6,V$1-1,0)*$E350</f>
        <v>11070732.307775749</v>
      </c>
      <c r="W350" s="21">
        <f ca="1">OFFSET(Assumptions!$B$6,W$1-1,0)*$E350</f>
        <v>5535366.1538878744</v>
      </c>
      <c r="X350" s="21">
        <f ca="1">OFFSET(Assumptions!$B$6,X$1-1,0)*$E350</f>
        <v>0</v>
      </c>
      <c r="Y350" s="21">
        <f ca="1">OFFSET(Assumptions!$B$6,Y$1-1,0)*$E350</f>
        <v>0</v>
      </c>
      <c r="Z350" s="21">
        <f ca="1">OFFSET(Assumptions!$B$6,Z$1-1,0)*$E350</f>
        <v>22141464.615551498</v>
      </c>
      <c r="AA350" s="21">
        <f ca="1">OFFSET(Assumptions!$B$6,AA$1-1,0)*$E350</f>
        <v>22141464.615551498</v>
      </c>
      <c r="AB350" s="21">
        <f ca="1">OFFSET(Assumptions!$B$6,AB$1-1,0)*$E350</f>
        <v>40961709.538770266</v>
      </c>
      <c r="AC350" s="24">
        <f t="shared" si="80"/>
        <v>0</v>
      </c>
      <c r="AD350" s="24">
        <f t="shared" si="82"/>
        <v>0</v>
      </c>
      <c r="AE350" s="24">
        <f t="shared" si="82"/>
        <v>0</v>
      </c>
      <c r="AF350" s="24">
        <f t="shared" si="82"/>
        <v>0</v>
      </c>
      <c r="AG350" s="24">
        <f t="shared" si="82"/>
        <v>0</v>
      </c>
      <c r="AH350" s="24">
        <f t="shared" si="82"/>
        <v>0</v>
      </c>
      <c r="AI350" s="24">
        <f t="shared" si="82"/>
        <v>0</v>
      </c>
      <c r="AJ350" s="24">
        <f t="shared" si="78"/>
        <v>0</v>
      </c>
      <c r="AK350" s="26">
        <f t="shared" ca="1" si="79"/>
        <v>1.7492175588531556E-3</v>
      </c>
      <c r="AL350" s="34">
        <f t="shared" ca="1" si="81"/>
        <v>0.1066179373305769</v>
      </c>
    </row>
    <row r="351" spans="1:38" x14ac:dyDescent="0.25">
      <c r="A351" s="4">
        <f t="shared" si="70"/>
        <v>7</v>
      </c>
      <c r="B351" s="4">
        <f t="shared" si="71"/>
        <v>2013</v>
      </c>
      <c r="C351" s="9">
        <v>41473</v>
      </c>
      <c r="D351" s="12">
        <f ca="1">(1+Returns!E351)*D350</f>
        <v>110792503.10455814</v>
      </c>
      <c r="E351" s="12">
        <f t="shared" ca="1" si="72"/>
        <v>110769099.08897153</v>
      </c>
      <c r="F351" s="12">
        <f t="shared" ca="1" si="73"/>
        <v>110720056.67145506</v>
      </c>
      <c r="G351" s="14">
        <f ca="1">G350*(1+Returns!G351)+AC351</f>
        <v>9079516.7160948906</v>
      </c>
      <c r="H351" s="14">
        <f ca="1">H350*(1+Returns!H351)+AD351</f>
        <v>11061451.327770669</v>
      </c>
      <c r="I351" s="14">
        <f ca="1">I350*(1+Returns!I351)+AE351</f>
        <v>5531843.9934941567</v>
      </c>
      <c r="J351" s="14">
        <f ca="1">J350*(1+Returns!J351)+AF351</f>
        <v>0</v>
      </c>
      <c r="K351" s="14">
        <f ca="1">K350*(1+Returns!K351)+AG351</f>
        <v>0</v>
      </c>
      <c r="L351" s="14">
        <f ca="1">L350*(1+Returns!L351)+AH351</f>
        <v>22122454.485693764</v>
      </c>
      <c r="M351" s="14">
        <f ca="1">M350*(1+Returns!M351)+AI351</f>
        <v>22124693.809135549</v>
      </c>
      <c r="N351" s="14">
        <f ca="1">N350*(1+Returns!N351)+AJ351-R351-T351</f>
        <v>40849138.756782502</v>
      </c>
      <c r="O351" s="17">
        <f ca="1">(Assumptions!$B$16 / 252)*F350</f>
        <v>3513.072816922474</v>
      </c>
      <c r="P351" s="17">
        <f t="shared" ca="1" si="74"/>
        <v>49042.417516474095</v>
      </c>
      <c r="Q351" s="16">
        <f t="shared" si="75"/>
        <v>0</v>
      </c>
      <c r="R351" s="17">
        <f t="shared" si="76"/>
        <v>0</v>
      </c>
      <c r="S351" s="19">
        <f t="shared" si="77"/>
        <v>0</v>
      </c>
      <c r="T351" s="20">
        <f ca="1">IF(AND(S351=1,F350&gt;D350),[1]Assumptions!$B$19*(F350-D350),0)</f>
        <v>0</v>
      </c>
      <c r="U351" s="21">
        <f ca="1">OFFSET(Assumptions!$B$6,U$1-1,0)*$E351</f>
        <v>8861527.9271177221</v>
      </c>
      <c r="V351" s="21">
        <f ca="1">OFFSET(Assumptions!$B$6,V$1-1,0)*$E351</f>
        <v>11076909.908897154</v>
      </c>
      <c r="W351" s="21">
        <f ca="1">OFFSET(Assumptions!$B$6,W$1-1,0)*$E351</f>
        <v>5538454.954448577</v>
      </c>
      <c r="X351" s="21">
        <f ca="1">OFFSET(Assumptions!$B$6,X$1-1,0)*$E351</f>
        <v>0</v>
      </c>
      <c r="Y351" s="21">
        <f ca="1">OFFSET(Assumptions!$B$6,Y$1-1,0)*$E351</f>
        <v>0</v>
      </c>
      <c r="Z351" s="21">
        <f ca="1">OFFSET(Assumptions!$B$6,Z$1-1,0)*$E351</f>
        <v>22153819.817794308</v>
      </c>
      <c r="AA351" s="21">
        <f ca="1">OFFSET(Assumptions!$B$6,AA$1-1,0)*$E351</f>
        <v>22153819.817794308</v>
      </c>
      <c r="AB351" s="21">
        <f ca="1">OFFSET(Assumptions!$B$6,AB$1-1,0)*$E351</f>
        <v>40984566.662919462</v>
      </c>
      <c r="AC351" s="24">
        <f t="shared" si="80"/>
        <v>0</v>
      </c>
      <c r="AD351" s="24">
        <f t="shared" si="82"/>
        <v>0</v>
      </c>
      <c r="AE351" s="24">
        <f t="shared" si="82"/>
        <v>0</v>
      </c>
      <c r="AF351" s="24">
        <f t="shared" si="82"/>
        <v>0</v>
      </c>
      <c r="AG351" s="24">
        <f t="shared" si="82"/>
        <v>0</v>
      </c>
      <c r="AH351" s="24">
        <f t="shared" si="82"/>
        <v>0</v>
      </c>
      <c r="AI351" s="24">
        <f t="shared" si="82"/>
        <v>0</v>
      </c>
      <c r="AJ351" s="24">
        <f t="shared" si="78"/>
        <v>0</v>
      </c>
      <c r="AK351" s="26">
        <f t="shared" ca="1" si="79"/>
        <v>5.2649551784478277E-4</v>
      </c>
      <c r="AL351" s="34">
        <f t="shared" ca="1" si="81"/>
        <v>0.10720056671454814</v>
      </c>
    </row>
    <row r="352" spans="1:38" x14ac:dyDescent="0.25">
      <c r="A352" s="4">
        <f t="shared" si="70"/>
        <v>7</v>
      </c>
      <c r="B352" s="4">
        <f t="shared" si="71"/>
        <v>2013</v>
      </c>
      <c r="C352" s="9">
        <v>41474</v>
      </c>
      <c r="D352" s="12">
        <f ca="1">(1+Returns!E352)*D351</f>
        <v>110827239.8780565</v>
      </c>
      <c r="E352" s="12">
        <f t="shared" ca="1" si="72"/>
        <v>110871181.67110416</v>
      </c>
      <c r="F352" s="12">
        <f t="shared" ca="1" si="73"/>
        <v>110818624.33115368</v>
      </c>
      <c r="G352" s="14">
        <f ca="1">G351*(1+Returns!G352)+AC352</f>
        <v>9148630.8927174024</v>
      </c>
      <c r="H352" s="14">
        <f ca="1">H351*(1+Returns!H352)+AD352</f>
        <v>11065085.868573848</v>
      </c>
      <c r="I352" s="14">
        <f ca="1">I351*(1+Returns!I352)+AE352</f>
        <v>5533744.5570698557</v>
      </c>
      <c r="J352" s="14">
        <f ca="1">J351*(1+Returns!J352)+AF352</f>
        <v>0</v>
      </c>
      <c r="K352" s="14">
        <f ca="1">K351*(1+Returns!K352)+AG352</f>
        <v>0</v>
      </c>
      <c r="L352" s="14">
        <f ca="1">L351*(1+Returns!L352)+AH352</f>
        <v>22129690.188423131</v>
      </c>
      <c r="M352" s="14">
        <f ca="1">M351*(1+Returns!M352)+AI352</f>
        <v>22132096.294076234</v>
      </c>
      <c r="N352" s="14">
        <f ca="1">N351*(1+Returns!N352)+AJ352-R352-T352</f>
        <v>40861933.870243691</v>
      </c>
      <c r="O352" s="17">
        <f ca="1">(Assumptions!$B$16 / 252)*F351</f>
        <v>3514.922434014446</v>
      </c>
      <c r="P352" s="17">
        <f t="shared" ca="1" si="74"/>
        <v>52557.339950488538</v>
      </c>
      <c r="Q352" s="16">
        <f t="shared" si="75"/>
        <v>0</v>
      </c>
      <c r="R352" s="17">
        <f t="shared" si="76"/>
        <v>0</v>
      </c>
      <c r="S352" s="19">
        <f t="shared" si="77"/>
        <v>0</v>
      </c>
      <c r="T352" s="20">
        <f ca="1">IF(AND(S352=1,F351&gt;D351),[1]Assumptions!$B$19*(F351-D351),0)</f>
        <v>0</v>
      </c>
      <c r="U352" s="21">
        <f ca="1">OFFSET(Assumptions!$B$6,U$1-1,0)*$E352</f>
        <v>8869694.5336883329</v>
      </c>
      <c r="V352" s="21">
        <f ca="1">OFFSET(Assumptions!$B$6,V$1-1,0)*$E352</f>
        <v>11087118.167110417</v>
      </c>
      <c r="W352" s="21">
        <f ca="1">OFFSET(Assumptions!$B$6,W$1-1,0)*$E352</f>
        <v>5543559.0835552085</v>
      </c>
      <c r="X352" s="21">
        <f ca="1">OFFSET(Assumptions!$B$6,X$1-1,0)*$E352</f>
        <v>0</v>
      </c>
      <c r="Y352" s="21">
        <f ca="1">OFFSET(Assumptions!$B$6,Y$1-1,0)*$E352</f>
        <v>0</v>
      </c>
      <c r="Z352" s="21">
        <f ca="1">OFFSET(Assumptions!$B$6,Z$1-1,0)*$E352</f>
        <v>22174236.334220834</v>
      </c>
      <c r="AA352" s="21">
        <f ca="1">OFFSET(Assumptions!$B$6,AA$1-1,0)*$E352</f>
        <v>22174236.334220834</v>
      </c>
      <c r="AB352" s="21">
        <f ca="1">OFFSET(Assumptions!$B$6,AB$1-1,0)*$E352</f>
        <v>41022337.218308538</v>
      </c>
      <c r="AC352" s="24">
        <f t="shared" si="80"/>
        <v>0</v>
      </c>
      <c r="AD352" s="24">
        <f t="shared" si="82"/>
        <v>0</v>
      </c>
      <c r="AE352" s="24">
        <f t="shared" si="82"/>
        <v>0</v>
      </c>
      <c r="AF352" s="24">
        <f t="shared" si="82"/>
        <v>0</v>
      </c>
      <c r="AG352" s="24">
        <f t="shared" si="82"/>
        <v>0</v>
      </c>
      <c r="AH352" s="24">
        <f t="shared" si="82"/>
        <v>0</v>
      </c>
      <c r="AI352" s="24">
        <f t="shared" si="82"/>
        <v>0</v>
      </c>
      <c r="AJ352" s="24">
        <f t="shared" si="78"/>
        <v>0</v>
      </c>
      <c r="AK352" s="26">
        <f t="shared" ca="1" si="79"/>
        <v>8.9024213554278475E-4</v>
      </c>
      <c r="AL352" s="34">
        <f t="shared" ca="1" si="81"/>
        <v>0.10818624331153437</v>
      </c>
    </row>
    <row r="353" spans="1:38" x14ac:dyDescent="0.25">
      <c r="A353" s="4">
        <f t="shared" si="70"/>
        <v>7</v>
      </c>
      <c r="B353" s="4">
        <f t="shared" si="71"/>
        <v>2013</v>
      </c>
      <c r="C353" s="9">
        <v>41477</v>
      </c>
      <c r="D353" s="12">
        <f ca="1">(1+Returns!E353)*D352</f>
        <v>110861987.54257545</v>
      </c>
      <c r="E353" s="12">
        <f t="shared" ca="1" si="72"/>
        <v>110941310.94558731</v>
      </c>
      <c r="F353" s="12">
        <f t="shared" ca="1" si="73"/>
        <v>110885235.55407076</v>
      </c>
      <c r="G353" s="14">
        <f ca="1">G352*(1+Returns!G353)+AC353</f>
        <v>9185781.0633539725</v>
      </c>
      <c r="H353" s="14">
        <f ca="1">H352*(1+Returns!H353)+AD353</f>
        <v>11068721.6036043</v>
      </c>
      <c r="I353" s="14">
        <f ca="1">I352*(1+Returns!I353)+AE353</f>
        <v>5535645.7736180369</v>
      </c>
      <c r="J353" s="14">
        <f ca="1">J352*(1+Returns!J353)+AF353</f>
        <v>0</v>
      </c>
      <c r="K353" s="14">
        <f ca="1">K352*(1+Returns!K353)+AG353</f>
        <v>0</v>
      </c>
      <c r="L353" s="14">
        <f ca="1">L352*(1+Returns!L353)+AH353</f>
        <v>22136928.25777027</v>
      </c>
      <c r="M353" s="14">
        <f ca="1">M352*(1+Returns!M353)+AI353</f>
        <v>22139501.255741965</v>
      </c>
      <c r="N353" s="14">
        <f ca="1">N352*(1+Returns!N353)+AJ353-R353-T353</f>
        <v>40874732.991498768</v>
      </c>
      <c r="O353" s="17">
        <f ca="1">(Assumptions!$B$16 / 252)*F352</f>
        <v>3518.0515660683704</v>
      </c>
      <c r="P353" s="17">
        <f t="shared" ca="1" si="74"/>
        <v>56075.391516556905</v>
      </c>
      <c r="Q353" s="16">
        <f t="shared" si="75"/>
        <v>0</v>
      </c>
      <c r="R353" s="17">
        <f t="shared" si="76"/>
        <v>0</v>
      </c>
      <c r="S353" s="19">
        <f t="shared" si="77"/>
        <v>0</v>
      </c>
      <c r="T353" s="20">
        <f ca="1">IF(AND(S353=1,F352&gt;D352),[1]Assumptions!$B$19*(F352-D352),0)</f>
        <v>0</v>
      </c>
      <c r="U353" s="21">
        <f ca="1">OFFSET(Assumptions!$B$6,U$1-1,0)*$E353</f>
        <v>8875304.8756469842</v>
      </c>
      <c r="V353" s="21">
        <f ca="1">OFFSET(Assumptions!$B$6,V$1-1,0)*$E353</f>
        <v>11094131.094558731</v>
      </c>
      <c r="W353" s="21">
        <f ca="1">OFFSET(Assumptions!$B$6,W$1-1,0)*$E353</f>
        <v>5547065.5472793654</v>
      </c>
      <c r="X353" s="21">
        <f ca="1">OFFSET(Assumptions!$B$6,X$1-1,0)*$E353</f>
        <v>0</v>
      </c>
      <c r="Y353" s="21">
        <f ca="1">OFFSET(Assumptions!$B$6,Y$1-1,0)*$E353</f>
        <v>0</v>
      </c>
      <c r="Z353" s="21">
        <f ca="1">OFFSET(Assumptions!$B$6,Z$1-1,0)*$E353</f>
        <v>22188262.189117461</v>
      </c>
      <c r="AA353" s="21">
        <f ca="1">OFFSET(Assumptions!$B$6,AA$1-1,0)*$E353</f>
        <v>22188262.189117461</v>
      </c>
      <c r="AB353" s="21">
        <f ca="1">OFFSET(Assumptions!$B$6,AB$1-1,0)*$E353</f>
        <v>41048285.049867302</v>
      </c>
      <c r="AC353" s="24">
        <f t="shared" si="80"/>
        <v>0</v>
      </c>
      <c r="AD353" s="24">
        <f t="shared" si="82"/>
        <v>0</v>
      </c>
      <c r="AE353" s="24">
        <f t="shared" si="82"/>
        <v>0</v>
      </c>
      <c r="AF353" s="24">
        <f t="shared" si="82"/>
        <v>0</v>
      </c>
      <c r="AG353" s="24">
        <f t="shared" si="82"/>
        <v>0</v>
      </c>
      <c r="AH353" s="24">
        <f t="shared" si="82"/>
        <v>0</v>
      </c>
      <c r="AI353" s="24">
        <f t="shared" si="82"/>
        <v>0</v>
      </c>
      <c r="AJ353" s="24">
        <f t="shared" si="78"/>
        <v>0</v>
      </c>
      <c r="AK353" s="26">
        <f t="shared" ca="1" si="79"/>
        <v>6.0108328648822429E-4</v>
      </c>
      <c r="AL353" s="34">
        <f t="shared" ca="1" si="81"/>
        <v>0.10885235554070505</v>
      </c>
    </row>
    <row r="354" spans="1:38" x14ac:dyDescent="0.25">
      <c r="A354" s="4">
        <f t="shared" si="70"/>
        <v>7</v>
      </c>
      <c r="B354" s="4">
        <f t="shared" si="71"/>
        <v>2013</v>
      </c>
      <c r="C354" s="9">
        <v>41478</v>
      </c>
      <c r="D354" s="12">
        <f ca="1">(1+Returns!E354)*D353</f>
        <v>110896746.10152966</v>
      </c>
      <c r="E354" s="12">
        <f t="shared" ca="1" si="72"/>
        <v>111032968.45177069</v>
      </c>
      <c r="F354" s="12">
        <f t="shared" ca="1" si="73"/>
        <v>110973372.89404607</v>
      </c>
      <c r="G354" s="14">
        <f ca="1">G353*(1+Returns!G354)+AC354</f>
        <v>9244448.7638794985</v>
      </c>
      <c r="H354" s="14">
        <f ca="1">H353*(1+Returns!H354)+AD354</f>
        <v>11072358.53325442</v>
      </c>
      <c r="I354" s="14">
        <f ca="1">I353*(1+Returns!I354)+AE354</f>
        <v>5537547.6433630409</v>
      </c>
      <c r="J354" s="14">
        <f ca="1">J353*(1+Returns!J354)+AF354</f>
        <v>0</v>
      </c>
      <c r="K354" s="14">
        <f ca="1">K353*(1+Returns!K354)+AG354</f>
        <v>0</v>
      </c>
      <c r="L354" s="14">
        <f ca="1">L353*(1+Returns!L354)+AH354</f>
        <v>22144168.694509245</v>
      </c>
      <c r="M354" s="14">
        <f ca="1">M353*(1+Returns!M354)+AI354</f>
        <v>22146908.694961406</v>
      </c>
      <c r="N354" s="14">
        <f ca="1">N353*(1+Returns!N354)+AJ354-R354-T354</f>
        <v>40887536.121803083</v>
      </c>
      <c r="O354" s="17">
        <f ca="1">(Assumptions!$B$16 / 252)*F353</f>
        <v>3520.1662080657379</v>
      </c>
      <c r="P354" s="17">
        <f t="shared" ca="1" si="74"/>
        <v>59595.557724622646</v>
      </c>
      <c r="Q354" s="16">
        <f t="shared" si="75"/>
        <v>0</v>
      </c>
      <c r="R354" s="17">
        <f t="shared" si="76"/>
        <v>0</v>
      </c>
      <c r="S354" s="19">
        <f t="shared" si="77"/>
        <v>0</v>
      </c>
      <c r="T354" s="20">
        <f ca="1">IF(AND(S354=1,F353&gt;D353),[1]Assumptions!$B$19*(F353-D353),0)</f>
        <v>0</v>
      </c>
      <c r="U354" s="21">
        <f ca="1">OFFSET(Assumptions!$B$6,U$1-1,0)*$E354</f>
        <v>8882637.4761416558</v>
      </c>
      <c r="V354" s="21">
        <f ca="1">OFFSET(Assumptions!$B$6,V$1-1,0)*$E354</f>
        <v>11103296.845177069</v>
      </c>
      <c r="W354" s="21">
        <f ca="1">OFFSET(Assumptions!$B$6,W$1-1,0)*$E354</f>
        <v>5551648.4225885347</v>
      </c>
      <c r="X354" s="21">
        <f ca="1">OFFSET(Assumptions!$B$6,X$1-1,0)*$E354</f>
        <v>0</v>
      </c>
      <c r="Y354" s="21">
        <f ca="1">OFFSET(Assumptions!$B$6,Y$1-1,0)*$E354</f>
        <v>0</v>
      </c>
      <c r="Z354" s="21">
        <f ca="1">OFFSET(Assumptions!$B$6,Z$1-1,0)*$E354</f>
        <v>22206593.690354139</v>
      </c>
      <c r="AA354" s="21">
        <f ca="1">OFFSET(Assumptions!$B$6,AA$1-1,0)*$E354</f>
        <v>22206593.690354139</v>
      </c>
      <c r="AB354" s="21">
        <f ca="1">OFFSET(Assumptions!$B$6,AB$1-1,0)*$E354</f>
        <v>41082198.327155158</v>
      </c>
      <c r="AC354" s="24">
        <f t="shared" si="80"/>
        <v>0</v>
      </c>
      <c r="AD354" s="24">
        <f t="shared" si="82"/>
        <v>0</v>
      </c>
      <c r="AE354" s="24">
        <f t="shared" si="82"/>
        <v>0</v>
      </c>
      <c r="AF354" s="24">
        <f t="shared" si="82"/>
        <v>0</v>
      </c>
      <c r="AG354" s="24">
        <f t="shared" si="82"/>
        <v>0</v>
      </c>
      <c r="AH354" s="24">
        <f t="shared" si="82"/>
        <v>0</v>
      </c>
      <c r="AI354" s="24">
        <f t="shared" si="82"/>
        <v>0</v>
      </c>
      <c r="AJ354" s="24">
        <f t="shared" si="78"/>
        <v>0</v>
      </c>
      <c r="AK354" s="26">
        <f t="shared" ca="1" si="79"/>
        <v>7.9485189831540737E-4</v>
      </c>
      <c r="AL354" s="34">
        <f t="shared" ca="1" si="81"/>
        <v>0.10973372894045808</v>
      </c>
    </row>
    <row r="355" spans="1:38" x14ac:dyDescent="0.25">
      <c r="A355" s="4">
        <f t="shared" si="70"/>
        <v>7</v>
      </c>
      <c r="B355" s="4">
        <f t="shared" si="71"/>
        <v>2013</v>
      </c>
      <c r="C355" s="9">
        <v>41479</v>
      </c>
      <c r="D355" s="12">
        <f ca="1">(1+Returns!E355)*D354</f>
        <v>110931515.55833486</v>
      </c>
      <c r="E355" s="12">
        <f t="shared" ca="1" si="72"/>
        <v>111129980.99363883</v>
      </c>
      <c r="F355" s="12">
        <f t="shared" ca="1" si="73"/>
        <v>111066862.47169535</v>
      </c>
      <c r="G355" s="14">
        <f ca="1">G354*(1+Returns!G355)+AC355</f>
        <v>9308460.7948025595</v>
      </c>
      <c r="H355" s="14">
        <f ca="1">H354*(1+Returns!H355)+AD355</f>
        <v>11075996.657916734</v>
      </c>
      <c r="I355" s="14">
        <f ca="1">I354*(1+Returns!I355)+AE355</f>
        <v>5539450.1665292857</v>
      </c>
      <c r="J355" s="14">
        <f ca="1">J354*(1+Returns!J355)+AF355</f>
        <v>0</v>
      </c>
      <c r="K355" s="14">
        <f ca="1">K354*(1+Returns!K355)+AG355</f>
        <v>0</v>
      </c>
      <c r="L355" s="14">
        <f ca="1">L354*(1+Returns!L355)+AH355</f>
        <v>22151411.499414373</v>
      </c>
      <c r="M355" s="14">
        <f ca="1">M354*(1+Returns!M355)+AI355</f>
        <v>22154318.612563498</v>
      </c>
      <c r="N355" s="14">
        <f ca="1">N354*(1+Returns!N355)+AJ355-R355-T355</f>
        <v>40900343.262412384</v>
      </c>
      <c r="O355" s="17">
        <f ca="1">(Assumptions!$B$16 / 252)*F354</f>
        <v>3522.9642188586054</v>
      </c>
      <c r="P355" s="17">
        <f t="shared" ca="1" si="74"/>
        <v>63118.521943481253</v>
      </c>
      <c r="Q355" s="16">
        <f t="shared" si="75"/>
        <v>0</v>
      </c>
      <c r="R355" s="17">
        <f t="shared" si="76"/>
        <v>0</v>
      </c>
      <c r="S355" s="19">
        <f t="shared" si="77"/>
        <v>0</v>
      </c>
      <c r="T355" s="20">
        <f ca="1">IF(AND(S355=1,F354&gt;D354),[1]Assumptions!$B$19*(F354-D354),0)</f>
        <v>0</v>
      </c>
      <c r="U355" s="21">
        <f ca="1">OFFSET(Assumptions!$B$6,U$1-1,0)*$E355</f>
        <v>8890398.4794911072</v>
      </c>
      <c r="V355" s="21">
        <f ca="1">OFFSET(Assumptions!$B$6,V$1-1,0)*$E355</f>
        <v>11112998.099363884</v>
      </c>
      <c r="W355" s="21">
        <f ca="1">OFFSET(Assumptions!$B$6,W$1-1,0)*$E355</f>
        <v>5556499.049681942</v>
      </c>
      <c r="X355" s="21">
        <f ca="1">OFFSET(Assumptions!$B$6,X$1-1,0)*$E355</f>
        <v>0</v>
      </c>
      <c r="Y355" s="21">
        <f ca="1">OFFSET(Assumptions!$B$6,Y$1-1,0)*$E355</f>
        <v>0</v>
      </c>
      <c r="Z355" s="21">
        <f ca="1">OFFSET(Assumptions!$B$6,Z$1-1,0)*$E355</f>
        <v>22225996.198727768</v>
      </c>
      <c r="AA355" s="21">
        <f ca="1">OFFSET(Assumptions!$B$6,AA$1-1,0)*$E355</f>
        <v>22225996.198727768</v>
      </c>
      <c r="AB355" s="21">
        <f ca="1">OFFSET(Assumptions!$B$6,AB$1-1,0)*$E355</f>
        <v>41118092.967646368</v>
      </c>
      <c r="AC355" s="24">
        <f t="shared" si="80"/>
        <v>0</v>
      </c>
      <c r="AD355" s="24">
        <f t="shared" si="82"/>
        <v>0</v>
      </c>
      <c r="AE355" s="24">
        <f t="shared" si="82"/>
        <v>0</v>
      </c>
      <c r="AF355" s="24">
        <f t="shared" si="82"/>
        <v>0</v>
      </c>
      <c r="AG355" s="24">
        <f t="shared" si="82"/>
        <v>0</v>
      </c>
      <c r="AH355" s="24">
        <f t="shared" si="82"/>
        <v>0</v>
      </c>
      <c r="AI355" s="24">
        <f t="shared" si="82"/>
        <v>0</v>
      </c>
      <c r="AJ355" s="24">
        <f t="shared" si="78"/>
        <v>0</v>
      </c>
      <c r="AK355" s="26">
        <f t="shared" ca="1" si="79"/>
        <v>8.4245053755860333E-4</v>
      </c>
      <c r="AL355" s="34">
        <f t="shared" ca="1" si="81"/>
        <v>0.11066862471695083</v>
      </c>
    </row>
    <row r="356" spans="1:38" x14ac:dyDescent="0.25">
      <c r="A356" s="4">
        <f t="shared" si="70"/>
        <v>7</v>
      </c>
      <c r="B356" s="4">
        <f t="shared" si="71"/>
        <v>2013</v>
      </c>
      <c r="C356" s="9">
        <v>41480</v>
      </c>
      <c r="D356" s="12">
        <f ca="1">(1+Returns!E356)*D355</f>
        <v>110966295.91640785</v>
      </c>
      <c r="E356" s="12">
        <f t="shared" ca="1" si="72"/>
        <v>111133150.28488559</v>
      </c>
      <c r="F356" s="12">
        <f t="shared" ca="1" si="73"/>
        <v>111066505.83080015</v>
      </c>
      <c r="G356" s="14">
        <f ca="1">G355*(1+Returns!G356)+AC356</f>
        <v>9278618.8663399182</v>
      </c>
      <c r="H356" s="14">
        <f ca="1">H355*(1+Returns!H356)+AD356</f>
        <v>11079635.977983896</v>
      </c>
      <c r="I356" s="14">
        <f ca="1">I355*(1+Returns!I356)+AE356</f>
        <v>5541353.3433412649</v>
      </c>
      <c r="J356" s="14">
        <f ca="1">J355*(1+Returns!J356)+AF356</f>
        <v>0</v>
      </c>
      <c r="K356" s="14">
        <f ca="1">K355*(1+Returns!K356)+AG356</f>
        <v>0</v>
      </c>
      <c r="L356" s="14">
        <f ca="1">L355*(1+Returns!L356)+AH356</f>
        <v>22158656.673260219</v>
      </c>
      <c r="M356" s="14">
        <f ca="1">M355*(1+Returns!M356)+AI356</f>
        <v>22161731.009377457</v>
      </c>
      <c r="N356" s="14">
        <f ca="1">N355*(1+Returns!N356)+AJ356-R356-T356</f>
        <v>40913154.414582811</v>
      </c>
      <c r="O356" s="17">
        <f ca="1">(Assumptions!$B$16 / 252)*F355</f>
        <v>3525.9321419585822</v>
      </c>
      <c r="P356" s="17">
        <f t="shared" ca="1" si="74"/>
        <v>66644.454085439836</v>
      </c>
      <c r="Q356" s="16">
        <f t="shared" si="75"/>
        <v>0</v>
      </c>
      <c r="R356" s="17">
        <f t="shared" si="76"/>
        <v>0</v>
      </c>
      <c r="S356" s="19">
        <f t="shared" si="77"/>
        <v>0</v>
      </c>
      <c r="T356" s="20">
        <f ca="1">IF(AND(S356=1,F355&gt;D355),[1]Assumptions!$B$19*(F355-D355),0)</f>
        <v>0</v>
      </c>
      <c r="U356" s="21">
        <f ca="1">OFFSET(Assumptions!$B$6,U$1-1,0)*$E356</f>
        <v>8890652.0227908473</v>
      </c>
      <c r="V356" s="21">
        <f ca="1">OFFSET(Assumptions!$B$6,V$1-1,0)*$E356</f>
        <v>11113315.02848856</v>
      </c>
      <c r="W356" s="21">
        <f ca="1">OFFSET(Assumptions!$B$6,W$1-1,0)*$E356</f>
        <v>5556657.5142442798</v>
      </c>
      <c r="X356" s="21">
        <f ca="1">OFFSET(Assumptions!$B$6,X$1-1,0)*$E356</f>
        <v>0</v>
      </c>
      <c r="Y356" s="21">
        <f ca="1">OFFSET(Assumptions!$B$6,Y$1-1,0)*$E356</f>
        <v>0</v>
      </c>
      <c r="Z356" s="21">
        <f ca="1">OFFSET(Assumptions!$B$6,Z$1-1,0)*$E356</f>
        <v>22226630.056977119</v>
      </c>
      <c r="AA356" s="21">
        <f ca="1">OFFSET(Assumptions!$B$6,AA$1-1,0)*$E356</f>
        <v>22226630.056977119</v>
      </c>
      <c r="AB356" s="21">
        <f ca="1">OFFSET(Assumptions!$B$6,AB$1-1,0)*$E356</f>
        <v>41119265.605407663</v>
      </c>
      <c r="AC356" s="24">
        <f t="shared" si="80"/>
        <v>0</v>
      </c>
      <c r="AD356" s="24">
        <f t="shared" si="82"/>
        <v>0</v>
      </c>
      <c r="AE356" s="24">
        <f t="shared" si="82"/>
        <v>0</v>
      </c>
      <c r="AF356" s="24">
        <f t="shared" si="82"/>
        <v>0</v>
      </c>
      <c r="AG356" s="24">
        <f t="shared" si="82"/>
        <v>0</v>
      </c>
      <c r="AH356" s="24">
        <f t="shared" si="82"/>
        <v>0</v>
      </c>
      <c r="AI356" s="24">
        <f t="shared" si="82"/>
        <v>0</v>
      </c>
      <c r="AJ356" s="24">
        <f t="shared" si="78"/>
        <v>0</v>
      </c>
      <c r="AK356" s="26">
        <f t="shared" ca="1" si="79"/>
        <v>-3.2110468168866646E-6</v>
      </c>
      <c r="AL356" s="34">
        <f t="shared" ca="1" si="81"/>
        <v>0.11066505830799889</v>
      </c>
    </row>
    <row r="357" spans="1:38" x14ac:dyDescent="0.25">
      <c r="A357" s="4">
        <f t="shared" si="70"/>
        <v>7</v>
      </c>
      <c r="B357" s="4">
        <f t="shared" si="71"/>
        <v>2013</v>
      </c>
      <c r="C357" s="9">
        <v>41481</v>
      </c>
      <c r="D357" s="12">
        <f ca="1">(1+Returns!E357)*D356</f>
        <v>111001087.17916651</v>
      </c>
      <c r="E357" s="12">
        <f t="shared" ca="1" si="72"/>
        <v>111151402.613058</v>
      </c>
      <c r="F357" s="12">
        <f t="shared" ca="1" si="73"/>
        <v>111081232.23815253</v>
      </c>
      <c r="G357" s="14">
        <f ca="1">G356*(1+Returns!G357)+AC357</f>
        <v>9263849.2625604812</v>
      </c>
      <c r="H357" s="14">
        <f ca="1">H356*(1+Returns!H357)+AD357</f>
        <v>11083276.493848687</v>
      </c>
      <c r="I357" s="14">
        <f ca="1">I356*(1+Returns!I357)+AE357</f>
        <v>5543257.1740235509</v>
      </c>
      <c r="J357" s="14">
        <f ca="1">J356*(1+Returns!J357)+AF357</f>
        <v>0</v>
      </c>
      <c r="K357" s="14">
        <f ca="1">K356*(1+Returns!K357)+AG357</f>
        <v>0</v>
      </c>
      <c r="L357" s="14">
        <f ca="1">L356*(1+Returns!L357)+AH357</f>
        <v>22165904.216821603</v>
      </c>
      <c r="M357" s="14">
        <f ca="1">M356*(1+Returns!M357)+AI357</f>
        <v>22169145.886232778</v>
      </c>
      <c r="N357" s="14">
        <f ca="1">N356*(1+Returns!N357)+AJ357-R357-T357</f>
        <v>40925969.579570904</v>
      </c>
      <c r="O357" s="17">
        <f ca="1">(Assumptions!$B$16 / 252)*F356</f>
        <v>3525.9208200254011</v>
      </c>
      <c r="P357" s="17">
        <f t="shared" ca="1" si="74"/>
        <v>70170.374905465244</v>
      </c>
      <c r="Q357" s="16">
        <f t="shared" si="75"/>
        <v>0</v>
      </c>
      <c r="R357" s="17">
        <f t="shared" si="76"/>
        <v>0</v>
      </c>
      <c r="S357" s="19">
        <f t="shared" si="77"/>
        <v>0</v>
      </c>
      <c r="T357" s="20">
        <f ca="1">IF(AND(S357=1,F356&gt;D356),[1]Assumptions!$B$19*(F356-D356),0)</f>
        <v>0</v>
      </c>
      <c r="U357" s="21">
        <f ca="1">OFFSET(Assumptions!$B$6,U$1-1,0)*$E357</f>
        <v>8892112.2090446409</v>
      </c>
      <c r="V357" s="21">
        <f ca="1">OFFSET(Assumptions!$B$6,V$1-1,0)*$E357</f>
        <v>11115140.261305802</v>
      </c>
      <c r="W357" s="21">
        <f ca="1">OFFSET(Assumptions!$B$6,W$1-1,0)*$E357</f>
        <v>5557570.1306529008</v>
      </c>
      <c r="X357" s="21">
        <f ca="1">OFFSET(Assumptions!$B$6,X$1-1,0)*$E357</f>
        <v>0</v>
      </c>
      <c r="Y357" s="21">
        <f ca="1">OFFSET(Assumptions!$B$6,Y$1-1,0)*$E357</f>
        <v>0</v>
      </c>
      <c r="Z357" s="21">
        <f ca="1">OFFSET(Assumptions!$B$6,Z$1-1,0)*$E357</f>
        <v>22230280.522611603</v>
      </c>
      <c r="AA357" s="21">
        <f ca="1">OFFSET(Assumptions!$B$6,AA$1-1,0)*$E357</f>
        <v>22230280.522611603</v>
      </c>
      <c r="AB357" s="21">
        <f ca="1">OFFSET(Assumptions!$B$6,AB$1-1,0)*$E357</f>
        <v>41126018.966831461</v>
      </c>
      <c r="AC357" s="24">
        <f t="shared" si="80"/>
        <v>0</v>
      </c>
      <c r="AD357" s="24">
        <f t="shared" si="82"/>
        <v>0</v>
      </c>
      <c r="AE357" s="24">
        <f t="shared" si="82"/>
        <v>0</v>
      </c>
      <c r="AF357" s="24">
        <f t="shared" si="82"/>
        <v>0</v>
      </c>
      <c r="AG357" s="24">
        <f t="shared" si="82"/>
        <v>0</v>
      </c>
      <c r="AH357" s="24">
        <f t="shared" si="82"/>
        <v>0</v>
      </c>
      <c r="AI357" s="24">
        <f t="shared" si="82"/>
        <v>0</v>
      </c>
      <c r="AJ357" s="24">
        <f t="shared" si="78"/>
        <v>0</v>
      </c>
      <c r="AK357" s="26">
        <f t="shared" ca="1" si="79"/>
        <v>1.3259089445760708E-4</v>
      </c>
      <c r="AL357" s="34">
        <f t="shared" ca="1" si="81"/>
        <v>0.11081232238152272</v>
      </c>
    </row>
    <row r="358" spans="1:38" x14ac:dyDescent="0.25">
      <c r="A358" s="4">
        <f t="shared" si="70"/>
        <v>7</v>
      </c>
      <c r="B358" s="4">
        <f t="shared" si="71"/>
        <v>2013</v>
      </c>
      <c r="C358" s="9">
        <v>41484</v>
      </c>
      <c r="D358" s="12">
        <f ca="1">(1+Returns!E358)*D357</f>
        <v>111035889.35002978</v>
      </c>
      <c r="E358" s="12">
        <f t="shared" ca="1" si="72"/>
        <v>111176933.63232052</v>
      </c>
      <c r="F358" s="12">
        <f t="shared" ca="1" si="73"/>
        <v>111103236.86909004</v>
      </c>
      <c r="G358" s="14">
        <f ca="1">G357*(1+Returns!G358)+AC358</f>
        <v>9256347.6341492739</v>
      </c>
      <c r="H358" s="14">
        <f ca="1">H357*(1+Returns!H358)+AD358</f>
        <v>11086918.20590402</v>
      </c>
      <c r="I358" s="14">
        <f ca="1">I357*(1+Returns!I358)+AE358</f>
        <v>5545161.6588007919</v>
      </c>
      <c r="J358" s="14">
        <f ca="1">J357*(1+Returns!J358)+AF358</f>
        <v>0</v>
      </c>
      <c r="K358" s="14">
        <f ca="1">K357*(1+Returns!K358)+AG358</f>
        <v>0</v>
      </c>
      <c r="L358" s="14">
        <f ca="1">L357*(1+Returns!L358)+AH358</f>
        <v>22173154.130873602</v>
      </c>
      <c r="M358" s="14">
        <f ca="1">M357*(1+Returns!M358)+AI358</f>
        <v>22176563.243959237</v>
      </c>
      <c r="N358" s="14">
        <f ca="1">N357*(1+Returns!N358)+AJ358-R358-T358</f>
        <v>40938788.758633591</v>
      </c>
      <c r="O358" s="17">
        <f ca="1">(Assumptions!$B$16 / 252)*F357</f>
        <v>3526.388325020715</v>
      </c>
      <c r="P358" s="17">
        <f t="shared" ca="1" si="74"/>
        <v>73696.763230485958</v>
      </c>
      <c r="Q358" s="16">
        <f t="shared" si="75"/>
        <v>0</v>
      </c>
      <c r="R358" s="17">
        <f t="shared" si="76"/>
        <v>0</v>
      </c>
      <c r="S358" s="19">
        <f t="shared" si="77"/>
        <v>0</v>
      </c>
      <c r="T358" s="20">
        <f ca="1">IF(AND(S358=1,F357&gt;D357),[1]Assumptions!$B$19*(F357-D357),0)</f>
        <v>0</v>
      </c>
      <c r="U358" s="21">
        <f ca="1">OFFSET(Assumptions!$B$6,U$1-1,0)*$E358</f>
        <v>8894154.6905856412</v>
      </c>
      <c r="V358" s="21">
        <f ca="1">OFFSET(Assumptions!$B$6,V$1-1,0)*$E358</f>
        <v>11117693.363232054</v>
      </c>
      <c r="W358" s="21">
        <f ca="1">OFFSET(Assumptions!$B$6,W$1-1,0)*$E358</f>
        <v>5558846.6816160269</v>
      </c>
      <c r="X358" s="21">
        <f ca="1">OFFSET(Assumptions!$B$6,X$1-1,0)*$E358</f>
        <v>0</v>
      </c>
      <c r="Y358" s="21">
        <f ca="1">OFFSET(Assumptions!$B$6,Y$1-1,0)*$E358</f>
        <v>0</v>
      </c>
      <c r="Z358" s="21">
        <f ca="1">OFFSET(Assumptions!$B$6,Z$1-1,0)*$E358</f>
        <v>22235386.726464108</v>
      </c>
      <c r="AA358" s="21">
        <f ca="1">OFFSET(Assumptions!$B$6,AA$1-1,0)*$E358</f>
        <v>22235386.726464108</v>
      </c>
      <c r="AB358" s="21">
        <f ca="1">OFFSET(Assumptions!$B$6,AB$1-1,0)*$E358</f>
        <v>41135465.443958595</v>
      </c>
      <c r="AC358" s="24">
        <f t="shared" si="80"/>
        <v>0</v>
      </c>
      <c r="AD358" s="24">
        <f t="shared" si="82"/>
        <v>0</v>
      </c>
      <c r="AE358" s="24">
        <f t="shared" si="82"/>
        <v>0</v>
      </c>
      <c r="AF358" s="24">
        <f t="shared" si="82"/>
        <v>0</v>
      </c>
      <c r="AG358" s="24">
        <f t="shared" si="82"/>
        <v>0</v>
      </c>
      <c r="AH358" s="24">
        <f t="shared" si="82"/>
        <v>0</v>
      </c>
      <c r="AI358" s="24">
        <f t="shared" si="82"/>
        <v>0</v>
      </c>
      <c r="AJ358" s="24">
        <f t="shared" si="78"/>
        <v>0</v>
      </c>
      <c r="AK358" s="26">
        <f t="shared" ca="1" si="79"/>
        <v>1.9809494812150774E-4</v>
      </c>
      <c r="AL358" s="34">
        <f t="shared" ca="1" si="81"/>
        <v>0.11103236869089761</v>
      </c>
    </row>
    <row r="359" spans="1:38" x14ac:dyDescent="0.25">
      <c r="A359" s="4">
        <f t="shared" si="70"/>
        <v>7</v>
      </c>
      <c r="B359" s="4">
        <f t="shared" si="71"/>
        <v>2013</v>
      </c>
      <c r="C359" s="9">
        <v>41485</v>
      </c>
      <c r="D359" s="12">
        <f ca="1">(1+Returns!E359)*D358</f>
        <v>111070702.43241769</v>
      </c>
      <c r="E359" s="12">
        <f t="shared" ca="1" si="72"/>
        <v>111193730.07908759</v>
      </c>
      <c r="F359" s="12">
        <f t="shared" ca="1" si="73"/>
        <v>111116506.22897236</v>
      </c>
      <c r="G359" s="14">
        <f ca="1">G358*(1+Returns!G359)+AC359</f>
        <v>9240100.7140403222</v>
      </c>
      <c r="H359" s="14">
        <f ca="1">H358*(1+Returns!H359)+AD359</f>
        <v>11090561.114542935</v>
      </c>
      <c r="I359" s="14">
        <f ca="1">I358*(1+Returns!I359)+AE359</f>
        <v>5547066.7978977142</v>
      </c>
      <c r="J359" s="14">
        <f ca="1">J358*(1+Returns!J359)+AF359</f>
        <v>0</v>
      </c>
      <c r="K359" s="14">
        <f ca="1">K358*(1+Returns!K359)+AG359</f>
        <v>0</v>
      </c>
      <c r="L359" s="14">
        <f ca="1">L358*(1+Returns!L359)+AH359</f>
        <v>22180406.416191544</v>
      </c>
      <c r="M359" s="14">
        <f ca="1">M358*(1+Returns!M359)+AI359</f>
        <v>22183983.083386879</v>
      </c>
      <c r="N359" s="14">
        <f ca="1">N358*(1+Returns!N359)+AJ359-R359-T359</f>
        <v>40951611.953028195</v>
      </c>
      <c r="O359" s="17">
        <f ca="1">(Assumptions!$B$16 / 252)*F358</f>
        <v>3527.0868847330166</v>
      </c>
      <c r="P359" s="17">
        <f t="shared" ca="1" si="74"/>
        <v>77223.850115218971</v>
      </c>
      <c r="Q359" s="16">
        <f t="shared" si="75"/>
        <v>0</v>
      </c>
      <c r="R359" s="17">
        <f t="shared" si="76"/>
        <v>0</v>
      </c>
      <c r="S359" s="19">
        <f t="shared" si="77"/>
        <v>0</v>
      </c>
      <c r="T359" s="20">
        <f ca="1">IF(AND(S359=1,F358&gt;D358),[1]Assumptions!$B$19*(F358-D358),0)</f>
        <v>0</v>
      </c>
      <c r="U359" s="21">
        <f ca="1">OFFSET(Assumptions!$B$6,U$1-1,0)*$E359</f>
        <v>8895498.4063270073</v>
      </c>
      <c r="V359" s="21">
        <f ca="1">OFFSET(Assumptions!$B$6,V$1-1,0)*$E359</f>
        <v>11119373.00790876</v>
      </c>
      <c r="W359" s="21">
        <f ca="1">OFFSET(Assumptions!$B$6,W$1-1,0)*$E359</f>
        <v>5559686.5039543798</v>
      </c>
      <c r="X359" s="21">
        <f ca="1">OFFSET(Assumptions!$B$6,X$1-1,0)*$E359</f>
        <v>0</v>
      </c>
      <c r="Y359" s="21">
        <f ca="1">OFFSET(Assumptions!$B$6,Y$1-1,0)*$E359</f>
        <v>0</v>
      </c>
      <c r="Z359" s="21">
        <f ca="1">OFFSET(Assumptions!$B$6,Z$1-1,0)*$E359</f>
        <v>22238746.015817519</v>
      </c>
      <c r="AA359" s="21">
        <f ca="1">OFFSET(Assumptions!$B$6,AA$1-1,0)*$E359</f>
        <v>22238746.015817519</v>
      </c>
      <c r="AB359" s="21">
        <f ca="1">OFFSET(Assumptions!$B$6,AB$1-1,0)*$E359</f>
        <v>41141680.129262403</v>
      </c>
      <c r="AC359" s="24">
        <f t="shared" si="80"/>
        <v>0</v>
      </c>
      <c r="AD359" s="24">
        <f t="shared" si="82"/>
        <v>0</v>
      </c>
      <c r="AE359" s="24">
        <f t="shared" si="82"/>
        <v>0</v>
      </c>
      <c r="AF359" s="24">
        <f t="shared" si="82"/>
        <v>0</v>
      </c>
      <c r="AG359" s="24">
        <f t="shared" si="82"/>
        <v>0</v>
      </c>
      <c r="AH359" s="24">
        <f t="shared" si="82"/>
        <v>0</v>
      </c>
      <c r="AI359" s="24">
        <f t="shared" si="82"/>
        <v>0</v>
      </c>
      <c r="AJ359" s="24">
        <f t="shared" si="78"/>
        <v>0</v>
      </c>
      <c r="AK359" s="26">
        <f t="shared" ca="1" si="79"/>
        <v>1.1943270291903119E-4</v>
      </c>
      <c r="AL359" s="34">
        <f t="shared" ca="1" si="81"/>
        <v>0.1111650622897209</v>
      </c>
    </row>
    <row r="360" spans="1:38" x14ac:dyDescent="0.25">
      <c r="A360" s="4">
        <f t="shared" si="70"/>
        <v>7</v>
      </c>
      <c r="B360" s="4">
        <f t="shared" si="71"/>
        <v>2013</v>
      </c>
      <c r="C360" s="9">
        <v>41486</v>
      </c>
      <c r="D360" s="12">
        <f ca="1">(1+Returns!E360)*D359</f>
        <v>111105526.42975132</v>
      </c>
      <c r="E360" s="12">
        <f t="shared" ca="1" si="72"/>
        <v>111191476.25667429</v>
      </c>
      <c r="F360" s="12">
        <f t="shared" ca="1" si="73"/>
        <v>111110724.89842482</v>
      </c>
      <c r="G360" s="14">
        <f ca="1">G359*(1+Returns!G360)+AC360</f>
        <v>9204792.8020670824</v>
      </c>
      <c r="H360" s="14">
        <f ca="1">H359*(1+Returns!H360)+AD360</f>
        <v>11094205.220158603</v>
      </c>
      <c r="I360" s="14">
        <f ca="1">I359*(1+Returns!I360)+AE360</f>
        <v>5548972.5915391203</v>
      </c>
      <c r="J360" s="14">
        <f ca="1">J359*(1+Returns!J360)+AF360</f>
        <v>0</v>
      </c>
      <c r="K360" s="14">
        <f ca="1">K359*(1+Returns!K360)+AG360</f>
        <v>0</v>
      </c>
      <c r="L360" s="14">
        <f ca="1">L359*(1+Returns!L360)+AH360</f>
        <v>22187661.07355101</v>
      </c>
      <c r="M360" s="14">
        <f ca="1">M359*(1+Returns!M360)+AI360</f>
        <v>22191405.405346036</v>
      </c>
      <c r="N360" s="14">
        <f ca="1">N359*(1+Returns!N360)+AJ360-R360-T360</f>
        <v>40964439.164012432</v>
      </c>
      <c r="O360" s="17">
        <f ca="1">(Assumptions!$B$16 / 252)*F359</f>
        <v>3527.5081342530907</v>
      </c>
      <c r="P360" s="17">
        <f t="shared" ca="1" si="74"/>
        <v>80751.358249472061</v>
      </c>
      <c r="Q360" s="16">
        <f t="shared" si="75"/>
        <v>0</v>
      </c>
      <c r="R360" s="17">
        <f t="shared" si="76"/>
        <v>0</v>
      </c>
      <c r="S360" s="19">
        <f t="shared" si="77"/>
        <v>0</v>
      </c>
      <c r="T360" s="20">
        <f ca="1">IF(AND(S360=1,F359&gt;D359),[1]Assumptions!$B$19*(F359-D359),0)</f>
        <v>0</v>
      </c>
      <c r="U360" s="21">
        <f ca="1">OFFSET(Assumptions!$B$6,U$1-1,0)*$E360</f>
        <v>8895318.1005339436</v>
      </c>
      <c r="V360" s="21">
        <f ca="1">OFFSET(Assumptions!$B$6,V$1-1,0)*$E360</f>
        <v>11119147.62566743</v>
      </c>
      <c r="W360" s="21">
        <f ca="1">OFFSET(Assumptions!$B$6,W$1-1,0)*$E360</f>
        <v>5559573.8128337152</v>
      </c>
      <c r="X360" s="21">
        <f ca="1">OFFSET(Assumptions!$B$6,X$1-1,0)*$E360</f>
        <v>0</v>
      </c>
      <c r="Y360" s="21">
        <f ca="1">OFFSET(Assumptions!$B$6,Y$1-1,0)*$E360</f>
        <v>0</v>
      </c>
      <c r="Z360" s="21">
        <f ca="1">OFFSET(Assumptions!$B$6,Z$1-1,0)*$E360</f>
        <v>22238295.251334861</v>
      </c>
      <c r="AA360" s="21">
        <f ca="1">OFFSET(Assumptions!$B$6,AA$1-1,0)*$E360</f>
        <v>22238295.251334861</v>
      </c>
      <c r="AB360" s="21">
        <f ca="1">OFFSET(Assumptions!$B$6,AB$1-1,0)*$E360</f>
        <v>41140846.214969486</v>
      </c>
      <c r="AC360" s="24">
        <f t="shared" si="80"/>
        <v>0</v>
      </c>
      <c r="AD360" s="24">
        <f t="shared" si="82"/>
        <v>0</v>
      </c>
      <c r="AE360" s="24">
        <f t="shared" si="82"/>
        <v>0</v>
      </c>
      <c r="AF360" s="24">
        <f t="shared" si="82"/>
        <v>0</v>
      </c>
      <c r="AG360" s="24">
        <f t="shared" si="82"/>
        <v>0</v>
      </c>
      <c r="AH360" s="24">
        <f t="shared" si="82"/>
        <v>0</v>
      </c>
      <c r="AI360" s="24">
        <f t="shared" si="82"/>
        <v>0</v>
      </c>
      <c r="AJ360" s="24">
        <f t="shared" si="78"/>
        <v>0</v>
      </c>
      <c r="AK360" s="26">
        <f t="shared" ca="1" si="79"/>
        <v>-5.2029448582846527E-5</v>
      </c>
      <c r="AL360" s="34">
        <f t="shared" ca="1" si="81"/>
        <v>0.11110724898424551</v>
      </c>
    </row>
    <row r="361" spans="1:38" x14ac:dyDescent="0.25">
      <c r="A361" s="4">
        <f t="shared" si="70"/>
        <v>8</v>
      </c>
      <c r="B361" s="4">
        <f t="shared" si="71"/>
        <v>2013</v>
      </c>
      <c r="C361" s="9">
        <v>41487</v>
      </c>
      <c r="D361" s="12">
        <f ca="1">(1+Returns!E361)*D360</f>
        <v>111140361.34545283</v>
      </c>
      <c r="E361" s="12">
        <f t="shared" ca="1" si="72"/>
        <v>111197692.51171473</v>
      </c>
      <c r="F361" s="12">
        <f t="shared" ca="1" si="73"/>
        <v>111194165.18711478</v>
      </c>
      <c r="G361" s="14">
        <f ca="1">G360*(1+Returns!G361)+AC361</f>
        <v>8949220.8980972823</v>
      </c>
      <c r="H361" s="14">
        <f ca="1">H360*(1+Returns!H361)+AD361</f>
        <v>11122792.928653151</v>
      </c>
      <c r="I361" s="14">
        <f ca="1">I360*(1+Returns!I361)+AE361</f>
        <v>5561480.261244487</v>
      </c>
      <c r="J361" s="14">
        <f ca="1">J360*(1+Returns!J361)+AF361</f>
        <v>0</v>
      </c>
      <c r="K361" s="14">
        <f ca="1">K360*(1+Returns!K361)+AG361</f>
        <v>0</v>
      </c>
      <c r="L361" s="14">
        <f ca="1">L360*(1+Returns!L361)+AH361</f>
        <v>22245552.281511687</v>
      </c>
      <c r="M361" s="14">
        <f ca="1">M360*(1+Returns!M361)+AI361</f>
        <v>22245720.056656137</v>
      </c>
      <c r="N361" s="14">
        <f ca="1">N360*(1+Returns!N361)+AJ361-R361-T361</f>
        <v>41072926.085551977</v>
      </c>
      <c r="O361" s="17">
        <f ca="1">(Assumptions!$B$16 / 252)*F360</f>
        <v>3527.3245999499941</v>
      </c>
      <c r="P361" s="17">
        <f t="shared" ca="1" si="74"/>
        <v>3527.3245999499923</v>
      </c>
      <c r="Q361" s="16">
        <f t="shared" si="75"/>
        <v>1</v>
      </c>
      <c r="R361" s="17">
        <f t="shared" ca="1" si="76"/>
        <v>80751.358249472061</v>
      </c>
      <c r="S361" s="19">
        <f t="shared" si="77"/>
        <v>0</v>
      </c>
      <c r="T361" s="20">
        <f ca="1">IF(AND(S361=1,F360&gt;D360),[1]Assumptions!$B$19*(F360-D360),0)</f>
        <v>0</v>
      </c>
      <c r="U361" s="21">
        <f ca="1">OFFSET(Assumptions!$B$6,U$1-1,0)*$E361</f>
        <v>8895815.4009371791</v>
      </c>
      <c r="V361" s="21">
        <f ca="1">OFFSET(Assumptions!$B$6,V$1-1,0)*$E361</f>
        <v>11119769.251171473</v>
      </c>
      <c r="W361" s="21">
        <f ca="1">OFFSET(Assumptions!$B$6,W$1-1,0)*$E361</f>
        <v>5559884.6255857367</v>
      </c>
      <c r="X361" s="21">
        <f ca="1">OFFSET(Assumptions!$B$6,X$1-1,0)*$E361</f>
        <v>0</v>
      </c>
      <c r="Y361" s="21">
        <f ca="1">OFFSET(Assumptions!$B$6,Y$1-1,0)*$E361</f>
        <v>0</v>
      </c>
      <c r="Z361" s="21">
        <f ca="1">OFFSET(Assumptions!$B$6,Z$1-1,0)*$E361</f>
        <v>22239538.502342947</v>
      </c>
      <c r="AA361" s="21">
        <f ca="1">OFFSET(Assumptions!$B$6,AA$1-1,0)*$E361</f>
        <v>22239538.502342947</v>
      </c>
      <c r="AB361" s="21">
        <f ca="1">OFFSET(Assumptions!$B$6,AB$1-1,0)*$E361</f>
        <v>41143146.229334451</v>
      </c>
      <c r="AC361" s="24">
        <f t="shared" ca="1" si="80"/>
        <v>-309474.70153313875</v>
      </c>
      <c r="AD361" s="24">
        <f t="shared" ca="1" si="82"/>
        <v>24942.405508827418</v>
      </c>
      <c r="AE361" s="24">
        <f t="shared" ca="1" si="82"/>
        <v>10601.221294594929</v>
      </c>
      <c r="AF361" s="24">
        <f t="shared" ca="1" si="82"/>
        <v>0</v>
      </c>
      <c r="AG361" s="24">
        <f t="shared" ca="1" si="82"/>
        <v>0</v>
      </c>
      <c r="AH361" s="24">
        <f t="shared" ca="1" si="82"/>
        <v>50634.17778385058</v>
      </c>
      <c r="AI361" s="24">
        <f t="shared" ca="1" si="82"/>
        <v>46889.845988824964</v>
      </c>
      <c r="AJ361" s="24">
        <f t="shared" ca="1" si="78"/>
        <v>176407.05095704086</v>
      </c>
      <c r="AK361" s="26">
        <f t="shared" ca="1" si="79"/>
        <v>7.5096520850026494E-4</v>
      </c>
      <c r="AL361" s="34">
        <f t="shared" ca="1" si="81"/>
        <v>0.11194165187114513</v>
      </c>
    </row>
    <row r="362" spans="1:38" x14ac:dyDescent="0.25">
      <c r="A362" s="4">
        <f t="shared" si="70"/>
        <v>8</v>
      </c>
      <c r="B362" s="4">
        <f t="shared" si="71"/>
        <v>2013</v>
      </c>
      <c r="C362" s="9">
        <v>41488</v>
      </c>
      <c r="D362" s="12">
        <f ca="1">(1+Returns!E362)*D361</f>
        <v>111175247.19347554</v>
      </c>
      <c r="E362" s="12">
        <f t="shared" ca="1" si="72"/>
        <v>111284831.60321389</v>
      </c>
      <c r="F362" s="12">
        <f t="shared" ca="1" si="73"/>
        <v>111277774.30511594</v>
      </c>
      <c r="G362" s="14">
        <f ca="1">G361*(1+Returns!G362)+AC362</f>
        <v>9003172.3835974</v>
      </c>
      <c r="H362" s="14">
        <f ca="1">H361*(1+Returns!H362)+AD362</f>
        <v>11126451.813470939</v>
      </c>
      <c r="I362" s="14">
        <f ca="1">I361*(1+Returns!I362)+AE362</f>
        <v>5563393.1926884679</v>
      </c>
      <c r="J362" s="14">
        <f ca="1">J361*(1+Returns!J362)+AF362</f>
        <v>0</v>
      </c>
      <c r="K362" s="14">
        <f ca="1">K361*(1+Returns!K362)+AG362</f>
        <v>0</v>
      </c>
      <c r="L362" s="14">
        <f ca="1">L361*(1+Returns!L362)+AH362</f>
        <v>22252836.586824123</v>
      </c>
      <c r="M362" s="14">
        <f ca="1">M361*(1+Returns!M362)+AI362</f>
        <v>22253171.558470551</v>
      </c>
      <c r="N362" s="14">
        <f ca="1">N361*(1+Returns!N362)+AJ362-R362-T362</f>
        <v>41085806.068162411</v>
      </c>
      <c r="O362" s="17">
        <f ca="1">(Assumptions!$B$16 / 252)*F361</f>
        <v>3529.9734980036437</v>
      </c>
      <c r="P362" s="17">
        <f t="shared" ca="1" si="74"/>
        <v>7057.298097953636</v>
      </c>
      <c r="Q362" s="16">
        <f t="shared" si="75"/>
        <v>0</v>
      </c>
      <c r="R362" s="17">
        <f t="shared" si="76"/>
        <v>0</v>
      </c>
      <c r="S362" s="19">
        <f t="shared" si="77"/>
        <v>0</v>
      </c>
      <c r="T362" s="20">
        <f ca="1">IF(AND(S362=1,F361&gt;D361),[1]Assumptions!$B$19*(F361-D361),0)</f>
        <v>0</v>
      </c>
      <c r="U362" s="21">
        <f ca="1">OFFSET(Assumptions!$B$6,U$1-1,0)*$E362</f>
        <v>8902786.5282571111</v>
      </c>
      <c r="V362" s="21">
        <f ca="1">OFFSET(Assumptions!$B$6,V$1-1,0)*$E362</f>
        <v>11128483.16032139</v>
      </c>
      <c r="W362" s="21">
        <f ca="1">OFFSET(Assumptions!$B$6,W$1-1,0)*$E362</f>
        <v>5564241.5801606951</v>
      </c>
      <c r="X362" s="21">
        <f ca="1">OFFSET(Assumptions!$B$6,X$1-1,0)*$E362</f>
        <v>0</v>
      </c>
      <c r="Y362" s="21">
        <f ca="1">OFFSET(Assumptions!$B$6,Y$1-1,0)*$E362</f>
        <v>0</v>
      </c>
      <c r="Z362" s="21">
        <f ca="1">OFFSET(Assumptions!$B$6,Z$1-1,0)*$E362</f>
        <v>22256966.320642781</v>
      </c>
      <c r="AA362" s="21">
        <f ca="1">OFFSET(Assumptions!$B$6,AA$1-1,0)*$E362</f>
        <v>22256966.320642781</v>
      </c>
      <c r="AB362" s="21">
        <f ca="1">OFFSET(Assumptions!$B$6,AB$1-1,0)*$E362</f>
        <v>41175387.693189137</v>
      </c>
      <c r="AC362" s="24">
        <f t="shared" si="80"/>
        <v>0</v>
      </c>
      <c r="AD362" s="24">
        <f t="shared" si="82"/>
        <v>0</v>
      </c>
      <c r="AE362" s="24">
        <f t="shared" si="82"/>
        <v>0</v>
      </c>
      <c r="AF362" s="24">
        <f t="shared" si="82"/>
        <v>0</v>
      </c>
      <c r="AG362" s="24">
        <f t="shared" si="82"/>
        <v>0</v>
      </c>
      <c r="AH362" s="24">
        <f t="shared" si="82"/>
        <v>0</v>
      </c>
      <c r="AI362" s="24">
        <f t="shared" si="82"/>
        <v>0</v>
      </c>
      <c r="AJ362" s="24">
        <f t="shared" si="78"/>
        <v>0</v>
      </c>
      <c r="AK362" s="26">
        <f t="shared" ca="1" si="79"/>
        <v>7.5192001181423329E-4</v>
      </c>
      <c r="AL362" s="34">
        <f t="shared" ca="1" si="81"/>
        <v>0.11277774305115673</v>
      </c>
    </row>
    <row r="363" spans="1:38" x14ac:dyDescent="0.25">
      <c r="A363" s="4">
        <f t="shared" si="70"/>
        <v>8</v>
      </c>
      <c r="B363" s="4">
        <f t="shared" si="71"/>
        <v>2013</v>
      </c>
      <c r="C363" s="9">
        <v>41491</v>
      </c>
      <c r="D363" s="12">
        <f ca="1">(1+Returns!E363)*D362</f>
        <v>111210143.9918171</v>
      </c>
      <c r="E363" s="12">
        <f t="shared" ca="1" si="72"/>
        <v>111285469.45415704</v>
      </c>
      <c r="F363" s="12">
        <f t="shared" ca="1" si="73"/>
        <v>111274879.52830337</v>
      </c>
      <c r="G363" s="14">
        <f ca="1">G362*(1+Returns!G363)+AC363</f>
        <v>8970611.8467283249</v>
      </c>
      <c r="H363" s="14">
        <f ca="1">H362*(1+Returns!H363)+AD363</f>
        <v>11130111.901892731</v>
      </c>
      <c r="I363" s="14">
        <f ca="1">I362*(1+Returns!I363)+AE363</f>
        <v>5565306.7821059627</v>
      </c>
      <c r="J363" s="14">
        <f ca="1">J362*(1+Returns!J363)+AF363</f>
        <v>0</v>
      </c>
      <c r="K363" s="14">
        <f ca="1">K362*(1+Returns!K363)+AG363</f>
        <v>0</v>
      </c>
      <c r="L363" s="14">
        <f ca="1">L362*(1+Returns!L363)+AH363</f>
        <v>22260123.27738208</v>
      </c>
      <c r="M363" s="14">
        <f ca="1">M362*(1+Returns!M363)+AI363</f>
        <v>22260625.556265276</v>
      </c>
      <c r="N363" s="14">
        <f ca="1">N362*(1+Returns!N363)+AJ363-R363-T363</f>
        <v>41098690.08978267</v>
      </c>
      <c r="O363" s="17">
        <f ca="1">(Assumptions!$B$16 / 252)*F362</f>
        <v>3532.627755717966</v>
      </c>
      <c r="P363" s="17">
        <f t="shared" ca="1" si="74"/>
        <v>10589.925853671602</v>
      </c>
      <c r="Q363" s="16">
        <f t="shared" si="75"/>
        <v>0</v>
      </c>
      <c r="R363" s="17">
        <f t="shared" si="76"/>
        <v>0</v>
      </c>
      <c r="S363" s="19">
        <f t="shared" si="77"/>
        <v>0</v>
      </c>
      <c r="T363" s="20">
        <f ca="1">IF(AND(S363=1,F362&gt;D362),[1]Assumptions!$B$19*(F362-D362),0)</f>
        <v>0</v>
      </c>
      <c r="U363" s="21">
        <f ca="1">OFFSET(Assumptions!$B$6,U$1-1,0)*$E363</f>
        <v>8902837.556332564</v>
      </c>
      <c r="V363" s="21">
        <f ca="1">OFFSET(Assumptions!$B$6,V$1-1,0)*$E363</f>
        <v>11128546.945415705</v>
      </c>
      <c r="W363" s="21">
        <f ca="1">OFFSET(Assumptions!$B$6,W$1-1,0)*$E363</f>
        <v>5564273.4727078527</v>
      </c>
      <c r="X363" s="21">
        <f ca="1">OFFSET(Assumptions!$B$6,X$1-1,0)*$E363</f>
        <v>0</v>
      </c>
      <c r="Y363" s="21">
        <f ca="1">OFFSET(Assumptions!$B$6,Y$1-1,0)*$E363</f>
        <v>0</v>
      </c>
      <c r="Z363" s="21">
        <f ca="1">OFFSET(Assumptions!$B$6,Z$1-1,0)*$E363</f>
        <v>22257093.890831411</v>
      </c>
      <c r="AA363" s="21">
        <f ca="1">OFFSET(Assumptions!$B$6,AA$1-1,0)*$E363</f>
        <v>22257093.890831411</v>
      </c>
      <c r="AB363" s="21">
        <f ca="1">OFFSET(Assumptions!$B$6,AB$1-1,0)*$E363</f>
        <v>41175623.698038101</v>
      </c>
      <c r="AC363" s="24">
        <f t="shared" si="80"/>
        <v>0</v>
      </c>
      <c r="AD363" s="24">
        <f t="shared" si="82"/>
        <v>0</v>
      </c>
      <c r="AE363" s="24">
        <f t="shared" si="82"/>
        <v>0</v>
      </c>
      <c r="AF363" s="24">
        <f t="shared" si="82"/>
        <v>0</v>
      </c>
      <c r="AG363" s="24">
        <f t="shared" si="82"/>
        <v>0</v>
      </c>
      <c r="AH363" s="24">
        <f t="shared" si="82"/>
        <v>0</v>
      </c>
      <c r="AI363" s="24">
        <f t="shared" si="82"/>
        <v>0</v>
      </c>
      <c r="AJ363" s="24">
        <f t="shared" si="78"/>
        <v>0</v>
      </c>
      <c r="AK363" s="26">
        <f t="shared" ca="1" si="79"/>
        <v>-2.6013971169414063E-5</v>
      </c>
      <c r="AL363" s="34">
        <f t="shared" ca="1" si="81"/>
        <v>0.11274879528303106</v>
      </c>
    </row>
    <row r="364" spans="1:38" x14ac:dyDescent="0.25">
      <c r="A364" s="4">
        <f t="shared" si="70"/>
        <v>8</v>
      </c>
      <c r="B364" s="4">
        <f t="shared" si="71"/>
        <v>2013</v>
      </c>
      <c r="C364" s="9">
        <v>41492</v>
      </c>
      <c r="D364" s="12">
        <f ca="1">(1+Returns!E364)*D363</f>
        <v>111245011.70826285</v>
      </c>
      <c r="E364" s="12">
        <f t="shared" ca="1" si="72"/>
        <v>111330588.59730652</v>
      </c>
      <c r="F364" s="12">
        <f t="shared" ca="1" si="73"/>
        <v>111316466.1355948</v>
      </c>
      <c r="G364" s="14">
        <f ca="1">G363*(1+Returns!G364)+AC364</f>
        <v>8982559.8526471872</v>
      </c>
      <c r="H364" s="14">
        <f ca="1">H363*(1+Returns!H364)+AD364</f>
        <v>11133769.002995715</v>
      </c>
      <c r="I364" s="14">
        <f ca="1">I363*(1+Returns!I364)+AE364</f>
        <v>5567218.8424189612</v>
      </c>
      <c r="J364" s="14">
        <f ca="1">J363*(1+Returns!J364)+AF364</f>
        <v>0</v>
      </c>
      <c r="K364" s="14">
        <f ca="1">K363*(1+Returns!K364)+AG364</f>
        <v>0</v>
      </c>
      <c r="L364" s="14">
        <f ca="1">L363*(1+Returns!L364)+AH364</f>
        <v>22267404.008137267</v>
      </c>
      <c r="M364" s="14">
        <f ca="1">M363*(1+Returns!M364)+AI364</f>
        <v>22268073.521279935</v>
      </c>
      <c r="N364" s="14">
        <f ca="1">N363*(1+Returns!N364)+AJ364-R364-T364</f>
        <v>41111563.369827472</v>
      </c>
      <c r="O364" s="17">
        <f ca="1">(Assumptions!$B$16 / 252)*F363</f>
        <v>3532.5358580413767</v>
      </c>
      <c r="P364" s="17">
        <f t="shared" ca="1" si="74"/>
        <v>14122.461711712978</v>
      </c>
      <c r="Q364" s="16">
        <f t="shared" si="75"/>
        <v>0</v>
      </c>
      <c r="R364" s="17">
        <f t="shared" si="76"/>
        <v>0</v>
      </c>
      <c r="S364" s="19">
        <f t="shared" si="77"/>
        <v>0</v>
      </c>
      <c r="T364" s="20">
        <f ca="1">IF(AND(S364=1,F363&gt;D363),[1]Assumptions!$B$19*(F363-D363),0)</f>
        <v>0</v>
      </c>
      <c r="U364" s="21">
        <f ca="1">OFFSET(Assumptions!$B$6,U$1-1,0)*$E364</f>
        <v>8906447.0877845213</v>
      </c>
      <c r="V364" s="21">
        <f ca="1">OFFSET(Assumptions!$B$6,V$1-1,0)*$E364</f>
        <v>11133058.859730653</v>
      </c>
      <c r="W364" s="21">
        <f ca="1">OFFSET(Assumptions!$B$6,W$1-1,0)*$E364</f>
        <v>5566529.4298653267</v>
      </c>
      <c r="X364" s="21">
        <f ca="1">OFFSET(Assumptions!$B$6,X$1-1,0)*$E364</f>
        <v>0</v>
      </c>
      <c r="Y364" s="21">
        <f ca="1">OFFSET(Assumptions!$B$6,Y$1-1,0)*$E364</f>
        <v>0</v>
      </c>
      <c r="Z364" s="21">
        <f ca="1">OFFSET(Assumptions!$B$6,Z$1-1,0)*$E364</f>
        <v>22266117.719461307</v>
      </c>
      <c r="AA364" s="21">
        <f ca="1">OFFSET(Assumptions!$B$6,AA$1-1,0)*$E364</f>
        <v>22266117.719461307</v>
      </c>
      <c r="AB364" s="21">
        <f ca="1">OFFSET(Assumptions!$B$6,AB$1-1,0)*$E364</f>
        <v>41192317.781003408</v>
      </c>
      <c r="AC364" s="24">
        <f t="shared" si="80"/>
        <v>0</v>
      </c>
      <c r="AD364" s="24">
        <f t="shared" si="82"/>
        <v>0</v>
      </c>
      <c r="AE364" s="24">
        <f t="shared" si="82"/>
        <v>0</v>
      </c>
      <c r="AF364" s="24">
        <f t="shared" si="82"/>
        <v>0</v>
      </c>
      <c r="AG364" s="24">
        <f t="shared" si="82"/>
        <v>0</v>
      </c>
      <c r="AH364" s="24">
        <f t="shared" si="82"/>
        <v>0</v>
      </c>
      <c r="AI364" s="24">
        <f t="shared" si="82"/>
        <v>0</v>
      </c>
      <c r="AJ364" s="24">
        <f t="shared" si="78"/>
        <v>0</v>
      </c>
      <c r="AK364" s="26">
        <f t="shared" ca="1" si="79"/>
        <v>3.7372862112028393E-4</v>
      </c>
      <c r="AL364" s="34">
        <f t="shared" ca="1" si="81"/>
        <v>0.11316466135594538</v>
      </c>
    </row>
    <row r="365" spans="1:38" x14ac:dyDescent="0.25">
      <c r="A365" s="4">
        <f t="shared" si="70"/>
        <v>8</v>
      </c>
      <c r="B365" s="4">
        <f t="shared" si="71"/>
        <v>2013</v>
      </c>
      <c r="C365" s="9">
        <v>41493</v>
      </c>
      <c r="D365" s="12">
        <f ca="1">(1+Returns!E365)*D364</f>
        <v>111279890.35678373</v>
      </c>
      <c r="E365" s="12">
        <f t="shared" ca="1" si="72"/>
        <v>111357792.72381081</v>
      </c>
      <c r="F365" s="12">
        <f t="shared" ca="1" si="73"/>
        <v>111340136.4060313</v>
      </c>
      <c r="G365" s="14">
        <f ca="1">G364*(1+Returns!G365)+AC365</f>
        <v>8976582.0777933765</v>
      </c>
      <c r="H365" s="14">
        <f ca="1">H364*(1+Returns!H365)+AD365</f>
        <v>11137427.305738771</v>
      </c>
      <c r="I365" s="14">
        <f ca="1">I364*(1+Returns!I365)+AE365</f>
        <v>5569131.5596543513</v>
      </c>
      <c r="J365" s="14">
        <f ca="1">J364*(1+Returns!J365)+AF365</f>
        <v>0</v>
      </c>
      <c r="K365" s="14">
        <f ca="1">K364*(1+Returns!K365)+AG365</f>
        <v>0</v>
      </c>
      <c r="L365" s="14">
        <f ca="1">L364*(1+Returns!L365)+AH365</f>
        <v>22274687.120237771</v>
      </c>
      <c r="M365" s="14">
        <f ca="1">M364*(1+Returns!M365)+AI365</f>
        <v>22275523.978236374</v>
      </c>
      <c r="N365" s="14">
        <f ca="1">N364*(1+Returns!N365)+AJ365-R365-T365</f>
        <v>41124440.682150155</v>
      </c>
      <c r="O365" s="17">
        <f ca="1">(Assumptions!$B$16 / 252)*F364</f>
        <v>3533.8560677966602</v>
      </c>
      <c r="P365" s="17">
        <f t="shared" ca="1" si="74"/>
        <v>17656.317779509638</v>
      </c>
      <c r="Q365" s="16">
        <f t="shared" si="75"/>
        <v>0</v>
      </c>
      <c r="R365" s="17">
        <f t="shared" si="76"/>
        <v>0</v>
      </c>
      <c r="S365" s="19">
        <f t="shared" si="77"/>
        <v>0</v>
      </c>
      <c r="T365" s="20">
        <f ca="1">IF(AND(S365=1,F364&gt;D364),[1]Assumptions!$B$19*(F364-D364),0)</f>
        <v>0</v>
      </c>
      <c r="U365" s="21">
        <f ca="1">OFFSET(Assumptions!$B$6,U$1-1,0)*$E365</f>
        <v>8908623.417904865</v>
      </c>
      <c r="V365" s="21">
        <f ca="1">OFFSET(Assumptions!$B$6,V$1-1,0)*$E365</f>
        <v>11135779.272381082</v>
      </c>
      <c r="W365" s="21">
        <f ca="1">OFFSET(Assumptions!$B$6,W$1-1,0)*$E365</f>
        <v>5567889.6361905411</v>
      </c>
      <c r="X365" s="21">
        <f ca="1">OFFSET(Assumptions!$B$6,X$1-1,0)*$E365</f>
        <v>0</v>
      </c>
      <c r="Y365" s="21">
        <f ca="1">OFFSET(Assumptions!$B$6,Y$1-1,0)*$E365</f>
        <v>0</v>
      </c>
      <c r="Z365" s="21">
        <f ca="1">OFFSET(Assumptions!$B$6,Z$1-1,0)*$E365</f>
        <v>22271558.544762164</v>
      </c>
      <c r="AA365" s="21">
        <f ca="1">OFFSET(Assumptions!$B$6,AA$1-1,0)*$E365</f>
        <v>22271558.544762164</v>
      </c>
      <c r="AB365" s="21">
        <f ca="1">OFFSET(Assumptions!$B$6,AB$1-1,0)*$E365</f>
        <v>41202383.307810001</v>
      </c>
      <c r="AC365" s="24">
        <f t="shared" si="80"/>
        <v>0</v>
      </c>
      <c r="AD365" s="24">
        <f t="shared" si="82"/>
        <v>0</v>
      </c>
      <c r="AE365" s="24">
        <f t="shared" si="82"/>
        <v>0</v>
      </c>
      <c r="AF365" s="24">
        <f t="shared" si="82"/>
        <v>0</v>
      </c>
      <c r="AG365" s="24">
        <f t="shared" si="82"/>
        <v>0</v>
      </c>
      <c r="AH365" s="24">
        <f t="shared" si="82"/>
        <v>0</v>
      </c>
      <c r="AI365" s="24">
        <f t="shared" si="82"/>
        <v>0</v>
      </c>
      <c r="AJ365" s="24">
        <f t="shared" si="78"/>
        <v>0</v>
      </c>
      <c r="AK365" s="26">
        <f t="shared" ca="1" si="79"/>
        <v>2.126394347414795E-4</v>
      </c>
      <c r="AL365" s="34">
        <f t="shared" ca="1" si="81"/>
        <v>0.11340136406031021</v>
      </c>
    </row>
    <row r="366" spans="1:38" x14ac:dyDescent="0.25">
      <c r="A366" s="4">
        <f t="shared" si="70"/>
        <v>8</v>
      </c>
      <c r="B366" s="4">
        <f t="shared" si="71"/>
        <v>2013</v>
      </c>
      <c r="C366" s="9">
        <v>41494</v>
      </c>
      <c r="D366" s="12">
        <f ca="1">(1+Returns!E366)*D365</f>
        <v>111314779.94080728</v>
      </c>
      <c r="E366" s="12">
        <f t="shared" ca="1" si="72"/>
        <v>111369645.16095661</v>
      </c>
      <c r="F366" s="12">
        <f t="shared" ca="1" si="73"/>
        <v>111348454.23567215</v>
      </c>
      <c r="G366" s="14">
        <f ca="1">G365*(1+Returns!G366)+AC366</f>
        <v>8955241.8459574729</v>
      </c>
      <c r="H366" s="14">
        <f ca="1">H365*(1+Returns!H366)+AD366</f>
        <v>11141086.810516732</v>
      </c>
      <c r="I366" s="14">
        <f ca="1">I365*(1+Returns!I366)+AE366</f>
        <v>5571044.9340378307</v>
      </c>
      <c r="J366" s="14">
        <f ca="1">J365*(1+Returns!J366)+AF366</f>
        <v>0</v>
      </c>
      <c r="K366" s="14">
        <f ca="1">K365*(1+Returns!K366)+AG366</f>
        <v>0</v>
      </c>
      <c r="L366" s="14">
        <f ca="1">L365*(1+Returns!L366)+AH366</f>
        <v>22281972.614462469</v>
      </c>
      <c r="M366" s="14">
        <f ca="1">M365*(1+Returns!M366)+AI366</f>
        <v>22282976.927968346</v>
      </c>
      <c r="N366" s="14">
        <f ca="1">N365*(1+Returns!N366)+AJ366-R366-T366</f>
        <v>41137322.028013751</v>
      </c>
      <c r="O366" s="17">
        <f ca="1">(Assumptions!$B$16 / 252)*F365</f>
        <v>3534.6075049533742</v>
      </c>
      <c r="P366" s="17">
        <f t="shared" ca="1" si="74"/>
        <v>21190.925284463014</v>
      </c>
      <c r="Q366" s="16">
        <f t="shared" si="75"/>
        <v>0</v>
      </c>
      <c r="R366" s="17">
        <f t="shared" si="76"/>
        <v>0</v>
      </c>
      <c r="S366" s="19">
        <f t="shared" si="77"/>
        <v>0</v>
      </c>
      <c r="T366" s="20">
        <f ca="1">IF(AND(S366=1,F365&gt;D365),[1]Assumptions!$B$19*(F365-D365),0)</f>
        <v>0</v>
      </c>
      <c r="U366" s="21">
        <f ca="1">OFFSET(Assumptions!$B$6,U$1-1,0)*$E366</f>
        <v>8909571.6128765289</v>
      </c>
      <c r="V366" s="21">
        <f ca="1">OFFSET(Assumptions!$B$6,V$1-1,0)*$E366</f>
        <v>11136964.516095661</v>
      </c>
      <c r="W366" s="21">
        <f ca="1">OFFSET(Assumptions!$B$6,W$1-1,0)*$E366</f>
        <v>5568482.2580478303</v>
      </c>
      <c r="X366" s="21">
        <f ca="1">OFFSET(Assumptions!$B$6,X$1-1,0)*$E366</f>
        <v>0</v>
      </c>
      <c r="Y366" s="21">
        <f ca="1">OFFSET(Assumptions!$B$6,Y$1-1,0)*$E366</f>
        <v>0</v>
      </c>
      <c r="Z366" s="21">
        <f ca="1">OFFSET(Assumptions!$B$6,Z$1-1,0)*$E366</f>
        <v>22273929.032191321</v>
      </c>
      <c r="AA366" s="21">
        <f ca="1">OFFSET(Assumptions!$B$6,AA$1-1,0)*$E366</f>
        <v>22273929.032191321</v>
      </c>
      <c r="AB366" s="21">
        <f ca="1">OFFSET(Assumptions!$B$6,AB$1-1,0)*$E366</f>
        <v>41206768.709553942</v>
      </c>
      <c r="AC366" s="24">
        <f t="shared" si="80"/>
        <v>0</v>
      </c>
      <c r="AD366" s="24">
        <f t="shared" si="82"/>
        <v>0</v>
      </c>
      <c r="AE366" s="24">
        <f t="shared" si="82"/>
        <v>0</v>
      </c>
      <c r="AF366" s="24">
        <f t="shared" si="82"/>
        <v>0</v>
      </c>
      <c r="AG366" s="24">
        <f t="shared" si="82"/>
        <v>0</v>
      </c>
      <c r="AH366" s="24">
        <f t="shared" si="82"/>
        <v>0</v>
      </c>
      <c r="AI366" s="24">
        <f t="shared" si="82"/>
        <v>0</v>
      </c>
      <c r="AJ366" s="24">
        <f t="shared" si="78"/>
        <v>0</v>
      </c>
      <c r="AK366" s="26">
        <f t="shared" ca="1" si="79"/>
        <v>7.4706479705755058E-5</v>
      </c>
      <c r="AL366" s="34">
        <f t="shared" ca="1" si="81"/>
        <v>0.11348454235671879</v>
      </c>
    </row>
    <row r="367" spans="1:38" x14ac:dyDescent="0.25">
      <c r="A367" s="4">
        <f t="shared" si="70"/>
        <v>8</v>
      </c>
      <c r="B367" s="4">
        <f t="shared" si="71"/>
        <v>2013</v>
      </c>
      <c r="C367" s="9">
        <v>41495</v>
      </c>
      <c r="D367" s="12">
        <f ca="1">(1+Returns!E367)*D366</f>
        <v>111349680.46376212</v>
      </c>
      <c r="E367" s="12">
        <f t="shared" ca="1" si="72"/>
        <v>111292962.74265836</v>
      </c>
      <c r="F367" s="12">
        <f t="shared" ca="1" si="73"/>
        <v>111268236.94581085</v>
      </c>
      <c r="G367" s="14">
        <f ca="1">G366*(1+Returns!G367)+AC367</f>
        <v>8845355.9875565842</v>
      </c>
      <c r="H367" s="14">
        <f ca="1">H366*(1+Returns!H367)+AD367</f>
        <v>11144747.517724559</v>
      </c>
      <c r="I367" s="14">
        <f ca="1">I366*(1+Returns!I367)+AE367</f>
        <v>5572958.9657951733</v>
      </c>
      <c r="J367" s="14">
        <f ca="1">J366*(1+Returns!J367)+AF367</f>
        <v>0</v>
      </c>
      <c r="K367" s="14">
        <f ca="1">K366*(1+Returns!K367)+AG367</f>
        <v>0</v>
      </c>
      <c r="L367" s="14">
        <f ca="1">L366*(1+Returns!L367)+AH367</f>
        <v>22289260.491590496</v>
      </c>
      <c r="M367" s="14">
        <f ca="1">M366*(1+Returns!M367)+AI367</f>
        <v>22290432.371309884</v>
      </c>
      <c r="N367" s="14">
        <f ca="1">N366*(1+Returns!N367)+AJ367-R367-T367</f>
        <v>41150207.408681676</v>
      </c>
      <c r="O367" s="17">
        <f ca="1">(Assumptions!$B$16 / 252)*F366</f>
        <v>3534.8715630372108</v>
      </c>
      <c r="P367" s="17">
        <f t="shared" ca="1" si="74"/>
        <v>24725.796847500224</v>
      </c>
      <c r="Q367" s="16">
        <f t="shared" si="75"/>
        <v>0</v>
      </c>
      <c r="R367" s="17">
        <f t="shared" si="76"/>
        <v>0</v>
      </c>
      <c r="S367" s="19">
        <f t="shared" si="77"/>
        <v>0</v>
      </c>
      <c r="T367" s="20">
        <f ca="1">IF(AND(S367=1,F366&gt;D366),[1]Assumptions!$B$19*(F366-D366),0)</f>
        <v>0</v>
      </c>
      <c r="U367" s="21">
        <f ca="1">OFFSET(Assumptions!$B$6,U$1-1,0)*$E367</f>
        <v>8903437.0194126684</v>
      </c>
      <c r="V367" s="21">
        <f ca="1">OFFSET(Assumptions!$B$6,V$1-1,0)*$E367</f>
        <v>11129296.274265837</v>
      </c>
      <c r="W367" s="21">
        <f ca="1">OFFSET(Assumptions!$B$6,W$1-1,0)*$E367</f>
        <v>5564648.1371329185</v>
      </c>
      <c r="X367" s="21">
        <f ca="1">OFFSET(Assumptions!$B$6,X$1-1,0)*$E367</f>
        <v>0</v>
      </c>
      <c r="Y367" s="21">
        <f ca="1">OFFSET(Assumptions!$B$6,Y$1-1,0)*$E367</f>
        <v>0</v>
      </c>
      <c r="Z367" s="21">
        <f ca="1">OFFSET(Assumptions!$B$6,Z$1-1,0)*$E367</f>
        <v>22258592.548531674</v>
      </c>
      <c r="AA367" s="21">
        <f ca="1">OFFSET(Assumptions!$B$6,AA$1-1,0)*$E367</f>
        <v>22258592.548531674</v>
      </c>
      <c r="AB367" s="21">
        <f ca="1">OFFSET(Assumptions!$B$6,AB$1-1,0)*$E367</f>
        <v>41178396.214783594</v>
      </c>
      <c r="AC367" s="24">
        <f t="shared" si="80"/>
        <v>0</v>
      </c>
      <c r="AD367" s="24">
        <f t="shared" si="82"/>
        <v>0</v>
      </c>
      <c r="AE367" s="24">
        <f t="shared" si="82"/>
        <v>0</v>
      </c>
      <c r="AF367" s="24">
        <f t="shared" si="82"/>
        <v>0</v>
      </c>
      <c r="AG367" s="24">
        <f t="shared" si="82"/>
        <v>0</v>
      </c>
      <c r="AH367" s="24">
        <f t="shared" si="82"/>
        <v>0</v>
      </c>
      <c r="AI367" s="24">
        <f t="shared" si="82"/>
        <v>0</v>
      </c>
      <c r="AJ367" s="24">
        <f t="shared" si="78"/>
        <v>0</v>
      </c>
      <c r="AK367" s="26">
        <f t="shared" ca="1" si="79"/>
        <v>-7.2041673512157622E-4</v>
      </c>
      <c r="AL367" s="34">
        <f t="shared" ca="1" si="81"/>
        <v>0.11268236945810584</v>
      </c>
    </row>
    <row r="368" spans="1:38" x14ac:dyDescent="0.25">
      <c r="A368" s="4">
        <f t="shared" si="70"/>
        <v>8</v>
      </c>
      <c r="B368" s="4">
        <f t="shared" si="71"/>
        <v>2013</v>
      </c>
      <c r="C368" s="9">
        <v>41498</v>
      </c>
      <c r="D368" s="12">
        <f ca="1">(1+Returns!E368)*D367</f>
        <v>111384591.92907791</v>
      </c>
      <c r="E368" s="12">
        <f t="shared" ca="1" si="72"/>
        <v>111263861.85477369</v>
      </c>
      <c r="F368" s="12">
        <f t="shared" ca="1" si="73"/>
        <v>111235603.73294377</v>
      </c>
      <c r="G368" s="14">
        <f ca="1">G367*(1+Returns!G368)+AC368</f>
        <v>8783040.8849498257</v>
      </c>
      <c r="H368" s="14">
        <f ca="1">H367*(1+Returns!H368)+AD368</f>
        <v>11148409.427757341</v>
      </c>
      <c r="I368" s="14">
        <f ca="1">I367*(1+Returns!I368)+AE368</f>
        <v>5574873.6551522324</v>
      </c>
      <c r="J368" s="14">
        <f ca="1">J367*(1+Returns!J368)+AF368</f>
        <v>0</v>
      </c>
      <c r="K368" s="14">
        <f ca="1">K367*(1+Returns!K368)+AG368</f>
        <v>0</v>
      </c>
      <c r="L368" s="14">
        <f ca="1">L367*(1+Returns!L368)+AH368</f>
        <v>22296550.752401244</v>
      </c>
      <c r="M368" s="14">
        <f ca="1">M367*(1+Returns!M368)+AI368</f>
        <v>22297890.309095304</v>
      </c>
      <c r="N368" s="14">
        <f ca="1">N367*(1+Returns!N368)+AJ368-R368-T368</f>
        <v>41163096.825417742</v>
      </c>
      <c r="O368" s="17">
        <f ca="1">(Assumptions!$B$16 / 252)*F367</f>
        <v>3532.3249824066938</v>
      </c>
      <c r="P368" s="17">
        <f t="shared" ca="1" si="74"/>
        <v>28258.121829906919</v>
      </c>
      <c r="Q368" s="16">
        <f t="shared" si="75"/>
        <v>0</v>
      </c>
      <c r="R368" s="17">
        <f t="shared" si="76"/>
        <v>0</v>
      </c>
      <c r="S368" s="19">
        <f t="shared" si="77"/>
        <v>0</v>
      </c>
      <c r="T368" s="20">
        <f ca="1">IF(AND(S368=1,F367&gt;D367),[1]Assumptions!$B$19*(F367-D367),0)</f>
        <v>0</v>
      </c>
      <c r="U368" s="21">
        <f ca="1">OFFSET(Assumptions!$B$6,U$1-1,0)*$E368</f>
        <v>8901108.9483818952</v>
      </c>
      <c r="V368" s="21">
        <f ca="1">OFFSET(Assumptions!$B$6,V$1-1,0)*$E368</f>
        <v>11126386.185477369</v>
      </c>
      <c r="W368" s="21">
        <f ca="1">OFFSET(Assumptions!$B$6,W$1-1,0)*$E368</f>
        <v>5563193.0927386843</v>
      </c>
      <c r="X368" s="21">
        <f ca="1">OFFSET(Assumptions!$B$6,X$1-1,0)*$E368</f>
        <v>0</v>
      </c>
      <c r="Y368" s="21">
        <f ca="1">OFFSET(Assumptions!$B$6,Y$1-1,0)*$E368</f>
        <v>0</v>
      </c>
      <c r="Z368" s="21">
        <f ca="1">OFFSET(Assumptions!$B$6,Z$1-1,0)*$E368</f>
        <v>22252772.370954737</v>
      </c>
      <c r="AA368" s="21">
        <f ca="1">OFFSET(Assumptions!$B$6,AA$1-1,0)*$E368</f>
        <v>22252772.370954737</v>
      </c>
      <c r="AB368" s="21">
        <f ca="1">OFFSET(Assumptions!$B$6,AB$1-1,0)*$E368</f>
        <v>41167628.886266261</v>
      </c>
      <c r="AC368" s="24">
        <f t="shared" si="80"/>
        <v>0</v>
      </c>
      <c r="AD368" s="24">
        <f t="shared" si="82"/>
        <v>0</v>
      </c>
      <c r="AE368" s="24">
        <f t="shared" si="82"/>
        <v>0</v>
      </c>
      <c r="AF368" s="24">
        <f t="shared" si="82"/>
        <v>0</v>
      </c>
      <c r="AG368" s="24">
        <f t="shared" si="82"/>
        <v>0</v>
      </c>
      <c r="AH368" s="24">
        <f t="shared" si="82"/>
        <v>0</v>
      </c>
      <c r="AI368" s="24">
        <f t="shared" si="82"/>
        <v>0</v>
      </c>
      <c r="AJ368" s="24">
        <f t="shared" si="78"/>
        <v>0</v>
      </c>
      <c r="AK368" s="26">
        <f t="shared" ca="1" si="79"/>
        <v>-2.9328417311913491E-4</v>
      </c>
      <c r="AL368" s="34">
        <f t="shared" ca="1" si="81"/>
        <v>0.112356037329435</v>
      </c>
    </row>
    <row r="369" spans="1:38" x14ac:dyDescent="0.25">
      <c r="A369" s="4">
        <f t="shared" si="70"/>
        <v>8</v>
      </c>
      <c r="B369" s="4">
        <f t="shared" si="71"/>
        <v>2013</v>
      </c>
      <c r="C369" s="9">
        <v>41499</v>
      </c>
      <c r="D369" s="12">
        <f ca="1">(1+Returns!E369)*D368</f>
        <v>111419514.34018542</v>
      </c>
      <c r="E369" s="12">
        <f t="shared" ca="1" si="72"/>
        <v>111417954.93732668</v>
      </c>
      <c r="F369" s="12">
        <f t="shared" ca="1" si="73"/>
        <v>111386165.52648938</v>
      </c>
      <c r="G369" s="14">
        <f ca="1">G368*(1+Returns!G369)+AC369</f>
        <v>8903908.974661734</v>
      </c>
      <c r="H369" s="14">
        <f ca="1">H368*(1+Returns!H369)+AD369</f>
        <v>11152072.541010302</v>
      </c>
      <c r="I369" s="14">
        <f ca="1">I368*(1+Returns!I369)+AE369</f>
        <v>5576789.0023349384</v>
      </c>
      <c r="J369" s="14">
        <f ca="1">J368*(1+Returns!J369)+AF369</f>
        <v>0</v>
      </c>
      <c r="K369" s="14">
        <f ca="1">K368*(1+Returns!K369)+AG369</f>
        <v>0</v>
      </c>
      <c r="L369" s="14">
        <f ca="1">L368*(1+Returns!L369)+AH369</f>
        <v>22303843.397674352</v>
      </c>
      <c r="M369" s="14">
        <f ca="1">M368*(1+Returns!M369)+AI369</f>
        <v>22305350.742159195</v>
      </c>
      <c r="N369" s="14">
        <f ca="1">N368*(1+Returns!N369)+AJ369-R369-T369</f>
        <v>41175990.279486164</v>
      </c>
      <c r="O369" s="17">
        <f ca="1">(Assumptions!$B$16 / 252)*F368</f>
        <v>3531.2890073950402</v>
      </c>
      <c r="P369" s="17">
        <f t="shared" ca="1" si="74"/>
        <v>31789.410837301959</v>
      </c>
      <c r="Q369" s="16">
        <f t="shared" si="75"/>
        <v>0</v>
      </c>
      <c r="R369" s="17">
        <f t="shared" si="76"/>
        <v>0</v>
      </c>
      <c r="S369" s="19">
        <f t="shared" si="77"/>
        <v>0</v>
      </c>
      <c r="T369" s="20">
        <f ca="1">IF(AND(S369=1,F368&gt;D368),[1]Assumptions!$B$19*(F368-D368),0)</f>
        <v>0</v>
      </c>
      <c r="U369" s="21">
        <f ca="1">OFFSET(Assumptions!$B$6,U$1-1,0)*$E369</f>
        <v>8913436.394986134</v>
      </c>
      <c r="V369" s="21">
        <f ca="1">OFFSET(Assumptions!$B$6,V$1-1,0)*$E369</f>
        <v>11141795.493732668</v>
      </c>
      <c r="W369" s="21">
        <f ca="1">OFFSET(Assumptions!$B$6,W$1-1,0)*$E369</f>
        <v>5570897.7468663342</v>
      </c>
      <c r="X369" s="21">
        <f ca="1">OFFSET(Assumptions!$B$6,X$1-1,0)*$E369</f>
        <v>0</v>
      </c>
      <c r="Y369" s="21">
        <f ca="1">OFFSET(Assumptions!$B$6,Y$1-1,0)*$E369</f>
        <v>0</v>
      </c>
      <c r="Z369" s="21">
        <f ca="1">OFFSET(Assumptions!$B$6,Z$1-1,0)*$E369</f>
        <v>22283590.987465337</v>
      </c>
      <c r="AA369" s="21">
        <f ca="1">OFFSET(Assumptions!$B$6,AA$1-1,0)*$E369</f>
        <v>22283590.987465337</v>
      </c>
      <c r="AB369" s="21">
        <f ca="1">OFFSET(Assumptions!$B$6,AB$1-1,0)*$E369</f>
        <v>41224643.326810874</v>
      </c>
      <c r="AC369" s="24">
        <f t="shared" si="80"/>
        <v>0</v>
      </c>
      <c r="AD369" s="24">
        <f t="shared" si="82"/>
        <v>0</v>
      </c>
      <c r="AE369" s="24">
        <f t="shared" si="82"/>
        <v>0</v>
      </c>
      <c r="AF369" s="24">
        <f t="shared" si="82"/>
        <v>0</v>
      </c>
      <c r="AG369" s="24">
        <f t="shared" si="82"/>
        <v>0</v>
      </c>
      <c r="AH369" s="24">
        <f t="shared" si="82"/>
        <v>0</v>
      </c>
      <c r="AI369" s="24">
        <f t="shared" si="82"/>
        <v>0</v>
      </c>
      <c r="AJ369" s="24">
        <f t="shared" si="78"/>
        <v>0</v>
      </c>
      <c r="AK369" s="26">
        <f t="shared" ca="1" si="79"/>
        <v>1.3535395906787429E-3</v>
      </c>
      <c r="AL369" s="34">
        <f t="shared" ca="1" si="81"/>
        <v>0.113861655264891</v>
      </c>
    </row>
    <row r="370" spans="1:38" x14ac:dyDescent="0.25">
      <c r="A370" s="4">
        <f t="shared" si="70"/>
        <v>8</v>
      </c>
      <c r="B370" s="4">
        <f t="shared" si="71"/>
        <v>2013</v>
      </c>
      <c r="C370" s="9">
        <v>41500</v>
      </c>
      <c r="D370" s="12">
        <f ca="1">(1+Returns!E370)*D369</f>
        <v>111454447.70051649</v>
      </c>
      <c r="E370" s="12">
        <f t="shared" ca="1" si="72"/>
        <v>111571597.604159</v>
      </c>
      <c r="F370" s="12">
        <f t="shared" ca="1" si="73"/>
        <v>111536272.12457483</v>
      </c>
      <c r="G370" s="14">
        <f ca="1">G369*(1+Returns!G370)+AC370</f>
        <v>9024315.8670332059</v>
      </c>
      <c r="H370" s="14">
        <f ca="1">H369*(1+Returns!H370)+AD370</f>
        <v>11155736.857878791</v>
      </c>
      <c r="I370" s="14">
        <f ca="1">I369*(1+Returns!I370)+AE370</f>
        <v>5578705.0075692981</v>
      </c>
      <c r="J370" s="14">
        <f ca="1">J369*(1+Returns!J370)+AF370</f>
        <v>0</v>
      </c>
      <c r="K370" s="14">
        <f ca="1">K369*(1+Returns!K370)+AG370</f>
        <v>0</v>
      </c>
      <c r="L370" s="14">
        <f ca="1">L369*(1+Returns!L370)+AH370</f>
        <v>22311138.428189717</v>
      </c>
      <c r="M370" s="14">
        <f ca="1">M369*(1+Returns!M370)+AI370</f>
        <v>22312813.671336427</v>
      </c>
      <c r="N370" s="14">
        <f ca="1">N369*(1+Returns!N370)+AJ370-R370-T370</f>
        <v>41188887.772151552</v>
      </c>
      <c r="O370" s="17">
        <f ca="1">(Assumptions!$B$16 / 252)*F369</f>
        <v>3536.0687468726783</v>
      </c>
      <c r="P370" s="17">
        <f t="shared" ca="1" si="74"/>
        <v>35325.479584174638</v>
      </c>
      <c r="Q370" s="16">
        <f t="shared" si="75"/>
        <v>0</v>
      </c>
      <c r="R370" s="17">
        <f t="shared" si="76"/>
        <v>0</v>
      </c>
      <c r="S370" s="19">
        <f t="shared" si="77"/>
        <v>0</v>
      </c>
      <c r="T370" s="20">
        <f ca="1">IF(AND(S370=1,F369&gt;D369),[1]Assumptions!$B$19*(F369-D369),0)</f>
        <v>0</v>
      </c>
      <c r="U370" s="21">
        <f ca="1">OFFSET(Assumptions!$B$6,U$1-1,0)*$E370</f>
        <v>8925727.8083327208</v>
      </c>
      <c r="V370" s="21">
        <f ca="1">OFFSET(Assumptions!$B$6,V$1-1,0)*$E370</f>
        <v>11157159.7604159</v>
      </c>
      <c r="W370" s="21">
        <f ca="1">OFFSET(Assumptions!$B$6,W$1-1,0)*$E370</f>
        <v>5578579.8802079502</v>
      </c>
      <c r="X370" s="21">
        <f ca="1">OFFSET(Assumptions!$B$6,X$1-1,0)*$E370</f>
        <v>0</v>
      </c>
      <c r="Y370" s="21">
        <f ca="1">OFFSET(Assumptions!$B$6,Y$1-1,0)*$E370</f>
        <v>0</v>
      </c>
      <c r="Z370" s="21">
        <f ca="1">OFFSET(Assumptions!$B$6,Z$1-1,0)*$E370</f>
        <v>22314319.520831801</v>
      </c>
      <c r="AA370" s="21">
        <f ca="1">OFFSET(Assumptions!$B$6,AA$1-1,0)*$E370</f>
        <v>22314319.520831801</v>
      </c>
      <c r="AB370" s="21">
        <f ca="1">OFFSET(Assumptions!$B$6,AB$1-1,0)*$E370</f>
        <v>41281491.113538831</v>
      </c>
      <c r="AC370" s="24">
        <f t="shared" si="80"/>
        <v>0</v>
      </c>
      <c r="AD370" s="24">
        <f t="shared" si="82"/>
        <v>0</v>
      </c>
      <c r="AE370" s="24">
        <f t="shared" si="82"/>
        <v>0</v>
      </c>
      <c r="AF370" s="24">
        <f t="shared" si="82"/>
        <v>0</v>
      </c>
      <c r="AG370" s="24">
        <f t="shared" si="82"/>
        <v>0</v>
      </c>
      <c r="AH370" s="24">
        <f t="shared" si="82"/>
        <v>0</v>
      </c>
      <c r="AI370" s="24">
        <f t="shared" si="82"/>
        <v>0</v>
      </c>
      <c r="AJ370" s="24">
        <f t="shared" si="78"/>
        <v>0</v>
      </c>
      <c r="AK370" s="26">
        <f t="shared" ca="1" si="79"/>
        <v>1.3476233549825078E-3</v>
      </c>
      <c r="AL370" s="34">
        <f t="shared" ca="1" si="81"/>
        <v>0.11536272124574554</v>
      </c>
    </row>
    <row r="371" spans="1:38" x14ac:dyDescent="0.25">
      <c r="A371" s="4">
        <f t="shared" si="70"/>
        <v>8</v>
      </c>
      <c r="B371" s="4">
        <f t="shared" si="71"/>
        <v>2013</v>
      </c>
      <c r="C371" s="9">
        <v>41501</v>
      </c>
      <c r="D371" s="12">
        <f ca="1">(1+Returns!E371)*D370</f>
        <v>111489392.01350403</v>
      </c>
      <c r="E371" s="12">
        <f t="shared" ca="1" si="72"/>
        <v>111571817.01894009</v>
      </c>
      <c r="F371" s="12">
        <f t="shared" ca="1" si="73"/>
        <v>111532950.70532021</v>
      </c>
      <c r="G371" s="14">
        <f ca="1">G370*(1+Returns!G371)+AC371</f>
        <v>8991288.7222318593</v>
      </c>
      <c r="H371" s="14">
        <f ca="1">H370*(1+Returns!H371)+AD371</f>
        <v>11159402.378758289</v>
      </c>
      <c r="I371" s="14">
        <f ca="1">I370*(1+Returns!I371)+AE371</f>
        <v>5580621.6710813977</v>
      </c>
      <c r="J371" s="14">
        <f ca="1">J370*(1+Returns!J371)+AF371</f>
        <v>0</v>
      </c>
      <c r="K371" s="14">
        <f ca="1">K370*(1+Returns!K371)+AG371</f>
        <v>0</v>
      </c>
      <c r="L371" s="14">
        <f ca="1">L370*(1+Returns!L371)+AH371</f>
        <v>22318435.844727494</v>
      </c>
      <c r="M371" s="14">
        <f ca="1">M370*(1+Returns!M371)+AI371</f>
        <v>22320279.097462151</v>
      </c>
      <c r="N371" s="14">
        <f ca="1">N370*(1+Returns!N371)+AJ371-R371-T371</f>
        <v>41201789.304678902</v>
      </c>
      <c r="O371" s="17">
        <f ca="1">(Assumptions!$B$16 / 252)*F370</f>
        <v>3540.8340357007878</v>
      </c>
      <c r="P371" s="17">
        <f t="shared" ca="1" si="74"/>
        <v>38866.313619875429</v>
      </c>
      <c r="Q371" s="16">
        <f t="shared" si="75"/>
        <v>0</v>
      </c>
      <c r="R371" s="17">
        <f t="shared" si="76"/>
        <v>0</v>
      </c>
      <c r="S371" s="19">
        <f t="shared" si="77"/>
        <v>0</v>
      </c>
      <c r="T371" s="20">
        <f ca="1">IF(AND(S371=1,F370&gt;D370),[1]Assumptions!$B$19*(F370-D370),0)</f>
        <v>0</v>
      </c>
      <c r="U371" s="21">
        <f ca="1">OFFSET(Assumptions!$B$6,U$1-1,0)*$E371</f>
        <v>8925745.3615152072</v>
      </c>
      <c r="V371" s="21">
        <f ca="1">OFFSET(Assumptions!$B$6,V$1-1,0)*$E371</f>
        <v>11157181.701894009</v>
      </c>
      <c r="W371" s="21">
        <f ca="1">OFFSET(Assumptions!$B$6,W$1-1,0)*$E371</f>
        <v>5578590.8509470047</v>
      </c>
      <c r="X371" s="21">
        <f ca="1">OFFSET(Assumptions!$B$6,X$1-1,0)*$E371</f>
        <v>0</v>
      </c>
      <c r="Y371" s="21">
        <f ca="1">OFFSET(Assumptions!$B$6,Y$1-1,0)*$E371</f>
        <v>0</v>
      </c>
      <c r="Z371" s="21">
        <f ca="1">OFFSET(Assumptions!$B$6,Z$1-1,0)*$E371</f>
        <v>22314363.403788019</v>
      </c>
      <c r="AA371" s="21">
        <f ca="1">OFFSET(Assumptions!$B$6,AA$1-1,0)*$E371</f>
        <v>22314363.403788019</v>
      </c>
      <c r="AB371" s="21">
        <f ca="1">OFFSET(Assumptions!$B$6,AB$1-1,0)*$E371</f>
        <v>41281572.297007836</v>
      </c>
      <c r="AC371" s="24">
        <f t="shared" si="80"/>
        <v>0</v>
      </c>
      <c r="AD371" s="24">
        <f t="shared" si="82"/>
        <v>0</v>
      </c>
      <c r="AE371" s="24">
        <f t="shared" si="82"/>
        <v>0</v>
      </c>
      <c r="AF371" s="24">
        <f t="shared" si="82"/>
        <v>0</v>
      </c>
      <c r="AG371" s="24">
        <f t="shared" si="82"/>
        <v>0</v>
      </c>
      <c r="AH371" s="24">
        <f t="shared" si="82"/>
        <v>0</v>
      </c>
      <c r="AI371" s="24">
        <f t="shared" si="82"/>
        <v>0</v>
      </c>
      <c r="AJ371" s="24">
        <f t="shared" si="78"/>
        <v>0</v>
      </c>
      <c r="AK371" s="26">
        <f t="shared" ca="1" si="79"/>
        <v>-2.9778826128423752E-5</v>
      </c>
      <c r="AL371" s="34">
        <f t="shared" ca="1" si="81"/>
        <v>0.11532950705319944</v>
      </c>
    </row>
    <row r="372" spans="1:38" x14ac:dyDescent="0.25">
      <c r="A372" s="4">
        <f t="shared" si="70"/>
        <v>8</v>
      </c>
      <c r="B372" s="4">
        <f t="shared" si="71"/>
        <v>2013</v>
      </c>
      <c r="C372" s="9">
        <v>41502</v>
      </c>
      <c r="D372" s="12">
        <f ca="1">(1+Returns!E372)*D371</f>
        <v>111524347.28258201</v>
      </c>
      <c r="E372" s="12">
        <f t="shared" ca="1" si="72"/>
        <v>111793231.43197209</v>
      </c>
      <c r="F372" s="12">
        <f t="shared" ca="1" si="73"/>
        <v>111750824.38975839</v>
      </c>
      <c r="G372" s="14">
        <f ca="1">G371*(1+Returns!G372)+AC372</f>
        <v>9179445.787056772</v>
      </c>
      <c r="H372" s="14">
        <f ca="1">H371*(1+Returns!H372)+AD372</f>
        <v>11163069.104044406</v>
      </c>
      <c r="I372" s="14">
        <f ca="1">I371*(1+Returns!I372)+AE372</f>
        <v>5582538.9930973994</v>
      </c>
      <c r="J372" s="14">
        <f ca="1">J371*(1+Returns!J372)+AF372</f>
        <v>0</v>
      </c>
      <c r="K372" s="14">
        <f ca="1">K371*(1+Returns!K372)+AG372</f>
        <v>0</v>
      </c>
      <c r="L372" s="14">
        <f ca="1">L371*(1+Returns!L372)+AH372</f>
        <v>22325735.648068093</v>
      </c>
      <c r="M372" s="14">
        <f ca="1">M371*(1+Returns!M372)+AI372</f>
        <v>22327747.021371797</v>
      </c>
      <c r="N372" s="14">
        <f ca="1">N371*(1+Returns!N372)+AJ372-R372-T372</f>
        <v>41214694.878333621</v>
      </c>
      <c r="O372" s="17">
        <f ca="1">(Assumptions!$B$16 / 252)*F371</f>
        <v>3540.7285938196892</v>
      </c>
      <c r="P372" s="17">
        <f t="shared" ca="1" si="74"/>
        <v>42407.042213695117</v>
      </c>
      <c r="Q372" s="16">
        <f t="shared" si="75"/>
        <v>0</v>
      </c>
      <c r="R372" s="17">
        <f t="shared" si="76"/>
        <v>0</v>
      </c>
      <c r="S372" s="19">
        <f t="shared" si="77"/>
        <v>0</v>
      </c>
      <c r="T372" s="20">
        <f ca="1">IF(AND(S372=1,F371&gt;D371),[1]Assumptions!$B$19*(F371-D371),0)</f>
        <v>0</v>
      </c>
      <c r="U372" s="21">
        <f ca="1">OFFSET(Assumptions!$B$6,U$1-1,0)*$E372</f>
        <v>8943458.5145577677</v>
      </c>
      <c r="V372" s="21">
        <f ca="1">OFFSET(Assumptions!$B$6,V$1-1,0)*$E372</f>
        <v>11179323.143197209</v>
      </c>
      <c r="W372" s="21">
        <f ca="1">OFFSET(Assumptions!$B$6,W$1-1,0)*$E372</f>
        <v>5589661.5715986043</v>
      </c>
      <c r="X372" s="21">
        <f ca="1">OFFSET(Assumptions!$B$6,X$1-1,0)*$E372</f>
        <v>0</v>
      </c>
      <c r="Y372" s="21">
        <f ca="1">OFFSET(Assumptions!$B$6,Y$1-1,0)*$E372</f>
        <v>0</v>
      </c>
      <c r="Z372" s="21">
        <f ca="1">OFFSET(Assumptions!$B$6,Z$1-1,0)*$E372</f>
        <v>22358646.286394417</v>
      </c>
      <c r="AA372" s="21">
        <f ca="1">OFFSET(Assumptions!$B$6,AA$1-1,0)*$E372</f>
        <v>22358646.286394417</v>
      </c>
      <c r="AB372" s="21">
        <f ca="1">OFFSET(Assumptions!$B$6,AB$1-1,0)*$E372</f>
        <v>41363495.629829675</v>
      </c>
      <c r="AC372" s="24">
        <f t="shared" si="80"/>
        <v>0</v>
      </c>
      <c r="AD372" s="24">
        <f t="shared" si="82"/>
        <v>0</v>
      </c>
      <c r="AE372" s="24">
        <f t="shared" si="82"/>
        <v>0</v>
      </c>
      <c r="AF372" s="24">
        <f t="shared" si="82"/>
        <v>0</v>
      </c>
      <c r="AG372" s="24">
        <f t="shared" si="82"/>
        <v>0</v>
      </c>
      <c r="AH372" s="24">
        <f t="shared" si="82"/>
        <v>0</v>
      </c>
      <c r="AI372" s="24">
        <f t="shared" si="82"/>
        <v>0</v>
      </c>
      <c r="AJ372" s="24">
        <f t="shared" si="78"/>
        <v>0</v>
      </c>
      <c r="AK372" s="26">
        <f t="shared" ca="1" si="79"/>
        <v>1.9534467891360041E-3</v>
      </c>
      <c r="AL372" s="34">
        <f t="shared" ca="1" si="81"/>
        <v>0.11750824389758119</v>
      </c>
    </row>
    <row r="373" spans="1:38" x14ac:dyDescent="0.25">
      <c r="A373" s="4">
        <f t="shared" si="70"/>
        <v>8</v>
      </c>
      <c r="B373" s="4">
        <f t="shared" si="71"/>
        <v>2013</v>
      </c>
      <c r="C373" s="9">
        <v>41505</v>
      </c>
      <c r="D373" s="12">
        <f ca="1">(1+Returns!E373)*D372</f>
        <v>111559313.51118551</v>
      </c>
      <c r="E373" s="12">
        <f t="shared" ca="1" si="72"/>
        <v>112189650.90964988</v>
      </c>
      <c r="F373" s="12">
        <f t="shared" ca="1" si="73"/>
        <v>112143696.22221746</v>
      </c>
      <c r="G373" s="14">
        <f ca="1">G372*(1+Returns!G373)+AC373</f>
        <v>9542597.1243987046</v>
      </c>
      <c r="H373" s="14">
        <f ca="1">H372*(1+Returns!H373)+AD373</f>
        <v>11166737.034132883</v>
      </c>
      <c r="I373" s="14">
        <f ca="1">I372*(1+Returns!I373)+AE373</f>
        <v>5584456.9738435447</v>
      </c>
      <c r="J373" s="14">
        <f ca="1">J372*(1+Returns!J373)+AF373</f>
        <v>0</v>
      </c>
      <c r="K373" s="14">
        <f ca="1">K372*(1+Returns!K373)+AG373</f>
        <v>0</v>
      </c>
      <c r="L373" s="14">
        <f ca="1">L372*(1+Returns!L373)+AH373</f>
        <v>22333037.838992175</v>
      </c>
      <c r="M373" s="14">
        <f ca="1">M372*(1+Returns!M373)+AI373</f>
        <v>22335217.443901073</v>
      </c>
      <c r="N373" s="14">
        <f ca="1">N372*(1+Returns!N373)+AJ373-R373-T373</f>
        <v>41227604.494381502</v>
      </c>
      <c r="O373" s="17">
        <f ca="1">(Assumptions!$B$16 / 252)*F372</f>
        <v>3547.6452187224886</v>
      </c>
      <c r="P373" s="17">
        <f t="shared" ca="1" si="74"/>
        <v>45954.687432417602</v>
      </c>
      <c r="Q373" s="16">
        <f t="shared" si="75"/>
        <v>0</v>
      </c>
      <c r="R373" s="17">
        <f t="shared" si="76"/>
        <v>0</v>
      </c>
      <c r="S373" s="19">
        <f t="shared" si="77"/>
        <v>0</v>
      </c>
      <c r="T373" s="20">
        <f ca="1">IF(AND(S373=1,F372&gt;D372),[1]Assumptions!$B$19*(F372-D372),0)</f>
        <v>0</v>
      </c>
      <c r="U373" s="21">
        <f ca="1">OFFSET(Assumptions!$B$6,U$1-1,0)*$E373</f>
        <v>8975172.0727719907</v>
      </c>
      <c r="V373" s="21">
        <f ca="1">OFFSET(Assumptions!$B$6,V$1-1,0)*$E373</f>
        <v>11218965.090964988</v>
      </c>
      <c r="W373" s="21">
        <f ca="1">OFFSET(Assumptions!$B$6,W$1-1,0)*$E373</f>
        <v>5609482.5454824939</v>
      </c>
      <c r="X373" s="21">
        <f ca="1">OFFSET(Assumptions!$B$6,X$1-1,0)*$E373</f>
        <v>0</v>
      </c>
      <c r="Y373" s="21">
        <f ca="1">OFFSET(Assumptions!$B$6,Y$1-1,0)*$E373</f>
        <v>0</v>
      </c>
      <c r="Z373" s="21">
        <f ca="1">OFFSET(Assumptions!$B$6,Z$1-1,0)*$E373</f>
        <v>22437930.181929976</v>
      </c>
      <c r="AA373" s="21">
        <f ca="1">OFFSET(Assumptions!$B$6,AA$1-1,0)*$E373</f>
        <v>22437930.181929976</v>
      </c>
      <c r="AB373" s="21">
        <f ca="1">OFFSET(Assumptions!$B$6,AB$1-1,0)*$E373</f>
        <v>41510170.836570457</v>
      </c>
      <c r="AC373" s="24">
        <f t="shared" si="80"/>
        <v>0</v>
      </c>
      <c r="AD373" s="24">
        <f t="shared" si="82"/>
        <v>0</v>
      </c>
      <c r="AE373" s="24">
        <f t="shared" si="82"/>
        <v>0</v>
      </c>
      <c r="AF373" s="24">
        <f t="shared" si="82"/>
        <v>0</v>
      </c>
      <c r="AG373" s="24">
        <f t="shared" si="82"/>
        <v>0</v>
      </c>
      <c r="AH373" s="24">
        <f t="shared" si="82"/>
        <v>0</v>
      </c>
      <c r="AI373" s="24">
        <f t="shared" si="82"/>
        <v>0</v>
      </c>
      <c r="AJ373" s="24">
        <f t="shared" si="78"/>
        <v>0</v>
      </c>
      <c r="AK373" s="26">
        <f t="shared" ca="1" si="79"/>
        <v>3.5156056754339637E-3</v>
      </c>
      <c r="AL373" s="34">
        <f t="shared" ca="1" si="81"/>
        <v>0.12143696222217182</v>
      </c>
    </row>
    <row r="374" spans="1:38" x14ac:dyDescent="0.25">
      <c r="A374" s="4">
        <f t="shared" si="70"/>
        <v>8</v>
      </c>
      <c r="B374" s="4">
        <f t="shared" si="71"/>
        <v>2013</v>
      </c>
      <c r="C374" s="9">
        <v>41506</v>
      </c>
      <c r="D374" s="12">
        <f ca="1">(1+Returns!E374)*D373</f>
        <v>111594290.70275067</v>
      </c>
      <c r="E374" s="12">
        <f t="shared" ca="1" si="72"/>
        <v>112410655.36242947</v>
      </c>
      <c r="F374" s="12">
        <f t="shared" ca="1" si="73"/>
        <v>112361140.55765666</v>
      </c>
      <c r="G374" s="14">
        <f ca="1">G373*(1+Returns!G374)+AC374</f>
        <v>9730322.6412083507</v>
      </c>
      <c r="H374" s="14">
        <f ca="1">H373*(1+Returns!H374)+AD374</f>
        <v>11170406.169419592</v>
      </c>
      <c r="I374" s="14">
        <f ca="1">I373*(1+Returns!I374)+AE374</f>
        <v>5586375.6135461517</v>
      </c>
      <c r="J374" s="14">
        <f ca="1">J373*(1+Returns!J374)+AF374</f>
        <v>0</v>
      </c>
      <c r="K374" s="14">
        <f ca="1">K373*(1+Returns!K374)+AG374</f>
        <v>0</v>
      </c>
      <c r="L374" s="14">
        <f ca="1">L373*(1+Returns!L374)+AH374</f>
        <v>22340342.418280661</v>
      </c>
      <c r="M374" s="14">
        <f ca="1">M373*(1+Returns!M374)+AI374</f>
        <v>22342690.365885969</v>
      </c>
      <c r="N374" s="14">
        <f ca="1">N373*(1+Returns!N374)+AJ374-R374-T374</f>
        <v>41240518.154088736</v>
      </c>
      <c r="O374" s="17">
        <f ca="1">(Assumptions!$B$16 / 252)*F373</f>
        <v>3560.1173403878556</v>
      </c>
      <c r="P374" s="17">
        <f t="shared" ca="1" si="74"/>
        <v>49514.804772805459</v>
      </c>
      <c r="Q374" s="16">
        <f t="shared" si="75"/>
        <v>0</v>
      </c>
      <c r="R374" s="17">
        <f t="shared" si="76"/>
        <v>0</v>
      </c>
      <c r="S374" s="19">
        <f t="shared" si="77"/>
        <v>0</v>
      </c>
      <c r="T374" s="20">
        <f ca="1">IF(AND(S374=1,F373&gt;D373),[1]Assumptions!$B$19*(F373-D373),0)</f>
        <v>0</v>
      </c>
      <c r="U374" s="21">
        <f ca="1">OFFSET(Assumptions!$B$6,U$1-1,0)*$E374</f>
        <v>8992852.4289943576</v>
      </c>
      <c r="V374" s="21">
        <f ca="1">OFFSET(Assumptions!$B$6,V$1-1,0)*$E374</f>
        <v>11241065.536242947</v>
      </c>
      <c r="W374" s="21">
        <f ca="1">OFFSET(Assumptions!$B$6,W$1-1,0)*$E374</f>
        <v>5620532.7681214735</v>
      </c>
      <c r="X374" s="21">
        <f ca="1">OFFSET(Assumptions!$B$6,X$1-1,0)*$E374</f>
        <v>0</v>
      </c>
      <c r="Y374" s="21">
        <f ca="1">OFFSET(Assumptions!$B$6,Y$1-1,0)*$E374</f>
        <v>0</v>
      </c>
      <c r="Z374" s="21">
        <f ca="1">OFFSET(Assumptions!$B$6,Z$1-1,0)*$E374</f>
        <v>22482131.072485894</v>
      </c>
      <c r="AA374" s="21">
        <f ca="1">OFFSET(Assumptions!$B$6,AA$1-1,0)*$E374</f>
        <v>22482131.072485894</v>
      </c>
      <c r="AB374" s="21">
        <f ca="1">OFFSET(Assumptions!$B$6,AB$1-1,0)*$E374</f>
        <v>41591942.484098904</v>
      </c>
      <c r="AC374" s="24">
        <f t="shared" si="80"/>
        <v>0</v>
      </c>
      <c r="AD374" s="24">
        <f t="shared" si="82"/>
        <v>0</v>
      </c>
      <c r="AE374" s="24">
        <f t="shared" si="82"/>
        <v>0</v>
      </c>
      <c r="AF374" s="24">
        <f t="shared" si="82"/>
        <v>0</v>
      </c>
      <c r="AG374" s="24">
        <f t="shared" si="82"/>
        <v>0</v>
      </c>
      <c r="AH374" s="24">
        <f t="shared" si="82"/>
        <v>0</v>
      </c>
      <c r="AI374" s="24">
        <f t="shared" si="82"/>
        <v>0</v>
      </c>
      <c r="AJ374" s="24">
        <f t="shared" si="78"/>
        <v>0</v>
      </c>
      <c r="AK374" s="26">
        <f t="shared" ca="1" si="79"/>
        <v>1.9389795660769149E-3</v>
      </c>
      <c r="AL374" s="34">
        <f t="shared" ca="1" si="81"/>
        <v>0.12361140557656403</v>
      </c>
    </row>
    <row r="375" spans="1:38" x14ac:dyDescent="0.25">
      <c r="A375" s="4">
        <f t="shared" si="70"/>
        <v>8</v>
      </c>
      <c r="B375" s="4">
        <f t="shared" si="71"/>
        <v>2013</v>
      </c>
      <c r="C375" s="9">
        <v>41507</v>
      </c>
      <c r="D375" s="12">
        <f ca="1">(1+Returns!E375)*D374</f>
        <v>111629278.86071469</v>
      </c>
      <c r="E375" s="12">
        <f t="shared" ca="1" si="72"/>
        <v>112290026.85816613</v>
      </c>
      <c r="F375" s="12">
        <f t="shared" ca="1" si="73"/>
        <v>112236945.03305817</v>
      </c>
      <c r="G375" s="14">
        <f ca="1">G374*(1+Returns!G375)+AC375</f>
        <v>9576404.4018345922</v>
      </c>
      <c r="H375" s="14">
        <f ca="1">H374*(1+Returns!H375)+AD375</f>
        <v>11174076.510300532</v>
      </c>
      <c r="I375" s="14">
        <f ca="1">I374*(1+Returns!I375)+AE375</f>
        <v>5588294.9124316163</v>
      </c>
      <c r="J375" s="14">
        <f ca="1">J374*(1+Returns!J375)+AF375</f>
        <v>0</v>
      </c>
      <c r="K375" s="14">
        <f ca="1">K374*(1+Returns!K375)+AG375</f>
        <v>0</v>
      </c>
      <c r="L375" s="14">
        <f ca="1">L374*(1+Returns!L375)+AH375</f>
        <v>22347649.386714723</v>
      </c>
      <c r="M375" s="14">
        <f ca="1">M374*(1+Returns!M375)+AI375</f>
        <v>22350165.788162753</v>
      </c>
      <c r="N375" s="14">
        <f ca="1">N374*(1+Returns!N375)+AJ375-R375-T375</f>
        <v>41253435.858721912</v>
      </c>
      <c r="O375" s="17">
        <f ca="1">(Assumptions!$B$16 / 252)*F374</f>
        <v>3567.0203351637033</v>
      </c>
      <c r="P375" s="17">
        <f t="shared" ca="1" si="74"/>
        <v>53081.825107969162</v>
      </c>
      <c r="Q375" s="16">
        <f t="shared" si="75"/>
        <v>0</v>
      </c>
      <c r="R375" s="17">
        <f t="shared" si="76"/>
        <v>0</v>
      </c>
      <c r="S375" s="19">
        <f t="shared" si="77"/>
        <v>0</v>
      </c>
      <c r="T375" s="20">
        <f ca="1">IF(AND(S375=1,F374&gt;D374),[1]Assumptions!$B$19*(F374-D374),0)</f>
        <v>0</v>
      </c>
      <c r="U375" s="21">
        <f ca="1">OFFSET(Assumptions!$B$6,U$1-1,0)*$E375</f>
        <v>8983202.1486532912</v>
      </c>
      <c r="V375" s="21">
        <f ca="1">OFFSET(Assumptions!$B$6,V$1-1,0)*$E375</f>
        <v>11229002.685816614</v>
      </c>
      <c r="W375" s="21">
        <f ca="1">OFFSET(Assumptions!$B$6,W$1-1,0)*$E375</f>
        <v>5614501.342908307</v>
      </c>
      <c r="X375" s="21">
        <f ca="1">OFFSET(Assumptions!$B$6,X$1-1,0)*$E375</f>
        <v>0</v>
      </c>
      <c r="Y375" s="21">
        <f ca="1">OFFSET(Assumptions!$B$6,Y$1-1,0)*$E375</f>
        <v>0</v>
      </c>
      <c r="Z375" s="21">
        <f ca="1">OFFSET(Assumptions!$B$6,Z$1-1,0)*$E375</f>
        <v>22458005.371633228</v>
      </c>
      <c r="AA375" s="21">
        <f ca="1">OFFSET(Assumptions!$B$6,AA$1-1,0)*$E375</f>
        <v>22458005.371633228</v>
      </c>
      <c r="AB375" s="21">
        <f ca="1">OFFSET(Assumptions!$B$6,AB$1-1,0)*$E375</f>
        <v>41547309.937521465</v>
      </c>
      <c r="AC375" s="24">
        <f t="shared" si="80"/>
        <v>0</v>
      </c>
      <c r="AD375" s="24">
        <f t="shared" si="82"/>
        <v>0</v>
      </c>
      <c r="AE375" s="24">
        <f t="shared" si="82"/>
        <v>0</v>
      </c>
      <c r="AF375" s="24">
        <f t="shared" si="82"/>
        <v>0</v>
      </c>
      <c r="AG375" s="24">
        <f t="shared" si="82"/>
        <v>0</v>
      </c>
      <c r="AH375" s="24">
        <f t="shared" si="82"/>
        <v>0</v>
      </c>
      <c r="AI375" s="24">
        <f t="shared" si="82"/>
        <v>0</v>
      </c>
      <c r="AJ375" s="24">
        <f t="shared" si="78"/>
        <v>0</v>
      </c>
      <c r="AK375" s="26">
        <f t="shared" ca="1" si="79"/>
        <v>-1.1053245275199908E-3</v>
      </c>
      <c r="AL375" s="34">
        <f t="shared" ca="1" si="81"/>
        <v>0.122369450330579</v>
      </c>
    </row>
    <row r="376" spans="1:38" x14ac:dyDescent="0.25">
      <c r="A376" s="4">
        <f t="shared" si="70"/>
        <v>8</v>
      </c>
      <c r="B376" s="4">
        <f t="shared" si="71"/>
        <v>2013</v>
      </c>
      <c r="C376" s="9">
        <v>41508</v>
      </c>
      <c r="D376" s="12">
        <f ca="1">(1+Returns!E376)*D375</f>
        <v>111664277.98851588</v>
      </c>
      <c r="E376" s="12">
        <f t="shared" ca="1" si="72"/>
        <v>112464285.96019478</v>
      </c>
      <c r="F376" s="12">
        <f t="shared" ca="1" si="73"/>
        <v>112407641.05746672</v>
      </c>
      <c r="G376" s="14">
        <f ca="1">G375*(1+Returns!G376)+AC376</f>
        <v>9717362.966104744</v>
      </c>
      <c r="H376" s="14">
        <f ca="1">H375*(1+Returns!H376)+AD376</f>
        <v>11177748.057171835</v>
      </c>
      <c r="I376" s="14">
        <f ca="1">I375*(1+Returns!I376)+AE376</f>
        <v>5590214.8707264131</v>
      </c>
      <c r="J376" s="14">
        <f ca="1">J375*(1+Returns!J376)+AF376</f>
        <v>0</v>
      </c>
      <c r="K376" s="14">
        <f ca="1">K375*(1+Returns!K376)+AG376</f>
        <v>0</v>
      </c>
      <c r="L376" s="14">
        <f ca="1">L375*(1+Returns!L376)+AH376</f>
        <v>22354958.745075792</v>
      </c>
      <c r="M376" s="14">
        <f ca="1">M375*(1+Returns!M376)+AI376</f>
        <v>22357643.711567976</v>
      </c>
      <c r="N376" s="14">
        <f ca="1">N375*(1+Returns!N376)+AJ376-R376-T376</f>
        <v>41266357.609548017</v>
      </c>
      <c r="O376" s="17">
        <f ca="1">(Assumptions!$B$16 / 252)*F375</f>
        <v>3563.0776200970845</v>
      </c>
      <c r="P376" s="17">
        <f t="shared" ca="1" si="74"/>
        <v>56644.902728066249</v>
      </c>
      <c r="Q376" s="16">
        <f t="shared" si="75"/>
        <v>0</v>
      </c>
      <c r="R376" s="17">
        <f t="shared" si="76"/>
        <v>0</v>
      </c>
      <c r="S376" s="19">
        <f t="shared" si="77"/>
        <v>0</v>
      </c>
      <c r="T376" s="20">
        <f ca="1">IF(AND(S376=1,F375&gt;D375),[1]Assumptions!$B$19*(F375-D375),0)</f>
        <v>0</v>
      </c>
      <c r="U376" s="21">
        <f ca="1">OFFSET(Assumptions!$B$6,U$1-1,0)*$E376</f>
        <v>8997142.8768155836</v>
      </c>
      <c r="V376" s="21">
        <f ca="1">OFFSET(Assumptions!$B$6,V$1-1,0)*$E376</f>
        <v>11246428.596019479</v>
      </c>
      <c r="W376" s="21">
        <f ca="1">OFFSET(Assumptions!$B$6,W$1-1,0)*$E376</f>
        <v>5623214.2980097393</v>
      </c>
      <c r="X376" s="21">
        <f ca="1">OFFSET(Assumptions!$B$6,X$1-1,0)*$E376</f>
        <v>0</v>
      </c>
      <c r="Y376" s="21">
        <f ca="1">OFFSET(Assumptions!$B$6,Y$1-1,0)*$E376</f>
        <v>0</v>
      </c>
      <c r="Z376" s="21">
        <f ca="1">OFFSET(Assumptions!$B$6,Z$1-1,0)*$E376</f>
        <v>22492857.192038957</v>
      </c>
      <c r="AA376" s="21">
        <f ca="1">OFFSET(Assumptions!$B$6,AA$1-1,0)*$E376</f>
        <v>22492857.192038957</v>
      </c>
      <c r="AB376" s="21">
        <f ca="1">OFFSET(Assumptions!$B$6,AB$1-1,0)*$E376</f>
        <v>41611785.805272065</v>
      </c>
      <c r="AC376" s="24">
        <f t="shared" si="80"/>
        <v>0</v>
      </c>
      <c r="AD376" s="24">
        <f t="shared" si="82"/>
        <v>0</v>
      </c>
      <c r="AE376" s="24">
        <f t="shared" si="82"/>
        <v>0</v>
      </c>
      <c r="AF376" s="24">
        <f t="shared" si="82"/>
        <v>0</v>
      </c>
      <c r="AG376" s="24">
        <f t="shared" si="82"/>
        <v>0</v>
      </c>
      <c r="AH376" s="24">
        <f t="shared" si="82"/>
        <v>0</v>
      </c>
      <c r="AI376" s="24">
        <f t="shared" si="82"/>
        <v>0</v>
      </c>
      <c r="AJ376" s="24">
        <f t="shared" si="78"/>
        <v>0</v>
      </c>
      <c r="AK376" s="26">
        <f t="shared" ca="1" si="79"/>
        <v>1.5208541568756395E-3</v>
      </c>
      <c r="AL376" s="34">
        <f t="shared" ca="1" si="81"/>
        <v>0.12407641057466456</v>
      </c>
    </row>
    <row r="377" spans="1:38" x14ac:dyDescent="0.25">
      <c r="A377" s="4">
        <f t="shared" si="70"/>
        <v>8</v>
      </c>
      <c r="B377" s="4">
        <f t="shared" si="71"/>
        <v>2013</v>
      </c>
      <c r="C377" s="9">
        <v>41509</v>
      </c>
      <c r="D377" s="12">
        <f ca="1">(1+Returns!E377)*D376</f>
        <v>111699288.0895936</v>
      </c>
      <c r="E377" s="12">
        <f t="shared" ca="1" si="72"/>
        <v>112651060.06504759</v>
      </c>
      <c r="F377" s="12">
        <f t="shared" ca="1" si="73"/>
        <v>112590846.66577803</v>
      </c>
      <c r="G377" s="14">
        <f ca="1">G376*(1+Returns!G377)+AC377</f>
        <v>9870825.7270422895</v>
      </c>
      <c r="H377" s="14">
        <f ca="1">H376*(1+Returns!H377)+AD377</f>
        <v>11181420.810429759</v>
      </c>
      <c r="I377" s="14">
        <f ca="1">I376*(1+Returns!I377)+AE377</f>
        <v>5592135.4886570936</v>
      </c>
      <c r="J377" s="14">
        <f ca="1">J376*(1+Returns!J377)+AF377</f>
        <v>0</v>
      </c>
      <c r="K377" s="14">
        <f ca="1">K376*(1+Returns!K377)+AG377</f>
        <v>0</v>
      </c>
      <c r="L377" s="14">
        <f ca="1">L376*(1+Returns!L377)+AH377</f>
        <v>22362270.494145554</v>
      </c>
      <c r="M377" s="14">
        <f ca="1">M376*(1+Returns!M377)+AI377</f>
        <v>22365124.13693846</v>
      </c>
      <c r="N377" s="14">
        <f ca="1">N376*(1+Returns!N377)+AJ377-R377-T377</f>
        <v>41279283.40783444</v>
      </c>
      <c r="O377" s="17">
        <f ca="1">(Assumptions!$B$16 / 252)*F376</f>
        <v>3568.4965415068796</v>
      </c>
      <c r="P377" s="17">
        <f t="shared" ca="1" si="74"/>
        <v>60213.399269573129</v>
      </c>
      <c r="Q377" s="16">
        <f t="shared" si="75"/>
        <v>0</v>
      </c>
      <c r="R377" s="17">
        <f t="shared" si="76"/>
        <v>0</v>
      </c>
      <c r="S377" s="19">
        <f t="shared" si="77"/>
        <v>0</v>
      </c>
      <c r="T377" s="20">
        <f ca="1">IF(AND(S377=1,F376&gt;D376),[1]Assumptions!$B$19*(F376-D376),0)</f>
        <v>0</v>
      </c>
      <c r="U377" s="21">
        <f ca="1">OFFSET(Assumptions!$B$6,U$1-1,0)*$E377</f>
        <v>9012084.8052038085</v>
      </c>
      <c r="V377" s="21">
        <f ca="1">OFFSET(Assumptions!$B$6,V$1-1,0)*$E377</f>
        <v>11265106.006504759</v>
      </c>
      <c r="W377" s="21">
        <f ca="1">OFFSET(Assumptions!$B$6,W$1-1,0)*$E377</f>
        <v>5632553.0032523796</v>
      </c>
      <c r="X377" s="21">
        <f ca="1">OFFSET(Assumptions!$B$6,X$1-1,0)*$E377</f>
        <v>0</v>
      </c>
      <c r="Y377" s="21">
        <f ca="1">OFFSET(Assumptions!$B$6,Y$1-1,0)*$E377</f>
        <v>0</v>
      </c>
      <c r="Z377" s="21">
        <f ca="1">OFFSET(Assumptions!$B$6,Z$1-1,0)*$E377</f>
        <v>22530212.013009518</v>
      </c>
      <c r="AA377" s="21">
        <f ca="1">OFFSET(Assumptions!$B$6,AA$1-1,0)*$E377</f>
        <v>22530212.013009518</v>
      </c>
      <c r="AB377" s="21">
        <f ca="1">OFFSET(Assumptions!$B$6,AB$1-1,0)*$E377</f>
        <v>41680892.224067606</v>
      </c>
      <c r="AC377" s="24">
        <f t="shared" si="80"/>
        <v>0</v>
      </c>
      <c r="AD377" s="24">
        <f t="shared" si="82"/>
        <v>0</v>
      </c>
      <c r="AE377" s="24">
        <f t="shared" si="82"/>
        <v>0</v>
      </c>
      <c r="AF377" s="24">
        <f t="shared" si="82"/>
        <v>0</v>
      </c>
      <c r="AG377" s="24">
        <f t="shared" si="82"/>
        <v>0</v>
      </c>
      <c r="AH377" s="24">
        <f t="shared" si="82"/>
        <v>0</v>
      </c>
      <c r="AI377" s="24">
        <f t="shared" si="82"/>
        <v>0</v>
      </c>
      <c r="AJ377" s="24">
        <f t="shared" si="78"/>
        <v>0</v>
      </c>
      <c r="AK377" s="26">
        <f t="shared" ca="1" si="79"/>
        <v>1.6298323369106082E-3</v>
      </c>
      <c r="AL377" s="34">
        <f t="shared" ca="1" si="81"/>
        <v>0.12590846665777766</v>
      </c>
    </row>
    <row r="378" spans="1:38" x14ac:dyDescent="0.25">
      <c r="A378" s="4">
        <f t="shared" si="70"/>
        <v>8</v>
      </c>
      <c r="B378" s="4">
        <f t="shared" si="71"/>
        <v>2013</v>
      </c>
      <c r="C378" s="9">
        <v>41512</v>
      </c>
      <c r="D378" s="12">
        <f ca="1">(1+Returns!E378)*D377</f>
        <v>111734309.16738832</v>
      </c>
      <c r="E378" s="12">
        <f t="shared" ca="1" si="72"/>
        <v>112245480.13029927</v>
      </c>
      <c r="F378" s="12">
        <f t="shared" ca="1" si="73"/>
        <v>112181692.41843714</v>
      </c>
      <c r="G378" s="14">
        <f ca="1">G377*(1+Returns!G378)+AC378</f>
        <v>9431923.6387120578</v>
      </c>
      <c r="H378" s="14">
        <f ca="1">H377*(1+Returns!H378)+AD378</f>
        <v>11185094.770470699</v>
      </c>
      <c r="I378" s="14">
        <f ca="1">I377*(1+Returns!I378)+AE378</f>
        <v>5594056.7664502878</v>
      </c>
      <c r="J378" s="14">
        <f ca="1">J377*(1+Returns!J378)+AF378</f>
        <v>0</v>
      </c>
      <c r="K378" s="14">
        <f ca="1">K377*(1+Returns!K378)+AG378</f>
        <v>0</v>
      </c>
      <c r="L378" s="14">
        <f ca="1">L377*(1+Returns!L378)+AH378</f>
        <v>22369584.63470595</v>
      </c>
      <c r="M378" s="14">
        <f ca="1">M377*(1+Returns!M378)+AI378</f>
        <v>22372607.065111317</v>
      </c>
      <c r="N378" s="14">
        <f ca="1">N377*(1+Returns!N378)+AJ378-R378-T378</f>
        <v>41292213.254848957</v>
      </c>
      <c r="O378" s="17">
        <f ca="1">(Assumptions!$B$16 / 252)*F377</f>
        <v>3574.3125925643817</v>
      </c>
      <c r="P378" s="17">
        <f t="shared" ca="1" si="74"/>
        <v>63787.711862137512</v>
      </c>
      <c r="Q378" s="16">
        <f t="shared" si="75"/>
        <v>0</v>
      </c>
      <c r="R378" s="17">
        <f t="shared" si="76"/>
        <v>0</v>
      </c>
      <c r="S378" s="19">
        <f t="shared" si="77"/>
        <v>0</v>
      </c>
      <c r="T378" s="20">
        <f ca="1">IF(AND(S378=1,F377&gt;D377),[1]Assumptions!$B$19*(F377-D377),0)</f>
        <v>0</v>
      </c>
      <c r="U378" s="21">
        <f ca="1">OFFSET(Assumptions!$B$6,U$1-1,0)*$E378</f>
        <v>8979638.4104239419</v>
      </c>
      <c r="V378" s="21">
        <f ca="1">OFFSET(Assumptions!$B$6,V$1-1,0)*$E378</f>
        <v>11224548.013029927</v>
      </c>
      <c r="W378" s="21">
        <f ca="1">OFFSET(Assumptions!$B$6,W$1-1,0)*$E378</f>
        <v>5612274.0065149637</v>
      </c>
      <c r="X378" s="21">
        <f ca="1">OFFSET(Assumptions!$B$6,X$1-1,0)*$E378</f>
        <v>0</v>
      </c>
      <c r="Y378" s="21">
        <f ca="1">OFFSET(Assumptions!$B$6,Y$1-1,0)*$E378</f>
        <v>0</v>
      </c>
      <c r="Z378" s="21">
        <f ca="1">OFFSET(Assumptions!$B$6,Z$1-1,0)*$E378</f>
        <v>22449096.026059855</v>
      </c>
      <c r="AA378" s="21">
        <f ca="1">OFFSET(Assumptions!$B$6,AA$1-1,0)*$E378</f>
        <v>22449096.026059855</v>
      </c>
      <c r="AB378" s="21">
        <f ca="1">OFFSET(Assumptions!$B$6,AB$1-1,0)*$E378</f>
        <v>41530827.648210727</v>
      </c>
      <c r="AC378" s="24">
        <f t="shared" si="80"/>
        <v>0</v>
      </c>
      <c r="AD378" s="24">
        <f t="shared" si="82"/>
        <v>0</v>
      </c>
      <c r="AE378" s="24">
        <f t="shared" si="82"/>
        <v>0</v>
      </c>
      <c r="AF378" s="24">
        <f t="shared" si="82"/>
        <v>0</v>
      </c>
      <c r="AG378" s="24">
        <f t="shared" si="82"/>
        <v>0</v>
      </c>
      <c r="AH378" s="24">
        <f t="shared" si="82"/>
        <v>0</v>
      </c>
      <c r="AI378" s="24">
        <f t="shared" si="82"/>
        <v>0</v>
      </c>
      <c r="AJ378" s="24">
        <f t="shared" si="78"/>
        <v>0</v>
      </c>
      <c r="AK378" s="26">
        <f t="shared" ca="1" si="79"/>
        <v>-3.6339921002233044E-3</v>
      </c>
      <c r="AL378" s="34">
        <f t="shared" ca="1" si="81"/>
        <v>0.12181692418436874</v>
      </c>
    </row>
    <row r="379" spans="1:38" x14ac:dyDescent="0.25">
      <c r="A379" s="4">
        <f t="shared" si="70"/>
        <v>8</v>
      </c>
      <c r="B379" s="4">
        <f t="shared" si="71"/>
        <v>2013</v>
      </c>
      <c r="C379" s="9">
        <v>41513</v>
      </c>
      <c r="D379" s="12">
        <f ca="1">(1+Returns!E379)*D378</f>
        <v>111769341.22534156</v>
      </c>
      <c r="E379" s="12">
        <f t="shared" ca="1" si="72"/>
        <v>112462052.12521669</v>
      </c>
      <c r="F379" s="12">
        <f t="shared" ca="1" si="73"/>
        <v>112394703.08978571</v>
      </c>
      <c r="G379" s="14">
        <f ca="1">G378*(1+Returns!G379)+AC379</f>
        <v>9615162.6668699645</v>
      </c>
      <c r="H379" s="14">
        <f ca="1">H378*(1+Returns!H379)+AD379</f>
        <v>11188769.937691174</v>
      </c>
      <c r="I379" s="14">
        <f ca="1">I378*(1+Returns!I379)+AE379</f>
        <v>5595978.7043327028</v>
      </c>
      <c r="J379" s="14">
        <f ca="1">J378*(1+Returns!J379)+AF379</f>
        <v>0</v>
      </c>
      <c r="K379" s="14">
        <f ca="1">K378*(1+Returns!K379)+AG379</f>
        <v>0</v>
      </c>
      <c r="L379" s="14">
        <f ca="1">L378*(1+Returns!L379)+AH379</f>
        <v>22376901.167539176</v>
      </c>
      <c r="M379" s="14">
        <f ca="1">M378*(1+Returns!M379)+AI379</f>
        <v>22380092.496923935</v>
      </c>
      <c r="N379" s="14">
        <f ca="1">N378*(1+Returns!N379)+AJ379-R379-T379</f>
        <v>41305147.151859738</v>
      </c>
      <c r="O379" s="17">
        <f ca="1">(Assumptions!$B$16 / 252)*F378</f>
        <v>3561.3235688392742</v>
      </c>
      <c r="P379" s="17">
        <f t="shared" ca="1" si="74"/>
        <v>67349.035430976786</v>
      </c>
      <c r="Q379" s="16">
        <f t="shared" si="75"/>
        <v>0</v>
      </c>
      <c r="R379" s="17">
        <f t="shared" si="76"/>
        <v>0</v>
      </c>
      <c r="S379" s="19">
        <f t="shared" si="77"/>
        <v>0</v>
      </c>
      <c r="T379" s="20">
        <f ca="1">IF(AND(S379=1,F378&gt;D378),[1]Assumptions!$B$19*(F378-D378),0)</f>
        <v>0</v>
      </c>
      <c r="U379" s="21">
        <f ca="1">OFFSET(Assumptions!$B$6,U$1-1,0)*$E379</f>
        <v>8996964.1700173356</v>
      </c>
      <c r="V379" s="21">
        <f ca="1">OFFSET(Assumptions!$B$6,V$1-1,0)*$E379</f>
        <v>11246205.21252167</v>
      </c>
      <c r="W379" s="21">
        <f ca="1">OFFSET(Assumptions!$B$6,W$1-1,0)*$E379</f>
        <v>5623102.6062608352</v>
      </c>
      <c r="X379" s="21">
        <f ca="1">OFFSET(Assumptions!$B$6,X$1-1,0)*$E379</f>
        <v>0</v>
      </c>
      <c r="Y379" s="21">
        <f ca="1">OFFSET(Assumptions!$B$6,Y$1-1,0)*$E379</f>
        <v>0</v>
      </c>
      <c r="Z379" s="21">
        <f ca="1">OFFSET(Assumptions!$B$6,Z$1-1,0)*$E379</f>
        <v>22492410.425043341</v>
      </c>
      <c r="AA379" s="21">
        <f ca="1">OFFSET(Assumptions!$B$6,AA$1-1,0)*$E379</f>
        <v>22492410.425043341</v>
      </c>
      <c r="AB379" s="21">
        <f ca="1">OFFSET(Assumptions!$B$6,AB$1-1,0)*$E379</f>
        <v>41610959.286330178</v>
      </c>
      <c r="AC379" s="24">
        <f t="shared" si="80"/>
        <v>0</v>
      </c>
      <c r="AD379" s="24">
        <f t="shared" si="82"/>
        <v>0</v>
      </c>
      <c r="AE379" s="24">
        <f t="shared" si="82"/>
        <v>0</v>
      </c>
      <c r="AF379" s="24">
        <f t="shared" si="82"/>
        <v>0</v>
      </c>
      <c r="AG379" s="24">
        <f t="shared" si="82"/>
        <v>0</v>
      </c>
      <c r="AH379" s="24">
        <f t="shared" si="82"/>
        <v>0</v>
      </c>
      <c r="AI379" s="24">
        <f t="shared" si="82"/>
        <v>0</v>
      </c>
      <c r="AJ379" s="24">
        <f t="shared" si="78"/>
        <v>0</v>
      </c>
      <c r="AK379" s="26">
        <f t="shared" ca="1" si="79"/>
        <v>1.8988006577227434E-3</v>
      </c>
      <c r="AL379" s="34">
        <f t="shared" ca="1" si="81"/>
        <v>0.12394703089785453</v>
      </c>
    </row>
    <row r="380" spans="1:38" x14ac:dyDescent="0.25">
      <c r="A380" s="4">
        <f t="shared" si="70"/>
        <v>8</v>
      </c>
      <c r="B380" s="4">
        <f t="shared" si="71"/>
        <v>2013</v>
      </c>
      <c r="C380" s="9">
        <v>41514</v>
      </c>
      <c r="D380" s="12">
        <f ca="1">(1+Returns!E380)*D379</f>
        <v>111804384.26689593</v>
      </c>
      <c r="E380" s="12">
        <f t="shared" ca="1" si="72"/>
        <v>112440011.11483362</v>
      </c>
      <c r="F380" s="12">
        <f t="shared" ca="1" si="73"/>
        <v>112369093.99359027</v>
      </c>
      <c r="G380" s="14">
        <f ca="1">G379*(1+Returns!G380)+AC380</f>
        <v>9559777.8730376307</v>
      </c>
      <c r="H380" s="14">
        <f ca="1">H379*(1+Returns!H380)+AD380</f>
        <v>11192446.312487837</v>
      </c>
      <c r="I380" s="14">
        <f ca="1">I379*(1+Returns!I380)+AE380</f>
        <v>5597901.302531125</v>
      </c>
      <c r="J380" s="14">
        <f ca="1">J379*(1+Returns!J380)+AF380</f>
        <v>0</v>
      </c>
      <c r="K380" s="14">
        <f ca="1">K379*(1+Returns!K380)+AG380</f>
        <v>0</v>
      </c>
      <c r="L380" s="14">
        <f ca="1">L379*(1+Returns!L380)+AH380</f>
        <v>22384220.093427684</v>
      </c>
      <c r="M380" s="14">
        <f ca="1">M379*(1+Returns!M380)+AI380</f>
        <v>22387580.433213983</v>
      </c>
      <c r="N380" s="14">
        <f ca="1">N379*(1+Returns!N380)+AJ380-R380-T380</f>
        <v>41318085.100135364</v>
      </c>
      <c r="O380" s="17">
        <f ca="1">(Assumptions!$B$16 / 252)*F379</f>
        <v>3568.0858123741496</v>
      </c>
      <c r="P380" s="17">
        <f t="shared" ca="1" si="74"/>
        <v>70917.121243350935</v>
      </c>
      <c r="Q380" s="16">
        <f t="shared" si="75"/>
        <v>0</v>
      </c>
      <c r="R380" s="17">
        <f t="shared" si="76"/>
        <v>0</v>
      </c>
      <c r="S380" s="19">
        <f t="shared" si="77"/>
        <v>0</v>
      </c>
      <c r="T380" s="20">
        <f ca="1">IF(AND(S380=1,F379&gt;D379),[1]Assumptions!$B$19*(F379-D379),0)</f>
        <v>0</v>
      </c>
      <c r="U380" s="21">
        <f ca="1">OFFSET(Assumptions!$B$6,U$1-1,0)*$E380</f>
        <v>8995200.8891866896</v>
      </c>
      <c r="V380" s="21">
        <f ca="1">OFFSET(Assumptions!$B$6,V$1-1,0)*$E380</f>
        <v>11244001.111483363</v>
      </c>
      <c r="W380" s="21">
        <f ca="1">OFFSET(Assumptions!$B$6,W$1-1,0)*$E380</f>
        <v>5622000.5557416817</v>
      </c>
      <c r="X380" s="21">
        <f ca="1">OFFSET(Assumptions!$B$6,X$1-1,0)*$E380</f>
        <v>0</v>
      </c>
      <c r="Y380" s="21">
        <f ca="1">OFFSET(Assumptions!$B$6,Y$1-1,0)*$E380</f>
        <v>0</v>
      </c>
      <c r="Z380" s="21">
        <f ca="1">OFFSET(Assumptions!$B$6,Z$1-1,0)*$E380</f>
        <v>22488002.222966727</v>
      </c>
      <c r="AA380" s="21">
        <f ca="1">OFFSET(Assumptions!$B$6,AA$1-1,0)*$E380</f>
        <v>22488002.222966727</v>
      </c>
      <c r="AB380" s="21">
        <f ca="1">OFFSET(Assumptions!$B$6,AB$1-1,0)*$E380</f>
        <v>41602804.112488441</v>
      </c>
      <c r="AC380" s="24">
        <f t="shared" si="80"/>
        <v>0</v>
      </c>
      <c r="AD380" s="24">
        <f t="shared" si="82"/>
        <v>0</v>
      </c>
      <c r="AE380" s="24">
        <f t="shared" si="82"/>
        <v>0</v>
      </c>
      <c r="AF380" s="24">
        <f t="shared" si="82"/>
        <v>0</v>
      </c>
      <c r="AG380" s="24">
        <f t="shared" si="82"/>
        <v>0</v>
      </c>
      <c r="AH380" s="24">
        <f t="shared" si="82"/>
        <v>0</v>
      </c>
      <c r="AI380" s="24">
        <f t="shared" si="82"/>
        <v>0</v>
      </c>
      <c r="AJ380" s="24">
        <f t="shared" si="78"/>
        <v>0</v>
      </c>
      <c r="AK380" s="26">
        <f t="shared" ca="1" si="79"/>
        <v>-2.2784967166100678E-4</v>
      </c>
      <c r="AL380" s="34">
        <f t="shared" ca="1" si="81"/>
        <v>0.12369093993590008</v>
      </c>
    </row>
    <row r="381" spans="1:38" x14ac:dyDescent="0.25">
      <c r="A381" s="4">
        <f t="shared" si="70"/>
        <v>8</v>
      </c>
      <c r="B381" s="4">
        <f t="shared" si="71"/>
        <v>2013</v>
      </c>
      <c r="C381" s="9">
        <v>41515</v>
      </c>
      <c r="D381" s="12">
        <f ca="1">(1+Returns!E381)*D380</f>
        <v>111839438.29549512</v>
      </c>
      <c r="E381" s="12">
        <f t="shared" ca="1" si="72"/>
        <v>112343509.04565221</v>
      </c>
      <c r="F381" s="12">
        <f t="shared" ca="1" si="73"/>
        <v>112269024.65158367</v>
      </c>
      <c r="G381" s="14">
        <f ca="1">G380*(1+Returns!G381)+AC381</f>
        <v>9429921.2002039179</v>
      </c>
      <c r="H381" s="14">
        <f ca="1">H380*(1+Returns!H381)+AD381</f>
        <v>11196123.895257469</v>
      </c>
      <c r="I381" s="14">
        <f ca="1">I380*(1+Returns!I381)+AE381</f>
        <v>5599824.5612724163</v>
      </c>
      <c r="J381" s="14">
        <f ca="1">J380*(1+Returns!J381)+AF381</f>
        <v>0</v>
      </c>
      <c r="K381" s="14">
        <f ca="1">K380*(1+Returns!K381)+AG381</f>
        <v>0</v>
      </c>
      <c r="L381" s="14">
        <f ca="1">L380*(1+Returns!L381)+AH381</f>
        <v>22391541.413154185</v>
      </c>
      <c r="M381" s="14">
        <f ca="1">M380*(1+Returns!M381)+AI381</f>
        <v>22395070.874819409</v>
      </c>
      <c r="N381" s="14">
        <f ca="1">N380*(1+Returns!N381)+AJ381-R381-T381</f>
        <v>41331027.10094481</v>
      </c>
      <c r="O381" s="17">
        <f ca="1">(Assumptions!$B$16 / 252)*F380</f>
        <v>3567.2728251933418</v>
      </c>
      <c r="P381" s="17">
        <f t="shared" ca="1" si="74"/>
        <v>74484.394068544279</v>
      </c>
      <c r="Q381" s="16">
        <f t="shared" si="75"/>
        <v>0</v>
      </c>
      <c r="R381" s="17">
        <f t="shared" si="76"/>
        <v>0</v>
      </c>
      <c r="S381" s="19">
        <f t="shared" si="77"/>
        <v>0</v>
      </c>
      <c r="T381" s="20">
        <f ca="1">IF(AND(S381=1,F380&gt;D380),[1]Assumptions!$B$19*(F380-D380),0)</f>
        <v>0</v>
      </c>
      <c r="U381" s="21">
        <f ca="1">OFFSET(Assumptions!$B$6,U$1-1,0)*$E381</f>
        <v>8987480.7236521766</v>
      </c>
      <c r="V381" s="21">
        <f ca="1">OFFSET(Assumptions!$B$6,V$1-1,0)*$E381</f>
        <v>11234350.904565223</v>
      </c>
      <c r="W381" s="21">
        <f ca="1">OFFSET(Assumptions!$B$6,W$1-1,0)*$E381</f>
        <v>5617175.4522826113</v>
      </c>
      <c r="X381" s="21">
        <f ca="1">OFFSET(Assumptions!$B$6,X$1-1,0)*$E381</f>
        <v>0</v>
      </c>
      <c r="Y381" s="21">
        <f ca="1">OFFSET(Assumptions!$B$6,Y$1-1,0)*$E381</f>
        <v>0</v>
      </c>
      <c r="Z381" s="21">
        <f ca="1">OFFSET(Assumptions!$B$6,Z$1-1,0)*$E381</f>
        <v>22468701.809130445</v>
      </c>
      <c r="AA381" s="21">
        <f ca="1">OFFSET(Assumptions!$B$6,AA$1-1,0)*$E381</f>
        <v>22468701.809130445</v>
      </c>
      <c r="AB381" s="21">
        <f ca="1">OFFSET(Assumptions!$B$6,AB$1-1,0)*$E381</f>
        <v>41567098.346891314</v>
      </c>
      <c r="AC381" s="24">
        <f t="shared" si="80"/>
        <v>0</v>
      </c>
      <c r="AD381" s="24">
        <f t="shared" si="82"/>
        <v>0</v>
      </c>
      <c r="AE381" s="24">
        <f t="shared" si="82"/>
        <v>0</v>
      </c>
      <c r="AF381" s="24">
        <f t="shared" si="82"/>
        <v>0</v>
      </c>
      <c r="AG381" s="24">
        <f t="shared" si="82"/>
        <v>0</v>
      </c>
      <c r="AH381" s="24">
        <f t="shared" si="82"/>
        <v>0</v>
      </c>
      <c r="AI381" s="24">
        <f t="shared" si="82"/>
        <v>0</v>
      </c>
      <c r="AJ381" s="24">
        <f t="shared" si="78"/>
        <v>0</v>
      </c>
      <c r="AK381" s="26">
        <f t="shared" ca="1" si="79"/>
        <v>-8.9054150434197954E-4</v>
      </c>
      <c r="AL381" s="34">
        <f t="shared" ca="1" si="81"/>
        <v>0.12269024651583416</v>
      </c>
    </row>
    <row r="382" spans="1:38" x14ac:dyDescent="0.25">
      <c r="A382" s="4">
        <f t="shared" si="70"/>
        <v>8</v>
      </c>
      <c r="B382" s="4">
        <f t="shared" si="71"/>
        <v>2013</v>
      </c>
      <c r="C382" s="9">
        <v>41516</v>
      </c>
      <c r="D382" s="12">
        <f ca="1">(1+Returns!E382)*D381</f>
        <v>111876548.85791034</v>
      </c>
      <c r="E382" s="12">
        <f t="shared" ca="1" si="72"/>
        <v>112645861.47126916</v>
      </c>
      <c r="F382" s="12">
        <f t="shared" ca="1" si="73"/>
        <v>112567812.98117994</v>
      </c>
      <c r="G382" s="14">
        <f ca="1">G381*(1+Returns!G382)+AC382</f>
        <v>9696964.59141404</v>
      </c>
      <c r="H382" s="14">
        <f ca="1">H381*(1+Returns!H382)+AD382</f>
        <v>11200016.869480807</v>
      </c>
      <c r="I382" s="14">
        <f ca="1">I381*(1+Returns!I382)+AE382</f>
        <v>5601860.2742161071</v>
      </c>
      <c r="J382" s="14">
        <f ca="1">J381*(1+Returns!J382)+AF382</f>
        <v>0</v>
      </c>
      <c r="K382" s="14">
        <f ca="1">K381*(1+Returns!K382)+AG382</f>
        <v>0</v>
      </c>
      <c r="L382" s="14">
        <f ca="1">L381*(1+Returns!L382)+AH382</f>
        <v>22399291.605579279</v>
      </c>
      <c r="M382" s="14">
        <f ca="1">M381*(1+Returns!M382)+AI382</f>
        <v>22402999.727742299</v>
      </c>
      <c r="N382" s="14">
        <f ca="1">N381*(1+Returns!N382)+AJ382-R382-T382</f>
        <v>41344728.402836613</v>
      </c>
      <c r="O382" s="17">
        <f ca="1">(Assumptions!$B$16 / 252)*F381</f>
        <v>3564.096020685196</v>
      </c>
      <c r="P382" s="17">
        <f t="shared" ca="1" si="74"/>
        <v>78048.490089229483</v>
      </c>
      <c r="Q382" s="16">
        <f t="shared" si="75"/>
        <v>0</v>
      </c>
      <c r="R382" s="17">
        <f t="shared" si="76"/>
        <v>0</v>
      </c>
      <c r="S382" s="19">
        <f t="shared" si="77"/>
        <v>0</v>
      </c>
      <c r="T382" s="20">
        <f ca="1">IF(AND(S382=1,F381&gt;D381),[1]Assumptions!$B$19*(F381-D381),0)</f>
        <v>0</v>
      </c>
      <c r="U382" s="21">
        <f ca="1">OFFSET(Assumptions!$B$6,U$1-1,0)*$E382</f>
        <v>9011668.9177015331</v>
      </c>
      <c r="V382" s="21">
        <f ca="1">OFFSET(Assumptions!$B$6,V$1-1,0)*$E382</f>
        <v>11264586.147126917</v>
      </c>
      <c r="W382" s="21">
        <f ca="1">OFFSET(Assumptions!$B$6,W$1-1,0)*$E382</f>
        <v>5632293.0735634584</v>
      </c>
      <c r="X382" s="21">
        <f ca="1">OFFSET(Assumptions!$B$6,X$1-1,0)*$E382</f>
        <v>0</v>
      </c>
      <c r="Y382" s="21">
        <f ca="1">OFFSET(Assumptions!$B$6,Y$1-1,0)*$E382</f>
        <v>0</v>
      </c>
      <c r="Z382" s="21">
        <f ca="1">OFFSET(Assumptions!$B$6,Z$1-1,0)*$E382</f>
        <v>22529172.294253834</v>
      </c>
      <c r="AA382" s="21">
        <f ca="1">OFFSET(Assumptions!$B$6,AA$1-1,0)*$E382</f>
        <v>22529172.294253834</v>
      </c>
      <c r="AB382" s="21">
        <f ca="1">OFFSET(Assumptions!$B$6,AB$1-1,0)*$E382</f>
        <v>41678968.744369589</v>
      </c>
      <c r="AC382" s="24">
        <f t="shared" si="80"/>
        <v>0</v>
      </c>
      <c r="AD382" s="24">
        <f t="shared" si="82"/>
        <v>0</v>
      </c>
      <c r="AE382" s="24">
        <f t="shared" si="82"/>
        <v>0</v>
      </c>
      <c r="AF382" s="24">
        <f t="shared" si="82"/>
        <v>0</v>
      </c>
      <c r="AG382" s="24">
        <f t="shared" si="82"/>
        <v>0</v>
      </c>
      <c r="AH382" s="24">
        <f t="shared" si="82"/>
        <v>0</v>
      </c>
      <c r="AI382" s="24">
        <f t="shared" si="82"/>
        <v>0</v>
      </c>
      <c r="AJ382" s="24">
        <f t="shared" si="78"/>
        <v>0</v>
      </c>
      <c r="AK382" s="26">
        <f t="shared" ca="1" si="79"/>
        <v>2.6613603398044638E-3</v>
      </c>
      <c r="AL382" s="34">
        <f t="shared" ca="1" si="81"/>
        <v>0.1256781298117966</v>
      </c>
    </row>
    <row r="383" spans="1:38" x14ac:dyDescent="0.25">
      <c r="A383" s="4">
        <f t="shared" si="70"/>
        <v>9</v>
      </c>
      <c r="B383" s="4">
        <f t="shared" si="71"/>
        <v>2013</v>
      </c>
      <c r="C383" s="9">
        <v>41519</v>
      </c>
      <c r="D383" s="12">
        <f ca="1">(1+Returns!E383)*D382</f>
        <v>111913671.73435237</v>
      </c>
      <c r="E383" s="12">
        <f t="shared" ca="1" si="72"/>
        <v>112622605.39514866</v>
      </c>
      <c r="F383" s="12">
        <f t="shared" ca="1" si="73"/>
        <v>112619031.81378418</v>
      </c>
      <c r="G383" s="14">
        <f ca="1">G382*(1+Returns!G383)+AC383</f>
        <v>9031140.171923412</v>
      </c>
      <c r="H383" s="14">
        <f ca="1">H382*(1+Returns!H383)+AD383</f>
        <v>11268480.474965885</v>
      </c>
      <c r="I383" s="14">
        <f ca="1">I382*(1+Returns!I383)+AE383</f>
        <v>5634329.526553046</v>
      </c>
      <c r="J383" s="14">
        <f ca="1">J382*(1+Returns!J383)+AF383</f>
        <v>0</v>
      </c>
      <c r="K383" s="14">
        <f ca="1">K382*(1+Returns!K383)+AG383</f>
        <v>0</v>
      </c>
      <c r="L383" s="14">
        <f ca="1">L382*(1+Returns!L383)+AH383</f>
        <v>22536925.169186644</v>
      </c>
      <c r="M383" s="14">
        <f ca="1">M382*(1+Returns!M383)+AI383</f>
        <v>22537103.954343937</v>
      </c>
      <c r="N383" s="14">
        <f ca="1">N382*(1+Returns!N383)+AJ383-R383-T383</f>
        <v>41614626.098175734</v>
      </c>
      <c r="O383" s="17">
        <f ca="1">(Assumptions!$B$16 / 252)*F382</f>
        <v>3573.5813644819027</v>
      </c>
      <c r="P383" s="17">
        <f t="shared" ca="1" si="74"/>
        <v>3573.5813644818991</v>
      </c>
      <c r="Q383" s="16">
        <f t="shared" si="75"/>
        <v>1</v>
      </c>
      <c r="R383" s="17">
        <f t="shared" ca="1" si="76"/>
        <v>78048.490089229483</v>
      </c>
      <c r="S383" s="19">
        <f t="shared" si="77"/>
        <v>0</v>
      </c>
      <c r="T383" s="20">
        <f ca="1">IF(AND(S383=1,F382&gt;D382),[1]Assumptions!$B$19*(F382-D382),0)</f>
        <v>0</v>
      </c>
      <c r="U383" s="21">
        <f ca="1">OFFSET(Assumptions!$B$6,U$1-1,0)*$E383</f>
        <v>9009808.4316118937</v>
      </c>
      <c r="V383" s="21">
        <f ca="1">OFFSET(Assumptions!$B$6,V$1-1,0)*$E383</f>
        <v>11262260.539514868</v>
      </c>
      <c r="W383" s="21">
        <f ca="1">OFFSET(Assumptions!$B$6,W$1-1,0)*$E383</f>
        <v>5631130.2697574338</v>
      </c>
      <c r="X383" s="21">
        <f ca="1">OFFSET(Assumptions!$B$6,X$1-1,0)*$E383</f>
        <v>0</v>
      </c>
      <c r="Y383" s="21">
        <f ca="1">OFFSET(Assumptions!$B$6,Y$1-1,0)*$E383</f>
        <v>0</v>
      </c>
      <c r="Z383" s="21">
        <f ca="1">OFFSET(Assumptions!$B$6,Z$1-1,0)*$E383</f>
        <v>22524521.079029735</v>
      </c>
      <c r="AA383" s="21">
        <f ca="1">OFFSET(Assumptions!$B$6,AA$1-1,0)*$E383</f>
        <v>22524521.079029735</v>
      </c>
      <c r="AB383" s="21">
        <f ca="1">OFFSET(Assumptions!$B$6,AB$1-1,0)*$E383</f>
        <v>41670363.996205002</v>
      </c>
      <c r="AC383" s="24">
        <f t="shared" ca="1" si="80"/>
        <v>-685295.67371250689</v>
      </c>
      <c r="AD383" s="24">
        <f t="shared" ca="1" si="82"/>
        <v>64569.277646109462</v>
      </c>
      <c r="AE383" s="24">
        <f t="shared" ca="1" si="82"/>
        <v>30432.799347351305</v>
      </c>
      <c r="AF383" s="24">
        <f t="shared" ca="1" si="82"/>
        <v>0</v>
      </c>
      <c r="AG383" s="24">
        <f t="shared" ca="1" si="82"/>
        <v>0</v>
      </c>
      <c r="AH383" s="24">
        <f t="shared" ca="1" si="82"/>
        <v>129880.68867455423</v>
      </c>
      <c r="AI383" s="24">
        <f t="shared" ca="1" si="82"/>
        <v>126172.56651153415</v>
      </c>
      <c r="AJ383" s="24">
        <f t="shared" ca="1" si="78"/>
        <v>334240.34153295774</v>
      </c>
      <c r="AK383" s="26">
        <f t="shared" ca="1" si="79"/>
        <v>4.5500424364464109E-4</v>
      </c>
      <c r="AL383" s="34">
        <f t="shared" ca="1" si="81"/>
        <v>0.12619031813783899</v>
      </c>
    </row>
    <row r="384" spans="1:38" x14ac:dyDescent="0.25">
      <c r="A384" s="4">
        <f t="shared" si="70"/>
        <v>9</v>
      </c>
      <c r="B384" s="4">
        <f t="shared" si="71"/>
        <v>2013</v>
      </c>
      <c r="C384" s="9">
        <v>41520</v>
      </c>
      <c r="D384" s="12">
        <f ca="1">(1+Returns!E384)*D383</f>
        <v>111950806.92890726</v>
      </c>
      <c r="E384" s="12">
        <f t="shared" ca="1" si="72"/>
        <v>112670611.93272778</v>
      </c>
      <c r="F384" s="12">
        <f t="shared" ca="1" si="73"/>
        <v>112663463.14400414</v>
      </c>
      <c r="G384" s="14">
        <f ca="1">G383*(1+Returns!G384)+AC384</f>
        <v>9043605.3525436558</v>
      </c>
      <c r="H384" s="14">
        <f ca="1">H383*(1+Returns!H384)+AD384</f>
        <v>11272398.608101569</v>
      </c>
      <c r="I384" s="14">
        <f ca="1">I383*(1+Returns!I384)+AE384</f>
        <v>5636377.7831405019</v>
      </c>
      <c r="J384" s="14">
        <f ca="1">J383*(1+Returns!J384)+AF384</f>
        <v>0</v>
      </c>
      <c r="K384" s="14">
        <f ca="1">K383*(1+Returns!K384)+AG384</f>
        <v>0</v>
      </c>
      <c r="L384" s="14">
        <f ca="1">L383*(1+Returns!L384)+AH384</f>
        <v>22544725.68204587</v>
      </c>
      <c r="M384" s="14">
        <f ca="1">M383*(1+Returns!M384)+AI384</f>
        <v>22545083.093305398</v>
      </c>
      <c r="N384" s="14">
        <f ca="1">N383*(1+Returns!N384)+AJ384-R384-T384</f>
        <v>41628421.413590789</v>
      </c>
      <c r="O384" s="17">
        <f ca="1">(Assumptions!$B$16 / 252)*F383</f>
        <v>3575.2073591677517</v>
      </c>
      <c r="P384" s="17">
        <f t="shared" ca="1" si="74"/>
        <v>7148.7887236496508</v>
      </c>
      <c r="Q384" s="16">
        <f t="shared" si="75"/>
        <v>0</v>
      </c>
      <c r="R384" s="17">
        <f t="shared" si="76"/>
        <v>0</v>
      </c>
      <c r="S384" s="19">
        <f t="shared" si="77"/>
        <v>0</v>
      </c>
      <c r="T384" s="20">
        <f ca="1">IF(AND(S384=1,F383&gt;D383),[1]Assumptions!$B$19*(F383-D383),0)</f>
        <v>0</v>
      </c>
      <c r="U384" s="21">
        <f ca="1">OFFSET(Assumptions!$B$6,U$1-1,0)*$E384</f>
        <v>9013648.954618223</v>
      </c>
      <c r="V384" s="21">
        <f ca="1">OFFSET(Assumptions!$B$6,V$1-1,0)*$E384</f>
        <v>11267061.193272779</v>
      </c>
      <c r="W384" s="21">
        <f ca="1">OFFSET(Assumptions!$B$6,W$1-1,0)*$E384</f>
        <v>5633530.5966363894</v>
      </c>
      <c r="X384" s="21">
        <f ca="1">OFFSET(Assumptions!$B$6,X$1-1,0)*$E384</f>
        <v>0</v>
      </c>
      <c r="Y384" s="21">
        <f ca="1">OFFSET(Assumptions!$B$6,Y$1-1,0)*$E384</f>
        <v>0</v>
      </c>
      <c r="Z384" s="21">
        <f ca="1">OFFSET(Assumptions!$B$6,Z$1-1,0)*$E384</f>
        <v>22534122.386545558</v>
      </c>
      <c r="AA384" s="21">
        <f ca="1">OFFSET(Assumptions!$B$6,AA$1-1,0)*$E384</f>
        <v>22534122.386545558</v>
      </c>
      <c r="AB384" s="21">
        <f ca="1">OFFSET(Assumptions!$B$6,AB$1-1,0)*$E384</f>
        <v>41688126.415109277</v>
      </c>
      <c r="AC384" s="24">
        <f t="shared" si="80"/>
        <v>0</v>
      </c>
      <c r="AD384" s="24">
        <f t="shared" si="82"/>
        <v>0</v>
      </c>
      <c r="AE384" s="24">
        <f t="shared" si="82"/>
        <v>0</v>
      </c>
      <c r="AF384" s="24">
        <f t="shared" si="82"/>
        <v>0</v>
      </c>
      <c r="AG384" s="24">
        <f t="shared" ref="AG384:AI447" si="83">IF($Q384=1,Y383-K383,0)</f>
        <v>0</v>
      </c>
      <c r="AH384" s="24">
        <f t="shared" si="83"/>
        <v>0</v>
      </c>
      <c r="AI384" s="24">
        <f t="shared" si="83"/>
        <v>0</v>
      </c>
      <c r="AJ384" s="24">
        <f t="shared" si="78"/>
        <v>0</v>
      </c>
      <c r="AK384" s="26">
        <f t="shared" ca="1" si="79"/>
        <v>3.9452772328418817E-4</v>
      </c>
      <c r="AL384" s="34">
        <f t="shared" ca="1" si="81"/>
        <v>0.12663463144003861</v>
      </c>
    </row>
    <row r="385" spans="1:38" x14ac:dyDescent="0.25">
      <c r="A385" s="4">
        <f t="shared" si="70"/>
        <v>9</v>
      </c>
      <c r="B385" s="4">
        <f t="shared" si="71"/>
        <v>2013</v>
      </c>
      <c r="C385" s="9">
        <v>41521</v>
      </c>
      <c r="D385" s="12">
        <f ca="1">(1+Returns!E385)*D384</f>
        <v>111987954.44566241</v>
      </c>
      <c r="E385" s="12">
        <f t="shared" ca="1" si="72"/>
        <v>112720504.41650778</v>
      </c>
      <c r="F385" s="12">
        <f t="shared" ca="1" si="73"/>
        <v>112709779.00990655</v>
      </c>
      <c r="G385" s="14">
        <f ca="1">G384*(1+Returns!G385)+AC385</f>
        <v>9057944.2743306737</v>
      </c>
      <c r="H385" s="14">
        <f ca="1">H384*(1+Returns!H385)+AD385</f>
        <v>11276318.103600821</v>
      </c>
      <c r="I385" s="14">
        <f ca="1">I384*(1+Returns!I385)+AE385</f>
        <v>5638426.7843338652</v>
      </c>
      <c r="J385" s="14">
        <f ca="1">J384*(1+Returns!J385)+AF385</f>
        <v>0</v>
      </c>
      <c r="K385" s="14">
        <f ca="1">K384*(1+Returns!K385)+AG385</f>
        <v>0</v>
      </c>
      <c r="L385" s="14">
        <f ca="1">L384*(1+Returns!L385)+AH385</f>
        <v>22552528.894829791</v>
      </c>
      <c r="M385" s="14">
        <f ca="1">M384*(1+Returns!M385)+AI385</f>
        <v>22553065.057237569</v>
      </c>
      <c r="N385" s="14">
        <f ca="1">N384*(1+Returns!N385)+AJ385-R385-T385</f>
        <v>41642221.302175067</v>
      </c>
      <c r="O385" s="17">
        <f ca="1">(Assumptions!$B$16 / 252)*F384</f>
        <v>3576.6178775874328</v>
      </c>
      <c r="P385" s="17">
        <f t="shared" ca="1" si="74"/>
        <v>10725.406601237084</v>
      </c>
      <c r="Q385" s="16">
        <f t="shared" si="75"/>
        <v>0</v>
      </c>
      <c r="R385" s="17">
        <f t="shared" si="76"/>
        <v>0</v>
      </c>
      <c r="S385" s="19">
        <f t="shared" si="77"/>
        <v>0</v>
      </c>
      <c r="T385" s="20">
        <f ca="1">IF(AND(S385=1,F384&gt;D384),[1]Assumptions!$B$19*(F384-D384),0)</f>
        <v>0</v>
      </c>
      <c r="U385" s="21">
        <f ca="1">OFFSET(Assumptions!$B$6,U$1-1,0)*$E385</f>
        <v>9017640.3533206228</v>
      </c>
      <c r="V385" s="21">
        <f ca="1">OFFSET(Assumptions!$B$6,V$1-1,0)*$E385</f>
        <v>11272050.441650778</v>
      </c>
      <c r="W385" s="21">
        <f ca="1">OFFSET(Assumptions!$B$6,W$1-1,0)*$E385</f>
        <v>5636025.220825389</v>
      </c>
      <c r="X385" s="21">
        <f ca="1">OFFSET(Assumptions!$B$6,X$1-1,0)*$E385</f>
        <v>0</v>
      </c>
      <c r="Y385" s="21">
        <f ca="1">OFFSET(Assumptions!$B$6,Y$1-1,0)*$E385</f>
        <v>0</v>
      </c>
      <c r="Z385" s="21">
        <f ca="1">OFFSET(Assumptions!$B$6,Z$1-1,0)*$E385</f>
        <v>22544100.883301556</v>
      </c>
      <c r="AA385" s="21">
        <f ca="1">OFFSET(Assumptions!$B$6,AA$1-1,0)*$E385</f>
        <v>22544100.883301556</v>
      </c>
      <c r="AB385" s="21">
        <f ca="1">OFFSET(Assumptions!$B$6,AB$1-1,0)*$E385</f>
        <v>41706586.63410788</v>
      </c>
      <c r="AC385" s="24">
        <f t="shared" si="80"/>
        <v>0</v>
      </c>
      <c r="AD385" s="24">
        <f t="shared" ref="AD385:AI448" si="84">IF($Q385=1,V384-H384,0)</f>
        <v>0</v>
      </c>
      <c r="AE385" s="24">
        <f t="shared" si="84"/>
        <v>0</v>
      </c>
      <c r="AF385" s="24">
        <f t="shared" si="84"/>
        <v>0</v>
      </c>
      <c r="AG385" s="24">
        <f t="shared" si="83"/>
        <v>0</v>
      </c>
      <c r="AH385" s="24">
        <f t="shared" si="83"/>
        <v>0</v>
      </c>
      <c r="AI385" s="24">
        <f t="shared" si="83"/>
        <v>0</v>
      </c>
      <c r="AJ385" s="24">
        <f t="shared" si="78"/>
        <v>0</v>
      </c>
      <c r="AK385" s="26">
        <f t="shared" ca="1" si="79"/>
        <v>4.1109925622651033E-4</v>
      </c>
      <c r="AL385" s="34">
        <f t="shared" ca="1" si="81"/>
        <v>0.12709779009906264</v>
      </c>
    </row>
    <row r="386" spans="1:38" x14ac:dyDescent="0.25">
      <c r="A386" s="4">
        <f t="shared" si="70"/>
        <v>9</v>
      </c>
      <c r="B386" s="4">
        <f t="shared" si="71"/>
        <v>2013</v>
      </c>
      <c r="C386" s="9">
        <v>41522</v>
      </c>
      <c r="D386" s="12">
        <f ca="1">(1+Returns!E386)*D385</f>
        <v>112025114.28870657</v>
      </c>
      <c r="E386" s="12">
        <f t="shared" ca="1" si="72"/>
        <v>112777032.18221918</v>
      </c>
      <c r="F386" s="12">
        <f t="shared" ca="1" si="73"/>
        <v>112762728.68739541</v>
      </c>
      <c r="G386" s="14">
        <f ca="1">G385*(1+Returns!G386)+AC386</f>
        <v>9078906.2688198965</v>
      </c>
      <c r="H386" s="14">
        <f ca="1">H385*(1+Returns!H386)+AD386</f>
        <v>11280238.961937344</v>
      </c>
      <c r="I386" s="14">
        <f ca="1">I385*(1+Returns!I386)+AE386</f>
        <v>5640476.5304038236</v>
      </c>
      <c r="J386" s="14">
        <f ca="1">J385*(1+Returns!J386)+AF386</f>
        <v>0</v>
      </c>
      <c r="K386" s="14">
        <f ca="1">K385*(1+Returns!K386)+AG386</f>
        <v>0</v>
      </c>
      <c r="L386" s="14">
        <f ca="1">L385*(1+Returns!L386)+AH386</f>
        <v>22560334.808472913</v>
      </c>
      <c r="M386" s="14">
        <f ca="1">M385*(1+Returns!M386)+AI386</f>
        <v>22561049.847140614</v>
      </c>
      <c r="N386" s="14">
        <f ca="1">N385*(1+Returns!N386)+AJ386-R386-T386</f>
        <v>41656025.765444584</v>
      </c>
      <c r="O386" s="17">
        <f ca="1">(Assumptions!$B$16 / 252)*F385</f>
        <v>3578.0882225367154</v>
      </c>
      <c r="P386" s="17">
        <f t="shared" ca="1" si="74"/>
        <v>14303.494823773799</v>
      </c>
      <c r="Q386" s="16">
        <f t="shared" si="75"/>
        <v>0</v>
      </c>
      <c r="R386" s="17">
        <f t="shared" si="76"/>
        <v>0</v>
      </c>
      <c r="S386" s="19">
        <f t="shared" si="77"/>
        <v>0</v>
      </c>
      <c r="T386" s="20">
        <f ca="1">IF(AND(S386=1,F385&gt;D385),[1]Assumptions!$B$19*(F385-D385),0)</f>
        <v>0</v>
      </c>
      <c r="U386" s="21">
        <f ca="1">OFFSET(Assumptions!$B$6,U$1-1,0)*$E386</f>
        <v>9022162.5745775346</v>
      </c>
      <c r="V386" s="21">
        <f ca="1">OFFSET(Assumptions!$B$6,V$1-1,0)*$E386</f>
        <v>11277703.218221918</v>
      </c>
      <c r="W386" s="21">
        <f ca="1">OFFSET(Assumptions!$B$6,W$1-1,0)*$E386</f>
        <v>5638851.6091109589</v>
      </c>
      <c r="X386" s="21">
        <f ca="1">OFFSET(Assumptions!$B$6,X$1-1,0)*$E386</f>
        <v>0</v>
      </c>
      <c r="Y386" s="21">
        <f ca="1">OFFSET(Assumptions!$B$6,Y$1-1,0)*$E386</f>
        <v>0</v>
      </c>
      <c r="Z386" s="21">
        <f ca="1">OFFSET(Assumptions!$B$6,Z$1-1,0)*$E386</f>
        <v>22555406.436443835</v>
      </c>
      <c r="AA386" s="21">
        <f ca="1">OFFSET(Assumptions!$B$6,AA$1-1,0)*$E386</f>
        <v>22555406.436443835</v>
      </c>
      <c r="AB386" s="21">
        <f ca="1">OFFSET(Assumptions!$B$6,AB$1-1,0)*$E386</f>
        <v>41727501.907421097</v>
      </c>
      <c r="AC386" s="24">
        <f t="shared" si="80"/>
        <v>0</v>
      </c>
      <c r="AD386" s="24">
        <f t="shared" si="84"/>
        <v>0</v>
      </c>
      <c r="AE386" s="24">
        <f t="shared" si="84"/>
        <v>0</v>
      </c>
      <c r="AF386" s="24">
        <f t="shared" si="84"/>
        <v>0</v>
      </c>
      <c r="AG386" s="24">
        <f t="shared" si="83"/>
        <v>0</v>
      </c>
      <c r="AH386" s="24">
        <f t="shared" si="83"/>
        <v>0</v>
      </c>
      <c r="AI386" s="24">
        <f t="shared" si="83"/>
        <v>0</v>
      </c>
      <c r="AJ386" s="24">
        <f t="shared" si="78"/>
        <v>0</v>
      </c>
      <c r="AK386" s="26">
        <f t="shared" ca="1" si="79"/>
        <v>4.6978778553197209E-4</v>
      </c>
      <c r="AL386" s="34">
        <f t="shared" ca="1" si="81"/>
        <v>0.1276272868739512</v>
      </c>
    </row>
    <row r="387" spans="1:38" x14ac:dyDescent="0.25">
      <c r="A387" s="4">
        <f t="shared" si="70"/>
        <v>9</v>
      </c>
      <c r="B387" s="4">
        <f t="shared" si="71"/>
        <v>2013</v>
      </c>
      <c r="C387" s="9">
        <v>41523</v>
      </c>
      <c r="D387" s="12">
        <f ca="1">(1+Returns!E387)*D386</f>
        <v>112062286.46212985</v>
      </c>
      <c r="E387" s="12">
        <f t="shared" ca="1" si="72"/>
        <v>112661383.35405535</v>
      </c>
      <c r="F387" s="12">
        <f t="shared" ca="1" si="73"/>
        <v>112643500.09006689</v>
      </c>
      <c r="G387" s="14">
        <f ca="1">G386*(1+Returns!G387)+AC387</f>
        <v>8927679.4560081996</v>
      </c>
      <c r="H387" s="14">
        <f ca="1">H386*(1+Returns!H387)+AD387</f>
        <v>11284161.183585009</v>
      </c>
      <c r="I387" s="14">
        <f ca="1">I386*(1+Returns!I387)+AE387</f>
        <v>5642527.021621163</v>
      </c>
      <c r="J387" s="14">
        <f ca="1">J386*(1+Returns!J387)+AF387</f>
        <v>0</v>
      </c>
      <c r="K387" s="14">
        <f ca="1">K386*(1+Returns!K387)+AG387</f>
        <v>0</v>
      </c>
      <c r="L387" s="14">
        <f ca="1">L386*(1+Returns!L387)+AH387</f>
        <v>22568143.423910059</v>
      </c>
      <c r="M387" s="14">
        <f ca="1">M386*(1+Returns!M387)+AI387</f>
        <v>22569037.464015055</v>
      </c>
      <c r="N387" s="14">
        <f ca="1">N386*(1+Returns!N387)+AJ387-R387-T387</f>
        <v>41669834.804915853</v>
      </c>
      <c r="O387" s="17">
        <f ca="1">(Assumptions!$B$16 / 252)*F386</f>
        <v>3579.7691646792191</v>
      </c>
      <c r="P387" s="17">
        <f t="shared" ca="1" si="74"/>
        <v>17883.263988453018</v>
      </c>
      <c r="Q387" s="16">
        <f t="shared" si="75"/>
        <v>0</v>
      </c>
      <c r="R387" s="17">
        <f t="shared" si="76"/>
        <v>0</v>
      </c>
      <c r="S387" s="19">
        <f t="shared" si="77"/>
        <v>0</v>
      </c>
      <c r="T387" s="20">
        <f ca="1">IF(AND(S387=1,F386&gt;D386),[1]Assumptions!$B$19*(F386-D386),0)</f>
        <v>0</v>
      </c>
      <c r="U387" s="21">
        <f ca="1">OFFSET(Assumptions!$B$6,U$1-1,0)*$E387</f>
        <v>9012910.6683244277</v>
      </c>
      <c r="V387" s="21">
        <f ca="1">OFFSET(Assumptions!$B$6,V$1-1,0)*$E387</f>
        <v>11266138.335405536</v>
      </c>
      <c r="W387" s="21">
        <f ca="1">OFFSET(Assumptions!$B$6,W$1-1,0)*$E387</f>
        <v>5633069.167702768</v>
      </c>
      <c r="X387" s="21">
        <f ca="1">OFFSET(Assumptions!$B$6,X$1-1,0)*$E387</f>
        <v>0</v>
      </c>
      <c r="Y387" s="21">
        <f ca="1">OFFSET(Assumptions!$B$6,Y$1-1,0)*$E387</f>
        <v>0</v>
      </c>
      <c r="Z387" s="21">
        <f ca="1">OFFSET(Assumptions!$B$6,Z$1-1,0)*$E387</f>
        <v>22532276.670811072</v>
      </c>
      <c r="AA387" s="21">
        <f ca="1">OFFSET(Assumptions!$B$6,AA$1-1,0)*$E387</f>
        <v>22532276.670811072</v>
      </c>
      <c r="AB387" s="21">
        <f ca="1">OFFSET(Assumptions!$B$6,AB$1-1,0)*$E387</f>
        <v>41684711.841000475</v>
      </c>
      <c r="AC387" s="24">
        <f t="shared" si="80"/>
        <v>0</v>
      </c>
      <c r="AD387" s="24">
        <f t="shared" si="84"/>
        <v>0</v>
      </c>
      <c r="AE387" s="24">
        <f t="shared" si="84"/>
        <v>0</v>
      </c>
      <c r="AF387" s="24">
        <f t="shared" si="84"/>
        <v>0</v>
      </c>
      <c r="AG387" s="24">
        <f t="shared" si="83"/>
        <v>0</v>
      </c>
      <c r="AH387" s="24">
        <f t="shared" si="83"/>
        <v>0</v>
      </c>
      <c r="AI387" s="24">
        <f t="shared" si="83"/>
        <v>0</v>
      </c>
      <c r="AJ387" s="24">
        <f t="shared" si="78"/>
        <v>0</v>
      </c>
      <c r="AK387" s="26">
        <f t="shared" ca="1" si="79"/>
        <v>-1.0573404769145256E-3</v>
      </c>
      <c r="AL387" s="34">
        <f t="shared" ca="1" si="81"/>
        <v>0.12643500090066606</v>
      </c>
    </row>
    <row r="388" spans="1:38" x14ac:dyDescent="0.25">
      <c r="A388" s="4">
        <f t="shared" ref="A388:A451" si="85">MONTH(C388)</f>
        <v>9</v>
      </c>
      <c r="B388" s="4">
        <f t="shared" ref="B388:B451" si="86">YEAR(C388)</f>
        <v>2013</v>
      </c>
      <c r="C388" s="9">
        <v>41526</v>
      </c>
      <c r="D388" s="12">
        <f ca="1">(1+Returns!E388)*D387</f>
        <v>112099470.97002371</v>
      </c>
      <c r="E388" s="12">
        <f t="shared" ref="E388:E451" ca="1" si="87">SUM(G388:N388)</f>
        <v>112657421.32983121</v>
      </c>
      <c r="F388" s="12">
        <f t="shared" ref="F388:F451" ca="1" si="88">E388-P388</f>
        <v>112635962.08171292</v>
      </c>
      <c r="G388" s="14">
        <f ca="1">G387*(1+Returns!G388)+AC388</f>
        <v>8888127.2295125537</v>
      </c>
      <c r="H388" s="14">
        <f ca="1">H387*(1+Returns!H388)+AD388</f>
        <v>11288084.769017847</v>
      </c>
      <c r="I388" s="14">
        <f ca="1">I387*(1+Returns!I388)+AE388</f>
        <v>5644578.2582567679</v>
      </c>
      <c r="J388" s="14">
        <f ca="1">J387*(1+Returns!J388)+AF388</f>
        <v>0</v>
      </c>
      <c r="K388" s="14">
        <f ca="1">K387*(1+Returns!K388)+AG388</f>
        <v>0</v>
      </c>
      <c r="L388" s="14">
        <f ca="1">L387*(1+Returns!L388)+AH388</f>
        <v>22575954.742076378</v>
      </c>
      <c r="M388" s="14">
        <f ca="1">M387*(1+Returns!M388)+AI388</f>
        <v>22577027.908861768</v>
      </c>
      <c r="N388" s="14">
        <f ca="1">N387*(1+Returns!N388)+AJ388-R388-T388</f>
        <v>41683648.422105893</v>
      </c>
      <c r="O388" s="17">
        <f ca="1">(Assumptions!$B$16 / 252)*F387</f>
        <v>3575.9841298433935</v>
      </c>
      <c r="P388" s="17">
        <f t="shared" ca="1" si="74"/>
        <v>21459.248118296411</v>
      </c>
      <c r="Q388" s="16">
        <f t="shared" si="75"/>
        <v>0</v>
      </c>
      <c r="R388" s="17">
        <f t="shared" si="76"/>
        <v>0</v>
      </c>
      <c r="S388" s="19">
        <f t="shared" si="77"/>
        <v>0</v>
      </c>
      <c r="T388" s="20">
        <f ca="1">IF(AND(S388=1,F387&gt;D387),[1]Assumptions!$B$19*(F387-D387),0)</f>
        <v>0</v>
      </c>
      <c r="U388" s="21">
        <f ca="1">OFFSET(Assumptions!$B$6,U$1-1,0)*$E388</f>
        <v>9012593.7063864972</v>
      </c>
      <c r="V388" s="21">
        <f ca="1">OFFSET(Assumptions!$B$6,V$1-1,0)*$E388</f>
        <v>11265742.132983122</v>
      </c>
      <c r="W388" s="21">
        <f ca="1">OFFSET(Assumptions!$B$6,W$1-1,0)*$E388</f>
        <v>5632871.066491561</v>
      </c>
      <c r="X388" s="21">
        <f ca="1">OFFSET(Assumptions!$B$6,X$1-1,0)*$E388</f>
        <v>0</v>
      </c>
      <c r="Y388" s="21">
        <f ca="1">OFFSET(Assumptions!$B$6,Y$1-1,0)*$E388</f>
        <v>0</v>
      </c>
      <c r="Z388" s="21">
        <f ca="1">OFFSET(Assumptions!$B$6,Z$1-1,0)*$E388</f>
        <v>22531484.265966244</v>
      </c>
      <c r="AA388" s="21">
        <f ca="1">OFFSET(Assumptions!$B$6,AA$1-1,0)*$E388</f>
        <v>22531484.265966244</v>
      </c>
      <c r="AB388" s="21">
        <f ca="1">OFFSET(Assumptions!$B$6,AB$1-1,0)*$E388</f>
        <v>41683245.892037548</v>
      </c>
      <c r="AC388" s="24">
        <f t="shared" si="80"/>
        <v>0</v>
      </c>
      <c r="AD388" s="24">
        <f t="shared" si="84"/>
        <v>0</v>
      </c>
      <c r="AE388" s="24">
        <f t="shared" si="84"/>
        <v>0</v>
      </c>
      <c r="AF388" s="24">
        <f t="shared" si="84"/>
        <v>0</v>
      </c>
      <c r="AG388" s="24">
        <f t="shared" si="83"/>
        <v>0</v>
      </c>
      <c r="AH388" s="24">
        <f t="shared" si="83"/>
        <v>0</v>
      </c>
      <c r="AI388" s="24">
        <f t="shared" si="83"/>
        <v>0</v>
      </c>
      <c r="AJ388" s="24">
        <f t="shared" si="78"/>
        <v>0</v>
      </c>
      <c r="AK388" s="26">
        <f t="shared" ca="1" si="79"/>
        <v>-6.6919159542710993E-5</v>
      </c>
      <c r="AL388" s="34">
        <f t="shared" ca="1" si="81"/>
        <v>0.12635962081712626</v>
      </c>
    </row>
    <row r="389" spans="1:38" x14ac:dyDescent="0.25">
      <c r="A389" s="4">
        <f t="shared" si="85"/>
        <v>9</v>
      </c>
      <c r="B389" s="4">
        <f t="shared" si="86"/>
        <v>2013</v>
      </c>
      <c r="C389" s="9">
        <v>41527</v>
      </c>
      <c r="D389" s="12">
        <f ca="1">(1+Returns!E389)*D388</f>
        <v>112136667.81648098</v>
      </c>
      <c r="E389" s="12">
        <f t="shared" ca="1" si="87"/>
        <v>112693114.41215159</v>
      </c>
      <c r="F389" s="12">
        <f t="shared" ca="1" si="88"/>
        <v>112668079.41920531</v>
      </c>
      <c r="G389" s="14">
        <f ca="1">G388*(1+Returns!G389)+AC389</f>
        <v>8888217.8877383638</v>
      </c>
      <c r="H389" s="14">
        <f ca="1">H388*(1+Returns!H389)+AD389</f>
        <v>11292009.718710057</v>
      </c>
      <c r="I389" s="14">
        <f ca="1">I388*(1+Returns!I389)+AE389</f>
        <v>5646630.2405816214</v>
      </c>
      <c r="J389" s="14">
        <f ca="1">J388*(1+Returns!J389)+AF389</f>
        <v>0</v>
      </c>
      <c r="K389" s="14">
        <f ca="1">K388*(1+Returns!K389)+AG389</f>
        <v>0</v>
      </c>
      <c r="L389" s="14">
        <f ca="1">L388*(1+Returns!L389)+AH389</f>
        <v>22583768.763907343</v>
      </c>
      <c r="M389" s="14">
        <f ca="1">M388*(1+Returns!M389)+AI389</f>
        <v>22585021.182681974</v>
      </c>
      <c r="N389" s="14">
        <f ca="1">N388*(1+Returns!N389)+AJ389-R389-T389</f>
        <v>41697466.618532225</v>
      </c>
      <c r="O389" s="17">
        <f ca="1">(Assumptions!$B$16 / 252)*F388</f>
        <v>3575.7448279908863</v>
      </c>
      <c r="P389" s="17">
        <f t="shared" ref="P389:P452" ca="1" si="89">P388+O389-IF(Q389=1,P388,0)</f>
        <v>25034.992946287297</v>
      </c>
      <c r="Q389" s="16">
        <f t="shared" ref="Q389:Q452" si="90">IF(DAY(C389)&lt;DAY(C388),1,0)</f>
        <v>0</v>
      </c>
      <c r="R389" s="17">
        <f t="shared" ref="R389:R452" si="91">IF(Q389=1,P388,0)</f>
        <v>0</v>
      </c>
      <c r="S389" s="19">
        <f t="shared" ref="S389:S452" si="92">IF(AND(DAY(C389)&lt;DAY(C388),OR(MONTH(C389)=7,MONTH(C389)=1)),1,0)</f>
        <v>0</v>
      </c>
      <c r="T389" s="20">
        <f ca="1">IF(AND(S389=1,F388&gt;D388),[1]Assumptions!$B$19*(F388-D388),0)</f>
        <v>0</v>
      </c>
      <c r="U389" s="21">
        <f ca="1">OFFSET(Assumptions!$B$6,U$1-1,0)*$E389</f>
        <v>9015449.1529721282</v>
      </c>
      <c r="V389" s="21">
        <f ca="1">OFFSET(Assumptions!$B$6,V$1-1,0)*$E389</f>
        <v>11269311.441215159</v>
      </c>
      <c r="W389" s="21">
        <f ca="1">OFFSET(Assumptions!$B$6,W$1-1,0)*$E389</f>
        <v>5634655.7206075797</v>
      </c>
      <c r="X389" s="21">
        <f ca="1">OFFSET(Assumptions!$B$6,X$1-1,0)*$E389</f>
        <v>0</v>
      </c>
      <c r="Y389" s="21">
        <f ca="1">OFFSET(Assumptions!$B$6,Y$1-1,0)*$E389</f>
        <v>0</v>
      </c>
      <c r="Z389" s="21">
        <f ca="1">OFFSET(Assumptions!$B$6,Z$1-1,0)*$E389</f>
        <v>22538622.882430319</v>
      </c>
      <c r="AA389" s="21">
        <f ca="1">OFFSET(Assumptions!$B$6,AA$1-1,0)*$E389</f>
        <v>22538622.882430319</v>
      </c>
      <c r="AB389" s="21">
        <f ca="1">OFFSET(Assumptions!$B$6,AB$1-1,0)*$E389</f>
        <v>41696452.332496084</v>
      </c>
      <c r="AC389" s="24">
        <f t="shared" si="80"/>
        <v>0</v>
      </c>
      <c r="AD389" s="24">
        <f t="shared" si="84"/>
        <v>0</v>
      </c>
      <c r="AE389" s="24">
        <f t="shared" si="84"/>
        <v>0</v>
      </c>
      <c r="AF389" s="24">
        <f t="shared" si="84"/>
        <v>0</v>
      </c>
      <c r="AG389" s="24">
        <f t="shared" si="83"/>
        <v>0</v>
      </c>
      <c r="AH389" s="24">
        <f t="shared" si="83"/>
        <v>0</v>
      </c>
      <c r="AI389" s="24">
        <f t="shared" si="83"/>
        <v>0</v>
      </c>
      <c r="AJ389" s="24">
        <f t="shared" ref="AJ389:AJ452" si="93">-SUM(AC389:AI389)</f>
        <v>0</v>
      </c>
      <c r="AK389" s="26">
        <f t="shared" ref="AK389:AK452" ca="1" si="94">F389/F388-1</f>
        <v>2.8514283448033417E-4</v>
      </c>
      <c r="AL389" s="34">
        <f t="shared" ca="1" si="81"/>
        <v>0.12668079419205025</v>
      </c>
    </row>
    <row r="390" spans="1:38" x14ac:dyDescent="0.25">
      <c r="A390" s="4">
        <f t="shared" si="85"/>
        <v>9</v>
      </c>
      <c r="B390" s="4">
        <f t="shared" si="86"/>
        <v>2013</v>
      </c>
      <c r="C390" s="9">
        <v>41528</v>
      </c>
      <c r="D390" s="12">
        <f ca="1">(1+Returns!E390)*D389</f>
        <v>112173877.00559585</v>
      </c>
      <c r="E390" s="12">
        <f t="shared" ca="1" si="87"/>
        <v>112688045.97308269</v>
      </c>
      <c r="F390" s="12">
        <f t="shared" ca="1" si="88"/>
        <v>112659434.2157104</v>
      </c>
      <c r="G390" s="14">
        <f ca="1">G389*(1+Returns!G390)+AC390</f>
        <v>8847534.7985509932</v>
      </c>
      <c r="H390" s="14">
        <f ca="1">H389*(1+Returns!H390)+AD390</f>
        <v>11295936.033136003</v>
      </c>
      <c r="I390" s="14">
        <f ca="1">I389*(1+Returns!I390)+AE390</f>
        <v>5648682.9688668046</v>
      </c>
      <c r="J390" s="14">
        <f ca="1">J389*(1+Returns!J390)+AF390</f>
        <v>0</v>
      </c>
      <c r="K390" s="14">
        <f ca="1">K389*(1+Returns!K390)+AG390</f>
        <v>0</v>
      </c>
      <c r="L390" s="14">
        <f ca="1">L389*(1+Returns!L390)+AH390</f>
        <v>22591585.49033875</v>
      </c>
      <c r="M390" s="14">
        <f ca="1">M389*(1+Returns!M390)+AI390</f>
        <v>22593017.28647726</v>
      </c>
      <c r="N390" s="14">
        <f ca="1">N389*(1+Returns!N390)+AJ390-R390-T390</f>
        <v>41711289.395712875</v>
      </c>
      <c r="O390" s="17">
        <f ca="1">(Assumptions!$B$16 / 252)*F389</f>
        <v>3576.7644260065176</v>
      </c>
      <c r="P390" s="17">
        <f t="shared" ca="1" si="89"/>
        <v>28611.757372293814</v>
      </c>
      <c r="Q390" s="16">
        <f t="shared" si="90"/>
        <v>0</v>
      </c>
      <c r="R390" s="17">
        <f t="shared" si="91"/>
        <v>0</v>
      </c>
      <c r="S390" s="19">
        <f t="shared" si="92"/>
        <v>0</v>
      </c>
      <c r="T390" s="20">
        <f ca="1">IF(AND(S390=1,F389&gt;D389),[1]Assumptions!$B$19*(F389-D389),0)</f>
        <v>0</v>
      </c>
      <c r="U390" s="21">
        <f ca="1">OFFSET(Assumptions!$B$6,U$1-1,0)*$E390</f>
        <v>9015043.6778466161</v>
      </c>
      <c r="V390" s="21">
        <f ca="1">OFFSET(Assumptions!$B$6,V$1-1,0)*$E390</f>
        <v>11268804.597308271</v>
      </c>
      <c r="W390" s="21">
        <f ca="1">OFFSET(Assumptions!$B$6,W$1-1,0)*$E390</f>
        <v>5634402.2986541353</v>
      </c>
      <c r="X390" s="21">
        <f ca="1">OFFSET(Assumptions!$B$6,X$1-1,0)*$E390</f>
        <v>0</v>
      </c>
      <c r="Y390" s="21">
        <f ca="1">OFFSET(Assumptions!$B$6,Y$1-1,0)*$E390</f>
        <v>0</v>
      </c>
      <c r="Z390" s="21">
        <f ca="1">OFFSET(Assumptions!$B$6,Z$1-1,0)*$E390</f>
        <v>22537609.194616541</v>
      </c>
      <c r="AA390" s="21">
        <f ca="1">OFFSET(Assumptions!$B$6,AA$1-1,0)*$E390</f>
        <v>22537609.194616541</v>
      </c>
      <c r="AB390" s="21">
        <f ca="1">OFFSET(Assumptions!$B$6,AB$1-1,0)*$E390</f>
        <v>41694577.010040596</v>
      </c>
      <c r="AC390" s="24">
        <f t="shared" ref="AC390:AC453" si="95">IF(Q390=1,U389-G389,0)</f>
        <v>0</v>
      </c>
      <c r="AD390" s="24">
        <f t="shared" si="84"/>
        <v>0</v>
      </c>
      <c r="AE390" s="24">
        <f t="shared" si="84"/>
        <v>0</v>
      </c>
      <c r="AF390" s="24">
        <f t="shared" si="84"/>
        <v>0</v>
      </c>
      <c r="AG390" s="24">
        <f t="shared" si="83"/>
        <v>0</v>
      </c>
      <c r="AH390" s="24">
        <f t="shared" si="83"/>
        <v>0</v>
      </c>
      <c r="AI390" s="24">
        <f t="shared" si="83"/>
        <v>0</v>
      </c>
      <c r="AJ390" s="24">
        <f t="shared" si="93"/>
        <v>0</v>
      </c>
      <c r="AK390" s="26">
        <f t="shared" ca="1" si="94"/>
        <v>-7.6731613243730123E-5</v>
      </c>
      <c r="AL390" s="34">
        <f t="shared" ref="AL390:AL453" ca="1" si="96">(1+AK390)*(1+AL389)-1</f>
        <v>0.12659434215710119</v>
      </c>
    </row>
    <row r="391" spans="1:38" x14ac:dyDescent="0.25">
      <c r="A391" s="4">
        <f t="shared" si="85"/>
        <v>9</v>
      </c>
      <c r="B391" s="4">
        <f t="shared" si="86"/>
        <v>2013</v>
      </c>
      <c r="C391" s="9">
        <v>41529</v>
      </c>
      <c r="D391" s="12">
        <f ca="1">(1+Returns!E391)*D390</f>
        <v>112211098.54146384</v>
      </c>
      <c r="E391" s="12">
        <f t="shared" ca="1" si="87"/>
        <v>112699207.44751671</v>
      </c>
      <c r="F391" s="12">
        <f t="shared" ca="1" si="88"/>
        <v>112667019.20016931</v>
      </c>
      <c r="G391" s="14">
        <f ca="1">G390*(1+Returns!G391)+AC391</f>
        <v>8823069.3926403541</v>
      </c>
      <c r="H391" s="14">
        <f ca="1">H390*(1+Returns!H391)+AD391</f>
        <v>11299863.712770211</v>
      </c>
      <c r="I391" s="14">
        <f ca="1">I390*(1+Returns!I391)+AE391</f>
        <v>5650736.4433834981</v>
      </c>
      <c r="J391" s="14">
        <f ca="1">J390*(1+Returns!J391)+AF391</f>
        <v>0</v>
      </c>
      <c r="K391" s="14">
        <f ca="1">K390*(1+Returns!K391)+AG391</f>
        <v>0</v>
      </c>
      <c r="L391" s="14">
        <f ca="1">L390*(1+Returns!L391)+AH391</f>
        <v>22599404.92230672</v>
      </c>
      <c r="M391" s="14">
        <f ca="1">M390*(1+Returns!M391)+AI391</f>
        <v>22601016.221249565</v>
      </c>
      <c r="N391" s="14">
        <f ca="1">N390*(1+Returns!N391)+AJ391-R391-T391</f>
        <v>41725116.755166374</v>
      </c>
      <c r="O391" s="17">
        <f ca="1">(Assumptions!$B$16 / 252)*F390</f>
        <v>3576.4899751019175</v>
      </c>
      <c r="P391" s="17">
        <f t="shared" ca="1" si="89"/>
        <v>32188.247347395733</v>
      </c>
      <c r="Q391" s="16">
        <f t="shared" si="90"/>
        <v>0</v>
      </c>
      <c r="R391" s="17">
        <f t="shared" si="91"/>
        <v>0</v>
      </c>
      <c r="S391" s="19">
        <f t="shared" si="92"/>
        <v>0</v>
      </c>
      <c r="T391" s="20">
        <f ca="1">IF(AND(S391=1,F390&gt;D390),[1]Assumptions!$B$19*(F390-D390),0)</f>
        <v>0</v>
      </c>
      <c r="U391" s="21">
        <f ca="1">OFFSET(Assumptions!$B$6,U$1-1,0)*$E391</f>
        <v>9015936.5958013367</v>
      </c>
      <c r="V391" s="21">
        <f ca="1">OFFSET(Assumptions!$B$6,V$1-1,0)*$E391</f>
        <v>11269920.744751671</v>
      </c>
      <c r="W391" s="21">
        <f ca="1">OFFSET(Assumptions!$B$6,W$1-1,0)*$E391</f>
        <v>5634960.3723758357</v>
      </c>
      <c r="X391" s="21">
        <f ca="1">OFFSET(Assumptions!$B$6,X$1-1,0)*$E391</f>
        <v>0</v>
      </c>
      <c r="Y391" s="21">
        <f ca="1">OFFSET(Assumptions!$B$6,Y$1-1,0)*$E391</f>
        <v>0</v>
      </c>
      <c r="Z391" s="21">
        <f ca="1">OFFSET(Assumptions!$B$6,Z$1-1,0)*$E391</f>
        <v>22539841.489503343</v>
      </c>
      <c r="AA391" s="21">
        <f ca="1">OFFSET(Assumptions!$B$6,AA$1-1,0)*$E391</f>
        <v>22539841.489503343</v>
      </c>
      <c r="AB391" s="21">
        <f ca="1">OFFSET(Assumptions!$B$6,AB$1-1,0)*$E391</f>
        <v>41698706.755581185</v>
      </c>
      <c r="AC391" s="24">
        <f t="shared" si="95"/>
        <v>0</v>
      </c>
      <c r="AD391" s="24">
        <f t="shared" si="84"/>
        <v>0</v>
      </c>
      <c r="AE391" s="24">
        <f t="shared" si="84"/>
        <v>0</v>
      </c>
      <c r="AF391" s="24">
        <f t="shared" si="84"/>
        <v>0</v>
      </c>
      <c r="AG391" s="24">
        <f t="shared" si="83"/>
        <v>0</v>
      </c>
      <c r="AH391" s="24">
        <f t="shared" si="83"/>
        <v>0</v>
      </c>
      <c r="AI391" s="24">
        <f t="shared" si="83"/>
        <v>0</v>
      </c>
      <c r="AJ391" s="24">
        <f t="shared" si="93"/>
        <v>0</v>
      </c>
      <c r="AK391" s="26">
        <f t="shared" ca="1" si="94"/>
        <v>6.7326669193068511E-5</v>
      </c>
      <c r="AL391" s="34">
        <f t="shared" ca="1" si="96"/>
        <v>0.12667019200169038</v>
      </c>
    </row>
    <row r="392" spans="1:38" x14ac:dyDescent="0.25">
      <c r="A392" s="4">
        <f t="shared" si="85"/>
        <v>9</v>
      </c>
      <c r="B392" s="4">
        <f t="shared" si="86"/>
        <v>2013</v>
      </c>
      <c r="C392" s="9">
        <v>41530</v>
      </c>
      <c r="D392" s="12">
        <f ca="1">(1+Returns!E392)*D391</f>
        <v>112248332.42818186</v>
      </c>
      <c r="E392" s="12">
        <f t="shared" ca="1" si="87"/>
        <v>112778780.66679443</v>
      </c>
      <c r="F392" s="12">
        <f t="shared" ca="1" si="88"/>
        <v>112743015.68867879</v>
      </c>
      <c r="G392" s="14">
        <f ca="1">G391*(1+Returns!G392)+AC392</f>
        <v>8867003.4971434642</v>
      </c>
      <c r="H392" s="14">
        <f ca="1">H391*(1+Returns!H392)+AD392</f>
        <v>11303792.758087374</v>
      </c>
      <c r="I392" s="14">
        <f ca="1">I391*(1+Returns!I392)+AE392</f>
        <v>5652790.6644029813</v>
      </c>
      <c r="J392" s="14">
        <f ca="1">J391*(1+Returns!J392)+AF392</f>
        <v>0</v>
      </c>
      <c r="K392" s="14">
        <f ca="1">K391*(1+Returns!K392)+AG392</f>
        <v>0</v>
      </c>
      <c r="L392" s="14">
        <f ca="1">L391*(1+Returns!L392)+AH392</f>
        <v>22607227.060747694</v>
      </c>
      <c r="M392" s="14">
        <f ca="1">M391*(1+Returns!M392)+AI392</f>
        <v>22609017.988001179</v>
      </c>
      <c r="N392" s="14">
        <f ca="1">N391*(1+Returns!N392)+AJ392-R392-T392</f>
        <v>41738948.698411748</v>
      </c>
      <c r="O392" s="17">
        <f ca="1">(Assumptions!$B$16 / 252)*F391</f>
        <v>3576.7307682593432</v>
      </c>
      <c r="P392" s="17">
        <f t="shared" ca="1" si="89"/>
        <v>35764.978115655074</v>
      </c>
      <c r="Q392" s="16">
        <f t="shared" si="90"/>
        <v>0</v>
      </c>
      <c r="R392" s="17">
        <f t="shared" si="91"/>
        <v>0</v>
      </c>
      <c r="S392" s="19">
        <f t="shared" si="92"/>
        <v>0</v>
      </c>
      <c r="T392" s="20">
        <f ca="1">IF(AND(S392=1,F391&gt;D391),[1]Assumptions!$B$19*(F391-D391),0)</f>
        <v>0</v>
      </c>
      <c r="U392" s="21">
        <f ca="1">OFFSET(Assumptions!$B$6,U$1-1,0)*$E392</f>
        <v>9022302.4533435553</v>
      </c>
      <c r="V392" s="21">
        <f ca="1">OFFSET(Assumptions!$B$6,V$1-1,0)*$E392</f>
        <v>11277878.066679444</v>
      </c>
      <c r="W392" s="21">
        <f ca="1">OFFSET(Assumptions!$B$6,W$1-1,0)*$E392</f>
        <v>5638939.0333397221</v>
      </c>
      <c r="X392" s="21">
        <f ca="1">OFFSET(Assumptions!$B$6,X$1-1,0)*$E392</f>
        <v>0</v>
      </c>
      <c r="Y392" s="21">
        <f ca="1">OFFSET(Assumptions!$B$6,Y$1-1,0)*$E392</f>
        <v>0</v>
      </c>
      <c r="Z392" s="21">
        <f ca="1">OFFSET(Assumptions!$B$6,Z$1-1,0)*$E392</f>
        <v>22555756.133358888</v>
      </c>
      <c r="AA392" s="21">
        <f ca="1">OFFSET(Assumptions!$B$6,AA$1-1,0)*$E392</f>
        <v>22555756.133358888</v>
      </c>
      <c r="AB392" s="21">
        <f ca="1">OFFSET(Assumptions!$B$6,AB$1-1,0)*$E392</f>
        <v>41728148.846713938</v>
      </c>
      <c r="AC392" s="24">
        <f t="shared" si="95"/>
        <v>0</v>
      </c>
      <c r="AD392" s="24">
        <f t="shared" si="84"/>
        <v>0</v>
      </c>
      <c r="AE392" s="24">
        <f t="shared" si="84"/>
        <v>0</v>
      </c>
      <c r="AF392" s="24">
        <f t="shared" si="84"/>
        <v>0</v>
      </c>
      <c r="AG392" s="24">
        <f t="shared" si="83"/>
        <v>0</v>
      </c>
      <c r="AH392" s="24">
        <f t="shared" si="83"/>
        <v>0</v>
      </c>
      <c r="AI392" s="24">
        <f t="shared" si="83"/>
        <v>0</v>
      </c>
      <c r="AJ392" s="24">
        <f t="shared" si="93"/>
        <v>0</v>
      </c>
      <c r="AK392" s="26">
        <f t="shared" ca="1" si="94"/>
        <v>6.7452293536285346E-4</v>
      </c>
      <c r="AL392" s="34">
        <f t="shared" ca="1" si="96"/>
        <v>0.12743015688678527</v>
      </c>
    </row>
    <row r="393" spans="1:38" x14ac:dyDescent="0.25">
      <c r="A393" s="4">
        <f t="shared" si="85"/>
        <v>9</v>
      </c>
      <c r="B393" s="4">
        <f t="shared" si="86"/>
        <v>2013</v>
      </c>
      <c r="C393" s="9">
        <v>41533</v>
      </c>
      <c r="D393" s="12">
        <f ca="1">(1+Returns!E393)*D392</f>
        <v>112285578.66984817</v>
      </c>
      <c r="E393" s="12">
        <f t="shared" ca="1" si="87"/>
        <v>112855472.01355785</v>
      </c>
      <c r="F393" s="12">
        <f t="shared" ca="1" si="88"/>
        <v>112816127.892087</v>
      </c>
      <c r="G393" s="14">
        <f ca="1">G392*(1+Returns!G393)+AC393</f>
        <v>8908043.4904971402</v>
      </c>
      <c r="H393" s="14">
        <f ca="1">H392*(1+Returns!H393)+AD393</f>
        <v>11307723.169562351</v>
      </c>
      <c r="I393" s="14">
        <f ca="1">I392*(1+Returns!I393)+AE393</f>
        <v>5654845.6321966304</v>
      </c>
      <c r="J393" s="14">
        <f ca="1">J392*(1+Returns!J393)+AF393</f>
        <v>0</v>
      </c>
      <c r="K393" s="14">
        <f ca="1">K392*(1+Returns!K393)+AG393</f>
        <v>0</v>
      </c>
      <c r="L393" s="14">
        <f ca="1">L392*(1+Returns!L393)+AH393</f>
        <v>22615051.906598445</v>
      </c>
      <c r="M393" s="14">
        <f ca="1">M392*(1+Returns!M393)+AI393</f>
        <v>22617022.587734751</v>
      </c>
      <c r="N393" s="14">
        <f ca="1">N392*(1+Returns!N393)+AJ393-R393-T393</f>
        <v>41752785.226968527</v>
      </c>
      <c r="O393" s="17">
        <f ca="1">(Assumptions!$B$16 / 252)*F392</f>
        <v>3579.1433551961518</v>
      </c>
      <c r="P393" s="17">
        <f t="shared" ca="1" si="89"/>
        <v>39344.121470851227</v>
      </c>
      <c r="Q393" s="16">
        <f t="shared" si="90"/>
        <v>0</v>
      </c>
      <c r="R393" s="17">
        <f t="shared" si="91"/>
        <v>0</v>
      </c>
      <c r="S393" s="19">
        <f t="shared" si="92"/>
        <v>0</v>
      </c>
      <c r="T393" s="20">
        <f ca="1">IF(AND(S393=1,F392&gt;D392),[1]Assumptions!$B$19*(F392-D392),0)</f>
        <v>0</v>
      </c>
      <c r="U393" s="21">
        <f ca="1">OFFSET(Assumptions!$B$6,U$1-1,0)*$E393</f>
        <v>9028437.7610846292</v>
      </c>
      <c r="V393" s="21">
        <f ca="1">OFFSET(Assumptions!$B$6,V$1-1,0)*$E393</f>
        <v>11285547.201355785</v>
      </c>
      <c r="W393" s="21">
        <f ca="1">OFFSET(Assumptions!$B$6,W$1-1,0)*$E393</f>
        <v>5642773.6006778926</v>
      </c>
      <c r="X393" s="21">
        <f ca="1">OFFSET(Assumptions!$B$6,X$1-1,0)*$E393</f>
        <v>0</v>
      </c>
      <c r="Y393" s="21">
        <f ca="1">OFFSET(Assumptions!$B$6,Y$1-1,0)*$E393</f>
        <v>0</v>
      </c>
      <c r="Z393" s="21">
        <f ca="1">OFFSET(Assumptions!$B$6,Z$1-1,0)*$E393</f>
        <v>22571094.40271157</v>
      </c>
      <c r="AA393" s="21">
        <f ca="1">OFFSET(Assumptions!$B$6,AA$1-1,0)*$E393</f>
        <v>22571094.40271157</v>
      </c>
      <c r="AB393" s="21">
        <f ca="1">OFFSET(Assumptions!$B$6,AB$1-1,0)*$E393</f>
        <v>41756524.645016402</v>
      </c>
      <c r="AC393" s="24">
        <f t="shared" si="95"/>
        <v>0</v>
      </c>
      <c r="AD393" s="24">
        <f t="shared" si="84"/>
        <v>0</v>
      </c>
      <c r="AE393" s="24">
        <f t="shared" si="84"/>
        <v>0</v>
      </c>
      <c r="AF393" s="24">
        <f t="shared" si="84"/>
        <v>0</v>
      </c>
      <c r="AG393" s="24">
        <f t="shared" si="83"/>
        <v>0</v>
      </c>
      <c r="AH393" s="24">
        <f t="shared" si="83"/>
        <v>0</v>
      </c>
      <c r="AI393" s="24">
        <f t="shared" si="83"/>
        <v>0</v>
      </c>
      <c r="AJ393" s="24">
        <f t="shared" si="93"/>
        <v>0</v>
      </c>
      <c r="AK393" s="26">
        <f t="shared" ca="1" si="94"/>
        <v>6.4848543354645294E-4</v>
      </c>
      <c r="AL393" s="34">
        <f t="shared" ca="1" si="96"/>
        <v>0.12816127892086726</v>
      </c>
    </row>
    <row r="394" spans="1:38" x14ac:dyDescent="0.25">
      <c r="A394" s="4">
        <f t="shared" si="85"/>
        <v>9</v>
      </c>
      <c r="B394" s="4">
        <f t="shared" si="86"/>
        <v>2013</v>
      </c>
      <c r="C394" s="9">
        <v>41534</v>
      </c>
      <c r="D394" s="12">
        <f ca="1">(1+Returns!E394)*D393</f>
        <v>112322837.2705624</v>
      </c>
      <c r="E394" s="12">
        <f t="shared" ca="1" si="87"/>
        <v>112939326.83823954</v>
      </c>
      <c r="F394" s="12">
        <f t="shared" ca="1" si="88"/>
        <v>112896401.25239116</v>
      </c>
      <c r="G394" s="14">
        <f ca="1">G393*(1+Returns!G394)+AC394</f>
        <v>8956234.7189273592</v>
      </c>
      <c r="H394" s="14">
        <f ca="1">H393*(1+Returns!H394)+AD394</f>
        <v>11311654.947670165</v>
      </c>
      <c r="I394" s="14">
        <f ca="1">I393*(1+Returns!I394)+AE394</f>
        <v>5656901.3470359221</v>
      </c>
      <c r="J394" s="14">
        <f ca="1">J393*(1+Returns!J394)+AF394</f>
        <v>0</v>
      </c>
      <c r="K394" s="14">
        <f ca="1">K393*(1+Returns!K394)+AG394</f>
        <v>0</v>
      </c>
      <c r="L394" s="14">
        <f ca="1">L393*(1+Returns!L394)+AH394</f>
        <v>22622879.460796062</v>
      </c>
      <c r="M394" s="14">
        <f ca="1">M393*(1+Returns!M394)+AI394</f>
        <v>22625030.02145328</v>
      </c>
      <c r="N394" s="14">
        <f ca="1">N393*(1+Returns!N394)+AJ394-R394-T394</f>
        <v>41766626.342356756</v>
      </c>
      <c r="O394" s="17">
        <f ca="1">(Assumptions!$B$16 / 252)*F393</f>
        <v>3581.4643775265713</v>
      </c>
      <c r="P394" s="17">
        <f t="shared" ca="1" si="89"/>
        <v>42925.585848377799</v>
      </c>
      <c r="Q394" s="16">
        <f t="shared" si="90"/>
        <v>0</v>
      </c>
      <c r="R394" s="17">
        <f t="shared" si="91"/>
        <v>0</v>
      </c>
      <c r="S394" s="19">
        <f t="shared" si="92"/>
        <v>0</v>
      </c>
      <c r="T394" s="20">
        <f ca="1">IF(AND(S394=1,F393&gt;D393),[1]Assumptions!$B$19*(F393-D393),0)</f>
        <v>0</v>
      </c>
      <c r="U394" s="21">
        <f ca="1">OFFSET(Assumptions!$B$6,U$1-1,0)*$E394</f>
        <v>9035146.1470591631</v>
      </c>
      <c r="V394" s="21">
        <f ca="1">OFFSET(Assumptions!$B$6,V$1-1,0)*$E394</f>
        <v>11293932.683823954</v>
      </c>
      <c r="W394" s="21">
        <f ca="1">OFFSET(Assumptions!$B$6,W$1-1,0)*$E394</f>
        <v>5646966.3419119772</v>
      </c>
      <c r="X394" s="21">
        <f ca="1">OFFSET(Assumptions!$B$6,X$1-1,0)*$E394</f>
        <v>0</v>
      </c>
      <c r="Y394" s="21">
        <f ca="1">OFFSET(Assumptions!$B$6,Y$1-1,0)*$E394</f>
        <v>0</v>
      </c>
      <c r="Z394" s="21">
        <f ca="1">OFFSET(Assumptions!$B$6,Z$1-1,0)*$E394</f>
        <v>22587865.367647909</v>
      </c>
      <c r="AA394" s="21">
        <f ca="1">OFFSET(Assumptions!$B$6,AA$1-1,0)*$E394</f>
        <v>22587865.367647909</v>
      </c>
      <c r="AB394" s="21">
        <f ca="1">OFFSET(Assumptions!$B$6,AB$1-1,0)*$E394</f>
        <v>41787550.930148631</v>
      </c>
      <c r="AC394" s="24">
        <f t="shared" si="95"/>
        <v>0</v>
      </c>
      <c r="AD394" s="24">
        <f t="shared" si="84"/>
        <v>0</v>
      </c>
      <c r="AE394" s="24">
        <f t="shared" si="84"/>
        <v>0</v>
      </c>
      <c r="AF394" s="24">
        <f t="shared" si="84"/>
        <v>0</v>
      </c>
      <c r="AG394" s="24">
        <f t="shared" si="83"/>
        <v>0</v>
      </c>
      <c r="AH394" s="24">
        <f t="shared" si="83"/>
        <v>0</v>
      </c>
      <c r="AI394" s="24">
        <f t="shared" si="83"/>
        <v>0</v>
      </c>
      <c r="AJ394" s="24">
        <f t="shared" si="93"/>
        <v>0</v>
      </c>
      <c r="AK394" s="26">
        <f t="shared" ca="1" si="94"/>
        <v>7.1154153048880175E-4</v>
      </c>
      <c r="AL394" s="34">
        <f t="shared" ca="1" si="96"/>
        <v>0.12896401252390888</v>
      </c>
    </row>
    <row r="395" spans="1:38" x14ac:dyDescent="0.25">
      <c r="A395" s="4">
        <f t="shared" si="85"/>
        <v>9</v>
      </c>
      <c r="B395" s="4">
        <f t="shared" si="86"/>
        <v>2013</v>
      </c>
      <c r="C395" s="9">
        <v>41535</v>
      </c>
      <c r="D395" s="12">
        <f ca="1">(1+Returns!E395)*D394</f>
        <v>112360108.23442551</v>
      </c>
      <c r="E395" s="12">
        <f t="shared" ca="1" si="87"/>
        <v>112957625.08407679</v>
      </c>
      <c r="F395" s="12">
        <f t="shared" ca="1" si="88"/>
        <v>112911115.48549025</v>
      </c>
      <c r="G395" s="14">
        <f ca="1">G394*(1+Returns!G395)+AC395</f>
        <v>8938857.1214632951</v>
      </c>
      <c r="H395" s="14">
        <f ca="1">H394*(1+Returns!H395)+AD395</f>
        <v>11315588.092886005</v>
      </c>
      <c r="I395" s="14">
        <f ca="1">I394*(1+Returns!I395)+AE395</f>
        <v>5658957.8091924312</v>
      </c>
      <c r="J395" s="14">
        <f ca="1">J394*(1+Returns!J395)+AF395</f>
        <v>0</v>
      </c>
      <c r="K395" s="14">
        <f ca="1">K394*(1+Returns!K395)+AG395</f>
        <v>0</v>
      </c>
      <c r="L395" s="14">
        <f ca="1">L394*(1+Returns!L395)+AH395</f>
        <v>22630709.724277962</v>
      </c>
      <c r="M395" s="14">
        <f ca="1">M394*(1+Returns!M395)+AI395</f>
        <v>22633040.290160123</v>
      </c>
      <c r="N395" s="14">
        <f ca="1">N394*(1+Returns!N395)+AJ395-R395-T395</f>
        <v>41780472.046096973</v>
      </c>
      <c r="O395" s="17">
        <f ca="1">(Assumptions!$B$16 / 252)*F394</f>
        <v>3584.0127381711477</v>
      </c>
      <c r="P395" s="17">
        <f t="shared" ca="1" si="89"/>
        <v>46509.598586548949</v>
      </c>
      <c r="Q395" s="16">
        <f t="shared" si="90"/>
        <v>0</v>
      </c>
      <c r="R395" s="17">
        <f t="shared" si="91"/>
        <v>0</v>
      </c>
      <c r="S395" s="19">
        <f t="shared" si="92"/>
        <v>0</v>
      </c>
      <c r="T395" s="20">
        <f ca="1">IF(AND(S395=1,F394&gt;D394),[1]Assumptions!$B$19*(F394-D394),0)</f>
        <v>0</v>
      </c>
      <c r="U395" s="21">
        <f ca="1">OFFSET(Assumptions!$B$6,U$1-1,0)*$E395</f>
        <v>9036610.0067261439</v>
      </c>
      <c r="V395" s="21">
        <f ca="1">OFFSET(Assumptions!$B$6,V$1-1,0)*$E395</f>
        <v>11295762.50840768</v>
      </c>
      <c r="W395" s="21">
        <f ca="1">OFFSET(Assumptions!$B$6,W$1-1,0)*$E395</f>
        <v>5647881.2542038402</v>
      </c>
      <c r="X395" s="21">
        <f ca="1">OFFSET(Assumptions!$B$6,X$1-1,0)*$E395</f>
        <v>0</v>
      </c>
      <c r="Y395" s="21">
        <f ca="1">OFFSET(Assumptions!$B$6,Y$1-1,0)*$E395</f>
        <v>0</v>
      </c>
      <c r="Z395" s="21">
        <f ca="1">OFFSET(Assumptions!$B$6,Z$1-1,0)*$E395</f>
        <v>22591525.016815361</v>
      </c>
      <c r="AA395" s="21">
        <f ca="1">OFFSET(Assumptions!$B$6,AA$1-1,0)*$E395</f>
        <v>22591525.016815361</v>
      </c>
      <c r="AB395" s="21">
        <f ca="1">OFFSET(Assumptions!$B$6,AB$1-1,0)*$E395</f>
        <v>41794321.281108409</v>
      </c>
      <c r="AC395" s="24">
        <f t="shared" si="95"/>
        <v>0</v>
      </c>
      <c r="AD395" s="24">
        <f t="shared" si="84"/>
        <v>0</v>
      </c>
      <c r="AE395" s="24">
        <f t="shared" si="84"/>
        <v>0</v>
      </c>
      <c r="AF395" s="24">
        <f t="shared" si="84"/>
        <v>0</v>
      </c>
      <c r="AG395" s="24">
        <f t="shared" si="83"/>
        <v>0</v>
      </c>
      <c r="AH395" s="24">
        <f t="shared" si="83"/>
        <v>0</v>
      </c>
      <c r="AI395" s="24">
        <f t="shared" si="83"/>
        <v>0</v>
      </c>
      <c r="AJ395" s="24">
        <f t="shared" si="93"/>
        <v>0</v>
      </c>
      <c r="AK395" s="26">
        <f t="shared" ca="1" si="94"/>
        <v>1.3033394276407151E-4</v>
      </c>
      <c r="AL395" s="34">
        <f t="shared" ca="1" si="96"/>
        <v>0.12911115485489977</v>
      </c>
    </row>
    <row r="396" spans="1:38" x14ac:dyDescent="0.25">
      <c r="A396" s="4">
        <f t="shared" si="85"/>
        <v>9</v>
      </c>
      <c r="B396" s="4">
        <f t="shared" si="86"/>
        <v>2013</v>
      </c>
      <c r="C396" s="9">
        <v>41536</v>
      </c>
      <c r="D396" s="12">
        <f ca="1">(1+Returns!E396)*D395</f>
        <v>112397391.56553987</v>
      </c>
      <c r="E396" s="12">
        <f t="shared" ca="1" si="87"/>
        <v>112950018.2221432</v>
      </c>
      <c r="F396" s="12">
        <f t="shared" ca="1" si="88"/>
        <v>112899924.14369997</v>
      </c>
      <c r="G396" s="14">
        <f ca="1">G395*(1+Returns!G396)+AC396</f>
        <v>8895562.1649690289</v>
      </c>
      <c r="H396" s="14">
        <f ca="1">H395*(1+Returns!H396)+AD396</f>
        <v>11319522.605685223</v>
      </c>
      <c r="I396" s="14">
        <f ca="1">I395*(1+Returns!I396)+AE396</f>
        <v>5661015.0189378299</v>
      </c>
      <c r="J396" s="14">
        <f ca="1">J395*(1+Returns!J396)+AF396</f>
        <v>0</v>
      </c>
      <c r="K396" s="14">
        <f ca="1">K395*(1+Returns!K396)+AG396</f>
        <v>0</v>
      </c>
      <c r="L396" s="14">
        <f ca="1">L395*(1+Returns!L396)+AH396</f>
        <v>22638542.69798189</v>
      </c>
      <c r="M396" s="14">
        <f ca="1">M395*(1+Returns!M396)+AI396</f>
        <v>22641053.394858994</v>
      </c>
      <c r="N396" s="14">
        <f ca="1">N395*(1+Returns!N396)+AJ396-R396-T396</f>
        <v>41794322.339710228</v>
      </c>
      <c r="O396" s="17">
        <f ca="1">(Assumptions!$B$16 / 252)*F395</f>
        <v>3584.4798566822301</v>
      </c>
      <c r="P396" s="17">
        <f t="shared" ca="1" si="89"/>
        <v>50094.078443231178</v>
      </c>
      <c r="Q396" s="16">
        <f t="shared" si="90"/>
        <v>0</v>
      </c>
      <c r="R396" s="17">
        <f t="shared" si="91"/>
        <v>0</v>
      </c>
      <c r="S396" s="19">
        <f t="shared" si="92"/>
        <v>0</v>
      </c>
      <c r="T396" s="20">
        <f ca="1">IF(AND(S396=1,F395&gt;D395),[1]Assumptions!$B$19*(F395-D395),0)</f>
        <v>0</v>
      </c>
      <c r="U396" s="21">
        <f ca="1">OFFSET(Assumptions!$B$6,U$1-1,0)*$E396</f>
        <v>9036001.4577714559</v>
      </c>
      <c r="V396" s="21">
        <f ca="1">OFFSET(Assumptions!$B$6,V$1-1,0)*$E396</f>
        <v>11295001.82221432</v>
      </c>
      <c r="W396" s="21">
        <f ca="1">OFFSET(Assumptions!$B$6,W$1-1,0)*$E396</f>
        <v>5647500.9111071602</v>
      </c>
      <c r="X396" s="21">
        <f ca="1">OFFSET(Assumptions!$B$6,X$1-1,0)*$E396</f>
        <v>0</v>
      </c>
      <c r="Y396" s="21">
        <f ca="1">OFFSET(Assumptions!$B$6,Y$1-1,0)*$E396</f>
        <v>0</v>
      </c>
      <c r="Z396" s="21">
        <f ca="1">OFFSET(Assumptions!$B$6,Z$1-1,0)*$E396</f>
        <v>22590003.644428641</v>
      </c>
      <c r="AA396" s="21">
        <f ca="1">OFFSET(Assumptions!$B$6,AA$1-1,0)*$E396</f>
        <v>22590003.644428641</v>
      </c>
      <c r="AB396" s="21">
        <f ca="1">OFFSET(Assumptions!$B$6,AB$1-1,0)*$E396</f>
        <v>41791506.742192984</v>
      </c>
      <c r="AC396" s="24">
        <f t="shared" si="95"/>
        <v>0</v>
      </c>
      <c r="AD396" s="24">
        <f t="shared" si="84"/>
        <v>0</v>
      </c>
      <c r="AE396" s="24">
        <f t="shared" si="84"/>
        <v>0</v>
      </c>
      <c r="AF396" s="24">
        <f t="shared" si="84"/>
        <v>0</v>
      </c>
      <c r="AG396" s="24">
        <f t="shared" si="83"/>
        <v>0</v>
      </c>
      <c r="AH396" s="24">
        <f t="shared" si="83"/>
        <v>0</v>
      </c>
      <c r="AI396" s="24">
        <f t="shared" si="83"/>
        <v>0</v>
      </c>
      <c r="AJ396" s="24">
        <f t="shared" si="93"/>
        <v>0</v>
      </c>
      <c r="AK396" s="26">
        <f t="shared" ca="1" si="94"/>
        <v>-9.9116386745090601E-5</v>
      </c>
      <c r="AL396" s="34">
        <f t="shared" ca="1" si="96"/>
        <v>0.12899924143699693</v>
      </c>
    </row>
    <row r="397" spans="1:38" x14ac:dyDescent="0.25">
      <c r="A397" s="4">
        <f t="shared" si="85"/>
        <v>9</v>
      </c>
      <c r="B397" s="4">
        <f t="shared" si="86"/>
        <v>2013</v>
      </c>
      <c r="C397" s="9">
        <v>41537</v>
      </c>
      <c r="D397" s="12">
        <f ca="1">(1+Returns!E397)*D396</f>
        <v>112434646.80494818</v>
      </c>
      <c r="E397" s="12">
        <f t="shared" ca="1" si="87"/>
        <v>112951210.94978455</v>
      </c>
      <c r="F397" s="12">
        <f t="shared" ca="1" si="88"/>
        <v>112897532.74676533</v>
      </c>
      <c r="G397" s="14">
        <f ca="1">G396*(1+Returns!G397)+AC397</f>
        <v>8861093.2194488589</v>
      </c>
      <c r="H397" s="14">
        <f ca="1">H396*(1+Returns!H397)+AD397</f>
        <v>11323454.224777792</v>
      </c>
      <c r="I397" s="14">
        <f ca="1">I396*(1+Returns!I397)+AE397</f>
        <v>5663070.7525393302</v>
      </c>
      <c r="J397" s="14">
        <f ca="1">J396*(1+Returns!J397)+AF397</f>
        <v>0</v>
      </c>
      <c r="K397" s="14">
        <f ca="1">K396*(1+Returns!K397)+AG397</f>
        <v>0</v>
      </c>
      <c r="L397" s="14">
        <f ca="1">L396*(1+Returns!L397)+AH397</f>
        <v>22646369.896716982</v>
      </c>
      <c r="M397" s="14">
        <f ca="1">M396*(1+Returns!M397)+AI397</f>
        <v>22649060.663693849</v>
      </c>
      <c r="N397" s="14">
        <f ca="1">N396*(1+Returns!N397)+AJ397-R397-T397</f>
        <v>41808162.192607738</v>
      </c>
      <c r="O397" s="17">
        <f ca="1">(Assumptions!$B$16 / 252)*F396</f>
        <v>3584.124575990475</v>
      </c>
      <c r="P397" s="17">
        <f t="shared" ca="1" si="89"/>
        <v>53678.203019221655</v>
      </c>
      <c r="Q397" s="16">
        <f t="shared" si="90"/>
        <v>0</v>
      </c>
      <c r="R397" s="17">
        <f t="shared" si="91"/>
        <v>0</v>
      </c>
      <c r="S397" s="19">
        <f t="shared" si="92"/>
        <v>0</v>
      </c>
      <c r="T397" s="20">
        <f ca="1">IF(AND(S397=1,F396&gt;D396),[1]Assumptions!$B$19*(F396-D396),0)</f>
        <v>0</v>
      </c>
      <c r="U397" s="21">
        <f ca="1">OFFSET(Assumptions!$B$6,U$1-1,0)*$E397</f>
        <v>9036096.8759827632</v>
      </c>
      <c r="V397" s="21">
        <f ca="1">OFFSET(Assumptions!$B$6,V$1-1,0)*$E397</f>
        <v>11295121.094978455</v>
      </c>
      <c r="W397" s="21">
        <f ca="1">OFFSET(Assumptions!$B$6,W$1-1,0)*$E397</f>
        <v>5647560.5474892277</v>
      </c>
      <c r="X397" s="21">
        <f ca="1">OFFSET(Assumptions!$B$6,X$1-1,0)*$E397</f>
        <v>0</v>
      </c>
      <c r="Y397" s="21">
        <f ca="1">OFFSET(Assumptions!$B$6,Y$1-1,0)*$E397</f>
        <v>0</v>
      </c>
      <c r="Z397" s="21">
        <f ca="1">OFFSET(Assumptions!$B$6,Z$1-1,0)*$E397</f>
        <v>22590242.189956911</v>
      </c>
      <c r="AA397" s="21">
        <f ca="1">OFFSET(Assumptions!$B$6,AA$1-1,0)*$E397</f>
        <v>22590242.189956911</v>
      </c>
      <c r="AB397" s="21">
        <f ca="1">OFFSET(Assumptions!$B$6,AB$1-1,0)*$E397</f>
        <v>41791948.051420279</v>
      </c>
      <c r="AC397" s="24">
        <f t="shared" si="95"/>
        <v>0</v>
      </c>
      <c r="AD397" s="24">
        <f t="shared" si="84"/>
        <v>0</v>
      </c>
      <c r="AE397" s="24">
        <f t="shared" si="84"/>
        <v>0</v>
      </c>
      <c r="AF397" s="24">
        <f t="shared" si="84"/>
        <v>0</v>
      </c>
      <c r="AG397" s="24">
        <f t="shared" si="83"/>
        <v>0</v>
      </c>
      <c r="AH397" s="24">
        <f t="shared" si="83"/>
        <v>0</v>
      </c>
      <c r="AI397" s="24">
        <f t="shared" si="83"/>
        <v>0</v>
      </c>
      <c r="AJ397" s="24">
        <f t="shared" si="93"/>
        <v>0</v>
      </c>
      <c r="AK397" s="26">
        <f t="shared" ca="1" si="94"/>
        <v>-2.1181563697014738E-5</v>
      </c>
      <c r="AL397" s="34">
        <f t="shared" ca="1" si="96"/>
        <v>0.12897532746765061</v>
      </c>
    </row>
    <row r="398" spans="1:38" x14ac:dyDescent="0.25">
      <c r="A398" s="4">
        <f t="shared" si="85"/>
        <v>9</v>
      </c>
      <c r="B398" s="4">
        <f t="shared" si="86"/>
        <v>2013</v>
      </c>
      <c r="C398" s="9">
        <v>41540</v>
      </c>
      <c r="D398" s="12">
        <f ca="1">(1+Returns!E398)*D397</f>
        <v>112471872.79215883</v>
      </c>
      <c r="E398" s="12">
        <f t="shared" ca="1" si="87"/>
        <v>112971081.98376402</v>
      </c>
      <c r="F398" s="12">
        <f t="shared" ca="1" si="88"/>
        <v>112913819.73208617</v>
      </c>
      <c r="G398" s="14">
        <f ca="1">G397*(1+Returns!G398)+AC398</f>
        <v>8845330.112116158</v>
      </c>
      <c r="H398" s="14">
        <f ca="1">H397*(1+Returns!H398)+AD398</f>
        <v>11327382.827755185</v>
      </c>
      <c r="I398" s="14">
        <f ca="1">I397*(1+Returns!I398)+AE398</f>
        <v>5665124.9460256146</v>
      </c>
      <c r="J398" s="14">
        <f ca="1">J397*(1+Returns!J398)+AF398</f>
        <v>0</v>
      </c>
      <c r="K398" s="14">
        <f ca="1">K397*(1+Returns!K398)+AG398</f>
        <v>0</v>
      </c>
      <c r="L398" s="14">
        <f ca="1">L397*(1+Returns!L398)+AH398</f>
        <v>22654191.076776031</v>
      </c>
      <c r="M398" s="14">
        <f ca="1">M397*(1+Returns!M398)+AI398</f>
        <v>22657061.847413752</v>
      </c>
      <c r="N398" s="14">
        <f ca="1">N397*(1+Returns!N398)+AJ398-R398-T398</f>
        <v>41821991.173677281</v>
      </c>
      <c r="O398" s="17">
        <f ca="1">(Assumptions!$B$16 / 252)*F397</f>
        <v>3584.0486586274706</v>
      </c>
      <c r="P398" s="17">
        <f t="shared" ca="1" si="89"/>
        <v>57262.251677849126</v>
      </c>
      <c r="Q398" s="16">
        <f t="shared" si="90"/>
        <v>0</v>
      </c>
      <c r="R398" s="17">
        <f t="shared" si="91"/>
        <v>0</v>
      </c>
      <c r="S398" s="19">
        <f t="shared" si="92"/>
        <v>0</v>
      </c>
      <c r="T398" s="20">
        <f ca="1">IF(AND(S398=1,F397&gt;D397),[1]Assumptions!$B$19*(F397-D397),0)</f>
        <v>0</v>
      </c>
      <c r="U398" s="21">
        <f ca="1">OFFSET(Assumptions!$B$6,U$1-1,0)*$E398</f>
        <v>9037686.5587011222</v>
      </c>
      <c r="V398" s="21">
        <f ca="1">OFFSET(Assumptions!$B$6,V$1-1,0)*$E398</f>
        <v>11297108.198376402</v>
      </c>
      <c r="W398" s="21">
        <f ca="1">OFFSET(Assumptions!$B$6,W$1-1,0)*$E398</f>
        <v>5648554.0991882011</v>
      </c>
      <c r="X398" s="21">
        <f ca="1">OFFSET(Assumptions!$B$6,X$1-1,0)*$E398</f>
        <v>0</v>
      </c>
      <c r="Y398" s="21">
        <f ca="1">OFFSET(Assumptions!$B$6,Y$1-1,0)*$E398</f>
        <v>0</v>
      </c>
      <c r="Z398" s="21">
        <f ca="1">OFFSET(Assumptions!$B$6,Z$1-1,0)*$E398</f>
        <v>22594216.396752805</v>
      </c>
      <c r="AA398" s="21">
        <f ca="1">OFFSET(Assumptions!$B$6,AA$1-1,0)*$E398</f>
        <v>22594216.396752805</v>
      </c>
      <c r="AB398" s="21">
        <f ca="1">OFFSET(Assumptions!$B$6,AB$1-1,0)*$E398</f>
        <v>41799300.33399269</v>
      </c>
      <c r="AC398" s="24">
        <f t="shared" si="95"/>
        <v>0</v>
      </c>
      <c r="AD398" s="24">
        <f t="shared" si="84"/>
        <v>0</v>
      </c>
      <c r="AE398" s="24">
        <f t="shared" si="84"/>
        <v>0</v>
      </c>
      <c r="AF398" s="24">
        <f t="shared" si="84"/>
        <v>0</v>
      </c>
      <c r="AG398" s="24">
        <f t="shared" si="83"/>
        <v>0</v>
      </c>
      <c r="AH398" s="24">
        <f t="shared" si="83"/>
        <v>0</v>
      </c>
      <c r="AI398" s="24">
        <f t="shared" si="83"/>
        <v>0</v>
      </c>
      <c r="AJ398" s="24">
        <f t="shared" si="93"/>
        <v>0</v>
      </c>
      <c r="AK398" s="26">
        <f t="shared" ca="1" si="94"/>
        <v>1.4426343007301057E-4</v>
      </c>
      <c r="AL398" s="34">
        <f t="shared" ca="1" si="96"/>
        <v>0.12913819732085896</v>
      </c>
    </row>
    <row r="399" spans="1:38" x14ac:dyDescent="0.25">
      <c r="A399" s="4">
        <f t="shared" si="85"/>
        <v>9</v>
      </c>
      <c r="B399" s="4">
        <f t="shared" si="86"/>
        <v>2013</v>
      </c>
      <c r="C399" s="9">
        <v>41541</v>
      </c>
      <c r="D399" s="12">
        <f ca="1">(1+Returns!E399)*D398</f>
        <v>112509111.10452159</v>
      </c>
      <c r="E399" s="12">
        <f t="shared" ca="1" si="87"/>
        <v>113031327.14596331</v>
      </c>
      <c r="F399" s="12">
        <f t="shared" ca="1" si="88"/>
        <v>112970480.32857968</v>
      </c>
      <c r="G399" s="14">
        <f ca="1">G398*(1+Returns!G399)+AC399</f>
        <v>8869928.9229337592</v>
      </c>
      <c r="H399" s="14">
        <f ca="1">H398*(1+Returns!H399)+AD399</f>
        <v>11331312.793737281</v>
      </c>
      <c r="I399" s="14">
        <f ca="1">I398*(1+Returns!I399)+AE399</f>
        <v>5667179.8846395975</v>
      </c>
      <c r="J399" s="14">
        <f ca="1">J398*(1+Returns!J399)+AF399</f>
        <v>0</v>
      </c>
      <c r="K399" s="14">
        <f ca="1">K398*(1+Returns!K399)+AG399</f>
        <v>0</v>
      </c>
      <c r="L399" s="14">
        <f ca="1">L398*(1+Returns!L399)+AH399</f>
        <v>22662014.957968101</v>
      </c>
      <c r="M399" s="14">
        <f ca="1">M398*(1+Returns!M399)+AI399</f>
        <v>22665065.857694183</v>
      </c>
      <c r="N399" s="14">
        <f ca="1">N398*(1+Returns!N399)+AJ399-R399-T399</f>
        <v>41835824.728990398</v>
      </c>
      <c r="O399" s="17">
        <f ca="1">(Assumptions!$B$16 / 252)*F398</f>
        <v>3584.5657057805129</v>
      </c>
      <c r="P399" s="17">
        <f t="shared" ca="1" si="89"/>
        <v>60846.817383629641</v>
      </c>
      <c r="Q399" s="16">
        <f t="shared" si="90"/>
        <v>0</v>
      </c>
      <c r="R399" s="17">
        <f t="shared" si="91"/>
        <v>0</v>
      </c>
      <c r="S399" s="19">
        <f t="shared" si="92"/>
        <v>0</v>
      </c>
      <c r="T399" s="20">
        <f ca="1">IF(AND(S399=1,F398&gt;D398),[1]Assumptions!$B$19*(F398-D398),0)</f>
        <v>0</v>
      </c>
      <c r="U399" s="21">
        <f ca="1">OFFSET(Assumptions!$B$6,U$1-1,0)*$E399</f>
        <v>9042506.171677066</v>
      </c>
      <c r="V399" s="21">
        <f ca="1">OFFSET(Assumptions!$B$6,V$1-1,0)*$E399</f>
        <v>11303132.714596331</v>
      </c>
      <c r="W399" s="21">
        <f ca="1">OFFSET(Assumptions!$B$6,W$1-1,0)*$E399</f>
        <v>5651566.3572981656</v>
      </c>
      <c r="X399" s="21">
        <f ca="1">OFFSET(Assumptions!$B$6,X$1-1,0)*$E399</f>
        <v>0</v>
      </c>
      <c r="Y399" s="21">
        <f ca="1">OFFSET(Assumptions!$B$6,Y$1-1,0)*$E399</f>
        <v>0</v>
      </c>
      <c r="Z399" s="21">
        <f ca="1">OFFSET(Assumptions!$B$6,Z$1-1,0)*$E399</f>
        <v>22606265.429192662</v>
      </c>
      <c r="AA399" s="21">
        <f ca="1">OFFSET(Assumptions!$B$6,AA$1-1,0)*$E399</f>
        <v>22606265.429192662</v>
      </c>
      <c r="AB399" s="21">
        <f ca="1">OFFSET(Assumptions!$B$6,AB$1-1,0)*$E399</f>
        <v>41821591.044006422</v>
      </c>
      <c r="AC399" s="24">
        <f t="shared" si="95"/>
        <v>0</v>
      </c>
      <c r="AD399" s="24">
        <f t="shared" si="84"/>
        <v>0</v>
      </c>
      <c r="AE399" s="24">
        <f t="shared" si="84"/>
        <v>0</v>
      </c>
      <c r="AF399" s="24">
        <f t="shared" si="84"/>
        <v>0</v>
      </c>
      <c r="AG399" s="24">
        <f t="shared" si="83"/>
        <v>0</v>
      </c>
      <c r="AH399" s="24">
        <f t="shared" si="83"/>
        <v>0</v>
      </c>
      <c r="AI399" s="24">
        <f t="shared" si="83"/>
        <v>0</v>
      </c>
      <c r="AJ399" s="24">
        <f t="shared" si="93"/>
        <v>0</v>
      </c>
      <c r="AK399" s="26">
        <f t="shared" ca="1" si="94"/>
        <v>5.0180391229304178E-4</v>
      </c>
      <c r="AL399" s="34">
        <f t="shared" ca="1" si="96"/>
        <v>0.12970480328579415</v>
      </c>
    </row>
    <row r="400" spans="1:38" x14ac:dyDescent="0.25">
      <c r="A400" s="4">
        <f t="shared" si="85"/>
        <v>9</v>
      </c>
      <c r="B400" s="4">
        <f t="shared" si="86"/>
        <v>2013</v>
      </c>
      <c r="C400" s="9">
        <v>41542</v>
      </c>
      <c r="D400" s="12">
        <f ca="1">(1+Returns!E400)*D399</f>
        <v>112546361.74611717</v>
      </c>
      <c r="E400" s="12">
        <f t="shared" ca="1" si="87"/>
        <v>113109542.76326662</v>
      </c>
      <c r="F400" s="12">
        <f t="shared" ca="1" si="88"/>
        <v>113045109.58142811</v>
      </c>
      <c r="G400" s="14">
        <f ca="1">G399*(1+Returns!G400)+AC400</f>
        <v>8912485.9745982271</v>
      </c>
      <c r="H400" s="14">
        <f ca="1">H399*(1+Returns!H400)+AD400</f>
        <v>11335244.123196965</v>
      </c>
      <c r="I400" s="14">
        <f ca="1">I399*(1+Returns!I400)+AE400</f>
        <v>5669235.5686515635</v>
      </c>
      <c r="J400" s="14">
        <f ca="1">J399*(1+Returns!J400)+AF400</f>
        <v>0</v>
      </c>
      <c r="K400" s="14">
        <f ca="1">K399*(1+Returns!K400)+AG400</f>
        <v>0</v>
      </c>
      <c r="L400" s="14">
        <f ca="1">L399*(1+Returns!L400)+AH400</f>
        <v>22669841.541226059</v>
      </c>
      <c r="M400" s="14">
        <f ca="1">M399*(1+Returns!M400)+AI400</f>
        <v>22673072.695533678</v>
      </c>
      <c r="N400" s="14">
        <f ca="1">N399*(1+Returns!N400)+AJ400-R400-T400</f>
        <v>41849662.860060133</v>
      </c>
      <c r="O400" s="17">
        <f ca="1">(Assumptions!$B$16 / 252)*F399</f>
        <v>3586.3644548755451</v>
      </c>
      <c r="P400" s="17">
        <f t="shared" ca="1" si="89"/>
        <v>64433.181838505188</v>
      </c>
      <c r="Q400" s="16">
        <f t="shared" si="90"/>
        <v>0</v>
      </c>
      <c r="R400" s="17">
        <f t="shared" si="91"/>
        <v>0</v>
      </c>
      <c r="S400" s="19">
        <f t="shared" si="92"/>
        <v>0</v>
      </c>
      <c r="T400" s="20">
        <f ca="1">IF(AND(S400=1,F399&gt;D399),[1]Assumptions!$B$19*(F399-D399),0)</f>
        <v>0</v>
      </c>
      <c r="U400" s="21">
        <f ca="1">OFFSET(Assumptions!$B$6,U$1-1,0)*$E400</f>
        <v>9048763.4210613295</v>
      </c>
      <c r="V400" s="21">
        <f ca="1">OFFSET(Assumptions!$B$6,V$1-1,0)*$E400</f>
        <v>11310954.276326664</v>
      </c>
      <c r="W400" s="21">
        <f ca="1">OFFSET(Assumptions!$B$6,W$1-1,0)*$E400</f>
        <v>5655477.1381633319</v>
      </c>
      <c r="X400" s="21">
        <f ca="1">OFFSET(Assumptions!$B$6,X$1-1,0)*$E400</f>
        <v>0</v>
      </c>
      <c r="Y400" s="21">
        <f ca="1">OFFSET(Assumptions!$B$6,Y$1-1,0)*$E400</f>
        <v>0</v>
      </c>
      <c r="Z400" s="21">
        <f ca="1">OFFSET(Assumptions!$B$6,Z$1-1,0)*$E400</f>
        <v>22621908.552653328</v>
      </c>
      <c r="AA400" s="21">
        <f ca="1">OFFSET(Assumptions!$B$6,AA$1-1,0)*$E400</f>
        <v>22621908.552653328</v>
      </c>
      <c r="AB400" s="21">
        <f ca="1">OFFSET(Assumptions!$B$6,AB$1-1,0)*$E400</f>
        <v>41850530.822408646</v>
      </c>
      <c r="AC400" s="24">
        <f t="shared" si="95"/>
        <v>0</v>
      </c>
      <c r="AD400" s="24">
        <f t="shared" si="84"/>
        <v>0</v>
      </c>
      <c r="AE400" s="24">
        <f t="shared" si="84"/>
        <v>0</v>
      </c>
      <c r="AF400" s="24">
        <f t="shared" si="84"/>
        <v>0</v>
      </c>
      <c r="AG400" s="24">
        <f t="shared" si="83"/>
        <v>0</v>
      </c>
      <c r="AH400" s="24">
        <f t="shared" si="83"/>
        <v>0</v>
      </c>
      <c r="AI400" s="24">
        <f t="shared" si="83"/>
        <v>0</v>
      </c>
      <c r="AJ400" s="24">
        <f t="shared" si="93"/>
        <v>0</v>
      </c>
      <c r="AK400" s="26">
        <f t="shared" ca="1" si="94"/>
        <v>6.6060844064197433E-4</v>
      </c>
      <c r="AL400" s="34">
        <f t="shared" ca="1" si="96"/>
        <v>0.13045109581427861</v>
      </c>
    </row>
    <row r="401" spans="1:38" x14ac:dyDescent="0.25">
      <c r="A401" s="4">
        <f t="shared" si="85"/>
        <v>9</v>
      </c>
      <c r="B401" s="4">
        <f t="shared" si="86"/>
        <v>2013</v>
      </c>
      <c r="C401" s="9">
        <v>41543</v>
      </c>
      <c r="D401" s="12">
        <f ca="1">(1+Returns!E401)*D400</f>
        <v>112584077.15740192</v>
      </c>
      <c r="E401" s="12">
        <f t="shared" ca="1" si="87"/>
        <v>113117118.31170297</v>
      </c>
      <c r="F401" s="12">
        <f t="shared" ca="1" si="88"/>
        <v>113049096.39622696</v>
      </c>
      <c r="G401" s="14">
        <f ca="1">G400*(1+Returns!G401)+AC401</f>
        <v>8883958.2601227332</v>
      </c>
      <c r="H401" s="14">
        <f ca="1">H400*(1+Returns!H401)+AD401</f>
        <v>11339224.471619748</v>
      </c>
      <c r="I401" s="14">
        <f ca="1">I400*(1+Returns!I401)+AE401</f>
        <v>5671316.8682817034</v>
      </c>
      <c r="J401" s="14">
        <f ca="1">J400*(1+Returns!J401)+AF401</f>
        <v>0</v>
      </c>
      <c r="K401" s="14">
        <f ca="1">K400*(1+Returns!K401)+AG401</f>
        <v>0</v>
      </c>
      <c r="L401" s="14">
        <f ca="1">L400*(1+Returns!L401)+AH401</f>
        <v>22677765.718835428</v>
      </c>
      <c r="M401" s="14">
        <f ca="1">M400*(1+Returns!M401)+AI401</f>
        <v>22681179.343557186</v>
      </c>
      <c r="N401" s="14">
        <f ca="1">N400*(1+Returns!N401)+AJ401-R401-T401</f>
        <v>41863673.649286173</v>
      </c>
      <c r="O401" s="17">
        <f ca="1">(Assumptions!$B$16 / 252)*F400</f>
        <v>3588.7336375056543</v>
      </c>
      <c r="P401" s="17">
        <f t="shared" ca="1" si="89"/>
        <v>68021.915476010836</v>
      </c>
      <c r="Q401" s="16">
        <f t="shared" si="90"/>
        <v>0</v>
      </c>
      <c r="R401" s="17">
        <f t="shared" si="91"/>
        <v>0</v>
      </c>
      <c r="S401" s="19">
        <f t="shared" si="92"/>
        <v>0</v>
      </c>
      <c r="T401" s="20">
        <f ca="1">IF(AND(S401=1,F400&gt;D400),[1]Assumptions!$B$19*(F400-D400),0)</f>
        <v>0</v>
      </c>
      <c r="U401" s="21">
        <f ca="1">OFFSET(Assumptions!$B$6,U$1-1,0)*$E401</f>
        <v>9049369.4649362378</v>
      </c>
      <c r="V401" s="21">
        <f ca="1">OFFSET(Assumptions!$B$6,V$1-1,0)*$E401</f>
        <v>11311711.831170298</v>
      </c>
      <c r="W401" s="21">
        <f ca="1">OFFSET(Assumptions!$B$6,W$1-1,0)*$E401</f>
        <v>5655855.9155851491</v>
      </c>
      <c r="X401" s="21">
        <f ca="1">OFFSET(Assumptions!$B$6,X$1-1,0)*$E401</f>
        <v>0</v>
      </c>
      <c r="Y401" s="21">
        <f ca="1">OFFSET(Assumptions!$B$6,Y$1-1,0)*$E401</f>
        <v>0</v>
      </c>
      <c r="Z401" s="21">
        <f ca="1">OFFSET(Assumptions!$B$6,Z$1-1,0)*$E401</f>
        <v>22623423.662340596</v>
      </c>
      <c r="AA401" s="21">
        <f ca="1">OFFSET(Assumptions!$B$6,AA$1-1,0)*$E401</f>
        <v>22623423.662340596</v>
      </c>
      <c r="AB401" s="21">
        <f ca="1">OFFSET(Assumptions!$B$6,AB$1-1,0)*$E401</f>
        <v>41853333.775330096</v>
      </c>
      <c r="AC401" s="24">
        <f t="shared" si="95"/>
        <v>0</v>
      </c>
      <c r="AD401" s="24">
        <f t="shared" si="84"/>
        <v>0</v>
      </c>
      <c r="AE401" s="24">
        <f t="shared" si="84"/>
        <v>0</v>
      </c>
      <c r="AF401" s="24">
        <f t="shared" si="84"/>
        <v>0</v>
      </c>
      <c r="AG401" s="24">
        <f t="shared" si="83"/>
        <v>0</v>
      </c>
      <c r="AH401" s="24">
        <f t="shared" si="83"/>
        <v>0</v>
      </c>
      <c r="AI401" s="24">
        <f t="shared" si="83"/>
        <v>0</v>
      </c>
      <c r="AJ401" s="24">
        <f t="shared" si="93"/>
        <v>0</v>
      </c>
      <c r="AK401" s="26">
        <f t="shared" ca="1" si="94"/>
        <v>3.526746812498871E-5</v>
      </c>
      <c r="AL401" s="34">
        <f t="shared" ca="1" si="96"/>
        <v>0.13049096396226711</v>
      </c>
    </row>
    <row r="402" spans="1:38" x14ac:dyDescent="0.25">
      <c r="A402" s="4">
        <f t="shared" si="85"/>
        <v>9</v>
      </c>
      <c r="B402" s="4">
        <f t="shared" si="86"/>
        <v>2013</v>
      </c>
      <c r="C402" s="9">
        <v>41544</v>
      </c>
      <c r="D402" s="12">
        <f ca="1">(1+Returns!E402)*D401</f>
        <v>112621434.80588429</v>
      </c>
      <c r="E402" s="12">
        <f t="shared" ca="1" si="87"/>
        <v>113108259.20664871</v>
      </c>
      <c r="F402" s="12">
        <f t="shared" ca="1" si="88"/>
        <v>113036648.43096964</v>
      </c>
      <c r="G402" s="14">
        <f ca="1">G401*(1+Returns!G402)+AC402</f>
        <v>8839337.4371346813</v>
      </c>
      <c r="H402" s="14">
        <f ca="1">H401*(1+Returns!H402)+AD402</f>
        <v>11343167.202960847</v>
      </c>
      <c r="I402" s="14">
        <f ca="1">I401*(1+Returns!I402)+AE402</f>
        <v>5673378.5709351003</v>
      </c>
      <c r="J402" s="14">
        <f ca="1">J401*(1+Returns!J402)+AF402</f>
        <v>0</v>
      </c>
      <c r="K402" s="14">
        <f ca="1">K401*(1+Returns!K402)+AG402</f>
        <v>0</v>
      </c>
      <c r="L402" s="14">
        <f ca="1">L401*(1+Returns!L402)+AH402</f>
        <v>22685614.979627673</v>
      </c>
      <c r="M402" s="14">
        <f ca="1">M401*(1+Returns!M402)+AI402</f>
        <v>22689209.491625842</v>
      </c>
      <c r="N402" s="14">
        <f ca="1">N401*(1+Returns!N402)+AJ402-R402-T402</f>
        <v>41877551.524364568</v>
      </c>
      <c r="O402" s="17">
        <f ca="1">(Assumptions!$B$16 / 252)*F401</f>
        <v>3588.8602030548241</v>
      </c>
      <c r="P402" s="17">
        <f t="shared" ca="1" si="89"/>
        <v>71610.775679065657</v>
      </c>
      <c r="Q402" s="16">
        <f t="shared" si="90"/>
        <v>0</v>
      </c>
      <c r="R402" s="17">
        <f t="shared" si="91"/>
        <v>0</v>
      </c>
      <c r="S402" s="19">
        <f t="shared" si="92"/>
        <v>0</v>
      </c>
      <c r="T402" s="20">
        <f ca="1">IF(AND(S402=1,F401&gt;D401),[1]Assumptions!$B$19*(F401-D401),0)</f>
        <v>0</v>
      </c>
      <c r="U402" s="21">
        <f ca="1">OFFSET(Assumptions!$B$6,U$1-1,0)*$E402</f>
        <v>9048660.7365318965</v>
      </c>
      <c r="V402" s="21">
        <f ca="1">OFFSET(Assumptions!$B$6,V$1-1,0)*$E402</f>
        <v>11310825.920664871</v>
      </c>
      <c r="W402" s="21">
        <f ca="1">OFFSET(Assumptions!$B$6,W$1-1,0)*$E402</f>
        <v>5655412.9603324356</v>
      </c>
      <c r="X402" s="21">
        <f ca="1">OFFSET(Assumptions!$B$6,X$1-1,0)*$E402</f>
        <v>0</v>
      </c>
      <c r="Y402" s="21">
        <f ca="1">OFFSET(Assumptions!$B$6,Y$1-1,0)*$E402</f>
        <v>0</v>
      </c>
      <c r="Z402" s="21">
        <f ca="1">OFFSET(Assumptions!$B$6,Z$1-1,0)*$E402</f>
        <v>22621651.841329742</v>
      </c>
      <c r="AA402" s="21">
        <f ca="1">OFFSET(Assumptions!$B$6,AA$1-1,0)*$E402</f>
        <v>22621651.841329742</v>
      </c>
      <c r="AB402" s="21">
        <f ca="1">OFFSET(Assumptions!$B$6,AB$1-1,0)*$E402</f>
        <v>41850055.906460024</v>
      </c>
      <c r="AC402" s="24">
        <f t="shared" si="95"/>
        <v>0</v>
      </c>
      <c r="AD402" s="24">
        <f t="shared" si="84"/>
        <v>0</v>
      </c>
      <c r="AE402" s="24">
        <f t="shared" si="84"/>
        <v>0</v>
      </c>
      <c r="AF402" s="24">
        <f t="shared" si="84"/>
        <v>0</v>
      </c>
      <c r="AG402" s="24">
        <f t="shared" si="83"/>
        <v>0</v>
      </c>
      <c r="AH402" s="24">
        <f t="shared" si="83"/>
        <v>0</v>
      </c>
      <c r="AI402" s="24">
        <f t="shared" si="83"/>
        <v>0</v>
      </c>
      <c r="AJ402" s="24">
        <f t="shared" si="93"/>
        <v>0</v>
      </c>
      <c r="AK402" s="26">
        <f t="shared" ca="1" si="94"/>
        <v>-1.101111433362556E-4</v>
      </c>
      <c r="AL402" s="34">
        <f t="shared" ca="1" si="96"/>
        <v>0.13036648430969389</v>
      </c>
    </row>
    <row r="403" spans="1:38" x14ac:dyDescent="0.25">
      <c r="A403" s="4">
        <f t="shared" si="85"/>
        <v>9</v>
      </c>
      <c r="B403" s="4">
        <f t="shared" si="86"/>
        <v>2013</v>
      </c>
      <c r="C403" s="9">
        <v>41547</v>
      </c>
      <c r="D403" s="12">
        <f ca="1">(1+Returns!E403)*D402</f>
        <v>112658764.30666503</v>
      </c>
      <c r="E403" s="12">
        <f t="shared" ca="1" si="87"/>
        <v>113152862.29057625</v>
      </c>
      <c r="F403" s="12">
        <f t="shared" ca="1" si="88"/>
        <v>113077663.04986763</v>
      </c>
      <c r="G403" s="14">
        <f ca="1">G402*(1+Returns!G403)+AC403</f>
        <v>8848205.2790079582</v>
      </c>
      <c r="H403" s="14">
        <f ca="1">H402*(1+Returns!H403)+AD403</f>
        <v>11347107.034550825</v>
      </c>
      <c r="I403" s="14">
        <f ca="1">I402*(1+Returns!I403)+AE403</f>
        <v>5675438.7942207279</v>
      </c>
      <c r="J403" s="14">
        <f ca="1">J402*(1+Returns!J403)+AF403</f>
        <v>0</v>
      </c>
      <c r="K403" s="14">
        <f ca="1">K402*(1+Returns!K403)+AG403</f>
        <v>0</v>
      </c>
      <c r="L403" s="14">
        <f ca="1">L402*(1+Returns!L403)+AH403</f>
        <v>22693458.453443199</v>
      </c>
      <c r="M403" s="14">
        <f ca="1">M402*(1+Returns!M403)+AI403</f>
        <v>22697233.791417968</v>
      </c>
      <c r="N403" s="14">
        <f ca="1">N402*(1+Returns!N403)+AJ403-R403-T403</f>
        <v>41891418.937935583</v>
      </c>
      <c r="O403" s="17">
        <f ca="1">(Assumptions!$B$16 / 252)*F402</f>
        <v>3588.4650295545916</v>
      </c>
      <c r="P403" s="17">
        <f t="shared" ca="1" si="89"/>
        <v>75199.240708620244</v>
      </c>
      <c r="Q403" s="16">
        <f t="shared" si="90"/>
        <v>0</v>
      </c>
      <c r="R403" s="17">
        <f t="shared" si="91"/>
        <v>0</v>
      </c>
      <c r="S403" s="19">
        <f t="shared" si="92"/>
        <v>0</v>
      </c>
      <c r="T403" s="20">
        <f ca="1">IF(AND(S403=1,F402&gt;D402),[1]Assumptions!$B$19*(F402-D402),0)</f>
        <v>0</v>
      </c>
      <c r="U403" s="21">
        <f ca="1">OFFSET(Assumptions!$B$6,U$1-1,0)*$E403</f>
        <v>9052228.9832461011</v>
      </c>
      <c r="V403" s="21">
        <f ca="1">OFFSET(Assumptions!$B$6,V$1-1,0)*$E403</f>
        <v>11315286.229057625</v>
      </c>
      <c r="W403" s="21">
        <f ca="1">OFFSET(Assumptions!$B$6,W$1-1,0)*$E403</f>
        <v>5657643.1145288125</v>
      </c>
      <c r="X403" s="21">
        <f ca="1">OFFSET(Assumptions!$B$6,X$1-1,0)*$E403</f>
        <v>0</v>
      </c>
      <c r="Y403" s="21">
        <f ca="1">OFFSET(Assumptions!$B$6,Y$1-1,0)*$E403</f>
        <v>0</v>
      </c>
      <c r="Z403" s="21">
        <f ca="1">OFFSET(Assumptions!$B$6,Z$1-1,0)*$E403</f>
        <v>22630572.45811525</v>
      </c>
      <c r="AA403" s="21">
        <f ca="1">OFFSET(Assumptions!$B$6,AA$1-1,0)*$E403</f>
        <v>22630572.45811525</v>
      </c>
      <c r="AB403" s="21">
        <f ca="1">OFFSET(Assumptions!$B$6,AB$1-1,0)*$E403</f>
        <v>41866559.047513209</v>
      </c>
      <c r="AC403" s="24">
        <f t="shared" si="95"/>
        <v>0</v>
      </c>
      <c r="AD403" s="24">
        <f t="shared" si="84"/>
        <v>0</v>
      </c>
      <c r="AE403" s="24">
        <f t="shared" si="84"/>
        <v>0</v>
      </c>
      <c r="AF403" s="24">
        <f t="shared" si="84"/>
        <v>0</v>
      </c>
      <c r="AG403" s="24">
        <f t="shared" si="83"/>
        <v>0</v>
      </c>
      <c r="AH403" s="24">
        <f t="shared" si="83"/>
        <v>0</v>
      </c>
      <c r="AI403" s="24">
        <f t="shared" si="83"/>
        <v>0</v>
      </c>
      <c r="AJ403" s="24">
        <f t="shared" si="93"/>
        <v>0</v>
      </c>
      <c r="AK403" s="26">
        <f t="shared" ca="1" si="94"/>
        <v>3.6284355089533094E-4</v>
      </c>
      <c r="AL403" s="34">
        <f t="shared" ca="1" si="96"/>
        <v>0.13077663049867394</v>
      </c>
    </row>
    <row r="404" spans="1:38" x14ac:dyDescent="0.25">
      <c r="A404" s="4">
        <f t="shared" si="85"/>
        <v>10</v>
      </c>
      <c r="B404" s="4">
        <f t="shared" si="86"/>
        <v>2013</v>
      </c>
      <c r="C404" s="9">
        <v>41548</v>
      </c>
      <c r="D404" s="12">
        <f ca="1">(1+Returns!E404)*D403</f>
        <v>112696106.18068211</v>
      </c>
      <c r="E404" s="12">
        <f t="shared" ca="1" si="87"/>
        <v>113181603.05961284</v>
      </c>
      <c r="F404" s="12">
        <f t="shared" ca="1" si="88"/>
        <v>113178013.29253189</v>
      </c>
      <c r="G404" s="14">
        <f ca="1">G403*(1+Returns!G404)+AC404</f>
        <v>9120421.4925429542</v>
      </c>
      <c r="H404" s="14">
        <f ca="1">H403*(1+Returns!H404)+AD404</f>
        <v>11319227.42907255</v>
      </c>
      <c r="I404" s="14">
        <f ca="1">I403*(1+Returns!I404)+AE404</f>
        <v>5659704.0859612338</v>
      </c>
      <c r="J404" s="14">
        <f ca="1">J403*(1+Returns!J404)+AF404</f>
        <v>0</v>
      </c>
      <c r="K404" s="14">
        <f ca="1">K403*(1+Returns!K404)+AG404</f>
        <v>0</v>
      </c>
      <c r="L404" s="14">
        <f ca="1">L403*(1+Returns!L404)+AH404</f>
        <v>22638418.64378503</v>
      </c>
      <c r="M404" s="14">
        <f ca="1">M403*(1+Returns!M404)+AI404</f>
        <v>22638599.595793251</v>
      </c>
      <c r="N404" s="14">
        <f ca="1">N403*(1+Returns!N404)+AJ404-R404-T404</f>
        <v>41805231.81245783</v>
      </c>
      <c r="O404" s="17">
        <f ca="1">(Assumptions!$B$16 / 252)*F403</f>
        <v>3589.7670809481788</v>
      </c>
      <c r="P404" s="17">
        <f t="shared" ca="1" si="89"/>
        <v>3589.7670809481788</v>
      </c>
      <c r="Q404" s="16">
        <f t="shared" si="90"/>
        <v>1</v>
      </c>
      <c r="R404" s="17">
        <f t="shared" ca="1" si="91"/>
        <v>75199.240708620244</v>
      </c>
      <c r="S404" s="19">
        <f t="shared" si="92"/>
        <v>0</v>
      </c>
      <c r="T404" s="20">
        <f ca="1">IF(AND(S404=1,F403&gt;D403),[1]Assumptions!$B$19*(F403-D403),0)</f>
        <v>0</v>
      </c>
      <c r="U404" s="21">
        <f ca="1">OFFSET(Assumptions!$B$6,U$1-1,0)*$E404</f>
        <v>9054528.2447690275</v>
      </c>
      <c r="V404" s="21">
        <f ca="1">OFFSET(Assumptions!$B$6,V$1-1,0)*$E404</f>
        <v>11318160.305961285</v>
      </c>
      <c r="W404" s="21">
        <f ca="1">OFFSET(Assumptions!$B$6,W$1-1,0)*$E404</f>
        <v>5659080.1529806424</v>
      </c>
      <c r="X404" s="21">
        <f ca="1">OFFSET(Assumptions!$B$6,X$1-1,0)*$E404</f>
        <v>0</v>
      </c>
      <c r="Y404" s="21">
        <f ca="1">OFFSET(Assumptions!$B$6,Y$1-1,0)*$E404</f>
        <v>0</v>
      </c>
      <c r="Z404" s="21">
        <f ca="1">OFFSET(Assumptions!$B$6,Z$1-1,0)*$E404</f>
        <v>22636320.61192257</v>
      </c>
      <c r="AA404" s="21">
        <f ca="1">OFFSET(Assumptions!$B$6,AA$1-1,0)*$E404</f>
        <v>22636320.61192257</v>
      </c>
      <c r="AB404" s="21">
        <f ca="1">OFFSET(Assumptions!$B$6,AB$1-1,0)*$E404</f>
        <v>41877193.13205675</v>
      </c>
      <c r="AC404" s="24">
        <f t="shared" ca="1" si="95"/>
        <v>204023.70423814282</v>
      </c>
      <c r="AD404" s="24">
        <f t="shared" ca="1" si="84"/>
        <v>-31820.805493200198</v>
      </c>
      <c r="AE404" s="24">
        <f t="shared" ca="1" si="84"/>
        <v>-17795.6796919154</v>
      </c>
      <c r="AF404" s="24">
        <f t="shared" ca="1" si="84"/>
        <v>0</v>
      </c>
      <c r="AG404" s="24">
        <f t="shared" ca="1" si="83"/>
        <v>0</v>
      </c>
      <c r="AH404" s="24">
        <f t="shared" ca="1" si="83"/>
        <v>-62885.995327949524</v>
      </c>
      <c r="AI404" s="24">
        <f t="shared" ca="1" si="83"/>
        <v>-66661.333302717656</v>
      </c>
      <c r="AJ404" s="24">
        <f t="shared" ca="1" si="93"/>
        <v>-24859.89042236004</v>
      </c>
      <c r="AK404" s="26">
        <f t="shared" ca="1" si="94"/>
        <v>8.8744531817930294E-4</v>
      </c>
      <c r="AL404" s="34">
        <f t="shared" ca="1" si="96"/>
        <v>0.13178013292531654</v>
      </c>
    </row>
    <row r="405" spans="1:38" x14ac:dyDescent="0.25">
      <c r="A405" s="4">
        <f t="shared" si="85"/>
        <v>10</v>
      </c>
      <c r="B405" s="4">
        <f t="shared" si="86"/>
        <v>2013</v>
      </c>
      <c r="C405" s="9">
        <v>41549</v>
      </c>
      <c r="D405" s="12">
        <f ca="1">(1+Returns!E405)*D404</f>
        <v>112733460.43203676</v>
      </c>
      <c r="E405" s="12">
        <f t="shared" ca="1" si="87"/>
        <v>113261689.002565</v>
      </c>
      <c r="F405" s="12">
        <f t="shared" ca="1" si="88"/>
        <v>113254506.28268111</v>
      </c>
      <c r="G405" s="14">
        <f ca="1">G404*(1+Returns!G405)+AC405</f>
        <v>9164843.6390296314</v>
      </c>
      <c r="H405" s="14">
        <f ca="1">H404*(1+Returns!H405)+AD405</f>
        <v>11323158.945641182</v>
      </c>
      <c r="I405" s="14">
        <f ca="1">I404*(1+Returns!I405)+AE405</f>
        <v>5661759.3435122455</v>
      </c>
      <c r="J405" s="14">
        <f ca="1">J404*(1+Returns!J405)+AF405</f>
        <v>0</v>
      </c>
      <c r="K405" s="14">
        <f ca="1">K404*(1+Returns!K405)+AG405</f>
        <v>0</v>
      </c>
      <c r="L405" s="14">
        <f ca="1">L404*(1+Returns!L405)+AH405</f>
        <v>22646245.799628805</v>
      </c>
      <c r="M405" s="14">
        <f ca="1">M404*(1+Returns!M405)+AI405</f>
        <v>22646605.996813856</v>
      </c>
      <c r="N405" s="14">
        <f ca="1">N404*(1+Returns!N405)+AJ405-R405-T405</f>
        <v>41819075.27793929</v>
      </c>
      <c r="O405" s="17">
        <f ca="1">(Assumptions!$B$16 / 252)*F404</f>
        <v>3592.9528029375201</v>
      </c>
      <c r="P405" s="17">
        <f t="shared" ca="1" si="89"/>
        <v>7182.7198838856984</v>
      </c>
      <c r="Q405" s="16">
        <f t="shared" si="90"/>
        <v>0</v>
      </c>
      <c r="R405" s="17">
        <f t="shared" si="91"/>
        <v>0</v>
      </c>
      <c r="S405" s="19">
        <f t="shared" si="92"/>
        <v>0</v>
      </c>
      <c r="T405" s="20">
        <f ca="1">IF(AND(S405=1,F404&gt;D404),[1]Assumptions!$B$19*(F404-D404),0)</f>
        <v>0</v>
      </c>
      <c r="U405" s="21">
        <f ca="1">OFFSET(Assumptions!$B$6,U$1-1,0)*$E405</f>
        <v>9060935.1202051993</v>
      </c>
      <c r="V405" s="21">
        <f ca="1">OFFSET(Assumptions!$B$6,V$1-1,0)*$E405</f>
        <v>11326168.9002565</v>
      </c>
      <c r="W405" s="21">
        <f ca="1">OFFSET(Assumptions!$B$6,W$1-1,0)*$E405</f>
        <v>5663084.4501282498</v>
      </c>
      <c r="X405" s="21">
        <f ca="1">OFFSET(Assumptions!$B$6,X$1-1,0)*$E405</f>
        <v>0</v>
      </c>
      <c r="Y405" s="21">
        <f ca="1">OFFSET(Assumptions!$B$6,Y$1-1,0)*$E405</f>
        <v>0</v>
      </c>
      <c r="Z405" s="21">
        <f ca="1">OFFSET(Assumptions!$B$6,Z$1-1,0)*$E405</f>
        <v>22652337.800512999</v>
      </c>
      <c r="AA405" s="21">
        <f ca="1">OFFSET(Assumptions!$B$6,AA$1-1,0)*$E405</f>
        <v>22652337.800512999</v>
      </c>
      <c r="AB405" s="21">
        <f ca="1">OFFSET(Assumptions!$B$6,AB$1-1,0)*$E405</f>
        <v>41906824.930949047</v>
      </c>
      <c r="AC405" s="24">
        <f t="shared" si="95"/>
        <v>0</v>
      </c>
      <c r="AD405" s="24">
        <f t="shared" si="84"/>
        <v>0</v>
      </c>
      <c r="AE405" s="24">
        <f t="shared" si="84"/>
        <v>0</v>
      </c>
      <c r="AF405" s="24">
        <f t="shared" si="84"/>
        <v>0</v>
      </c>
      <c r="AG405" s="24">
        <f t="shared" si="83"/>
        <v>0</v>
      </c>
      <c r="AH405" s="24">
        <f t="shared" si="83"/>
        <v>0</v>
      </c>
      <c r="AI405" s="24">
        <f t="shared" si="83"/>
        <v>0</v>
      </c>
      <c r="AJ405" s="24">
        <f t="shared" si="93"/>
        <v>0</v>
      </c>
      <c r="AK405" s="26">
        <f t="shared" ca="1" si="94"/>
        <v>6.7586440090172673E-4</v>
      </c>
      <c r="AL405" s="34">
        <f t="shared" ca="1" si="96"/>
        <v>0.13254506282680856</v>
      </c>
    </row>
    <row r="406" spans="1:38" x14ac:dyDescent="0.25">
      <c r="A406" s="4">
        <f t="shared" si="85"/>
        <v>10</v>
      </c>
      <c r="B406" s="4">
        <f t="shared" si="86"/>
        <v>2013</v>
      </c>
      <c r="C406" s="9">
        <v>41550</v>
      </c>
      <c r="D406" s="12">
        <f ca="1">(1+Returns!E406)*D405</f>
        <v>112770785.35345119</v>
      </c>
      <c r="E406" s="12">
        <f t="shared" ca="1" si="87"/>
        <v>113377755.09199244</v>
      </c>
      <c r="F406" s="12">
        <f t="shared" ca="1" si="88"/>
        <v>113366976.99095672</v>
      </c>
      <c r="G406" s="14">
        <f ca="1">G405*(1+Returns!G406)+AC406</f>
        <v>9245273.4655510038</v>
      </c>
      <c r="H406" s="14">
        <f ca="1">H405*(1+Returns!H406)+AD406</f>
        <v>11327087.446173292</v>
      </c>
      <c r="I406" s="14">
        <f ca="1">I405*(1+Returns!I406)+AE406</f>
        <v>5663813.0613046885</v>
      </c>
      <c r="J406" s="14">
        <f ca="1">J405*(1+Returns!J406)+AF406</f>
        <v>0</v>
      </c>
      <c r="K406" s="14">
        <f ca="1">K405*(1+Returns!K406)+AG406</f>
        <v>0</v>
      </c>
      <c r="L406" s="14">
        <f ca="1">L405*(1+Returns!L406)+AH406</f>
        <v>22654066.936829522</v>
      </c>
      <c r="M406" s="14">
        <f ca="1">M405*(1+Returns!M406)+AI406</f>
        <v>22654606.313379001</v>
      </c>
      <c r="N406" s="14">
        <f ca="1">N405*(1+Returns!N406)+AJ406-R406-T406</f>
        <v>41832907.868754931</v>
      </c>
      <c r="O406" s="17">
        <f ca="1">(Assumptions!$B$16 / 252)*F405</f>
        <v>3595.3811518311463</v>
      </c>
      <c r="P406" s="17">
        <f t="shared" ca="1" si="89"/>
        <v>10778.101035716845</v>
      </c>
      <c r="Q406" s="16">
        <f t="shared" si="90"/>
        <v>0</v>
      </c>
      <c r="R406" s="17">
        <f t="shared" si="91"/>
        <v>0</v>
      </c>
      <c r="S406" s="19">
        <f t="shared" si="92"/>
        <v>0</v>
      </c>
      <c r="T406" s="20">
        <f ca="1">IF(AND(S406=1,F405&gt;D405),[1]Assumptions!$B$19*(F405-D405),0)</f>
        <v>0</v>
      </c>
      <c r="U406" s="21">
        <f ca="1">OFFSET(Assumptions!$B$6,U$1-1,0)*$E406</f>
        <v>9070220.4073593952</v>
      </c>
      <c r="V406" s="21">
        <f ca="1">OFFSET(Assumptions!$B$6,V$1-1,0)*$E406</f>
        <v>11337775.509199245</v>
      </c>
      <c r="W406" s="21">
        <f ca="1">OFFSET(Assumptions!$B$6,W$1-1,0)*$E406</f>
        <v>5668887.7545996225</v>
      </c>
      <c r="X406" s="21">
        <f ca="1">OFFSET(Assumptions!$B$6,X$1-1,0)*$E406</f>
        <v>0</v>
      </c>
      <c r="Y406" s="21">
        <f ca="1">OFFSET(Assumptions!$B$6,Y$1-1,0)*$E406</f>
        <v>0</v>
      </c>
      <c r="Z406" s="21">
        <f ca="1">OFFSET(Assumptions!$B$6,Z$1-1,0)*$E406</f>
        <v>22675551.01839849</v>
      </c>
      <c r="AA406" s="21">
        <f ca="1">OFFSET(Assumptions!$B$6,AA$1-1,0)*$E406</f>
        <v>22675551.01839849</v>
      </c>
      <c r="AB406" s="21">
        <f ca="1">OFFSET(Assumptions!$B$6,AB$1-1,0)*$E406</f>
        <v>41949769.384037204</v>
      </c>
      <c r="AC406" s="24">
        <f t="shared" si="95"/>
        <v>0</v>
      </c>
      <c r="AD406" s="24">
        <f t="shared" si="84"/>
        <v>0</v>
      </c>
      <c r="AE406" s="24">
        <f t="shared" si="84"/>
        <v>0</v>
      </c>
      <c r="AF406" s="24">
        <f t="shared" si="84"/>
        <v>0</v>
      </c>
      <c r="AG406" s="24">
        <f t="shared" si="83"/>
        <v>0</v>
      </c>
      <c r="AH406" s="24">
        <f t="shared" si="83"/>
        <v>0</v>
      </c>
      <c r="AI406" s="24">
        <f t="shared" si="83"/>
        <v>0</v>
      </c>
      <c r="AJ406" s="24">
        <f t="shared" si="93"/>
        <v>0</v>
      </c>
      <c r="AK406" s="26">
        <f t="shared" ca="1" si="94"/>
        <v>9.9307932167302937E-4</v>
      </c>
      <c r="AL406" s="34">
        <f t="shared" ca="1" si="96"/>
        <v>0.13366976990956481</v>
      </c>
    </row>
    <row r="407" spans="1:38" x14ac:dyDescent="0.25">
      <c r="A407" s="4">
        <f t="shared" si="85"/>
        <v>10</v>
      </c>
      <c r="B407" s="4">
        <f t="shared" si="86"/>
        <v>2013</v>
      </c>
      <c r="C407" s="9">
        <v>41551</v>
      </c>
      <c r="D407" s="12">
        <f ca="1">(1+Returns!E407)*D406</f>
        <v>112808122.63277386</v>
      </c>
      <c r="E407" s="12">
        <f t="shared" ca="1" si="87"/>
        <v>113393868.55334496</v>
      </c>
      <c r="F407" s="12">
        <f t="shared" ca="1" si="88"/>
        <v>113379491.50065874</v>
      </c>
      <c r="G407" s="14">
        <f ca="1">G406*(1+Returns!G407)+AC407</f>
        <v>9225738.4532631971</v>
      </c>
      <c r="H407" s="14">
        <f ca="1">H406*(1+Returns!H407)+AD407</f>
        <v>11331017.309674559</v>
      </c>
      <c r="I407" s="14">
        <f ca="1">I406*(1+Returns!I407)+AE407</f>
        <v>5665867.5240522791</v>
      </c>
      <c r="J407" s="14">
        <f ca="1">J406*(1+Returns!J407)+AF407</f>
        <v>0</v>
      </c>
      <c r="K407" s="14">
        <f ca="1">K406*(1+Returns!K407)+AG407</f>
        <v>0</v>
      </c>
      <c r="L407" s="14">
        <f ca="1">L406*(1+Returns!L407)+AH407</f>
        <v>22661890.775148455</v>
      </c>
      <c r="M407" s="14">
        <f ca="1">M406*(1+Returns!M407)+AI407</f>
        <v>22662609.456198338</v>
      </c>
      <c r="N407" s="14">
        <f ca="1">N406*(1+Returns!N407)+AJ407-R407-T407</f>
        <v>41846745.035008155</v>
      </c>
      <c r="O407" s="17">
        <f ca="1">(Assumptions!$B$16 / 252)*F406</f>
        <v>3598.9516505065626</v>
      </c>
      <c r="P407" s="17">
        <f t="shared" ca="1" si="89"/>
        <v>14377.052686223407</v>
      </c>
      <c r="Q407" s="16">
        <f t="shared" si="90"/>
        <v>0</v>
      </c>
      <c r="R407" s="17">
        <f t="shared" si="91"/>
        <v>0</v>
      </c>
      <c r="S407" s="19">
        <f t="shared" si="92"/>
        <v>0</v>
      </c>
      <c r="T407" s="20">
        <f ca="1">IF(AND(S407=1,F406&gt;D406),[1]Assumptions!$B$19*(F406-D406),0)</f>
        <v>0</v>
      </c>
      <c r="U407" s="21">
        <f ca="1">OFFSET(Assumptions!$B$6,U$1-1,0)*$E407</f>
        <v>9071509.484267598</v>
      </c>
      <c r="V407" s="21">
        <f ca="1">OFFSET(Assumptions!$B$6,V$1-1,0)*$E407</f>
        <v>11339386.855334498</v>
      </c>
      <c r="W407" s="21">
        <f ca="1">OFFSET(Assumptions!$B$6,W$1-1,0)*$E407</f>
        <v>5669693.427667249</v>
      </c>
      <c r="X407" s="21">
        <f ca="1">OFFSET(Assumptions!$B$6,X$1-1,0)*$E407</f>
        <v>0</v>
      </c>
      <c r="Y407" s="21">
        <f ca="1">OFFSET(Assumptions!$B$6,Y$1-1,0)*$E407</f>
        <v>0</v>
      </c>
      <c r="Z407" s="21">
        <f ca="1">OFFSET(Assumptions!$B$6,Z$1-1,0)*$E407</f>
        <v>22678773.710668996</v>
      </c>
      <c r="AA407" s="21">
        <f ca="1">OFFSET(Assumptions!$B$6,AA$1-1,0)*$E407</f>
        <v>22678773.710668996</v>
      </c>
      <c r="AB407" s="21">
        <f ca="1">OFFSET(Assumptions!$B$6,AB$1-1,0)*$E407</f>
        <v>41955731.364737637</v>
      </c>
      <c r="AC407" s="24">
        <f t="shared" si="95"/>
        <v>0</v>
      </c>
      <c r="AD407" s="24">
        <f t="shared" si="84"/>
        <v>0</v>
      </c>
      <c r="AE407" s="24">
        <f t="shared" si="84"/>
        <v>0</v>
      </c>
      <c r="AF407" s="24">
        <f t="shared" si="84"/>
        <v>0</v>
      </c>
      <c r="AG407" s="24">
        <f t="shared" si="83"/>
        <v>0</v>
      </c>
      <c r="AH407" s="24">
        <f t="shared" si="83"/>
        <v>0</v>
      </c>
      <c r="AI407" s="24">
        <f t="shared" si="83"/>
        <v>0</v>
      </c>
      <c r="AJ407" s="24">
        <f t="shared" si="93"/>
        <v>0</v>
      </c>
      <c r="AK407" s="26">
        <f t="shared" ca="1" si="94"/>
        <v>1.1038937470320143E-4</v>
      </c>
      <c r="AL407" s="34">
        <f t="shared" ca="1" si="96"/>
        <v>0.13379491500658514</v>
      </c>
    </row>
    <row r="408" spans="1:38" x14ac:dyDescent="0.25">
      <c r="A408" s="4">
        <f t="shared" si="85"/>
        <v>10</v>
      </c>
      <c r="B408" s="4">
        <f t="shared" si="86"/>
        <v>2013</v>
      </c>
      <c r="C408" s="9">
        <v>41554</v>
      </c>
      <c r="D408" s="12">
        <f ca="1">(1+Returns!E408)*D407</f>
        <v>112846008.11267886</v>
      </c>
      <c r="E408" s="12">
        <f t="shared" ca="1" si="87"/>
        <v>113443903.86491744</v>
      </c>
      <c r="F408" s="12">
        <f t="shared" ca="1" si="88"/>
        <v>113425927.46329468</v>
      </c>
      <c r="G408" s="14">
        <f ca="1">G407*(1+Returns!G408)+AC408</f>
        <v>9239602.2088012602</v>
      </c>
      <c r="H408" s="14">
        <f ca="1">H407*(1+Returns!H408)+AD408</f>
        <v>11335004.824168194</v>
      </c>
      <c r="I408" s="14">
        <f ca="1">I407*(1+Returns!I408)+AE408</f>
        <v>5667952.1004566355</v>
      </c>
      <c r="J408" s="14">
        <f ca="1">J407*(1+Returns!J408)+AF408</f>
        <v>0</v>
      </c>
      <c r="K408" s="14">
        <f ca="1">K407*(1+Returns!K408)+AG408</f>
        <v>0</v>
      </c>
      <c r="L408" s="14">
        <f ca="1">L407*(1+Returns!L408)+AH408</f>
        <v>22669829.3986382</v>
      </c>
      <c r="M408" s="14">
        <f ca="1">M407*(1+Returns!M408)+AI408</f>
        <v>22670729.965433825</v>
      </c>
      <c r="N408" s="14">
        <f ca="1">N407*(1+Returns!N408)+AJ408-R408-T408</f>
        <v>41860785.367419332</v>
      </c>
      <c r="O408" s="17">
        <f ca="1">(Assumptions!$B$16 / 252)*F407</f>
        <v>3599.3489365288488</v>
      </c>
      <c r="P408" s="17">
        <f t="shared" ca="1" si="89"/>
        <v>17976.401622752255</v>
      </c>
      <c r="Q408" s="16">
        <f t="shared" si="90"/>
        <v>0</v>
      </c>
      <c r="R408" s="17">
        <f t="shared" si="91"/>
        <v>0</v>
      </c>
      <c r="S408" s="19">
        <f t="shared" si="92"/>
        <v>0</v>
      </c>
      <c r="T408" s="20">
        <f ca="1">IF(AND(S408=1,F407&gt;D407),[1]Assumptions!$B$19*(F407-D407),0)</f>
        <v>0</v>
      </c>
      <c r="U408" s="21">
        <f ca="1">OFFSET(Assumptions!$B$6,U$1-1,0)*$E408</f>
        <v>9075512.3091933951</v>
      </c>
      <c r="V408" s="21">
        <f ca="1">OFFSET(Assumptions!$B$6,V$1-1,0)*$E408</f>
        <v>11344390.386491746</v>
      </c>
      <c r="W408" s="21">
        <f ca="1">OFFSET(Assumptions!$B$6,W$1-1,0)*$E408</f>
        <v>5672195.1932458729</v>
      </c>
      <c r="X408" s="21">
        <f ca="1">OFFSET(Assumptions!$B$6,X$1-1,0)*$E408</f>
        <v>0</v>
      </c>
      <c r="Y408" s="21">
        <f ca="1">OFFSET(Assumptions!$B$6,Y$1-1,0)*$E408</f>
        <v>0</v>
      </c>
      <c r="Z408" s="21">
        <f ca="1">OFFSET(Assumptions!$B$6,Z$1-1,0)*$E408</f>
        <v>22688780.772983491</v>
      </c>
      <c r="AA408" s="21">
        <f ca="1">OFFSET(Assumptions!$B$6,AA$1-1,0)*$E408</f>
        <v>22688780.772983491</v>
      </c>
      <c r="AB408" s="21">
        <f ca="1">OFFSET(Assumptions!$B$6,AB$1-1,0)*$E408</f>
        <v>41974244.430019453</v>
      </c>
      <c r="AC408" s="24">
        <f t="shared" si="95"/>
        <v>0</v>
      </c>
      <c r="AD408" s="24">
        <f t="shared" si="84"/>
        <v>0</v>
      </c>
      <c r="AE408" s="24">
        <f t="shared" si="84"/>
        <v>0</v>
      </c>
      <c r="AF408" s="24">
        <f t="shared" si="84"/>
        <v>0</v>
      </c>
      <c r="AG408" s="24">
        <f t="shared" si="83"/>
        <v>0</v>
      </c>
      <c r="AH408" s="24">
        <f t="shared" si="83"/>
        <v>0</v>
      </c>
      <c r="AI408" s="24">
        <f t="shared" si="83"/>
        <v>0</v>
      </c>
      <c r="AJ408" s="24">
        <f t="shared" si="93"/>
        <v>0</v>
      </c>
      <c r="AK408" s="26">
        <f t="shared" ca="1" si="94"/>
        <v>4.0956227639887821E-4</v>
      </c>
      <c r="AL408" s="34">
        <f t="shared" ca="1" si="96"/>
        <v>0.13425927463294474</v>
      </c>
    </row>
    <row r="409" spans="1:38" x14ac:dyDescent="0.25">
      <c r="A409" s="4">
        <f t="shared" si="85"/>
        <v>10</v>
      </c>
      <c r="B409" s="4">
        <f t="shared" si="86"/>
        <v>2013</v>
      </c>
      <c r="C409" s="9">
        <v>41555</v>
      </c>
      <c r="D409" s="12">
        <f ca="1">(1+Returns!E409)*D408</f>
        <v>112883823.93845749</v>
      </c>
      <c r="E409" s="12">
        <f t="shared" ca="1" si="87"/>
        <v>113518276.76883452</v>
      </c>
      <c r="F409" s="12">
        <f t="shared" ca="1" si="88"/>
        <v>113496699.54411769</v>
      </c>
      <c r="G409" s="14">
        <f ca="1">G408*(1+Returns!G409)+AC409</f>
        <v>9277869.5232127681</v>
      </c>
      <c r="H409" s="14">
        <f ca="1">H408*(1+Returns!H409)+AD409</f>
        <v>11338985.0885616</v>
      </c>
      <c r="I409" s="14">
        <f ca="1">I408*(1+Returns!I409)+AE409</f>
        <v>5670032.9288976975</v>
      </c>
      <c r="J409" s="14">
        <f ca="1">J408*(1+Returns!J409)+AF409</f>
        <v>0</v>
      </c>
      <c r="K409" s="14">
        <f ca="1">K408*(1+Returns!K409)+AG409</f>
        <v>0</v>
      </c>
      <c r="L409" s="14">
        <f ca="1">L408*(1+Returns!L409)+AH409</f>
        <v>22677753.572003163</v>
      </c>
      <c r="M409" s="14">
        <f ca="1">M408*(1+Returns!M409)+AI409</f>
        <v>22678835.77582546</v>
      </c>
      <c r="N409" s="14">
        <f ca="1">N408*(1+Returns!N409)+AJ409-R409-T409</f>
        <v>41874799.880333826</v>
      </c>
      <c r="O409" s="17">
        <f ca="1">(Assumptions!$B$16 / 252)*F408</f>
        <v>3600.8230940728472</v>
      </c>
      <c r="P409" s="17">
        <f t="shared" ca="1" si="89"/>
        <v>21577.224716825101</v>
      </c>
      <c r="Q409" s="16">
        <f t="shared" si="90"/>
        <v>0</v>
      </c>
      <c r="R409" s="17">
        <f t="shared" si="91"/>
        <v>0</v>
      </c>
      <c r="S409" s="19">
        <f t="shared" si="92"/>
        <v>0</v>
      </c>
      <c r="T409" s="20">
        <f ca="1">IF(AND(S409=1,F408&gt;D408),[1]Assumptions!$B$19*(F408-D408),0)</f>
        <v>0</v>
      </c>
      <c r="U409" s="21">
        <f ca="1">OFFSET(Assumptions!$B$6,U$1-1,0)*$E409</f>
        <v>9081462.1415067613</v>
      </c>
      <c r="V409" s="21">
        <f ca="1">OFFSET(Assumptions!$B$6,V$1-1,0)*$E409</f>
        <v>11351827.676883452</v>
      </c>
      <c r="W409" s="21">
        <f ca="1">OFFSET(Assumptions!$B$6,W$1-1,0)*$E409</f>
        <v>5675913.8384417258</v>
      </c>
      <c r="X409" s="21">
        <f ca="1">OFFSET(Assumptions!$B$6,X$1-1,0)*$E409</f>
        <v>0</v>
      </c>
      <c r="Y409" s="21">
        <f ca="1">OFFSET(Assumptions!$B$6,Y$1-1,0)*$E409</f>
        <v>0</v>
      </c>
      <c r="Z409" s="21">
        <f ca="1">OFFSET(Assumptions!$B$6,Z$1-1,0)*$E409</f>
        <v>22703655.353766903</v>
      </c>
      <c r="AA409" s="21">
        <f ca="1">OFFSET(Assumptions!$B$6,AA$1-1,0)*$E409</f>
        <v>22703655.353766903</v>
      </c>
      <c r="AB409" s="21">
        <f ca="1">OFFSET(Assumptions!$B$6,AB$1-1,0)*$E409</f>
        <v>42001762.404468767</v>
      </c>
      <c r="AC409" s="24">
        <f t="shared" si="95"/>
        <v>0</v>
      </c>
      <c r="AD409" s="24">
        <f t="shared" si="84"/>
        <v>0</v>
      </c>
      <c r="AE409" s="24">
        <f t="shared" si="84"/>
        <v>0</v>
      </c>
      <c r="AF409" s="24">
        <f t="shared" si="84"/>
        <v>0</v>
      </c>
      <c r="AG409" s="24">
        <f t="shared" si="83"/>
        <v>0</v>
      </c>
      <c r="AH409" s="24">
        <f t="shared" si="83"/>
        <v>0</v>
      </c>
      <c r="AI409" s="24">
        <f t="shared" si="83"/>
        <v>0</v>
      </c>
      <c r="AJ409" s="24">
        <f t="shared" si="93"/>
        <v>0</v>
      </c>
      <c r="AK409" s="26">
        <f t="shared" ca="1" si="94"/>
        <v>6.239497653295345E-4</v>
      </c>
      <c r="AL409" s="34">
        <f t="shared" ca="1" si="96"/>
        <v>0.13496699544117474</v>
      </c>
    </row>
    <row r="410" spans="1:38" x14ac:dyDescent="0.25">
      <c r="A410" s="4">
        <f t="shared" si="85"/>
        <v>10</v>
      </c>
      <c r="B410" s="4">
        <f t="shared" si="86"/>
        <v>2013</v>
      </c>
      <c r="C410" s="9">
        <v>41556</v>
      </c>
      <c r="D410" s="12">
        <f ca="1">(1+Returns!E410)*D409</f>
        <v>112921652.4366975</v>
      </c>
      <c r="E410" s="12">
        <f t="shared" ca="1" si="87"/>
        <v>113503933.68566865</v>
      </c>
      <c r="F410" s="12">
        <f t="shared" ca="1" si="88"/>
        <v>113478753.39112502</v>
      </c>
      <c r="G410" s="14">
        <f ca="1">G409*(1+Returns!G410)+AC410</f>
        <v>9227408.3289977815</v>
      </c>
      <c r="H410" s="14">
        <f ca="1">H409*(1+Returns!H410)+AD410</f>
        <v>11342966.750616929</v>
      </c>
      <c r="I410" s="14">
        <f ca="1">I409*(1+Returns!I410)+AE410</f>
        <v>5672114.521256119</v>
      </c>
      <c r="J410" s="14">
        <f ca="1">J409*(1+Returns!J410)+AF410</f>
        <v>0</v>
      </c>
      <c r="K410" s="14">
        <f ca="1">K409*(1+Returns!K410)+AG410</f>
        <v>0</v>
      </c>
      <c r="L410" s="14">
        <f ca="1">L409*(1+Returns!L410)+AH410</f>
        <v>22685680.515240029</v>
      </c>
      <c r="M410" s="14">
        <f ca="1">M409*(1+Returns!M410)+AI410</f>
        <v>22686944.484410591</v>
      </c>
      <c r="N410" s="14">
        <f ca="1">N409*(1+Returns!N410)+AJ410-R410-T410</f>
        <v>41888819.085147202</v>
      </c>
      <c r="O410" s="17">
        <f ca="1">(Assumptions!$B$16 / 252)*F409</f>
        <v>3603.0698267973867</v>
      </c>
      <c r="P410" s="17">
        <f t="shared" ca="1" si="89"/>
        <v>25180.294543622487</v>
      </c>
      <c r="Q410" s="16">
        <f t="shared" si="90"/>
        <v>0</v>
      </c>
      <c r="R410" s="17">
        <f t="shared" si="91"/>
        <v>0</v>
      </c>
      <c r="S410" s="19">
        <f t="shared" si="92"/>
        <v>0</v>
      </c>
      <c r="T410" s="20">
        <f ca="1">IF(AND(S410=1,F409&gt;D409),[1]Assumptions!$B$19*(F409-D409),0)</f>
        <v>0</v>
      </c>
      <c r="U410" s="21">
        <f ca="1">OFFSET(Assumptions!$B$6,U$1-1,0)*$E410</f>
        <v>9080314.6948534921</v>
      </c>
      <c r="V410" s="21">
        <f ca="1">OFFSET(Assumptions!$B$6,V$1-1,0)*$E410</f>
        <v>11350393.368566865</v>
      </c>
      <c r="W410" s="21">
        <f ca="1">OFFSET(Assumptions!$B$6,W$1-1,0)*$E410</f>
        <v>5675196.6842834326</v>
      </c>
      <c r="X410" s="21">
        <f ca="1">OFFSET(Assumptions!$B$6,X$1-1,0)*$E410</f>
        <v>0</v>
      </c>
      <c r="Y410" s="21">
        <f ca="1">OFFSET(Assumptions!$B$6,Y$1-1,0)*$E410</f>
        <v>0</v>
      </c>
      <c r="Z410" s="21">
        <f ca="1">OFFSET(Assumptions!$B$6,Z$1-1,0)*$E410</f>
        <v>22700786.73713373</v>
      </c>
      <c r="AA410" s="21">
        <f ca="1">OFFSET(Assumptions!$B$6,AA$1-1,0)*$E410</f>
        <v>22700786.73713373</v>
      </c>
      <c r="AB410" s="21">
        <f ca="1">OFFSET(Assumptions!$B$6,AB$1-1,0)*$E410</f>
        <v>41996455.463697396</v>
      </c>
      <c r="AC410" s="24">
        <f t="shared" si="95"/>
        <v>0</v>
      </c>
      <c r="AD410" s="24">
        <f t="shared" si="84"/>
        <v>0</v>
      </c>
      <c r="AE410" s="24">
        <f t="shared" si="84"/>
        <v>0</v>
      </c>
      <c r="AF410" s="24">
        <f t="shared" si="84"/>
        <v>0</v>
      </c>
      <c r="AG410" s="24">
        <f t="shared" si="83"/>
        <v>0</v>
      </c>
      <c r="AH410" s="24">
        <f t="shared" si="83"/>
        <v>0</v>
      </c>
      <c r="AI410" s="24">
        <f t="shared" si="83"/>
        <v>0</v>
      </c>
      <c r="AJ410" s="24">
        <f t="shared" si="93"/>
        <v>0</v>
      </c>
      <c r="AK410" s="26">
        <f t="shared" ca="1" si="94"/>
        <v>-1.5812048336871776E-4</v>
      </c>
      <c r="AL410" s="34">
        <f t="shared" ca="1" si="96"/>
        <v>0.13478753391124809</v>
      </c>
    </row>
    <row r="411" spans="1:38" x14ac:dyDescent="0.25">
      <c r="A411" s="4">
        <f t="shared" si="85"/>
        <v>10</v>
      </c>
      <c r="B411" s="4">
        <f t="shared" si="86"/>
        <v>2013</v>
      </c>
      <c r="C411" s="9">
        <v>41557</v>
      </c>
      <c r="D411" s="12">
        <f ca="1">(1+Returns!E411)*D410</f>
        <v>112959658.47725812</v>
      </c>
      <c r="E411" s="12">
        <f t="shared" ca="1" si="87"/>
        <v>113584163.49633574</v>
      </c>
      <c r="F411" s="12">
        <f t="shared" ca="1" si="88"/>
        <v>113555380.70168447</v>
      </c>
      <c r="G411" s="14">
        <f ca="1">G410*(1+Returns!G411)+AC411</f>
        <v>9271350.3177795336</v>
      </c>
      <c r="H411" s="14">
        <f ca="1">H410*(1+Returns!H411)+AD411</f>
        <v>11346967.129613258</v>
      </c>
      <c r="I411" s="14">
        <f ca="1">I410*(1+Returns!I411)+AE411</f>
        <v>5674205.914202475</v>
      </c>
      <c r="J411" s="14">
        <f ca="1">J410*(1+Returns!J411)+AF411</f>
        <v>0</v>
      </c>
      <c r="K411" s="14">
        <f ca="1">K410*(1+Returns!K411)+AG411</f>
        <v>0</v>
      </c>
      <c r="L411" s="14">
        <f ca="1">L410*(1+Returns!L411)+AH411</f>
        <v>22693644.715446882</v>
      </c>
      <c r="M411" s="14">
        <f ca="1">M410*(1+Returns!M411)+AI411</f>
        <v>22695091.33440727</v>
      </c>
      <c r="N411" s="14">
        <f ca="1">N410*(1+Returns!N411)+AJ411-R411-T411</f>
        <v>41902904.084886327</v>
      </c>
      <c r="O411" s="17">
        <f ca="1">(Assumptions!$B$16 / 252)*F410</f>
        <v>3602.5001076547624</v>
      </c>
      <c r="P411" s="17">
        <f t="shared" ca="1" si="89"/>
        <v>28782.794651277251</v>
      </c>
      <c r="Q411" s="16">
        <f t="shared" si="90"/>
        <v>0</v>
      </c>
      <c r="R411" s="17">
        <f t="shared" si="91"/>
        <v>0</v>
      </c>
      <c r="S411" s="19">
        <f t="shared" si="92"/>
        <v>0</v>
      </c>
      <c r="T411" s="20">
        <f ca="1">IF(AND(S411=1,F410&gt;D410),[1]Assumptions!$B$19*(F410-D410),0)</f>
        <v>0</v>
      </c>
      <c r="U411" s="21">
        <f ca="1">OFFSET(Assumptions!$B$6,U$1-1,0)*$E411</f>
        <v>9086733.0797068607</v>
      </c>
      <c r="V411" s="21">
        <f ca="1">OFFSET(Assumptions!$B$6,V$1-1,0)*$E411</f>
        <v>11358416.349633574</v>
      </c>
      <c r="W411" s="21">
        <f ca="1">OFFSET(Assumptions!$B$6,W$1-1,0)*$E411</f>
        <v>5679208.1748167872</v>
      </c>
      <c r="X411" s="21">
        <f ca="1">OFFSET(Assumptions!$B$6,X$1-1,0)*$E411</f>
        <v>0</v>
      </c>
      <c r="Y411" s="21">
        <f ca="1">OFFSET(Assumptions!$B$6,Y$1-1,0)*$E411</f>
        <v>0</v>
      </c>
      <c r="Z411" s="21">
        <f ca="1">OFFSET(Assumptions!$B$6,Z$1-1,0)*$E411</f>
        <v>22716832.699267149</v>
      </c>
      <c r="AA411" s="21">
        <f ca="1">OFFSET(Assumptions!$B$6,AA$1-1,0)*$E411</f>
        <v>22716832.699267149</v>
      </c>
      <c r="AB411" s="21">
        <f ca="1">OFFSET(Assumptions!$B$6,AB$1-1,0)*$E411</f>
        <v>42026140.493644223</v>
      </c>
      <c r="AC411" s="24">
        <f t="shared" si="95"/>
        <v>0</v>
      </c>
      <c r="AD411" s="24">
        <f t="shared" si="84"/>
        <v>0</v>
      </c>
      <c r="AE411" s="24">
        <f t="shared" si="84"/>
        <v>0</v>
      </c>
      <c r="AF411" s="24">
        <f t="shared" si="84"/>
        <v>0</v>
      </c>
      <c r="AG411" s="24">
        <f t="shared" si="83"/>
        <v>0</v>
      </c>
      <c r="AH411" s="24">
        <f t="shared" si="83"/>
        <v>0</v>
      </c>
      <c r="AI411" s="24">
        <f t="shared" si="83"/>
        <v>0</v>
      </c>
      <c r="AJ411" s="24">
        <f t="shared" si="93"/>
        <v>0</v>
      </c>
      <c r="AK411" s="26">
        <f t="shared" ca="1" si="94"/>
        <v>6.7525689408443057E-4</v>
      </c>
      <c r="AL411" s="34">
        <f t="shared" ca="1" si="96"/>
        <v>0.13555380701684272</v>
      </c>
    </row>
    <row r="412" spans="1:38" x14ac:dyDescent="0.25">
      <c r="A412" s="4">
        <f t="shared" si="85"/>
        <v>10</v>
      </c>
      <c r="B412" s="4">
        <f t="shared" si="86"/>
        <v>2013</v>
      </c>
      <c r="C412" s="9">
        <v>41558</v>
      </c>
      <c r="D412" s="12">
        <f ca="1">(1+Returns!E412)*D411</f>
        <v>112999772.71117656</v>
      </c>
      <c r="E412" s="12">
        <f t="shared" ca="1" si="87"/>
        <v>113723357.12260866</v>
      </c>
      <c r="F412" s="12">
        <f t="shared" ca="1" si="88"/>
        <v>113690969.3952367</v>
      </c>
      <c r="G412" s="14">
        <f ca="1">G411*(1+Returns!G412)+AC412</f>
        <v>9372245.8436997645</v>
      </c>
      <c r="H412" s="14">
        <f ca="1">H411*(1+Returns!H412)+AD412</f>
        <v>11351189.01531456</v>
      </c>
      <c r="I412" s="14">
        <f ca="1">I411*(1+Returns!I412)+AE412</f>
        <v>5676412.9060482513</v>
      </c>
      <c r="J412" s="14">
        <f ca="1">J411*(1+Returns!J412)+AF412</f>
        <v>0</v>
      </c>
      <c r="K412" s="14">
        <f ca="1">K411*(1+Returns!K412)+AG412</f>
        <v>0</v>
      </c>
      <c r="L412" s="14">
        <f ca="1">L411*(1+Returns!L412)+AH412</f>
        <v>22702049.983009785</v>
      </c>
      <c r="M412" s="14">
        <f ca="1">M411*(1+Returns!M412)+AI412</f>
        <v>22703688.967748918</v>
      </c>
      <c r="N412" s="14">
        <f ca="1">N411*(1+Returns!N412)+AJ412-R412-T412</f>
        <v>41917770.406787373</v>
      </c>
      <c r="O412" s="17">
        <f ca="1">(Assumptions!$B$16 / 252)*F411</f>
        <v>3604.9327206883959</v>
      </c>
      <c r="P412" s="17">
        <f t="shared" ca="1" si="89"/>
        <v>32387.727371965648</v>
      </c>
      <c r="Q412" s="16">
        <f t="shared" si="90"/>
        <v>0</v>
      </c>
      <c r="R412" s="17">
        <f t="shared" si="91"/>
        <v>0</v>
      </c>
      <c r="S412" s="19">
        <f t="shared" si="92"/>
        <v>0</v>
      </c>
      <c r="T412" s="20">
        <f ca="1">IF(AND(S412=1,F411&gt;D411),[1]Assumptions!$B$19*(F411-D411),0)</f>
        <v>0</v>
      </c>
      <c r="U412" s="21">
        <f ca="1">OFFSET(Assumptions!$B$6,U$1-1,0)*$E412</f>
        <v>9097868.5698086936</v>
      </c>
      <c r="V412" s="21">
        <f ca="1">OFFSET(Assumptions!$B$6,V$1-1,0)*$E412</f>
        <v>11372335.712260867</v>
      </c>
      <c r="W412" s="21">
        <f ca="1">OFFSET(Assumptions!$B$6,W$1-1,0)*$E412</f>
        <v>5686167.8561304333</v>
      </c>
      <c r="X412" s="21">
        <f ca="1">OFFSET(Assumptions!$B$6,X$1-1,0)*$E412</f>
        <v>0</v>
      </c>
      <c r="Y412" s="21">
        <f ca="1">OFFSET(Assumptions!$B$6,Y$1-1,0)*$E412</f>
        <v>0</v>
      </c>
      <c r="Z412" s="21">
        <f ca="1">OFFSET(Assumptions!$B$6,Z$1-1,0)*$E412</f>
        <v>22744671.424521733</v>
      </c>
      <c r="AA412" s="21">
        <f ca="1">OFFSET(Assumptions!$B$6,AA$1-1,0)*$E412</f>
        <v>22744671.424521733</v>
      </c>
      <c r="AB412" s="21">
        <f ca="1">OFFSET(Assumptions!$B$6,AB$1-1,0)*$E412</f>
        <v>42077642.135365203</v>
      </c>
      <c r="AC412" s="24">
        <f t="shared" si="95"/>
        <v>0</v>
      </c>
      <c r="AD412" s="24">
        <f t="shared" si="84"/>
        <v>0</v>
      </c>
      <c r="AE412" s="24">
        <f t="shared" si="84"/>
        <v>0</v>
      </c>
      <c r="AF412" s="24">
        <f t="shared" si="84"/>
        <v>0</v>
      </c>
      <c r="AG412" s="24">
        <f t="shared" si="83"/>
        <v>0</v>
      </c>
      <c r="AH412" s="24">
        <f t="shared" si="83"/>
        <v>0</v>
      </c>
      <c r="AI412" s="24">
        <f t="shared" si="83"/>
        <v>0</v>
      </c>
      <c r="AJ412" s="24">
        <f t="shared" si="93"/>
        <v>0</v>
      </c>
      <c r="AK412" s="26">
        <f t="shared" ca="1" si="94"/>
        <v>1.1940314295491028E-3</v>
      </c>
      <c r="AL412" s="34">
        <f t="shared" ca="1" si="96"/>
        <v>0.13690969395236507</v>
      </c>
    </row>
    <row r="413" spans="1:38" x14ac:dyDescent="0.25">
      <c r="A413" s="4">
        <f t="shared" si="85"/>
        <v>10</v>
      </c>
      <c r="B413" s="4">
        <f t="shared" si="86"/>
        <v>2013</v>
      </c>
      <c r="C413" s="9">
        <v>41561</v>
      </c>
      <c r="D413" s="12">
        <f ca="1">(1+Returns!E413)*D412</f>
        <v>113039737.34079131</v>
      </c>
      <c r="E413" s="12">
        <f t="shared" ca="1" si="87"/>
        <v>113756671.8261902</v>
      </c>
      <c r="F413" s="12">
        <f t="shared" ca="1" si="88"/>
        <v>113720674.86169457</v>
      </c>
      <c r="G413" s="14">
        <f ca="1">G412*(1+Returns!G413)+AC413</f>
        <v>9367404.5691264477</v>
      </c>
      <c r="H413" s="14">
        <f ca="1">H412*(1+Returns!H413)+AD413</f>
        <v>11355395.26288324</v>
      </c>
      <c r="I413" s="14">
        <f ca="1">I412*(1+Returns!I413)+AE413</f>
        <v>5678611.7788099051</v>
      </c>
      <c r="J413" s="14">
        <f ca="1">J412*(1+Returns!J413)+AF413</f>
        <v>0</v>
      </c>
      <c r="K413" s="14">
        <f ca="1">K412*(1+Returns!K413)+AG413</f>
        <v>0</v>
      </c>
      <c r="L413" s="14">
        <f ca="1">L412*(1+Returns!L413)+AH413</f>
        <v>22710424.095634054</v>
      </c>
      <c r="M413" s="14">
        <f ca="1">M412*(1+Returns!M413)+AI413</f>
        <v>22712254.841924004</v>
      </c>
      <c r="N413" s="14">
        <f ca="1">N412*(1+Returns!N413)+AJ413-R413-T413</f>
        <v>41932581.277812541</v>
      </c>
      <c r="O413" s="17">
        <f ca="1">(Assumptions!$B$16 / 252)*F412</f>
        <v>3609.2371236583076</v>
      </c>
      <c r="P413" s="17">
        <f t="shared" ca="1" si="89"/>
        <v>35996.964495623957</v>
      </c>
      <c r="Q413" s="16">
        <f t="shared" si="90"/>
        <v>0</v>
      </c>
      <c r="R413" s="17">
        <f t="shared" si="91"/>
        <v>0</v>
      </c>
      <c r="S413" s="19">
        <f t="shared" si="92"/>
        <v>0</v>
      </c>
      <c r="T413" s="20">
        <f ca="1">IF(AND(S413=1,F412&gt;D412),[1]Assumptions!$B$19*(F412-D412),0)</f>
        <v>0</v>
      </c>
      <c r="U413" s="21">
        <f ca="1">OFFSET(Assumptions!$B$6,U$1-1,0)*$E413</f>
        <v>9100533.7460952159</v>
      </c>
      <c r="V413" s="21">
        <f ca="1">OFFSET(Assumptions!$B$6,V$1-1,0)*$E413</f>
        <v>11375667.18261902</v>
      </c>
      <c r="W413" s="21">
        <f ca="1">OFFSET(Assumptions!$B$6,W$1-1,0)*$E413</f>
        <v>5687833.5913095102</v>
      </c>
      <c r="X413" s="21">
        <f ca="1">OFFSET(Assumptions!$B$6,X$1-1,0)*$E413</f>
        <v>0</v>
      </c>
      <c r="Y413" s="21">
        <f ca="1">OFFSET(Assumptions!$B$6,Y$1-1,0)*$E413</f>
        <v>0</v>
      </c>
      <c r="Z413" s="21">
        <f ca="1">OFFSET(Assumptions!$B$6,Z$1-1,0)*$E413</f>
        <v>22751334.365238041</v>
      </c>
      <c r="AA413" s="21">
        <f ca="1">OFFSET(Assumptions!$B$6,AA$1-1,0)*$E413</f>
        <v>22751334.365238041</v>
      </c>
      <c r="AB413" s="21">
        <f ca="1">OFFSET(Assumptions!$B$6,AB$1-1,0)*$E413</f>
        <v>42089968.575690374</v>
      </c>
      <c r="AC413" s="24">
        <f t="shared" si="95"/>
        <v>0</v>
      </c>
      <c r="AD413" s="24">
        <f t="shared" si="84"/>
        <v>0</v>
      </c>
      <c r="AE413" s="24">
        <f t="shared" si="84"/>
        <v>0</v>
      </c>
      <c r="AF413" s="24">
        <f t="shared" si="84"/>
        <v>0</v>
      </c>
      <c r="AG413" s="24">
        <f t="shared" si="83"/>
        <v>0</v>
      </c>
      <c r="AH413" s="24">
        <f t="shared" si="83"/>
        <v>0</v>
      </c>
      <c r="AI413" s="24">
        <f t="shared" si="83"/>
        <v>0</v>
      </c>
      <c r="AJ413" s="24">
        <f t="shared" si="93"/>
        <v>0</v>
      </c>
      <c r="AK413" s="26">
        <f t="shared" ca="1" si="94"/>
        <v>2.6128255054813643E-4</v>
      </c>
      <c r="AL413" s="34">
        <f t="shared" ca="1" si="96"/>
        <v>0.13720674861694393</v>
      </c>
    </row>
    <row r="414" spans="1:38" x14ac:dyDescent="0.25">
      <c r="A414" s="4">
        <f t="shared" si="85"/>
        <v>10</v>
      </c>
      <c r="B414" s="4">
        <f t="shared" si="86"/>
        <v>2013</v>
      </c>
      <c r="C414" s="9">
        <v>41562</v>
      </c>
      <c r="D414" s="12">
        <f ca="1">(1+Returns!E414)*D413</f>
        <v>113079839.31801033</v>
      </c>
      <c r="E414" s="12">
        <f t="shared" ca="1" si="87"/>
        <v>113745552.16371587</v>
      </c>
      <c r="F414" s="12">
        <f t="shared" ca="1" si="88"/>
        <v>113705945.0190659</v>
      </c>
      <c r="G414" s="14">
        <f ca="1">G413*(1+Returns!G414)+AC414</f>
        <v>9317997.5047420003</v>
      </c>
      <c r="H414" s="14">
        <f ca="1">H413*(1+Returns!H414)+AD414</f>
        <v>11359616.010324478</v>
      </c>
      <c r="I414" s="14">
        <f ca="1">I413*(1+Returns!I414)+AE414</f>
        <v>5680818.254592428</v>
      </c>
      <c r="J414" s="14">
        <f ca="1">J413*(1+Returns!J414)+AF414</f>
        <v>0</v>
      </c>
      <c r="K414" s="14">
        <f ca="1">K413*(1+Returns!K414)+AG414</f>
        <v>0</v>
      </c>
      <c r="L414" s="14">
        <f ca="1">L413*(1+Returns!L414)+AH414</f>
        <v>22718827.066912711</v>
      </c>
      <c r="M414" s="14">
        <f ca="1">M413*(1+Returns!M414)+AI414</f>
        <v>22720850.280467983</v>
      </c>
      <c r="N414" s="14">
        <f ca="1">N413*(1+Returns!N414)+AJ414-R414-T414</f>
        <v>41947443.046676263</v>
      </c>
      <c r="O414" s="17">
        <f ca="1">(Assumptions!$B$16 / 252)*F413</f>
        <v>3610.18015433951</v>
      </c>
      <c r="P414" s="17">
        <f t="shared" ca="1" si="89"/>
        <v>39607.144649963469</v>
      </c>
      <c r="Q414" s="16">
        <f t="shared" si="90"/>
        <v>0</v>
      </c>
      <c r="R414" s="17">
        <f t="shared" si="91"/>
        <v>0</v>
      </c>
      <c r="S414" s="19">
        <f t="shared" si="92"/>
        <v>0</v>
      </c>
      <c r="T414" s="20">
        <f ca="1">IF(AND(S414=1,F413&gt;D413),[1]Assumptions!$B$19*(F413-D413),0)</f>
        <v>0</v>
      </c>
      <c r="U414" s="21">
        <f ca="1">OFFSET(Assumptions!$B$6,U$1-1,0)*$E414</f>
        <v>9099644.1730972696</v>
      </c>
      <c r="V414" s="21">
        <f ca="1">OFFSET(Assumptions!$B$6,V$1-1,0)*$E414</f>
        <v>11374555.216371588</v>
      </c>
      <c r="W414" s="21">
        <f ca="1">OFFSET(Assumptions!$B$6,W$1-1,0)*$E414</f>
        <v>5687277.6081857942</v>
      </c>
      <c r="X414" s="21">
        <f ca="1">OFFSET(Assumptions!$B$6,X$1-1,0)*$E414</f>
        <v>0</v>
      </c>
      <c r="Y414" s="21">
        <f ca="1">OFFSET(Assumptions!$B$6,Y$1-1,0)*$E414</f>
        <v>0</v>
      </c>
      <c r="Z414" s="21">
        <f ca="1">OFFSET(Assumptions!$B$6,Z$1-1,0)*$E414</f>
        <v>22749110.432743177</v>
      </c>
      <c r="AA414" s="21">
        <f ca="1">OFFSET(Assumptions!$B$6,AA$1-1,0)*$E414</f>
        <v>22749110.432743177</v>
      </c>
      <c r="AB414" s="21">
        <f ca="1">OFFSET(Assumptions!$B$6,AB$1-1,0)*$E414</f>
        <v>42085854.300574869</v>
      </c>
      <c r="AC414" s="24">
        <f t="shared" si="95"/>
        <v>0</v>
      </c>
      <c r="AD414" s="24">
        <f t="shared" si="84"/>
        <v>0</v>
      </c>
      <c r="AE414" s="24">
        <f t="shared" si="84"/>
        <v>0</v>
      </c>
      <c r="AF414" s="24">
        <f t="shared" si="84"/>
        <v>0</v>
      </c>
      <c r="AG414" s="24">
        <f t="shared" si="83"/>
        <v>0</v>
      </c>
      <c r="AH414" s="24">
        <f t="shared" si="83"/>
        <v>0</v>
      </c>
      <c r="AI414" s="24">
        <f t="shared" si="83"/>
        <v>0</v>
      </c>
      <c r="AJ414" s="24">
        <f t="shared" si="93"/>
        <v>0</v>
      </c>
      <c r="AK414" s="26">
        <f t="shared" ca="1" si="94"/>
        <v>-1.2952651438791207E-4</v>
      </c>
      <c r="AL414" s="34">
        <f t="shared" ca="1" si="96"/>
        <v>0.13705945019065724</v>
      </c>
    </row>
    <row r="415" spans="1:38" x14ac:dyDescent="0.25">
      <c r="A415" s="4">
        <f t="shared" si="85"/>
        <v>10</v>
      </c>
      <c r="B415" s="4">
        <f t="shared" si="86"/>
        <v>2013</v>
      </c>
      <c r="C415" s="9">
        <v>41563</v>
      </c>
      <c r="D415" s="12">
        <f ca="1">(1+Returns!E415)*D414</f>
        <v>113119955.52180679</v>
      </c>
      <c r="E415" s="12">
        <f t="shared" ca="1" si="87"/>
        <v>113771613.6253956</v>
      </c>
      <c r="F415" s="12">
        <f t="shared" ca="1" si="88"/>
        <v>113728396.76820534</v>
      </c>
      <c r="G415" s="14">
        <f ca="1">G414*(1+Returns!G415)+AC415</f>
        <v>9305757.5089370254</v>
      </c>
      <c r="H415" s="14">
        <f ca="1">H414*(1+Returns!H415)+AD415</f>
        <v>11363838.326597849</v>
      </c>
      <c r="I415" s="14">
        <f ca="1">I414*(1+Returns!I415)+AE415</f>
        <v>5683025.5877210014</v>
      </c>
      <c r="J415" s="14">
        <f ca="1">J414*(1+Returns!J415)+AF415</f>
        <v>0</v>
      </c>
      <c r="K415" s="14">
        <f ca="1">K414*(1+Returns!K415)+AG415</f>
        <v>0</v>
      </c>
      <c r="L415" s="14">
        <f ca="1">L414*(1+Returns!L415)+AH415</f>
        <v>22727233.147333056</v>
      </c>
      <c r="M415" s="14">
        <f ca="1">M414*(1+Returns!M415)+AI415</f>
        <v>22729448.971950267</v>
      </c>
      <c r="N415" s="14">
        <f ca="1">N414*(1+Returns!N415)+AJ415-R415-T415</f>
        <v>41962310.082856402</v>
      </c>
      <c r="O415" s="17">
        <f ca="1">(Assumptions!$B$16 / 252)*F414</f>
        <v>3609.7125402878064</v>
      </c>
      <c r="P415" s="17">
        <f t="shared" ca="1" si="89"/>
        <v>43216.857190251278</v>
      </c>
      <c r="Q415" s="16">
        <f t="shared" si="90"/>
        <v>0</v>
      </c>
      <c r="R415" s="17">
        <f t="shared" si="91"/>
        <v>0</v>
      </c>
      <c r="S415" s="19">
        <f t="shared" si="92"/>
        <v>0</v>
      </c>
      <c r="T415" s="20">
        <f ca="1">IF(AND(S415=1,F414&gt;D414),[1]Assumptions!$B$19*(F414-D414),0)</f>
        <v>0</v>
      </c>
      <c r="U415" s="21">
        <f ca="1">OFFSET(Assumptions!$B$6,U$1-1,0)*$E415</f>
        <v>9101729.0900316481</v>
      </c>
      <c r="V415" s="21">
        <f ca="1">OFFSET(Assumptions!$B$6,V$1-1,0)*$E415</f>
        <v>11377161.36253956</v>
      </c>
      <c r="W415" s="21">
        <f ca="1">OFFSET(Assumptions!$B$6,W$1-1,0)*$E415</f>
        <v>5688580.6812697798</v>
      </c>
      <c r="X415" s="21">
        <f ca="1">OFFSET(Assumptions!$B$6,X$1-1,0)*$E415</f>
        <v>0</v>
      </c>
      <c r="Y415" s="21">
        <f ca="1">OFFSET(Assumptions!$B$6,Y$1-1,0)*$E415</f>
        <v>0</v>
      </c>
      <c r="Z415" s="21">
        <f ca="1">OFFSET(Assumptions!$B$6,Z$1-1,0)*$E415</f>
        <v>22754322.725079119</v>
      </c>
      <c r="AA415" s="21">
        <f ca="1">OFFSET(Assumptions!$B$6,AA$1-1,0)*$E415</f>
        <v>22754322.725079119</v>
      </c>
      <c r="AB415" s="21">
        <f ca="1">OFFSET(Assumptions!$B$6,AB$1-1,0)*$E415</f>
        <v>42095497.041396372</v>
      </c>
      <c r="AC415" s="24">
        <f t="shared" si="95"/>
        <v>0</v>
      </c>
      <c r="AD415" s="24">
        <f t="shared" si="84"/>
        <v>0</v>
      </c>
      <c r="AE415" s="24">
        <f t="shared" si="84"/>
        <v>0</v>
      </c>
      <c r="AF415" s="24">
        <f t="shared" si="84"/>
        <v>0</v>
      </c>
      <c r="AG415" s="24">
        <f t="shared" si="83"/>
        <v>0</v>
      </c>
      <c r="AH415" s="24">
        <f t="shared" si="83"/>
        <v>0</v>
      </c>
      <c r="AI415" s="24">
        <f t="shared" si="83"/>
        <v>0</v>
      </c>
      <c r="AJ415" s="24">
        <f t="shared" si="93"/>
        <v>0</v>
      </c>
      <c r="AK415" s="26">
        <f t="shared" ca="1" si="94"/>
        <v>1.9745448785180031E-4</v>
      </c>
      <c r="AL415" s="34">
        <f t="shared" ca="1" si="96"/>
        <v>0.13728396768205164</v>
      </c>
    </row>
    <row r="416" spans="1:38" x14ac:dyDescent="0.25">
      <c r="A416" s="4">
        <f t="shared" si="85"/>
        <v>10</v>
      </c>
      <c r="B416" s="4">
        <f t="shared" si="86"/>
        <v>2013</v>
      </c>
      <c r="C416" s="9">
        <v>41564</v>
      </c>
      <c r="D416" s="12">
        <f ca="1">(1+Returns!E416)*D415</f>
        <v>113160085.95722771</v>
      </c>
      <c r="E416" s="12">
        <f t="shared" ca="1" si="87"/>
        <v>113869112.52070016</v>
      </c>
      <c r="F416" s="12">
        <f t="shared" ca="1" si="88"/>
        <v>113822285.23821567</v>
      </c>
      <c r="G416" s="14">
        <f ca="1">G415*(1+Returns!G416)+AC416</f>
        <v>9364940.8860177118</v>
      </c>
      <c r="H416" s="14">
        <f ca="1">H415*(1+Returns!H416)+AD416</f>
        <v>11368062.21228648</v>
      </c>
      <c r="I416" s="14">
        <f ca="1">I415*(1+Returns!I416)+AE416</f>
        <v>5685233.7785287546</v>
      </c>
      <c r="J416" s="14">
        <f ca="1">J415*(1+Returns!J416)+AF416</f>
        <v>0</v>
      </c>
      <c r="K416" s="14">
        <f ca="1">K415*(1+Returns!K416)+AG416</f>
        <v>0</v>
      </c>
      <c r="L416" s="14">
        <f ca="1">L415*(1+Returns!L416)+AH416</f>
        <v>22735642.338045485</v>
      </c>
      <c r="M416" s="14">
        <f ca="1">M415*(1+Returns!M416)+AI416</f>
        <v>22738050.917601928</v>
      </c>
      <c r="N416" s="14">
        <f ca="1">N415*(1+Returns!N416)+AJ416-R416-T416</f>
        <v>41977182.388219804</v>
      </c>
      <c r="O416" s="17">
        <f ca="1">(Assumptions!$B$16 / 252)*F415</f>
        <v>3610.4252942287408</v>
      </c>
      <c r="P416" s="17">
        <f t="shared" ca="1" si="89"/>
        <v>46827.28248448002</v>
      </c>
      <c r="Q416" s="16">
        <f t="shared" si="90"/>
        <v>0</v>
      </c>
      <c r="R416" s="17">
        <f t="shared" si="91"/>
        <v>0</v>
      </c>
      <c r="S416" s="19">
        <f t="shared" si="92"/>
        <v>0</v>
      </c>
      <c r="T416" s="20">
        <f ca="1">IF(AND(S416=1,F415&gt;D415),[1]Assumptions!$B$19*(F415-D415),0)</f>
        <v>0</v>
      </c>
      <c r="U416" s="21">
        <f ca="1">OFFSET(Assumptions!$B$6,U$1-1,0)*$E416</f>
        <v>9109529.0016560126</v>
      </c>
      <c r="V416" s="21">
        <f ca="1">OFFSET(Assumptions!$B$6,V$1-1,0)*$E416</f>
        <v>11386911.252070017</v>
      </c>
      <c r="W416" s="21">
        <f ca="1">OFFSET(Assumptions!$B$6,W$1-1,0)*$E416</f>
        <v>5693455.6260350086</v>
      </c>
      <c r="X416" s="21">
        <f ca="1">OFFSET(Assumptions!$B$6,X$1-1,0)*$E416</f>
        <v>0</v>
      </c>
      <c r="Y416" s="21">
        <f ca="1">OFFSET(Assumptions!$B$6,Y$1-1,0)*$E416</f>
        <v>0</v>
      </c>
      <c r="Z416" s="21">
        <f ca="1">OFFSET(Assumptions!$B$6,Z$1-1,0)*$E416</f>
        <v>22773822.504140034</v>
      </c>
      <c r="AA416" s="21">
        <f ca="1">OFFSET(Assumptions!$B$6,AA$1-1,0)*$E416</f>
        <v>22773822.504140034</v>
      </c>
      <c r="AB416" s="21">
        <f ca="1">OFFSET(Assumptions!$B$6,AB$1-1,0)*$E416</f>
        <v>42131571.632659055</v>
      </c>
      <c r="AC416" s="24">
        <f t="shared" si="95"/>
        <v>0</v>
      </c>
      <c r="AD416" s="24">
        <f t="shared" si="84"/>
        <v>0</v>
      </c>
      <c r="AE416" s="24">
        <f t="shared" si="84"/>
        <v>0</v>
      </c>
      <c r="AF416" s="24">
        <f t="shared" si="84"/>
        <v>0</v>
      </c>
      <c r="AG416" s="24">
        <f t="shared" si="83"/>
        <v>0</v>
      </c>
      <c r="AH416" s="24">
        <f t="shared" si="83"/>
        <v>0</v>
      </c>
      <c r="AI416" s="24">
        <f t="shared" si="83"/>
        <v>0</v>
      </c>
      <c r="AJ416" s="24">
        <f t="shared" si="93"/>
        <v>0</v>
      </c>
      <c r="AK416" s="26">
        <f t="shared" ca="1" si="94"/>
        <v>8.2554993016992206E-4</v>
      </c>
      <c r="AL416" s="34">
        <f t="shared" ca="1" si="96"/>
        <v>0.13822285238215493</v>
      </c>
    </row>
    <row r="417" spans="1:38" x14ac:dyDescent="0.25">
      <c r="A417" s="4">
        <f t="shared" si="85"/>
        <v>10</v>
      </c>
      <c r="B417" s="4">
        <f t="shared" si="86"/>
        <v>2013</v>
      </c>
      <c r="C417" s="9">
        <v>41565</v>
      </c>
      <c r="D417" s="12">
        <f ca="1">(1+Returns!E417)*D416</f>
        <v>113200230.62932189</v>
      </c>
      <c r="E417" s="12">
        <f t="shared" ca="1" si="87"/>
        <v>114044305.62494072</v>
      </c>
      <c r="F417" s="12">
        <f t="shared" ca="1" si="88"/>
        <v>113993864.93657567</v>
      </c>
      <c r="G417" s="14">
        <f ca="1">G416*(1+Returns!G417)+AC417</f>
        <v>9501804.4061287623</v>
      </c>
      <c r="H417" s="14">
        <f ca="1">H416*(1+Returns!H417)+AD417</f>
        <v>11372287.667973714</v>
      </c>
      <c r="I417" s="14">
        <f ca="1">I416*(1+Returns!I417)+AE417</f>
        <v>5687442.8273489466</v>
      </c>
      <c r="J417" s="14">
        <f ca="1">J416*(1+Returns!J417)+AF417</f>
        <v>0</v>
      </c>
      <c r="K417" s="14">
        <f ca="1">K416*(1+Returns!K417)+AG417</f>
        <v>0</v>
      </c>
      <c r="L417" s="14">
        <f ca="1">L416*(1+Returns!L417)+AH417</f>
        <v>22744054.640200827</v>
      </c>
      <c r="M417" s="14">
        <f ca="1">M416*(1+Returns!M417)+AI417</f>
        <v>22746656.118654504</v>
      </c>
      <c r="N417" s="14">
        <f ca="1">N416*(1+Returns!N417)+AJ417-R417-T417</f>
        <v>41992059.964633979</v>
      </c>
      <c r="O417" s="17">
        <f ca="1">(Assumptions!$B$16 / 252)*F416</f>
        <v>3613.4058805782752</v>
      </c>
      <c r="P417" s="17">
        <f t="shared" ca="1" si="89"/>
        <v>50440.688365058297</v>
      </c>
      <c r="Q417" s="16">
        <f t="shared" si="90"/>
        <v>0</v>
      </c>
      <c r="R417" s="17">
        <f t="shared" si="91"/>
        <v>0</v>
      </c>
      <c r="S417" s="19">
        <f t="shared" si="92"/>
        <v>0</v>
      </c>
      <c r="T417" s="20">
        <f ca="1">IF(AND(S417=1,F416&gt;D416),[1]Assumptions!$B$19*(F416-D416),0)</f>
        <v>0</v>
      </c>
      <c r="U417" s="21">
        <f ca="1">OFFSET(Assumptions!$B$6,U$1-1,0)*$E417</f>
        <v>9123544.4499952588</v>
      </c>
      <c r="V417" s="21">
        <f ca="1">OFFSET(Assumptions!$B$6,V$1-1,0)*$E417</f>
        <v>11404430.562494073</v>
      </c>
      <c r="W417" s="21">
        <f ca="1">OFFSET(Assumptions!$B$6,W$1-1,0)*$E417</f>
        <v>5702215.2812470365</v>
      </c>
      <c r="X417" s="21">
        <f ca="1">OFFSET(Assumptions!$B$6,X$1-1,0)*$E417</f>
        <v>0</v>
      </c>
      <c r="Y417" s="21">
        <f ca="1">OFFSET(Assumptions!$B$6,Y$1-1,0)*$E417</f>
        <v>0</v>
      </c>
      <c r="Z417" s="21">
        <f ca="1">OFFSET(Assumptions!$B$6,Z$1-1,0)*$E417</f>
        <v>22808861.124988146</v>
      </c>
      <c r="AA417" s="21">
        <f ca="1">OFFSET(Assumptions!$B$6,AA$1-1,0)*$E417</f>
        <v>22808861.124988146</v>
      </c>
      <c r="AB417" s="21">
        <f ca="1">OFFSET(Assumptions!$B$6,AB$1-1,0)*$E417</f>
        <v>42196393.08122807</v>
      </c>
      <c r="AC417" s="24">
        <f t="shared" si="95"/>
        <v>0</v>
      </c>
      <c r="AD417" s="24">
        <f t="shared" si="84"/>
        <v>0</v>
      </c>
      <c r="AE417" s="24">
        <f t="shared" si="84"/>
        <v>0</v>
      </c>
      <c r="AF417" s="24">
        <f t="shared" si="84"/>
        <v>0</v>
      </c>
      <c r="AG417" s="24">
        <f t="shared" si="83"/>
        <v>0</v>
      </c>
      <c r="AH417" s="24">
        <f t="shared" si="83"/>
        <v>0</v>
      </c>
      <c r="AI417" s="24">
        <f t="shared" si="83"/>
        <v>0</v>
      </c>
      <c r="AJ417" s="24">
        <f t="shared" si="93"/>
        <v>0</v>
      </c>
      <c r="AK417" s="26">
        <f t="shared" ca="1" si="94"/>
        <v>1.5074350159189898E-3</v>
      </c>
      <c r="AL417" s="34">
        <f t="shared" ca="1" si="96"/>
        <v>0.13993864936575506</v>
      </c>
    </row>
    <row r="418" spans="1:38" x14ac:dyDescent="0.25">
      <c r="A418" s="4">
        <f t="shared" si="85"/>
        <v>10</v>
      </c>
      <c r="B418" s="4">
        <f t="shared" si="86"/>
        <v>2013</v>
      </c>
      <c r="C418" s="9">
        <v>41568</v>
      </c>
      <c r="D418" s="12">
        <f ca="1">(1+Returns!E418)*D417</f>
        <v>113240266.15488856</v>
      </c>
      <c r="E418" s="12">
        <f t="shared" ca="1" si="87"/>
        <v>114045715.05131778</v>
      </c>
      <c r="F418" s="12">
        <f t="shared" ca="1" si="88"/>
        <v>113991655.51009759</v>
      </c>
      <c r="G418" s="14">
        <f ca="1">G417*(1+Returns!G418)+AC418</f>
        <v>9464987.8092715163</v>
      </c>
      <c r="H418" s="14">
        <f ca="1">H417*(1+Returns!H418)+AD418</f>
        <v>11376501.733767986</v>
      </c>
      <c r="I418" s="14">
        <f ca="1">I417*(1+Returns!I418)+AE418</f>
        <v>5689645.9727725638</v>
      </c>
      <c r="J418" s="14">
        <f ca="1">J417*(1+Returns!J418)+AF418</f>
        <v>0</v>
      </c>
      <c r="K418" s="14">
        <f ca="1">K417*(1+Returns!K418)+AG418</f>
        <v>0</v>
      </c>
      <c r="L418" s="14">
        <f ca="1">L417*(1+Returns!L418)+AH418</f>
        <v>22752444.247096773</v>
      </c>
      <c r="M418" s="14">
        <f ca="1">M417*(1+Returns!M418)+AI418</f>
        <v>22755238.203904752</v>
      </c>
      <c r="N418" s="14">
        <f ca="1">N417*(1+Returns!N418)+AJ418-R418-T418</f>
        <v>42006897.084504187</v>
      </c>
      <c r="O418" s="17">
        <f ca="1">(Assumptions!$B$16 / 252)*F417</f>
        <v>3618.8528551293862</v>
      </c>
      <c r="P418" s="17">
        <f t="shared" ca="1" si="89"/>
        <v>54059.541220187682</v>
      </c>
      <c r="Q418" s="16">
        <f t="shared" si="90"/>
        <v>0</v>
      </c>
      <c r="R418" s="17">
        <f t="shared" si="91"/>
        <v>0</v>
      </c>
      <c r="S418" s="19">
        <f t="shared" si="92"/>
        <v>0</v>
      </c>
      <c r="T418" s="20">
        <f ca="1">IF(AND(S418=1,F417&gt;D417),[1]Assumptions!$B$19*(F417-D417),0)</f>
        <v>0</v>
      </c>
      <c r="U418" s="21">
        <f ca="1">OFFSET(Assumptions!$B$6,U$1-1,0)*$E418</f>
        <v>9123657.2041054219</v>
      </c>
      <c r="V418" s="21">
        <f ca="1">OFFSET(Assumptions!$B$6,V$1-1,0)*$E418</f>
        <v>11404571.505131779</v>
      </c>
      <c r="W418" s="21">
        <f ca="1">OFFSET(Assumptions!$B$6,W$1-1,0)*$E418</f>
        <v>5702285.7525658896</v>
      </c>
      <c r="X418" s="21">
        <f ca="1">OFFSET(Assumptions!$B$6,X$1-1,0)*$E418</f>
        <v>0</v>
      </c>
      <c r="Y418" s="21">
        <f ca="1">OFFSET(Assumptions!$B$6,Y$1-1,0)*$E418</f>
        <v>0</v>
      </c>
      <c r="Z418" s="21">
        <f ca="1">OFFSET(Assumptions!$B$6,Z$1-1,0)*$E418</f>
        <v>22809143.010263558</v>
      </c>
      <c r="AA418" s="21">
        <f ca="1">OFFSET(Assumptions!$B$6,AA$1-1,0)*$E418</f>
        <v>22809143.010263558</v>
      </c>
      <c r="AB418" s="21">
        <f ca="1">OFFSET(Assumptions!$B$6,AB$1-1,0)*$E418</f>
        <v>42196914.568987578</v>
      </c>
      <c r="AC418" s="24">
        <f t="shared" si="95"/>
        <v>0</v>
      </c>
      <c r="AD418" s="24">
        <f t="shared" si="84"/>
        <v>0</v>
      </c>
      <c r="AE418" s="24">
        <f t="shared" si="84"/>
        <v>0</v>
      </c>
      <c r="AF418" s="24">
        <f t="shared" si="84"/>
        <v>0</v>
      </c>
      <c r="AG418" s="24">
        <f t="shared" si="83"/>
        <v>0</v>
      </c>
      <c r="AH418" s="24">
        <f t="shared" si="83"/>
        <v>0</v>
      </c>
      <c r="AI418" s="24">
        <f t="shared" si="83"/>
        <v>0</v>
      </c>
      <c r="AJ418" s="24">
        <f t="shared" si="93"/>
        <v>0</v>
      </c>
      <c r="AK418" s="26">
        <f t="shared" ca="1" si="94"/>
        <v>-1.9381977085397573E-5</v>
      </c>
      <c r="AL418" s="34">
        <f t="shared" ca="1" si="96"/>
        <v>0.13991655510097423</v>
      </c>
    </row>
    <row r="419" spans="1:38" x14ac:dyDescent="0.25">
      <c r="A419" s="4">
        <f t="shared" si="85"/>
        <v>10</v>
      </c>
      <c r="B419" s="4">
        <f t="shared" si="86"/>
        <v>2013</v>
      </c>
      <c r="C419" s="9">
        <v>41569</v>
      </c>
      <c r="D419" s="12">
        <f ca="1">(1+Returns!E419)*D418</f>
        <v>113280439.27170967</v>
      </c>
      <c r="E419" s="12">
        <f t="shared" ca="1" si="87"/>
        <v>114128755.75033639</v>
      </c>
      <c r="F419" s="12">
        <f t="shared" ca="1" si="88"/>
        <v>114071077.4264016</v>
      </c>
      <c r="G419" s="14">
        <f ca="1">G418*(1+Returns!G419)+AC419</f>
        <v>9509670.8200241383</v>
      </c>
      <c r="H419" s="14">
        <f ca="1">H418*(1+Returns!H419)+AD419</f>
        <v>11380730.326385982</v>
      </c>
      <c r="I419" s="14">
        <f ca="1">I418*(1+Returns!I419)+AE419</f>
        <v>5691856.7359905923</v>
      </c>
      <c r="J419" s="14">
        <f ca="1">J418*(1+Returns!J419)+AF419</f>
        <v>0</v>
      </c>
      <c r="K419" s="14">
        <f ca="1">K418*(1+Returns!K419)+AG419</f>
        <v>0</v>
      </c>
      <c r="L419" s="14">
        <f ca="1">L418*(1+Returns!L419)+AH419</f>
        <v>22760862.766043074</v>
      </c>
      <c r="M419" s="14">
        <f ca="1">M418*(1+Returns!M419)+AI419</f>
        <v>22763849.909475006</v>
      </c>
      <c r="N419" s="14">
        <f ca="1">N418*(1+Returns!N419)+AJ419-R419-T419</f>
        <v>42021785.192417607</v>
      </c>
      <c r="O419" s="17">
        <f ca="1">(Assumptions!$B$16 / 252)*F418</f>
        <v>3618.7827146062727</v>
      </c>
      <c r="P419" s="17">
        <f t="shared" ca="1" si="89"/>
        <v>57678.323934793953</v>
      </c>
      <c r="Q419" s="16">
        <f t="shared" si="90"/>
        <v>0</v>
      </c>
      <c r="R419" s="17">
        <f t="shared" si="91"/>
        <v>0</v>
      </c>
      <c r="S419" s="19">
        <f t="shared" si="92"/>
        <v>0</v>
      </c>
      <c r="T419" s="20">
        <f ca="1">IF(AND(S419=1,F418&gt;D418),[1]Assumptions!$B$19*(F418-D418),0)</f>
        <v>0</v>
      </c>
      <c r="U419" s="21">
        <f ca="1">OFFSET(Assumptions!$B$6,U$1-1,0)*$E419</f>
        <v>9130300.4600269124</v>
      </c>
      <c r="V419" s="21">
        <f ca="1">OFFSET(Assumptions!$B$6,V$1-1,0)*$E419</f>
        <v>11412875.57503364</v>
      </c>
      <c r="W419" s="21">
        <f ca="1">OFFSET(Assumptions!$B$6,W$1-1,0)*$E419</f>
        <v>5706437.7875168202</v>
      </c>
      <c r="X419" s="21">
        <f ca="1">OFFSET(Assumptions!$B$6,X$1-1,0)*$E419</f>
        <v>0</v>
      </c>
      <c r="Y419" s="21">
        <f ca="1">OFFSET(Assumptions!$B$6,Y$1-1,0)*$E419</f>
        <v>0</v>
      </c>
      <c r="Z419" s="21">
        <f ca="1">OFFSET(Assumptions!$B$6,Z$1-1,0)*$E419</f>
        <v>22825751.150067281</v>
      </c>
      <c r="AA419" s="21">
        <f ca="1">OFFSET(Assumptions!$B$6,AA$1-1,0)*$E419</f>
        <v>22825751.150067281</v>
      </c>
      <c r="AB419" s="21">
        <f ca="1">OFFSET(Assumptions!$B$6,AB$1-1,0)*$E419</f>
        <v>42227639.627624467</v>
      </c>
      <c r="AC419" s="24">
        <f t="shared" si="95"/>
        <v>0</v>
      </c>
      <c r="AD419" s="24">
        <f t="shared" si="84"/>
        <v>0</v>
      </c>
      <c r="AE419" s="24">
        <f t="shared" si="84"/>
        <v>0</v>
      </c>
      <c r="AF419" s="24">
        <f t="shared" si="84"/>
        <v>0</v>
      </c>
      <c r="AG419" s="24">
        <f t="shared" si="83"/>
        <v>0</v>
      </c>
      <c r="AH419" s="24">
        <f t="shared" si="83"/>
        <v>0</v>
      </c>
      <c r="AI419" s="24">
        <f t="shared" si="83"/>
        <v>0</v>
      </c>
      <c r="AJ419" s="24">
        <f t="shared" si="93"/>
        <v>0</v>
      </c>
      <c r="AK419" s="26">
        <f t="shared" ca="1" si="94"/>
        <v>6.967344754194027E-4</v>
      </c>
      <c r="AL419" s="34">
        <f t="shared" ca="1" si="96"/>
        <v>0.14071077426401435</v>
      </c>
    </row>
    <row r="420" spans="1:38" x14ac:dyDescent="0.25">
      <c r="A420" s="4">
        <f t="shared" si="85"/>
        <v>10</v>
      </c>
      <c r="B420" s="4">
        <f t="shared" si="86"/>
        <v>2013</v>
      </c>
      <c r="C420" s="9">
        <v>41570</v>
      </c>
      <c r="D420" s="12">
        <f ca="1">(1+Returns!E420)*D419</f>
        <v>113320626.64034569</v>
      </c>
      <c r="E420" s="12">
        <f t="shared" ca="1" si="87"/>
        <v>114109760.98651576</v>
      </c>
      <c r="F420" s="12">
        <f t="shared" ca="1" si="88"/>
        <v>114048461.35853568</v>
      </c>
      <c r="G420" s="14">
        <f ca="1">G419*(1+Returns!G420)+AC420</f>
        <v>9452304.2865369096</v>
      </c>
      <c r="H420" s="14">
        <f ca="1">H419*(1+Returns!H420)+AD420</f>
        <v>11384960.490752125</v>
      </c>
      <c r="I420" s="14">
        <f ca="1">I419*(1+Returns!I420)+AE420</f>
        <v>5694068.3582205921</v>
      </c>
      <c r="J420" s="14">
        <f ca="1">J419*(1+Returns!J420)+AF420</f>
        <v>0</v>
      </c>
      <c r="K420" s="14">
        <f ca="1">K419*(1+Returns!K420)+AG420</f>
        <v>0</v>
      </c>
      <c r="L420" s="14">
        <f ca="1">L419*(1+Returns!L420)+AH420</f>
        <v>22769284.399883777</v>
      </c>
      <c r="M420" s="14">
        <f ca="1">M419*(1+Returns!M420)+AI420</f>
        <v>22772464.874139812</v>
      </c>
      <c r="N420" s="14">
        <f ca="1">N419*(1+Returns!N420)+AJ420-R420-T420</f>
        <v>42036678.576982543</v>
      </c>
      <c r="O420" s="17">
        <f ca="1">(Assumptions!$B$16 / 252)*F419</f>
        <v>3621.3040452825903</v>
      </c>
      <c r="P420" s="17">
        <f t="shared" ca="1" si="89"/>
        <v>61299.627980076541</v>
      </c>
      <c r="Q420" s="16">
        <f t="shared" si="90"/>
        <v>0</v>
      </c>
      <c r="R420" s="17">
        <f t="shared" si="91"/>
        <v>0</v>
      </c>
      <c r="S420" s="19">
        <f t="shared" si="92"/>
        <v>0</v>
      </c>
      <c r="T420" s="20">
        <f ca="1">IF(AND(S420=1,F419&gt;D419),[1]Assumptions!$B$19*(F419-D419),0)</f>
        <v>0</v>
      </c>
      <c r="U420" s="21">
        <f ca="1">OFFSET(Assumptions!$B$6,U$1-1,0)*$E420</f>
        <v>9128780.8789212611</v>
      </c>
      <c r="V420" s="21">
        <f ca="1">OFFSET(Assumptions!$B$6,V$1-1,0)*$E420</f>
        <v>11410976.098651577</v>
      </c>
      <c r="W420" s="21">
        <f ca="1">OFFSET(Assumptions!$B$6,W$1-1,0)*$E420</f>
        <v>5705488.0493257884</v>
      </c>
      <c r="X420" s="21">
        <f ca="1">OFFSET(Assumptions!$B$6,X$1-1,0)*$E420</f>
        <v>0</v>
      </c>
      <c r="Y420" s="21">
        <f ca="1">OFFSET(Assumptions!$B$6,Y$1-1,0)*$E420</f>
        <v>0</v>
      </c>
      <c r="Z420" s="21">
        <f ca="1">OFFSET(Assumptions!$B$6,Z$1-1,0)*$E420</f>
        <v>22821952.197303154</v>
      </c>
      <c r="AA420" s="21">
        <f ca="1">OFFSET(Assumptions!$B$6,AA$1-1,0)*$E420</f>
        <v>22821952.197303154</v>
      </c>
      <c r="AB420" s="21">
        <f ca="1">OFFSET(Assumptions!$B$6,AB$1-1,0)*$E420</f>
        <v>42220611.565010831</v>
      </c>
      <c r="AC420" s="24">
        <f t="shared" si="95"/>
        <v>0</v>
      </c>
      <c r="AD420" s="24">
        <f t="shared" si="84"/>
        <v>0</v>
      </c>
      <c r="AE420" s="24">
        <f t="shared" si="84"/>
        <v>0</v>
      </c>
      <c r="AF420" s="24">
        <f t="shared" si="84"/>
        <v>0</v>
      </c>
      <c r="AG420" s="24">
        <f t="shared" si="83"/>
        <v>0</v>
      </c>
      <c r="AH420" s="24">
        <f t="shared" si="83"/>
        <v>0</v>
      </c>
      <c r="AI420" s="24">
        <f t="shared" si="83"/>
        <v>0</v>
      </c>
      <c r="AJ420" s="24">
        <f t="shared" si="93"/>
        <v>0</v>
      </c>
      <c r="AK420" s="26">
        <f t="shared" ca="1" si="94"/>
        <v>-1.9826294601732464E-4</v>
      </c>
      <c r="AL420" s="34">
        <f t="shared" ca="1" si="96"/>
        <v>0.14048461358535502</v>
      </c>
    </row>
    <row r="421" spans="1:38" x14ac:dyDescent="0.25">
      <c r="A421" s="4">
        <f t="shared" si="85"/>
        <v>10</v>
      </c>
      <c r="B421" s="4">
        <f t="shared" si="86"/>
        <v>2013</v>
      </c>
      <c r="C421" s="9">
        <v>41571</v>
      </c>
      <c r="D421" s="12">
        <f ca="1">(1+Returns!E421)*D420</f>
        <v>113360704.74636959</v>
      </c>
      <c r="E421" s="12">
        <f t="shared" ca="1" si="87"/>
        <v>114080240.77566412</v>
      </c>
      <c r="F421" s="12">
        <f t="shared" ca="1" si="88"/>
        <v>114015320.56160916</v>
      </c>
      <c r="G421" s="14">
        <f ca="1">G420*(1+Returns!G421)+AC421</f>
        <v>9384515.9808737319</v>
      </c>
      <c r="H421" s="14">
        <f ca="1">H420*(1+Returns!H421)+AD421</f>
        <v>11389179.252532864</v>
      </c>
      <c r="I421" s="14">
        <f ca="1">I420*(1+Returns!I421)+AE421</f>
        <v>5696274.0701769134</v>
      </c>
      <c r="J421" s="14">
        <f ca="1">J420*(1+Returns!J421)+AF421</f>
        <v>0</v>
      </c>
      <c r="K421" s="14">
        <f ca="1">K420*(1+Returns!K421)+AG421</f>
        <v>0</v>
      </c>
      <c r="L421" s="14">
        <f ca="1">L420*(1+Returns!L421)+AH421</f>
        <v>22777683.313289452</v>
      </c>
      <c r="M421" s="14">
        <f ca="1">M420*(1+Returns!M421)+AI421</f>
        <v>22781056.696774695</v>
      </c>
      <c r="N421" s="14">
        <f ca="1">N420*(1+Returns!N421)+AJ421-R421-T421</f>
        <v>42051531.462016456</v>
      </c>
      <c r="O421" s="17">
        <f ca="1">(Assumptions!$B$16 / 252)*F420</f>
        <v>3620.5860748741484</v>
      </c>
      <c r="P421" s="17">
        <f t="shared" ca="1" si="89"/>
        <v>64920.214054950688</v>
      </c>
      <c r="Q421" s="16">
        <f t="shared" si="90"/>
        <v>0</v>
      </c>
      <c r="R421" s="17">
        <f t="shared" si="91"/>
        <v>0</v>
      </c>
      <c r="S421" s="19">
        <f t="shared" si="92"/>
        <v>0</v>
      </c>
      <c r="T421" s="20">
        <f ca="1">IF(AND(S421=1,F420&gt;D420),[1]Assumptions!$B$19*(F420-D420),0)</f>
        <v>0</v>
      </c>
      <c r="U421" s="21">
        <f ca="1">OFFSET(Assumptions!$B$6,U$1-1,0)*$E421</f>
        <v>9126419.2620531302</v>
      </c>
      <c r="V421" s="21">
        <f ca="1">OFFSET(Assumptions!$B$6,V$1-1,0)*$E421</f>
        <v>11408024.077566413</v>
      </c>
      <c r="W421" s="21">
        <f ca="1">OFFSET(Assumptions!$B$6,W$1-1,0)*$E421</f>
        <v>5704012.0387832066</v>
      </c>
      <c r="X421" s="21">
        <f ca="1">OFFSET(Assumptions!$B$6,X$1-1,0)*$E421</f>
        <v>0</v>
      </c>
      <c r="Y421" s="21">
        <f ca="1">OFFSET(Assumptions!$B$6,Y$1-1,0)*$E421</f>
        <v>0</v>
      </c>
      <c r="Z421" s="21">
        <f ca="1">OFFSET(Assumptions!$B$6,Z$1-1,0)*$E421</f>
        <v>22816048.155132826</v>
      </c>
      <c r="AA421" s="21">
        <f ca="1">OFFSET(Assumptions!$B$6,AA$1-1,0)*$E421</f>
        <v>22816048.155132826</v>
      </c>
      <c r="AB421" s="21">
        <f ca="1">OFFSET(Assumptions!$B$6,AB$1-1,0)*$E421</f>
        <v>42209689.086995721</v>
      </c>
      <c r="AC421" s="24">
        <f t="shared" si="95"/>
        <v>0</v>
      </c>
      <c r="AD421" s="24">
        <f t="shared" si="84"/>
        <v>0</v>
      </c>
      <c r="AE421" s="24">
        <f t="shared" si="84"/>
        <v>0</v>
      </c>
      <c r="AF421" s="24">
        <f t="shared" si="84"/>
        <v>0</v>
      </c>
      <c r="AG421" s="24">
        <f t="shared" si="83"/>
        <v>0</v>
      </c>
      <c r="AH421" s="24">
        <f t="shared" si="83"/>
        <v>0</v>
      </c>
      <c r="AI421" s="24">
        <f t="shared" si="83"/>
        <v>0</v>
      </c>
      <c r="AJ421" s="24">
        <f t="shared" si="93"/>
        <v>0</v>
      </c>
      <c r="AK421" s="26">
        <f t="shared" ca="1" si="94"/>
        <v>-2.9058521729918851E-4</v>
      </c>
      <c r="AL421" s="34">
        <f t="shared" ca="1" si="96"/>
        <v>0.1401532056160899</v>
      </c>
    </row>
    <row r="422" spans="1:38" x14ac:dyDescent="0.25">
      <c r="A422" s="4">
        <f t="shared" si="85"/>
        <v>10</v>
      </c>
      <c r="B422" s="4">
        <f t="shared" si="86"/>
        <v>2013</v>
      </c>
      <c r="C422" s="9">
        <v>41572</v>
      </c>
      <c r="D422" s="12">
        <f ca="1">(1+Returns!E422)*D421</f>
        <v>113400797.02681723</v>
      </c>
      <c r="E422" s="12">
        <f t="shared" ca="1" si="87"/>
        <v>114044705.70910022</v>
      </c>
      <c r="F422" s="12">
        <f t="shared" ca="1" si="88"/>
        <v>113976165.96105918</v>
      </c>
      <c r="G422" s="14">
        <f ca="1">G421*(1+Returns!G422)+AC422</f>
        <v>9310698.8140738141</v>
      </c>
      <c r="H422" s="14">
        <f ca="1">H421*(1+Returns!H422)+AD422</f>
        <v>11393399.577599745</v>
      </c>
      <c r="I422" s="14">
        <f ca="1">I421*(1+Returns!I422)+AE422</f>
        <v>5698480.6365601448</v>
      </c>
      <c r="J422" s="14">
        <f ca="1">J421*(1+Returns!J422)+AF422</f>
        <v>0</v>
      </c>
      <c r="K422" s="14">
        <f ca="1">K421*(1+Returns!K422)+AG422</f>
        <v>0</v>
      </c>
      <c r="L422" s="14">
        <f ca="1">L421*(1+Returns!L422)+AH422</f>
        <v>22786085.32480507</v>
      </c>
      <c r="M422" s="14">
        <f ca="1">M421*(1+Returns!M422)+AI422</f>
        <v>22789651.761018097</v>
      </c>
      <c r="N422" s="14">
        <f ca="1">N421*(1+Returns!N422)+AJ422-R422-T422</f>
        <v>42066389.595043346</v>
      </c>
      <c r="O422" s="17">
        <f ca="1">(Assumptions!$B$16 / 252)*F421</f>
        <v>3619.5339860828303</v>
      </c>
      <c r="P422" s="17">
        <f t="shared" ca="1" si="89"/>
        <v>68539.748041033512</v>
      </c>
      <c r="Q422" s="16">
        <f t="shared" si="90"/>
        <v>0</v>
      </c>
      <c r="R422" s="17">
        <f t="shared" si="91"/>
        <v>0</v>
      </c>
      <c r="S422" s="19">
        <f t="shared" si="92"/>
        <v>0</v>
      </c>
      <c r="T422" s="20">
        <f ca="1">IF(AND(S422=1,F421&gt;D421),[1]Assumptions!$B$19*(F421-D421),0)</f>
        <v>0</v>
      </c>
      <c r="U422" s="21">
        <f ca="1">OFFSET(Assumptions!$B$6,U$1-1,0)*$E422</f>
        <v>9123576.456728017</v>
      </c>
      <c r="V422" s="21">
        <f ca="1">OFFSET(Assumptions!$B$6,V$1-1,0)*$E422</f>
        <v>11404470.570910022</v>
      </c>
      <c r="W422" s="21">
        <f ca="1">OFFSET(Assumptions!$B$6,W$1-1,0)*$E422</f>
        <v>5702235.2854550108</v>
      </c>
      <c r="X422" s="21">
        <f ca="1">OFFSET(Assumptions!$B$6,X$1-1,0)*$E422</f>
        <v>0</v>
      </c>
      <c r="Y422" s="21">
        <f ca="1">OFFSET(Assumptions!$B$6,Y$1-1,0)*$E422</f>
        <v>0</v>
      </c>
      <c r="Z422" s="21">
        <f ca="1">OFFSET(Assumptions!$B$6,Z$1-1,0)*$E422</f>
        <v>22808941.141820043</v>
      </c>
      <c r="AA422" s="21">
        <f ca="1">OFFSET(Assumptions!$B$6,AA$1-1,0)*$E422</f>
        <v>22808941.141820043</v>
      </c>
      <c r="AB422" s="21">
        <f ca="1">OFFSET(Assumptions!$B$6,AB$1-1,0)*$E422</f>
        <v>42196541.112367079</v>
      </c>
      <c r="AC422" s="24">
        <f t="shared" si="95"/>
        <v>0</v>
      </c>
      <c r="AD422" s="24">
        <f t="shared" si="84"/>
        <v>0</v>
      </c>
      <c r="AE422" s="24">
        <f t="shared" si="84"/>
        <v>0</v>
      </c>
      <c r="AF422" s="24">
        <f t="shared" si="84"/>
        <v>0</v>
      </c>
      <c r="AG422" s="24">
        <f t="shared" si="83"/>
        <v>0</v>
      </c>
      <c r="AH422" s="24">
        <f t="shared" si="83"/>
        <v>0</v>
      </c>
      <c r="AI422" s="24">
        <f t="shared" si="83"/>
        <v>0</v>
      </c>
      <c r="AJ422" s="24">
        <f t="shared" si="93"/>
        <v>0</v>
      </c>
      <c r="AK422" s="26">
        <f t="shared" ca="1" si="94"/>
        <v>-3.434152564507631E-4</v>
      </c>
      <c r="AL422" s="34">
        <f t="shared" ca="1" si="96"/>
        <v>0.13976165961059017</v>
      </c>
    </row>
    <row r="423" spans="1:38" x14ac:dyDescent="0.25">
      <c r="A423" s="4">
        <f t="shared" si="85"/>
        <v>10</v>
      </c>
      <c r="B423" s="4">
        <f t="shared" si="86"/>
        <v>2013</v>
      </c>
      <c r="C423" s="9">
        <v>41575</v>
      </c>
      <c r="D423" s="12">
        <f ca="1">(1+Returns!E423)*D422</f>
        <v>113440903.4867017</v>
      </c>
      <c r="E423" s="12">
        <f t="shared" ca="1" si="87"/>
        <v>114057570.80345032</v>
      </c>
      <c r="F423" s="12">
        <f t="shared" ca="1" si="88"/>
        <v>113985412.7644264</v>
      </c>
      <c r="G423" s="14">
        <f ca="1">G422*(1+Returns!G423)+AC423</f>
        <v>9285267.7976330183</v>
      </c>
      <c r="H423" s="14">
        <f ca="1">H422*(1+Returns!H423)+AD423</f>
        <v>11397621.466532053</v>
      </c>
      <c r="I423" s="14">
        <f ca="1">I422*(1+Returns!I423)+AE423</f>
        <v>5700688.0577012664</v>
      </c>
      <c r="J423" s="14">
        <f ca="1">J422*(1+Returns!J423)+AF423</f>
        <v>0</v>
      </c>
      <c r="K423" s="14">
        <f ca="1">K422*(1+Returns!K423)+AG423</f>
        <v>0</v>
      </c>
      <c r="L423" s="14">
        <f ca="1">L422*(1+Returns!L423)+AH423</f>
        <v>22794490.435573433</v>
      </c>
      <c r="M423" s="14">
        <f ca="1">M422*(1+Returns!M423)+AI423</f>
        <v>22798250.06809305</v>
      </c>
      <c r="N423" s="14">
        <f ca="1">N422*(1+Returns!N423)+AJ423-R423-T423</f>
        <v>42081252.977917492</v>
      </c>
      <c r="O423" s="17">
        <f ca="1">(Assumptions!$B$16 / 252)*F422</f>
        <v>3618.2909828907677</v>
      </c>
      <c r="P423" s="17">
        <f t="shared" ca="1" si="89"/>
        <v>72158.039023924284</v>
      </c>
      <c r="Q423" s="16">
        <f t="shared" si="90"/>
        <v>0</v>
      </c>
      <c r="R423" s="17">
        <f t="shared" si="91"/>
        <v>0</v>
      </c>
      <c r="S423" s="19">
        <f t="shared" si="92"/>
        <v>0</v>
      </c>
      <c r="T423" s="20">
        <f ca="1">IF(AND(S423=1,F422&gt;D422),[1]Assumptions!$B$19*(F422-D422),0)</f>
        <v>0</v>
      </c>
      <c r="U423" s="21">
        <f ca="1">OFFSET(Assumptions!$B$6,U$1-1,0)*$E423</f>
        <v>9124605.6642760262</v>
      </c>
      <c r="V423" s="21">
        <f ca="1">OFFSET(Assumptions!$B$6,V$1-1,0)*$E423</f>
        <v>11405757.080345033</v>
      </c>
      <c r="W423" s="21">
        <f ca="1">OFFSET(Assumptions!$B$6,W$1-1,0)*$E423</f>
        <v>5702878.5401725164</v>
      </c>
      <c r="X423" s="21">
        <f ca="1">OFFSET(Assumptions!$B$6,X$1-1,0)*$E423</f>
        <v>0</v>
      </c>
      <c r="Y423" s="21">
        <f ca="1">OFFSET(Assumptions!$B$6,Y$1-1,0)*$E423</f>
        <v>0</v>
      </c>
      <c r="Z423" s="21">
        <f ca="1">OFFSET(Assumptions!$B$6,Z$1-1,0)*$E423</f>
        <v>22811514.160690065</v>
      </c>
      <c r="AA423" s="21">
        <f ca="1">OFFSET(Assumptions!$B$6,AA$1-1,0)*$E423</f>
        <v>22811514.160690065</v>
      </c>
      <c r="AB423" s="21">
        <f ca="1">OFFSET(Assumptions!$B$6,AB$1-1,0)*$E423</f>
        <v>42201301.197276615</v>
      </c>
      <c r="AC423" s="24">
        <f t="shared" si="95"/>
        <v>0</v>
      </c>
      <c r="AD423" s="24">
        <f t="shared" si="84"/>
        <v>0</v>
      </c>
      <c r="AE423" s="24">
        <f t="shared" si="84"/>
        <v>0</v>
      </c>
      <c r="AF423" s="24">
        <f t="shared" si="84"/>
        <v>0</v>
      </c>
      <c r="AG423" s="24">
        <f t="shared" si="83"/>
        <v>0</v>
      </c>
      <c r="AH423" s="24">
        <f t="shared" si="83"/>
        <v>0</v>
      </c>
      <c r="AI423" s="24">
        <f t="shared" si="83"/>
        <v>0</v>
      </c>
      <c r="AJ423" s="24">
        <f t="shared" si="93"/>
        <v>0</v>
      </c>
      <c r="AK423" s="26">
        <f t="shared" ca="1" si="94"/>
        <v>8.1129271977564699E-5</v>
      </c>
      <c r="AL423" s="34">
        <f t="shared" ca="1" si="96"/>
        <v>0.13985412764426242</v>
      </c>
    </row>
    <row r="424" spans="1:38" x14ac:dyDescent="0.25">
      <c r="A424" s="4">
        <f t="shared" si="85"/>
        <v>10</v>
      </c>
      <c r="B424" s="4">
        <f t="shared" si="86"/>
        <v>2013</v>
      </c>
      <c r="C424" s="9">
        <v>41576</v>
      </c>
      <c r="D424" s="12">
        <f ca="1">(1+Returns!E424)*D423</f>
        <v>113481024.13103783</v>
      </c>
      <c r="E424" s="12">
        <f t="shared" ca="1" si="87"/>
        <v>114089752.83842118</v>
      </c>
      <c r="F424" s="12">
        <f t="shared" ca="1" si="88"/>
        <v>114013976.21486506</v>
      </c>
      <c r="G424" s="14">
        <f ca="1">G423*(1+Returns!G424)+AC424</f>
        <v>9279139.7061258834</v>
      </c>
      <c r="H424" s="14">
        <f ca="1">H423*(1+Returns!H424)+AD424</f>
        <v>11401844.919909287</v>
      </c>
      <c r="I424" s="14">
        <f ca="1">I423*(1+Returns!I424)+AE424</f>
        <v>5702896.3339313855</v>
      </c>
      <c r="J424" s="14">
        <f ca="1">J423*(1+Returns!J424)+AF424</f>
        <v>0</v>
      </c>
      <c r="K424" s="14">
        <f ca="1">K423*(1+Returns!K424)+AG424</f>
        <v>0</v>
      </c>
      <c r="L424" s="14">
        <f ca="1">L423*(1+Returns!L424)+AH424</f>
        <v>22802898.646737762</v>
      </c>
      <c r="M424" s="14">
        <f ca="1">M423*(1+Returns!M424)+AI424</f>
        <v>22806851.61922304</v>
      </c>
      <c r="N424" s="14">
        <f ca="1">N423*(1+Returns!N424)+AJ424-R424-T424</f>
        <v>42096121.612493828</v>
      </c>
      <c r="O424" s="17">
        <f ca="1">(Assumptions!$B$16 / 252)*F423</f>
        <v>3618.5845322040122</v>
      </c>
      <c r="P424" s="17">
        <f t="shared" ca="1" si="89"/>
        <v>75776.623556128296</v>
      </c>
      <c r="Q424" s="16">
        <f t="shared" si="90"/>
        <v>0</v>
      </c>
      <c r="R424" s="17">
        <f t="shared" si="91"/>
        <v>0</v>
      </c>
      <c r="S424" s="19">
        <f t="shared" si="92"/>
        <v>0</v>
      </c>
      <c r="T424" s="20">
        <f ca="1">IF(AND(S424=1,F423&gt;D423),[1]Assumptions!$B$19*(F423-D423),0)</f>
        <v>0</v>
      </c>
      <c r="U424" s="21">
        <f ca="1">OFFSET(Assumptions!$B$6,U$1-1,0)*$E424</f>
        <v>9127180.2270736955</v>
      </c>
      <c r="V424" s="21">
        <f ca="1">OFFSET(Assumptions!$B$6,V$1-1,0)*$E424</f>
        <v>11408975.283842118</v>
      </c>
      <c r="W424" s="21">
        <f ca="1">OFFSET(Assumptions!$B$6,W$1-1,0)*$E424</f>
        <v>5704487.6419210592</v>
      </c>
      <c r="X424" s="21">
        <f ca="1">OFFSET(Assumptions!$B$6,X$1-1,0)*$E424</f>
        <v>0</v>
      </c>
      <c r="Y424" s="21">
        <f ca="1">OFFSET(Assumptions!$B$6,Y$1-1,0)*$E424</f>
        <v>0</v>
      </c>
      <c r="Z424" s="21">
        <f ca="1">OFFSET(Assumptions!$B$6,Z$1-1,0)*$E424</f>
        <v>22817950.567684237</v>
      </c>
      <c r="AA424" s="21">
        <f ca="1">OFFSET(Assumptions!$B$6,AA$1-1,0)*$E424</f>
        <v>22817950.567684237</v>
      </c>
      <c r="AB424" s="21">
        <f ca="1">OFFSET(Assumptions!$B$6,AB$1-1,0)*$E424</f>
        <v>42213208.550215833</v>
      </c>
      <c r="AC424" s="24">
        <f t="shared" si="95"/>
        <v>0</v>
      </c>
      <c r="AD424" s="24">
        <f t="shared" si="84"/>
        <v>0</v>
      </c>
      <c r="AE424" s="24">
        <f t="shared" si="84"/>
        <v>0</v>
      </c>
      <c r="AF424" s="24">
        <f t="shared" si="84"/>
        <v>0</v>
      </c>
      <c r="AG424" s="24">
        <f t="shared" si="83"/>
        <v>0</v>
      </c>
      <c r="AH424" s="24">
        <f t="shared" si="83"/>
        <v>0</v>
      </c>
      <c r="AI424" s="24">
        <f t="shared" si="83"/>
        <v>0</v>
      </c>
      <c r="AJ424" s="24">
        <f t="shared" si="93"/>
        <v>0</v>
      </c>
      <c r="AK424" s="26">
        <f t="shared" ca="1" si="94"/>
        <v>2.5058864766935862E-4</v>
      </c>
      <c r="AL424" s="34">
        <f t="shared" ca="1" si="96"/>
        <v>0.14013976214864909</v>
      </c>
    </row>
    <row r="425" spans="1:38" x14ac:dyDescent="0.25">
      <c r="A425" s="4">
        <f t="shared" si="85"/>
        <v>10</v>
      </c>
      <c r="B425" s="4">
        <f t="shared" si="86"/>
        <v>2013</v>
      </c>
      <c r="C425" s="9">
        <v>41577</v>
      </c>
      <c r="D425" s="12">
        <f ca="1">(1+Returns!E425)*D424</f>
        <v>113521158.96484224</v>
      </c>
      <c r="E425" s="12">
        <f t="shared" ca="1" si="87"/>
        <v>114106793.96643248</v>
      </c>
      <c r="F425" s="12">
        <f t="shared" ca="1" si="88"/>
        <v>114027397.85156794</v>
      </c>
      <c r="G425" s="14">
        <f ca="1">G424*(1+Returns!G425)+AC425</f>
        <v>9257856.6868379265</v>
      </c>
      <c r="H425" s="14">
        <f ca="1">H424*(1+Returns!H425)+AD425</f>
        <v>11406069.93831116</v>
      </c>
      <c r="I425" s="14">
        <f ca="1">I424*(1+Returns!I425)+AE425</f>
        <v>5705105.4655817375</v>
      </c>
      <c r="J425" s="14">
        <f ca="1">J424*(1+Returns!J425)+AF425</f>
        <v>0</v>
      </c>
      <c r="K425" s="14">
        <f ca="1">K424*(1+Returns!K425)+AG425</f>
        <v>0</v>
      </c>
      <c r="L425" s="14">
        <f ca="1">L424*(1+Returns!L425)+AH425</f>
        <v>22811309.959441699</v>
      </c>
      <c r="M425" s="14">
        <f ca="1">M424*(1+Returns!M425)+AI425</f>
        <v>22815456.415632013</v>
      </c>
      <c r="N425" s="14">
        <f ca="1">N424*(1+Returns!N425)+AJ425-R425-T425</f>
        <v>42110995.50062795</v>
      </c>
      <c r="O425" s="17">
        <f ca="1">(Assumptions!$B$16 / 252)*F424</f>
        <v>3619.4913084084146</v>
      </c>
      <c r="P425" s="17">
        <f t="shared" ca="1" si="89"/>
        <v>79396.114864536707</v>
      </c>
      <c r="Q425" s="16">
        <f t="shared" si="90"/>
        <v>0</v>
      </c>
      <c r="R425" s="17">
        <f t="shared" si="91"/>
        <v>0</v>
      </c>
      <c r="S425" s="19">
        <f t="shared" si="92"/>
        <v>0</v>
      </c>
      <c r="T425" s="20">
        <f ca="1">IF(AND(S425=1,F424&gt;D424),[1]Assumptions!$B$19*(F424-D424),0)</f>
        <v>0</v>
      </c>
      <c r="U425" s="21">
        <f ca="1">OFFSET(Assumptions!$B$6,U$1-1,0)*$E425</f>
        <v>9128543.517314598</v>
      </c>
      <c r="V425" s="21">
        <f ca="1">OFFSET(Assumptions!$B$6,V$1-1,0)*$E425</f>
        <v>11410679.396643249</v>
      </c>
      <c r="W425" s="21">
        <f ca="1">OFFSET(Assumptions!$B$6,W$1-1,0)*$E425</f>
        <v>5705339.6983216247</v>
      </c>
      <c r="X425" s="21">
        <f ca="1">OFFSET(Assumptions!$B$6,X$1-1,0)*$E425</f>
        <v>0</v>
      </c>
      <c r="Y425" s="21">
        <f ca="1">OFFSET(Assumptions!$B$6,Y$1-1,0)*$E425</f>
        <v>0</v>
      </c>
      <c r="Z425" s="21">
        <f ca="1">OFFSET(Assumptions!$B$6,Z$1-1,0)*$E425</f>
        <v>22821358.793286499</v>
      </c>
      <c r="AA425" s="21">
        <f ca="1">OFFSET(Assumptions!$B$6,AA$1-1,0)*$E425</f>
        <v>22821358.793286499</v>
      </c>
      <c r="AB425" s="21">
        <f ca="1">OFFSET(Assumptions!$B$6,AB$1-1,0)*$E425</f>
        <v>42219513.767580017</v>
      </c>
      <c r="AC425" s="24">
        <f t="shared" si="95"/>
        <v>0</v>
      </c>
      <c r="AD425" s="24">
        <f t="shared" si="84"/>
        <v>0</v>
      </c>
      <c r="AE425" s="24">
        <f t="shared" si="84"/>
        <v>0</v>
      </c>
      <c r="AF425" s="24">
        <f t="shared" si="84"/>
        <v>0</v>
      </c>
      <c r="AG425" s="24">
        <f t="shared" si="83"/>
        <v>0</v>
      </c>
      <c r="AH425" s="24">
        <f t="shared" si="83"/>
        <v>0</v>
      </c>
      <c r="AI425" s="24">
        <f t="shared" si="83"/>
        <v>0</v>
      </c>
      <c r="AJ425" s="24">
        <f t="shared" si="93"/>
        <v>0</v>
      </c>
      <c r="AK425" s="26">
        <f t="shared" ca="1" si="94"/>
        <v>1.1771922310277461E-4</v>
      </c>
      <c r="AL425" s="34">
        <f t="shared" ca="1" si="96"/>
        <v>0.14027397851567791</v>
      </c>
    </row>
    <row r="426" spans="1:38" x14ac:dyDescent="0.25">
      <c r="A426" s="4">
        <f t="shared" si="85"/>
        <v>10</v>
      </c>
      <c r="B426" s="4">
        <f t="shared" si="86"/>
        <v>2013</v>
      </c>
      <c r="C426" s="9">
        <v>41578</v>
      </c>
      <c r="D426" s="12">
        <f ca="1">(1+Returns!E426)*D425</f>
        <v>113561307.99313334</v>
      </c>
      <c r="E426" s="12">
        <f t="shared" ca="1" si="87"/>
        <v>114268391.86202034</v>
      </c>
      <c r="F426" s="12">
        <f t="shared" ca="1" si="88"/>
        <v>114185375.8297637</v>
      </c>
      <c r="G426" s="14">
        <f ca="1">G425*(1+Returns!G426)+AC426</f>
        <v>9381116.4091692679</v>
      </c>
      <c r="H426" s="14">
        <f ca="1">H425*(1+Returns!H426)+AD426</f>
        <v>11410296.522317601</v>
      </c>
      <c r="I426" s="14">
        <f ca="1">I425*(1+Returns!I426)+AE426</f>
        <v>5707315.4529836876</v>
      </c>
      <c r="J426" s="14">
        <f ca="1">J425*(1+Returns!J426)+AF426</f>
        <v>0</v>
      </c>
      <c r="K426" s="14">
        <f ca="1">K425*(1+Returns!K426)+AG426</f>
        <v>0</v>
      </c>
      <c r="L426" s="14">
        <f ca="1">L425*(1+Returns!L426)+AH426</f>
        <v>22819724.374829315</v>
      </c>
      <c r="M426" s="14">
        <f ca="1">M425*(1+Returns!M426)+AI426</f>
        <v>22824064.458544381</v>
      </c>
      <c r="N426" s="14">
        <f ca="1">N425*(1+Returns!N426)+AJ426-R426-T426</f>
        <v>42125874.644176103</v>
      </c>
      <c r="O426" s="17">
        <f ca="1">(Assumptions!$B$16 / 252)*F425</f>
        <v>3619.9173921132679</v>
      </c>
      <c r="P426" s="17">
        <f t="shared" ca="1" si="89"/>
        <v>83016.032256649982</v>
      </c>
      <c r="Q426" s="16">
        <f t="shared" si="90"/>
        <v>0</v>
      </c>
      <c r="R426" s="17">
        <f t="shared" si="91"/>
        <v>0</v>
      </c>
      <c r="S426" s="19">
        <f t="shared" si="92"/>
        <v>0</v>
      </c>
      <c r="T426" s="20">
        <f ca="1">IF(AND(S426=1,F425&gt;D425),[1]Assumptions!$B$19*(F425-D425),0)</f>
        <v>0</v>
      </c>
      <c r="U426" s="21">
        <f ca="1">OFFSET(Assumptions!$B$6,U$1-1,0)*$E426</f>
        <v>9141471.3489616271</v>
      </c>
      <c r="V426" s="21">
        <f ca="1">OFFSET(Assumptions!$B$6,V$1-1,0)*$E426</f>
        <v>11426839.186202034</v>
      </c>
      <c r="W426" s="21">
        <f ca="1">OFFSET(Assumptions!$B$6,W$1-1,0)*$E426</f>
        <v>5713419.5931010172</v>
      </c>
      <c r="X426" s="21">
        <f ca="1">OFFSET(Assumptions!$B$6,X$1-1,0)*$E426</f>
        <v>0</v>
      </c>
      <c r="Y426" s="21">
        <f ca="1">OFFSET(Assumptions!$B$6,Y$1-1,0)*$E426</f>
        <v>0</v>
      </c>
      <c r="Z426" s="21">
        <f ca="1">OFFSET(Assumptions!$B$6,Z$1-1,0)*$E426</f>
        <v>22853678.372404069</v>
      </c>
      <c r="AA426" s="21">
        <f ca="1">OFFSET(Assumptions!$B$6,AA$1-1,0)*$E426</f>
        <v>22853678.372404069</v>
      </c>
      <c r="AB426" s="21">
        <f ca="1">OFFSET(Assumptions!$B$6,AB$1-1,0)*$E426</f>
        <v>42279304.988947526</v>
      </c>
      <c r="AC426" s="24">
        <f t="shared" si="95"/>
        <v>0</v>
      </c>
      <c r="AD426" s="24">
        <f t="shared" si="84"/>
        <v>0</v>
      </c>
      <c r="AE426" s="24">
        <f t="shared" si="84"/>
        <v>0</v>
      </c>
      <c r="AF426" s="24">
        <f t="shared" si="84"/>
        <v>0</v>
      </c>
      <c r="AG426" s="24">
        <f t="shared" si="83"/>
        <v>0</v>
      </c>
      <c r="AH426" s="24">
        <f t="shared" si="83"/>
        <v>0</v>
      </c>
      <c r="AI426" s="24">
        <f t="shared" si="83"/>
        <v>0</v>
      </c>
      <c r="AJ426" s="24">
        <f t="shared" si="93"/>
        <v>0</v>
      </c>
      <c r="AK426" s="26">
        <f t="shared" ca="1" si="94"/>
        <v>1.3854387732445961E-3</v>
      </c>
      <c r="AL426" s="34">
        <f t="shared" ca="1" si="96"/>
        <v>0.14185375829763536</v>
      </c>
    </row>
    <row r="427" spans="1:38" x14ac:dyDescent="0.25">
      <c r="A427" s="4">
        <f t="shared" si="85"/>
        <v>11</v>
      </c>
      <c r="B427" s="4">
        <f t="shared" si="86"/>
        <v>2013</v>
      </c>
      <c r="C427" s="9">
        <v>41579</v>
      </c>
      <c r="D427" s="12">
        <f ca="1">(1+Returns!E427)*D426</f>
        <v>113601471.22093126</v>
      </c>
      <c r="E427" s="12">
        <f t="shared" ca="1" si="87"/>
        <v>114190030.37681694</v>
      </c>
      <c r="F427" s="12">
        <f t="shared" ca="1" si="88"/>
        <v>114186405.44425093</v>
      </c>
      <c r="G427" s="14">
        <f ca="1">G426*(1+Returns!G427)+AC427</f>
        <v>9107773.6916631609</v>
      </c>
      <c r="H427" s="14">
        <f ca="1">H426*(1+Returns!H427)+AD427</f>
        <v>11431067.336393189</v>
      </c>
      <c r="I427" s="14">
        <f ca="1">I426*(1+Returns!I427)+AE427</f>
        <v>5715630.4365860568</v>
      </c>
      <c r="J427" s="14">
        <f ca="1">J426*(1+Returns!J427)+AF427</f>
        <v>0</v>
      </c>
      <c r="K427" s="14">
        <f ca="1">K426*(1+Returns!K427)+AG427</f>
        <v>0</v>
      </c>
      <c r="L427" s="14">
        <f ca="1">L426*(1+Returns!L427)+AH427</f>
        <v>22862095.891619846</v>
      </c>
      <c r="M427" s="14">
        <f ca="1">M426*(1+Returns!M427)+AI427</f>
        <v>22862289.663044706</v>
      </c>
      <c r="N427" s="14">
        <f ca="1">N426*(1+Returns!N427)+AJ427-R427-T427</f>
        <v>42211173.357509986</v>
      </c>
      <c r="O427" s="17">
        <f ca="1">(Assumptions!$B$16 / 252)*F426</f>
        <v>3624.9325660242444</v>
      </c>
      <c r="P427" s="17">
        <f t="shared" ca="1" si="89"/>
        <v>3624.9325660242466</v>
      </c>
      <c r="Q427" s="16">
        <f t="shared" si="90"/>
        <v>1</v>
      </c>
      <c r="R427" s="17">
        <f t="shared" ca="1" si="91"/>
        <v>83016.032256649982</v>
      </c>
      <c r="S427" s="19">
        <f t="shared" si="92"/>
        <v>0</v>
      </c>
      <c r="T427" s="20">
        <f ca="1">IF(AND(S427=1,F426&gt;D426),[1]Assumptions!$B$19*(F426-D426),0)</f>
        <v>0</v>
      </c>
      <c r="U427" s="21">
        <f ca="1">OFFSET(Assumptions!$B$6,U$1-1,0)*$E427</f>
        <v>9135202.4301453549</v>
      </c>
      <c r="V427" s="21">
        <f ca="1">OFFSET(Assumptions!$B$6,V$1-1,0)*$E427</f>
        <v>11419003.037681695</v>
      </c>
      <c r="W427" s="21">
        <f ca="1">OFFSET(Assumptions!$B$6,W$1-1,0)*$E427</f>
        <v>5709501.5188408475</v>
      </c>
      <c r="X427" s="21">
        <f ca="1">OFFSET(Assumptions!$B$6,X$1-1,0)*$E427</f>
        <v>0</v>
      </c>
      <c r="Y427" s="21">
        <f ca="1">OFFSET(Assumptions!$B$6,Y$1-1,0)*$E427</f>
        <v>0</v>
      </c>
      <c r="Z427" s="21">
        <f ca="1">OFFSET(Assumptions!$B$6,Z$1-1,0)*$E427</f>
        <v>22838006.07536339</v>
      </c>
      <c r="AA427" s="21">
        <f ca="1">OFFSET(Assumptions!$B$6,AA$1-1,0)*$E427</f>
        <v>22838006.07536339</v>
      </c>
      <c r="AB427" s="21">
        <f ca="1">OFFSET(Assumptions!$B$6,AB$1-1,0)*$E427</f>
        <v>42250311.239422269</v>
      </c>
      <c r="AC427" s="24">
        <f t="shared" ca="1" si="95"/>
        <v>-239645.06020764075</v>
      </c>
      <c r="AD427" s="24">
        <f t="shared" ca="1" si="84"/>
        <v>16542.663884432986</v>
      </c>
      <c r="AE427" s="24">
        <f t="shared" ca="1" si="84"/>
        <v>6104.1401173295453</v>
      </c>
      <c r="AF427" s="24">
        <f t="shared" ca="1" si="84"/>
        <v>0</v>
      </c>
      <c r="AG427" s="24">
        <f t="shared" ca="1" si="83"/>
        <v>0</v>
      </c>
      <c r="AH427" s="24">
        <f t="shared" ca="1" si="83"/>
        <v>33953.997574754059</v>
      </c>
      <c r="AI427" s="24">
        <f t="shared" ca="1" si="83"/>
        <v>29613.913859687746</v>
      </c>
      <c r="AJ427" s="24">
        <f t="shared" ca="1" si="93"/>
        <v>153430.34477143642</v>
      </c>
      <c r="AK427" s="26">
        <f t="shared" ca="1" si="94"/>
        <v>9.0170433801883831E-6</v>
      </c>
      <c r="AL427" s="34">
        <f t="shared" ca="1" si="96"/>
        <v>0.14186405444250783</v>
      </c>
    </row>
    <row r="428" spans="1:38" x14ac:dyDescent="0.25">
      <c r="A428" s="4">
        <f t="shared" si="85"/>
        <v>11</v>
      </c>
      <c r="B428" s="4">
        <f t="shared" si="86"/>
        <v>2013</v>
      </c>
      <c r="C428" s="9">
        <v>41582</v>
      </c>
      <c r="D428" s="12">
        <f ca="1">(1+Returns!E428)*D427</f>
        <v>113641648.65325797</v>
      </c>
      <c r="E428" s="12">
        <f t="shared" ca="1" si="87"/>
        <v>114274182.88872688</v>
      </c>
      <c r="F428" s="12">
        <f t="shared" ca="1" si="88"/>
        <v>114266932.99090865</v>
      </c>
      <c r="G428" s="14">
        <f ca="1">G427*(1+Returns!G428)+AC428</f>
        <v>9153502.8911933247</v>
      </c>
      <c r="H428" s="14">
        <f ca="1">H427*(1+Returns!H428)+AD428</f>
        <v>11435303.183327485</v>
      </c>
      <c r="I428" s="14">
        <f ca="1">I427*(1+Returns!I428)+AE428</f>
        <v>5717844.5010473114</v>
      </c>
      <c r="J428" s="14">
        <f ca="1">J427*(1+Returns!J428)+AF428</f>
        <v>0</v>
      </c>
      <c r="K428" s="14">
        <f ca="1">K427*(1+Returns!K428)+AG428</f>
        <v>0</v>
      </c>
      <c r="L428" s="14">
        <f ca="1">L427*(1+Returns!L428)+AH428</f>
        <v>22870529.040430922</v>
      </c>
      <c r="M428" s="14">
        <f ca="1">M427*(1+Returns!M428)+AI428</f>
        <v>22870915.375671681</v>
      </c>
      <c r="N428" s="14">
        <f ca="1">N427*(1+Returns!N428)+AJ428-R428-T428</f>
        <v>42226087.897056147</v>
      </c>
      <c r="O428" s="17">
        <f ca="1">(Assumptions!$B$16 / 252)*F427</f>
        <v>3624.9652521984422</v>
      </c>
      <c r="P428" s="17">
        <f t="shared" ca="1" si="89"/>
        <v>7249.8978182226892</v>
      </c>
      <c r="Q428" s="16">
        <f t="shared" si="90"/>
        <v>0</v>
      </c>
      <c r="R428" s="17">
        <f t="shared" si="91"/>
        <v>0</v>
      </c>
      <c r="S428" s="19">
        <f t="shared" si="92"/>
        <v>0</v>
      </c>
      <c r="T428" s="20">
        <f ca="1">IF(AND(S428=1,F427&gt;D427),[1]Assumptions!$B$19*(F427-D427),0)</f>
        <v>0</v>
      </c>
      <c r="U428" s="21">
        <f ca="1">OFFSET(Assumptions!$B$6,U$1-1,0)*$E428</f>
        <v>9141934.6310981493</v>
      </c>
      <c r="V428" s="21">
        <f ca="1">OFFSET(Assumptions!$B$6,V$1-1,0)*$E428</f>
        <v>11427418.288872689</v>
      </c>
      <c r="W428" s="21">
        <f ca="1">OFFSET(Assumptions!$B$6,W$1-1,0)*$E428</f>
        <v>5713709.1444363445</v>
      </c>
      <c r="X428" s="21">
        <f ca="1">OFFSET(Assumptions!$B$6,X$1-1,0)*$E428</f>
        <v>0</v>
      </c>
      <c r="Y428" s="21">
        <f ca="1">OFFSET(Assumptions!$B$6,Y$1-1,0)*$E428</f>
        <v>0</v>
      </c>
      <c r="Z428" s="21">
        <f ca="1">OFFSET(Assumptions!$B$6,Z$1-1,0)*$E428</f>
        <v>22854836.577745378</v>
      </c>
      <c r="AA428" s="21">
        <f ca="1">OFFSET(Assumptions!$B$6,AA$1-1,0)*$E428</f>
        <v>22854836.577745378</v>
      </c>
      <c r="AB428" s="21">
        <f ca="1">OFFSET(Assumptions!$B$6,AB$1-1,0)*$E428</f>
        <v>42281447.668828942</v>
      </c>
      <c r="AC428" s="24">
        <f t="shared" si="95"/>
        <v>0</v>
      </c>
      <c r="AD428" s="24">
        <f t="shared" si="84"/>
        <v>0</v>
      </c>
      <c r="AE428" s="24">
        <f t="shared" si="84"/>
        <v>0</v>
      </c>
      <c r="AF428" s="24">
        <f t="shared" si="84"/>
        <v>0</v>
      </c>
      <c r="AG428" s="24">
        <f t="shared" si="83"/>
        <v>0</v>
      </c>
      <c r="AH428" s="24">
        <f t="shared" si="83"/>
        <v>0</v>
      </c>
      <c r="AI428" s="24">
        <f t="shared" si="83"/>
        <v>0</v>
      </c>
      <c r="AJ428" s="24">
        <f t="shared" si="93"/>
        <v>0</v>
      </c>
      <c r="AK428" s="26">
        <f t="shared" ca="1" si="94"/>
        <v>7.0522884352497428E-4</v>
      </c>
      <c r="AL428" s="34">
        <f t="shared" ca="1" si="96"/>
        <v>0.1426693299090851</v>
      </c>
    </row>
    <row r="429" spans="1:38" x14ac:dyDescent="0.25">
      <c r="A429" s="4">
        <f t="shared" si="85"/>
        <v>11</v>
      </c>
      <c r="B429" s="4">
        <f t="shared" si="86"/>
        <v>2013</v>
      </c>
      <c r="C429" s="9">
        <v>41583</v>
      </c>
      <c r="D429" s="12">
        <f ca="1">(1+Returns!E429)*D428</f>
        <v>113681675.51474661</v>
      </c>
      <c r="E429" s="12">
        <f t="shared" ca="1" si="87"/>
        <v>114377158.66365427</v>
      </c>
      <c r="F429" s="12">
        <f t="shared" ca="1" si="88"/>
        <v>114366281.2441538</v>
      </c>
      <c r="G429" s="14">
        <f ca="1">G428*(1+Returns!G429)+AC429</f>
        <v>9218198.6413111482</v>
      </c>
      <c r="H429" s="14">
        <f ca="1">H428*(1+Returns!H429)+AD429</f>
        <v>11439523.263093388</v>
      </c>
      <c r="I429" s="14">
        <f ca="1">I428*(1+Returns!I429)+AE429</f>
        <v>5720050.3798494004</v>
      </c>
      <c r="J429" s="14">
        <f ca="1">J428*(1+Returns!J429)+AF429</f>
        <v>0</v>
      </c>
      <c r="K429" s="14">
        <f ca="1">K428*(1+Returns!K429)+AG429</f>
        <v>0</v>
      </c>
      <c r="L429" s="14">
        <f ca="1">L428*(1+Returns!L429)+AH429</f>
        <v>22878930.777071182</v>
      </c>
      <c r="M429" s="14">
        <f ca="1">M428*(1+Returns!M429)+AI429</f>
        <v>22879509.06773328</v>
      </c>
      <c r="N429" s="14">
        <f ca="1">N428*(1+Returns!N429)+AJ429-R429-T429</f>
        <v>42240946.534595869</v>
      </c>
      <c r="O429" s="17">
        <f ca="1">(Assumptions!$B$16 / 252)*F428</f>
        <v>3627.5216822510683</v>
      </c>
      <c r="P429" s="17">
        <f t="shared" ca="1" si="89"/>
        <v>10877.419500473758</v>
      </c>
      <c r="Q429" s="16">
        <f t="shared" si="90"/>
        <v>0</v>
      </c>
      <c r="R429" s="17">
        <f t="shared" si="91"/>
        <v>0</v>
      </c>
      <c r="S429" s="19">
        <f t="shared" si="92"/>
        <v>0</v>
      </c>
      <c r="T429" s="20">
        <f ca="1">IF(AND(S429=1,F428&gt;D428),[1]Assumptions!$B$19*(F428-D428),0)</f>
        <v>0</v>
      </c>
      <c r="U429" s="21">
        <f ca="1">OFFSET(Assumptions!$B$6,U$1-1,0)*$E429</f>
        <v>9150172.6930923425</v>
      </c>
      <c r="V429" s="21">
        <f ca="1">OFFSET(Assumptions!$B$6,V$1-1,0)*$E429</f>
        <v>11437715.866365427</v>
      </c>
      <c r="W429" s="21">
        <f ca="1">OFFSET(Assumptions!$B$6,W$1-1,0)*$E429</f>
        <v>5718857.9331827136</v>
      </c>
      <c r="X429" s="21">
        <f ca="1">OFFSET(Assumptions!$B$6,X$1-1,0)*$E429</f>
        <v>0</v>
      </c>
      <c r="Y429" s="21">
        <f ca="1">OFFSET(Assumptions!$B$6,Y$1-1,0)*$E429</f>
        <v>0</v>
      </c>
      <c r="Z429" s="21">
        <f ca="1">OFFSET(Assumptions!$B$6,Z$1-1,0)*$E429</f>
        <v>22875431.732730854</v>
      </c>
      <c r="AA429" s="21">
        <f ca="1">OFFSET(Assumptions!$B$6,AA$1-1,0)*$E429</f>
        <v>22875431.732730854</v>
      </c>
      <c r="AB429" s="21">
        <f ca="1">OFFSET(Assumptions!$B$6,AB$1-1,0)*$E429</f>
        <v>42319548.705552079</v>
      </c>
      <c r="AC429" s="24">
        <f t="shared" si="95"/>
        <v>0</v>
      </c>
      <c r="AD429" s="24">
        <f t="shared" si="84"/>
        <v>0</v>
      </c>
      <c r="AE429" s="24">
        <f t="shared" si="84"/>
        <v>0</v>
      </c>
      <c r="AF429" s="24">
        <f t="shared" si="84"/>
        <v>0</v>
      </c>
      <c r="AG429" s="24">
        <f t="shared" si="83"/>
        <v>0</v>
      </c>
      <c r="AH429" s="24">
        <f t="shared" si="83"/>
        <v>0</v>
      </c>
      <c r="AI429" s="24">
        <f t="shared" si="83"/>
        <v>0</v>
      </c>
      <c r="AJ429" s="24">
        <f t="shared" si="93"/>
        <v>0</v>
      </c>
      <c r="AK429" s="26">
        <f t="shared" ca="1" si="94"/>
        <v>8.6944009648926013E-4</v>
      </c>
      <c r="AL429" s="34">
        <f t="shared" ca="1" si="96"/>
        <v>0.14366281244153667</v>
      </c>
    </row>
    <row r="430" spans="1:38" x14ac:dyDescent="0.25">
      <c r="A430" s="4">
        <f t="shared" si="85"/>
        <v>11</v>
      </c>
      <c r="B430" s="4">
        <f t="shared" si="86"/>
        <v>2013</v>
      </c>
      <c r="C430" s="9">
        <v>41584</v>
      </c>
      <c r="D430" s="12">
        <f ca="1">(1+Returns!E430)*D429</f>
        <v>113721716.47449639</v>
      </c>
      <c r="E430" s="12">
        <f t="shared" ca="1" si="87"/>
        <v>114440694.79685152</v>
      </c>
      <c r="F430" s="12">
        <f t="shared" ca="1" si="88"/>
        <v>114426186.70175599</v>
      </c>
      <c r="G430" s="14">
        <f ca="1">G429*(1+Returns!G430)+AC430</f>
        <v>9243440.7972909715</v>
      </c>
      <c r="H430" s="14">
        <f ca="1">H429*(1+Returns!H430)+AD430</f>
        <v>11443744.900235858</v>
      </c>
      <c r="I430" s="14">
        <f ca="1">I429*(1+Returns!I430)+AE430</f>
        <v>5722257.1096542208</v>
      </c>
      <c r="J430" s="14">
        <f ca="1">J429*(1+Returns!J430)+AF430</f>
        <v>0</v>
      </c>
      <c r="K430" s="14">
        <f ca="1">K429*(1+Returns!K430)+AG430</f>
        <v>0</v>
      </c>
      <c r="L430" s="14">
        <f ca="1">L429*(1+Returns!L430)+AH430</f>
        <v>22887335.600180428</v>
      </c>
      <c r="M430" s="14">
        <f ca="1">M429*(1+Returns!M430)+AI430</f>
        <v>22888105.988854237</v>
      </c>
      <c r="N430" s="14">
        <f ca="1">N429*(1+Returns!N430)+AJ430-R430-T430</f>
        <v>42255810.400635809</v>
      </c>
      <c r="O430" s="17">
        <f ca="1">(Assumptions!$B$16 / 252)*F429</f>
        <v>3630.6755950525012</v>
      </c>
      <c r="P430" s="17">
        <f t="shared" ca="1" si="89"/>
        <v>14508.09509552626</v>
      </c>
      <c r="Q430" s="16">
        <f t="shared" si="90"/>
        <v>0</v>
      </c>
      <c r="R430" s="17">
        <f t="shared" si="91"/>
        <v>0</v>
      </c>
      <c r="S430" s="19">
        <f t="shared" si="92"/>
        <v>0</v>
      </c>
      <c r="T430" s="20">
        <f ca="1">IF(AND(S430=1,F429&gt;D429),[1]Assumptions!$B$19*(F429-D429),0)</f>
        <v>0</v>
      </c>
      <c r="U430" s="21">
        <f ca="1">OFFSET(Assumptions!$B$6,U$1-1,0)*$E430</f>
        <v>9155255.5837481208</v>
      </c>
      <c r="V430" s="21">
        <f ca="1">OFFSET(Assumptions!$B$6,V$1-1,0)*$E430</f>
        <v>11444069.479685152</v>
      </c>
      <c r="W430" s="21">
        <f ca="1">OFFSET(Assumptions!$B$6,W$1-1,0)*$E430</f>
        <v>5722034.739842576</v>
      </c>
      <c r="X430" s="21">
        <f ca="1">OFFSET(Assumptions!$B$6,X$1-1,0)*$E430</f>
        <v>0</v>
      </c>
      <c r="Y430" s="21">
        <f ca="1">OFFSET(Assumptions!$B$6,Y$1-1,0)*$E430</f>
        <v>0</v>
      </c>
      <c r="Z430" s="21">
        <f ca="1">OFFSET(Assumptions!$B$6,Z$1-1,0)*$E430</f>
        <v>22888138.959370304</v>
      </c>
      <c r="AA430" s="21">
        <f ca="1">OFFSET(Assumptions!$B$6,AA$1-1,0)*$E430</f>
        <v>22888138.959370304</v>
      </c>
      <c r="AB430" s="21">
        <f ca="1">OFFSET(Assumptions!$B$6,AB$1-1,0)*$E430</f>
        <v>42343057.074835062</v>
      </c>
      <c r="AC430" s="24">
        <f t="shared" si="95"/>
        <v>0</v>
      </c>
      <c r="AD430" s="24">
        <f t="shared" si="84"/>
        <v>0</v>
      </c>
      <c r="AE430" s="24">
        <f t="shared" si="84"/>
        <v>0</v>
      </c>
      <c r="AF430" s="24">
        <f t="shared" si="84"/>
        <v>0</v>
      </c>
      <c r="AG430" s="24">
        <f t="shared" si="83"/>
        <v>0</v>
      </c>
      <c r="AH430" s="24">
        <f t="shared" si="83"/>
        <v>0</v>
      </c>
      <c r="AI430" s="24">
        <f t="shared" si="83"/>
        <v>0</v>
      </c>
      <c r="AJ430" s="24">
        <f t="shared" si="93"/>
        <v>0</v>
      </c>
      <c r="AK430" s="26">
        <f t="shared" ca="1" si="94"/>
        <v>5.2380349304437246E-4</v>
      </c>
      <c r="AL430" s="34">
        <f t="shared" ca="1" si="96"/>
        <v>0.14426186701755839</v>
      </c>
    </row>
    <row r="431" spans="1:38" x14ac:dyDescent="0.25">
      <c r="A431" s="4">
        <f t="shared" si="85"/>
        <v>11</v>
      </c>
      <c r="B431" s="4">
        <f t="shared" si="86"/>
        <v>2013</v>
      </c>
      <c r="C431" s="9">
        <v>41585</v>
      </c>
      <c r="D431" s="12">
        <f ca="1">(1+Returns!E431)*D430</f>
        <v>113761771.53747304</v>
      </c>
      <c r="E431" s="12">
        <f t="shared" ca="1" si="87"/>
        <v>114594978.41331118</v>
      </c>
      <c r="F431" s="12">
        <f t="shared" ca="1" si="88"/>
        <v>114576837.74086004</v>
      </c>
      <c r="G431" s="14">
        <f ca="1">G430*(1+Returns!G431)+AC431</f>
        <v>9359416.4790353179</v>
      </c>
      <c r="H431" s="14">
        <f ca="1">H430*(1+Returns!H431)+AD431</f>
        <v>11447968.095329631</v>
      </c>
      <c r="I431" s="14">
        <f ca="1">I430*(1+Returns!I431)+AE431</f>
        <v>5724464.6907900805</v>
      </c>
      <c r="J431" s="14">
        <f ca="1">J430*(1+Returns!J431)+AF431</f>
        <v>0</v>
      </c>
      <c r="K431" s="14">
        <f ca="1">K430*(1+Returns!K431)+AG431</f>
        <v>0</v>
      </c>
      <c r="L431" s="14">
        <f ca="1">L430*(1+Returns!L431)+AH431</f>
        <v>22895743.51089251</v>
      </c>
      <c r="M431" s="14">
        <f ca="1">M430*(1+Returns!M431)+AI431</f>
        <v>22896706.140247859</v>
      </c>
      <c r="N431" s="14">
        <f ca="1">N430*(1+Returns!N431)+AJ431-R431-T431</f>
        <v>42270679.497015782</v>
      </c>
      <c r="O431" s="17">
        <f ca="1">(Assumptions!$B$16 / 252)*F430</f>
        <v>3632.5773556113008</v>
      </c>
      <c r="P431" s="17">
        <f t="shared" ca="1" si="89"/>
        <v>18140.672451137561</v>
      </c>
      <c r="Q431" s="16">
        <f t="shared" si="90"/>
        <v>0</v>
      </c>
      <c r="R431" s="17">
        <f t="shared" si="91"/>
        <v>0</v>
      </c>
      <c r="S431" s="19">
        <f t="shared" si="92"/>
        <v>0</v>
      </c>
      <c r="T431" s="20">
        <f ca="1">IF(AND(S431=1,F430&gt;D430),[1]Assumptions!$B$19*(F430-D430),0)</f>
        <v>0</v>
      </c>
      <c r="U431" s="21">
        <f ca="1">OFFSET(Assumptions!$B$6,U$1-1,0)*$E431</f>
        <v>9167598.2730648946</v>
      </c>
      <c r="V431" s="21">
        <f ca="1">OFFSET(Assumptions!$B$6,V$1-1,0)*$E431</f>
        <v>11459497.841331119</v>
      </c>
      <c r="W431" s="21">
        <f ca="1">OFFSET(Assumptions!$B$6,W$1-1,0)*$E431</f>
        <v>5729748.9206655594</v>
      </c>
      <c r="X431" s="21">
        <f ca="1">OFFSET(Assumptions!$B$6,X$1-1,0)*$E431</f>
        <v>0</v>
      </c>
      <c r="Y431" s="21">
        <f ca="1">OFFSET(Assumptions!$B$6,Y$1-1,0)*$E431</f>
        <v>0</v>
      </c>
      <c r="Z431" s="21">
        <f ca="1">OFFSET(Assumptions!$B$6,Z$1-1,0)*$E431</f>
        <v>22918995.682662237</v>
      </c>
      <c r="AA431" s="21">
        <f ca="1">OFFSET(Assumptions!$B$6,AA$1-1,0)*$E431</f>
        <v>22918995.682662237</v>
      </c>
      <c r="AB431" s="21">
        <f ca="1">OFFSET(Assumptions!$B$6,AB$1-1,0)*$E431</f>
        <v>42400142.012925141</v>
      </c>
      <c r="AC431" s="24">
        <f t="shared" si="95"/>
        <v>0</v>
      </c>
      <c r="AD431" s="24">
        <f t="shared" si="84"/>
        <v>0</v>
      </c>
      <c r="AE431" s="24">
        <f t="shared" si="84"/>
        <v>0</v>
      </c>
      <c r="AF431" s="24">
        <f t="shared" si="84"/>
        <v>0</v>
      </c>
      <c r="AG431" s="24">
        <f t="shared" si="83"/>
        <v>0</v>
      </c>
      <c r="AH431" s="24">
        <f t="shared" si="83"/>
        <v>0</v>
      </c>
      <c r="AI431" s="24">
        <f t="shared" si="83"/>
        <v>0</v>
      </c>
      <c r="AJ431" s="24">
        <f t="shared" si="93"/>
        <v>0</v>
      </c>
      <c r="AK431" s="26">
        <f t="shared" ca="1" si="94"/>
        <v>1.3165783414308407E-3</v>
      </c>
      <c r="AL431" s="34">
        <f t="shared" ca="1" si="96"/>
        <v>0.14576837740859894</v>
      </c>
    </row>
    <row r="432" spans="1:38" x14ac:dyDescent="0.25">
      <c r="A432" s="4">
        <f t="shared" si="85"/>
        <v>11</v>
      </c>
      <c r="B432" s="4">
        <f t="shared" si="86"/>
        <v>2013</v>
      </c>
      <c r="C432" s="9">
        <v>41586</v>
      </c>
      <c r="D432" s="12">
        <f ca="1">(1+Returns!E432)*D431</f>
        <v>113801840.70864396</v>
      </c>
      <c r="E432" s="12">
        <f t="shared" ca="1" si="87"/>
        <v>114668725.46893385</v>
      </c>
      <c r="F432" s="12">
        <f t="shared" ca="1" si="88"/>
        <v>114646947.43655443</v>
      </c>
      <c r="G432" s="14">
        <f ca="1">G431*(1+Returns!G432)+AC432</f>
        <v>9394841.6373529211</v>
      </c>
      <c r="H432" s="14">
        <f ca="1">H431*(1+Returns!H432)+AD432</f>
        <v>11452192.848949652</v>
      </c>
      <c r="I432" s="14">
        <f ca="1">I431*(1+Returns!I432)+AE432</f>
        <v>5726673.1235854123</v>
      </c>
      <c r="J432" s="14">
        <f ca="1">J431*(1+Returns!J432)+AF432</f>
        <v>0</v>
      </c>
      <c r="K432" s="14">
        <f ca="1">K431*(1+Returns!K432)+AG432</f>
        <v>0</v>
      </c>
      <c r="L432" s="14">
        <f ca="1">L431*(1+Returns!L432)+AH432</f>
        <v>22904154.510341689</v>
      </c>
      <c r="M432" s="14">
        <f ca="1">M431*(1+Returns!M432)+AI432</f>
        <v>22905309.523127913</v>
      </c>
      <c r="N432" s="14">
        <f ca="1">N431*(1+Returns!N432)+AJ432-R432-T432</f>
        <v>42285553.825576253</v>
      </c>
      <c r="O432" s="17">
        <f ca="1">(Assumptions!$B$16 / 252)*F431</f>
        <v>3637.3599282812711</v>
      </c>
      <c r="P432" s="17">
        <f t="shared" ca="1" si="89"/>
        <v>21778.032379418833</v>
      </c>
      <c r="Q432" s="16">
        <f t="shared" si="90"/>
        <v>0</v>
      </c>
      <c r="R432" s="17">
        <f t="shared" si="91"/>
        <v>0</v>
      </c>
      <c r="S432" s="19">
        <f t="shared" si="92"/>
        <v>0</v>
      </c>
      <c r="T432" s="20">
        <f ca="1">IF(AND(S432=1,F431&gt;D431),[1]Assumptions!$B$19*(F431-D431),0)</f>
        <v>0</v>
      </c>
      <c r="U432" s="21">
        <f ca="1">OFFSET(Assumptions!$B$6,U$1-1,0)*$E432</f>
        <v>9173498.0375147089</v>
      </c>
      <c r="V432" s="21">
        <f ca="1">OFFSET(Assumptions!$B$6,V$1-1,0)*$E432</f>
        <v>11466872.546893386</v>
      </c>
      <c r="W432" s="21">
        <f ca="1">OFFSET(Assumptions!$B$6,W$1-1,0)*$E432</f>
        <v>5733436.2734466931</v>
      </c>
      <c r="X432" s="21">
        <f ca="1">OFFSET(Assumptions!$B$6,X$1-1,0)*$E432</f>
        <v>0</v>
      </c>
      <c r="Y432" s="21">
        <f ca="1">OFFSET(Assumptions!$B$6,Y$1-1,0)*$E432</f>
        <v>0</v>
      </c>
      <c r="Z432" s="21">
        <f ca="1">OFFSET(Assumptions!$B$6,Z$1-1,0)*$E432</f>
        <v>22933745.093786772</v>
      </c>
      <c r="AA432" s="21">
        <f ca="1">OFFSET(Assumptions!$B$6,AA$1-1,0)*$E432</f>
        <v>22933745.093786772</v>
      </c>
      <c r="AB432" s="21">
        <f ca="1">OFFSET(Assumptions!$B$6,AB$1-1,0)*$E432</f>
        <v>42427428.423505522</v>
      </c>
      <c r="AC432" s="24">
        <f t="shared" si="95"/>
        <v>0</v>
      </c>
      <c r="AD432" s="24">
        <f t="shared" si="84"/>
        <v>0</v>
      </c>
      <c r="AE432" s="24">
        <f t="shared" si="84"/>
        <v>0</v>
      </c>
      <c r="AF432" s="24">
        <f t="shared" si="84"/>
        <v>0</v>
      </c>
      <c r="AG432" s="24">
        <f t="shared" si="83"/>
        <v>0</v>
      </c>
      <c r="AH432" s="24">
        <f t="shared" si="83"/>
        <v>0</v>
      </c>
      <c r="AI432" s="24">
        <f t="shared" si="83"/>
        <v>0</v>
      </c>
      <c r="AJ432" s="24">
        <f t="shared" si="93"/>
        <v>0</v>
      </c>
      <c r="AK432" s="26">
        <f t="shared" ca="1" si="94"/>
        <v>6.1190112309561506E-4</v>
      </c>
      <c r="AL432" s="34">
        <f t="shared" ca="1" si="96"/>
        <v>0.14646947436554281</v>
      </c>
    </row>
    <row r="433" spans="1:38" x14ac:dyDescent="0.25">
      <c r="A433" s="4">
        <f t="shared" si="85"/>
        <v>11</v>
      </c>
      <c r="B433" s="4">
        <f t="shared" si="86"/>
        <v>2013</v>
      </c>
      <c r="C433" s="9">
        <v>41589</v>
      </c>
      <c r="D433" s="12">
        <f ca="1">(1+Returns!E433)*D432</f>
        <v>113841923.99297835</v>
      </c>
      <c r="E433" s="12">
        <f t="shared" ca="1" si="87"/>
        <v>114755453.76151231</v>
      </c>
      <c r="F433" s="12">
        <f t="shared" ca="1" si="88"/>
        <v>114730036.14349999</v>
      </c>
      <c r="G433" s="14">
        <f ca="1">G432*(1+Returns!G433)+AC433</f>
        <v>9443234.0649428535</v>
      </c>
      <c r="H433" s="14">
        <f ca="1">H432*(1+Returns!H433)+AD433</f>
        <v>11456419.161671078</v>
      </c>
      <c r="I433" s="14">
        <f ca="1">I432*(1+Returns!I433)+AE433</f>
        <v>5728882.4083687775</v>
      </c>
      <c r="J433" s="14">
        <f ca="1">J432*(1+Returns!J433)+AF433</f>
        <v>0</v>
      </c>
      <c r="K433" s="14">
        <f ca="1">K432*(1+Returns!K433)+AG433</f>
        <v>0</v>
      </c>
      <c r="L433" s="14">
        <f ca="1">L432*(1+Returns!L433)+AH433</f>
        <v>22912568.599662647</v>
      </c>
      <c r="M433" s="14">
        <f ca="1">M432*(1+Returns!M433)+AI433</f>
        <v>22913916.138708625</v>
      </c>
      <c r="N433" s="14">
        <f ca="1">N432*(1+Returns!N433)+AJ433-R433-T433</f>
        <v>42300433.388158336</v>
      </c>
      <c r="O433" s="17">
        <f ca="1">(Assumptions!$B$16 / 252)*F432</f>
        <v>3639.5856329064895</v>
      </c>
      <c r="P433" s="17">
        <f t="shared" ca="1" si="89"/>
        <v>25417.618012325322</v>
      </c>
      <c r="Q433" s="16">
        <f t="shared" si="90"/>
        <v>0</v>
      </c>
      <c r="R433" s="17">
        <f t="shared" si="91"/>
        <v>0</v>
      </c>
      <c r="S433" s="19">
        <f t="shared" si="92"/>
        <v>0</v>
      </c>
      <c r="T433" s="20">
        <f ca="1">IF(AND(S433=1,F432&gt;D432),[1]Assumptions!$B$19*(F432-D432),0)</f>
        <v>0</v>
      </c>
      <c r="U433" s="21">
        <f ca="1">OFFSET(Assumptions!$B$6,U$1-1,0)*$E433</f>
        <v>9180436.3009209856</v>
      </c>
      <c r="V433" s="21">
        <f ca="1">OFFSET(Assumptions!$B$6,V$1-1,0)*$E433</f>
        <v>11475545.376151232</v>
      </c>
      <c r="W433" s="21">
        <f ca="1">OFFSET(Assumptions!$B$6,W$1-1,0)*$E433</f>
        <v>5737772.688075616</v>
      </c>
      <c r="X433" s="21">
        <f ca="1">OFFSET(Assumptions!$B$6,X$1-1,0)*$E433</f>
        <v>0</v>
      </c>
      <c r="Y433" s="21">
        <f ca="1">OFFSET(Assumptions!$B$6,Y$1-1,0)*$E433</f>
        <v>0</v>
      </c>
      <c r="Z433" s="21">
        <f ca="1">OFFSET(Assumptions!$B$6,Z$1-1,0)*$E433</f>
        <v>22951090.752302464</v>
      </c>
      <c r="AA433" s="21">
        <f ca="1">OFFSET(Assumptions!$B$6,AA$1-1,0)*$E433</f>
        <v>22951090.752302464</v>
      </c>
      <c r="AB433" s="21">
        <f ca="1">OFFSET(Assumptions!$B$6,AB$1-1,0)*$E433</f>
        <v>42459517.891759552</v>
      </c>
      <c r="AC433" s="24">
        <f t="shared" si="95"/>
        <v>0</v>
      </c>
      <c r="AD433" s="24">
        <f t="shared" si="84"/>
        <v>0</v>
      </c>
      <c r="AE433" s="24">
        <f t="shared" si="84"/>
        <v>0</v>
      </c>
      <c r="AF433" s="24">
        <f t="shared" si="84"/>
        <v>0</v>
      </c>
      <c r="AG433" s="24">
        <f t="shared" si="83"/>
        <v>0</v>
      </c>
      <c r="AH433" s="24">
        <f t="shared" si="83"/>
        <v>0</v>
      </c>
      <c r="AI433" s="24">
        <f t="shared" si="83"/>
        <v>0</v>
      </c>
      <c r="AJ433" s="24">
        <f t="shared" si="93"/>
        <v>0</v>
      </c>
      <c r="AK433" s="26">
        <f t="shared" ca="1" si="94"/>
        <v>7.2473544916262789E-4</v>
      </c>
      <c r="AL433" s="34">
        <f t="shared" ca="1" si="96"/>
        <v>0.14730036143499836</v>
      </c>
    </row>
    <row r="434" spans="1:38" x14ac:dyDescent="0.25">
      <c r="A434" s="4">
        <f t="shared" si="85"/>
        <v>11</v>
      </c>
      <c r="B434" s="4">
        <f t="shared" si="86"/>
        <v>2013</v>
      </c>
      <c r="C434" s="9">
        <v>41590</v>
      </c>
      <c r="D434" s="12">
        <f ca="1">(1+Returns!E434)*D433</f>
        <v>113882021.39544715</v>
      </c>
      <c r="E434" s="12">
        <f t="shared" ca="1" si="87"/>
        <v>114883013.79278159</v>
      </c>
      <c r="F434" s="12">
        <f t="shared" ca="1" si="88"/>
        <v>114853953.95139962</v>
      </c>
      <c r="G434" s="14">
        <f ca="1">G433*(1+Returns!G434)+AC434</f>
        <v>9532444.2584444974</v>
      </c>
      <c r="H434" s="14">
        <f ca="1">H433*(1+Returns!H434)+AD434</f>
        <v>11460647.034069281</v>
      </c>
      <c r="I434" s="14">
        <f ca="1">I433*(1+Returns!I434)+AE434</f>
        <v>5731092.5454688622</v>
      </c>
      <c r="J434" s="14">
        <f ca="1">J433*(1+Returns!J434)+AF434</f>
        <v>0</v>
      </c>
      <c r="K434" s="14">
        <f ca="1">K433*(1+Returns!K434)+AG434</f>
        <v>0</v>
      </c>
      <c r="L434" s="14">
        <f ca="1">L433*(1+Returns!L434)+AH434</f>
        <v>22920985.779990479</v>
      </c>
      <c r="M434" s="14">
        <f ca="1">M433*(1+Returns!M434)+AI434</f>
        <v>22922525.988204673</v>
      </c>
      <c r="N434" s="14">
        <f ca="1">N433*(1+Returns!N434)+AJ434-R434-T434</f>
        <v>42315318.186603792</v>
      </c>
      <c r="O434" s="17">
        <f ca="1">(Assumptions!$B$16 / 252)*F433</f>
        <v>3642.2233696349199</v>
      </c>
      <c r="P434" s="17">
        <f t="shared" ca="1" si="89"/>
        <v>29059.841381960243</v>
      </c>
      <c r="Q434" s="16">
        <f t="shared" si="90"/>
        <v>0</v>
      </c>
      <c r="R434" s="17">
        <f t="shared" si="91"/>
        <v>0</v>
      </c>
      <c r="S434" s="19">
        <f t="shared" si="92"/>
        <v>0</v>
      </c>
      <c r="T434" s="20">
        <f ca="1">IF(AND(S434=1,F433&gt;D433),[1]Assumptions!$B$19*(F433-D433),0)</f>
        <v>0</v>
      </c>
      <c r="U434" s="21">
        <f ca="1">OFFSET(Assumptions!$B$6,U$1-1,0)*$E434</f>
        <v>9190641.1034225281</v>
      </c>
      <c r="V434" s="21">
        <f ca="1">OFFSET(Assumptions!$B$6,V$1-1,0)*$E434</f>
        <v>11488301.379278161</v>
      </c>
      <c r="W434" s="21">
        <f ca="1">OFFSET(Assumptions!$B$6,W$1-1,0)*$E434</f>
        <v>5744150.6896390803</v>
      </c>
      <c r="X434" s="21">
        <f ca="1">OFFSET(Assumptions!$B$6,X$1-1,0)*$E434</f>
        <v>0</v>
      </c>
      <c r="Y434" s="21">
        <f ca="1">OFFSET(Assumptions!$B$6,Y$1-1,0)*$E434</f>
        <v>0</v>
      </c>
      <c r="Z434" s="21">
        <f ca="1">OFFSET(Assumptions!$B$6,Z$1-1,0)*$E434</f>
        <v>22976602.758556321</v>
      </c>
      <c r="AA434" s="21">
        <f ca="1">OFFSET(Assumptions!$B$6,AA$1-1,0)*$E434</f>
        <v>22976602.758556321</v>
      </c>
      <c r="AB434" s="21">
        <f ca="1">OFFSET(Assumptions!$B$6,AB$1-1,0)*$E434</f>
        <v>42506715.103329189</v>
      </c>
      <c r="AC434" s="24">
        <f t="shared" si="95"/>
        <v>0</v>
      </c>
      <c r="AD434" s="24">
        <f t="shared" si="84"/>
        <v>0</v>
      </c>
      <c r="AE434" s="24">
        <f t="shared" si="84"/>
        <v>0</v>
      </c>
      <c r="AF434" s="24">
        <f t="shared" si="84"/>
        <v>0</v>
      </c>
      <c r="AG434" s="24">
        <f t="shared" si="83"/>
        <v>0</v>
      </c>
      <c r="AH434" s="24">
        <f t="shared" si="83"/>
        <v>0</v>
      </c>
      <c r="AI434" s="24">
        <f t="shared" si="83"/>
        <v>0</v>
      </c>
      <c r="AJ434" s="24">
        <f t="shared" si="93"/>
        <v>0</v>
      </c>
      <c r="AK434" s="26">
        <f t="shared" ca="1" si="94"/>
        <v>1.0800816600864405E-3</v>
      </c>
      <c r="AL434" s="34">
        <f t="shared" ca="1" si="96"/>
        <v>0.14853953951399479</v>
      </c>
    </row>
    <row r="435" spans="1:38" x14ac:dyDescent="0.25">
      <c r="A435" s="4">
        <f t="shared" si="85"/>
        <v>11</v>
      </c>
      <c r="B435" s="4">
        <f t="shared" si="86"/>
        <v>2013</v>
      </c>
      <c r="C435" s="9">
        <v>41591</v>
      </c>
      <c r="D435" s="12">
        <f ca="1">(1+Returns!E435)*D434</f>
        <v>113922132.92102304</v>
      </c>
      <c r="E435" s="12">
        <f t="shared" ca="1" si="87"/>
        <v>114816552.96667954</v>
      </c>
      <c r="F435" s="12">
        <f t="shared" ca="1" si="88"/>
        <v>114783846.96802929</v>
      </c>
      <c r="G435" s="14">
        <f ca="1">G434*(1+Returns!G435)+AC435</f>
        <v>9427619.6166982893</v>
      </c>
      <c r="H435" s="14">
        <f ca="1">H434*(1+Returns!H435)+AD435</f>
        <v>11464876.466719842</v>
      </c>
      <c r="I435" s="14">
        <f ca="1">I434*(1+Returns!I435)+AE435</f>
        <v>5733303.5352144809</v>
      </c>
      <c r="J435" s="14">
        <f ca="1">J434*(1+Returns!J435)+AF435</f>
        <v>0</v>
      </c>
      <c r="K435" s="14">
        <f ca="1">K434*(1+Returns!K435)+AG435</f>
        <v>0</v>
      </c>
      <c r="L435" s="14">
        <f ca="1">L434*(1+Returns!L435)+AH435</f>
        <v>22929406.052460704</v>
      </c>
      <c r="M435" s="14">
        <f ca="1">M434*(1+Returns!M435)+AI435</f>
        <v>22931139.072831195</v>
      </c>
      <c r="N435" s="14">
        <f ca="1">N434*(1+Returns!N435)+AJ435-R435-T435</f>
        <v>42330208.222755037</v>
      </c>
      <c r="O435" s="17">
        <f ca="1">(Assumptions!$B$16 / 252)*F434</f>
        <v>3646.1572682984006</v>
      </c>
      <c r="P435" s="17">
        <f t="shared" ca="1" si="89"/>
        <v>32705.998650258643</v>
      </c>
      <c r="Q435" s="16">
        <f t="shared" si="90"/>
        <v>0</v>
      </c>
      <c r="R435" s="17">
        <f t="shared" si="91"/>
        <v>0</v>
      </c>
      <c r="S435" s="19">
        <f t="shared" si="92"/>
        <v>0</v>
      </c>
      <c r="T435" s="20">
        <f ca="1">IF(AND(S435=1,F434&gt;D434),[1]Assumptions!$B$19*(F434-D434),0)</f>
        <v>0</v>
      </c>
      <c r="U435" s="21">
        <f ca="1">OFFSET(Assumptions!$B$6,U$1-1,0)*$E435</f>
        <v>9185324.2373343632</v>
      </c>
      <c r="V435" s="21">
        <f ca="1">OFFSET(Assumptions!$B$6,V$1-1,0)*$E435</f>
        <v>11481655.296667956</v>
      </c>
      <c r="W435" s="21">
        <f ca="1">OFFSET(Assumptions!$B$6,W$1-1,0)*$E435</f>
        <v>5740827.6483339779</v>
      </c>
      <c r="X435" s="21">
        <f ca="1">OFFSET(Assumptions!$B$6,X$1-1,0)*$E435</f>
        <v>0</v>
      </c>
      <c r="Y435" s="21">
        <f ca="1">OFFSET(Assumptions!$B$6,Y$1-1,0)*$E435</f>
        <v>0</v>
      </c>
      <c r="Z435" s="21">
        <f ca="1">OFFSET(Assumptions!$B$6,Z$1-1,0)*$E435</f>
        <v>22963310.593335912</v>
      </c>
      <c r="AA435" s="21">
        <f ca="1">OFFSET(Assumptions!$B$6,AA$1-1,0)*$E435</f>
        <v>22963310.593335912</v>
      </c>
      <c r="AB435" s="21">
        <f ca="1">OFFSET(Assumptions!$B$6,AB$1-1,0)*$E435</f>
        <v>42482124.597671427</v>
      </c>
      <c r="AC435" s="24">
        <f t="shared" si="95"/>
        <v>0</v>
      </c>
      <c r="AD435" s="24">
        <f t="shared" si="84"/>
        <v>0</v>
      </c>
      <c r="AE435" s="24">
        <f t="shared" si="84"/>
        <v>0</v>
      </c>
      <c r="AF435" s="24">
        <f t="shared" si="84"/>
        <v>0</v>
      </c>
      <c r="AG435" s="24">
        <f t="shared" si="83"/>
        <v>0</v>
      </c>
      <c r="AH435" s="24">
        <f t="shared" si="83"/>
        <v>0</v>
      </c>
      <c r="AI435" s="24">
        <f t="shared" si="83"/>
        <v>0</v>
      </c>
      <c r="AJ435" s="24">
        <f t="shared" si="93"/>
        <v>0</v>
      </c>
      <c r="AK435" s="26">
        <f t="shared" ca="1" si="94"/>
        <v>-6.1040113081345382E-4</v>
      </c>
      <c r="AL435" s="34">
        <f t="shared" ca="1" si="96"/>
        <v>0.14783846968029146</v>
      </c>
    </row>
    <row r="436" spans="1:38" x14ac:dyDescent="0.25">
      <c r="A436" s="4">
        <f t="shared" si="85"/>
        <v>11</v>
      </c>
      <c r="B436" s="4">
        <f t="shared" si="86"/>
        <v>2013</v>
      </c>
      <c r="C436" s="9">
        <v>41592</v>
      </c>
      <c r="D436" s="12">
        <f ca="1">(1+Returns!E436)*D435</f>
        <v>113962258.57468048</v>
      </c>
      <c r="E436" s="12">
        <f t="shared" ca="1" si="87"/>
        <v>114831336.47396299</v>
      </c>
      <c r="F436" s="12">
        <f t="shared" ca="1" si="88"/>
        <v>114794986.54366295</v>
      </c>
      <c r="G436" s="14">
        <f ca="1">G435*(1+Returns!G436)+AC436</f>
        <v>9404025.325361684</v>
      </c>
      <c r="H436" s="14">
        <f ca="1">H435*(1+Returns!H436)+AD436</f>
        <v>11469107.460198555</v>
      </c>
      <c r="I436" s="14">
        <f ca="1">I435*(1+Returns!I436)+AE436</f>
        <v>5735515.3779345751</v>
      </c>
      <c r="J436" s="14">
        <f ca="1">J435*(1+Returns!J436)+AF436</f>
        <v>0</v>
      </c>
      <c r="K436" s="14">
        <f ca="1">K435*(1+Returns!K436)+AG436</f>
        <v>0</v>
      </c>
      <c r="L436" s="14">
        <f ca="1">L435*(1+Returns!L436)+AH436</f>
        <v>22937829.418209255</v>
      </c>
      <c r="M436" s="14">
        <f ca="1">M435*(1+Returns!M436)+AI436</f>
        <v>22939755.393803783</v>
      </c>
      <c r="N436" s="14">
        <f ca="1">N435*(1+Returns!N436)+AJ436-R436-T436</f>
        <v>42345103.49845513</v>
      </c>
      <c r="O436" s="17">
        <f ca="1">(Assumptions!$B$16 / 252)*F435</f>
        <v>3643.9316497787077</v>
      </c>
      <c r="P436" s="17">
        <f t="shared" ca="1" si="89"/>
        <v>36349.930300037347</v>
      </c>
      <c r="Q436" s="16">
        <f t="shared" si="90"/>
        <v>0</v>
      </c>
      <c r="R436" s="17">
        <f t="shared" si="91"/>
        <v>0</v>
      </c>
      <c r="S436" s="19">
        <f t="shared" si="92"/>
        <v>0</v>
      </c>
      <c r="T436" s="20">
        <f ca="1">IF(AND(S436=1,F435&gt;D435),[1]Assumptions!$B$19*(F435-D435),0)</f>
        <v>0</v>
      </c>
      <c r="U436" s="21">
        <f ca="1">OFFSET(Assumptions!$B$6,U$1-1,0)*$E436</f>
        <v>9186506.9179170392</v>
      </c>
      <c r="V436" s="21">
        <f ca="1">OFFSET(Assumptions!$B$6,V$1-1,0)*$E436</f>
        <v>11483133.6473963</v>
      </c>
      <c r="W436" s="21">
        <f ca="1">OFFSET(Assumptions!$B$6,W$1-1,0)*$E436</f>
        <v>5741566.82369815</v>
      </c>
      <c r="X436" s="21">
        <f ca="1">OFFSET(Assumptions!$B$6,X$1-1,0)*$E436</f>
        <v>0</v>
      </c>
      <c r="Y436" s="21">
        <f ca="1">OFFSET(Assumptions!$B$6,Y$1-1,0)*$E436</f>
        <v>0</v>
      </c>
      <c r="Z436" s="21">
        <f ca="1">OFFSET(Assumptions!$B$6,Z$1-1,0)*$E436</f>
        <v>22966267.2947926</v>
      </c>
      <c r="AA436" s="21">
        <f ca="1">OFFSET(Assumptions!$B$6,AA$1-1,0)*$E436</f>
        <v>22966267.2947926</v>
      </c>
      <c r="AB436" s="21">
        <f ca="1">OFFSET(Assumptions!$B$6,AB$1-1,0)*$E436</f>
        <v>42487594.495366305</v>
      </c>
      <c r="AC436" s="24">
        <f t="shared" si="95"/>
        <v>0</v>
      </c>
      <c r="AD436" s="24">
        <f t="shared" si="84"/>
        <v>0</v>
      </c>
      <c r="AE436" s="24">
        <f t="shared" si="84"/>
        <v>0</v>
      </c>
      <c r="AF436" s="24">
        <f t="shared" si="84"/>
        <v>0</v>
      </c>
      <c r="AG436" s="24">
        <f t="shared" si="83"/>
        <v>0</v>
      </c>
      <c r="AH436" s="24">
        <f t="shared" si="83"/>
        <v>0</v>
      </c>
      <c r="AI436" s="24">
        <f t="shared" si="83"/>
        <v>0</v>
      </c>
      <c r="AJ436" s="24">
        <f t="shared" si="93"/>
        <v>0</v>
      </c>
      <c r="AK436" s="26">
        <f t="shared" ca="1" si="94"/>
        <v>9.7048286217260582E-5</v>
      </c>
      <c r="AL436" s="34">
        <f t="shared" ca="1" si="96"/>
        <v>0.14794986543662825</v>
      </c>
    </row>
    <row r="437" spans="1:38" x14ac:dyDescent="0.25">
      <c r="A437" s="4">
        <f t="shared" si="85"/>
        <v>11</v>
      </c>
      <c r="B437" s="4">
        <f t="shared" si="86"/>
        <v>2013</v>
      </c>
      <c r="C437" s="9">
        <v>41596</v>
      </c>
      <c r="D437" s="12">
        <f ca="1">(1+Returns!E437)*D436</f>
        <v>114002398.36139564</v>
      </c>
      <c r="E437" s="12">
        <f t="shared" ca="1" si="87"/>
        <v>114799509.96177098</v>
      </c>
      <c r="F437" s="12">
        <f t="shared" ca="1" si="88"/>
        <v>114759515.74618384</v>
      </c>
      <c r="G437" s="14">
        <f ca="1">G436*(1+Returns!G437)+AC437</f>
        <v>9333807.0264725909</v>
      </c>
      <c r="H437" s="14">
        <f ca="1">H436*(1+Returns!H437)+AD437</f>
        <v>11473340.01508143</v>
      </c>
      <c r="I437" s="14">
        <f ca="1">I436*(1+Returns!I437)+AE437</f>
        <v>5737728.0739582116</v>
      </c>
      <c r="J437" s="14">
        <f ca="1">J436*(1+Returns!J437)+AF437</f>
        <v>0</v>
      </c>
      <c r="K437" s="14">
        <f ca="1">K436*(1+Returns!K437)+AG437</f>
        <v>0</v>
      </c>
      <c r="L437" s="14">
        <f ca="1">L436*(1+Returns!L437)+AH437</f>
        <v>22946255.878372479</v>
      </c>
      <c r="M437" s="14">
        <f ca="1">M436*(1+Returns!M437)+AI437</f>
        <v>22948374.952338483</v>
      </c>
      <c r="N437" s="14">
        <f ca="1">N436*(1+Returns!N437)+AJ437-R437-T437</f>
        <v>42360004.015547775</v>
      </c>
      <c r="O437" s="17">
        <f ca="1">(Assumptions!$B$16 / 252)*F436</f>
        <v>3644.2852871004111</v>
      </c>
      <c r="P437" s="17">
        <f t="shared" ca="1" si="89"/>
        <v>39994.215587137762</v>
      </c>
      <c r="Q437" s="16">
        <f t="shared" si="90"/>
        <v>0</v>
      </c>
      <c r="R437" s="17">
        <f t="shared" si="91"/>
        <v>0</v>
      </c>
      <c r="S437" s="19">
        <f t="shared" si="92"/>
        <v>0</v>
      </c>
      <c r="T437" s="20">
        <f ca="1">IF(AND(S437=1,F436&gt;D436),[1]Assumptions!$B$19*(F436-D436),0)</f>
        <v>0</v>
      </c>
      <c r="U437" s="21">
        <f ca="1">OFFSET(Assumptions!$B$6,U$1-1,0)*$E437</f>
        <v>9183960.796941679</v>
      </c>
      <c r="V437" s="21">
        <f ca="1">OFFSET(Assumptions!$B$6,V$1-1,0)*$E437</f>
        <v>11479950.9961771</v>
      </c>
      <c r="W437" s="21">
        <f ca="1">OFFSET(Assumptions!$B$6,W$1-1,0)*$E437</f>
        <v>5739975.4980885498</v>
      </c>
      <c r="X437" s="21">
        <f ca="1">OFFSET(Assumptions!$B$6,X$1-1,0)*$E437</f>
        <v>0</v>
      </c>
      <c r="Y437" s="21">
        <f ca="1">OFFSET(Assumptions!$B$6,Y$1-1,0)*$E437</f>
        <v>0</v>
      </c>
      <c r="Z437" s="21">
        <f ca="1">OFFSET(Assumptions!$B$6,Z$1-1,0)*$E437</f>
        <v>22959901.992354199</v>
      </c>
      <c r="AA437" s="21">
        <f ca="1">OFFSET(Assumptions!$B$6,AA$1-1,0)*$E437</f>
        <v>22959901.992354199</v>
      </c>
      <c r="AB437" s="21">
        <f ca="1">OFFSET(Assumptions!$B$6,AB$1-1,0)*$E437</f>
        <v>42475818.685855262</v>
      </c>
      <c r="AC437" s="24">
        <f t="shared" si="95"/>
        <v>0</v>
      </c>
      <c r="AD437" s="24">
        <f t="shared" si="84"/>
        <v>0</v>
      </c>
      <c r="AE437" s="24">
        <f t="shared" si="84"/>
        <v>0</v>
      </c>
      <c r="AF437" s="24">
        <f t="shared" si="84"/>
        <v>0</v>
      </c>
      <c r="AG437" s="24">
        <f t="shared" si="83"/>
        <v>0</v>
      </c>
      <c r="AH437" s="24">
        <f t="shared" si="83"/>
        <v>0</v>
      </c>
      <c r="AI437" s="24">
        <f t="shared" si="83"/>
        <v>0</v>
      </c>
      <c r="AJ437" s="24">
        <f t="shared" si="93"/>
        <v>0</v>
      </c>
      <c r="AK437" s="26">
        <f t="shared" ca="1" si="94"/>
        <v>-3.0899256620076088E-4</v>
      </c>
      <c r="AL437" s="34">
        <f t="shared" ca="1" si="96"/>
        <v>0.14759515746183727</v>
      </c>
    </row>
    <row r="438" spans="1:38" x14ac:dyDescent="0.25">
      <c r="A438" s="4">
        <f t="shared" si="85"/>
        <v>11</v>
      </c>
      <c r="B438" s="4">
        <f t="shared" si="86"/>
        <v>2013</v>
      </c>
      <c r="C438" s="9">
        <v>41597</v>
      </c>
      <c r="D438" s="12">
        <f ca="1">(1+Returns!E438)*D437</f>
        <v>114042552.28614648</v>
      </c>
      <c r="E438" s="12">
        <f t="shared" ca="1" si="87"/>
        <v>114548070.08433428</v>
      </c>
      <c r="F438" s="12">
        <f t="shared" ca="1" si="88"/>
        <v>114504432.70951711</v>
      </c>
      <c r="G438" s="14">
        <f ca="1">G437*(1+Returns!G438)+AC438</f>
        <v>9043961.3691587448</v>
      </c>
      <c r="H438" s="14">
        <f ca="1">H437*(1+Returns!H438)+AD438</f>
        <v>11477574.131944684</v>
      </c>
      <c r="I438" s="14">
        <f ca="1">I437*(1+Returns!I438)+AE438</f>
        <v>5739941.623614586</v>
      </c>
      <c r="J438" s="14">
        <f ca="1">J437*(1+Returns!J438)+AF438</f>
        <v>0</v>
      </c>
      <c r="K438" s="14">
        <f ca="1">K437*(1+Returns!K438)+AG438</f>
        <v>0</v>
      </c>
      <c r="L438" s="14">
        <f ca="1">L437*(1+Returns!L438)+AH438</f>
        <v>22954685.434087142</v>
      </c>
      <c r="M438" s="14">
        <f ca="1">M437*(1+Returns!M438)+AI438</f>
        <v>22956997.749651805</v>
      </c>
      <c r="N438" s="14">
        <f ca="1">N437*(1+Returns!N438)+AJ438-R438-T438</f>
        <v>42374909.775877334</v>
      </c>
      <c r="O438" s="17">
        <f ca="1">(Assumptions!$B$16 / 252)*F437</f>
        <v>3643.1592300375823</v>
      </c>
      <c r="P438" s="17">
        <f t="shared" ca="1" si="89"/>
        <v>43637.374817175347</v>
      </c>
      <c r="Q438" s="16">
        <f t="shared" si="90"/>
        <v>0</v>
      </c>
      <c r="R438" s="17">
        <f t="shared" si="91"/>
        <v>0</v>
      </c>
      <c r="S438" s="19">
        <f t="shared" si="92"/>
        <v>0</v>
      </c>
      <c r="T438" s="20">
        <f ca="1">IF(AND(S438=1,F437&gt;D437),[1]Assumptions!$B$19*(F437-D437),0)</f>
        <v>0</v>
      </c>
      <c r="U438" s="21">
        <f ca="1">OFFSET(Assumptions!$B$6,U$1-1,0)*$E438</f>
        <v>9163845.6067467425</v>
      </c>
      <c r="V438" s="21">
        <f ca="1">OFFSET(Assumptions!$B$6,V$1-1,0)*$E438</f>
        <v>11454807.00843343</v>
      </c>
      <c r="W438" s="21">
        <f ca="1">OFFSET(Assumptions!$B$6,W$1-1,0)*$E438</f>
        <v>5727403.5042167148</v>
      </c>
      <c r="X438" s="21">
        <f ca="1">OFFSET(Assumptions!$B$6,X$1-1,0)*$E438</f>
        <v>0</v>
      </c>
      <c r="Y438" s="21">
        <f ca="1">OFFSET(Assumptions!$B$6,Y$1-1,0)*$E438</f>
        <v>0</v>
      </c>
      <c r="Z438" s="21">
        <f ca="1">OFFSET(Assumptions!$B$6,Z$1-1,0)*$E438</f>
        <v>22909614.016866859</v>
      </c>
      <c r="AA438" s="21">
        <f ca="1">OFFSET(Assumptions!$B$6,AA$1-1,0)*$E438</f>
        <v>22909614.016866859</v>
      </c>
      <c r="AB438" s="21">
        <f ca="1">OFFSET(Assumptions!$B$6,AB$1-1,0)*$E438</f>
        <v>42382785.931203686</v>
      </c>
      <c r="AC438" s="24">
        <f t="shared" si="95"/>
        <v>0</v>
      </c>
      <c r="AD438" s="24">
        <f t="shared" si="84"/>
        <v>0</v>
      </c>
      <c r="AE438" s="24">
        <f t="shared" si="84"/>
        <v>0</v>
      </c>
      <c r="AF438" s="24">
        <f t="shared" si="84"/>
        <v>0</v>
      </c>
      <c r="AG438" s="24">
        <f t="shared" si="83"/>
        <v>0</v>
      </c>
      <c r="AH438" s="24">
        <f t="shared" si="83"/>
        <v>0</v>
      </c>
      <c r="AI438" s="24">
        <f t="shared" si="83"/>
        <v>0</v>
      </c>
      <c r="AJ438" s="24">
        <f t="shared" si="93"/>
        <v>0</v>
      </c>
      <c r="AK438" s="26">
        <f t="shared" ca="1" si="94"/>
        <v>-2.222761528820949E-3</v>
      </c>
      <c r="AL438" s="34">
        <f t="shared" ca="1" si="96"/>
        <v>0.14504432709516979</v>
      </c>
    </row>
    <row r="439" spans="1:38" x14ac:dyDescent="0.25">
      <c r="A439" s="4">
        <f t="shared" si="85"/>
        <v>11</v>
      </c>
      <c r="B439" s="4">
        <f t="shared" si="86"/>
        <v>2013</v>
      </c>
      <c r="C439" s="9">
        <v>41598</v>
      </c>
      <c r="D439" s="12">
        <f ca="1">(1+Returns!E439)*D438</f>
        <v>114082720.3539127</v>
      </c>
      <c r="E439" s="12">
        <f t="shared" ca="1" si="87"/>
        <v>114585054.07795292</v>
      </c>
      <c r="F439" s="12">
        <f t="shared" ca="1" si="88"/>
        <v>114537781.64177988</v>
      </c>
      <c r="G439" s="14">
        <f ca="1">G438*(1+Returns!G439)+AC439</f>
        <v>9042525.5846152082</v>
      </c>
      <c r="H439" s="14">
        <f ca="1">H438*(1+Returns!H439)+AD439</f>
        <v>11481809.811364753</v>
      </c>
      <c r="I439" s="14">
        <f ca="1">I438*(1+Returns!I439)+AE439</f>
        <v>5742156.0272330195</v>
      </c>
      <c r="J439" s="14">
        <f ca="1">J438*(1+Returns!J439)+AF439</f>
        <v>0</v>
      </c>
      <c r="K439" s="14">
        <f ca="1">K438*(1+Returns!K439)+AG439</f>
        <v>0</v>
      </c>
      <c r="L439" s="14">
        <f ca="1">L438*(1+Returns!L439)+AH439</f>
        <v>22963118.08649043</v>
      </c>
      <c r="M439" s="14">
        <f ca="1">M438*(1+Returns!M439)+AI439</f>
        <v>22965623.78696071</v>
      </c>
      <c r="N439" s="14">
        <f ca="1">N438*(1+Returns!N439)+AJ439-R439-T439</f>
        <v>42389820.78128881</v>
      </c>
      <c r="O439" s="17">
        <f ca="1">(Assumptions!$B$16 / 252)*F438</f>
        <v>3635.0613558576856</v>
      </c>
      <c r="P439" s="17">
        <f t="shared" ca="1" si="89"/>
        <v>47272.436173033035</v>
      </c>
      <c r="Q439" s="16">
        <f t="shared" si="90"/>
        <v>0</v>
      </c>
      <c r="R439" s="17">
        <f t="shared" si="91"/>
        <v>0</v>
      </c>
      <c r="S439" s="19">
        <f t="shared" si="92"/>
        <v>0</v>
      </c>
      <c r="T439" s="20">
        <f ca="1">IF(AND(S439=1,F438&gt;D438),[1]Assumptions!$B$19*(F438-D438),0)</f>
        <v>0</v>
      </c>
      <c r="U439" s="21">
        <f ca="1">OFFSET(Assumptions!$B$6,U$1-1,0)*$E439</f>
        <v>9166804.3262362331</v>
      </c>
      <c r="V439" s="21">
        <f ca="1">OFFSET(Assumptions!$B$6,V$1-1,0)*$E439</f>
        <v>11458505.407795293</v>
      </c>
      <c r="W439" s="21">
        <f ca="1">OFFSET(Assumptions!$B$6,W$1-1,0)*$E439</f>
        <v>5729252.7038976466</v>
      </c>
      <c r="X439" s="21">
        <f ca="1">OFFSET(Assumptions!$B$6,X$1-1,0)*$E439</f>
        <v>0</v>
      </c>
      <c r="Y439" s="21">
        <f ca="1">OFFSET(Assumptions!$B$6,Y$1-1,0)*$E439</f>
        <v>0</v>
      </c>
      <c r="Z439" s="21">
        <f ca="1">OFFSET(Assumptions!$B$6,Z$1-1,0)*$E439</f>
        <v>22917010.815590587</v>
      </c>
      <c r="AA439" s="21">
        <f ca="1">OFFSET(Assumptions!$B$6,AA$1-1,0)*$E439</f>
        <v>22917010.815590587</v>
      </c>
      <c r="AB439" s="21">
        <f ca="1">OFFSET(Assumptions!$B$6,AB$1-1,0)*$E439</f>
        <v>42396470.00884258</v>
      </c>
      <c r="AC439" s="24">
        <f t="shared" si="95"/>
        <v>0</v>
      </c>
      <c r="AD439" s="24">
        <f t="shared" si="84"/>
        <v>0</v>
      </c>
      <c r="AE439" s="24">
        <f t="shared" si="84"/>
        <v>0</v>
      </c>
      <c r="AF439" s="24">
        <f t="shared" si="84"/>
        <v>0</v>
      </c>
      <c r="AG439" s="24">
        <f t="shared" si="83"/>
        <v>0</v>
      </c>
      <c r="AH439" s="24">
        <f t="shared" si="83"/>
        <v>0</v>
      </c>
      <c r="AI439" s="24">
        <f t="shared" si="83"/>
        <v>0</v>
      </c>
      <c r="AJ439" s="24">
        <f t="shared" si="93"/>
        <v>0</v>
      </c>
      <c r="AK439" s="26">
        <f t="shared" ca="1" si="94"/>
        <v>2.912457751516051E-4</v>
      </c>
      <c r="AL439" s="34">
        <f t="shared" ca="1" si="96"/>
        <v>0.14537781641779768</v>
      </c>
    </row>
    <row r="440" spans="1:38" x14ac:dyDescent="0.25">
      <c r="A440" s="4">
        <f t="shared" si="85"/>
        <v>11</v>
      </c>
      <c r="B440" s="4">
        <f t="shared" si="86"/>
        <v>2013</v>
      </c>
      <c r="C440" s="9">
        <v>41599</v>
      </c>
      <c r="D440" s="12">
        <f ca="1">(1+Returns!E440)*D439</f>
        <v>114122902.56967574</v>
      </c>
      <c r="E440" s="12">
        <f t="shared" ca="1" si="87"/>
        <v>114620686.36388685</v>
      </c>
      <c r="F440" s="12">
        <f t="shared" ca="1" si="88"/>
        <v>114569777.8076617</v>
      </c>
      <c r="G440" s="14">
        <f ca="1">G439*(1+Returns!G440)+AC440</f>
        <v>9039724.0889951959</v>
      </c>
      <c r="H440" s="14">
        <f ca="1">H439*(1+Returns!H440)+AD440</f>
        <v>11486047.05391828</v>
      </c>
      <c r="I440" s="14">
        <f ca="1">I439*(1+Returns!I440)+AE440</f>
        <v>5744371.285142961</v>
      </c>
      <c r="J440" s="14">
        <f ca="1">J439*(1+Returns!J440)+AF440</f>
        <v>0</v>
      </c>
      <c r="K440" s="14">
        <f ca="1">K439*(1+Returns!K440)+AG440</f>
        <v>0</v>
      </c>
      <c r="L440" s="14">
        <f ca="1">L439*(1+Returns!L440)+AH440</f>
        <v>22971553.836719945</v>
      </c>
      <c r="M440" s="14">
        <f ca="1">M439*(1+Returns!M440)+AI440</f>
        <v>22974253.06548262</v>
      </c>
      <c r="N440" s="14">
        <f ca="1">N439*(1+Returns!N440)+AJ440-R440-T440</f>
        <v>42404737.033627853</v>
      </c>
      <c r="O440" s="17">
        <f ca="1">(Assumptions!$B$16 / 252)*F439</f>
        <v>3636.1200521199962</v>
      </c>
      <c r="P440" s="17">
        <f t="shared" ca="1" si="89"/>
        <v>50908.556225153028</v>
      </c>
      <c r="Q440" s="16">
        <f t="shared" si="90"/>
        <v>0</v>
      </c>
      <c r="R440" s="17">
        <f t="shared" si="91"/>
        <v>0</v>
      </c>
      <c r="S440" s="19">
        <f t="shared" si="92"/>
        <v>0</v>
      </c>
      <c r="T440" s="20">
        <f ca="1">IF(AND(S440=1,F439&gt;D439),[1]Assumptions!$B$19*(F439-D439),0)</f>
        <v>0</v>
      </c>
      <c r="U440" s="21">
        <f ca="1">OFFSET(Assumptions!$B$6,U$1-1,0)*$E440</f>
        <v>9169654.9091109484</v>
      </c>
      <c r="V440" s="21">
        <f ca="1">OFFSET(Assumptions!$B$6,V$1-1,0)*$E440</f>
        <v>11462068.636388686</v>
      </c>
      <c r="W440" s="21">
        <f ca="1">OFFSET(Assumptions!$B$6,W$1-1,0)*$E440</f>
        <v>5731034.3181943428</v>
      </c>
      <c r="X440" s="21">
        <f ca="1">OFFSET(Assumptions!$B$6,X$1-1,0)*$E440</f>
        <v>0</v>
      </c>
      <c r="Y440" s="21">
        <f ca="1">OFFSET(Assumptions!$B$6,Y$1-1,0)*$E440</f>
        <v>0</v>
      </c>
      <c r="Z440" s="21">
        <f ca="1">OFFSET(Assumptions!$B$6,Z$1-1,0)*$E440</f>
        <v>22924137.272777371</v>
      </c>
      <c r="AA440" s="21">
        <f ca="1">OFFSET(Assumptions!$B$6,AA$1-1,0)*$E440</f>
        <v>22924137.272777371</v>
      </c>
      <c r="AB440" s="21">
        <f ca="1">OFFSET(Assumptions!$B$6,AB$1-1,0)*$E440</f>
        <v>42409653.954638131</v>
      </c>
      <c r="AC440" s="24">
        <f t="shared" si="95"/>
        <v>0</v>
      </c>
      <c r="AD440" s="24">
        <f t="shared" si="84"/>
        <v>0</v>
      </c>
      <c r="AE440" s="24">
        <f t="shared" si="84"/>
        <v>0</v>
      </c>
      <c r="AF440" s="24">
        <f t="shared" si="84"/>
        <v>0</v>
      </c>
      <c r="AG440" s="24">
        <f t="shared" si="83"/>
        <v>0</v>
      </c>
      <c r="AH440" s="24">
        <f t="shared" si="83"/>
        <v>0</v>
      </c>
      <c r="AI440" s="24">
        <f t="shared" si="83"/>
        <v>0</v>
      </c>
      <c r="AJ440" s="24">
        <f t="shared" si="93"/>
        <v>0</v>
      </c>
      <c r="AK440" s="26">
        <f t="shared" ca="1" si="94"/>
        <v>2.7935031937209587E-4</v>
      </c>
      <c r="AL440" s="34">
        <f t="shared" ca="1" si="96"/>
        <v>0.14569777807661577</v>
      </c>
    </row>
    <row r="441" spans="1:38" x14ac:dyDescent="0.25">
      <c r="A441" s="4">
        <f t="shared" si="85"/>
        <v>11</v>
      </c>
      <c r="B441" s="4">
        <f t="shared" si="86"/>
        <v>2013</v>
      </c>
      <c r="C441" s="9">
        <v>41600</v>
      </c>
      <c r="D441" s="12">
        <f ca="1">(1+Returns!E441)*D440</f>
        <v>114163098.93841882</v>
      </c>
      <c r="E441" s="12">
        <f t="shared" ca="1" si="87"/>
        <v>114824291.96883586</v>
      </c>
      <c r="F441" s="12">
        <f t="shared" ca="1" si="88"/>
        <v>114769746.27680729</v>
      </c>
      <c r="G441" s="14">
        <f ca="1">G440*(1+Returns!G441)+AC441</f>
        <v>9204881.9038898628</v>
      </c>
      <c r="H441" s="14">
        <f ca="1">H440*(1+Returns!H441)+AD441</f>
        <v>11490285.860182123</v>
      </c>
      <c r="I441" s="14">
        <f ca="1">I440*(1+Returns!I441)+AE441</f>
        <v>5746587.3976739869</v>
      </c>
      <c r="J441" s="14">
        <f ca="1">J440*(1+Returns!J441)+AF441</f>
        <v>0</v>
      </c>
      <c r="K441" s="14">
        <f ca="1">K440*(1+Returns!K441)+AG441</f>
        <v>0</v>
      </c>
      <c r="L441" s="14">
        <f ca="1">L440*(1+Returns!L441)+AH441</f>
        <v>22979992.685913704</v>
      </c>
      <c r="M441" s="14">
        <f ca="1">M440*(1+Returns!M441)+AI441</f>
        <v>22982885.586435415</v>
      </c>
      <c r="N441" s="14">
        <f ca="1">N440*(1+Returns!N441)+AJ441-R441-T441</f>
        <v>42419658.534740768</v>
      </c>
      <c r="O441" s="17">
        <f ca="1">(Assumptions!$B$16 / 252)*F440</f>
        <v>3637.1358034178315</v>
      </c>
      <c r="P441" s="17">
        <f t="shared" ca="1" si="89"/>
        <v>54545.692028570862</v>
      </c>
      <c r="Q441" s="16">
        <f t="shared" si="90"/>
        <v>0</v>
      </c>
      <c r="R441" s="17">
        <f t="shared" si="91"/>
        <v>0</v>
      </c>
      <c r="S441" s="19">
        <f t="shared" si="92"/>
        <v>0</v>
      </c>
      <c r="T441" s="20">
        <f ca="1">IF(AND(S441=1,F440&gt;D440),[1]Assumptions!$B$19*(F440-D440),0)</f>
        <v>0</v>
      </c>
      <c r="U441" s="21">
        <f ca="1">OFFSET(Assumptions!$B$6,U$1-1,0)*$E441</f>
        <v>9185943.3575068694</v>
      </c>
      <c r="V441" s="21">
        <f ca="1">OFFSET(Assumptions!$B$6,V$1-1,0)*$E441</f>
        <v>11482429.196883587</v>
      </c>
      <c r="W441" s="21">
        <f ca="1">OFFSET(Assumptions!$B$6,W$1-1,0)*$E441</f>
        <v>5741214.5984417936</v>
      </c>
      <c r="X441" s="21">
        <f ca="1">OFFSET(Assumptions!$B$6,X$1-1,0)*$E441</f>
        <v>0</v>
      </c>
      <c r="Y441" s="21">
        <f ca="1">OFFSET(Assumptions!$B$6,Y$1-1,0)*$E441</f>
        <v>0</v>
      </c>
      <c r="Z441" s="21">
        <f ca="1">OFFSET(Assumptions!$B$6,Z$1-1,0)*$E441</f>
        <v>22964858.393767174</v>
      </c>
      <c r="AA441" s="21">
        <f ca="1">OFFSET(Assumptions!$B$6,AA$1-1,0)*$E441</f>
        <v>22964858.393767174</v>
      </c>
      <c r="AB441" s="21">
        <f ca="1">OFFSET(Assumptions!$B$6,AB$1-1,0)*$E441</f>
        <v>42484988.028469265</v>
      </c>
      <c r="AC441" s="24">
        <f t="shared" si="95"/>
        <v>0</v>
      </c>
      <c r="AD441" s="24">
        <f t="shared" si="84"/>
        <v>0</v>
      </c>
      <c r="AE441" s="24">
        <f t="shared" si="84"/>
        <v>0</v>
      </c>
      <c r="AF441" s="24">
        <f t="shared" si="84"/>
        <v>0</v>
      </c>
      <c r="AG441" s="24">
        <f t="shared" si="83"/>
        <v>0</v>
      </c>
      <c r="AH441" s="24">
        <f t="shared" si="83"/>
        <v>0</v>
      </c>
      <c r="AI441" s="24">
        <f t="shared" si="83"/>
        <v>0</v>
      </c>
      <c r="AJ441" s="24">
        <f t="shared" si="93"/>
        <v>0</v>
      </c>
      <c r="AK441" s="26">
        <f t="shared" ca="1" si="94"/>
        <v>1.7453858510687592E-3</v>
      </c>
      <c r="AL441" s="34">
        <f t="shared" ca="1" si="96"/>
        <v>0.14769746276807161</v>
      </c>
    </row>
    <row r="442" spans="1:38" x14ac:dyDescent="0.25">
      <c r="A442" s="4">
        <f t="shared" si="85"/>
        <v>11</v>
      </c>
      <c r="B442" s="4">
        <f t="shared" si="86"/>
        <v>2013</v>
      </c>
      <c r="C442" s="9">
        <v>41603</v>
      </c>
      <c r="D442" s="12">
        <f ca="1">(1+Returns!E442)*D441</f>
        <v>114203309.4651269</v>
      </c>
      <c r="E442" s="12">
        <f t="shared" ca="1" si="87"/>
        <v>114810124.10897301</v>
      </c>
      <c r="F442" s="12">
        <f t="shared" ca="1" si="88"/>
        <v>114751934.93293566</v>
      </c>
      <c r="G442" s="14">
        <f ca="1">G441*(1+Returns!G442)+AC442</f>
        <v>9152252.2403617669</v>
      </c>
      <c r="H442" s="14">
        <f ca="1">H441*(1+Returns!H442)+AD442</f>
        <v>11494526.230733356</v>
      </c>
      <c r="I442" s="14">
        <f ca="1">I441*(1+Returns!I442)+AE442</f>
        <v>5748804.3651557993</v>
      </c>
      <c r="J442" s="14">
        <f ca="1">J441*(1+Returns!J442)+AF442</f>
        <v>0</v>
      </c>
      <c r="K442" s="14">
        <f ca="1">K441*(1+Returns!K442)+AG442</f>
        <v>0</v>
      </c>
      <c r="L442" s="14">
        <f ca="1">L441*(1+Returns!L442)+AH442</f>
        <v>22988434.635210149</v>
      </c>
      <c r="M442" s="14">
        <f ca="1">M441*(1+Returns!M442)+AI442</f>
        <v>22991521.351037428</v>
      </c>
      <c r="N442" s="14">
        <f ca="1">N441*(1+Returns!N442)+AJ442-R442-T442</f>
        <v>42434585.286474511</v>
      </c>
      <c r="O442" s="17">
        <f ca="1">(Assumptions!$B$16 / 252)*F441</f>
        <v>3643.4840087875332</v>
      </c>
      <c r="P442" s="17">
        <f t="shared" ca="1" si="89"/>
        <v>58189.176037358397</v>
      </c>
      <c r="Q442" s="16">
        <f t="shared" si="90"/>
        <v>0</v>
      </c>
      <c r="R442" s="17">
        <f t="shared" si="91"/>
        <v>0</v>
      </c>
      <c r="S442" s="19">
        <f t="shared" si="92"/>
        <v>0</v>
      </c>
      <c r="T442" s="20">
        <f ca="1">IF(AND(S442=1,F441&gt;D441),[1]Assumptions!$B$19*(F441-D441),0)</f>
        <v>0</v>
      </c>
      <c r="U442" s="21">
        <f ca="1">OFFSET(Assumptions!$B$6,U$1-1,0)*$E442</f>
        <v>9184809.9287178405</v>
      </c>
      <c r="V442" s="21">
        <f ca="1">OFFSET(Assumptions!$B$6,V$1-1,0)*$E442</f>
        <v>11481012.410897302</v>
      </c>
      <c r="W442" s="21">
        <f ca="1">OFFSET(Assumptions!$B$6,W$1-1,0)*$E442</f>
        <v>5740506.2054486508</v>
      </c>
      <c r="X442" s="21">
        <f ca="1">OFFSET(Assumptions!$B$6,X$1-1,0)*$E442</f>
        <v>0</v>
      </c>
      <c r="Y442" s="21">
        <f ca="1">OFFSET(Assumptions!$B$6,Y$1-1,0)*$E442</f>
        <v>0</v>
      </c>
      <c r="Z442" s="21">
        <f ca="1">OFFSET(Assumptions!$B$6,Z$1-1,0)*$E442</f>
        <v>22962024.821794603</v>
      </c>
      <c r="AA442" s="21">
        <f ca="1">OFFSET(Assumptions!$B$6,AA$1-1,0)*$E442</f>
        <v>22962024.821794603</v>
      </c>
      <c r="AB442" s="21">
        <f ca="1">OFFSET(Assumptions!$B$6,AB$1-1,0)*$E442</f>
        <v>42479745.920320012</v>
      </c>
      <c r="AC442" s="24">
        <f t="shared" si="95"/>
        <v>0</v>
      </c>
      <c r="AD442" s="24">
        <f t="shared" si="84"/>
        <v>0</v>
      </c>
      <c r="AE442" s="24">
        <f t="shared" si="84"/>
        <v>0</v>
      </c>
      <c r="AF442" s="24">
        <f t="shared" si="84"/>
        <v>0</v>
      </c>
      <c r="AG442" s="24">
        <f t="shared" si="83"/>
        <v>0</v>
      </c>
      <c r="AH442" s="24">
        <f t="shared" si="83"/>
        <v>0</v>
      </c>
      <c r="AI442" s="24">
        <f t="shared" si="83"/>
        <v>0</v>
      </c>
      <c r="AJ442" s="24">
        <f t="shared" si="93"/>
        <v>0</v>
      </c>
      <c r="AK442" s="26">
        <f t="shared" ca="1" si="94"/>
        <v>-1.5519197741087343E-4</v>
      </c>
      <c r="AL442" s="34">
        <f t="shared" ca="1" si="96"/>
        <v>0.14751934932935518</v>
      </c>
    </row>
    <row r="443" spans="1:38" x14ac:dyDescent="0.25">
      <c r="A443" s="4">
        <f t="shared" si="85"/>
        <v>11</v>
      </c>
      <c r="B443" s="4">
        <f t="shared" si="86"/>
        <v>2013</v>
      </c>
      <c r="C443" s="9">
        <v>41604</v>
      </c>
      <c r="D443" s="12">
        <f ca="1">(1+Returns!E443)*D442</f>
        <v>114243534.15478669</v>
      </c>
      <c r="E443" s="12">
        <f t="shared" ca="1" si="87"/>
        <v>114834835.44406232</v>
      </c>
      <c r="F443" s="12">
        <f t="shared" ca="1" si="88"/>
        <v>114773003.34945567</v>
      </c>
      <c r="G443" s="14">
        <f ca="1">G442*(1+Returns!G443)+AC443</f>
        <v>9138487.7530625556</v>
      </c>
      <c r="H443" s="14">
        <f ca="1">H442*(1+Returns!H443)+AD443</f>
        <v>11498768.166149259</v>
      </c>
      <c r="I443" s="14">
        <f ca="1">I442*(1+Returns!I443)+AE443</f>
        <v>5751022.187918229</v>
      </c>
      <c r="J443" s="14">
        <f ca="1">J442*(1+Returns!J443)+AF443</f>
        <v>0</v>
      </c>
      <c r="K443" s="14">
        <f ca="1">K442*(1+Returns!K443)+AG443</f>
        <v>0</v>
      </c>
      <c r="L443" s="14">
        <f ca="1">L442*(1+Returns!L443)+AH443</f>
        <v>22996879.685748134</v>
      </c>
      <c r="M443" s="14">
        <f ca="1">M442*(1+Returns!M443)+AI443</f>
        <v>23000160.360507451</v>
      </c>
      <c r="N443" s="14">
        <f ca="1">N442*(1+Returns!N443)+AJ443-R443-T443</f>
        <v>42449517.290676683</v>
      </c>
      <c r="O443" s="17">
        <f ca="1">(Assumptions!$B$16 / 252)*F442</f>
        <v>3642.9185692995443</v>
      </c>
      <c r="P443" s="17">
        <f t="shared" ca="1" si="89"/>
        <v>61832.094606657942</v>
      </c>
      <c r="Q443" s="16">
        <f t="shared" si="90"/>
        <v>0</v>
      </c>
      <c r="R443" s="17">
        <f t="shared" si="91"/>
        <v>0</v>
      </c>
      <c r="S443" s="19">
        <f t="shared" si="92"/>
        <v>0</v>
      </c>
      <c r="T443" s="20">
        <f ca="1">IF(AND(S443=1,F442&gt;D442),[1]Assumptions!$B$19*(F442-D442),0)</f>
        <v>0</v>
      </c>
      <c r="U443" s="21">
        <f ca="1">OFFSET(Assumptions!$B$6,U$1-1,0)*$E443</f>
        <v>9186786.8355249856</v>
      </c>
      <c r="V443" s="21">
        <f ca="1">OFFSET(Assumptions!$B$6,V$1-1,0)*$E443</f>
        <v>11483483.544406233</v>
      </c>
      <c r="W443" s="21">
        <f ca="1">OFFSET(Assumptions!$B$6,W$1-1,0)*$E443</f>
        <v>5741741.7722031167</v>
      </c>
      <c r="X443" s="21">
        <f ca="1">OFFSET(Assumptions!$B$6,X$1-1,0)*$E443</f>
        <v>0</v>
      </c>
      <c r="Y443" s="21">
        <f ca="1">OFFSET(Assumptions!$B$6,Y$1-1,0)*$E443</f>
        <v>0</v>
      </c>
      <c r="Z443" s="21">
        <f ca="1">OFFSET(Assumptions!$B$6,Z$1-1,0)*$E443</f>
        <v>22966967.088812467</v>
      </c>
      <c r="AA443" s="21">
        <f ca="1">OFFSET(Assumptions!$B$6,AA$1-1,0)*$E443</f>
        <v>22966967.088812467</v>
      </c>
      <c r="AB443" s="21">
        <f ca="1">OFFSET(Assumptions!$B$6,AB$1-1,0)*$E443</f>
        <v>42488889.11430306</v>
      </c>
      <c r="AC443" s="24">
        <f t="shared" si="95"/>
        <v>0</v>
      </c>
      <c r="AD443" s="24">
        <f t="shared" si="84"/>
        <v>0</v>
      </c>
      <c r="AE443" s="24">
        <f t="shared" si="84"/>
        <v>0</v>
      </c>
      <c r="AF443" s="24">
        <f t="shared" si="84"/>
        <v>0</v>
      </c>
      <c r="AG443" s="24">
        <f t="shared" si="83"/>
        <v>0</v>
      </c>
      <c r="AH443" s="24">
        <f t="shared" si="83"/>
        <v>0</v>
      </c>
      <c r="AI443" s="24">
        <f t="shared" si="83"/>
        <v>0</v>
      </c>
      <c r="AJ443" s="24">
        <f t="shared" si="93"/>
        <v>0</v>
      </c>
      <c r="AK443" s="26">
        <f t="shared" ca="1" si="94"/>
        <v>1.8359966245728998E-4</v>
      </c>
      <c r="AL443" s="34">
        <f t="shared" ca="1" si="96"/>
        <v>0.14773003349455527</v>
      </c>
    </row>
    <row r="444" spans="1:38" x14ac:dyDescent="0.25">
      <c r="A444" s="4">
        <f t="shared" si="85"/>
        <v>11</v>
      </c>
      <c r="B444" s="4">
        <f t="shared" si="86"/>
        <v>2013</v>
      </c>
      <c r="C444" s="9">
        <v>41605</v>
      </c>
      <c r="D444" s="12">
        <f ca="1">(1+Returns!E444)*D443</f>
        <v>114283773.01238668</v>
      </c>
      <c r="E444" s="12">
        <f t="shared" ca="1" si="87"/>
        <v>114942484.60875905</v>
      </c>
      <c r="F444" s="12">
        <f t="shared" ca="1" si="88"/>
        <v>114877008.92674446</v>
      </c>
      <c r="G444" s="14">
        <f ca="1">G443*(1+Returns!G444)+AC444</f>
        <v>9207647.071533259</v>
      </c>
      <c r="H444" s="14">
        <f ca="1">H443*(1+Returns!H444)+AD444</f>
        <v>11503011.667007331</v>
      </c>
      <c r="I444" s="14">
        <f ca="1">I443*(1+Returns!I444)+AE444</f>
        <v>5753240.8662912324</v>
      </c>
      <c r="J444" s="14">
        <f ca="1">J443*(1+Returns!J444)+AF444</f>
        <v>0</v>
      </c>
      <c r="K444" s="14">
        <f ca="1">K443*(1+Returns!K444)+AG444</f>
        <v>0</v>
      </c>
      <c r="L444" s="14">
        <f ca="1">L443*(1+Returns!L444)+AH444</f>
        <v>23005327.838666935</v>
      </c>
      <c r="M444" s="14">
        <f ca="1">M443*(1+Returns!M444)+AI444</f>
        <v>23008802.616064738</v>
      </c>
      <c r="N444" s="14">
        <f ca="1">N443*(1+Returns!N444)+AJ444-R444-T444</f>
        <v>42464454.549195543</v>
      </c>
      <c r="O444" s="17">
        <f ca="1">(Assumptions!$B$16 / 252)*F443</f>
        <v>3643.5874079192276</v>
      </c>
      <c r="P444" s="17">
        <f t="shared" ca="1" si="89"/>
        <v>65475.682014577171</v>
      </c>
      <c r="Q444" s="16">
        <f t="shared" si="90"/>
        <v>0</v>
      </c>
      <c r="R444" s="17">
        <f t="shared" si="91"/>
        <v>0</v>
      </c>
      <c r="S444" s="19">
        <f t="shared" si="92"/>
        <v>0</v>
      </c>
      <c r="T444" s="20">
        <f ca="1">IF(AND(S444=1,F443&gt;D443),[1]Assumptions!$B$19*(F443-D443),0)</f>
        <v>0</v>
      </c>
      <c r="U444" s="21">
        <f ca="1">OFFSET(Assumptions!$B$6,U$1-1,0)*$E444</f>
        <v>9195398.7687007245</v>
      </c>
      <c r="V444" s="21">
        <f ca="1">OFFSET(Assumptions!$B$6,V$1-1,0)*$E444</f>
        <v>11494248.460875906</v>
      </c>
      <c r="W444" s="21">
        <f ca="1">OFFSET(Assumptions!$B$6,W$1-1,0)*$E444</f>
        <v>5747124.230437953</v>
      </c>
      <c r="X444" s="21">
        <f ca="1">OFFSET(Assumptions!$B$6,X$1-1,0)*$E444</f>
        <v>0</v>
      </c>
      <c r="Y444" s="21">
        <f ca="1">OFFSET(Assumptions!$B$6,Y$1-1,0)*$E444</f>
        <v>0</v>
      </c>
      <c r="Z444" s="21">
        <f ca="1">OFFSET(Assumptions!$B$6,Z$1-1,0)*$E444</f>
        <v>22988496.921751812</v>
      </c>
      <c r="AA444" s="21">
        <f ca="1">OFFSET(Assumptions!$B$6,AA$1-1,0)*$E444</f>
        <v>22988496.921751812</v>
      </c>
      <c r="AB444" s="21">
        <f ca="1">OFFSET(Assumptions!$B$6,AB$1-1,0)*$E444</f>
        <v>42528719.305240847</v>
      </c>
      <c r="AC444" s="24">
        <f t="shared" si="95"/>
        <v>0</v>
      </c>
      <c r="AD444" s="24">
        <f t="shared" si="84"/>
        <v>0</v>
      </c>
      <c r="AE444" s="24">
        <f t="shared" si="84"/>
        <v>0</v>
      </c>
      <c r="AF444" s="24">
        <f t="shared" si="84"/>
        <v>0</v>
      </c>
      <c r="AG444" s="24">
        <f t="shared" si="83"/>
        <v>0</v>
      </c>
      <c r="AH444" s="24">
        <f t="shared" si="83"/>
        <v>0</v>
      </c>
      <c r="AI444" s="24">
        <f t="shared" si="83"/>
        <v>0</v>
      </c>
      <c r="AJ444" s="24">
        <f t="shared" si="93"/>
        <v>0</v>
      </c>
      <c r="AK444" s="26">
        <f t="shared" ca="1" si="94"/>
        <v>9.0618502830430714E-4</v>
      </c>
      <c r="AL444" s="34">
        <f t="shared" ca="1" si="96"/>
        <v>0.14877008926744328</v>
      </c>
    </row>
    <row r="445" spans="1:38" x14ac:dyDescent="0.25">
      <c r="A445" s="4">
        <f t="shared" si="85"/>
        <v>11</v>
      </c>
      <c r="B445" s="4">
        <f t="shared" si="86"/>
        <v>2013</v>
      </c>
      <c r="C445" s="9">
        <v>41606</v>
      </c>
      <c r="D445" s="12">
        <f ca="1">(1+Returns!E445)*D444</f>
        <v>114324026.04291709</v>
      </c>
      <c r="E445" s="12">
        <f t="shared" ca="1" si="87"/>
        <v>115048664.48361418</v>
      </c>
      <c r="F445" s="12">
        <f t="shared" ca="1" si="88"/>
        <v>114979541.91242732</v>
      </c>
      <c r="G445" s="14">
        <f ca="1">G444*(1+Returns!G445)+AC445</f>
        <v>9275323.0712087508</v>
      </c>
      <c r="H445" s="14">
        <f ca="1">H444*(1+Returns!H445)+AD445</f>
        <v>11507256.733885283</v>
      </c>
      <c r="I445" s="14">
        <f ca="1">I444*(1+Returns!I445)+AE445</f>
        <v>5755460.4006048953</v>
      </c>
      <c r="J445" s="14">
        <f ca="1">J444*(1+Returns!J445)+AF445</f>
        <v>0</v>
      </c>
      <c r="K445" s="14">
        <f ca="1">K444*(1+Returns!K445)+AG445</f>
        <v>0</v>
      </c>
      <c r="L445" s="14">
        <f ca="1">L444*(1+Returns!L445)+AH445</f>
        <v>23013779.095106244</v>
      </c>
      <c r="M445" s="14">
        <f ca="1">M444*(1+Returns!M445)+AI445</f>
        <v>23017448.118928999</v>
      </c>
      <c r="N445" s="14">
        <f ca="1">N444*(1+Returns!N445)+AJ445-R445-T445</f>
        <v>42479397.063879989</v>
      </c>
      <c r="O445" s="17">
        <f ca="1">(Assumptions!$B$16 / 252)*F444</f>
        <v>3646.8891722776016</v>
      </c>
      <c r="P445" s="17">
        <f t="shared" ca="1" si="89"/>
        <v>69122.571186854766</v>
      </c>
      <c r="Q445" s="16">
        <f t="shared" si="90"/>
        <v>0</v>
      </c>
      <c r="R445" s="17">
        <f t="shared" si="91"/>
        <v>0</v>
      </c>
      <c r="S445" s="19">
        <f t="shared" si="92"/>
        <v>0</v>
      </c>
      <c r="T445" s="20">
        <f ca="1">IF(AND(S445=1,F444&gt;D444),[1]Assumptions!$B$19*(F444-D444),0)</f>
        <v>0</v>
      </c>
      <c r="U445" s="21">
        <f ca="1">OFFSET(Assumptions!$B$6,U$1-1,0)*$E445</f>
        <v>9203893.1586891338</v>
      </c>
      <c r="V445" s="21">
        <f ca="1">OFFSET(Assumptions!$B$6,V$1-1,0)*$E445</f>
        <v>11504866.448361419</v>
      </c>
      <c r="W445" s="21">
        <f ca="1">OFFSET(Assumptions!$B$6,W$1-1,0)*$E445</f>
        <v>5752433.2241807096</v>
      </c>
      <c r="X445" s="21">
        <f ca="1">OFFSET(Assumptions!$B$6,X$1-1,0)*$E445</f>
        <v>0</v>
      </c>
      <c r="Y445" s="21">
        <f ca="1">OFFSET(Assumptions!$B$6,Y$1-1,0)*$E445</f>
        <v>0</v>
      </c>
      <c r="Z445" s="21">
        <f ca="1">OFFSET(Assumptions!$B$6,Z$1-1,0)*$E445</f>
        <v>23009732.896722838</v>
      </c>
      <c r="AA445" s="21">
        <f ca="1">OFFSET(Assumptions!$B$6,AA$1-1,0)*$E445</f>
        <v>23009732.896722838</v>
      </c>
      <c r="AB445" s="21">
        <f ca="1">OFFSET(Assumptions!$B$6,AB$1-1,0)*$E445</f>
        <v>42568005.858937241</v>
      </c>
      <c r="AC445" s="24">
        <f t="shared" si="95"/>
        <v>0</v>
      </c>
      <c r="AD445" s="24">
        <f t="shared" si="84"/>
        <v>0</v>
      </c>
      <c r="AE445" s="24">
        <f t="shared" si="84"/>
        <v>0</v>
      </c>
      <c r="AF445" s="24">
        <f t="shared" si="84"/>
        <v>0</v>
      </c>
      <c r="AG445" s="24">
        <f t="shared" si="83"/>
        <v>0</v>
      </c>
      <c r="AH445" s="24">
        <f t="shared" si="83"/>
        <v>0</v>
      </c>
      <c r="AI445" s="24">
        <f t="shared" si="83"/>
        <v>0</v>
      </c>
      <c r="AJ445" s="24">
        <f t="shared" si="93"/>
        <v>0</v>
      </c>
      <c r="AK445" s="26">
        <f t="shared" ca="1" si="94"/>
        <v>8.9254574645347695E-4</v>
      </c>
      <c r="AL445" s="34">
        <f t="shared" ca="1" si="96"/>
        <v>0.14979541912427186</v>
      </c>
    </row>
    <row r="446" spans="1:38" x14ac:dyDescent="0.25">
      <c r="A446" s="4">
        <f t="shared" si="85"/>
        <v>11</v>
      </c>
      <c r="B446" s="4">
        <f t="shared" si="86"/>
        <v>2013</v>
      </c>
      <c r="C446" s="9">
        <v>41607</v>
      </c>
      <c r="D446" s="12">
        <f ca="1">(1+Returns!E446)*D445</f>
        <v>114366323.64607246</v>
      </c>
      <c r="E446" s="12">
        <f t="shared" ca="1" si="87"/>
        <v>115042818.35917658</v>
      </c>
      <c r="F446" s="12">
        <f t="shared" ca="1" si="88"/>
        <v>114970045.64380203</v>
      </c>
      <c r="G446" s="14">
        <f ca="1">G445*(1+Returns!G446)+AC446</f>
        <v>9229019.9294461515</v>
      </c>
      <c r="H446" s="14">
        <f ca="1">H445*(1+Returns!H446)+AD446</f>
        <v>11511717.029335318</v>
      </c>
      <c r="I446" s="14">
        <f ca="1">I445*(1+Returns!I446)+AE446</f>
        <v>5757792.264314279</v>
      </c>
      <c r="J446" s="14">
        <f ca="1">J445*(1+Returns!J446)+AF446</f>
        <v>0</v>
      </c>
      <c r="K446" s="14">
        <f ca="1">K445*(1+Returns!K446)+AG446</f>
        <v>0</v>
      </c>
      <c r="L446" s="14">
        <f ca="1">L445*(1+Returns!L446)+AH446</f>
        <v>23022658.915174212</v>
      </c>
      <c r="M446" s="14">
        <f ca="1">M445*(1+Returns!M446)+AI446</f>
        <v>23026531.639380686</v>
      </c>
      <c r="N446" s="14">
        <f ca="1">N445*(1+Returns!N446)+AJ446-R446-T446</f>
        <v>42495098.581525914</v>
      </c>
      <c r="O446" s="17">
        <f ca="1">(Assumptions!$B$16 / 252)*F445</f>
        <v>3650.1441876961053</v>
      </c>
      <c r="P446" s="17">
        <f t="shared" ca="1" si="89"/>
        <v>72772.715374550869</v>
      </c>
      <c r="Q446" s="16">
        <f t="shared" si="90"/>
        <v>0</v>
      </c>
      <c r="R446" s="17">
        <f t="shared" si="91"/>
        <v>0</v>
      </c>
      <c r="S446" s="19">
        <f t="shared" si="92"/>
        <v>0</v>
      </c>
      <c r="T446" s="20">
        <f ca="1">IF(AND(S446=1,F445&gt;D445),[1]Assumptions!$B$19*(F445-D445),0)</f>
        <v>0</v>
      </c>
      <c r="U446" s="21">
        <f ca="1">OFFSET(Assumptions!$B$6,U$1-1,0)*$E446</f>
        <v>9203425.4687341265</v>
      </c>
      <c r="V446" s="21">
        <f ca="1">OFFSET(Assumptions!$B$6,V$1-1,0)*$E446</f>
        <v>11504281.835917659</v>
      </c>
      <c r="W446" s="21">
        <f ca="1">OFFSET(Assumptions!$B$6,W$1-1,0)*$E446</f>
        <v>5752140.9179588296</v>
      </c>
      <c r="X446" s="21">
        <f ca="1">OFFSET(Assumptions!$B$6,X$1-1,0)*$E446</f>
        <v>0</v>
      </c>
      <c r="Y446" s="21">
        <f ca="1">OFFSET(Assumptions!$B$6,Y$1-1,0)*$E446</f>
        <v>0</v>
      </c>
      <c r="Z446" s="21">
        <f ca="1">OFFSET(Assumptions!$B$6,Z$1-1,0)*$E446</f>
        <v>23008563.671835318</v>
      </c>
      <c r="AA446" s="21">
        <f ca="1">OFFSET(Assumptions!$B$6,AA$1-1,0)*$E446</f>
        <v>23008563.671835318</v>
      </c>
      <c r="AB446" s="21">
        <f ca="1">OFFSET(Assumptions!$B$6,AB$1-1,0)*$E446</f>
        <v>42565842.792895332</v>
      </c>
      <c r="AC446" s="24">
        <f t="shared" si="95"/>
        <v>0</v>
      </c>
      <c r="AD446" s="24">
        <f t="shared" si="84"/>
        <v>0</v>
      </c>
      <c r="AE446" s="24">
        <f t="shared" si="84"/>
        <v>0</v>
      </c>
      <c r="AF446" s="24">
        <f t="shared" si="84"/>
        <v>0</v>
      </c>
      <c r="AG446" s="24">
        <f t="shared" si="83"/>
        <v>0</v>
      </c>
      <c r="AH446" s="24">
        <f t="shared" si="83"/>
        <v>0</v>
      </c>
      <c r="AI446" s="24">
        <f t="shared" si="83"/>
        <v>0</v>
      </c>
      <c r="AJ446" s="24">
        <f t="shared" si="93"/>
        <v>0</v>
      </c>
      <c r="AK446" s="26">
        <f t="shared" ca="1" si="94"/>
        <v>-8.2590941547833197E-5</v>
      </c>
      <c r="AL446" s="34">
        <f t="shared" ca="1" si="96"/>
        <v>0.1497004564380191</v>
      </c>
    </row>
    <row r="447" spans="1:38" x14ac:dyDescent="0.25">
      <c r="A447" s="4">
        <f t="shared" si="85"/>
        <v>12</v>
      </c>
      <c r="B447" s="4">
        <f t="shared" si="86"/>
        <v>2013</v>
      </c>
      <c r="C447" s="9">
        <v>41610</v>
      </c>
      <c r="D447" s="12">
        <f ca="1">(1+Returns!E447)*D446</f>
        <v>114408636.89849505</v>
      </c>
      <c r="E447" s="12">
        <f t="shared" ca="1" si="87"/>
        <v>115029486.10126501</v>
      </c>
      <c r="F447" s="12">
        <f t="shared" ca="1" si="88"/>
        <v>115025836.25854616</v>
      </c>
      <c r="G447" s="14">
        <f ca="1">G446*(1+Returns!G447)+AC447</f>
        <v>9222393.4206122179</v>
      </c>
      <c r="H447" s="14">
        <f ca="1">H446*(1+Returns!H447)+AD447</f>
        <v>11508743.860210281</v>
      </c>
      <c r="I447" s="14">
        <f ca="1">I446*(1+Returns!I447)+AE447</f>
        <v>5754473.726438567</v>
      </c>
      <c r="J447" s="14">
        <f ca="1">J446*(1+Returns!J447)+AF447</f>
        <v>0</v>
      </c>
      <c r="K447" s="14">
        <f ca="1">K446*(1+Returns!K447)+AG447</f>
        <v>0</v>
      </c>
      <c r="L447" s="14">
        <f ca="1">L446*(1+Returns!L447)+AH447</f>
        <v>23017446.918163881</v>
      </c>
      <c r="M447" s="14">
        <f ca="1">M446*(1+Returns!M447)+AI447</f>
        <v>23017650.776973866</v>
      </c>
      <c r="N447" s="14">
        <f ca="1">N446*(1+Returns!N447)+AJ447-R447-T447</f>
        <v>42508777.398866199</v>
      </c>
      <c r="O447" s="17">
        <f ca="1">(Assumptions!$B$16 / 252)*F446</f>
        <v>3649.8427188508581</v>
      </c>
      <c r="P447" s="17">
        <f t="shared" ca="1" si="89"/>
        <v>3649.8427188508649</v>
      </c>
      <c r="Q447" s="16">
        <f t="shared" si="90"/>
        <v>1</v>
      </c>
      <c r="R447" s="17">
        <f t="shared" ca="1" si="91"/>
        <v>72772.715374550869</v>
      </c>
      <c r="S447" s="19">
        <f t="shared" si="92"/>
        <v>0</v>
      </c>
      <c r="T447" s="20">
        <f ca="1">IF(AND(S447=1,F446&gt;D446),[1]Assumptions!$B$19*(F446-D446),0)</f>
        <v>0</v>
      </c>
      <c r="U447" s="21">
        <f ca="1">OFFSET(Assumptions!$B$6,U$1-1,0)*$E447</f>
        <v>9202358.8881012015</v>
      </c>
      <c r="V447" s="21">
        <f ca="1">OFFSET(Assumptions!$B$6,V$1-1,0)*$E447</f>
        <v>11502948.610126503</v>
      </c>
      <c r="W447" s="21">
        <f ca="1">OFFSET(Assumptions!$B$6,W$1-1,0)*$E447</f>
        <v>5751474.3050632514</v>
      </c>
      <c r="X447" s="21">
        <f ca="1">OFFSET(Assumptions!$B$6,X$1-1,0)*$E447</f>
        <v>0</v>
      </c>
      <c r="Y447" s="21">
        <f ca="1">OFFSET(Assumptions!$B$6,Y$1-1,0)*$E447</f>
        <v>0</v>
      </c>
      <c r="Z447" s="21">
        <f ca="1">OFFSET(Assumptions!$B$6,Z$1-1,0)*$E447</f>
        <v>23005897.220253006</v>
      </c>
      <c r="AA447" s="21">
        <f ca="1">OFFSET(Assumptions!$B$6,AA$1-1,0)*$E447</f>
        <v>23005897.220253006</v>
      </c>
      <c r="AB447" s="21">
        <f ca="1">OFFSET(Assumptions!$B$6,AB$1-1,0)*$E447</f>
        <v>42560909.857468054</v>
      </c>
      <c r="AC447" s="24">
        <f t="shared" ca="1" si="95"/>
        <v>-25594.460712024942</v>
      </c>
      <c r="AD447" s="24">
        <f t="shared" ca="1" si="84"/>
        <v>-7435.1934176590294</v>
      </c>
      <c r="AE447" s="24">
        <f t="shared" ca="1" si="84"/>
        <v>-5651.3463554494083</v>
      </c>
      <c r="AF447" s="24">
        <f t="shared" ca="1" si="84"/>
        <v>0</v>
      </c>
      <c r="AG447" s="24">
        <f t="shared" ca="1" si="83"/>
        <v>0</v>
      </c>
      <c r="AH447" s="24">
        <f t="shared" ca="1" si="83"/>
        <v>-14095.243338894099</v>
      </c>
      <c r="AI447" s="24">
        <f t="shared" ca="1" si="83"/>
        <v>-17967.967545367777</v>
      </c>
      <c r="AJ447" s="24">
        <f t="shared" ca="1" si="93"/>
        <v>70744.211369395256</v>
      </c>
      <c r="AK447" s="26">
        <f t="shared" ca="1" si="94"/>
        <v>4.8526217791522441E-4</v>
      </c>
      <c r="AL447" s="34">
        <f t="shared" ca="1" si="96"/>
        <v>0.15025836258546033</v>
      </c>
    </row>
    <row r="448" spans="1:38" x14ac:dyDescent="0.25">
      <c r="A448" s="4">
        <f t="shared" si="85"/>
        <v>12</v>
      </c>
      <c r="B448" s="4">
        <f t="shared" si="86"/>
        <v>2013</v>
      </c>
      <c r="C448" s="9">
        <v>41611</v>
      </c>
      <c r="D448" s="12">
        <f ca="1">(1+Returns!E448)*D447</f>
        <v>114450965.80597477</v>
      </c>
      <c r="E448" s="12">
        <f t="shared" ca="1" si="87"/>
        <v>115120492.36534426</v>
      </c>
      <c r="F448" s="12">
        <f t="shared" ca="1" si="88"/>
        <v>115113190.90877593</v>
      </c>
      <c r="G448" s="14">
        <f ca="1">G447*(1+Returns!G448)+AC448</f>
        <v>9272930.13574991</v>
      </c>
      <c r="H448" s="14">
        <f ca="1">H447*(1+Returns!H448)+AD448</f>
        <v>11513204.732081173</v>
      </c>
      <c r="I448" s="14">
        <f ca="1">I447*(1+Returns!I448)+AE448</f>
        <v>5756805.1903902385</v>
      </c>
      <c r="J448" s="14">
        <f ca="1">J447*(1+Returns!J448)+AF448</f>
        <v>0</v>
      </c>
      <c r="K448" s="14">
        <f ca="1">K447*(1+Returns!K448)+AG448</f>
        <v>0</v>
      </c>
      <c r="L448" s="14">
        <f ca="1">L447*(1+Returns!L448)+AH448</f>
        <v>23026328.15345395</v>
      </c>
      <c r="M448" s="14">
        <f ca="1">M447*(1+Returns!M448)+AI448</f>
        <v>23026734.377401773</v>
      </c>
      <c r="N448" s="14">
        <f ca="1">N447*(1+Returns!N448)+AJ448-R448-T448</f>
        <v>42524489.776267208</v>
      </c>
      <c r="O448" s="17">
        <f ca="1">(Assumptions!$B$16 / 252)*F447</f>
        <v>3651.6138494776555</v>
      </c>
      <c r="P448" s="17">
        <f t="shared" ca="1" si="89"/>
        <v>7301.45656832852</v>
      </c>
      <c r="Q448" s="16">
        <f t="shared" si="90"/>
        <v>0</v>
      </c>
      <c r="R448" s="17">
        <f t="shared" si="91"/>
        <v>0</v>
      </c>
      <c r="S448" s="19">
        <f t="shared" si="92"/>
        <v>0</v>
      </c>
      <c r="T448" s="20">
        <f ca="1">IF(AND(S448=1,F447&gt;D447),[1]Assumptions!$B$19*(F447-D447),0)</f>
        <v>0</v>
      </c>
      <c r="U448" s="21">
        <f ca="1">OFFSET(Assumptions!$B$6,U$1-1,0)*$E448</f>
        <v>9209639.3892275412</v>
      </c>
      <c r="V448" s="21">
        <f ca="1">OFFSET(Assumptions!$B$6,V$1-1,0)*$E448</f>
        <v>11512049.236534426</v>
      </c>
      <c r="W448" s="21">
        <f ca="1">OFFSET(Assumptions!$B$6,W$1-1,0)*$E448</f>
        <v>5756024.618267213</v>
      </c>
      <c r="X448" s="21">
        <f ca="1">OFFSET(Assumptions!$B$6,X$1-1,0)*$E448</f>
        <v>0</v>
      </c>
      <c r="Y448" s="21">
        <f ca="1">OFFSET(Assumptions!$B$6,Y$1-1,0)*$E448</f>
        <v>0</v>
      </c>
      <c r="Z448" s="21">
        <f ca="1">OFFSET(Assumptions!$B$6,Z$1-1,0)*$E448</f>
        <v>23024098.473068852</v>
      </c>
      <c r="AA448" s="21">
        <f ca="1">OFFSET(Assumptions!$B$6,AA$1-1,0)*$E448</f>
        <v>23024098.473068852</v>
      </c>
      <c r="AB448" s="21">
        <f ca="1">OFFSET(Assumptions!$B$6,AB$1-1,0)*$E448</f>
        <v>42594582.175177373</v>
      </c>
      <c r="AC448" s="24">
        <f t="shared" si="95"/>
        <v>0</v>
      </c>
      <c r="AD448" s="24">
        <f t="shared" si="84"/>
        <v>0</v>
      </c>
      <c r="AE448" s="24">
        <f t="shared" si="84"/>
        <v>0</v>
      </c>
      <c r="AF448" s="24">
        <f t="shared" si="84"/>
        <v>0</v>
      </c>
      <c r="AG448" s="24">
        <f t="shared" si="84"/>
        <v>0</v>
      </c>
      <c r="AH448" s="24">
        <f t="shared" si="84"/>
        <v>0</v>
      </c>
      <c r="AI448" s="24">
        <f t="shared" si="84"/>
        <v>0</v>
      </c>
      <c r="AJ448" s="24">
        <f t="shared" si="93"/>
        <v>0</v>
      </c>
      <c r="AK448" s="26">
        <f t="shared" ca="1" si="94"/>
        <v>7.5943503712871951E-4</v>
      </c>
      <c r="AL448" s="34">
        <f t="shared" ca="1" si="96"/>
        <v>0.15113190908775809</v>
      </c>
    </row>
    <row r="449" spans="1:38" x14ac:dyDescent="0.25">
      <c r="A449" s="4">
        <f t="shared" si="85"/>
        <v>12</v>
      </c>
      <c r="B449" s="4">
        <f t="shared" si="86"/>
        <v>2013</v>
      </c>
      <c r="C449" s="9">
        <v>41612</v>
      </c>
      <c r="D449" s="12">
        <f ca="1">(1+Returns!E449)*D448</f>
        <v>114493310.37430367</v>
      </c>
      <c r="E449" s="12">
        <f t="shared" ca="1" si="87"/>
        <v>115185881.81926137</v>
      </c>
      <c r="F449" s="12">
        <f t="shared" ca="1" si="88"/>
        <v>115174925.97568007</v>
      </c>
      <c r="G449" s="14">
        <f ca="1">G448*(1+Returns!G449)+AC449</f>
        <v>9297834.547812419</v>
      </c>
      <c r="H449" s="14">
        <f ca="1">H448*(1+Returns!H449)+AD449</f>
        <v>11517667.333018076</v>
      </c>
      <c r="I449" s="14">
        <f ca="1">I448*(1+Returns!I449)+AE449</f>
        <v>5759137.5989502994</v>
      </c>
      <c r="J449" s="14">
        <f ca="1">J448*(1+Returns!J449)+AF449</f>
        <v>0</v>
      </c>
      <c r="K449" s="14">
        <f ca="1">K448*(1+Returns!K449)+AG449</f>
        <v>0</v>
      </c>
      <c r="L449" s="14">
        <f ca="1">L448*(1+Returns!L449)+AH449</f>
        <v>23035212.815550674</v>
      </c>
      <c r="M449" s="14">
        <f ca="1">M448*(1+Returns!M449)+AI449</f>
        <v>23035821.562548101</v>
      </c>
      <c r="N449" s="14">
        <f ca="1">N448*(1+Returns!N449)+AJ449-R449-T449</f>
        <v>42540207.961381793</v>
      </c>
      <c r="O449" s="17">
        <f ca="1">(Assumptions!$B$16 / 252)*F448</f>
        <v>3654.3870129770135</v>
      </c>
      <c r="P449" s="17">
        <f t="shared" ca="1" si="89"/>
        <v>10955.843581305533</v>
      </c>
      <c r="Q449" s="16">
        <f t="shared" si="90"/>
        <v>0</v>
      </c>
      <c r="R449" s="17">
        <f t="shared" si="91"/>
        <v>0</v>
      </c>
      <c r="S449" s="19">
        <f t="shared" si="92"/>
        <v>0</v>
      </c>
      <c r="T449" s="20">
        <f ca="1">IF(AND(S449=1,F448&gt;D448),[1]Assumptions!$B$19*(F448-D448),0)</f>
        <v>0</v>
      </c>
      <c r="U449" s="21">
        <f ca="1">OFFSET(Assumptions!$B$6,U$1-1,0)*$E449</f>
        <v>9214870.5455409102</v>
      </c>
      <c r="V449" s="21">
        <f ca="1">OFFSET(Assumptions!$B$6,V$1-1,0)*$E449</f>
        <v>11518588.181926139</v>
      </c>
      <c r="W449" s="21">
        <f ca="1">OFFSET(Assumptions!$B$6,W$1-1,0)*$E449</f>
        <v>5759294.0909630693</v>
      </c>
      <c r="X449" s="21">
        <f ca="1">OFFSET(Assumptions!$B$6,X$1-1,0)*$E449</f>
        <v>0</v>
      </c>
      <c r="Y449" s="21">
        <f ca="1">OFFSET(Assumptions!$B$6,Y$1-1,0)*$E449</f>
        <v>0</v>
      </c>
      <c r="Z449" s="21">
        <f ca="1">OFFSET(Assumptions!$B$6,Z$1-1,0)*$E449</f>
        <v>23037176.363852277</v>
      </c>
      <c r="AA449" s="21">
        <f ca="1">OFFSET(Assumptions!$B$6,AA$1-1,0)*$E449</f>
        <v>23037176.363852277</v>
      </c>
      <c r="AB449" s="21">
        <f ca="1">OFFSET(Assumptions!$B$6,AB$1-1,0)*$E449</f>
        <v>42618776.273126706</v>
      </c>
      <c r="AC449" s="24">
        <f t="shared" si="95"/>
        <v>0</v>
      </c>
      <c r="AD449" s="24">
        <f t="shared" ref="AD449:AI512" si="97">IF($Q449=1,V448-H448,0)</f>
        <v>0</v>
      </c>
      <c r="AE449" s="24">
        <f t="shared" si="97"/>
        <v>0</v>
      </c>
      <c r="AF449" s="24">
        <f t="shared" si="97"/>
        <v>0</v>
      </c>
      <c r="AG449" s="24">
        <f t="shared" si="97"/>
        <v>0</v>
      </c>
      <c r="AH449" s="24">
        <f t="shared" si="97"/>
        <v>0</v>
      </c>
      <c r="AI449" s="24">
        <f t="shared" si="97"/>
        <v>0</v>
      </c>
      <c r="AJ449" s="24">
        <f t="shared" si="93"/>
        <v>0</v>
      </c>
      <c r="AK449" s="26">
        <f t="shared" ca="1" si="94"/>
        <v>5.362988065640284E-4</v>
      </c>
      <c r="AL449" s="34">
        <f t="shared" ca="1" si="96"/>
        <v>0.15174925975679954</v>
      </c>
    </row>
    <row r="450" spans="1:38" x14ac:dyDescent="0.25">
      <c r="A450" s="4">
        <f t="shared" si="85"/>
        <v>12</v>
      </c>
      <c r="B450" s="4">
        <f t="shared" si="86"/>
        <v>2013</v>
      </c>
      <c r="C450" s="9">
        <v>41613</v>
      </c>
      <c r="D450" s="12">
        <f ca="1">(1+Returns!E450)*D449</f>
        <v>114535670.60927597</v>
      </c>
      <c r="E450" s="12">
        <f t="shared" ca="1" si="87"/>
        <v>115315383.35460308</v>
      </c>
      <c r="F450" s="12">
        <f t="shared" ca="1" si="88"/>
        <v>115300771.16416541</v>
      </c>
      <c r="G450" s="14">
        <f ca="1">G449*(1+Returns!G450)+AC450</f>
        <v>9386835.5424500145</v>
      </c>
      <c r="H450" s="14">
        <f ca="1">H449*(1+Returns!H450)+AD450</f>
        <v>11522131.663691189</v>
      </c>
      <c r="I450" s="14">
        <f ca="1">I449*(1+Returns!I450)+AE450</f>
        <v>5761470.9525014637</v>
      </c>
      <c r="J450" s="14">
        <f ca="1">J449*(1+Returns!J450)+AF450</f>
        <v>0</v>
      </c>
      <c r="K450" s="14">
        <f ca="1">K449*(1+Returns!K450)+AG450</f>
        <v>0</v>
      </c>
      <c r="L450" s="14">
        <f ca="1">L449*(1+Returns!L450)+AH450</f>
        <v>23044100.905776277</v>
      </c>
      <c r="M450" s="14">
        <f ca="1">M449*(1+Returns!M450)+AI450</f>
        <v>23044912.33382751</v>
      </c>
      <c r="N450" s="14">
        <f ca="1">N449*(1+Returns!N450)+AJ450-R450-T450</f>
        <v>42555931.956356637</v>
      </c>
      <c r="O450" s="17">
        <f ca="1">(Assumptions!$B$16 / 252)*F449</f>
        <v>3656.3468563707956</v>
      </c>
      <c r="P450" s="17">
        <f t="shared" ca="1" si="89"/>
        <v>14612.190437676329</v>
      </c>
      <c r="Q450" s="16">
        <f t="shared" si="90"/>
        <v>0</v>
      </c>
      <c r="R450" s="17">
        <f t="shared" si="91"/>
        <v>0</v>
      </c>
      <c r="S450" s="19">
        <f t="shared" si="92"/>
        <v>0</v>
      </c>
      <c r="T450" s="20">
        <f ca="1">IF(AND(S450=1,F449&gt;D449),[1]Assumptions!$B$19*(F449-D449),0)</f>
        <v>0</v>
      </c>
      <c r="U450" s="21">
        <f ca="1">OFFSET(Assumptions!$B$6,U$1-1,0)*$E450</f>
        <v>9225230.6683682464</v>
      </c>
      <c r="V450" s="21">
        <f ca="1">OFFSET(Assumptions!$B$6,V$1-1,0)*$E450</f>
        <v>11531538.335460309</v>
      </c>
      <c r="W450" s="21">
        <f ca="1">OFFSET(Assumptions!$B$6,W$1-1,0)*$E450</f>
        <v>5765769.1677301545</v>
      </c>
      <c r="X450" s="21">
        <f ca="1">OFFSET(Assumptions!$B$6,X$1-1,0)*$E450</f>
        <v>0</v>
      </c>
      <c r="Y450" s="21">
        <f ca="1">OFFSET(Assumptions!$B$6,Y$1-1,0)*$E450</f>
        <v>0</v>
      </c>
      <c r="Z450" s="21">
        <f ca="1">OFFSET(Assumptions!$B$6,Z$1-1,0)*$E450</f>
        <v>23063076.670920618</v>
      </c>
      <c r="AA450" s="21">
        <f ca="1">OFFSET(Assumptions!$B$6,AA$1-1,0)*$E450</f>
        <v>23063076.670920618</v>
      </c>
      <c r="AB450" s="21">
        <f ca="1">OFFSET(Assumptions!$B$6,AB$1-1,0)*$E450</f>
        <v>42666691.841203138</v>
      </c>
      <c r="AC450" s="24">
        <f t="shared" si="95"/>
        <v>0</v>
      </c>
      <c r="AD450" s="24">
        <f t="shared" si="97"/>
        <v>0</v>
      </c>
      <c r="AE450" s="24">
        <f t="shared" si="97"/>
        <v>0</v>
      </c>
      <c r="AF450" s="24">
        <f t="shared" si="97"/>
        <v>0</v>
      </c>
      <c r="AG450" s="24">
        <f t="shared" si="97"/>
        <v>0</v>
      </c>
      <c r="AH450" s="24">
        <f t="shared" si="97"/>
        <v>0</v>
      </c>
      <c r="AI450" s="24">
        <f t="shared" si="97"/>
        <v>0</v>
      </c>
      <c r="AJ450" s="24">
        <f t="shared" si="93"/>
        <v>0</v>
      </c>
      <c r="AK450" s="26">
        <f t="shared" ca="1" si="94"/>
        <v>1.0926439710663427E-3</v>
      </c>
      <c r="AL450" s="34">
        <f t="shared" ca="1" si="96"/>
        <v>0.15300771164165283</v>
      </c>
    </row>
    <row r="451" spans="1:38" x14ac:dyDescent="0.25">
      <c r="A451" s="4">
        <f t="shared" si="85"/>
        <v>12</v>
      </c>
      <c r="B451" s="4">
        <f t="shared" si="86"/>
        <v>2013</v>
      </c>
      <c r="C451" s="9">
        <v>41614</v>
      </c>
      <c r="D451" s="12">
        <f ca="1">(1+Returns!E451)*D450</f>
        <v>114578046.516688</v>
      </c>
      <c r="E451" s="12">
        <f t="shared" ca="1" si="87"/>
        <v>115295333.71005124</v>
      </c>
      <c r="F451" s="12">
        <f t="shared" ca="1" si="88"/>
        <v>115277061.17767185</v>
      </c>
      <c r="G451" s="14">
        <f ca="1">G450*(1+Returns!G451)+AC451</f>
        <v>9326269.8524057269</v>
      </c>
      <c r="H451" s="14">
        <f ca="1">H450*(1+Returns!H451)+AD451</f>
        <v>11526597.724770971</v>
      </c>
      <c r="I451" s="14">
        <f ca="1">I450*(1+Returns!I451)+AE451</f>
        <v>5763805.2514266018</v>
      </c>
      <c r="J451" s="14">
        <f ca="1">J450*(1+Returns!J451)+AF451</f>
        <v>0</v>
      </c>
      <c r="K451" s="14">
        <f ca="1">K450*(1+Returns!K451)+AG451</f>
        <v>0</v>
      </c>
      <c r="L451" s="14">
        <f ca="1">L450*(1+Returns!L451)+AH451</f>
        <v>23052992.425453499</v>
      </c>
      <c r="M451" s="14">
        <f ca="1">M450*(1+Returns!M451)+AI451</f>
        <v>23054006.692655217</v>
      </c>
      <c r="N451" s="14">
        <f ca="1">N450*(1+Returns!N451)+AJ451-R451-T451</f>
        <v>42571661.763339221</v>
      </c>
      <c r="O451" s="17">
        <f ca="1">(Assumptions!$B$16 / 252)*F450</f>
        <v>3660.3419417195364</v>
      </c>
      <c r="P451" s="17">
        <f t="shared" ca="1" si="89"/>
        <v>18272.532379395867</v>
      </c>
      <c r="Q451" s="16">
        <f t="shared" si="90"/>
        <v>0</v>
      </c>
      <c r="R451" s="17">
        <f t="shared" si="91"/>
        <v>0</v>
      </c>
      <c r="S451" s="19">
        <f t="shared" si="92"/>
        <v>0</v>
      </c>
      <c r="T451" s="20">
        <f ca="1">IF(AND(S451=1,F450&gt;D450),[1]Assumptions!$B$19*(F450-D450),0)</f>
        <v>0</v>
      </c>
      <c r="U451" s="21">
        <f ca="1">OFFSET(Assumptions!$B$6,U$1-1,0)*$E451</f>
        <v>9223626.6968040988</v>
      </c>
      <c r="V451" s="21">
        <f ca="1">OFFSET(Assumptions!$B$6,V$1-1,0)*$E451</f>
        <v>11529533.371005125</v>
      </c>
      <c r="W451" s="21">
        <f ca="1">OFFSET(Assumptions!$B$6,W$1-1,0)*$E451</f>
        <v>5764766.6855025627</v>
      </c>
      <c r="X451" s="21">
        <f ca="1">OFFSET(Assumptions!$B$6,X$1-1,0)*$E451</f>
        <v>0</v>
      </c>
      <c r="Y451" s="21">
        <f ca="1">OFFSET(Assumptions!$B$6,Y$1-1,0)*$E451</f>
        <v>0</v>
      </c>
      <c r="Z451" s="21">
        <f ca="1">OFFSET(Assumptions!$B$6,Z$1-1,0)*$E451</f>
        <v>23059066.742010251</v>
      </c>
      <c r="AA451" s="21">
        <f ca="1">OFFSET(Assumptions!$B$6,AA$1-1,0)*$E451</f>
        <v>23059066.742010251</v>
      </c>
      <c r="AB451" s="21">
        <f ca="1">OFFSET(Assumptions!$B$6,AB$1-1,0)*$E451</f>
        <v>42659273.472718954</v>
      </c>
      <c r="AC451" s="24">
        <f t="shared" si="95"/>
        <v>0</v>
      </c>
      <c r="AD451" s="24">
        <f t="shared" si="97"/>
        <v>0</v>
      </c>
      <c r="AE451" s="24">
        <f t="shared" si="97"/>
        <v>0</v>
      </c>
      <c r="AF451" s="24">
        <f t="shared" si="97"/>
        <v>0</v>
      </c>
      <c r="AG451" s="24">
        <f t="shared" si="97"/>
        <v>0</v>
      </c>
      <c r="AH451" s="24">
        <f t="shared" si="97"/>
        <v>0</v>
      </c>
      <c r="AI451" s="24">
        <f t="shared" si="97"/>
        <v>0</v>
      </c>
      <c r="AJ451" s="24">
        <f t="shared" si="93"/>
        <v>0</v>
      </c>
      <c r="AK451" s="26">
        <f t="shared" ca="1" si="94"/>
        <v>-2.0563597497369468E-4</v>
      </c>
      <c r="AL451" s="34">
        <f t="shared" ca="1" si="96"/>
        <v>0.15277061177671714</v>
      </c>
    </row>
    <row r="452" spans="1:38" x14ac:dyDescent="0.25">
      <c r="A452" s="4">
        <f t="shared" ref="A452:A515" si="98">MONTH(C452)</f>
        <v>12</v>
      </c>
      <c r="B452" s="4">
        <f t="shared" ref="B452:B515" si="99">YEAR(C452)</f>
        <v>2013</v>
      </c>
      <c r="C452" s="9">
        <v>41617</v>
      </c>
      <c r="D452" s="12">
        <f ca="1">(1+Returns!E452)*D451</f>
        <v>114620396.85424151</v>
      </c>
      <c r="E452" s="12">
        <f t="shared" ref="E452:E515" ca="1" si="100">SUM(G452:N452)</f>
        <v>115243377.68631117</v>
      </c>
      <c r="F452" s="12">
        <f t="shared" ref="F452:F515" ca="1" si="101">E452-P452</f>
        <v>115221445.56468804</v>
      </c>
      <c r="G452" s="14">
        <f ca="1">G451*(1+Returns!G452)+AC452</f>
        <v>9233821.6482808199</v>
      </c>
      <c r="H452" s="14">
        <f ca="1">H451*(1+Returns!H452)+AD452</f>
        <v>11531061.179092919</v>
      </c>
      <c r="I452" s="14">
        <f ca="1">I451*(1+Returns!I452)+AE452</f>
        <v>5766138.2336889245</v>
      </c>
      <c r="J452" s="14">
        <f ca="1">J451*(1+Returns!J452)+AF452</f>
        <v>0</v>
      </c>
      <c r="K452" s="14">
        <f ca="1">K451*(1+Returns!K452)+AG452</f>
        <v>0</v>
      </c>
      <c r="L452" s="14">
        <f ca="1">L451*(1+Returns!L452)+AH452</f>
        <v>23061878.737813722</v>
      </c>
      <c r="M452" s="14">
        <f ca="1">M451*(1+Returns!M452)+AI452</f>
        <v>23063095.814786196</v>
      </c>
      <c r="N452" s="14">
        <f ca="1">N451*(1+Returns!N452)+AJ452-R452-T452</f>
        <v>42587382.072648585</v>
      </c>
      <c r="O452" s="17">
        <f ca="1">(Assumptions!$B$16 / 252)*F451</f>
        <v>3659.5892437356142</v>
      </c>
      <c r="P452" s="17">
        <f t="shared" ca="1" si="89"/>
        <v>21932.121623131483</v>
      </c>
      <c r="Q452" s="16">
        <f t="shared" si="90"/>
        <v>0</v>
      </c>
      <c r="R452" s="17">
        <f t="shared" si="91"/>
        <v>0</v>
      </c>
      <c r="S452" s="19">
        <f t="shared" si="92"/>
        <v>0</v>
      </c>
      <c r="T452" s="20">
        <f ca="1">IF(AND(S452=1,F451&gt;D451),[1]Assumptions!$B$19*(F451-D451),0)</f>
        <v>0</v>
      </c>
      <c r="U452" s="21">
        <f ca="1">OFFSET(Assumptions!$B$6,U$1-1,0)*$E452</f>
        <v>9219470.2149048932</v>
      </c>
      <c r="V452" s="21">
        <f ca="1">OFFSET(Assumptions!$B$6,V$1-1,0)*$E452</f>
        <v>11524337.768631117</v>
      </c>
      <c r="W452" s="21">
        <f ca="1">OFFSET(Assumptions!$B$6,W$1-1,0)*$E452</f>
        <v>5762168.8843155587</v>
      </c>
      <c r="X452" s="21">
        <f ca="1">OFFSET(Assumptions!$B$6,X$1-1,0)*$E452</f>
        <v>0</v>
      </c>
      <c r="Y452" s="21">
        <f ca="1">OFFSET(Assumptions!$B$6,Y$1-1,0)*$E452</f>
        <v>0</v>
      </c>
      <c r="Z452" s="21">
        <f ca="1">OFFSET(Assumptions!$B$6,Z$1-1,0)*$E452</f>
        <v>23048675.537262235</v>
      </c>
      <c r="AA452" s="21">
        <f ca="1">OFFSET(Assumptions!$B$6,AA$1-1,0)*$E452</f>
        <v>23048675.537262235</v>
      </c>
      <c r="AB452" s="21">
        <f ca="1">OFFSET(Assumptions!$B$6,AB$1-1,0)*$E452</f>
        <v>42640049.743935131</v>
      </c>
      <c r="AC452" s="24">
        <f t="shared" si="95"/>
        <v>0</v>
      </c>
      <c r="AD452" s="24">
        <f t="shared" si="97"/>
        <v>0</v>
      </c>
      <c r="AE452" s="24">
        <f t="shared" si="97"/>
        <v>0</v>
      </c>
      <c r="AF452" s="24">
        <f t="shared" si="97"/>
        <v>0</v>
      </c>
      <c r="AG452" s="24">
        <f t="shared" si="97"/>
        <v>0</v>
      </c>
      <c r="AH452" s="24">
        <f t="shared" si="97"/>
        <v>0</v>
      </c>
      <c r="AI452" s="24">
        <f t="shared" si="97"/>
        <v>0</v>
      </c>
      <c r="AJ452" s="24">
        <f t="shared" si="93"/>
        <v>0</v>
      </c>
      <c r="AK452" s="26">
        <f t="shared" ca="1" si="94"/>
        <v>-4.8245169000349364E-4</v>
      </c>
      <c r="AL452" s="34">
        <f t="shared" ca="1" si="96"/>
        <v>0.15221445564687919</v>
      </c>
    </row>
    <row r="453" spans="1:38" x14ac:dyDescent="0.25">
      <c r="A453" s="4">
        <f t="shared" si="98"/>
        <v>12</v>
      </c>
      <c r="B453" s="4">
        <f t="shared" si="99"/>
        <v>2013</v>
      </c>
      <c r="C453" s="9">
        <v>41618</v>
      </c>
      <c r="D453" s="12">
        <f ca="1">(1+Returns!E453)*D452</f>
        <v>114663135.36161655</v>
      </c>
      <c r="E453" s="12">
        <f t="shared" ca="1" si="100"/>
        <v>115246537.08264256</v>
      </c>
      <c r="F453" s="12">
        <f t="shared" ca="1" si="101"/>
        <v>115220947.13735071</v>
      </c>
      <c r="G453" s="14">
        <f ca="1">G452*(1+Returns!G453)+AC453</f>
        <v>9196117.769685572</v>
      </c>
      <c r="H453" s="14">
        <f ca="1">H452*(1+Returns!H453)+AD453</f>
        <v>11535565.537334885</v>
      </c>
      <c r="I453" s="14">
        <f ca="1">I452*(1+Returns!I453)+AE453</f>
        <v>5768492.5924807535</v>
      </c>
      <c r="J453" s="14">
        <f ca="1">J452*(1+Returns!J453)+AF453</f>
        <v>0</v>
      </c>
      <c r="K453" s="14">
        <f ca="1">K452*(1+Returns!K453)+AG453</f>
        <v>0</v>
      </c>
      <c r="L453" s="14">
        <f ca="1">L452*(1+Returns!L453)+AH453</f>
        <v>23070846.487289235</v>
      </c>
      <c r="M453" s="14">
        <f ca="1">M452*(1+Returns!M453)+AI453</f>
        <v>23072268.226021171</v>
      </c>
      <c r="N453" s="14">
        <f ca="1">N452*(1+Returns!N453)+AJ453-R453-T453</f>
        <v>42603246.469830953</v>
      </c>
      <c r="O453" s="17">
        <f ca="1">(Assumptions!$B$16 / 252)*F452</f>
        <v>3657.8236687202552</v>
      </c>
      <c r="P453" s="17">
        <f t="shared" ref="P453:P516" ca="1" si="102">P452+O453-IF(Q453=1,P452,0)</f>
        <v>25589.945291851738</v>
      </c>
      <c r="Q453" s="16">
        <f t="shared" ref="Q453:Q516" si="103">IF(DAY(C453)&lt;DAY(C452),1,0)</f>
        <v>0</v>
      </c>
      <c r="R453" s="17">
        <f t="shared" ref="R453:R516" si="104">IF(Q453=1,P452,0)</f>
        <v>0</v>
      </c>
      <c r="S453" s="19">
        <f t="shared" ref="S453:S516" si="105">IF(AND(DAY(C453)&lt;DAY(C452),OR(MONTH(C453)=7,MONTH(C453)=1)),1,0)</f>
        <v>0</v>
      </c>
      <c r="T453" s="20">
        <f ca="1">IF(AND(S453=1,F452&gt;D452),[1]Assumptions!$B$19*(F452-D452),0)</f>
        <v>0</v>
      </c>
      <c r="U453" s="21">
        <f ca="1">OFFSET(Assumptions!$B$6,U$1-1,0)*$E453</f>
        <v>9219722.966611404</v>
      </c>
      <c r="V453" s="21">
        <f ca="1">OFFSET(Assumptions!$B$6,V$1-1,0)*$E453</f>
        <v>11524653.708264256</v>
      </c>
      <c r="W453" s="21">
        <f ca="1">OFFSET(Assumptions!$B$6,W$1-1,0)*$E453</f>
        <v>5762326.8541321279</v>
      </c>
      <c r="X453" s="21">
        <f ca="1">OFFSET(Assumptions!$B$6,X$1-1,0)*$E453</f>
        <v>0</v>
      </c>
      <c r="Y453" s="21">
        <f ca="1">OFFSET(Assumptions!$B$6,Y$1-1,0)*$E453</f>
        <v>0</v>
      </c>
      <c r="Z453" s="21">
        <f ca="1">OFFSET(Assumptions!$B$6,Z$1-1,0)*$E453</f>
        <v>23049307.416528512</v>
      </c>
      <c r="AA453" s="21">
        <f ca="1">OFFSET(Assumptions!$B$6,AA$1-1,0)*$E453</f>
        <v>23049307.416528512</v>
      </c>
      <c r="AB453" s="21">
        <f ca="1">OFFSET(Assumptions!$B$6,AB$1-1,0)*$E453</f>
        <v>42641218.720577747</v>
      </c>
      <c r="AC453" s="24">
        <f t="shared" si="95"/>
        <v>0</v>
      </c>
      <c r="AD453" s="24">
        <f t="shared" si="97"/>
        <v>0</v>
      </c>
      <c r="AE453" s="24">
        <f t="shared" si="97"/>
        <v>0</v>
      </c>
      <c r="AF453" s="24">
        <f t="shared" si="97"/>
        <v>0</v>
      </c>
      <c r="AG453" s="24">
        <f t="shared" si="97"/>
        <v>0</v>
      </c>
      <c r="AH453" s="24">
        <f t="shared" si="97"/>
        <v>0</v>
      </c>
      <c r="AI453" s="24">
        <f t="shared" si="97"/>
        <v>0</v>
      </c>
      <c r="AJ453" s="24">
        <f t="shared" ref="AJ453:AJ516" si="106">-SUM(AC453:AI453)</f>
        <v>0</v>
      </c>
      <c r="AK453" s="26">
        <f t="shared" ref="AK453:AK516" ca="1" si="107">F453/F452-1</f>
        <v>-4.32582089981981E-6</v>
      </c>
      <c r="AL453" s="34">
        <f t="shared" ca="1" si="96"/>
        <v>0.15220947137350582</v>
      </c>
    </row>
    <row r="454" spans="1:38" x14ac:dyDescent="0.25">
      <c r="A454" s="4">
        <f t="shared" si="98"/>
        <v>12</v>
      </c>
      <c r="B454" s="4">
        <f t="shared" si="99"/>
        <v>2013</v>
      </c>
      <c r="C454" s="9">
        <v>41619</v>
      </c>
      <c r="D454" s="12">
        <f ca="1">(1+Returns!E454)*D453</f>
        <v>114705558.42843765</v>
      </c>
      <c r="E454" s="12">
        <f t="shared" ca="1" si="100"/>
        <v>115311334.66092208</v>
      </c>
      <c r="F454" s="12">
        <f t="shared" ca="1" si="101"/>
        <v>115282086.9077846</v>
      </c>
      <c r="G454" s="14">
        <f ca="1">G453*(1+Returns!G454)+AC454</f>
        <v>9220352.6464797109</v>
      </c>
      <c r="H454" s="14">
        <f ca="1">H453*(1+Returns!H454)+AD454</f>
        <v>11540036.805480685</v>
      </c>
      <c r="I454" s="14">
        <f ca="1">I453*(1+Returns!I454)+AE454</f>
        <v>5770829.7362708207</v>
      </c>
      <c r="J454" s="14">
        <f ca="1">J453*(1+Returns!J454)+AF454</f>
        <v>0</v>
      </c>
      <c r="K454" s="14">
        <f ca="1">K453*(1+Returns!K454)+AG454</f>
        <v>0</v>
      </c>
      <c r="L454" s="14">
        <f ca="1">L453*(1+Returns!L454)+AH454</f>
        <v>23079748.326694932</v>
      </c>
      <c r="M454" s="14">
        <f ca="1">M453*(1+Returns!M454)+AI454</f>
        <v>23081373.380476825</v>
      </c>
      <c r="N454" s="14">
        <f ca="1">N453*(1+Returns!N454)+AJ454-R454-T454</f>
        <v>42618993.765519112</v>
      </c>
      <c r="O454" s="17">
        <f ca="1">(Assumptions!$B$16 / 252)*F453</f>
        <v>3657.807845630181</v>
      </c>
      <c r="P454" s="17">
        <f t="shared" ca="1" si="102"/>
        <v>29247.753137481919</v>
      </c>
      <c r="Q454" s="16">
        <f t="shared" si="103"/>
        <v>0</v>
      </c>
      <c r="R454" s="17">
        <f t="shared" si="104"/>
        <v>0</v>
      </c>
      <c r="S454" s="19">
        <f t="shared" si="105"/>
        <v>0</v>
      </c>
      <c r="T454" s="20">
        <f ca="1">IF(AND(S454=1,F453&gt;D453),[1]Assumptions!$B$19*(F453-D453),0)</f>
        <v>0</v>
      </c>
      <c r="U454" s="21">
        <f ca="1">OFFSET(Assumptions!$B$6,U$1-1,0)*$E454</f>
        <v>9224906.7728737667</v>
      </c>
      <c r="V454" s="21">
        <f ca="1">OFFSET(Assumptions!$B$6,V$1-1,0)*$E454</f>
        <v>11531133.466092208</v>
      </c>
      <c r="W454" s="21">
        <f ca="1">OFFSET(Assumptions!$B$6,W$1-1,0)*$E454</f>
        <v>5765566.7330461042</v>
      </c>
      <c r="X454" s="21">
        <f ca="1">OFFSET(Assumptions!$B$6,X$1-1,0)*$E454</f>
        <v>0</v>
      </c>
      <c r="Y454" s="21">
        <f ca="1">OFFSET(Assumptions!$B$6,Y$1-1,0)*$E454</f>
        <v>0</v>
      </c>
      <c r="Z454" s="21">
        <f ca="1">OFFSET(Assumptions!$B$6,Z$1-1,0)*$E454</f>
        <v>23062266.932184417</v>
      </c>
      <c r="AA454" s="21">
        <f ca="1">OFFSET(Assumptions!$B$6,AA$1-1,0)*$E454</f>
        <v>23062266.932184417</v>
      </c>
      <c r="AB454" s="21">
        <f ca="1">OFFSET(Assumptions!$B$6,AB$1-1,0)*$E454</f>
        <v>42665193.824541166</v>
      </c>
      <c r="AC454" s="24">
        <f t="shared" ref="AC454:AC517" si="108">IF(Q454=1,U453-G453,0)</f>
        <v>0</v>
      </c>
      <c r="AD454" s="24">
        <f t="shared" si="97"/>
        <v>0</v>
      </c>
      <c r="AE454" s="24">
        <f t="shared" si="97"/>
        <v>0</v>
      </c>
      <c r="AF454" s="24">
        <f t="shared" si="97"/>
        <v>0</v>
      </c>
      <c r="AG454" s="24">
        <f t="shared" si="97"/>
        <v>0</v>
      </c>
      <c r="AH454" s="24">
        <f t="shared" si="97"/>
        <v>0</v>
      </c>
      <c r="AI454" s="24">
        <f t="shared" si="97"/>
        <v>0</v>
      </c>
      <c r="AJ454" s="24">
        <f t="shared" si="106"/>
        <v>0</v>
      </c>
      <c r="AK454" s="26">
        <f t="shared" ca="1" si="107"/>
        <v>5.3063068784720002E-4</v>
      </c>
      <c r="AL454" s="34">
        <f t="shared" ref="AL454:AL517" ca="1" si="109">(1+AK454)*(1+AL453)-1</f>
        <v>0.15282086907784476</v>
      </c>
    </row>
    <row r="455" spans="1:38" x14ac:dyDescent="0.25">
      <c r="A455" s="4">
        <f t="shared" si="98"/>
        <v>12</v>
      </c>
      <c r="B455" s="4">
        <f t="shared" si="99"/>
        <v>2013</v>
      </c>
      <c r="C455" s="9">
        <v>41620</v>
      </c>
      <c r="D455" s="12">
        <f ca="1">(1+Returns!E455)*D454</f>
        <v>114747997.19094501</v>
      </c>
      <c r="E455" s="12">
        <f t="shared" ca="1" si="100"/>
        <v>115410977.25530796</v>
      </c>
      <c r="F455" s="12">
        <f t="shared" ca="1" si="101"/>
        <v>115378069.75337975</v>
      </c>
      <c r="G455" s="14">
        <f ca="1">G454*(1+Returns!G455)+AC455</f>
        <v>9279417.0107734669</v>
      </c>
      <c r="H455" s="14">
        <f ca="1">H454*(1+Returns!H455)+AD455</f>
        <v>11544509.806722168</v>
      </c>
      <c r="I455" s="14">
        <f ca="1">I454*(1+Returns!I455)+AE455</f>
        <v>5773167.8269705027</v>
      </c>
      <c r="J455" s="14">
        <f ca="1">J454*(1+Returns!J455)+AF455</f>
        <v>0</v>
      </c>
      <c r="K455" s="14">
        <f ca="1">K454*(1+Returns!K455)+AG455</f>
        <v>0</v>
      </c>
      <c r="L455" s="14">
        <f ca="1">L454*(1+Returns!L455)+AH455</f>
        <v>23088653.60085734</v>
      </c>
      <c r="M455" s="14">
        <f ca="1">M454*(1+Returns!M455)+AI455</f>
        <v>23090482.128156904</v>
      </c>
      <c r="N455" s="14">
        <f ca="1">N454*(1+Returns!N455)+AJ455-R455-T455</f>
        <v>42634746.881827578</v>
      </c>
      <c r="O455" s="17">
        <f ca="1">(Assumptions!$B$16 / 252)*F454</f>
        <v>3659.7487907233203</v>
      </c>
      <c r="P455" s="17">
        <f t="shared" ca="1" si="102"/>
        <v>32907.501928205238</v>
      </c>
      <c r="Q455" s="16">
        <f t="shared" si="103"/>
        <v>0</v>
      </c>
      <c r="R455" s="17">
        <f t="shared" si="104"/>
        <v>0</v>
      </c>
      <c r="S455" s="19">
        <f t="shared" si="105"/>
        <v>0</v>
      </c>
      <c r="T455" s="20">
        <f ca="1">IF(AND(S455=1,F454&gt;D454),[1]Assumptions!$B$19*(F454-D454),0)</f>
        <v>0</v>
      </c>
      <c r="U455" s="21">
        <f ca="1">OFFSET(Assumptions!$B$6,U$1-1,0)*$E455</f>
        <v>9232878.1804246362</v>
      </c>
      <c r="V455" s="21">
        <f ca="1">OFFSET(Assumptions!$B$6,V$1-1,0)*$E455</f>
        <v>11541097.725530796</v>
      </c>
      <c r="W455" s="21">
        <f ca="1">OFFSET(Assumptions!$B$6,W$1-1,0)*$E455</f>
        <v>5770548.8627653979</v>
      </c>
      <c r="X455" s="21">
        <f ca="1">OFFSET(Assumptions!$B$6,X$1-1,0)*$E455</f>
        <v>0</v>
      </c>
      <c r="Y455" s="21">
        <f ca="1">OFFSET(Assumptions!$B$6,Y$1-1,0)*$E455</f>
        <v>0</v>
      </c>
      <c r="Z455" s="21">
        <f ca="1">OFFSET(Assumptions!$B$6,Z$1-1,0)*$E455</f>
        <v>23082195.451061592</v>
      </c>
      <c r="AA455" s="21">
        <f ca="1">OFFSET(Assumptions!$B$6,AA$1-1,0)*$E455</f>
        <v>23082195.451061592</v>
      </c>
      <c r="AB455" s="21">
        <f ca="1">OFFSET(Assumptions!$B$6,AB$1-1,0)*$E455</f>
        <v>42702061.584463947</v>
      </c>
      <c r="AC455" s="24">
        <f t="shared" si="108"/>
        <v>0</v>
      </c>
      <c r="AD455" s="24">
        <f t="shared" si="97"/>
        <v>0</v>
      </c>
      <c r="AE455" s="24">
        <f t="shared" si="97"/>
        <v>0</v>
      </c>
      <c r="AF455" s="24">
        <f t="shared" si="97"/>
        <v>0</v>
      </c>
      <c r="AG455" s="24">
        <f t="shared" si="97"/>
        <v>0</v>
      </c>
      <c r="AH455" s="24">
        <f t="shared" si="97"/>
        <v>0</v>
      </c>
      <c r="AI455" s="24">
        <f t="shared" si="97"/>
        <v>0</v>
      </c>
      <c r="AJ455" s="24">
        <f t="shared" si="106"/>
        <v>0</v>
      </c>
      <c r="AK455" s="26">
        <f t="shared" ca="1" si="107"/>
        <v>8.3259115244782578E-4</v>
      </c>
      <c r="AL455" s="34">
        <f t="shared" ca="1" si="109"/>
        <v>0.15378069753379608</v>
      </c>
    </row>
    <row r="456" spans="1:38" x14ac:dyDescent="0.25">
      <c r="A456" s="4">
        <f t="shared" si="98"/>
        <v>12</v>
      </c>
      <c r="B456" s="4">
        <f t="shared" si="99"/>
        <v>2013</v>
      </c>
      <c r="C456" s="9">
        <v>41621</v>
      </c>
      <c r="D456" s="12">
        <f ca="1">(1+Returns!E456)*D455</f>
        <v>114790451.65494573</v>
      </c>
      <c r="E456" s="12">
        <f t="shared" ca="1" si="100"/>
        <v>115440869.16764475</v>
      </c>
      <c r="F456" s="12">
        <f t="shared" ca="1" si="101"/>
        <v>115404298.86985137</v>
      </c>
      <c r="G456" s="14">
        <f ca="1">G455*(1+Returns!G456)+AC456</f>
        <v>9268715.1584612392</v>
      </c>
      <c r="H456" s="14">
        <f ca="1">H455*(1+Returns!H456)+AD456</f>
        <v>11548984.541731093</v>
      </c>
      <c r="I456" s="14">
        <f ca="1">I455*(1+Returns!I456)+AE456</f>
        <v>5775506.8649634458</v>
      </c>
      <c r="J456" s="14">
        <f ca="1">J455*(1+Returns!J456)+AF456</f>
        <v>0</v>
      </c>
      <c r="K456" s="14">
        <f ca="1">K455*(1+Returns!K456)+AG456</f>
        <v>0</v>
      </c>
      <c r="L456" s="14">
        <f ca="1">L455*(1+Returns!L456)+AH456</f>
        <v>23097562.311101753</v>
      </c>
      <c r="M456" s="14">
        <f ca="1">M455*(1+Returns!M456)+AI456</f>
        <v>23099594.470479421</v>
      </c>
      <c r="N456" s="14">
        <f ca="1">N455*(1+Returns!N456)+AJ456-R456-T456</f>
        <v>42650505.820907801</v>
      </c>
      <c r="O456" s="17">
        <f ca="1">(Assumptions!$B$16 / 252)*F455</f>
        <v>3662.7958651866584</v>
      </c>
      <c r="P456" s="17">
        <f t="shared" ca="1" si="102"/>
        <v>36570.297793391896</v>
      </c>
      <c r="Q456" s="16">
        <f t="shared" si="103"/>
        <v>0</v>
      </c>
      <c r="R456" s="17">
        <f t="shared" si="104"/>
        <v>0</v>
      </c>
      <c r="S456" s="19">
        <f t="shared" si="105"/>
        <v>0</v>
      </c>
      <c r="T456" s="20">
        <f ca="1">IF(AND(S456=1,F455&gt;D455),[1]Assumptions!$B$19*(F455-D455),0)</f>
        <v>0</v>
      </c>
      <c r="U456" s="21">
        <f ca="1">OFFSET(Assumptions!$B$6,U$1-1,0)*$E456</f>
        <v>9235269.5334115811</v>
      </c>
      <c r="V456" s="21">
        <f ca="1">OFFSET(Assumptions!$B$6,V$1-1,0)*$E456</f>
        <v>11544086.916764475</v>
      </c>
      <c r="W456" s="21">
        <f ca="1">OFFSET(Assumptions!$B$6,W$1-1,0)*$E456</f>
        <v>5772043.4583822377</v>
      </c>
      <c r="X456" s="21">
        <f ca="1">OFFSET(Assumptions!$B$6,X$1-1,0)*$E456</f>
        <v>0</v>
      </c>
      <c r="Y456" s="21">
        <f ca="1">OFFSET(Assumptions!$B$6,Y$1-1,0)*$E456</f>
        <v>0</v>
      </c>
      <c r="Z456" s="21">
        <f ca="1">OFFSET(Assumptions!$B$6,Z$1-1,0)*$E456</f>
        <v>23088173.833528951</v>
      </c>
      <c r="AA456" s="21">
        <f ca="1">OFFSET(Assumptions!$B$6,AA$1-1,0)*$E456</f>
        <v>23088173.833528951</v>
      </c>
      <c r="AB456" s="21">
        <f ca="1">OFFSET(Assumptions!$B$6,AB$1-1,0)*$E456</f>
        <v>42713121.592028558</v>
      </c>
      <c r="AC456" s="24">
        <f t="shared" si="108"/>
        <v>0</v>
      </c>
      <c r="AD456" s="24">
        <f t="shared" si="97"/>
        <v>0</v>
      </c>
      <c r="AE456" s="24">
        <f t="shared" si="97"/>
        <v>0</v>
      </c>
      <c r="AF456" s="24">
        <f t="shared" si="97"/>
        <v>0</v>
      </c>
      <c r="AG456" s="24">
        <f t="shared" si="97"/>
        <v>0</v>
      </c>
      <c r="AH456" s="24">
        <f t="shared" si="97"/>
        <v>0</v>
      </c>
      <c r="AI456" s="24">
        <f t="shared" si="97"/>
        <v>0</v>
      </c>
      <c r="AJ456" s="24">
        <f t="shared" si="106"/>
        <v>0</v>
      </c>
      <c r="AK456" s="26">
        <f t="shared" ca="1" si="107"/>
        <v>2.2733190568779982E-4</v>
      </c>
      <c r="AL456" s="34">
        <f t="shared" ca="1" si="109"/>
        <v>0.15404298869851218</v>
      </c>
    </row>
    <row r="457" spans="1:38" x14ac:dyDescent="0.25">
      <c r="A457" s="4">
        <f t="shared" si="98"/>
        <v>12</v>
      </c>
      <c r="B457" s="4">
        <f t="shared" si="99"/>
        <v>2013</v>
      </c>
      <c r="C457" s="9">
        <v>41624</v>
      </c>
      <c r="D457" s="12">
        <f ca="1">(1+Returns!E457)*D456</f>
        <v>114832921.82624903</v>
      </c>
      <c r="E457" s="12">
        <f t="shared" ca="1" si="100"/>
        <v>115452871.07310843</v>
      </c>
      <c r="F457" s="12">
        <f t="shared" ca="1" si="101"/>
        <v>115412637.14677949</v>
      </c>
      <c r="G457" s="14">
        <f ca="1">G456*(1+Returns!G457)+AC457</f>
        <v>9240107.7587665375</v>
      </c>
      <c r="H457" s="14">
        <f ca="1">H456*(1+Returns!H457)+AD457</f>
        <v>11553461.011179483</v>
      </c>
      <c r="I457" s="14">
        <f ca="1">I456*(1+Returns!I457)+AE457</f>
        <v>5777846.8506334517</v>
      </c>
      <c r="J457" s="14">
        <f ca="1">J456*(1+Returns!J457)+AF457</f>
        <v>0</v>
      </c>
      <c r="K457" s="14">
        <f ca="1">K456*(1+Returns!K457)+AG457</f>
        <v>0</v>
      </c>
      <c r="L457" s="14">
        <f ca="1">L456*(1+Returns!L457)+AH457</f>
        <v>23106474.458753977</v>
      </c>
      <c r="M457" s="14">
        <f ca="1">M456*(1+Returns!M457)+AI457</f>
        <v>23108710.408862952</v>
      </c>
      <c r="N457" s="14">
        <f ca="1">N456*(1+Returns!N457)+AJ457-R457-T457</f>
        <v>42666270.584912039</v>
      </c>
      <c r="O457" s="17">
        <f ca="1">(Assumptions!$B$16 / 252)*F456</f>
        <v>3663.6285355508367</v>
      </c>
      <c r="P457" s="17">
        <f t="shared" ca="1" si="102"/>
        <v>40233.926328942733</v>
      </c>
      <c r="Q457" s="16">
        <f t="shared" si="103"/>
        <v>0</v>
      </c>
      <c r="R457" s="17">
        <f t="shared" si="104"/>
        <v>0</v>
      </c>
      <c r="S457" s="19">
        <f t="shared" si="105"/>
        <v>0</v>
      </c>
      <c r="T457" s="20">
        <f ca="1">IF(AND(S457=1,F456&gt;D456),[1]Assumptions!$B$19*(F456-D456),0)</f>
        <v>0</v>
      </c>
      <c r="U457" s="21">
        <f ca="1">OFFSET(Assumptions!$B$6,U$1-1,0)*$E457</f>
        <v>9236229.6858486757</v>
      </c>
      <c r="V457" s="21">
        <f ca="1">OFFSET(Assumptions!$B$6,V$1-1,0)*$E457</f>
        <v>11545287.107310845</v>
      </c>
      <c r="W457" s="21">
        <f ca="1">OFFSET(Assumptions!$B$6,W$1-1,0)*$E457</f>
        <v>5772643.5536554223</v>
      </c>
      <c r="X457" s="21">
        <f ca="1">OFFSET(Assumptions!$B$6,X$1-1,0)*$E457</f>
        <v>0</v>
      </c>
      <c r="Y457" s="21">
        <f ca="1">OFFSET(Assumptions!$B$6,Y$1-1,0)*$E457</f>
        <v>0</v>
      </c>
      <c r="Z457" s="21">
        <f ca="1">OFFSET(Assumptions!$B$6,Z$1-1,0)*$E457</f>
        <v>23090574.214621689</v>
      </c>
      <c r="AA457" s="21">
        <f ca="1">OFFSET(Assumptions!$B$6,AA$1-1,0)*$E457</f>
        <v>23090574.214621689</v>
      </c>
      <c r="AB457" s="21">
        <f ca="1">OFFSET(Assumptions!$B$6,AB$1-1,0)*$E457</f>
        <v>42717562.297050118</v>
      </c>
      <c r="AC457" s="24">
        <f t="shared" si="108"/>
        <v>0</v>
      </c>
      <c r="AD457" s="24">
        <f t="shared" si="97"/>
        <v>0</v>
      </c>
      <c r="AE457" s="24">
        <f t="shared" si="97"/>
        <v>0</v>
      </c>
      <c r="AF457" s="24">
        <f t="shared" si="97"/>
        <v>0</v>
      </c>
      <c r="AG457" s="24">
        <f t="shared" si="97"/>
        <v>0</v>
      </c>
      <c r="AH457" s="24">
        <f t="shared" si="97"/>
        <v>0</v>
      </c>
      <c r="AI457" s="24">
        <f t="shared" si="97"/>
        <v>0</v>
      </c>
      <c r="AJ457" s="24">
        <f t="shared" si="106"/>
        <v>0</v>
      </c>
      <c r="AK457" s="26">
        <f t="shared" ca="1" si="107"/>
        <v>7.2252741100564677E-5</v>
      </c>
      <c r="AL457" s="34">
        <f t="shared" ca="1" si="109"/>
        <v>0.15412637146779362</v>
      </c>
    </row>
    <row r="458" spans="1:38" x14ac:dyDescent="0.25">
      <c r="A458" s="4">
        <f t="shared" si="98"/>
        <v>12</v>
      </c>
      <c r="B458" s="4">
        <f t="shared" si="99"/>
        <v>2013</v>
      </c>
      <c r="C458" s="9">
        <v>41625</v>
      </c>
      <c r="D458" s="12">
        <f ca="1">(1+Returns!E458)*D457</f>
        <v>114875739.57781039</v>
      </c>
      <c r="E458" s="12">
        <f t="shared" ca="1" si="100"/>
        <v>115498212.72585739</v>
      </c>
      <c r="F458" s="12">
        <f t="shared" ca="1" si="101"/>
        <v>115454314.90628569</v>
      </c>
      <c r="G458" s="14">
        <f ca="1">G457*(1+Returns!G458)+AC458</f>
        <v>9244507.7361174338</v>
      </c>
      <c r="H458" s="14">
        <f ca="1">H457*(1+Returns!H458)+AD458</f>
        <v>11557974.119428644</v>
      </c>
      <c r="I458" s="14">
        <f ca="1">I457*(1+Returns!I458)+AE458</f>
        <v>5780205.9901440432</v>
      </c>
      <c r="J458" s="14">
        <f ca="1">J457*(1+Returns!J458)+AF458</f>
        <v>0</v>
      </c>
      <c r="K458" s="14">
        <f ca="1">K457*(1+Returns!K458)+AG458</f>
        <v>0</v>
      </c>
      <c r="L458" s="14">
        <f ca="1">L457*(1+Returns!L458)+AH458</f>
        <v>23115459.549542293</v>
      </c>
      <c r="M458" s="14">
        <f ca="1">M457*(1+Returns!M458)+AI458</f>
        <v>23117900.961453211</v>
      </c>
      <c r="N458" s="14">
        <f ca="1">N457*(1+Returns!N458)+AJ458-R458-T458</f>
        <v>42682164.369171768</v>
      </c>
      <c r="O458" s="17">
        <f ca="1">(Assumptions!$B$16 / 252)*F457</f>
        <v>3663.8932427549043</v>
      </c>
      <c r="P458" s="17">
        <f t="shared" ca="1" si="102"/>
        <v>43897.819571697633</v>
      </c>
      <c r="Q458" s="16">
        <f t="shared" si="103"/>
        <v>0</v>
      </c>
      <c r="R458" s="17">
        <f t="shared" si="104"/>
        <v>0</v>
      </c>
      <c r="S458" s="19">
        <f t="shared" si="105"/>
        <v>0</v>
      </c>
      <c r="T458" s="20">
        <f ca="1">IF(AND(S458=1,F457&gt;D457),[1]Assumptions!$B$19*(F457-D457),0)</f>
        <v>0</v>
      </c>
      <c r="U458" s="21">
        <f ca="1">OFFSET(Assumptions!$B$6,U$1-1,0)*$E458</f>
        <v>9239857.0180685911</v>
      </c>
      <c r="V458" s="21">
        <f ca="1">OFFSET(Assumptions!$B$6,V$1-1,0)*$E458</f>
        <v>11549821.27258574</v>
      </c>
      <c r="W458" s="21">
        <f ca="1">OFFSET(Assumptions!$B$6,W$1-1,0)*$E458</f>
        <v>5774910.6362928702</v>
      </c>
      <c r="X458" s="21">
        <f ca="1">OFFSET(Assumptions!$B$6,X$1-1,0)*$E458</f>
        <v>0</v>
      </c>
      <c r="Y458" s="21">
        <f ca="1">OFFSET(Assumptions!$B$6,Y$1-1,0)*$E458</f>
        <v>0</v>
      </c>
      <c r="Z458" s="21">
        <f ca="1">OFFSET(Assumptions!$B$6,Z$1-1,0)*$E458</f>
        <v>23099642.545171481</v>
      </c>
      <c r="AA458" s="21">
        <f ca="1">OFFSET(Assumptions!$B$6,AA$1-1,0)*$E458</f>
        <v>23099642.545171481</v>
      </c>
      <c r="AB458" s="21">
        <f ca="1">OFFSET(Assumptions!$B$6,AB$1-1,0)*$E458</f>
        <v>42734338.708567232</v>
      </c>
      <c r="AC458" s="24">
        <f t="shared" si="108"/>
        <v>0</v>
      </c>
      <c r="AD458" s="24">
        <f t="shared" si="97"/>
        <v>0</v>
      </c>
      <c r="AE458" s="24">
        <f t="shared" si="97"/>
        <v>0</v>
      </c>
      <c r="AF458" s="24">
        <f t="shared" si="97"/>
        <v>0</v>
      </c>
      <c r="AG458" s="24">
        <f t="shared" si="97"/>
        <v>0</v>
      </c>
      <c r="AH458" s="24">
        <f t="shared" si="97"/>
        <v>0</v>
      </c>
      <c r="AI458" s="24">
        <f t="shared" si="97"/>
        <v>0</v>
      </c>
      <c r="AJ458" s="24">
        <f t="shared" si="106"/>
        <v>0</v>
      </c>
      <c r="AK458" s="26">
        <f t="shared" ca="1" si="107"/>
        <v>3.6111954926720813E-4</v>
      </c>
      <c r="AL458" s="34">
        <f t="shared" ca="1" si="109"/>
        <v>0.15454314906285549</v>
      </c>
    </row>
    <row r="459" spans="1:38" x14ac:dyDescent="0.25">
      <c r="A459" s="4">
        <f t="shared" si="98"/>
        <v>12</v>
      </c>
      <c r="B459" s="4">
        <f t="shared" si="99"/>
        <v>2013</v>
      </c>
      <c r="C459" s="9">
        <v>41626</v>
      </c>
      <c r="D459" s="12">
        <f ca="1">(1+Returns!E459)*D458</f>
        <v>114918241.3039394</v>
      </c>
      <c r="E459" s="12">
        <f t="shared" ca="1" si="100"/>
        <v>115570275.21905831</v>
      </c>
      <c r="F459" s="12">
        <f t="shared" ca="1" si="101"/>
        <v>115522712.18314038</v>
      </c>
      <c r="G459" s="14">
        <f ca="1">G458*(1+Returns!G459)+AC459</f>
        <v>9275929.7039902247</v>
      </c>
      <c r="H459" s="14">
        <f ca="1">H458*(1+Returns!H459)+AD459</f>
        <v>11562454.073301986</v>
      </c>
      <c r="I459" s="14">
        <f ca="1">I458*(1+Returns!I459)+AE459</f>
        <v>5782547.8796963999</v>
      </c>
      <c r="J459" s="14">
        <f ca="1">J458*(1+Returns!J459)+AF459</f>
        <v>0</v>
      </c>
      <c r="K459" s="14">
        <f ca="1">K458*(1+Returns!K459)+AG459</f>
        <v>0</v>
      </c>
      <c r="L459" s="14">
        <f ca="1">L458*(1+Returns!L459)+AH459</f>
        <v>23124378.60280773</v>
      </c>
      <c r="M459" s="14">
        <f ca="1">M458*(1+Returns!M459)+AI459</f>
        <v>23127024.124242518</v>
      </c>
      <c r="N459" s="14">
        <f ca="1">N458*(1+Returns!N459)+AJ459-R459-T459</f>
        <v>42697940.835019454</v>
      </c>
      <c r="O459" s="17">
        <f ca="1">(Assumptions!$B$16 / 252)*F458</f>
        <v>3665.2163462312915</v>
      </c>
      <c r="P459" s="17">
        <f t="shared" ca="1" si="102"/>
        <v>47563.035917928923</v>
      </c>
      <c r="Q459" s="16">
        <f t="shared" si="103"/>
        <v>0</v>
      </c>
      <c r="R459" s="17">
        <f t="shared" si="104"/>
        <v>0</v>
      </c>
      <c r="S459" s="19">
        <f t="shared" si="105"/>
        <v>0</v>
      </c>
      <c r="T459" s="20">
        <f ca="1">IF(AND(S459=1,F458&gt;D458),[1]Assumptions!$B$19*(F458-D458),0)</f>
        <v>0</v>
      </c>
      <c r="U459" s="21">
        <f ca="1">OFFSET(Assumptions!$B$6,U$1-1,0)*$E459</f>
        <v>9245622.0175246652</v>
      </c>
      <c r="V459" s="21">
        <f ca="1">OFFSET(Assumptions!$B$6,V$1-1,0)*$E459</f>
        <v>11557027.521905832</v>
      </c>
      <c r="W459" s="21">
        <f ca="1">OFFSET(Assumptions!$B$6,W$1-1,0)*$E459</f>
        <v>5778513.760952916</v>
      </c>
      <c r="X459" s="21">
        <f ca="1">OFFSET(Assumptions!$B$6,X$1-1,0)*$E459</f>
        <v>0</v>
      </c>
      <c r="Y459" s="21">
        <f ca="1">OFFSET(Assumptions!$B$6,Y$1-1,0)*$E459</f>
        <v>0</v>
      </c>
      <c r="Z459" s="21">
        <f ca="1">OFFSET(Assumptions!$B$6,Z$1-1,0)*$E459</f>
        <v>23114055.043811664</v>
      </c>
      <c r="AA459" s="21">
        <f ca="1">OFFSET(Assumptions!$B$6,AA$1-1,0)*$E459</f>
        <v>23114055.043811664</v>
      </c>
      <c r="AB459" s="21">
        <f ca="1">OFFSET(Assumptions!$B$6,AB$1-1,0)*$E459</f>
        <v>42761001.831051573</v>
      </c>
      <c r="AC459" s="24">
        <f t="shared" si="108"/>
        <v>0</v>
      </c>
      <c r="AD459" s="24">
        <f t="shared" si="97"/>
        <v>0</v>
      </c>
      <c r="AE459" s="24">
        <f t="shared" si="97"/>
        <v>0</v>
      </c>
      <c r="AF459" s="24">
        <f t="shared" si="97"/>
        <v>0</v>
      </c>
      <c r="AG459" s="24">
        <f t="shared" si="97"/>
        <v>0</v>
      </c>
      <c r="AH459" s="24">
        <f t="shared" si="97"/>
        <v>0</v>
      </c>
      <c r="AI459" s="24">
        <f t="shared" si="97"/>
        <v>0</v>
      </c>
      <c r="AJ459" s="24">
        <f t="shared" si="106"/>
        <v>0</v>
      </c>
      <c r="AK459" s="26">
        <f t="shared" ca="1" si="107"/>
        <v>5.9241854156955043E-4</v>
      </c>
      <c r="AL459" s="34">
        <f t="shared" ca="1" si="109"/>
        <v>0.15522712183140253</v>
      </c>
    </row>
    <row r="460" spans="1:38" x14ac:dyDescent="0.25">
      <c r="A460" s="4">
        <f t="shared" si="98"/>
        <v>12</v>
      </c>
      <c r="B460" s="4">
        <f t="shared" si="99"/>
        <v>2013</v>
      </c>
      <c r="C460" s="9">
        <v>41627</v>
      </c>
      <c r="D460" s="12">
        <f ca="1">(1+Returns!E460)*D459</f>
        <v>114960758.75485705</v>
      </c>
      <c r="E460" s="12">
        <f t="shared" ca="1" si="100"/>
        <v>115649402.82936341</v>
      </c>
      <c r="F460" s="12">
        <f t="shared" ca="1" si="101"/>
        <v>115598172.40575713</v>
      </c>
      <c r="G460" s="14">
        <f ca="1">G459*(1+Returns!G460)+AC460</f>
        <v>9314401.2305402793</v>
      </c>
      <c r="H460" s="14">
        <f ca="1">H459*(1+Returns!H460)+AD460</f>
        <v>11566935.763637662</v>
      </c>
      <c r="I460" s="14">
        <f ca="1">I459*(1+Returns!I460)+AE460</f>
        <v>5784890.7180811483</v>
      </c>
      <c r="J460" s="14">
        <f ca="1">J459*(1+Returns!J460)+AF460</f>
        <v>0</v>
      </c>
      <c r="K460" s="14">
        <f ca="1">K459*(1+Returns!K460)+AG460</f>
        <v>0</v>
      </c>
      <c r="L460" s="14">
        <f ca="1">L459*(1+Returns!L460)+AH460</f>
        <v>23133301.097471815</v>
      </c>
      <c r="M460" s="14">
        <f ca="1">M459*(1+Returns!M460)+AI460</f>
        <v>23136150.887362991</v>
      </c>
      <c r="N460" s="14">
        <f ca="1">N459*(1+Returns!N460)+AJ460-R460-T460</f>
        <v>42713723.132269517</v>
      </c>
      <c r="O460" s="17">
        <f ca="1">(Assumptions!$B$16 / 252)*F459</f>
        <v>3667.3876883536627</v>
      </c>
      <c r="P460" s="17">
        <f t="shared" ca="1" si="102"/>
        <v>51230.423606282588</v>
      </c>
      <c r="Q460" s="16">
        <f t="shared" si="103"/>
        <v>0</v>
      </c>
      <c r="R460" s="17">
        <f t="shared" si="104"/>
        <v>0</v>
      </c>
      <c r="S460" s="19">
        <f t="shared" si="105"/>
        <v>0</v>
      </c>
      <c r="T460" s="20">
        <f ca="1">IF(AND(S460=1,F459&gt;D459),[1]Assumptions!$B$19*(F459-D459),0)</f>
        <v>0</v>
      </c>
      <c r="U460" s="21">
        <f ca="1">OFFSET(Assumptions!$B$6,U$1-1,0)*$E460</f>
        <v>9251952.2263490725</v>
      </c>
      <c r="V460" s="21">
        <f ca="1">OFFSET(Assumptions!$B$6,V$1-1,0)*$E460</f>
        <v>11564940.282936342</v>
      </c>
      <c r="W460" s="21">
        <f ca="1">OFFSET(Assumptions!$B$6,W$1-1,0)*$E460</f>
        <v>5782470.141468171</v>
      </c>
      <c r="X460" s="21">
        <f ca="1">OFFSET(Assumptions!$B$6,X$1-1,0)*$E460</f>
        <v>0</v>
      </c>
      <c r="Y460" s="21">
        <f ca="1">OFFSET(Assumptions!$B$6,Y$1-1,0)*$E460</f>
        <v>0</v>
      </c>
      <c r="Z460" s="21">
        <f ca="1">OFFSET(Assumptions!$B$6,Z$1-1,0)*$E460</f>
        <v>23129880.565872684</v>
      </c>
      <c r="AA460" s="21">
        <f ca="1">OFFSET(Assumptions!$B$6,AA$1-1,0)*$E460</f>
        <v>23129880.565872684</v>
      </c>
      <c r="AB460" s="21">
        <f ca="1">OFFSET(Assumptions!$B$6,AB$1-1,0)*$E460</f>
        <v>42790279.046864457</v>
      </c>
      <c r="AC460" s="24">
        <f t="shared" si="108"/>
        <v>0</v>
      </c>
      <c r="AD460" s="24">
        <f t="shared" si="97"/>
        <v>0</v>
      </c>
      <c r="AE460" s="24">
        <f t="shared" si="97"/>
        <v>0</v>
      </c>
      <c r="AF460" s="24">
        <f t="shared" si="97"/>
        <v>0</v>
      </c>
      <c r="AG460" s="24">
        <f t="shared" si="97"/>
        <v>0</v>
      </c>
      <c r="AH460" s="24">
        <f t="shared" si="97"/>
        <v>0</v>
      </c>
      <c r="AI460" s="24">
        <f t="shared" si="97"/>
        <v>0</v>
      </c>
      <c r="AJ460" s="24">
        <f t="shared" si="106"/>
        <v>0</v>
      </c>
      <c r="AK460" s="26">
        <f t="shared" ca="1" si="107"/>
        <v>6.5320681267522218E-4</v>
      </c>
      <c r="AL460" s="34">
        <f t="shared" ca="1" si="109"/>
        <v>0.15598172405757005</v>
      </c>
    </row>
    <row r="461" spans="1:38" x14ac:dyDescent="0.25">
      <c r="A461" s="4">
        <f t="shared" si="98"/>
        <v>12</v>
      </c>
      <c r="B461" s="4">
        <f t="shared" si="99"/>
        <v>2013</v>
      </c>
      <c r="C461" s="9">
        <v>41628</v>
      </c>
      <c r="D461" s="12">
        <f ca="1">(1+Returns!E461)*D460</f>
        <v>115003291.93638118</v>
      </c>
      <c r="E461" s="12">
        <f t="shared" ca="1" si="100"/>
        <v>115725234.36753194</v>
      </c>
      <c r="F461" s="12">
        <f t="shared" ca="1" si="101"/>
        <v>115670334.16067468</v>
      </c>
      <c r="G461" s="14">
        <f ca="1">G460*(1+Returns!G461)+AC461</f>
        <v>9349561.1205652449</v>
      </c>
      <c r="H461" s="14">
        <f ca="1">H460*(1+Returns!H461)+AD461</f>
        <v>11571419.191108735</v>
      </c>
      <c r="I461" s="14">
        <f ca="1">I460*(1+Returns!I461)+AE461</f>
        <v>5787234.5056827143</v>
      </c>
      <c r="J461" s="14">
        <f ca="1">J460*(1+Returns!J461)+AF461</f>
        <v>0</v>
      </c>
      <c r="K461" s="14">
        <f ca="1">K460*(1+Returns!K461)+AG461</f>
        <v>0</v>
      </c>
      <c r="L461" s="14">
        <f ca="1">L460*(1+Returns!L461)+AH461</f>
        <v>23142227.034862399</v>
      </c>
      <c r="M461" s="14">
        <f ca="1">M460*(1+Returns!M461)+AI461</f>
        <v>23145281.25223545</v>
      </c>
      <c r="N461" s="14">
        <f ca="1">N460*(1+Returns!N461)+AJ461-R461-T461</f>
        <v>42729511.263077393</v>
      </c>
      <c r="O461" s="17">
        <f ca="1">(Assumptions!$B$16 / 252)*F460</f>
        <v>3669.7832509764166</v>
      </c>
      <c r="P461" s="17">
        <f t="shared" ca="1" si="102"/>
        <v>54900.206857259007</v>
      </c>
      <c r="Q461" s="16">
        <f t="shared" si="103"/>
        <v>0</v>
      </c>
      <c r="R461" s="17">
        <f t="shared" si="104"/>
        <v>0</v>
      </c>
      <c r="S461" s="19">
        <f t="shared" si="105"/>
        <v>0</v>
      </c>
      <c r="T461" s="20">
        <f ca="1">IF(AND(S461=1,F460&gt;D460),[1]Assumptions!$B$19*(F460-D460),0)</f>
        <v>0</v>
      </c>
      <c r="U461" s="21">
        <f ca="1">OFFSET(Assumptions!$B$6,U$1-1,0)*$E461</f>
        <v>9258018.7494025547</v>
      </c>
      <c r="V461" s="21">
        <f ca="1">OFFSET(Assumptions!$B$6,V$1-1,0)*$E461</f>
        <v>11572523.436753195</v>
      </c>
      <c r="W461" s="21">
        <f ca="1">OFFSET(Assumptions!$B$6,W$1-1,0)*$E461</f>
        <v>5786261.7183765974</v>
      </c>
      <c r="X461" s="21">
        <f ca="1">OFFSET(Assumptions!$B$6,X$1-1,0)*$E461</f>
        <v>0</v>
      </c>
      <c r="Y461" s="21">
        <f ca="1">OFFSET(Assumptions!$B$6,Y$1-1,0)*$E461</f>
        <v>0</v>
      </c>
      <c r="Z461" s="21">
        <f ca="1">OFFSET(Assumptions!$B$6,Z$1-1,0)*$E461</f>
        <v>23145046.87350639</v>
      </c>
      <c r="AA461" s="21">
        <f ca="1">OFFSET(Assumptions!$B$6,AA$1-1,0)*$E461</f>
        <v>23145046.87350639</v>
      </c>
      <c r="AB461" s="21">
        <f ca="1">OFFSET(Assumptions!$B$6,AB$1-1,0)*$E461</f>
        <v>42818336.715986818</v>
      </c>
      <c r="AC461" s="24">
        <f t="shared" si="108"/>
        <v>0</v>
      </c>
      <c r="AD461" s="24">
        <f t="shared" si="97"/>
        <v>0</v>
      </c>
      <c r="AE461" s="24">
        <f t="shared" si="97"/>
        <v>0</v>
      </c>
      <c r="AF461" s="24">
        <f t="shared" si="97"/>
        <v>0</v>
      </c>
      <c r="AG461" s="24">
        <f t="shared" si="97"/>
        <v>0</v>
      </c>
      <c r="AH461" s="24">
        <f t="shared" si="97"/>
        <v>0</v>
      </c>
      <c r="AI461" s="24">
        <f t="shared" si="97"/>
        <v>0</v>
      </c>
      <c r="AJ461" s="24">
        <f t="shared" si="106"/>
        <v>0</v>
      </c>
      <c r="AK461" s="26">
        <f t="shared" ca="1" si="107"/>
        <v>6.242465033465816E-4</v>
      </c>
      <c r="AL461" s="34">
        <f t="shared" ca="1" si="109"/>
        <v>0.15670334160674559</v>
      </c>
    </row>
    <row r="462" spans="1:38" x14ac:dyDescent="0.25">
      <c r="A462" s="4">
        <f t="shared" si="98"/>
        <v>12</v>
      </c>
      <c r="B462" s="4">
        <f t="shared" si="99"/>
        <v>2013</v>
      </c>
      <c r="C462" s="9">
        <v>41631</v>
      </c>
      <c r="D462" s="12">
        <f ca="1">(1+Returns!E462)*D461</f>
        <v>115045840.85433181</v>
      </c>
      <c r="E462" s="12">
        <f t="shared" ca="1" si="100"/>
        <v>115832320.33645557</v>
      </c>
      <c r="F462" s="12">
        <f t="shared" ca="1" si="101"/>
        <v>115773748.05549797</v>
      </c>
      <c r="G462" s="14">
        <f ca="1">G461*(1+Returns!G462)+AC462</f>
        <v>9415959.8709929083</v>
      </c>
      <c r="H462" s="14">
        <f ca="1">H461*(1+Returns!H462)+AD462</f>
        <v>11575904.356388533</v>
      </c>
      <c r="I462" s="14">
        <f ca="1">I461*(1+Returns!I462)+AE462</f>
        <v>5789579.2428856799</v>
      </c>
      <c r="J462" s="14">
        <f ca="1">J461*(1+Returns!J462)+AF462</f>
        <v>0</v>
      </c>
      <c r="K462" s="14">
        <f ca="1">K461*(1+Returns!K462)+AG462</f>
        <v>0</v>
      </c>
      <c r="L462" s="14">
        <f ca="1">L461*(1+Returns!L462)+AH462</f>
        <v>23151156.416307852</v>
      </c>
      <c r="M462" s="14">
        <f ca="1">M461*(1+Returns!M462)+AI462</f>
        <v>23154415.220281277</v>
      </c>
      <c r="N462" s="14">
        <f ca="1">N461*(1+Returns!N462)+AJ462-R462-T462</f>
        <v>42745305.229599327</v>
      </c>
      <c r="O462" s="17">
        <f ca="1">(Assumptions!$B$16 / 252)*F461</f>
        <v>3672.0741003388785</v>
      </c>
      <c r="P462" s="17">
        <f t="shared" ca="1" si="102"/>
        <v>58572.280957597883</v>
      </c>
      <c r="Q462" s="16">
        <f t="shared" si="103"/>
        <v>0</v>
      </c>
      <c r="R462" s="17">
        <f t="shared" si="104"/>
        <v>0</v>
      </c>
      <c r="S462" s="19">
        <f t="shared" si="105"/>
        <v>0</v>
      </c>
      <c r="T462" s="20">
        <f ca="1">IF(AND(S462=1,F461&gt;D461),[1]Assumptions!$B$19*(F461-D461),0)</f>
        <v>0</v>
      </c>
      <c r="U462" s="21">
        <f ca="1">OFFSET(Assumptions!$B$6,U$1-1,0)*$E462</f>
        <v>9266585.6269164458</v>
      </c>
      <c r="V462" s="21">
        <f ca="1">OFFSET(Assumptions!$B$6,V$1-1,0)*$E462</f>
        <v>11583232.033645557</v>
      </c>
      <c r="W462" s="21">
        <f ca="1">OFFSET(Assumptions!$B$6,W$1-1,0)*$E462</f>
        <v>5791616.0168227786</v>
      </c>
      <c r="X462" s="21">
        <f ca="1">OFFSET(Assumptions!$B$6,X$1-1,0)*$E462</f>
        <v>0</v>
      </c>
      <c r="Y462" s="21">
        <f ca="1">OFFSET(Assumptions!$B$6,Y$1-1,0)*$E462</f>
        <v>0</v>
      </c>
      <c r="Z462" s="21">
        <f ca="1">OFFSET(Assumptions!$B$6,Z$1-1,0)*$E462</f>
        <v>23166464.067291114</v>
      </c>
      <c r="AA462" s="21">
        <f ca="1">OFFSET(Assumptions!$B$6,AA$1-1,0)*$E462</f>
        <v>23166464.067291114</v>
      </c>
      <c r="AB462" s="21">
        <f ca="1">OFFSET(Assumptions!$B$6,AB$1-1,0)*$E462</f>
        <v>42857958.524488561</v>
      </c>
      <c r="AC462" s="24">
        <f t="shared" si="108"/>
        <v>0</v>
      </c>
      <c r="AD462" s="24">
        <f t="shared" si="97"/>
        <v>0</v>
      </c>
      <c r="AE462" s="24">
        <f t="shared" si="97"/>
        <v>0</v>
      </c>
      <c r="AF462" s="24">
        <f t="shared" si="97"/>
        <v>0</v>
      </c>
      <c r="AG462" s="24">
        <f t="shared" si="97"/>
        <v>0</v>
      </c>
      <c r="AH462" s="24">
        <f t="shared" si="97"/>
        <v>0</v>
      </c>
      <c r="AI462" s="24">
        <f t="shared" si="97"/>
        <v>0</v>
      </c>
      <c r="AJ462" s="24">
        <f t="shared" si="106"/>
        <v>0</v>
      </c>
      <c r="AK462" s="26">
        <f t="shared" ca="1" si="107"/>
        <v>8.9403990723879723E-4</v>
      </c>
      <c r="AL462" s="34">
        <f t="shared" ca="1" si="109"/>
        <v>0.15773748055497849</v>
      </c>
    </row>
    <row r="463" spans="1:38" x14ac:dyDescent="0.25">
      <c r="A463" s="4">
        <f t="shared" si="98"/>
        <v>12</v>
      </c>
      <c r="B463" s="4">
        <f t="shared" si="99"/>
        <v>2013</v>
      </c>
      <c r="C463" s="9">
        <v>41632</v>
      </c>
      <c r="D463" s="12">
        <f ca="1">(1+Returns!E463)*D462</f>
        <v>115088405.51453111</v>
      </c>
      <c r="E463" s="12">
        <f t="shared" ca="1" si="100"/>
        <v>115871528.29894985</v>
      </c>
      <c r="F463" s="12">
        <f t="shared" ca="1" si="101"/>
        <v>115809280.66091113</v>
      </c>
      <c r="G463" s="14">
        <f ca="1">G462*(1+Returns!G463)+AC463</f>
        <v>9414465.0386726148</v>
      </c>
      <c r="H463" s="14">
        <f ca="1">H462*(1+Returns!H463)+AD463</f>
        <v>11580391.260150643</v>
      </c>
      <c r="I463" s="14">
        <f ca="1">I462*(1+Returns!I463)+AE463</f>
        <v>5791924.9300747821</v>
      </c>
      <c r="J463" s="14">
        <f ca="1">J462*(1+Returns!J463)+AF463</f>
        <v>0</v>
      </c>
      <c r="K463" s="14">
        <f ca="1">K462*(1+Returns!K463)+AG463</f>
        <v>0</v>
      </c>
      <c r="L463" s="14">
        <f ca="1">L462*(1+Returns!L463)+AH463</f>
        <v>23160089.243137058</v>
      </c>
      <c r="M463" s="14">
        <f ca="1">M462*(1+Returns!M463)+AI463</f>
        <v>23163552.792922411</v>
      </c>
      <c r="N463" s="14">
        <f ca="1">N462*(1+Returns!N463)+AJ463-R463-T463</f>
        <v>42761105.03399235</v>
      </c>
      <c r="O463" s="17">
        <f ca="1">(Assumptions!$B$16 / 252)*F462</f>
        <v>3675.3570811269196</v>
      </c>
      <c r="P463" s="17">
        <f t="shared" ca="1" si="102"/>
        <v>62247.638038724799</v>
      </c>
      <c r="Q463" s="16">
        <f t="shared" si="103"/>
        <v>0</v>
      </c>
      <c r="R463" s="17">
        <f t="shared" si="104"/>
        <v>0</v>
      </c>
      <c r="S463" s="19">
        <f t="shared" si="105"/>
        <v>0</v>
      </c>
      <c r="T463" s="20">
        <f ca="1">IF(AND(S463=1,F462&gt;D462),[1]Assumptions!$B$19*(F462-D462),0)</f>
        <v>0</v>
      </c>
      <c r="U463" s="21">
        <f ca="1">OFFSET(Assumptions!$B$6,U$1-1,0)*$E463</f>
        <v>9269722.2639159877</v>
      </c>
      <c r="V463" s="21">
        <f ca="1">OFFSET(Assumptions!$B$6,V$1-1,0)*$E463</f>
        <v>11587152.829894986</v>
      </c>
      <c r="W463" s="21">
        <f ca="1">OFFSET(Assumptions!$B$6,W$1-1,0)*$E463</f>
        <v>5793576.414947493</v>
      </c>
      <c r="X463" s="21">
        <f ca="1">OFFSET(Assumptions!$B$6,X$1-1,0)*$E463</f>
        <v>0</v>
      </c>
      <c r="Y463" s="21">
        <f ca="1">OFFSET(Assumptions!$B$6,Y$1-1,0)*$E463</f>
        <v>0</v>
      </c>
      <c r="Z463" s="21">
        <f ca="1">OFFSET(Assumptions!$B$6,Z$1-1,0)*$E463</f>
        <v>23174305.659789972</v>
      </c>
      <c r="AA463" s="21">
        <f ca="1">OFFSET(Assumptions!$B$6,AA$1-1,0)*$E463</f>
        <v>23174305.659789972</v>
      </c>
      <c r="AB463" s="21">
        <f ca="1">OFFSET(Assumptions!$B$6,AB$1-1,0)*$E463</f>
        <v>42872465.470611446</v>
      </c>
      <c r="AC463" s="24">
        <f t="shared" si="108"/>
        <v>0</v>
      </c>
      <c r="AD463" s="24">
        <f t="shared" si="97"/>
        <v>0</v>
      </c>
      <c r="AE463" s="24">
        <f t="shared" si="97"/>
        <v>0</v>
      </c>
      <c r="AF463" s="24">
        <f t="shared" si="97"/>
        <v>0</v>
      </c>
      <c r="AG463" s="24">
        <f t="shared" si="97"/>
        <v>0</v>
      </c>
      <c r="AH463" s="24">
        <f t="shared" si="97"/>
        <v>0</v>
      </c>
      <c r="AI463" s="24">
        <f t="shared" si="97"/>
        <v>0</v>
      </c>
      <c r="AJ463" s="24">
        <f t="shared" si="106"/>
        <v>0</v>
      </c>
      <c r="AK463" s="26">
        <f t="shared" ca="1" si="107"/>
        <v>3.0691418400063952E-4</v>
      </c>
      <c r="AL463" s="34">
        <f t="shared" ca="1" si="109"/>
        <v>0.15809280660911007</v>
      </c>
    </row>
    <row r="464" spans="1:38" x14ac:dyDescent="0.25">
      <c r="A464" s="4">
        <f t="shared" si="98"/>
        <v>12</v>
      </c>
      <c r="B464" s="4">
        <f t="shared" si="99"/>
        <v>2013</v>
      </c>
      <c r="C464" s="9">
        <v>41634</v>
      </c>
      <c r="D464" s="12">
        <f ca="1">(1+Returns!E464)*D463</f>
        <v>115130985.92280339</v>
      </c>
      <c r="E464" s="12">
        <f t="shared" ca="1" si="100"/>
        <v>115890186.35969935</v>
      </c>
      <c r="F464" s="12">
        <f t="shared" ca="1" si="101"/>
        <v>115824262.23656029</v>
      </c>
      <c r="G464" s="14">
        <f ca="1">G463*(1+Returns!G464)+AC464</f>
        <v>9392404.7223204523</v>
      </c>
      <c r="H464" s="14">
        <f ca="1">H463*(1+Returns!H464)+AD464</f>
        <v>11584879.903068913</v>
      </c>
      <c r="I464" s="14">
        <f ca="1">I463*(1+Returns!I464)+AE464</f>
        <v>5794271.567634915</v>
      </c>
      <c r="J464" s="14">
        <f ca="1">J463*(1+Returns!J464)+AF464</f>
        <v>0</v>
      </c>
      <c r="K464" s="14">
        <f ca="1">K463*(1+Returns!K464)+AG464</f>
        <v>0</v>
      </c>
      <c r="L464" s="14">
        <f ca="1">L463*(1+Returns!L464)+AH464</f>
        <v>23169025.51667941</v>
      </c>
      <c r="M464" s="14">
        <f ca="1">M463*(1+Returns!M464)+AI464</f>
        <v>23172693.971581362</v>
      </c>
      <c r="N464" s="14">
        <f ca="1">N463*(1+Returns!N464)+AJ464-R464-T464</f>
        <v>42776910.6784143</v>
      </c>
      <c r="O464" s="17">
        <f ca="1">(Assumptions!$B$16 / 252)*F463</f>
        <v>3676.485100346385</v>
      </c>
      <c r="P464" s="17">
        <f t="shared" ca="1" si="102"/>
        <v>65924.123139071191</v>
      </c>
      <c r="Q464" s="16">
        <f t="shared" si="103"/>
        <v>0</v>
      </c>
      <c r="R464" s="17">
        <f t="shared" si="104"/>
        <v>0</v>
      </c>
      <c r="S464" s="19">
        <f t="shared" si="105"/>
        <v>0</v>
      </c>
      <c r="T464" s="20">
        <f ca="1">IF(AND(S464=1,F463&gt;D463),[1]Assumptions!$B$19*(F463-D463),0)</f>
        <v>0</v>
      </c>
      <c r="U464" s="21">
        <f ca="1">OFFSET(Assumptions!$B$6,U$1-1,0)*$E464</f>
        <v>9271214.908775948</v>
      </c>
      <c r="V464" s="21">
        <f ca="1">OFFSET(Assumptions!$B$6,V$1-1,0)*$E464</f>
        <v>11589018.635969937</v>
      </c>
      <c r="W464" s="21">
        <f ca="1">OFFSET(Assumptions!$B$6,W$1-1,0)*$E464</f>
        <v>5794509.3179849684</v>
      </c>
      <c r="X464" s="21">
        <f ca="1">OFFSET(Assumptions!$B$6,X$1-1,0)*$E464</f>
        <v>0</v>
      </c>
      <c r="Y464" s="21">
        <f ca="1">OFFSET(Assumptions!$B$6,Y$1-1,0)*$E464</f>
        <v>0</v>
      </c>
      <c r="Z464" s="21">
        <f ca="1">OFFSET(Assumptions!$B$6,Z$1-1,0)*$E464</f>
        <v>23178037.271939874</v>
      </c>
      <c r="AA464" s="21">
        <f ca="1">OFFSET(Assumptions!$B$6,AA$1-1,0)*$E464</f>
        <v>23178037.271939874</v>
      </c>
      <c r="AB464" s="21">
        <f ca="1">OFFSET(Assumptions!$B$6,AB$1-1,0)*$E464</f>
        <v>42879368.95308876</v>
      </c>
      <c r="AC464" s="24">
        <f t="shared" si="108"/>
        <v>0</v>
      </c>
      <c r="AD464" s="24">
        <f t="shared" si="97"/>
        <v>0</v>
      </c>
      <c r="AE464" s="24">
        <f t="shared" si="97"/>
        <v>0</v>
      </c>
      <c r="AF464" s="24">
        <f t="shared" si="97"/>
        <v>0</v>
      </c>
      <c r="AG464" s="24">
        <f t="shared" si="97"/>
        <v>0</v>
      </c>
      <c r="AH464" s="24">
        <f t="shared" si="97"/>
        <v>0</v>
      </c>
      <c r="AI464" s="24">
        <f t="shared" si="97"/>
        <v>0</v>
      </c>
      <c r="AJ464" s="24">
        <f t="shared" si="106"/>
        <v>0</v>
      </c>
      <c r="AK464" s="26">
        <f t="shared" ca="1" si="107"/>
        <v>1.2936420607800869E-4</v>
      </c>
      <c r="AL464" s="34">
        <f t="shared" ca="1" si="109"/>
        <v>0.15824262236560172</v>
      </c>
    </row>
    <row r="465" spans="1:38" x14ac:dyDescent="0.25">
      <c r="A465" s="4">
        <f t="shared" si="98"/>
        <v>12</v>
      </c>
      <c r="B465" s="4">
        <f t="shared" si="99"/>
        <v>2013</v>
      </c>
      <c r="C465" s="9">
        <v>41635</v>
      </c>
      <c r="D465" s="12">
        <f ca="1">(1+Returns!E465)*D464</f>
        <v>115173582.08497512</v>
      </c>
      <c r="E465" s="12">
        <f t="shared" ca="1" si="100"/>
        <v>115895146.41615653</v>
      </c>
      <c r="F465" s="12">
        <f t="shared" ca="1" si="101"/>
        <v>115825545.33231154</v>
      </c>
      <c r="G465" s="14">
        <f ca="1">G464*(1+Returns!G465)+AC465</f>
        <v>9356630.8134181388</v>
      </c>
      <c r="H465" s="14">
        <f ca="1">H464*(1+Returns!H465)+AD465</f>
        <v>11589370.285817454</v>
      </c>
      <c r="I465" s="14">
        <f ca="1">I464*(1+Returns!I465)+AE465</f>
        <v>5796619.1559511274</v>
      </c>
      <c r="J465" s="14">
        <f ca="1">J464*(1+Returns!J465)+AF465</f>
        <v>0</v>
      </c>
      <c r="K465" s="14">
        <f ca="1">K464*(1+Returns!K465)+AG465</f>
        <v>0</v>
      </c>
      <c r="L465" s="14">
        <f ca="1">L464*(1+Returns!L465)+AH465</f>
        <v>23177965.238264814</v>
      </c>
      <c r="M465" s="14">
        <f ca="1">M464*(1+Returns!M465)+AI465</f>
        <v>23181838.757681195</v>
      </c>
      <c r="N465" s="14">
        <f ca="1">N464*(1+Returns!N465)+AJ465-R465-T465</f>
        <v>42792722.165023796</v>
      </c>
      <c r="O465" s="17">
        <f ca="1">(Assumptions!$B$16 / 252)*F464</f>
        <v>3676.9607059225486</v>
      </c>
      <c r="P465" s="17">
        <f t="shared" ca="1" si="102"/>
        <v>69601.083844993744</v>
      </c>
      <c r="Q465" s="16">
        <f t="shared" si="103"/>
        <v>0</v>
      </c>
      <c r="R465" s="17">
        <f t="shared" si="104"/>
        <v>0</v>
      </c>
      <c r="S465" s="19">
        <f t="shared" si="105"/>
        <v>0</v>
      </c>
      <c r="T465" s="20">
        <f ca="1">IF(AND(S465=1,F464&gt;D464),[1]Assumptions!$B$19*(F464-D464),0)</f>
        <v>0</v>
      </c>
      <c r="U465" s="21">
        <f ca="1">OFFSET(Assumptions!$B$6,U$1-1,0)*$E465</f>
        <v>9271611.7132925224</v>
      </c>
      <c r="V465" s="21">
        <f ca="1">OFFSET(Assumptions!$B$6,V$1-1,0)*$E465</f>
        <v>11589514.641615653</v>
      </c>
      <c r="W465" s="21">
        <f ca="1">OFFSET(Assumptions!$B$6,W$1-1,0)*$E465</f>
        <v>5794757.3208078267</v>
      </c>
      <c r="X465" s="21">
        <f ca="1">OFFSET(Assumptions!$B$6,X$1-1,0)*$E465</f>
        <v>0</v>
      </c>
      <c r="Y465" s="21">
        <f ca="1">OFFSET(Assumptions!$B$6,Y$1-1,0)*$E465</f>
        <v>0</v>
      </c>
      <c r="Z465" s="21">
        <f ca="1">OFFSET(Assumptions!$B$6,Z$1-1,0)*$E465</f>
        <v>23179029.283231307</v>
      </c>
      <c r="AA465" s="21">
        <f ca="1">OFFSET(Assumptions!$B$6,AA$1-1,0)*$E465</f>
        <v>23179029.283231307</v>
      </c>
      <c r="AB465" s="21">
        <f ca="1">OFFSET(Assumptions!$B$6,AB$1-1,0)*$E465</f>
        <v>42881204.173977919</v>
      </c>
      <c r="AC465" s="24">
        <f t="shared" si="108"/>
        <v>0</v>
      </c>
      <c r="AD465" s="24">
        <f t="shared" si="97"/>
        <v>0</v>
      </c>
      <c r="AE465" s="24">
        <f t="shared" si="97"/>
        <v>0</v>
      </c>
      <c r="AF465" s="24">
        <f t="shared" si="97"/>
        <v>0</v>
      </c>
      <c r="AG465" s="24">
        <f t="shared" si="97"/>
        <v>0</v>
      </c>
      <c r="AH465" s="24">
        <f t="shared" si="97"/>
        <v>0</v>
      </c>
      <c r="AI465" s="24">
        <f t="shared" si="97"/>
        <v>0</v>
      </c>
      <c r="AJ465" s="24">
        <f t="shared" si="106"/>
        <v>0</v>
      </c>
      <c r="AK465" s="26">
        <f t="shared" ca="1" si="107"/>
        <v>1.1077953154803311E-5</v>
      </c>
      <c r="AL465" s="34">
        <f t="shared" ca="1" si="109"/>
        <v>0.15825545332311419</v>
      </c>
    </row>
    <row r="466" spans="1:38" x14ac:dyDescent="0.25">
      <c r="A466" s="4">
        <f t="shared" si="98"/>
        <v>12</v>
      </c>
      <c r="B466" s="4">
        <f t="shared" si="99"/>
        <v>2013</v>
      </c>
      <c r="C466" s="9">
        <v>41638</v>
      </c>
      <c r="D466" s="12">
        <f ca="1">(1+Returns!E466)*D465</f>
        <v>115216194.00687493</v>
      </c>
      <c r="E466" s="12">
        <f t="shared" ca="1" si="100"/>
        <v>116037178.03160445</v>
      </c>
      <c r="F466" s="12">
        <f t="shared" ca="1" si="101"/>
        <v>115963899.94632034</v>
      </c>
      <c r="G466" s="14">
        <f ca="1">G465*(1+Returns!G466)+AC466</f>
        <v>9457912.8692756966</v>
      </c>
      <c r="H466" s="14">
        <f ca="1">H465*(1+Returns!H466)+AD466</f>
        <v>11593862.409070633</v>
      </c>
      <c r="I466" s="14">
        <f ca="1">I465*(1+Returns!I466)+AE466</f>
        <v>5798967.6954086237</v>
      </c>
      <c r="J466" s="14">
        <f ca="1">J465*(1+Returns!J466)+AF466</f>
        <v>0</v>
      </c>
      <c r="K466" s="14">
        <f ca="1">K465*(1+Returns!K466)+AG466</f>
        <v>0</v>
      </c>
      <c r="L466" s="14">
        <f ca="1">L465*(1+Returns!L466)+AH466</f>
        <v>23186908.409223691</v>
      </c>
      <c r="M466" s="14">
        <f ca="1">M465*(1+Returns!M466)+AI466</f>
        <v>23190987.152645532</v>
      </c>
      <c r="N466" s="14">
        <f ca="1">N465*(1+Returns!N466)+AJ466-R466-T466</f>
        <v>42808539.495980278</v>
      </c>
      <c r="O466" s="17">
        <f ca="1">(Assumptions!$B$16 / 252)*F465</f>
        <v>3677.0014391210011</v>
      </c>
      <c r="P466" s="17">
        <f t="shared" ca="1" si="102"/>
        <v>73278.085284114743</v>
      </c>
      <c r="Q466" s="16">
        <f t="shared" si="103"/>
        <v>0</v>
      </c>
      <c r="R466" s="17">
        <f t="shared" si="104"/>
        <v>0</v>
      </c>
      <c r="S466" s="19">
        <f t="shared" si="105"/>
        <v>0</v>
      </c>
      <c r="T466" s="20">
        <f ca="1">IF(AND(S466=1,F465&gt;D465),[1]Assumptions!$B$19*(F465-D465),0)</f>
        <v>0</v>
      </c>
      <c r="U466" s="21">
        <f ca="1">OFFSET(Assumptions!$B$6,U$1-1,0)*$E466</f>
        <v>9282974.2425283566</v>
      </c>
      <c r="V466" s="21">
        <f ca="1">OFFSET(Assumptions!$B$6,V$1-1,0)*$E466</f>
        <v>11603717.803160446</v>
      </c>
      <c r="W466" s="21">
        <f ca="1">OFFSET(Assumptions!$B$6,W$1-1,0)*$E466</f>
        <v>5801858.9015802229</v>
      </c>
      <c r="X466" s="21">
        <f ca="1">OFFSET(Assumptions!$B$6,X$1-1,0)*$E466</f>
        <v>0</v>
      </c>
      <c r="Y466" s="21">
        <f ca="1">OFFSET(Assumptions!$B$6,Y$1-1,0)*$E466</f>
        <v>0</v>
      </c>
      <c r="Z466" s="21">
        <f ca="1">OFFSET(Assumptions!$B$6,Z$1-1,0)*$E466</f>
        <v>23207435.606320892</v>
      </c>
      <c r="AA466" s="21">
        <f ca="1">OFFSET(Assumptions!$B$6,AA$1-1,0)*$E466</f>
        <v>23207435.606320892</v>
      </c>
      <c r="AB466" s="21">
        <f ca="1">OFFSET(Assumptions!$B$6,AB$1-1,0)*$E466</f>
        <v>42933755.871693648</v>
      </c>
      <c r="AC466" s="24">
        <f t="shared" si="108"/>
        <v>0</v>
      </c>
      <c r="AD466" s="24">
        <f t="shared" si="97"/>
        <v>0</v>
      </c>
      <c r="AE466" s="24">
        <f t="shared" si="97"/>
        <v>0</v>
      </c>
      <c r="AF466" s="24">
        <f t="shared" si="97"/>
        <v>0</v>
      </c>
      <c r="AG466" s="24">
        <f t="shared" si="97"/>
        <v>0</v>
      </c>
      <c r="AH466" s="24">
        <f t="shared" si="97"/>
        <v>0</v>
      </c>
      <c r="AI466" s="24">
        <f t="shared" si="97"/>
        <v>0</v>
      </c>
      <c r="AJ466" s="24">
        <f t="shared" si="106"/>
        <v>0</v>
      </c>
      <c r="AK466" s="26">
        <f t="shared" ca="1" si="107"/>
        <v>1.1945086346181188E-3</v>
      </c>
      <c r="AL466" s="34">
        <f t="shared" ca="1" si="109"/>
        <v>0.15963899946320215</v>
      </c>
    </row>
    <row r="467" spans="1:38" x14ac:dyDescent="0.25">
      <c r="A467" s="4">
        <f t="shared" si="98"/>
        <v>12</v>
      </c>
      <c r="B467" s="4">
        <f t="shared" si="99"/>
        <v>2013</v>
      </c>
      <c r="C467" s="9">
        <v>41639</v>
      </c>
      <c r="D467" s="12">
        <f ca="1">(1+Returns!E467)*D466</f>
        <v>115258821.69433361</v>
      </c>
      <c r="E467" s="12">
        <f t="shared" ca="1" si="100"/>
        <v>116076441.699696</v>
      </c>
      <c r="F467" s="12">
        <f t="shared" ca="1" si="101"/>
        <v>115999482.2207628</v>
      </c>
      <c r="G467" s="14">
        <f ca="1">G466*(1+Returns!G467)+AC467</f>
        <v>9456411.3775706366</v>
      </c>
      <c r="H467" s="14">
        <f ca="1">H466*(1+Returns!H467)+AD467</f>
        <v>11598356.273503086</v>
      </c>
      <c r="I467" s="14">
        <f ca="1">I466*(1+Returns!I467)+AE467</f>
        <v>5801317.1863927664</v>
      </c>
      <c r="J467" s="14">
        <f ca="1">J466*(1+Returns!J467)+AF467</f>
        <v>0</v>
      </c>
      <c r="K467" s="14">
        <f ca="1">K466*(1+Returns!K467)+AG467</f>
        <v>0</v>
      </c>
      <c r="L467" s="14">
        <f ca="1">L466*(1+Returns!L467)+AH467</f>
        <v>23195855.030886974</v>
      </c>
      <c r="M467" s="14">
        <f ca="1">M466*(1+Returns!M467)+AI467</f>
        <v>23200139.157898568</v>
      </c>
      <c r="N467" s="14">
        <f ca="1">N466*(1+Returns!N467)+AJ467-R467-T467</f>
        <v>42824362.673443966</v>
      </c>
      <c r="O467" s="17">
        <f ca="1">(Assumptions!$B$16 / 252)*F466</f>
        <v>3681.3936490895344</v>
      </c>
      <c r="P467" s="17">
        <f t="shared" ca="1" si="102"/>
        <v>76959.478933204271</v>
      </c>
      <c r="Q467" s="16">
        <f t="shared" si="103"/>
        <v>0</v>
      </c>
      <c r="R467" s="17">
        <f t="shared" si="104"/>
        <v>0</v>
      </c>
      <c r="S467" s="19">
        <f t="shared" si="105"/>
        <v>0</v>
      </c>
      <c r="T467" s="20">
        <f ca="1">IF(AND(S467=1,F466&gt;D466),[1]Assumptions!$B$19*(F466-D466),0)</f>
        <v>0</v>
      </c>
      <c r="U467" s="21">
        <f ca="1">OFFSET(Assumptions!$B$6,U$1-1,0)*$E467</f>
        <v>9286115.3359756805</v>
      </c>
      <c r="V467" s="21">
        <f ca="1">OFFSET(Assumptions!$B$6,V$1-1,0)*$E467</f>
        <v>11607644.169969602</v>
      </c>
      <c r="W467" s="21">
        <f ca="1">OFFSET(Assumptions!$B$6,W$1-1,0)*$E467</f>
        <v>5803822.0849848008</v>
      </c>
      <c r="X467" s="21">
        <f ca="1">OFFSET(Assumptions!$B$6,X$1-1,0)*$E467</f>
        <v>0</v>
      </c>
      <c r="Y467" s="21">
        <f ca="1">OFFSET(Assumptions!$B$6,Y$1-1,0)*$E467</f>
        <v>0</v>
      </c>
      <c r="Z467" s="21">
        <f ca="1">OFFSET(Assumptions!$B$6,Z$1-1,0)*$E467</f>
        <v>23215288.339939203</v>
      </c>
      <c r="AA467" s="21">
        <f ca="1">OFFSET(Assumptions!$B$6,AA$1-1,0)*$E467</f>
        <v>23215288.339939203</v>
      </c>
      <c r="AB467" s="21">
        <f ca="1">OFFSET(Assumptions!$B$6,AB$1-1,0)*$E467</f>
        <v>42948283.428887524</v>
      </c>
      <c r="AC467" s="24">
        <f t="shared" si="108"/>
        <v>0</v>
      </c>
      <c r="AD467" s="24">
        <f t="shared" si="97"/>
        <v>0</v>
      </c>
      <c r="AE467" s="24">
        <f t="shared" si="97"/>
        <v>0</v>
      </c>
      <c r="AF467" s="24">
        <f t="shared" si="97"/>
        <v>0</v>
      </c>
      <c r="AG467" s="24">
        <f t="shared" si="97"/>
        <v>0</v>
      </c>
      <c r="AH467" s="24">
        <f t="shared" si="97"/>
        <v>0</v>
      </c>
      <c r="AI467" s="24">
        <f t="shared" si="97"/>
        <v>0</v>
      </c>
      <c r="AJ467" s="24">
        <f t="shared" si="106"/>
        <v>0</v>
      </c>
      <c r="AK467" s="26">
        <f t="shared" ca="1" si="107"/>
        <v>3.0683923582186523E-4</v>
      </c>
      <c r="AL467" s="34">
        <f t="shared" ca="1" si="109"/>
        <v>0.15999482220762662</v>
      </c>
    </row>
    <row r="468" spans="1:38" x14ac:dyDescent="0.25">
      <c r="A468" s="4">
        <f t="shared" si="98"/>
        <v>1</v>
      </c>
      <c r="B468" s="4">
        <f t="shared" si="99"/>
        <v>2014</v>
      </c>
      <c r="C468" s="9">
        <v>41641</v>
      </c>
      <c r="D468" s="12">
        <f ca="1">(1+Returns!E468)*D467</f>
        <v>115301465.1531841</v>
      </c>
      <c r="E468" s="12">
        <f t="shared" ca="1" si="100"/>
        <v>115859023.9761382</v>
      </c>
      <c r="F468" s="12">
        <f t="shared" ca="1" si="101"/>
        <v>115855341.45289311</v>
      </c>
      <c r="G468" s="14">
        <f ca="1">G467*(1+Returns!G468)+AC468</f>
        <v>9253008.4306564815</v>
      </c>
      <c r="H468" s="14">
        <f ca="1">H467*(1+Returns!H468)+AD468</f>
        <v>11612139.77625622</v>
      </c>
      <c r="I468" s="14">
        <f ca="1">I467*(1+Returns!I468)+AE468</f>
        <v>5806172.5278811064</v>
      </c>
      <c r="J468" s="14">
        <f ca="1">J467*(1+Returns!J468)+AF468</f>
        <v>0</v>
      </c>
      <c r="K468" s="14">
        <f ca="1">K467*(1+Returns!K468)+AG468</f>
        <v>0</v>
      </c>
      <c r="L468" s="14">
        <f ca="1">L467*(1+Returns!L468)+AH468</f>
        <v>23224238.413638342</v>
      </c>
      <c r="M468" s="14">
        <f ca="1">M467*(1+Returns!M468)+AI468</f>
        <v>23224443.956905685</v>
      </c>
      <c r="N468" s="14">
        <f ca="1">N467*(1+Returns!N468)+AJ468-R468-T468</f>
        <v>42739020.870800383</v>
      </c>
      <c r="O468" s="17">
        <f ca="1">(Assumptions!$B$16 / 252)*F467</f>
        <v>3682.5232451035808</v>
      </c>
      <c r="P468" s="17">
        <f t="shared" ca="1" si="102"/>
        <v>3682.5232451035845</v>
      </c>
      <c r="Q468" s="16">
        <f t="shared" si="103"/>
        <v>1</v>
      </c>
      <c r="R468" s="17">
        <f t="shared" ca="1" si="104"/>
        <v>76959.478933204271</v>
      </c>
      <c r="S468" s="19">
        <f t="shared" si="105"/>
        <v>1</v>
      </c>
      <c r="T468" s="20">
        <f ca="1">IF(AND(S468=1,F467&gt;D467),[1]Assumptions!$B$19*(F467-D467),0)</f>
        <v>148132.10528583825</v>
      </c>
      <c r="U468" s="21">
        <f ca="1">OFFSET(Assumptions!$B$6,U$1-1,0)*$E468</f>
        <v>9268721.9180910569</v>
      </c>
      <c r="V468" s="21">
        <f ca="1">OFFSET(Assumptions!$B$6,V$1-1,0)*$E468</f>
        <v>11585902.397613822</v>
      </c>
      <c r="W468" s="21">
        <f ca="1">OFFSET(Assumptions!$B$6,W$1-1,0)*$E468</f>
        <v>5792951.1988069108</v>
      </c>
      <c r="X468" s="21">
        <f ca="1">OFFSET(Assumptions!$B$6,X$1-1,0)*$E468</f>
        <v>0</v>
      </c>
      <c r="Y468" s="21">
        <f ca="1">OFFSET(Assumptions!$B$6,Y$1-1,0)*$E468</f>
        <v>0</v>
      </c>
      <c r="Z468" s="21">
        <f ca="1">OFFSET(Assumptions!$B$6,Z$1-1,0)*$E468</f>
        <v>23171804.795227643</v>
      </c>
      <c r="AA468" s="21">
        <f ca="1">OFFSET(Assumptions!$B$6,AA$1-1,0)*$E468</f>
        <v>23171804.795227643</v>
      </c>
      <c r="AB468" s="21">
        <f ca="1">OFFSET(Assumptions!$B$6,AB$1-1,0)*$E468</f>
        <v>42867838.871171132</v>
      </c>
      <c r="AC468" s="24">
        <f t="shared" ca="1" si="108"/>
        <v>-170296.04159495607</v>
      </c>
      <c r="AD468" s="24">
        <f t="shared" ca="1" si="97"/>
        <v>9287.8964665159583</v>
      </c>
      <c r="AE468" s="24">
        <f t="shared" ca="1" si="97"/>
        <v>2504.8985920343548</v>
      </c>
      <c r="AF468" s="24">
        <f t="shared" ca="1" si="97"/>
        <v>0</v>
      </c>
      <c r="AG468" s="24">
        <f t="shared" ca="1" si="97"/>
        <v>0</v>
      </c>
      <c r="AH468" s="24">
        <f t="shared" ca="1" si="97"/>
        <v>19433.309052228928</v>
      </c>
      <c r="AI468" s="24">
        <f t="shared" ca="1" si="97"/>
        <v>15149.182040635496</v>
      </c>
      <c r="AJ468" s="24">
        <f t="shared" ca="1" si="106"/>
        <v>123920.75544354133</v>
      </c>
      <c r="AK468" s="26">
        <f t="shared" ca="1" si="107"/>
        <v>-1.2425983729424939E-3</v>
      </c>
      <c r="AL468" s="34">
        <f t="shared" ca="1" si="109"/>
        <v>0.15855341452892979</v>
      </c>
    </row>
    <row r="469" spans="1:38" x14ac:dyDescent="0.25">
      <c r="A469" s="4">
        <f t="shared" si="98"/>
        <v>1</v>
      </c>
      <c r="B469" s="4">
        <f t="shared" si="99"/>
        <v>2014</v>
      </c>
      <c r="C469" s="9">
        <v>41642</v>
      </c>
      <c r="D469" s="12">
        <f ca="1">(1+Returns!E469)*D468</f>
        <v>115344124.38926148</v>
      </c>
      <c r="E469" s="12">
        <f t="shared" ca="1" si="100"/>
        <v>115968576.74489413</v>
      </c>
      <c r="F469" s="12">
        <f t="shared" ca="1" si="101"/>
        <v>115961216.27430132</v>
      </c>
      <c r="G469" s="14">
        <f ca="1">G468*(1+Returns!G469)+AC469</f>
        <v>9321784.1250515655</v>
      </c>
      <c r="H469" s="14">
        <f ca="1">H468*(1+Returns!H469)+AD469</f>
        <v>11616640.725127613</v>
      </c>
      <c r="I469" s="14">
        <f ca="1">I468*(1+Returns!I469)+AE469</f>
        <v>5808524.9379518563</v>
      </c>
      <c r="J469" s="14">
        <f ca="1">J468*(1+Returns!J469)+AF469</f>
        <v>0</v>
      </c>
      <c r="K469" s="14">
        <f ca="1">K468*(1+Returns!K469)+AG469</f>
        <v>0</v>
      </c>
      <c r="L469" s="14">
        <f ca="1">L468*(1+Returns!L469)+AH469</f>
        <v>23233199.439008247</v>
      </c>
      <c r="M469" s="14">
        <f ca="1">M468*(1+Returns!M469)+AI469</f>
        <v>23233609.165428005</v>
      </c>
      <c r="N469" s="14">
        <f ca="1">N468*(1+Returns!N469)+AJ469-R469-T469</f>
        <v>42754818.352326855</v>
      </c>
      <c r="O469" s="17">
        <f ca="1">(Assumptions!$B$16 / 252)*F468</f>
        <v>3677.9473477108922</v>
      </c>
      <c r="P469" s="17">
        <f t="shared" ca="1" si="102"/>
        <v>7360.4705928144767</v>
      </c>
      <c r="Q469" s="16">
        <f t="shared" si="103"/>
        <v>0</v>
      </c>
      <c r="R469" s="17">
        <f t="shared" si="104"/>
        <v>0</v>
      </c>
      <c r="S469" s="19">
        <f t="shared" si="105"/>
        <v>0</v>
      </c>
      <c r="T469" s="20">
        <f ca="1">IF(AND(S469=1,F468&gt;D468),[1]Assumptions!$B$19*(F468-D468),0)</f>
        <v>0</v>
      </c>
      <c r="U469" s="21">
        <f ca="1">OFFSET(Assumptions!$B$6,U$1-1,0)*$E469</f>
        <v>9277486.13959153</v>
      </c>
      <c r="V469" s="21">
        <f ca="1">OFFSET(Assumptions!$B$6,V$1-1,0)*$E469</f>
        <v>11596857.674489414</v>
      </c>
      <c r="W469" s="21">
        <f ca="1">OFFSET(Assumptions!$B$6,W$1-1,0)*$E469</f>
        <v>5798428.8372447072</v>
      </c>
      <c r="X469" s="21">
        <f ca="1">OFFSET(Assumptions!$B$6,X$1-1,0)*$E469</f>
        <v>0</v>
      </c>
      <c r="Y469" s="21">
        <f ca="1">OFFSET(Assumptions!$B$6,Y$1-1,0)*$E469</f>
        <v>0</v>
      </c>
      <c r="Z469" s="21">
        <f ca="1">OFFSET(Assumptions!$B$6,Z$1-1,0)*$E469</f>
        <v>23193715.348978829</v>
      </c>
      <c r="AA469" s="21">
        <f ca="1">OFFSET(Assumptions!$B$6,AA$1-1,0)*$E469</f>
        <v>23193715.348978829</v>
      </c>
      <c r="AB469" s="21">
        <f ca="1">OFFSET(Assumptions!$B$6,AB$1-1,0)*$E469</f>
        <v>42908373.395610832</v>
      </c>
      <c r="AC469" s="24">
        <f t="shared" si="108"/>
        <v>0</v>
      </c>
      <c r="AD469" s="24">
        <f t="shared" si="97"/>
        <v>0</v>
      </c>
      <c r="AE469" s="24">
        <f t="shared" si="97"/>
        <v>0</v>
      </c>
      <c r="AF469" s="24">
        <f t="shared" si="97"/>
        <v>0</v>
      </c>
      <c r="AG469" s="24">
        <f t="shared" si="97"/>
        <v>0</v>
      </c>
      <c r="AH469" s="24">
        <f t="shared" si="97"/>
        <v>0</v>
      </c>
      <c r="AI469" s="24">
        <f t="shared" si="97"/>
        <v>0</v>
      </c>
      <c r="AJ469" s="24">
        <f t="shared" si="106"/>
        <v>0</v>
      </c>
      <c r="AK469" s="26">
        <f t="shared" ca="1" si="107"/>
        <v>9.1385360468043686E-4</v>
      </c>
      <c r="AL469" s="34">
        <f t="shared" ca="1" si="109"/>
        <v>0.15961216274301182</v>
      </c>
    </row>
    <row r="470" spans="1:38" x14ac:dyDescent="0.25">
      <c r="A470" s="4">
        <f t="shared" si="98"/>
        <v>1</v>
      </c>
      <c r="B470" s="4">
        <f t="shared" si="99"/>
        <v>2014</v>
      </c>
      <c r="C470" s="9">
        <v>41645</v>
      </c>
      <c r="D470" s="12">
        <f ca="1">(1+Returns!E470)*D469</f>
        <v>115386799.40840304</v>
      </c>
      <c r="E470" s="12">
        <f t="shared" ca="1" si="100"/>
        <v>115939114.39505632</v>
      </c>
      <c r="F470" s="12">
        <f t="shared" ca="1" si="101"/>
        <v>115928072.61601035</v>
      </c>
      <c r="G470" s="14">
        <f ca="1">G469*(1+Returns!G470)+AC470</f>
        <v>9251529.0894701499</v>
      </c>
      <c r="H470" s="14">
        <f ca="1">H469*(1+Returns!H470)+AD470</f>
        <v>11621143.418599151</v>
      </c>
      <c r="I470" s="14">
        <f ca="1">I469*(1+Returns!I470)+AE470</f>
        <v>5810878.3011174574</v>
      </c>
      <c r="J470" s="14">
        <f ca="1">J469*(1+Returns!J470)+AF470</f>
        <v>0</v>
      </c>
      <c r="K470" s="14">
        <f ca="1">K469*(1+Returns!K470)+AG470</f>
        <v>0</v>
      </c>
      <c r="L470" s="14">
        <f ca="1">L469*(1+Returns!L470)+AH470</f>
        <v>23242163.921971649</v>
      </c>
      <c r="M470" s="14">
        <f ca="1">M469*(1+Returns!M470)+AI470</f>
        <v>23242777.990874261</v>
      </c>
      <c r="N470" s="14">
        <f ca="1">N469*(1+Returns!N470)+AJ470-R470-T470</f>
        <v>42770621.673023656</v>
      </c>
      <c r="O470" s="17">
        <f ca="1">(Assumptions!$B$16 / 252)*F469</f>
        <v>3681.3084531524228</v>
      </c>
      <c r="P470" s="17">
        <f t="shared" ca="1" si="102"/>
        <v>11041.7790459669</v>
      </c>
      <c r="Q470" s="16">
        <f t="shared" si="103"/>
        <v>0</v>
      </c>
      <c r="R470" s="17">
        <f t="shared" si="104"/>
        <v>0</v>
      </c>
      <c r="S470" s="19">
        <f t="shared" si="105"/>
        <v>0</v>
      </c>
      <c r="T470" s="20">
        <f ca="1">IF(AND(S470=1,F469&gt;D469),[1]Assumptions!$B$19*(F469-D469),0)</f>
        <v>0</v>
      </c>
      <c r="U470" s="21">
        <f ca="1">OFFSET(Assumptions!$B$6,U$1-1,0)*$E470</f>
        <v>9275129.1516045053</v>
      </c>
      <c r="V470" s="21">
        <f ca="1">OFFSET(Assumptions!$B$6,V$1-1,0)*$E470</f>
        <v>11593911.439505633</v>
      </c>
      <c r="W470" s="21">
        <f ca="1">OFFSET(Assumptions!$B$6,W$1-1,0)*$E470</f>
        <v>5796955.7197528165</v>
      </c>
      <c r="X470" s="21">
        <f ca="1">OFFSET(Assumptions!$B$6,X$1-1,0)*$E470</f>
        <v>0</v>
      </c>
      <c r="Y470" s="21">
        <f ca="1">OFFSET(Assumptions!$B$6,Y$1-1,0)*$E470</f>
        <v>0</v>
      </c>
      <c r="Z470" s="21">
        <f ca="1">OFFSET(Assumptions!$B$6,Z$1-1,0)*$E470</f>
        <v>23187822.879011266</v>
      </c>
      <c r="AA470" s="21">
        <f ca="1">OFFSET(Assumptions!$B$6,AA$1-1,0)*$E470</f>
        <v>23187822.879011266</v>
      </c>
      <c r="AB470" s="21">
        <f ca="1">OFFSET(Assumptions!$B$6,AB$1-1,0)*$E470</f>
        <v>42897472.326170839</v>
      </c>
      <c r="AC470" s="24">
        <f t="shared" si="108"/>
        <v>0</v>
      </c>
      <c r="AD470" s="24">
        <f t="shared" si="97"/>
        <v>0</v>
      </c>
      <c r="AE470" s="24">
        <f t="shared" si="97"/>
        <v>0</v>
      </c>
      <c r="AF470" s="24">
        <f t="shared" si="97"/>
        <v>0</v>
      </c>
      <c r="AG470" s="24">
        <f t="shared" si="97"/>
        <v>0</v>
      </c>
      <c r="AH470" s="24">
        <f t="shared" si="97"/>
        <v>0</v>
      </c>
      <c r="AI470" s="24">
        <f t="shared" si="97"/>
        <v>0</v>
      </c>
      <c r="AJ470" s="24">
        <f t="shared" si="106"/>
        <v>0</v>
      </c>
      <c r="AK470" s="26">
        <f t="shared" ca="1" si="107"/>
        <v>-2.8581675284056196E-4</v>
      </c>
      <c r="AL470" s="34">
        <f t="shared" ca="1" si="109"/>
        <v>0.15928072616010214</v>
      </c>
    </row>
    <row r="471" spans="1:38" x14ac:dyDescent="0.25">
      <c r="A471" s="4">
        <f t="shared" si="98"/>
        <v>1</v>
      </c>
      <c r="B471" s="4">
        <f t="shared" si="99"/>
        <v>2014</v>
      </c>
      <c r="C471" s="9">
        <v>41646</v>
      </c>
      <c r="D471" s="12">
        <f ca="1">(1+Returns!E471)*D470</f>
        <v>115429490.21644817</v>
      </c>
      <c r="E471" s="12">
        <f t="shared" ca="1" si="100"/>
        <v>115925634.75298375</v>
      </c>
      <c r="F471" s="12">
        <f t="shared" ca="1" si="101"/>
        <v>115910912.71766426</v>
      </c>
      <c r="G471" s="14">
        <f ca="1">G470*(1+Returns!G471)+AC471</f>
        <v>9197241.1442890484</v>
      </c>
      <c r="H471" s="14">
        <f ca="1">H470*(1+Returns!H471)+AD471</f>
        <v>11625647.857347054</v>
      </c>
      <c r="I471" s="14">
        <f ca="1">I470*(1+Returns!I471)+AE471</f>
        <v>5813232.6177640622</v>
      </c>
      <c r="J471" s="14">
        <f ca="1">J470*(1+Returns!J471)+AF471</f>
        <v>0</v>
      </c>
      <c r="K471" s="14">
        <f ca="1">K470*(1+Returns!K471)+AG471</f>
        <v>0</v>
      </c>
      <c r="L471" s="14">
        <f ca="1">L470*(1+Returns!L471)+AH471</f>
        <v>23251131.863862652</v>
      </c>
      <c r="M471" s="14">
        <f ca="1">M470*(1+Returns!M471)+AI471</f>
        <v>23251950.434671823</v>
      </c>
      <c r="N471" s="14">
        <f ca="1">N470*(1+Returns!N471)+AJ471-R471-T471</f>
        <v>42786430.8350491</v>
      </c>
      <c r="O471" s="17">
        <f ca="1">(Assumptions!$B$16 / 252)*F470</f>
        <v>3680.2562735241381</v>
      </c>
      <c r="P471" s="17">
        <f t="shared" ca="1" si="102"/>
        <v>14722.035319491039</v>
      </c>
      <c r="Q471" s="16">
        <f t="shared" si="103"/>
        <v>0</v>
      </c>
      <c r="R471" s="17">
        <f t="shared" si="104"/>
        <v>0</v>
      </c>
      <c r="S471" s="19">
        <f t="shared" si="105"/>
        <v>0</v>
      </c>
      <c r="T471" s="20">
        <f ca="1">IF(AND(S471=1,F470&gt;D470),[1]Assumptions!$B$19*(F470-D470),0)</f>
        <v>0</v>
      </c>
      <c r="U471" s="21">
        <f ca="1">OFFSET(Assumptions!$B$6,U$1-1,0)*$E471</f>
        <v>9274050.780238701</v>
      </c>
      <c r="V471" s="21">
        <f ca="1">OFFSET(Assumptions!$B$6,V$1-1,0)*$E471</f>
        <v>11592563.475298375</v>
      </c>
      <c r="W471" s="21">
        <f ca="1">OFFSET(Assumptions!$B$6,W$1-1,0)*$E471</f>
        <v>5796281.7376491874</v>
      </c>
      <c r="X471" s="21">
        <f ca="1">OFFSET(Assumptions!$B$6,X$1-1,0)*$E471</f>
        <v>0</v>
      </c>
      <c r="Y471" s="21">
        <f ca="1">OFFSET(Assumptions!$B$6,Y$1-1,0)*$E471</f>
        <v>0</v>
      </c>
      <c r="Z471" s="21">
        <f ca="1">OFFSET(Assumptions!$B$6,Z$1-1,0)*$E471</f>
        <v>23185126.95059675</v>
      </c>
      <c r="AA471" s="21">
        <f ca="1">OFFSET(Assumptions!$B$6,AA$1-1,0)*$E471</f>
        <v>23185126.95059675</v>
      </c>
      <c r="AB471" s="21">
        <f ca="1">OFFSET(Assumptions!$B$6,AB$1-1,0)*$E471</f>
        <v>42892484.858603984</v>
      </c>
      <c r="AC471" s="24">
        <f t="shared" si="108"/>
        <v>0</v>
      </c>
      <c r="AD471" s="24">
        <f t="shared" si="97"/>
        <v>0</v>
      </c>
      <c r="AE471" s="24">
        <f t="shared" si="97"/>
        <v>0</v>
      </c>
      <c r="AF471" s="24">
        <f t="shared" si="97"/>
        <v>0</v>
      </c>
      <c r="AG471" s="24">
        <f t="shared" si="97"/>
        <v>0</v>
      </c>
      <c r="AH471" s="24">
        <f t="shared" si="97"/>
        <v>0</v>
      </c>
      <c r="AI471" s="24">
        <f t="shared" si="97"/>
        <v>0</v>
      </c>
      <c r="AJ471" s="24">
        <f t="shared" si="106"/>
        <v>0</v>
      </c>
      <c r="AK471" s="26">
        <f t="shared" ca="1" si="107"/>
        <v>-1.4802194118190837E-4</v>
      </c>
      <c r="AL471" s="34">
        <f t="shared" ca="1" si="109"/>
        <v>0.15910912717664116</v>
      </c>
    </row>
    <row r="472" spans="1:38" x14ac:dyDescent="0.25">
      <c r="A472" s="4">
        <f t="shared" si="98"/>
        <v>1</v>
      </c>
      <c r="B472" s="4">
        <f t="shared" si="99"/>
        <v>2014</v>
      </c>
      <c r="C472" s="9">
        <v>41647</v>
      </c>
      <c r="D472" s="12">
        <f ca="1">(1+Returns!E472)*D471</f>
        <v>115472196.81923847</v>
      </c>
      <c r="E472" s="12">
        <f t="shared" ca="1" si="100"/>
        <v>115962372.914602</v>
      </c>
      <c r="F472" s="12">
        <f t="shared" ca="1" si="101"/>
        <v>115943971.16776766</v>
      </c>
      <c r="G472" s="14">
        <f ca="1">G471*(1+Returns!G472)+AC472</f>
        <v>9193155.3794494122</v>
      </c>
      <c r="H472" s="14">
        <f ca="1">H471*(1+Returns!H472)+AD472</f>
        <v>11630154.042047804</v>
      </c>
      <c r="I472" s="14">
        <f ca="1">I471*(1+Returns!I472)+AE472</f>
        <v>5815587.8882779805</v>
      </c>
      <c r="J472" s="14">
        <f ca="1">J471*(1+Returns!J472)+AF472</f>
        <v>0</v>
      </c>
      <c r="K472" s="14">
        <f ca="1">K471*(1+Returns!K472)+AG472</f>
        <v>0</v>
      </c>
      <c r="L472" s="14">
        <f ca="1">L471*(1+Returns!L472)+AH472</f>
        <v>23260103.266015876</v>
      </c>
      <c r="M472" s="14">
        <f ca="1">M471*(1+Returns!M472)+AI472</f>
        <v>23261126.498248622</v>
      </c>
      <c r="N472" s="14">
        <f ca="1">N471*(1+Returns!N472)+AJ472-R472-T472</f>
        <v>42802245.840562299</v>
      </c>
      <c r="O472" s="17">
        <f ca="1">(Assumptions!$B$16 / 252)*F471</f>
        <v>3679.7115148464841</v>
      </c>
      <c r="P472" s="17">
        <f t="shared" ca="1" si="102"/>
        <v>18401.746834337522</v>
      </c>
      <c r="Q472" s="16">
        <f t="shared" si="103"/>
        <v>0</v>
      </c>
      <c r="R472" s="17">
        <f t="shared" si="104"/>
        <v>0</v>
      </c>
      <c r="S472" s="19">
        <f t="shared" si="105"/>
        <v>0</v>
      </c>
      <c r="T472" s="20">
        <f ca="1">IF(AND(S472=1,F471&gt;D471),[1]Assumptions!$B$19*(F471-D471),0)</f>
        <v>0</v>
      </c>
      <c r="U472" s="21">
        <f ca="1">OFFSET(Assumptions!$B$6,U$1-1,0)*$E472</f>
        <v>9276989.8331681602</v>
      </c>
      <c r="V472" s="21">
        <f ca="1">OFFSET(Assumptions!$B$6,V$1-1,0)*$E472</f>
        <v>11596237.291460201</v>
      </c>
      <c r="W472" s="21">
        <f ca="1">OFFSET(Assumptions!$B$6,W$1-1,0)*$E472</f>
        <v>5798118.6457301006</v>
      </c>
      <c r="X472" s="21">
        <f ca="1">OFFSET(Assumptions!$B$6,X$1-1,0)*$E472</f>
        <v>0</v>
      </c>
      <c r="Y472" s="21">
        <f ca="1">OFFSET(Assumptions!$B$6,Y$1-1,0)*$E472</f>
        <v>0</v>
      </c>
      <c r="Z472" s="21">
        <f ca="1">OFFSET(Assumptions!$B$6,Z$1-1,0)*$E472</f>
        <v>23192474.582920402</v>
      </c>
      <c r="AA472" s="21">
        <f ca="1">OFFSET(Assumptions!$B$6,AA$1-1,0)*$E472</f>
        <v>23192474.582920402</v>
      </c>
      <c r="AB472" s="21">
        <f ca="1">OFFSET(Assumptions!$B$6,AB$1-1,0)*$E472</f>
        <v>42906077.978402741</v>
      </c>
      <c r="AC472" s="24">
        <f t="shared" si="108"/>
        <v>0</v>
      </c>
      <c r="AD472" s="24">
        <f t="shared" si="97"/>
        <v>0</v>
      </c>
      <c r="AE472" s="24">
        <f t="shared" si="97"/>
        <v>0</v>
      </c>
      <c r="AF472" s="24">
        <f t="shared" si="97"/>
        <v>0</v>
      </c>
      <c r="AG472" s="24">
        <f t="shared" si="97"/>
        <v>0</v>
      </c>
      <c r="AH472" s="24">
        <f t="shared" si="97"/>
        <v>0</v>
      </c>
      <c r="AI472" s="24">
        <f t="shared" si="97"/>
        <v>0</v>
      </c>
      <c r="AJ472" s="24">
        <f t="shared" si="106"/>
        <v>0</v>
      </c>
      <c r="AK472" s="26">
        <f t="shared" ca="1" si="107"/>
        <v>2.8520567501644223E-4</v>
      </c>
      <c r="AL472" s="34">
        <f t="shared" ca="1" si="109"/>
        <v>0.15943971167767534</v>
      </c>
    </row>
    <row r="473" spans="1:38" x14ac:dyDescent="0.25">
      <c r="A473" s="4">
        <f t="shared" si="98"/>
        <v>1</v>
      </c>
      <c r="B473" s="4">
        <f t="shared" si="99"/>
        <v>2014</v>
      </c>
      <c r="C473" s="9">
        <v>41648</v>
      </c>
      <c r="D473" s="12">
        <f ca="1">(1+Returns!E473)*D472</f>
        <v>115514919.22261766</v>
      </c>
      <c r="E473" s="12">
        <f t="shared" ca="1" si="100"/>
        <v>116006825.49397132</v>
      </c>
      <c r="F473" s="12">
        <f t="shared" ca="1" si="101"/>
        <v>115984742.98614752</v>
      </c>
      <c r="G473" s="14">
        <f ca="1">G472*(1+Returns!G473)+AC473</f>
        <v>9196768.4030247275</v>
      </c>
      <c r="H473" s="14">
        <f ca="1">H472*(1+Returns!H473)+AD473</f>
        <v>11634661.973378144</v>
      </c>
      <c r="I473" s="14">
        <f ca="1">I472*(1+Returns!I473)+AE473</f>
        <v>5817944.1130456775</v>
      </c>
      <c r="J473" s="14">
        <f ca="1">J472*(1+Returns!J473)+AF473</f>
        <v>0</v>
      </c>
      <c r="K473" s="14">
        <f ca="1">K472*(1+Returns!K473)+AG473</f>
        <v>0</v>
      </c>
      <c r="L473" s="14">
        <f ca="1">L472*(1+Returns!L473)+AH473</f>
        <v>23269078.129766457</v>
      </c>
      <c r="M473" s="14">
        <f ca="1">M472*(1+Returns!M473)+AI473</f>
        <v>23270306.183033157</v>
      </c>
      <c r="N473" s="14">
        <f ca="1">N472*(1+Returns!N473)+AJ473-R473-T473</f>
        <v>42818066.69172316</v>
      </c>
      <c r="O473" s="17">
        <f ca="1">(Assumptions!$B$16 / 252)*F472</f>
        <v>3680.7609894529414</v>
      </c>
      <c r="P473" s="17">
        <f t="shared" ca="1" si="102"/>
        <v>22082.507823790464</v>
      </c>
      <c r="Q473" s="16">
        <f t="shared" si="103"/>
        <v>0</v>
      </c>
      <c r="R473" s="17">
        <f t="shared" si="104"/>
        <v>0</v>
      </c>
      <c r="S473" s="19">
        <f t="shared" si="105"/>
        <v>0</v>
      </c>
      <c r="T473" s="20">
        <f ca="1">IF(AND(S473=1,F472&gt;D472),[1]Assumptions!$B$19*(F472-D472),0)</f>
        <v>0</v>
      </c>
      <c r="U473" s="21">
        <f ca="1">OFFSET(Assumptions!$B$6,U$1-1,0)*$E473</f>
        <v>9280546.0395177063</v>
      </c>
      <c r="V473" s="21">
        <f ca="1">OFFSET(Assumptions!$B$6,V$1-1,0)*$E473</f>
        <v>11600682.549397133</v>
      </c>
      <c r="W473" s="21">
        <f ca="1">OFFSET(Assumptions!$B$6,W$1-1,0)*$E473</f>
        <v>5800341.2746985666</v>
      </c>
      <c r="X473" s="21">
        <f ca="1">OFFSET(Assumptions!$B$6,X$1-1,0)*$E473</f>
        <v>0</v>
      </c>
      <c r="Y473" s="21">
        <f ca="1">OFFSET(Assumptions!$B$6,Y$1-1,0)*$E473</f>
        <v>0</v>
      </c>
      <c r="Z473" s="21">
        <f ca="1">OFFSET(Assumptions!$B$6,Z$1-1,0)*$E473</f>
        <v>23201365.098794267</v>
      </c>
      <c r="AA473" s="21">
        <f ca="1">OFFSET(Assumptions!$B$6,AA$1-1,0)*$E473</f>
        <v>23201365.098794267</v>
      </c>
      <c r="AB473" s="21">
        <f ca="1">OFFSET(Assumptions!$B$6,AB$1-1,0)*$E473</f>
        <v>42922525.432769388</v>
      </c>
      <c r="AC473" s="24">
        <f t="shared" si="108"/>
        <v>0</v>
      </c>
      <c r="AD473" s="24">
        <f t="shared" si="97"/>
        <v>0</v>
      </c>
      <c r="AE473" s="24">
        <f t="shared" si="97"/>
        <v>0</v>
      </c>
      <c r="AF473" s="24">
        <f t="shared" si="97"/>
        <v>0</v>
      </c>
      <c r="AG473" s="24">
        <f t="shared" si="97"/>
        <v>0</v>
      </c>
      <c r="AH473" s="24">
        <f t="shared" si="97"/>
        <v>0</v>
      </c>
      <c r="AI473" s="24">
        <f t="shared" si="97"/>
        <v>0</v>
      </c>
      <c r="AJ473" s="24">
        <f t="shared" si="106"/>
        <v>0</v>
      </c>
      <c r="AK473" s="26">
        <f t="shared" ca="1" si="107"/>
        <v>3.5165104290646454E-4</v>
      </c>
      <c r="AL473" s="34">
        <f t="shared" ca="1" si="109"/>
        <v>0.15984742986147404</v>
      </c>
    </row>
    <row r="474" spans="1:38" x14ac:dyDescent="0.25">
      <c r="A474" s="4">
        <f t="shared" si="98"/>
        <v>1</v>
      </c>
      <c r="B474" s="4">
        <f t="shared" si="99"/>
        <v>2014</v>
      </c>
      <c r="C474" s="9">
        <v>41649</v>
      </c>
      <c r="D474" s="12">
        <f ca="1">(1+Returns!E474)*D473</f>
        <v>115557657.43243165</v>
      </c>
      <c r="E474" s="12">
        <f t="shared" ca="1" si="100"/>
        <v>116131112.57401177</v>
      </c>
      <c r="F474" s="12">
        <f t="shared" ca="1" si="101"/>
        <v>116105348.01085509</v>
      </c>
      <c r="G474" s="14">
        <f ca="1">G473*(1+Returns!G474)+AC474</f>
        <v>9280200.2919459902</v>
      </c>
      <c r="H474" s="14">
        <f ca="1">H473*(1+Returns!H474)+AD474</f>
        <v>11639171.652015081</v>
      </c>
      <c r="I474" s="14">
        <f ca="1">I473*(1+Returns!I474)+AE474</f>
        <v>5820301.2924537761</v>
      </c>
      <c r="J474" s="14">
        <f ca="1">J473*(1+Returns!J474)+AF474</f>
        <v>0</v>
      </c>
      <c r="K474" s="14">
        <f ca="1">K473*(1+Returns!K474)+AG474</f>
        <v>0</v>
      </c>
      <c r="L474" s="14">
        <f ca="1">L473*(1+Returns!L474)+AH474</f>
        <v>23278056.456450045</v>
      </c>
      <c r="M474" s="14">
        <f ca="1">M473*(1+Returns!M474)+AI474</f>
        <v>23279489.490454488</v>
      </c>
      <c r="N474" s="14">
        <f ca="1">N473*(1+Returns!N474)+AJ474-R474-T474</f>
        <v>42833893.390692391</v>
      </c>
      <c r="O474" s="17">
        <f ca="1">(Assumptions!$B$16 / 252)*F473</f>
        <v>3682.0553328935721</v>
      </c>
      <c r="P474" s="17">
        <f t="shared" ca="1" si="102"/>
        <v>25764.563156684035</v>
      </c>
      <c r="Q474" s="16">
        <f t="shared" si="103"/>
        <v>0</v>
      </c>
      <c r="R474" s="17">
        <f t="shared" si="104"/>
        <v>0</v>
      </c>
      <c r="S474" s="19">
        <f t="shared" si="105"/>
        <v>0</v>
      </c>
      <c r="T474" s="20">
        <f ca="1">IF(AND(S474=1,F473&gt;D473),[1]Assumptions!$B$19*(F473-D473),0)</f>
        <v>0</v>
      </c>
      <c r="U474" s="21">
        <f ca="1">OFFSET(Assumptions!$B$6,U$1-1,0)*$E474</f>
        <v>9290489.0059209429</v>
      </c>
      <c r="V474" s="21">
        <f ca="1">OFFSET(Assumptions!$B$6,V$1-1,0)*$E474</f>
        <v>11613111.257401178</v>
      </c>
      <c r="W474" s="21">
        <f ca="1">OFFSET(Assumptions!$B$6,W$1-1,0)*$E474</f>
        <v>5806555.6287005888</v>
      </c>
      <c r="X474" s="21">
        <f ca="1">OFFSET(Assumptions!$B$6,X$1-1,0)*$E474</f>
        <v>0</v>
      </c>
      <c r="Y474" s="21">
        <f ca="1">OFFSET(Assumptions!$B$6,Y$1-1,0)*$E474</f>
        <v>0</v>
      </c>
      <c r="Z474" s="21">
        <f ca="1">OFFSET(Assumptions!$B$6,Z$1-1,0)*$E474</f>
        <v>23226222.514802355</v>
      </c>
      <c r="AA474" s="21">
        <f ca="1">OFFSET(Assumptions!$B$6,AA$1-1,0)*$E474</f>
        <v>23226222.514802355</v>
      </c>
      <c r="AB474" s="21">
        <f ca="1">OFFSET(Assumptions!$B$6,AB$1-1,0)*$E474</f>
        <v>42968511.652384356</v>
      </c>
      <c r="AC474" s="24">
        <f t="shared" si="108"/>
        <v>0</v>
      </c>
      <c r="AD474" s="24">
        <f t="shared" si="97"/>
        <v>0</v>
      </c>
      <c r="AE474" s="24">
        <f t="shared" si="97"/>
        <v>0</v>
      </c>
      <c r="AF474" s="24">
        <f t="shared" si="97"/>
        <v>0</v>
      </c>
      <c r="AG474" s="24">
        <f t="shared" si="97"/>
        <v>0</v>
      </c>
      <c r="AH474" s="24">
        <f t="shared" si="97"/>
        <v>0</v>
      </c>
      <c r="AI474" s="24">
        <f t="shared" si="97"/>
        <v>0</v>
      </c>
      <c r="AJ474" s="24">
        <f t="shared" si="106"/>
        <v>0</v>
      </c>
      <c r="AK474" s="26">
        <f t="shared" ca="1" si="107"/>
        <v>1.039835254210697E-3</v>
      </c>
      <c r="AL474" s="34">
        <f t="shared" ca="1" si="109"/>
        <v>0.1610534801085497</v>
      </c>
    </row>
    <row r="475" spans="1:38" x14ac:dyDescent="0.25">
      <c r="A475" s="4">
        <f t="shared" si="98"/>
        <v>1</v>
      </c>
      <c r="B475" s="4">
        <f t="shared" si="99"/>
        <v>2014</v>
      </c>
      <c r="C475" s="9">
        <v>41652</v>
      </c>
      <c r="D475" s="12">
        <f ca="1">(1+Returns!E475)*D474</f>
        <v>115600411.45452851</v>
      </c>
      <c r="E475" s="12">
        <f t="shared" ca="1" si="100"/>
        <v>116031326.07014765</v>
      </c>
      <c r="F475" s="12">
        <f t="shared" ca="1" si="101"/>
        <v>116001875.62292713</v>
      </c>
      <c r="G475" s="14">
        <f ca="1">G474*(1+Returns!G475)+AC475</f>
        <v>9139542.9556461833</v>
      </c>
      <c r="H475" s="14">
        <f ca="1">H474*(1+Returns!H475)+AD475</f>
        <v>11643683.078635883</v>
      </c>
      <c r="I475" s="14">
        <f ca="1">I474*(1+Returns!I475)+AE475</f>
        <v>5822659.4268890554</v>
      </c>
      <c r="J475" s="14">
        <f ca="1">J474*(1+Returns!J475)+AF475</f>
        <v>0</v>
      </c>
      <c r="K475" s="14">
        <f ca="1">K474*(1+Returns!K475)+AG475</f>
        <v>0</v>
      </c>
      <c r="L475" s="14">
        <f ca="1">L474*(1+Returns!L475)+AH475</f>
        <v>23287038.247402806</v>
      </c>
      <c r="M475" s="14">
        <f ca="1">M474*(1+Returns!M475)+AI475</f>
        <v>23288676.421942234</v>
      </c>
      <c r="N475" s="14">
        <f ca="1">N474*(1+Returns!N475)+AJ475-R475-T475</f>
        <v>42849725.939631492</v>
      </c>
      <c r="O475" s="17">
        <f ca="1">(Assumptions!$B$16 / 252)*F474</f>
        <v>3685.8840638366696</v>
      </c>
      <c r="P475" s="17">
        <f t="shared" ca="1" si="102"/>
        <v>29450.447220520706</v>
      </c>
      <c r="Q475" s="16">
        <f t="shared" si="103"/>
        <v>0</v>
      </c>
      <c r="R475" s="17">
        <f t="shared" si="104"/>
        <v>0</v>
      </c>
      <c r="S475" s="19">
        <f t="shared" si="105"/>
        <v>0</v>
      </c>
      <c r="T475" s="20">
        <f ca="1">IF(AND(S475=1,F474&gt;D474),[1]Assumptions!$B$19*(F474-D474),0)</f>
        <v>0</v>
      </c>
      <c r="U475" s="21">
        <f ca="1">OFFSET(Assumptions!$B$6,U$1-1,0)*$E475</f>
        <v>9282506.0856118128</v>
      </c>
      <c r="V475" s="21">
        <f ca="1">OFFSET(Assumptions!$B$6,V$1-1,0)*$E475</f>
        <v>11603132.607014766</v>
      </c>
      <c r="W475" s="21">
        <f ca="1">OFFSET(Assumptions!$B$6,W$1-1,0)*$E475</f>
        <v>5801566.303507383</v>
      </c>
      <c r="X475" s="21">
        <f ca="1">OFFSET(Assumptions!$B$6,X$1-1,0)*$E475</f>
        <v>0</v>
      </c>
      <c r="Y475" s="21">
        <f ca="1">OFFSET(Assumptions!$B$6,Y$1-1,0)*$E475</f>
        <v>0</v>
      </c>
      <c r="Z475" s="21">
        <f ca="1">OFFSET(Assumptions!$B$6,Z$1-1,0)*$E475</f>
        <v>23206265.214029532</v>
      </c>
      <c r="AA475" s="21">
        <f ca="1">OFFSET(Assumptions!$B$6,AA$1-1,0)*$E475</f>
        <v>23206265.214029532</v>
      </c>
      <c r="AB475" s="21">
        <f ca="1">OFFSET(Assumptions!$B$6,AB$1-1,0)*$E475</f>
        <v>42931590.645954631</v>
      </c>
      <c r="AC475" s="24">
        <f t="shared" si="108"/>
        <v>0</v>
      </c>
      <c r="AD475" s="24">
        <f t="shared" si="97"/>
        <v>0</v>
      </c>
      <c r="AE475" s="24">
        <f t="shared" si="97"/>
        <v>0</v>
      </c>
      <c r="AF475" s="24">
        <f t="shared" si="97"/>
        <v>0</v>
      </c>
      <c r="AG475" s="24">
        <f t="shared" si="97"/>
        <v>0</v>
      </c>
      <c r="AH475" s="24">
        <f t="shared" si="97"/>
        <v>0</v>
      </c>
      <c r="AI475" s="24">
        <f t="shared" si="97"/>
        <v>0</v>
      </c>
      <c r="AJ475" s="24">
        <f t="shared" si="106"/>
        <v>0</v>
      </c>
      <c r="AK475" s="26">
        <f t="shared" ca="1" si="107"/>
        <v>-8.9119398632941937E-4</v>
      </c>
      <c r="AL475" s="34">
        <f t="shared" ca="1" si="109"/>
        <v>0.16001875622927009</v>
      </c>
    </row>
    <row r="476" spans="1:38" x14ac:dyDescent="0.25">
      <c r="A476" s="4">
        <f t="shared" si="98"/>
        <v>1</v>
      </c>
      <c r="B476" s="4">
        <f t="shared" si="99"/>
        <v>2014</v>
      </c>
      <c r="C476" s="9">
        <v>41653</v>
      </c>
      <c r="D476" s="12">
        <f ca="1">(1+Returns!E476)*D475</f>
        <v>115643181.29475847</v>
      </c>
      <c r="E476" s="12">
        <f t="shared" ca="1" si="100"/>
        <v>116101058.91221726</v>
      </c>
      <c r="F476" s="12">
        <f t="shared" ca="1" si="101"/>
        <v>116067925.86577061</v>
      </c>
      <c r="G476" s="14">
        <f ca="1">G475*(1+Returns!G476)+AC476</f>
        <v>9168389.3179699369</v>
      </c>
      <c r="H476" s="14">
        <f ca="1">H475*(1+Returns!H476)+AD476</f>
        <v>11648196.253918082</v>
      </c>
      <c r="I476" s="14">
        <f ca="1">I475*(1+Returns!I476)+AE476</f>
        <v>5825018.5167384502</v>
      </c>
      <c r="J476" s="14">
        <f ca="1">J475*(1+Returns!J476)+AF476</f>
        <v>0</v>
      </c>
      <c r="K476" s="14">
        <f ca="1">K475*(1+Returns!K476)+AG476</f>
        <v>0</v>
      </c>
      <c r="L476" s="14">
        <f ca="1">L475*(1+Returns!L476)+AH476</f>
        <v>23296023.503961422</v>
      </c>
      <c r="M476" s="14">
        <f ca="1">M475*(1+Returns!M476)+AI476</f>
        <v>23297866.978926588</v>
      </c>
      <c r="N476" s="14">
        <f ca="1">N475*(1+Returns!N476)+AJ476-R476-T476</f>
        <v>42865564.34070278</v>
      </c>
      <c r="O476" s="17">
        <f ca="1">(Assumptions!$B$16 / 252)*F475</f>
        <v>3682.5992261246706</v>
      </c>
      <c r="P476" s="17">
        <f t="shared" ca="1" si="102"/>
        <v>33133.046446645378</v>
      </c>
      <c r="Q476" s="16">
        <f t="shared" si="103"/>
        <v>0</v>
      </c>
      <c r="R476" s="17">
        <f t="shared" si="104"/>
        <v>0</v>
      </c>
      <c r="S476" s="19">
        <f t="shared" si="105"/>
        <v>0</v>
      </c>
      <c r="T476" s="20">
        <f ca="1">IF(AND(S476=1,F475&gt;D475),[1]Assumptions!$B$19*(F475-D475),0)</f>
        <v>0</v>
      </c>
      <c r="U476" s="21">
        <f ca="1">OFFSET(Assumptions!$B$6,U$1-1,0)*$E476</f>
        <v>9288084.7129773814</v>
      </c>
      <c r="V476" s="21">
        <f ca="1">OFFSET(Assumptions!$B$6,V$1-1,0)*$E476</f>
        <v>11610105.891221726</v>
      </c>
      <c r="W476" s="21">
        <f ca="1">OFFSET(Assumptions!$B$6,W$1-1,0)*$E476</f>
        <v>5805052.9456108632</v>
      </c>
      <c r="X476" s="21">
        <f ca="1">OFFSET(Assumptions!$B$6,X$1-1,0)*$E476</f>
        <v>0</v>
      </c>
      <c r="Y476" s="21">
        <f ca="1">OFFSET(Assumptions!$B$6,Y$1-1,0)*$E476</f>
        <v>0</v>
      </c>
      <c r="Z476" s="21">
        <f ca="1">OFFSET(Assumptions!$B$6,Z$1-1,0)*$E476</f>
        <v>23220211.782443453</v>
      </c>
      <c r="AA476" s="21">
        <f ca="1">OFFSET(Assumptions!$B$6,AA$1-1,0)*$E476</f>
        <v>23220211.782443453</v>
      </c>
      <c r="AB476" s="21">
        <f ca="1">OFFSET(Assumptions!$B$6,AB$1-1,0)*$E476</f>
        <v>42957391.797520384</v>
      </c>
      <c r="AC476" s="24">
        <f t="shared" si="108"/>
        <v>0</v>
      </c>
      <c r="AD476" s="24">
        <f t="shared" si="97"/>
        <v>0</v>
      </c>
      <c r="AE476" s="24">
        <f t="shared" si="97"/>
        <v>0</v>
      </c>
      <c r="AF476" s="24">
        <f t="shared" si="97"/>
        <v>0</v>
      </c>
      <c r="AG476" s="24">
        <f t="shared" si="97"/>
        <v>0</v>
      </c>
      <c r="AH476" s="24">
        <f t="shared" si="97"/>
        <v>0</v>
      </c>
      <c r="AI476" s="24">
        <f t="shared" si="97"/>
        <v>0</v>
      </c>
      <c r="AJ476" s="24">
        <f t="shared" si="106"/>
        <v>0</v>
      </c>
      <c r="AK476" s="26">
        <f t="shared" ca="1" si="107"/>
        <v>5.6938943865159075E-4</v>
      </c>
      <c r="AL476" s="34">
        <f t="shared" ca="1" si="109"/>
        <v>0.16067925865770483</v>
      </c>
    </row>
    <row r="477" spans="1:38" x14ac:dyDescent="0.25">
      <c r="A477" s="4">
        <f t="shared" si="98"/>
        <v>1</v>
      </c>
      <c r="B477" s="4">
        <f t="shared" si="99"/>
        <v>2014</v>
      </c>
      <c r="C477" s="9">
        <v>41654</v>
      </c>
      <c r="D477" s="12">
        <f ca="1">(1+Returns!E477)*D476</f>
        <v>115685966.95897391</v>
      </c>
      <c r="E477" s="12">
        <f t="shared" ca="1" si="100"/>
        <v>116134230.7839735</v>
      </c>
      <c r="F477" s="12">
        <f t="shared" ca="1" si="101"/>
        <v>116097413.04146762</v>
      </c>
      <c r="G477" s="14">
        <f ca="1">G476*(1+Returns!G477)+AC477</f>
        <v>9160659.0566742327</v>
      </c>
      <c r="H477" s="14">
        <f ca="1">H476*(1+Returns!H477)+AD477</f>
        <v>11652711.178539472</v>
      </c>
      <c r="I477" s="14">
        <f ca="1">I476*(1+Returns!I477)+AE477</f>
        <v>5827378.5623890543</v>
      </c>
      <c r="J477" s="14">
        <f ca="1">J476*(1+Returns!J477)+AF477</f>
        <v>0</v>
      </c>
      <c r="K477" s="14">
        <f ca="1">K476*(1+Returns!K477)+AG477</f>
        <v>0</v>
      </c>
      <c r="L477" s="14">
        <f ca="1">L476*(1+Returns!L477)+AH477</f>
        <v>23305012.227463085</v>
      </c>
      <c r="M477" s="14">
        <f ca="1">M476*(1+Returns!M477)+AI477</f>
        <v>23307061.162838303</v>
      </c>
      <c r="N477" s="14">
        <f ca="1">N476*(1+Returns!N477)+AJ477-R477-T477</f>
        <v>42881408.596069351</v>
      </c>
      <c r="O477" s="17">
        <f ca="1">(Assumptions!$B$16 / 252)*F476</f>
        <v>3684.6960592308128</v>
      </c>
      <c r="P477" s="17">
        <f t="shared" ca="1" si="102"/>
        <v>36817.742505876187</v>
      </c>
      <c r="Q477" s="16">
        <f t="shared" si="103"/>
        <v>0</v>
      </c>
      <c r="R477" s="17">
        <f t="shared" si="104"/>
        <v>0</v>
      </c>
      <c r="S477" s="19">
        <f t="shared" si="105"/>
        <v>0</v>
      </c>
      <c r="T477" s="20">
        <f ca="1">IF(AND(S477=1,F476&gt;D476),[1]Assumptions!$B$19*(F476-D476),0)</f>
        <v>0</v>
      </c>
      <c r="U477" s="21">
        <f ca="1">OFFSET(Assumptions!$B$6,U$1-1,0)*$E477</f>
        <v>9290738.4627178796</v>
      </c>
      <c r="V477" s="21">
        <f ca="1">OFFSET(Assumptions!$B$6,V$1-1,0)*$E477</f>
        <v>11613423.07839735</v>
      </c>
      <c r="W477" s="21">
        <f ca="1">OFFSET(Assumptions!$B$6,W$1-1,0)*$E477</f>
        <v>5806711.5391986752</v>
      </c>
      <c r="X477" s="21">
        <f ca="1">OFFSET(Assumptions!$B$6,X$1-1,0)*$E477</f>
        <v>0</v>
      </c>
      <c r="Y477" s="21">
        <f ca="1">OFFSET(Assumptions!$B$6,Y$1-1,0)*$E477</f>
        <v>0</v>
      </c>
      <c r="Z477" s="21">
        <f ca="1">OFFSET(Assumptions!$B$6,Z$1-1,0)*$E477</f>
        <v>23226846.156794701</v>
      </c>
      <c r="AA477" s="21">
        <f ca="1">OFFSET(Assumptions!$B$6,AA$1-1,0)*$E477</f>
        <v>23226846.156794701</v>
      </c>
      <c r="AB477" s="21">
        <f ca="1">OFFSET(Assumptions!$B$6,AB$1-1,0)*$E477</f>
        <v>42969665.390070193</v>
      </c>
      <c r="AC477" s="24">
        <f t="shared" si="108"/>
        <v>0</v>
      </c>
      <c r="AD477" s="24">
        <f t="shared" si="97"/>
        <v>0</v>
      </c>
      <c r="AE477" s="24">
        <f t="shared" si="97"/>
        <v>0</v>
      </c>
      <c r="AF477" s="24">
        <f t="shared" si="97"/>
        <v>0</v>
      </c>
      <c r="AG477" s="24">
        <f t="shared" si="97"/>
        <v>0</v>
      </c>
      <c r="AH477" s="24">
        <f t="shared" si="97"/>
        <v>0</v>
      </c>
      <c r="AI477" s="24">
        <f t="shared" si="97"/>
        <v>0</v>
      </c>
      <c r="AJ477" s="24">
        <f t="shared" si="106"/>
        <v>0</v>
      </c>
      <c r="AK477" s="26">
        <f t="shared" ca="1" si="107"/>
        <v>2.5405102638886845E-4</v>
      </c>
      <c r="AL477" s="34">
        <f t="shared" ca="1" si="109"/>
        <v>0.16097413041467501</v>
      </c>
    </row>
    <row r="478" spans="1:38" x14ac:dyDescent="0.25">
      <c r="A478" s="4">
        <f t="shared" si="98"/>
        <v>1</v>
      </c>
      <c r="B478" s="4">
        <f t="shared" si="99"/>
        <v>2014</v>
      </c>
      <c r="C478" s="9">
        <v>41655</v>
      </c>
      <c r="D478" s="12">
        <f ca="1">(1+Returns!E478)*D477</f>
        <v>115728768.45302941</v>
      </c>
      <c r="E478" s="12">
        <f t="shared" ca="1" si="100"/>
        <v>116124788.93046081</v>
      </c>
      <c r="F478" s="12">
        <f t="shared" ca="1" si="101"/>
        <v>116084285.55579489</v>
      </c>
      <c r="G478" s="14">
        <f ca="1">G477*(1+Returns!G478)+AC478</f>
        <v>9110299.4108052645</v>
      </c>
      <c r="H478" s="14">
        <f ca="1">H477*(1+Returns!H478)+AD478</f>
        <v>11657227.853178108</v>
      </c>
      <c r="I478" s="14">
        <f ca="1">I477*(1+Returns!I478)+AE478</f>
        <v>5829739.5642281156</v>
      </c>
      <c r="J478" s="14">
        <f ca="1">J477*(1+Returns!J478)+AF478</f>
        <v>0</v>
      </c>
      <c r="K478" s="14">
        <f ca="1">K477*(1+Returns!K478)+AG478</f>
        <v>0</v>
      </c>
      <c r="L478" s="14">
        <f ca="1">L477*(1+Returns!L478)+AH478</f>
        <v>23314004.419245515</v>
      </c>
      <c r="M478" s="14">
        <f ca="1">M477*(1+Returns!M478)+AI478</f>
        <v>23316258.975108694</v>
      </c>
      <c r="N478" s="14">
        <f ca="1">N477*(1+Returns!N478)+AJ478-R478-T478</f>
        <v>42897258.707895108</v>
      </c>
      <c r="O478" s="17">
        <f ca="1">(Assumptions!$B$16 / 252)*F477</f>
        <v>3685.6321600465908</v>
      </c>
      <c r="P478" s="17">
        <f t="shared" ca="1" si="102"/>
        <v>40503.374665922776</v>
      </c>
      <c r="Q478" s="16">
        <f t="shared" si="103"/>
        <v>0</v>
      </c>
      <c r="R478" s="17">
        <f t="shared" si="104"/>
        <v>0</v>
      </c>
      <c r="S478" s="19">
        <f t="shared" si="105"/>
        <v>0</v>
      </c>
      <c r="T478" s="20">
        <f ca="1">IF(AND(S478=1,F477&gt;D477),[1]Assumptions!$B$19*(F477-D477),0)</f>
        <v>0</v>
      </c>
      <c r="U478" s="21">
        <f ca="1">OFFSET(Assumptions!$B$6,U$1-1,0)*$E478</f>
        <v>9289983.1144368649</v>
      </c>
      <c r="V478" s="21">
        <f ca="1">OFFSET(Assumptions!$B$6,V$1-1,0)*$E478</f>
        <v>11612478.893046081</v>
      </c>
      <c r="W478" s="21">
        <f ca="1">OFFSET(Assumptions!$B$6,W$1-1,0)*$E478</f>
        <v>5806239.4465230405</v>
      </c>
      <c r="X478" s="21">
        <f ca="1">OFFSET(Assumptions!$B$6,X$1-1,0)*$E478</f>
        <v>0</v>
      </c>
      <c r="Y478" s="21">
        <f ca="1">OFFSET(Assumptions!$B$6,Y$1-1,0)*$E478</f>
        <v>0</v>
      </c>
      <c r="Z478" s="21">
        <f ca="1">OFFSET(Assumptions!$B$6,Z$1-1,0)*$E478</f>
        <v>23224957.786092162</v>
      </c>
      <c r="AA478" s="21">
        <f ca="1">OFFSET(Assumptions!$B$6,AA$1-1,0)*$E478</f>
        <v>23224957.786092162</v>
      </c>
      <c r="AB478" s="21">
        <f ca="1">OFFSET(Assumptions!$B$6,AB$1-1,0)*$E478</f>
        <v>42966171.9042705</v>
      </c>
      <c r="AC478" s="24">
        <f t="shared" si="108"/>
        <v>0</v>
      </c>
      <c r="AD478" s="24">
        <f t="shared" si="97"/>
        <v>0</v>
      </c>
      <c r="AE478" s="24">
        <f t="shared" si="97"/>
        <v>0</v>
      </c>
      <c r="AF478" s="24">
        <f t="shared" si="97"/>
        <v>0</v>
      </c>
      <c r="AG478" s="24">
        <f t="shared" si="97"/>
        <v>0</v>
      </c>
      <c r="AH478" s="24">
        <f t="shared" si="97"/>
        <v>0</v>
      </c>
      <c r="AI478" s="24">
        <f t="shared" si="97"/>
        <v>0</v>
      </c>
      <c r="AJ478" s="24">
        <f t="shared" si="106"/>
        <v>0</v>
      </c>
      <c r="AK478" s="26">
        <f t="shared" ca="1" si="107"/>
        <v>-1.1307302487473248E-4</v>
      </c>
      <c r="AL478" s="34">
        <f t="shared" ca="1" si="109"/>
        <v>0.16084285555794775</v>
      </c>
    </row>
    <row r="479" spans="1:38" x14ac:dyDescent="0.25">
      <c r="A479" s="4">
        <f t="shared" si="98"/>
        <v>1</v>
      </c>
      <c r="B479" s="4">
        <f t="shared" si="99"/>
        <v>2014</v>
      </c>
      <c r="C479" s="9">
        <v>41656</v>
      </c>
      <c r="D479" s="12">
        <f ca="1">(1+Returns!E479)*D478</f>
        <v>115773673.52976455</v>
      </c>
      <c r="E479" s="12">
        <f t="shared" ca="1" si="100"/>
        <v>116511064.82963346</v>
      </c>
      <c r="F479" s="12">
        <f t="shared" ca="1" si="101"/>
        <v>116466876.23955306</v>
      </c>
      <c r="G479" s="14">
        <f ca="1">G478*(1+Returns!G479)+AC479</f>
        <v>9453649.2763007935</v>
      </c>
      <c r="H479" s="14">
        <f ca="1">H478*(1+Returns!H479)+AD479</f>
        <v>11661966.092761433</v>
      </c>
      <c r="I479" s="14">
        <f ca="1">I478*(1+Returns!I479)+AE479</f>
        <v>5832216.1680634432</v>
      </c>
      <c r="J479" s="14">
        <f ca="1">J478*(1+Returns!J479)+AF479</f>
        <v>0</v>
      </c>
      <c r="K479" s="14">
        <f ca="1">K478*(1+Returns!K479)+AG479</f>
        <v>0</v>
      </c>
      <c r="L479" s="14">
        <f ca="1">L478*(1+Returns!L479)+AH479</f>
        <v>23323437.804837368</v>
      </c>
      <c r="M479" s="14">
        <f ca="1">M478*(1+Returns!M479)+AI479</f>
        <v>23325907.646511305</v>
      </c>
      <c r="N479" s="14">
        <f ca="1">N478*(1+Returns!N479)+AJ479-R479-T479</f>
        <v>42913887.84115912</v>
      </c>
      <c r="O479" s="17">
        <f ca="1">(Assumptions!$B$16 / 252)*F478</f>
        <v>3685.2154144696792</v>
      </c>
      <c r="P479" s="17">
        <f t="shared" ca="1" si="102"/>
        <v>44188.590080392452</v>
      </c>
      <c r="Q479" s="16">
        <f t="shared" si="103"/>
        <v>0</v>
      </c>
      <c r="R479" s="17">
        <f t="shared" si="104"/>
        <v>0</v>
      </c>
      <c r="S479" s="19">
        <f t="shared" si="105"/>
        <v>0</v>
      </c>
      <c r="T479" s="20">
        <f ca="1">IF(AND(S479=1,F478&gt;D478),[1]Assumptions!$B$19*(F478-D478),0)</f>
        <v>0</v>
      </c>
      <c r="U479" s="21">
        <f ca="1">OFFSET(Assumptions!$B$6,U$1-1,0)*$E479</f>
        <v>9320885.1863706764</v>
      </c>
      <c r="V479" s="21">
        <f ca="1">OFFSET(Assumptions!$B$6,V$1-1,0)*$E479</f>
        <v>11651106.482963346</v>
      </c>
      <c r="W479" s="21">
        <f ca="1">OFFSET(Assumptions!$B$6,W$1-1,0)*$E479</f>
        <v>5825553.241481673</v>
      </c>
      <c r="X479" s="21">
        <f ca="1">OFFSET(Assumptions!$B$6,X$1-1,0)*$E479</f>
        <v>0</v>
      </c>
      <c r="Y479" s="21">
        <f ca="1">OFFSET(Assumptions!$B$6,Y$1-1,0)*$E479</f>
        <v>0</v>
      </c>
      <c r="Z479" s="21">
        <f ca="1">OFFSET(Assumptions!$B$6,Z$1-1,0)*$E479</f>
        <v>23302212.965926692</v>
      </c>
      <c r="AA479" s="21">
        <f ca="1">OFFSET(Assumptions!$B$6,AA$1-1,0)*$E479</f>
        <v>23302212.965926692</v>
      </c>
      <c r="AB479" s="21">
        <f ca="1">OFFSET(Assumptions!$B$6,AB$1-1,0)*$E479</f>
        <v>43109093.986964382</v>
      </c>
      <c r="AC479" s="24">
        <f t="shared" si="108"/>
        <v>0</v>
      </c>
      <c r="AD479" s="24">
        <f t="shared" si="97"/>
        <v>0</v>
      </c>
      <c r="AE479" s="24">
        <f t="shared" si="97"/>
        <v>0</v>
      </c>
      <c r="AF479" s="24">
        <f t="shared" si="97"/>
        <v>0</v>
      </c>
      <c r="AG479" s="24">
        <f t="shared" si="97"/>
        <v>0</v>
      </c>
      <c r="AH479" s="24">
        <f t="shared" si="97"/>
        <v>0</v>
      </c>
      <c r="AI479" s="24">
        <f t="shared" si="97"/>
        <v>0</v>
      </c>
      <c r="AJ479" s="24">
        <f t="shared" si="106"/>
        <v>0</v>
      </c>
      <c r="AK479" s="26">
        <f t="shared" ca="1" si="107"/>
        <v>3.2958008220180801E-3</v>
      </c>
      <c r="AL479" s="34">
        <f t="shared" ca="1" si="109"/>
        <v>0.16466876239552941</v>
      </c>
    </row>
    <row r="480" spans="1:38" x14ac:dyDescent="0.25">
      <c r="A480" s="4">
        <f t="shared" si="98"/>
        <v>1</v>
      </c>
      <c r="B480" s="4">
        <f t="shared" si="99"/>
        <v>2014</v>
      </c>
      <c r="C480" s="9">
        <v>41659</v>
      </c>
      <c r="D480" s="12">
        <f ca="1">(1+Returns!E480)*D479</f>
        <v>115818887.78022486</v>
      </c>
      <c r="E480" s="12">
        <f t="shared" ca="1" si="100"/>
        <v>116467057.5740698</v>
      </c>
      <c r="F480" s="12">
        <f t="shared" ca="1" si="101"/>
        <v>116419171.62283894</v>
      </c>
      <c r="G480" s="14">
        <f ca="1">G479*(1+Returns!G480)+AC480</f>
        <v>9366420.3227771316</v>
      </c>
      <c r="H480" s="14">
        <f ca="1">H479*(1+Returns!H480)+AD480</f>
        <v>11666736.972926956</v>
      </c>
      <c r="I480" s="14">
        <f ca="1">I479*(1+Returns!I480)+AE480</f>
        <v>5834709.8418714823</v>
      </c>
      <c r="J480" s="14">
        <f ca="1">J479*(1+Returns!J480)+AF480</f>
        <v>0</v>
      </c>
      <c r="K480" s="14">
        <f ca="1">K479*(1+Returns!K480)+AG480</f>
        <v>0</v>
      </c>
      <c r="L480" s="14">
        <f ca="1">L479*(1+Returns!L480)+AH480</f>
        <v>23332936.171223689</v>
      </c>
      <c r="M480" s="14">
        <f ca="1">M479*(1+Returns!M480)+AI480</f>
        <v>23335622.799651459</v>
      </c>
      <c r="N480" s="14">
        <f ca="1">N479*(1+Returns!N480)+AJ480-R480-T480</f>
        <v>42930631.46561908</v>
      </c>
      <c r="O480" s="17">
        <f ca="1">(Assumptions!$B$16 / 252)*F479</f>
        <v>3697.3611504620017</v>
      </c>
      <c r="P480" s="17">
        <f t="shared" ca="1" si="102"/>
        <v>47885.951230854451</v>
      </c>
      <c r="Q480" s="16">
        <f t="shared" si="103"/>
        <v>0</v>
      </c>
      <c r="R480" s="17">
        <f t="shared" si="104"/>
        <v>0</v>
      </c>
      <c r="S480" s="19">
        <f t="shared" si="105"/>
        <v>0</v>
      </c>
      <c r="T480" s="20">
        <f ca="1">IF(AND(S480=1,F479&gt;D479),[1]Assumptions!$B$19*(F479-D479),0)</f>
        <v>0</v>
      </c>
      <c r="U480" s="21">
        <f ca="1">OFFSET(Assumptions!$B$6,U$1-1,0)*$E480</f>
        <v>9317364.6059255842</v>
      </c>
      <c r="V480" s="21">
        <f ca="1">OFFSET(Assumptions!$B$6,V$1-1,0)*$E480</f>
        <v>11646705.75740698</v>
      </c>
      <c r="W480" s="21">
        <f ca="1">OFFSET(Assumptions!$B$6,W$1-1,0)*$E480</f>
        <v>5823352.8787034899</v>
      </c>
      <c r="X480" s="21">
        <f ca="1">OFFSET(Assumptions!$B$6,X$1-1,0)*$E480</f>
        <v>0</v>
      </c>
      <c r="Y480" s="21">
        <f ca="1">OFFSET(Assumptions!$B$6,Y$1-1,0)*$E480</f>
        <v>0</v>
      </c>
      <c r="Z480" s="21">
        <f ca="1">OFFSET(Assumptions!$B$6,Z$1-1,0)*$E480</f>
        <v>23293411.51481396</v>
      </c>
      <c r="AA480" s="21">
        <f ca="1">OFFSET(Assumptions!$B$6,AA$1-1,0)*$E480</f>
        <v>23293411.51481396</v>
      </c>
      <c r="AB480" s="21">
        <f ca="1">OFFSET(Assumptions!$B$6,AB$1-1,0)*$E480</f>
        <v>43092811.302405827</v>
      </c>
      <c r="AC480" s="24">
        <f t="shared" si="108"/>
        <v>0</v>
      </c>
      <c r="AD480" s="24">
        <f t="shared" si="97"/>
        <v>0</v>
      </c>
      <c r="AE480" s="24">
        <f t="shared" si="97"/>
        <v>0</v>
      </c>
      <c r="AF480" s="24">
        <f t="shared" si="97"/>
        <v>0</v>
      </c>
      <c r="AG480" s="24">
        <f t="shared" si="97"/>
        <v>0</v>
      </c>
      <c r="AH480" s="24">
        <f t="shared" si="97"/>
        <v>0</v>
      </c>
      <c r="AI480" s="24">
        <f t="shared" si="97"/>
        <v>0</v>
      </c>
      <c r="AJ480" s="24">
        <f t="shared" si="106"/>
        <v>0</v>
      </c>
      <c r="AK480" s="26">
        <f t="shared" ca="1" si="107"/>
        <v>-4.0959814716756693E-4</v>
      </c>
      <c r="AL480" s="34">
        <f t="shared" ca="1" si="109"/>
        <v>0.16419171622838835</v>
      </c>
    </row>
    <row r="481" spans="1:38" x14ac:dyDescent="0.25">
      <c r="A481" s="4">
        <f t="shared" si="98"/>
        <v>1</v>
      </c>
      <c r="B481" s="4">
        <f t="shared" si="99"/>
        <v>2014</v>
      </c>
      <c r="C481" s="9">
        <v>41660</v>
      </c>
      <c r="D481" s="12">
        <f ca="1">(1+Returns!E481)*D480</f>
        <v>115864161.38345815</v>
      </c>
      <c r="E481" s="12">
        <f t="shared" ca="1" si="100"/>
        <v>116624134.41518384</v>
      </c>
      <c r="F481" s="12">
        <f t="shared" ca="1" si="101"/>
        <v>116572552.6172348</v>
      </c>
      <c r="G481" s="14">
        <f ca="1">G480*(1+Returns!G481)+AC481</f>
        <v>9480218.2092980128</v>
      </c>
      <c r="H481" s="14">
        <f ca="1">H480*(1+Returns!H481)+AD481</f>
        <v>11671514.194379276</v>
      </c>
      <c r="I481" s="14">
        <f ca="1">I480*(1+Returns!I481)+AE481</f>
        <v>5837206.8710659519</v>
      </c>
      <c r="J481" s="14">
        <f ca="1">J480*(1+Returns!J481)+AF481</f>
        <v>0</v>
      </c>
      <c r="K481" s="14">
        <f ca="1">K480*(1+Returns!K481)+AG481</f>
        <v>0</v>
      </c>
      <c r="L481" s="14">
        <f ca="1">L480*(1+Returns!L481)+AH481</f>
        <v>23342447.146897372</v>
      </c>
      <c r="M481" s="14">
        <f ca="1">M480*(1+Returns!M481)+AI481</f>
        <v>23345350.929624058</v>
      </c>
      <c r="N481" s="14">
        <f ca="1">N480*(1+Returns!N481)+AJ481-R481-T481</f>
        <v>42947397.063919172</v>
      </c>
      <c r="O481" s="17">
        <f ca="1">(Assumptions!$B$16 / 252)*F480</f>
        <v>3695.846718185363</v>
      </c>
      <c r="P481" s="17">
        <f t="shared" ca="1" si="102"/>
        <v>51581.797949039814</v>
      </c>
      <c r="Q481" s="16">
        <f t="shared" si="103"/>
        <v>0</v>
      </c>
      <c r="R481" s="17">
        <f t="shared" si="104"/>
        <v>0</v>
      </c>
      <c r="S481" s="19">
        <f t="shared" si="105"/>
        <v>0</v>
      </c>
      <c r="T481" s="20">
        <f ca="1">IF(AND(S481=1,F480&gt;D480),[1]Assumptions!$B$19*(F480-D480),0)</f>
        <v>0</v>
      </c>
      <c r="U481" s="21">
        <f ca="1">OFFSET(Assumptions!$B$6,U$1-1,0)*$E481</f>
        <v>9329930.7532147076</v>
      </c>
      <c r="V481" s="21">
        <f ca="1">OFFSET(Assumptions!$B$6,V$1-1,0)*$E481</f>
        <v>11662413.441518385</v>
      </c>
      <c r="W481" s="21">
        <f ca="1">OFFSET(Assumptions!$B$6,W$1-1,0)*$E481</f>
        <v>5831206.7207591925</v>
      </c>
      <c r="X481" s="21">
        <f ca="1">OFFSET(Assumptions!$B$6,X$1-1,0)*$E481</f>
        <v>0</v>
      </c>
      <c r="Y481" s="21">
        <f ca="1">OFFSET(Assumptions!$B$6,Y$1-1,0)*$E481</f>
        <v>0</v>
      </c>
      <c r="Z481" s="21">
        <f ca="1">OFFSET(Assumptions!$B$6,Z$1-1,0)*$E481</f>
        <v>23324826.88303677</v>
      </c>
      <c r="AA481" s="21">
        <f ca="1">OFFSET(Assumptions!$B$6,AA$1-1,0)*$E481</f>
        <v>23324826.88303677</v>
      </c>
      <c r="AB481" s="21">
        <f ca="1">OFFSET(Assumptions!$B$6,AB$1-1,0)*$E481</f>
        <v>43150929.733618021</v>
      </c>
      <c r="AC481" s="24">
        <f t="shared" si="108"/>
        <v>0</v>
      </c>
      <c r="AD481" s="24">
        <f t="shared" si="97"/>
        <v>0</v>
      </c>
      <c r="AE481" s="24">
        <f t="shared" si="97"/>
        <v>0</v>
      </c>
      <c r="AF481" s="24">
        <f t="shared" si="97"/>
        <v>0</v>
      </c>
      <c r="AG481" s="24">
        <f t="shared" si="97"/>
        <v>0</v>
      </c>
      <c r="AH481" s="24">
        <f t="shared" si="97"/>
        <v>0</v>
      </c>
      <c r="AI481" s="24">
        <f t="shared" si="97"/>
        <v>0</v>
      </c>
      <c r="AJ481" s="24">
        <f t="shared" si="106"/>
        <v>0</v>
      </c>
      <c r="AK481" s="26">
        <f t="shared" ca="1" si="107"/>
        <v>1.3174891408156419E-3</v>
      </c>
      <c r="AL481" s="34">
        <f t="shared" ca="1" si="109"/>
        <v>0.1657255261723467</v>
      </c>
    </row>
    <row r="482" spans="1:38" x14ac:dyDescent="0.25">
      <c r="A482" s="4">
        <f t="shared" si="98"/>
        <v>1</v>
      </c>
      <c r="B482" s="4">
        <f t="shared" si="99"/>
        <v>2014</v>
      </c>
      <c r="C482" s="9">
        <v>41661</v>
      </c>
      <c r="D482" s="12">
        <f ca="1">(1+Returns!E482)*D481</f>
        <v>115909452.68414295</v>
      </c>
      <c r="E482" s="12">
        <f t="shared" ca="1" si="100"/>
        <v>116724037.83109006</v>
      </c>
      <c r="F482" s="12">
        <f t="shared" ca="1" si="101"/>
        <v>116668755.31718493</v>
      </c>
      <c r="G482" s="14">
        <f ca="1">G481*(1+Returns!G482)+AC482</f>
        <v>9536825.1660853904</v>
      </c>
      <c r="H482" s="14">
        <f ca="1">H481*(1+Returns!H482)+AD482</f>
        <v>11676293.371977933</v>
      </c>
      <c r="I482" s="14">
        <f ca="1">I481*(1+Returns!I482)+AE482</f>
        <v>5839704.9688919326</v>
      </c>
      <c r="J482" s="14">
        <f ca="1">J481*(1+Returns!J482)+AF482</f>
        <v>0</v>
      </c>
      <c r="K482" s="14">
        <f ca="1">K481*(1+Returns!K482)+AG482</f>
        <v>0</v>
      </c>
      <c r="L482" s="14">
        <f ca="1">L481*(1+Returns!L482)+AH482</f>
        <v>23351961.999436684</v>
      </c>
      <c r="M482" s="14">
        <f ca="1">M481*(1+Returns!M482)+AI482</f>
        <v>23355083.115049284</v>
      </c>
      <c r="N482" s="14">
        <f ca="1">N481*(1+Returns!N482)+AJ482-R482-T482</f>
        <v>42964169.20964884</v>
      </c>
      <c r="O482" s="17">
        <f ca="1">(Assumptions!$B$16 / 252)*F481</f>
        <v>3700.715956102692</v>
      </c>
      <c r="P482" s="17">
        <f t="shared" ca="1" si="102"/>
        <v>55282.513905142507</v>
      </c>
      <c r="Q482" s="16">
        <f t="shared" si="103"/>
        <v>0</v>
      </c>
      <c r="R482" s="17">
        <f t="shared" si="104"/>
        <v>0</v>
      </c>
      <c r="S482" s="19">
        <f t="shared" si="105"/>
        <v>0</v>
      </c>
      <c r="T482" s="20">
        <f ca="1">IF(AND(S482=1,F481&gt;D481),[1]Assumptions!$B$19*(F481-D481),0)</f>
        <v>0</v>
      </c>
      <c r="U482" s="21">
        <f ca="1">OFFSET(Assumptions!$B$6,U$1-1,0)*$E482</f>
        <v>9337923.0264872052</v>
      </c>
      <c r="V482" s="21">
        <f ca="1">OFFSET(Assumptions!$B$6,V$1-1,0)*$E482</f>
        <v>11672403.783109007</v>
      </c>
      <c r="W482" s="21">
        <f ca="1">OFFSET(Assumptions!$B$6,W$1-1,0)*$E482</f>
        <v>5836201.8915545037</v>
      </c>
      <c r="X482" s="21">
        <f ca="1">OFFSET(Assumptions!$B$6,X$1-1,0)*$E482</f>
        <v>0</v>
      </c>
      <c r="Y482" s="21">
        <f ca="1">OFFSET(Assumptions!$B$6,Y$1-1,0)*$E482</f>
        <v>0</v>
      </c>
      <c r="Z482" s="21">
        <f ca="1">OFFSET(Assumptions!$B$6,Z$1-1,0)*$E482</f>
        <v>23344807.566218015</v>
      </c>
      <c r="AA482" s="21">
        <f ca="1">OFFSET(Assumptions!$B$6,AA$1-1,0)*$E482</f>
        <v>23344807.566218015</v>
      </c>
      <c r="AB482" s="21">
        <f ca="1">OFFSET(Assumptions!$B$6,AB$1-1,0)*$E482</f>
        <v>43187893.997503325</v>
      </c>
      <c r="AC482" s="24">
        <f t="shared" si="108"/>
        <v>0</v>
      </c>
      <c r="AD482" s="24">
        <f t="shared" si="97"/>
        <v>0</v>
      </c>
      <c r="AE482" s="24">
        <f t="shared" si="97"/>
        <v>0</v>
      </c>
      <c r="AF482" s="24">
        <f t="shared" si="97"/>
        <v>0</v>
      </c>
      <c r="AG482" s="24">
        <f t="shared" si="97"/>
        <v>0</v>
      </c>
      <c r="AH482" s="24">
        <f t="shared" si="97"/>
        <v>0</v>
      </c>
      <c r="AI482" s="24">
        <f t="shared" si="97"/>
        <v>0</v>
      </c>
      <c r="AJ482" s="24">
        <f t="shared" si="106"/>
        <v>0</v>
      </c>
      <c r="AK482" s="26">
        <f t="shared" ca="1" si="107"/>
        <v>8.2526030176244269E-4</v>
      </c>
      <c r="AL482" s="34">
        <f t="shared" ca="1" si="109"/>
        <v>0.16668755317184791</v>
      </c>
    </row>
    <row r="483" spans="1:38" x14ac:dyDescent="0.25">
      <c r="A483" s="4">
        <f t="shared" si="98"/>
        <v>1</v>
      </c>
      <c r="B483" s="4">
        <f t="shared" si="99"/>
        <v>2014</v>
      </c>
      <c r="C483" s="9">
        <v>41662</v>
      </c>
      <c r="D483" s="12">
        <f ca="1">(1+Returns!E483)*D482</f>
        <v>115954427.86997344</v>
      </c>
      <c r="E483" s="12">
        <f t="shared" ca="1" si="100"/>
        <v>116764843.4563975</v>
      </c>
      <c r="F483" s="12">
        <f t="shared" ca="1" si="101"/>
        <v>116705857.1724823</v>
      </c>
      <c r="G483" s="14">
        <f ca="1">G482*(1+Returns!G483)+AC483</f>
        <v>9534635.4122590292</v>
      </c>
      <c r="H483" s="14">
        <f ca="1">H482*(1+Returns!H483)+AD483</f>
        <v>11681039.361001948</v>
      </c>
      <c r="I483" s="14">
        <f ca="1">I482*(1+Returns!I483)+AE483</f>
        <v>5842185.8062541848</v>
      </c>
      <c r="J483" s="14">
        <f ca="1">J482*(1+Returns!J483)+AF483</f>
        <v>0</v>
      </c>
      <c r="K483" s="14">
        <f ca="1">K482*(1+Returns!K483)+AG483</f>
        <v>0</v>
      </c>
      <c r="L483" s="14">
        <f ca="1">L482*(1+Returns!L483)+AH483</f>
        <v>23361410.743543688</v>
      </c>
      <c r="M483" s="14">
        <f ca="1">M482*(1+Returns!M483)+AI483</f>
        <v>23364747.852552772</v>
      </c>
      <c r="N483" s="14">
        <f ca="1">N482*(1+Returns!N483)+AJ483-R483-T483</f>
        <v>42980824.280785896</v>
      </c>
      <c r="O483" s="17">
        <f ca="1">(Assumptions!$B$16 / 252)*F482</f>
        <v>3703.7700100693623</v>
      </c>
      <c r="P483" s="17">
        <f t="shared" ca="1" si="102"/>
        <v>58986.283915211869</v>
      </c>
      <c r="Q483" s="16">
        <f t="shared" si="103"/>
        <v>0</v>
      </c>
      <c r="R483" s="17">
        <f t="shared" si="104"/>
        <v>0</v>
      </c>
      <c r="S483" s="19">
        <f t="shared" si="105"/>
        <v>0</v>
      </c>
      <c r="T483" s="20">
        <f ca="1">IF(AND(S483=1,F482&gt;D482),[1]Assumptions!$B$19*(F482-D482),0)</f>
        <v>0</v>
      </c>
      <c r="U483" s="21">
        <f ca="1">OFFSET(Assumptions!$B$6,U$1-1,0)*$E483</f>
        <v>9341187.4765118007</v>
      </c>
      <c r="V483" s="21">
        <f ca="1">OFFSET(Assumptions!$B$6,V$1-1,0)*$E483</f>
        <v>11676484.34563975</v>
      </c>
      <c r="W483" s="21">
        <f ca="1">OFFSET(Assumptions!$B$6,W$1-1,0)*$E483</f>
        <v>5838242.1728198752</v>
      </c>
      <c r="X483" s="21">
        <f ca="1">OFFSET(Assumptions!$B$6,X$1-1,0)*$E483</f>
        <v>0</v>
      </c>
      <c r="Y483" s="21">
        <f ca="1">OFFSET(Assumptions!$B$6,Y$1-1,0)*$E483</f>
        <v>0</v>
      </c>
      <c r="Z483" s="21">
        <f ca="1">OFFSET(Assumptions!$B$6,Z$1-1,0)*$E483</f>
        <v>23352968.691279501</v>
      </c>
      <c r="AA483" s="21">
        <f ca="1">OFFSET(Assumptions!$B$6,AA$1-1,0)*$E483</f>
        <v>23352968.691279501</v>
      </c>
      <c r="AB483" s="21">
        <f ca="1">OFFSET(Assumptions!$B$6,AB$1-1,0)*$E483</f>
        <v>43202992.078867078</v>
      </c>
      <c r="AC483" s="24">
        <f t="shared" si="108"/>
        <v>0</v>
      </c>
      <c r="AD483" s="24">
        <f t="shared" si="97"/>
        <v>0</v>
      </c>
      <c r="AE483" s="24">
        <f t="shared" si="97"/>
        <v>0</v>
      </c>
      <c r="AF483" s="24">
        <f t="shared" si="97"/>
        <v>0</v>
      </c>
      <c r="AG483" s="24">
        <f t="shared" si="97"/>
        <v>0</v>
      </c>
      <c r="AH483" s="24">
        <f t="shared" si="97"/>
        <v>0</v>
      </c>
      <c r="AI483" s="24">
        <f t="shared" si="97"/>
        <v>0</v>
      </c>
      <c r="AJ483" s="24">
        <f t="shared" si="106"/>
        <v>0</v>
      </c>
      <c r="AK483" s="26">
        <f t="shared" ca="1" si="107"/>
        <v>3.1801020930166679E-4</v>
      </c>
      <c r="AL483" s="34">
        <f t="shared" ca="1" si="109"/>
        <v>0.16705857172482164</v>
      </c>
    </row>
    <row r="484" spans="1:38" x14ac:dyDescent="0.25">
      <c r="A484" s="4">
        <f t="shared" si="98"/>
        <v>1</v>
      </c>
      <c r="B484" s="4">
        <f t="shared" si="99"/>
        <v>2014</v>
      </c>
      <c r="C484" s="9">
        <v>41663</v>
      </c>
      <c r="D484" s="12">
        <f ca="1">(1+Returns!E484)*D483</f>
        <v>115999420.50707553</v>
      </c>
      <c r="E484" s="12">
        <f t="shared" ca="1" si="100"/>
        <v>116872719.30807324</v>
      </c>
      <c r="F484" s="12">
        <f t="shared" ca="1" si="101"/>
        <v>116810028.07631128</v>
      </c>
      <c r="G484" s="14">
        <f ca="1">G483*(1+Returns!G484)+AC484</f>
        <v>9599498.6228549425</v>
      </c>
      <c r="H484" s="14">
        <f ca="1">H483*(1+Returns!H484)+AD484</f>
        <v>11685787.279098066</v>
      </c>
      <c r="I484" s="14">
        <f ca="1">I483*(1+Returns!I484)+AE484</f>
        <v>5844667.6975316694</v>
      </c>
      <c r="J484" s="14">
        <f ca="1">J483*(1+Returns!J484)+AF484</f>
        <v>0</v>
      </c>
      <c r="K484" s="14">
        <f ca="1">K483*(1+Returns!K484)+AG484</f>
        <v>0</v>
      </c>
      <c r="L484" s="14">
        <f ca="1">L483*(1+Returns!L484)+AH484</f>
        <v>23370863.310831167</v>
      </c>
      <c r="M484" s="14">
        <f ca="1">M483*(1+Returns!M484)+AI484</f>
        <v>23374416.589491867</v>
      </c>
      <c r="N484" s="14">
        <f ca="1">N483*(1+Returns!N484)+AJ484-R484-T484</f>
        <v>42997485.808265522</v>
      </c>
      <c r="O484" s="17">
        <f ca="1">(Assumptions!$B$16 / 252)*F483</f>
        <v>3704.9478467454696</v>
      </c>
      <c r="P484" s="17">
        <f t="shared" ca="1" si="102"/>
        <v>62691.231761957337</v>
      </c>
      <c r="Q484" s="16">
        <f t="shared" si="103"/>
        <v>0</v>
      </c>
      <c r="R484" s="17">
        <f t="shared" si="104"/>
        <v>0</v>
      </c>
      <c r="S484" s="19">
        <f t="shared" si="105"/>
        <v>0</v>
      </c>
      <c r="T484" s="20">
        <f ca="1">IF(AND(S484=1,F483&gt;D483),[1]Assumptions!$B$19*(F483-D483),0)</f>
        <v>0</v>
      </c>
      <c r="U484" s="21">
        <f ca="1">OFFSET(Assumptions!$B$6,U$1-1,0)*$E484</f>
        <v>9349817.5446458589</v>
      </c>
      <c r="V484" s="21">
        <f ca="1">OFFSET(Assumptions!$B$6,V$1-1,0)*$E484</f>
        <v>11687271.930807324</v>
      </c>
      <c r="W484" s="21">
        <f ca="1">OFFSET(Assumptions!$B$6,W$1-1,0)*$E484</f>
        <v>5843635.9654036621</v>
      </c>
      <c r="X484" s="21">
        <f ca="1">OFFSET(Assumptions!$B$6,X$1-1,0)*$E484</f>
        <v>0</v>
      </c>
      <c r="Y484" s="21">
        <f ca="1">OFFSET(Assumptions!$B$6,Y$1-1,0)*$E484</f>
        <v>0</v>
      </c>
      <c r="Z484" s="21">
        <f ca="1">OFFSET(Assumptions!$B$6,Z$1-1,0)*$E484</f>
        <v>23374543.861614648</v>
      </c>
      <c r="AA484" s="21">
        <f ca="1">OFFSET(Assumptions!$B$6,AA$1-1,0)*$E484</f>
        <v>23374543.861614648</v>
      </c>
      <c r="AB484" s="21">
        <f ca="1">OFFSET(Assumptions!$B$6,AB$1-1,0)*$E484</f>
        <v>43242906.143987097</v>
      </c>
      <c r="AC484" s="24">
        <f t="shared" si="108"/>
        <v>0</v>
      </c>
      <c r="AD484" s="24">
        <f t="shared" si="97"/>
        <v>0</v>
      </c>
      <c r="AE484" s="24">
        <f t="shared" si="97"/>
        <v>0</v>
      </c>
      <c r="AF484" s="24">
        <f t="shared" si="97"/>
        <v>0</v>
      </c>
      <c r="AG484" s="24">
        <f t="shared" si="97"/>
        <v>0</v>
      </c>
      <c r="AH484" s="24">
        <f t="shared" si="97"/>
        <v>0</v>
      </c>
      <c r="AI484" s="24">
        <f t="shared" si="97"/>
        <v>0</v>
      </c>
      <c r="AJ484" s="24">
        <f t="shared" si="106"/>
        <v>0</v>
      </c>
      <c r="AK484" s="26">
        <f t="shared" ca="1" si="107"/>
        <v>8.9259362257210206E-4</v>
      </c>
      <c r="AL484" s="34">
        <f t="shared" ca="1" si="109"/>
        <v>0.16810028076311134</v>
      </c>
    </row>
    <row r="485" spans="1:38" x14ac:dyDescent="0.25">
      <c r="A485" s="4">
        <f t="shared" si="98"/>
        <v>1</v>
      </c>
      <c r="B485" s="4">
        <f t="shared" si="99"/>
        <v>2014</v>
      </c>
      <c r="C485" s="9">
        <v>41666</v>
      </c>
      <c r="D485" s="12">
        <f ca="1">(1+Returns!E485)*D484</f>
        <v>116044430.60222068</v>
      </c>
      <c r="E485" s="12">
        <f t="shared" ca="1" si="100"/>
        <v>116902123.21606204</v>
      </c>
      <c r="F485" s="12">
        <f t="shared" ca="1" si="101"/>
        <v>116835723.72944051</v>
      </c>
      <c r="G485" s="14">
        <f ca="1">G484*(1+Returns!G485)+AC485</f>
        <v>9585872.6208813488</v>
      </c>
      <c r="H485" s="14">
        <f ca="1">H484*(1+Returns!H485)+AD485</f>
        <v>11690537.127050385</v>
      </c>
      <c r="I485" s="14">
        <f ca="1">I484*(1+Returns!I485)+AE485</f>
        <v>5847150.6431721123</v>
      </c>
      <c r="J485" s="14">
        <f ca="1">J484*(1+Returns!J485)+AF485</f>
        <v>0</v>
      </c>
      <c r="K485" s="14">
        <f ca="1">K484*(1+Returns!K485)+AG485</f>
        <v>0</v>
      </c>
      <c r="L485" s="14">
        <f ca="1">L484*(1+Returns!L485)+AH485</f>
        <v>23380319.702846069</v>
      </c>
      <c r="M485" s="14">
        <f ca="1">M484*(1+Returns!M485)+AI485</f>
        <v>23384089.327521604</v>
      </c>
      <c r="N485" s="14">
        <f ca="1">N484*(1+Returns!N485)+AJ485-R485-T485</f>
        <v>43014153.794590518</v>
      </c>
      <c r="O485" s="17">
        <f ca="1">(Assumptions!$B$16 / 252)*F484</f>
        <v>3708.2548595654371</v>
      </c>
      <c r="P485" s="17">
        <f t="shared" ca="1" si="102"/>
        <v>66399.486621522781</v>
      </c>
      <c r="Q485" s="16">
        <f t="shared" si="103"/>
        <v>0</v>
      </c>
      <c r="R485" s="17">
        <f t="shared" si="104"/>
        <v>0</v>
      </c>
      <c r="S485" s="19">
        <f t="shared" si="105"/>
        <v>0</v>
      </c>
      <c r="T485" s="20">
        <f ca="1">IF(AND(S485=1,F484&gt;D484),[1]Assumptions!$B$19*(F484-D484),0)</f>
        <v>0</v>
      </c>
      <c r="U485" s="21">
        <f ca="1">OFFSET(Assumptions!$B$6,U$1-1,0)*$E485</f>
        <v>9352169.8572849631</v>
      </c>
      <c r="V485" s="21">
        <f ca="1">OFFSET(Assumptions!$B$6,V$1-1,0)*$E485</f>
        <v>11690212.321606204</v>
      </c>
      <c r="W485" s="21">
        <f ca="1">OFFSET(Assumptions!$B$6,W$1-1,0)*$E485</f>
        <v>5845106.160803102</v>
      </c>
      <c r="X485" s="21">
        <f ca="1">OFFSET(Assumptions!$B$6,X$1-1,0)*$E485</f>
        <v>0</v>
      </c>
      <c r="Y485" s="21">
        <f ca="1">OFFSET(Assumptions!$B$6,Y$1-1,0)*$E485</f>
        <v>0</v>
      </c>
      <c r="Z485" s="21">
        <f ca="1">OFFSET(Assumptions!$B$6,Z$1-1,0)*$E485</f>
        <v>23380424.643212408</v>
      </c>
      <c r="AA485" s="21">
        <f ca="1">OFFSET(Assumptions!$B$6,AA$1-1,0)*$E485</f>
        <v>23380424.643212408</v>
      </c>
      <c r="AB485" s="21">
        <f ca="1">OFFSET(Assumptions!$B$6,AB$1-1,0)*$E485</f>
        <v>43253785.589942954</v>
      </c>
      <c r="AC485" s="24">
        <f t="shared" si="108"/>
        <v>0</v>
      </c>
      <c r="AD485" s="24">
        <f t="shared" si="97"/>
        <v>0</v>
      </c>
      <c r="AE485" s="24">
        <f t="shared" si="97"/>
        <v>0</v>
      </c>
      <c r="AF485" s="24">
        <f t="shared" si="97"/>
        <v>0</v>
      </c>
      <c r="AG485" s="24">
        <f t="shared" si="97"/>
        <v>0</v>
      </c>
      <c r="AH485" s="24">
        <f t="shared" si="97"/>
        <v>0</v>
      </c>
      <c r="AI485" s="24">
        <f t="shared" si="97"/>
        <v>0</v>
      </c>
      <c r="AJ485" s="24">
        <f t="shared" si="106"/>
        <v>0</v>
      </c>
      <c r="AK485" s="26">
        <f t="shared" ca="1" si="107"/>
        <v>2.1997814359275836E-4</v>
      </c>
      <c r="AL485" s="34">
        <f t="shared" ca="1" si="109"/>
        <v>0.16835723729440377</v>
      </c>
    </row>
    <row r="486" spans="1:38" x14ac:dyDescent="0.25">
      <c r="A486" s="4">
        <f t="shared" si="98"/>
        <v>1</v>
      </c>
      <c r="B486" s="4">
        <f t="shared" si="99"/>
        <v>2014</v>
      </c>
      <c r="C486" s="9">
        <v>41667</v>
      </c>
      <c r="D486" s="12">
        <f ca="1">(1+Returns!E486)*D485</f>
        <v>116089458.16218296</v>
      </c>
      <c r="E486" s="12">
        <f t="shared" ca="1" si="100"/>
        <v>117020063.42597789</v>
      </c>
      <c r="F486" s="12">
        <f t="shared" ca="1" si="101"/>
        <v>116949954.86876178</v>
      </c>
      <c r="G486" s="14">
        <f ca="1">G485*(1+Returns!G486)+AC486</f>
        <v>9660765.6450127978</v>
      </c>
      <c r="H486" s="14">
        <f ca="1">H485*(1+Returns!H486)+AD486</f>
        <v>11695288.905643322</v>
      </c>
      <c r="I486" s="14">
        <f ca="1">I485*(1+Returns!I486)+AE486</f>
        <v>5849634.6436234312</v>
      </c>
      <c r="J486" s="14">
        <f ca="1">J485*(1+Returns!J486)+AF486</f>
        <v>0</v>
      </c>
      <c r="K486" s="14">
        <f ca="1">K485*(1+Returns!K486)+AG486</f>
        <v>0</v>
      </c>
      <c r="L486" s="14">
        <f ca="1">L485*(1+Returns!L486)+AH486</f>
        <v>23389779.921135969</v>
      </c>
      <c r="M486" s="14">
        <f ca="1">M485*(1+Returns!M486)+AI486</f>
        <v>23393766.068297707</v>
      </c>
      <c r="N486" s="14">
        <f ca="1">N485*(1+Returns!N486)+AJ486-R486-T486</f>
        <v>43030828.242264658</v>
      </c>
      <c r="O486" s="17">
        <f ca="1">(Assumptions!$B$16 / 252)*F485</f>
        <v>3709.0705945854129</v>
      </c>
      <c r="P486" s="17">
        <f t="shared" ca="1" si="102"/>
        <v>70108.557216108195</v>
      </c>
      <c r="Q486" s="16">
        <f t="shared" si="103"/>
        <v>0</v>
      </c>
      <c r="R486" s="17">
        <f t="shared" si="104"/>
        <v>0</v>
      </c>
      <c r="S486" s="19">
        <f t="shared" si="105"/>
        <v>0</v>
      </c>
      <c r="T486" s="20">
        <f ca="1">IF(AND(S486=1,F485&gt;D485),[1]Assumptions!$B$19*(F485-D485),0)</f>
        <v>0</v>
      </c>
      <c r="U486" s="21">
        <f ca="1">OFFSET(Assumptions!$B$6,U$1-1,0)*$E486</f>
        <v>9361605.0740782302</v>
      </c>
      <c r="V486" s="21">
        <f ca="1">OFFSET(Assumptions!$B$6,V$1-1,0)*$E486</f>
        <v>11702006.34259779</v>
      </c>
      <c r="W486" s="21">
        <f ca="1">OFFSET(Assumptions!$B$6,W$1-1,0)*$E486</f>
        <v>5851003.171298895</v>
      </c>
      <c r="X486" s="21">
        <f ca="1">OFFSET(Assumptions!$B$6,X$1-1,0)*$E486</f>
        <v>0</v>
      </c>
      <c r="Y486" s="21">
        <f ca="1">OFFSET(Assumptions!$B$6,Y$1-1,0)*$E486</f>
        <v>0</v>
      </c>
      <c r="Z486" s="21">
        <f ca="1">OFFSET(Assumptions!$B$6,Z$1-1,0)*$E486</f>
        <v>23404012.68519558</v>
      </c>
      <c r="AA486" s="21">
        <f ca="1">OFFSET(Assumptions!$B$6,AA$1-1,0)*$E486</f>
        <v>23404012.68519558</v>
      </c>
      <c r="AB486" s="21">
        <f ca="1">OFFSET(Assumptions!$B$6,AB$1-1,0)*$E486</f>
        <v>43297423.46761182</v>
      </c>
      <c r="AC486" s="24">
        <f t="shared" si="108"/>
        <v>0</v>
      </c>
      <c r="AD486" s="24">
        <f t="shared" si="97"/>
        <v>0</v>
      </c>
      <c r="AE486" s="24">
        <f t="shared" si="97"/>
        <v>0</v>
      </c>
      <c r="AF486" s="24">
        <f t="shared" si="97"/>
        <v>0</v>
      </c>
      <c r="AG486" s="24">
        <f t="shared" si="97"/>
        <v>0</v>
      </c>
      <c r="AH486" s="24">
        <f t="shared" si="97"/>
        <v>0</v>
      </c>
      <c r="AI486" s="24">
        <f t="shared" si="97"/>
        <v>0</v>
      </c>
      <c r="AJ486" s="24">
        <f t="shared" si="106"/>
        <v>0</v>
      </c>
      <c r="AK486" s="26">
        <f t="shared" ca="1" si="107"/>
        <v>9.7770729426716052E-4</v>
      </c>
      <c r="AL486" s="34">
        <f t="shared" ca="1" si="109"/>
        <v>0.1694995486876163</v>
      </c>
    </row>
    <row r="487" spans="1:38" x14ac:dyDescent="0.25">
      <c r="A487" s="4">
        <f t="shared" si="98"/>
        <v>1</v>
      </c>
      <c r="B487" s="4">
        <f t="shared" si="99"/>
        <v>2014</v>
      </c>
      <c r="C487" s="9">
        <v>41668</v>
      </c>
      <c r="D487" s="12">
        <f ca="1">(1+Returns!E487)*D486</f>
        <v>116134503.19373904</v>
      </c>
      <c r="E487" s="12">
        <f t="shared" ca="1" si="100"/>
        <v>117100188.27169392</v>
      </c>
      <c r="F487" s="12">
        <f t="shared" ca="1" si="101"/>
        <v>117026367.01749785</v>
      </c>
      <c r="G487" s="14">
        <f ca="1">G486*(1+Returns!G487)+AC487</f>
        <v>9697826.0221802387</v>
      </c>
      <c r="H487" s="14">
        <f ca="1">H486*(1+Returns!H487)+AD487</f>
        <v>11700042.615661612</v>
      </c>
      <c r="I487" s="14">
        <f ca="1">I486*(1+Returns!I487)+AE487</f>
        <v>5852119.6993337339</v>
      </c>
      <c r="J487" s="14">
        <f ca="1">J486*(1+Returns!J487)+AF487</f>
        <v>0</v>
      </c>
      <c r="K487" s="14">
        <f ca="1">K486*(1+Returns!K487)+AG487</f>
        <v>0</v>
      </c>
      <c r="L487" s="14">
        <f ca="1">L486*(1+Returns!L487)+AH487</f>
        <v>23399243.967249066</v>
      </c>
      <c r="M487" s="14">
        <f ca="1">M486*(1+Returns!M487)+AI487</f>
        <v>23403446.813476577</v>
      </c>
      <c r="N487" s="14">
        <f ca="1">N486*(1+Returns!N487)+AJ487-R487-T487</f>
        <v>43047509.153792687</v>
      </c>
      <c r="O487" s="17">
        <f ca="1">(Assumptions!$B$16 / 252)*F486</f>
        <v>3712.6969799606914</v>
      </c>
      <c r="P487" s="17">
        <f t="shared" ca="1" si="102"/>
        <v>73821.254196068883</v>
      </c>
      <c r="Q487" s="16">
        <f t="shared" si="103"/>
        <v>0</v>
      </c>
      <c r="R487" s="17">
        <f t="shared" si="104"/>
        <v>0</v>
      </c>
      <c r="S487" s="19">
        <f t="shared" si="105"/>
        <v>0</v>
      </c>
      <c r="T487" s="20">
        <f ca="1">IF(AND(S487=1,F486&gt;D486),[1]Assumptions!$B$19*(F486-D486),0)</f>
        <v>0</v>
      </c>
      <c r="U487" s="21">
        <f ca="1">OFFSET(Assumptions!$B$6,U$1-1,0)*$E487</f>
        <v>9368015.0617355127</v>
      </c>
      <c r="V487" s="21">
        <f ca="1">OFFSET(Assumptions!$B$6,V$1-1,0)*$E487</f>
        <v>11710018.827169392</v>
      </c>
      <c r="W487" s="21">
        <f ca="1">OFFSET(Assumptions!$B$6,W$1-1,0)*$E487</f>
        <v>5855009.4135846961</v>
      </c>
      <c r="X487" s="21">
        <f ca="1">OFFSET(Assumptions!$B$6,X$1-1,0)*$E487</f>
        <v>0</v>
      </c>
      <c r="Y487" s="21">
        <f ca="1">OFFSET(Assumptions!$B$6,Y$1-1,0)*$E487</f>
        <v>0</v>
      </c>
      <c r="Z487" s="21">
        <f ca="1">OFFSET(Assumptions!$B$6,Z$1-1,0)*$E487</f>
        <v>23420037.654338785</v>
      </c>
      <c r="AA487" s="21">
        <f ca="1">OFFSET(Assumptions!$B$6,AA$1-1,0)*$E487</f>
        <v>23420037.654338785</v>
      </c>
      <c r="AB487" s="21">
        <f ca="1">OFFSET(Assumptions!$B$6,AB$1-1,0)*$E487</f>
        <v>43327069.660526745</v>
      </c>
      <c r="AC487" s="24">
        <f t="shared" si="108"/>
        <v>0</v>
      </c>
      <c r="AD487" s="24">
        <f t="shared" si="97"/>
        <v>0</v>
      </c>
      <c r="AE487" s="24">
        <f t="shared" si="97"/>
        <v>0</v>
      </c>
      <c r="AF487" s="24">
        <f t="shared" si="97"/>
        <v>0</v>
      </c>
      <c r="AG487" s="24">
        <f t="shared" si="97"/>
        <v>0</v>
      </c>
      <c r="AH487" s="24">
        <f t="shared" si="97"/>
        <v>0</v>
      </c>
      <c r="AI487" s="24">
        <f t="shared" si="97"/>
        <v>0</v>
      </c>
      <c r="AJ487" s="24">
        <f t="shared" si="106"/>
        <v>0</v>
      </c>
      <c r="AK487" s="26">
        <f t="shared" ca="1" si="107"/>
        <v>6.5337476035653985E-4</v>
      </c>
      <c r="AL487" s="34">
        <f t="shared" ca="1" si="109"/>
        <v>0.17026367017497712</v>
      </c>
    </row>
    <row r="488" spans="1:38" x14ac:dyDescent="0.25">
      <c r="A488" s="4">
        <f t="shared" si="98"/>
        <v>1</v>
      </c>
      <c r="B488" s="4">
        <f t="shared" si="99"/>
        <v>2014</v>
      </c>
      <c r="C488" s="9">
        <v>41669</v>
      </c>
      <c r="D488" s="12">
        <f ca="1">(1+Returns!E488)*D487</f>
        <v>116179565.70366827</v>
      </c>
      <c r="E488" s="12">
        <f t="shared" ca="1" si="100"/>
        <v>117344726.11662014</v>
      </c>
      <c r="F488" s="12">
        <f t="shared" ca="1" si="101"/>
        <v>117267189.7396616</v>
      </c>
      <c r="G488" s="14">
        <f ca="1">G487*(1+Returns!G488)+AC488</f>
        <v>9899282.1088487059</v>
      </c>
      <c r="H488" s="14">
        <f ca="1">H487*(1+Returns!H488)+AD488</f>
        <v>11704798.257890308</v>
      </c>
      <c r="I488" s="14">
        <f ca="1">I487*(1+Returns!I488)+AE488</f>
        <v>5854605.8107513171</v>
      </c>
      <c r="J488" s="14">
        <f ca="1">J487*(1+Returns!J488)+AF488</f>
        <v>0</v>
      </c>
      <c r="K488" s="14">
        <f ca="1">K487*(1+Returns!K488)+AG488</f>
        <v>0</v>
      </c>
      <c r="L488" s="14">
        <f ca="1">L487*(1+Returns!L488)+AH488</f>
        <v>23408711.842734184</v>
      </c>
      <c r="M488" s="14">
        <f ca="1">M487*(1+Returns!M488)+AI488</f>
        <v>23413131.564715307</v>
      </c>
      <c r="N488" s="14">
        <f ca="1">N487*(1+Returns!N488)+AJ488-R488-T488</f>
        <v>43064196.531680316</v>
      </c>
      <c r="O488" s="17">
        <f ca="1">(Assumptions!$B$16 / 252)*F487</f>
        <v>3715.1227624602493</v>
      </c>
      <c r="P488" s="17">
        <f t="shared" ca="1" si="102"/>
        <v>77536.37695852913</v>
      </c>
      <c r="Q488" s="16">
        <f t="shared" si="103"/>
        <v>0</v>
      </c>
      <c r="R488" s="17">
        <f t="shared" si="104"/>
        <v>0</v>
      </c>
      <c r="S488" s="19">
        <f t="shared" si="105"/>
        <v>0</v>
      </c>
      <c r="T488" s="20">
        <f ca="1">IF(AND(S488=1,F487&gt;D487),[1]Assumptions!$B$19*(F487-D487),0)</f>
        <v>0</v>
      </c>
      <c r="U488" s="21">
        <f ca="1">OFFSET(Assumptions!$B$6,U$1-1,0)*$E488</f>
        <v>9387578.0893296115</v>
      </c>
      <c r="V488" s="21">
        <f ca="1">OFFSET(Assumptions!$B$6,V$1-1,0)*$E488</f>
        <v>11734472.611662015</v>
      </c>
      <c r="W488" s="21">
        <f ca="1">OFFSET(Assumptions!$B$6,W$1-1,0)*$E488</f>
        <v>5867236.3058310077</v>
      </c>
      <c r="X488" s="21">
        <f ca="1">OFFSET(Assumptions!$B$6,X$1-1,0)*$E488</f>
        <v>0</v>
      </c>
      <c r="Y488" s="21">
        <f ca="1">OFFSET(Assumptions!$B$6,Y$1-1,0)*$E488</f>
        <v>0</v>
      </c>
      <c r="Z488" s="21">
        <f ca="1">OFFSET(Assumptions!$B$6,Z$1-1,0)*$E488</f>
        <v>23468945.223324031</v>
      </c>
      <c r="AA488" s="21">
        <f ca="1">OFFSET(Assumptions!$B$6,AA$1-1,0)*$E488</f>
        <v>23468945.223324031</v>
      </c>
      <c r="AB488" s="21">
        <f ca="1">OFFSET(Assumptions!$B$6,AB$1-1,0)*$E488</f>
        <v>43417548.663149454</v>
      </c>
      <c r="AC488" s="24">
        <f t="shared" si="108"/>
        <v>0</v>
      </c>
      <c r="AD488" s="24">
        <f t="shared" si="97"/>
        <v>0</v>
      </c>
      <c r="AE488" s="24">
        <f t="shared" si="97"/>
        <v>0</v>
      </c>
      <c r="AF488" s="24">
        <f t="shared" si="97"/>
        <v>0</v>
      </c>
      <c r="AG488" s="24">
        <f t="shared" si="97"/>
        <v>0</v>
      </c>
      <c r="AH488" s="24">
        <f t="shared" si="97"/>
        <v>0</v>
      </c>
      <c r="AI488" s="24">
        <f t="shared" si="97"/>
        <v>0</v>
      </c>
      <c r="AJ488" s="24">
        <f t="shared" si="106"/>
        <v>0</v>
      </c>
      <c r="AK488" s="26">
        <f t="shared" ca="1" si="107"/>
        <v>2.0578501093495571E-3</v>
      </c>
      <c r="AL488" s="34">
        <f t="shared" ca="1" si="109"/>
        <v>0.17267189739661459</v>
      </c>
    </row>
    <row r="489" spans="1:38" x14ac:dyDescent="0.25">
      <c r="A489" s="4">
        <f t="shared" si="98"/>
        <v>1</v>
      </c>
      <c r="B489" s="4">
        <f t="shared" si="99"/>
        <v>2014</v>
      </c>
      <c r="C489" s="9">
        <v>41670</v>
      </c>
      <c r="D489" s="12">
        <f ca="1">(1+Returns!E489)*D488</f>
        <v>116224645.6987526</v>
      </c>
      <c r="E489" s="12">
        <f t="shared" ca="1" si="100"/>
        <v>117444496.76914036</v>
      </c>
      <c r="F489" s="12">
        <f t="shared" ca="1" si="101"/>
        <v>117363237.62425359</v>
      </c>
      <c r="G489" s="14">
        <f ca="1">G488*(1+Returns!G489)+AC489</f>
        <v>9955953.70645421</v>
      </c>
      <c r="H489" s="14">
        <f ca="1">H488*(1+Returns!H489)+AD489</f>
        <v>11709555.833114786</v>
      </c>
      <c r="I489" s="14">
        <f ca="1">I488*(1+Returns!I489)+AE489</f>
        <v>5857092.9783246694</v>
      </c>
      <c r="J489" s="14">
        <f ca="1">J488*(1+Returns!J489)+AF489</f>
        <v>0</v>
      </c>
      <c r="K489" s="14">
        <f ca="1">K488*(1+Returns!K489)+AG489</f>
        <v>0</v>
      </c>
      <c r="L489" s="14">
        <f ca="1">L488*(1+Returns!L489)+AH489</f>
        <v>23418183.549140777</v>
      </c>
      <c r="M489" s="14">
        <f ca="1">M488*(1+Returns!M489)+AI489</f>
        <v>23422820.323671672</v>
      </c>
      <c r="N489" s="14">
        <f ca="1">N488*(1+Returns!N489)+AJ489-R489-T489</f>
        <v>43080890.378434233</v>
      </c>
      <c r="O489" s="17">
        <f ca="1">(Assumptions!$B$16 / 252)*F488</f>
        <v>3722.7679282432255</v>
      </c>
      <c r="P489" s="17">
        <f t="shared" ca="1" si="102"/>
        <v>81259.144886772352</v>
      </c>
      <c r="Q489" s="16">
        <f t="shared" si="103"/>
        <v>0</v>
      </c>
      <c r="R489" s="17">
        <f t="shared" si="104"/>
        <v>0</v>
      </c>
      <c r="S489" s="19">
        <f t="shared" si="105"/>
        <v>0</v>
      </c>
      <c r="T489" s="20">
        <f ca="1">IF(AND(S489=1,F488&gt;D488),[1]Assumptions!$B$19*(F488-D488),0)</f>
        <v>0</v>
      </c>
      <c r="U489" s="21">
        <f ca="1">OFFSET(Assumptions!$B$6,U$1-1,0)*$E489</f>
        <v>9395559.7415312286</v>
      </c>
      <c r="V489" s="21">
        <f ca="1">OFFSET(Assumptions!$B$6,V$1-1,0)*$E489</f>
        <v>11744449.676914036</v>
      </c>
      <c r="W489" s="21">
        <f ca="1">OFFSET(Assumptions!$B$6,W$1-1,0)*$E489</f>
        <v>5872224.8384570181</v>
      </c>
      <c r="X489" s="21">
        <f ca="1">OFFSET(Assumptions!$B$6,X$1-1,0)*$E489</f>
        <v>0</v>
      </c>
      <c r="Y489" s="21">
        <f ca="1">OFFSET(Assumptions!$B$6,Y$1-1,0)*$E489</f>
        <v>0</v>
      </c>
      <c r="Z489" s="21">
        <f ca="1">OFFSET(Assumptions!$B$6,Z$1-1,0)*$E489</f>
        <v>23488899.353828073</v>
      </c>
      <c r="AA489" s="21">
        <f ca="1">OFFSET(Assumptions!$B$6,AA$1-1,0)*$E489</f>
        <v>23488899.353828073</v>
      </c>
      <c r="AB489" s="21">
        <f ca="1">OFFSET(Assumptions!$B$6,AB$1-1,0)*$E489</f>
        <v>43454463.804581933</v>
      </c>
      <c r="AC489" s="24">
        <f t="shared" si="108"/>
        <v>0</v>
      </c>
      <c r="AD489" s="24">
        <f t="shared" si="97"/>
        <v>0</v>
      </c>
      <c r="AE489" s="24">
        <f t="shared" si="97"/>
        <v>0</v>
      </c>
      <c r="AF489" s="24">
        <f t="shared" si="97"/>
        <v>0</v>
      </c>
      <c r="AG489" s="24">
        <f t="shared" si="97"/>
        <v>0</v>
      </c>
      <c r="AH489" s="24">
        <f t="shared" si="97"/>
        <v>0</v>
      </c>
      <c r="AI489" s="24">
        <f t="shared" si="97"/>
        <v>0</v>
      </c>
      <c r="AJ489" s="24">
        <f t="shared" si="106"/>
        <v>0</v>
      </c>
      <c r="AK489" s="26">
        <f t="shared" ca="1" si="107"/>
        <v>8.1905164441309353E-4</v>
      </c>
      <c r="AL489" s="34">
        <f t="shared" ca="1" si="109"/>
        <v>0.17363237624253425</v>
      </c>
    </row>
    <row r="490" spans="1:38" x14ac:dyDescent="0.25">
      <c r="A490" s="4">
        <f t="shared" si="98"/>
        <v>2</v>
      </c>
      <c r="B490" s="4">
        <f t="shared" si="99"/>
        <v>2014</v>
      </c>
      <c r="C490" s="9">
        <v>41673</v>
      </c>
      <c r="D490" s="12">
        <f ca="1">(1+Returns!E490)*D489</f>
        <v>116269743.18577662</v>
      </c>
      <c r="E490" s="12">
        <f t="shared" ca="1" si="100"/>
        <v>117451334.56112975</v>
      </c>
      <c r="F490" s="12">
        <f t="shared" ca="1" si="101"/>
        <v>117447608.74406232</v>
      </c>
      <c r="G490" s="14">
        <f ca="1">G489*(1+Returns!G490)+AC490</f>
        <v>9440540.3198851719</v>
      </c>
      <c r="H490" s="14">
        <f ca="1">H489*(1+Returns!H490)+AD490</f>
        <v>11749209.185919987</v>
      </c>
      <c r="I490" s="14">
        <f ca="1">I489*(1+Returns!I490)+AE490</f>
        <v>5874713.0626348173</v>
      </c>
      <c r="J490" s="14">
        <f ca="1">J489*(1+Returns!J490)+AF490</f>
        <v>0</v>
      </c>
      <c r="K490" s="14">
        <f ca="1">K489*(1+Returns!K490)+AG490</f>
        <v>0</v>
      </c>
      <c r="L490" s="14">
        <f ca="1">L489*(1+Returns!L490)+AH490</f>
        <v>23498374.892706219</v>
      </c>
      <c r="M490" s="14">
        <f ca="1">M489*(1+Returns!M490)+AI490</f>
        <v>23498592.122160539</v>
      </c>
      <c r="N490" s="14">
        <f ca="1">N489*(1+Returns!N490)+AJ490-R490-T490</f>
        <v>43389904.977823012</v>
      </c>
      <c r="O490" s="17">
        <f ca="1">(Assumptions!$B$16 / 252)*F489</f>
        <v>3725.8170674366215</v>
      </c>
      <c r="P490" s="17">
        <f t="shared" ca="1" si="102"/>
        <v>3725.8170674366265</v>
      </c>
      <c r="Q490" s="16">
        <f t="shared" si="103"/>
        <v>1</v>
      </c>
      <c r="R490" s="17">
        <f t="shared" ca="1" si="104"/>
        <v>81259.144886772352</v>
      </c>
      <c r="S490" s="19">
        <f t="shared" si="105"/>
        <v>0</v>
      </c>
      <c r="T490" s="20">
        <f ca="1">IF(AND(S490=1,F489&gt;D489),[1]Assumptions!$B$19*(F489-D489),0)</f>
        <v>0</v>
      </c>
      <c r="U490" s="21">
        <f ca="1">OFFSET(Assumptions!$B$6,U$1-1,0)*$E490</f>
        <v>9396106.7648903802</v>
      </c>
      <c r="V490" s="21">
        <f ca="1">OFFSET(Assumptions!$B$6,V$1-1,0)*$E490</f>
        <v>11745133.456112975</v>
      </c>
      <c r="W490" s="21">
        <f ca="1">OFFSET(Assumptions!$B$6,W$1-1,0)*$E490</f>
        <v>5872566.7280564876</v>
      </c>
      <c r="X490" s="21">
        <f ca="1">OFFSET(Assumptions!$B$6,X$1-1,0)*$E490</f>
        <v>0</v>
      </c>
      <c r="Y490" s="21">
        <f ca="1">OFFSET(Assumptions!$B$6,Y$1-1,0)*$E490</f>
        <v>0</v>
      </c>
      <c r="Z490" s="21">
        <f ca="1">OFFSET(Assumptions!$B$6,Z$1-1,0)*$E490</f>
        <v>23490266.912225951</v>
      </c>
      <c r="AA490" s="21">
        <f ca="1">OFFSET(Assumptions!$B$6,AA$1-1,0)*$E490</f>
        <v>23490266.912225951</v>
      </c>
      <c r="AB490" s="21">
        <f ca="1">OFFSET(Assumptions!$B$6,AB$1-1,0)*$E490</f>
        <v>43456993.787618004</v>
      </c>
      <c r="AC490" s="24">
        <f t="shared" ca="1" si="108"/>
        <v>-560393.96492298134</v>
      </c>
      <c r="AD490" s="24">
        <f t="shared" ca="1" si="97"/>
        <v>34893.8437992502</v>
      </c>
      <c r="AE490" s="24">
        <f t="shared" ca="1" si="97"/>
        <v>15131.860132348724</v>
      </c>
      <c r="AF490" s="24">
        <f t="shared" ca="1" si="97"/>
        <v>0</v>
      </c>
      <c r="AG490" s="24">
        <f t="shared" ca="1" si="97"/>
        <v>0</v>
      </c>
      <c r="AH490" s="24">
        <f t="shared" ca="1" si="97"/>
        <v>70715.804687295109</v>
      </c>
      <c r="AI490" s="24">
        <f t="shared" ca="1" si="97"/>
        <v>66079.030156400055</v>
      </c>
      <c r="AJ490" s="24">
        <f t="shared" ca="1" si="106"/>
        <v>373573.42614768725</v>
      </c>
      <c r="AK490" s="26">
        <f t="shared" ca="1" si="107"/>
        <v>7.1888882342241445E-4</v>
      </c>
      <c r="AL490" s="34">
        <f t="shared" ca="1" si="109"/>
        <v>0.17447608744062171</v>
      </c>
    </row>
    <row r="491" spans="1:38" x14ac:dyDescent="0.25">
      <c r="A491" s="4">
        <f t="shared" si="98"/>
        <v>2</v>
      </c>
      <c r="B491" s="4">
        <f t="shared" si="99"/>
        <v>2014</v>
      </c>
      <c r="C491" s="9">
        <v>41674</v>
      </c>
      <c r="D491" s="12">
        <f ca="1">(1+Returns!E491)*D490</f>
        <v>116314858.17152756</v>
      </c>
      <c r="E491" s="12">
        <f t="shared" ca="1" si="100"/>
        <v>117573192.77978727</v>
      </c>
      <c r="F491" s="12">
        <f t="shared" ca="1" si="101"/>
        <v>117565738.46720415</v>
      </c>
      <c r="G491" s="14">
        <f ca="1">G490*(1+Returns!G491)+AC491</f>
        <v>9519074.9844247326</v>
      </c>
      <c r="H491" s="14">
        <f ca="1">H490*(1+Returns!H491)+AD491</f>
        <v>11753984.812573139</v>
      </c>
      <c r="I491" s="14">
        <f ca="1">I490*(1+Returns!I491)+AE491</f>
        <v>5877208.7722187657</v>
      </c>
      <c r="J491" s="14">
        <f ca="1">J490*(1+Returns!J491)+AF491</f>
        <v>0</v>
      </c>
      <c r="K491" s="14">
        <f ca="1">K490*(1+Returns!K491)+AG491</f>
        <v>0</v>
      </c>
      <c r="L491" s="14">
        <f ca="1">L490*(1+Returns!L491)+AH491</f>
        <v>23507882.878857318</v>
      </c>
      <c r="M491" s="14">
        <f ca="1">M490*(1+Returns!M491)+AI491</f>
        <v>23508316.246174291</v>
      </c>
      <c r="N491" s="14">
        <f ca="1">N490*(1+Returns!N491)+AJ491-R491-T491</f>
        <v>43406725.085539035</v>
      </c>
      <c r="O491" s="17">
        <f ca="1">(Assumptions!$B$16 / 252)*F490</f>
        <v>3728.4955156845181</v>
      </c>
      <c r="P491" s="17">
        <f t="shared" ca="1" si="102"/>
        <v>7454.3125831211446</v>
      </c>
      <c r="Q491" s="16">
        <f t="shared" si="103"/>
        <v>0</v>
      </c>
      <c r="R491" s="17">
        <f t="shared" si="104"/>
        <v>0</v>
      </c>
      <c r="S491" s="19">
        <f t="shared" si="105"/>
        <v>0</v>
      </c>
      <c r="T491" s="20">
        <f ca="1">IF(AND(S491=1,F490&gt;D490),[1]Assumptions!$B$19*(F490-D490),0)</f>
        <v>0</v>
      </c>
      <c r="U491" s="21">
        <f ca="1">OFFSET(Assumptions!$B$6,U$1-1,0)*$E491</f>
        <v>9405855.4223829824</v>
      </c>
      <c r="V491" s="21">
        <f ca="1">OFFSET(Assumptions!$B$6,V$1-1,0)*$E491</f>
        <v>11757319.277978728</v>
      </c>
      <c r="W491" s="21">
        <f ca="1">OFFSET(Assumptions!$B$6,W$1-1,0)*$E491</f>
        <v>5878659.6389893638</v>
      </c>
      <c r="X491" s="21">
        <f ca="1">OFFSET(Assumptions!$B$6,X$1-1,0)*$E491</f>
        <v>0</v>
      </c>
      <c r="Y491" s="21">
        <f ca="1">OFFSET(Assumptions!$B$6,Y$1-1,0)*$E491</f>
        <v>0</v>
      </c>
      <c r="Z491" s="21">
        <f ca="1">OFFSET(Assumptions!$B$6,Z$1-1,0)*$E491</f>
        <v>23514638.555957455</v>
      </c>
      <c r="AA491" s="21">
        <f ca="1">OFFSET(Assumptions!$B$6,AA$1-1,0)*$E491</f>
        <v>23514638.555957455</v>
      </c>
      <c r="AB491" s="21">
        <f ca="1">OFFSET(Assumptions!$B$6,AB$1-1,0)*$E491</f>
        <v>43502081.328521289</v>
      </c>
      <c r="AC491" s="24">
        <f t="shared" si="108"/>
        <v>0</v>
      </c>
      <c r="AD491" s="24">
        <f t="shared" si="97"/>
        <v>0</v>
      </c>
      <c r="AE491" s="24">
        <f t="shared" si="97"/>
        <v>0</v>
      </c>
      <c r="AF491" s="24">
        <f t="shared" si="97"/>
        <v>0</v>
      </c>
      <c r="AG491" s="24">
        <f t="shared" ref="AG491:AI554" si="110">IF($Q491=1,Y490-K490,0)</f>
        <v>0</v>
      </c>
      <c r="AH491" s="24">
        <f t="shared" si="110"/>
        <v>0</v>
      </c>
      <c r="AI491" s="24">
        <f t="shared" si="110"/>
        <v>0</v>
      </c>
      <c r="AJ491" s="24">
        <f t="shared" si="106"/>
        <v>0</v>
      </c>
      <c r="AK491" s="26">
        <f t="shared" ca="1" si="107"/>
        <v>1.0058078185248842E-3</v>
      </c>
      <c r="AL491" s="34">
        <f t="shared" ca="1" si="109"/>
        <v>0.17565738467203995</v>
      </c>
    </row>
    <row r="492" spans="1:38" x14ac:dyDescent="0.25">
      <c r="A492" s="4">
        <f t="shared" si="98"/>
        <v>2</v>
      </c>
      <c r="B492" s="4">
        <f t="shared" si="99"/>
        <v>2014</v>
      </c>
      <c r="C492" s="9">
        <v>41675</v>
      </c>
      <c r="D492" s="12">
        <f ca="1">(1+Returns!E492)*D491</f>
        <v>116360074.40949316</v>
      </c>
      <c r="E492" s="12">
        <f t="shared" ca="1" si="100"/>
        <v>117459445.41467586</v>
      </c>
      <c r="F492" s="12">
        <f t="shared" ca="1" si="101"/>
        <v>117448258.85642712</v>
      </c>
      <c r="G492" s="14">
        <f ca="1">G491*(1+Returns!G492)+AC492</f>
        <v>9361906.3833942041</v>
      </c>
      <c r="H492" s="14">
        <f ca="1">H491*(1+Returns!H492)+AD492</f>
        <v>11758771.225296253</v>
      </c>
      <c r="I492" s="14">
        <f ca="1">I491*(1+Returns!I492)+AE492</f>
        <v>5879710.1539654434</v>
      </c>
      <c r="J492" s="14">
        <f ca="1">J491*(1+Returns!J492)+AF492</f>
        <v>0</v>
      </c>
      <c r="K492" s="14">
        <f ca="1">K491*(1+Returns!K492)+AG492</f>
        <v>0</v>
      </c>
      <c r="L492" s="14">
        <f ca="1">L491*(1+Returns!L492)+AH492</f>
        <v>23517412.325898524</v>
      </c>
      <c r="M492" s="14">
        <f ca="1">M491*(1+Returns!M492)+AI492</f>
        <v>23518062.388058994</v>
      </c>
      <c r="N492" s="14">
        <f ca="1">N491*(1+Returns!N492)+AJ492-R492-T492</f>
        <v>43423582.938062437</v>
      </c>
      <c r="O492" s="17">
        <f ca="1">(Assumptions!$B$16 / 252)*F491</f>
        <v>3732.2456656255285</v>
      </c>
      <c r="P492" s="17">
        <f t="shared" ca="1" si="102"/>
        <v>11186.558248746673</v>
      </c>
      <c r="Q492" s="16">
        <f t="shared" si="103"/>
        <v>0</v>
      </c>
      <c r="R492" s="17">
        <f t="shared" si="104"/>
        <v>0</v>
      </c>
      <c r="S492" s="19">
        <f t="shared" si="105"/>
        <v>0</v>
      </c>
      <c r="T492" s="20">
        <f ca="1">IF(AND(S492=1,F491&gt;D491),[1]Assumptions!$B$19*(F491-D491),0)</f>
        <v>0</v>
      </c>
      <c r="U492" s="21">
        <f ca="1">OFFSET(Assumptions!$B$6,U$1-1,0)*$E492</f>
        <v>9396755.6331740692</v>
      </c>
      <c r="V492" s="21">
        <f ca="1">OFFSET(Assumptions!$B$6,V$1-1,0)*$E492</f>
        <v>11745944.541467587</v>
      </c>
      <c r="W492" s="21">
        <f ca="1">OFFSET(Assumptions!$B$6,W$1-1,0)*$E492</f>
        <v>5872972.2707337933</v>
      </c>
      <c r="X492" s="21">
        <f ca="1">OFFSET(Assumptions!$B$6,X$1-1,0)*$E492</f>
        <v>0</v>
      </c>
      <c r="Y492" s="21">
        <f ca="1">OFFSET(Assumptions!$B$6,Y$1-1,0)*$E492</f>
        <v>0</v>
      </c>
      <c r="Z492" s="21">
        <f ca="1">OFFSET(Assumptions!$B$6,Z$1-1,0)*$E492</f>
        <v>23491889.082935173</v>
      </c>
      <c r="AA492" s="21">
        <f ca="1">OFFSET(Assumptions!$B$6,AA$1-1,0)*$E492</f>
        <v>23491889.082935173</v>
      </c>
      <c r="AB492" s="21">
        <f ca="1">OFFSET(Assumptions!$B$6,AB$1-1,0)*$E492</f>
        <v>43459994.803430066</v>
      </c>
      <c r="AC492" s="24">
        <f t="shared" si="108"/>
        <v>0</v>
      </c>
      <c r="AD492" s="24">
        <f t="shared" ref="AD492:AI555" si="111">IF($Q492=1,V491-H491,0)</f>
        <v>0</v>
      </c>
      <c r="AE492" s="24">
        <f t="shared" si="111"/>
        <v>0</v>
      </c>
      <c r="AF492" s="24">
        <f t="shared" si="111"/>
        <v>0</v>
      </c>
      <c r="AG492" s="24">
        <f t="shared" si="110"/>
        <v>0</v>
      </c>
      <c r="AH492" s="24">
        <f t="shared" si="110"/>
        <v>0</v>
      </c>
      <c r="AI492" s="24">
        <f t="shared" si="110"/>
        <v>0</v>
      </c>
      <c r="AJ492" s="24">
        <f t="shared" si="106"/>
        <v>0</v>
      </c>
      <c r="AK492" s="26">
        <f t="shared" ca="1" si="107"/>
        <v>-9.9926740824929361E-4</v>
      </c>
      <c r="AL492" s="34">
        <f t="shared" ca="1" si="109"/>
        <v>0.17448258856426957</v>
      </c>
    </row>
    <row r="493" spans="1:38" x14ac:dyDescent="0.25">
      <c r="A493" s="4">
        <f t="shared" si="98"/>
        <v>2</v>
      </c>
      <c r="B493" s="4">
        <f t="shared" si="99"/>
        <v>2014</v>
      </c>
      <c r="C493" s="9">
        <v>41676</v>
      </c>
      <c r="D493" s="12">
        <f ca="1">(1+Returns!E493)*D492</f>
        <v>116405308.22481911</v>
      </c>
      <c r="E493" s="12">
        <f t="shared" ca="1" si="100"/>
        <v>117427946.60657962</v>
      </c>
      <c r="F493" s="12">
        <f t="shared" ca="1" si="101"/>
        <v>117413031.5321767</v>
      </c>
      <c r="G493" s="14">
        <f ca="1">G492*(1+Returns!G493)+AC493</f>
        <v>9286968.8750339448</v>
      </c>
      <c r="H493" s="14">
        <f ca="1">H492*(1+Returns!H493)+AD493</f>
        <v>11763559.587124044</v>
      </c>
      <c r="I493" s="14">
        <f ca="1">I492*(1+Returns!I493)+AE493</f>
        <v>5882212.6003179373</v>
      </c>
      <c r="J493" s="14">
        <f ca="1">J492*(1+Returns!J493)+AF493</f>
        <v>0</v>
      </c>
      <c r="K493" s="14">
        <f ca="1">K492*(1+Returns!K493)+AG493</f>
        <v>0</v>
      </c>
      <c r="L493" s="14">
        <f ca="1">L492*(1+Returns!L493)+AH493</f>
        <v>23526945.635914605</v>
      </c>
      <c r="M493" s="14">
        <f ca="1">M492*(1+Returns!M493)+AI493</f>
        <v>23527812.570525788</v>
      </c>
      <c r="N493" s="14">
        <f ca="1">N492*(1+Returns!N493)+AJ493-R493-T493</f>
        <v>43440447.337663308</v>
      </c>
      <c r="O493" s="17">
        <f ca="1">(Assumptions!$B$16 / 252)*F492</f>
        <v>3728.5161541722891</v>
      </c>
      <c r="P493" s="17">
        <f t="shared" ca="1" si="102"/>
        <v>14915.074402918963</v>
      </c>
      <c r="Q493" s="16">
        <f t="shared" si="103"/>
        <v>0</v>
      </c>
      <c r="R493" s="17">
        <f t="shared" si="104"/>
        <v>0</v>
      </c>
      <c r="S493" s="19">
        <f t="shared" si="105"/>
        <v>0</v>
      </c>
      <c r="T493" s="20">
        <f ca="1">IF(AND(S493=1,F492&gt;D492),[1]Assumptions!$B$19*(F492-D492),0)</f>
        <v>0</v>
      </c>
      <c r="U493" s="21">
        <f ca="1">OFFSET(Assumptions!$B$6,U$1-1,0)*$E493</f>
        <v>9394235.7285263687</v>
      </c>
      <c r="V493" s="21">
        <f ca="1">OFFSET(Assumptions!$B$6,V$1-1,0)*$E493</f>
        <v>11742794.660657963</v>
      </c>
      <c r="W493" s="21">
        <f ca="1">OFFSET(Assumptions!$B$6,W$1-1,0)*$E493</f>
        <v>5871397.3303289814</v>
      </c>
      <c r="X493" s="21">
        <f ca="1">OFFSET(Assumptions!$B$6,X$1-1,0)*$E493</f>
        <v>0</v>
      </c>
      <c r="Y493" s="21">
        <f ca="1">OFFSET(Assumptions!$B$6,Y$1-1,0)*$E493</f>
        <v>0</v>
      </c>
      <c r="Z493" s="21">
        <f ca="1">OFFSET(Assumptions!$B$6,Z$1-1,0)*$E493</f>
        <v>23485589.321315926</v>
      </c>
      <c r="AA493" s="21">
        <f ca="1">OFFSET(Assumptions!$B$6,AA$1-1,0)*$E493</f>
        <v>23485589.321315926</v>
      </c>
      <c r="AB493" s="21">
        <f ca="1">OFFSET(Assumptions!$B$6,AB$1-1,0)*$E493</f>
        <v>43448340.244434461</v>
      </c>
      <c r="AC493" s="24">
        <f t="shared" si="108"/>
        <v>0</v>
      </c>
      <c r="AD493" s="24">
        <f t="shared" si="111"/>
        <v>0</v>
      </c>
      <c r="AE493" s="24">
        <f t="shared" si="111"/>
        <v>0</v>
      </c>
      <c r="AF493" s="24">
        <f t="shared" si="111"/>
        <v>0</v>
      </c>
      <c r="AG493" s="24">
        <f t="shared" si="110"/>
        <v>0</v>
      </c>
      <c r="AH493" s="24">
        <f t="shared" si="110"/>
        <v>0</v>
      </c>
      <c r="AI493" s="24">
        <f t="shared" si="110"/>
        <v>0</v>
      </c>
      <c r="AJ493" s="24">
        <f t="shared" si="106"/>
        <v>0</v>
      </c>
      <c r="AK493" s="26">
        <f t="shared" ca="1" si="107"/>
        <v>-2.9993909312420186E-4</v>
      </c>
      <c r="AL493" s="34">
        <f t="shared" ca="1" si="109"/>
        <v>0.17413031532176548</v>
      </c>
    </row>
    <row r="494" spans="1:38" x14ac:dyDescent="0.25">
      <c r="A494" s="4">
        <f t="shared" si="98"/>
        <v>2</v>
      </c>
      <c r="B494" s="4">
        <f t="shared" si="99"/>
        <v>2014</v>
      </c>
      <c r="C494" s="9">
        <v>41677</v>
      </c>
      <c r="D494" s="12">
        <f ca="1">(1+Returns!E494)*D493</f>
        <v>116450559.62433842</v>
      </c>
      <c r="E494" s="12">
        <f t="shared" ca="1" si="100"/>
        <v>117446357.23948732</v>
      </c>
      <c r="F494" s="12">
        <f t="shared" ca="1" si="101"/>
        <v>117427714.76725799</v>
      </c>
      <c r="G494" s="14">
        <f ca="1">G493*(1+Returns!G494)+AC494</f>
        <v>9261923.3363020699</v>
      </c>
      <c r="H494" s="14">
        <f ca="1">H493*(1+Returns!H494)+AD494</f>
        <v>11768349.898850217</v>
      </c>
      <c r="I494" s="14">
        <f ca="1">I493*(1+Returns!I494)+AE494</f>
        <v>5884716.1117293509</v>
      </c>
      <c r="J494" s="14">
        <f ca="1">J493*(1+Returns!J494)+AF494</f>
        <v>0</v>
      </c>
      <c r="K494" s="14">
        <f ca="1">K493*(1+Returns!K494)+AG494</f>
        <v>0</v>
      </c>
      <c r="L494" s="14">
        <f ca="1">L493*(1+Returns!L494)+AH494</f>
        <v>23536482.810471505</v>
      </c>
      <c r="M494" s="14">
        <f ca="1">M493*(1+Returns!M494)+AI494</f>
        <v>23537566.795249831</v>
      </c>
      <c r="N494" s="14">
        <f ca="1">N493*(1+Returns!N494)+AJ494-R494-T494</f>
        <v>43457318.28688433</v>
      </c>
      <c r="O494" s="17">
        <f ca="1">(Assumptions!$B$16 / 252)*F493</f>
        <v>3727.3978264183079</v>
      </c>
      <c r="P494" s="17">
        <f t="shared" ca="1" si="102"/>
        <v>18642.472229337269</v>
      </c>
      <c r="Q494" s="16">
        <f t="shared" si="103"/>
        <v>0</v>
      </c>
      <c r="R494" s="17">
        <f t="shared" si="104"/>
        <v>0</v>
      </c>
      <c r="S494" s="19">
        <f t="shared" si="105"/>
        <v>0</v>
      </c>
      <c r="T494" s="20">
        <f ca="1">IF(AND(S494=1,F493&gt;D493),[1]Assumptions!$B$19*(F493-D493),0)</f>
        <v>0</v>
      </c>
      <c r="U494" s="21">
        <f ca="1">OFFSET(Assumptions!$B$6,U$1-1,0)*$E494</f>
        <v>9395708.579158986</v>
      </c>
      <c r="V494" s="21">
        <f ca="1">OFFSET(Assumptions!$B$6,V$1-1,0)*$E494</f>
        <v>11744635.723948732</v>
      </c>
      <c r="W494" s="21">
        <f ca="1">OFFSET(Assumptions!$B$6,W$1-1,0)*$E494</f>
        <v>5872317.861974366</v>
      </c>
      <c r="X494" s="21">
        <f ca="1">OFFSET(Assumptions!$B$6,X$1-1,0)*$E494</f>
        <v>0</v>
      </c>
      <c r="Y494" s="21">
        <f ca="1">OFFSET(Assumptions!$B$6,Y$1-1,0)*$E494</f>
        <v>0</v>
      </c>
      <c r="Z494" s="21">
        <f ca="1">OFFSET(Assumptions!$B$6,Z$1-1,0)*$E494</f>
        <v>23489271.447897464</v>
      </c>
      <c r="AA494" s="21">
        <f ca="1">OFFSET(Assumptions!$B$6,AA$1-1,0)*$E494</f>
        <v>23489271.447897464</v>
      </c>
      <c r="AB494" s="21">
        <f ca="1">OFFSET(Assumptions!$B$6,AB$1-1,0)*$E494</f>
        <v>43455152.17861031</v>
      </c>
      <c r="AC494" s="24">
        <f t="shared" si="108"/>
        <v>0</v>
      </c>
      <c r="AD494" s="24">
        <f t="shared" si="111"/>
        <v>0</v>
      </c>
      <c r="AE494" s="24">
        <f t="shared" si="111"/>
        <v>0</v>
      </c>
      <c r="AF494" s="24">
        <f t="shared" si="111"/>
        <v>0</v>
      </c>
      <c r="AG494" s="24">
        <f t="shared" si="110"/>
        <v>0</v>
      </c>
      <c r="AH494" s="24">
        <f t="shared" si="110"/>
        <v>0</v>
      </c>
      <c r="AI494" s="24">
        <f t="shared" si="110"/>
        <v>0</v>
      </c>
      <c r="AJ494" s="24">
        <f t="shared" si="106"/>
        <v>0</v>
      </c>
      <c r="AK494" s="26">
        <f t="shared" ca="1" si="107"/>
        <v>1.2505626411041249E-4</v>
      </c>
      <c r="AL494" s="34">
        <f t="shared" ca="1" si="109"/>
        <v>0.1742771476725784</v>
      </c>
    </row>
    <row r="495" spans="1:38" x14ac:dyDescent="0.25">
      <c r="A495" s="4">
        <f t="shared" si="98"/>
        <v>2</v>
      </c>
      <c r="B495" s="4">
        <f t="shared" si="99"/>
        <v>2014</v>
      </c>
      <c r="C495" s="9">
        <v>41680</v>
      </c>
      <c r="D495" s="12">
        <f ca="1">(1+Returns!E495)*D494</f>
        <v>116495828.61488679</v>
      </c>
      <c r="E495" s="12">
        <f t="shared" ca="1" si="100"/>
        <v>117425533.55379547</v>
      </c>
      <c r="F495" s="12">
        <f t="shared" ca="1" si="101"/>
        <v>117403163.21760526</v>
      </c>
      <c r="G495" s="14">
        <f ca="1">G494*(1+Returns!G495)+AC495</f>
        <v>9197626.0005617347</v>
      </c>
      <c r="H495" s="14">
        <f ca="1">H494*(1+Returns!H495)+AD495</f>
        <v>11773142.161268802</v>
      </c>
      <c r="I495" s="14">
        <f ca="1">I494*(1+Returns!I495)+AE495</f>
        <v>5887220.6886529811</v>
      </c>
      <c r="J495" s="14">
        <f ca="1">J494*(1+Returns!J495)+AF495</f>
        <v>0</v>
      </c>
      <c r="K495" s="14">
        <f ca="1">K494*(1+Returns!K495)+AG495</f>
        <v>0</v>
      </c>
      <c r="L495" s="14">
        <f ca="1">L494*(1+Returns!L495)+AH495</f>
        <v>23546023.851135802</v>
      </c>
      <c r="M495" s="14">
        <f ca="1">M494*(1+Returns!M495)+AI495</f>
        <v>23547325.063906971</v>
      </c>
      <c r="N495" s="14">
        <f ca="1">N494*(1+Returns!N495)+AJ495-R495-T495</f>
        <v>43474195.788269177</v>
      </c>
      <c r="O495" s="17">
        <f ca="1">(Assumptions!$B$16 / 252)*F494</f>
        <v>3727.863960865333</v>
      </c>
      <c r="P495" s="17">
        <f t="shared" ca="1" si="102"/>
        <v>22370.336190202601</v>
      </c>
      <c r="Q495" s="16">
        <f t="shared" si="103"/>
        <v>0</v>
      </c>
      <c r="R495" s="17">
        <f t="shared" si="104"/>
        <v>0</v>
      </c>
      <c r="S495" s="19">
        <f t="shared" si="105"/>
        <v>0</v>
      </c>
      <c r="T495" s="20">
        <f ca="1">IF(AND(S495=1,F494&gt;D494),[1]Assumptions!$B$19*(F494-D494),0)</f>
        <v>0</v>
      </c>
      <c r="U495" s="21">
        <f ca="1">OFFSET(Assumptions!$B$6,U$1-1,0)*$E495</f>
        <v>9394042.6843036376</v>
      </c>
      <c r="V495" s="21">
        <f ca="1">OFFSET(Assumptions!$B$6,V$1-1,0)*$E495</f>
        <v>11742553.355379548</v>
      </c>
      <c r="W495" s="21">
        <f ca="1">OFFSET(Assumptions!$B$6,W$1-1,0)*$E495</f>
        <v>5871276.677689774</v>
      </c>
      <c r="X495" s="21">
        <f ca="1">OFFSET(Assumptions!$B$6,X$1-1,0)*$E495</f>
        <v>0</v>
      </c>
      <c r="Y495" s="21">
        <f ca="1">OFFSET(Assumptions!$B$6,Y$1-1,0)*$E495</f>
        <v>0</v>
      </c>
      <c r="Z495" s="21">
        <f ca="1">OFFSET(Assumptions!$B$6,Z$1-1,0)*$E495</f>
        <v>23485106.710759096</v>
      </c>
      <c r="AA495" s="21">
        <f ca="1">OFFSET(Assumptions!$B$6,AA$1-1,0)*$E495</f>
        <v>23485106.710759096</v>
      </c>
      <c r="AB495" s="21">
        <f ca="1">OFFSET(Assumptions!$B$6,AB$1-1,0)*$E495</f>
        <v>43447447.414904326</v>
      </c>
      <c r="AC495" s="24">
        <f t="shared" si="108"/>
        <v>0</v>
      </c>
      <c r="AD495" s="24">
        <f t="shared" si="111"/>
        <v>0</v>
      </c>
      <c r="AE495" s="24">
        <f t="shared" si="111"/>
        <v>0</v>
      </c>
      <c r="AF495" s="24">
        <f t="shared" si="111"/>
        <v>0</v>
      </c>
      <c r="AG495" s="24">
        <f t="shared" si="110"/>
        <v>0</v>
      </c>
      <c r="AH495" s="24">
        <f t="shared" si="110"/>
        <v>0</v>
      </c>
      <c r="AI495" s="24">
        <f t="shared" si="110"/>
        <v>0</v>
      </c>
      <c r="AJ495" s="24">
        <f t="shared" si="106"/>
        <v>0</v>
      </c>
      <c r="AK495" s="26">
        <f t="shared" ca="1" si="107"/>
        <v>-2.0907798215596962E-4</v>
      </c>
      <c r="AL495" s="34">
        <f t="shared" ca="1" si="109"/>
        <v>0.17403163217605111</v>
      </c>
    </row>
    <row r="496" spans="1:38" x14ac:dyDescent="0.25">
      <c r="A496" s="4">
        <f t="shared" si="98"/>
        <v>2</v>
      </c>
      <c r="B496" s="4">
        <f t="shared" si="99"/>
        <v>2014</v>
      </c>
      <c r="C496" s="9">
        <v>41681</v>
      </c>
      <c r="D496" s="12">
        <f ca="1">(1+Returns!E496)*D495</f>
        <v>116541115.20330255</v>
      </c>
      <c r="E496" s="12">
        <f t="shared" ca="1" si="100"/>
        <v>117408792.3331425</v>
      </c>
      <c r="F496" s="12">
        <f t="shared" ca="1" si="101"/>
        <v>117382694.91240571</v>
      </c>
      <c r="G496" s="14">
        <f ca="1">G495*(1+Returns!G496)+AC496</f>
        <v>9137393.6444150563</v>
      </c>
      <c r="H496" s="14">
        <f ca="1">H495*(1+Returns!H496)+AD496</f>
        <v>11777936.375174154</v>
      </c>
      <c r="I496" s="14">
        <f ca="1">I495*(1+Returns!I496)+AE496</f>
        <v>5889726.3315423178</v>
      </c>
      <c r="J496" s="14">
        <f ca="1">J495*(1+Returns!J496)+AF496</f>
        <v>0</v>
      </c>
      <c r="K496" s="14">
        <f ca="1">K495*(1+Returns!K496)+AG496</f>
        <v>0</v>
      </c>
      <c r="L496" s="14">
        <f ca="1">L495*(1+Returns!L496)+AH496</f>
        <v>23555568.759474706</v>
      </c>
      <c r="M496" s="14">
        <f ca="1">M495*(1+Returns!M496)+AI496</f>
        <v>23557087.378173754</v>
      </c>
      <c r="N496" s="14">
        <f ca="1">N495*(1+Returns!N496)+AJ496-R496-T496</f>
        <v>43491079.844362512</v>
      </c>
      <c r="O496" s="17">
        <f ca="1">(Assumptions!$B$16 / 252)*F495</f>
        <v>3727.0845465906432</v>
      </c>
      <c r="P496" s="17">
        <f t="shared" ca="1" si="102"/>
        <v>26097.420736793243</v>
      </c>
      <c r="Q496" s="16">
        <f t="shared" si="103"/>
        <v>0</v>
      </c>
      <c r="R496" s="17">
        <f t="shared" si="104"/>
        <v>0</v>
      </c>
      <c r="S496" s="19">
        <f t="shared" si="105"/>
        <v>0</v>
      </c>
      <c r="T496" s="20">
        <f ca="1">IF(AND(S496=1,F495&gt;D495),[1]Assumptions!$B$19*(F495-D495),0)</f>
        <v>0</v>
      </c>
      <c r="U496" s="21">
        <f ca="1">OFFSET(Assumptions!$B$6,U$1-1,0)*$E496</f>
        <v>9392703.3866514005</v>
      </c>
      <c r="V496" s="21">
        <f ca="1">OFFSET(Assumptions!$B$6,V$1-1,0)*$E496</f>
        <v>11740879.233314252</v>
      </c>
      <c r="W496" s="21">
        <f ca="1">OFFSET(Assumptions!$B$6,W$1-1,0)*$E496</f>
        <v>5870439.6166571258</v>
      </c>
      <c r="X496" s="21">
        <f ca="1">OFFSET(Assumptions!$B$6,X$1-1,0)*$E496</f>
        <v>0</v>
      </c>
      <c r="Y496" s="21">
        <f ca="1">OFFSET(Assumptions!$B$6,Y$1-1,0)*$E496</f>
        <v>0</v>
      </c>
      <c r="Z496" s="21">
        <f ca="1">OFFSET(Assumptions!$B$6,Z$1-1,0)*$E496</f>
        <v>23481758.466628503</v>
      </c>
      <c r="AA496" s="21">
        <f ca="1">OFFSET(Assumptions!$B$6,AA$1-1,0)*$E496</f>
        <v>23481758.466628503</v>
      </c>
      <c r="AB496" s="21">
        <f ca="1">OFFSET(Assumptions!$B$6,AB$1-1,0)*$E496</f>
        <v>43441253.163262725</v>
      </c>
      <c r="AC496" s="24">
        <f t="shared" si="108"/>
        <v>0</v>
      </c>
      <c r="AD496" s="24">
        <f t="shared" si="111"/>
        <v>0</v>
      </c>
      <c r="AE496" s="24">
        <f t="shared" si="111"/>
        <v>0</v>
      </c>
      <c r="AF496" s="24">
        <f t="shared" si="111"/>
        <v>0</v>
      </c>
      <c r="AG496" s="24">
        <f t="shared" si="110"/>
        <v>0</v>
      </c>
      <c r="AH496" s="24">
        <f t="shared" si="110"/>
        <v>0</v>
      </c>
      <c r="AI496" s="24">
        <f t="shared" si="110"/>
        <v>0</v>
      </c>
      <c r="AJ496" s="24">
        <f t="shared" si="106"/>
        <v>0</v>
      </c>
      <c r="AK496" s="26">
        <f t="shared" ca="1" si="107"/>
        <v>-1.7434202485333561E-4</v>
      </c>
      <c r="AL496" s="34">
        <f t="shared" ca="1" si="109"/>
        <v>0.17382694912405561</v>
      </c>
    </row>
    <row r="497" spans="1:38" x14ac:dyDescent="0.25">
      <c r="A497" s="4">
        <f t="shared" si="98"/>
        <v>2</v>
      </c>
      <c r="B497" s="4">
        <f t="shared" si="99"/>
        <v>2014</v>
      </c>
      <c r="C497" s="9">
        <v>41682</v>
      </c>
      <c r="D497" s="12">
        <f ca="1">(1+Returns!E497)*D496</f>
        <v>116586419.39642668</v>
      </c>
      <c r="E497" s="12">
        <f t="shared" ca="1" si="100"/>
        <v>117509638.00150041</v>
      </c>
      <c r="F497" s="12">
        <f t="shared" ca="1" si="101"/>
        <v>117479814.1460045</v>
      </c>
      <c r="G497" s="14">
        <f ca="1">G496*(1+Returns!G497)+AC497</f>
        <v>9194730.6847949456</v>
      </c>
      <c r="H497" s="14">
        <f ca="1">H496*(1+Returns!H497)+AD497</f>
        <v>11782732.541360948</v>
      </c>
      <c r="I497" s="14">
        <f ca="1">I496*(1+Returns!I497)+AE497</f>
        <v>5892233.0408510435</v>
      </c>
      <c r="J497" s="14">
        <f ca="1">J496*(1+Returns!J497)+AF497</f>
        <v>0</v>
      </c>
      <c r="K497" s="14">
        <f ca="1">K496*(1+Returns!K497)+AG497</f>
        <v>0</v>
      </c>
      <c r="L497" s="14">
        <f ca="1">L496*(1+Returns!L497)+AH497</f>
        <v>23565117.53705607</v>
      </c>
      <c r="M497" s="14">
        <f ca="1">M496*(1+Returns!M497)+AI497</f>
        <v>23566853.739727419</v>
      </c>
      <c r="N497" s="14">
        <f ca="1">N496*(1+Returns!N497)+AJ497-R497-T497</f>
        <v>43507970.457709983</v>
      </c>
      <c r="O497" s="17">
        <f ca="1">(Assumptions!$B$16 / 252)*F496</f>
        <v>3726.4347591239907</v>
      </c>
      <c r="P497" s="17">
        <f t="shared" ca="1" si="102"/>
        <v>29823.855495917232</v>
      </c>
      <c r="Q497" s="16">
        <f t="shared" si="103"/>
        <v>0</v>
      </c>
      <c r="R497" s="17">
        <f t="shared" si="104"/>
        <v>0</v>
      </c>
      <c r="S497" s="19">
        <f t="shared" si="105"/>
        <v>0</v>
      </c>
      <c r="T497" s="20">
        <f ca="1">IF(AND(S497=1,F496&gt;D496),[1]Assumptions!$B$19*(F496-D496),0)</f>
        <v>0</v>
      </c>
      <c r="U497" s="21">
        <f ca="1">OFFSET(Assumptions!$B$6,U$1-1,0)*$E497</f>
        <v>9400771.0401200335</v>
      </c>
      <c r="V497" s="21">
        <f ca="1">OFFSET(Assumptions!$B$6,V$1-1,0)*$E497</f>
        <v>11750963.800150042</v>
      </c>
      <c r="W497" s="21">
        <f ca="1">OFFSET(Assumptions!$B$6,W$1-1,0)*$E497</f>
        <v>5875481.9000750212</v>
      </c>
      <c r="X497" s="21">
        <f ca="1">OFFSET(Assumptions!$B$6,X$1-1,0)*$E497</f>
        <v>0</v>
      </c>
      <c r="Y497" s="21">
        <f ca="1">OFFSET(Assumptions!$B$6,Y$1-1,0)*$E497</f>
        <v>0</v>
      </c>
      <c r="Z497" s="21">
        <f ca="1">OFFSET(Assumptions!$B$6,Z$1-1,0)*$E497</f>
        <v>23501927.600300085</v>
      </c>
      <c r="AA497" s="21">
        <f ca="1">OFFSET(Assumptions!$B$6,AA$1-1,0)*$E497</f>
        <v>23501927.600300085</v>
      </c>
      <c r="AB497" s="21">
        <f ca="1">OFFSET(Assumptions!$B$6,AB$1-1,0)*$E497</f>
        <v>43478566.060555153</v>
      </c>
      <c r="AC497" s="24">
        <f t="shared" si="108"/>
        <v>0</v>
      </c>
      <c r="AD497" s="24">
        <f t="shared" si="111"/>
        <v>0</v>
      </c>
      <c r="AE497" s="24">
        <f t="shared" si="111"/>
        <v>0</v>
      </c>
      <c r="AF497" s="24">
        <f t="shared" si="111"/>
        <v>0</v>
      </c>
      <c r="AG497" s="24">
        <f t="shared" si="110"/>
        <v>0</v>
      </c>
      <c r="AH497" s="24">
        <f t="shared" si="110"/>
        <v>0</v>
      </c>
      <c r="AI497" s="24">
        <f t="shared" si="110"/>
        <v>0</v>
      </c>
      <c r="AJ497" s="24">
        <f t="shared" si="106"/>
        <v>0</v>
      </c>
      <c r="AK497" s="26">
        <f t="shared" ca="1" si="107"/>
        <v>8.2737266912524809E-4</v>
      </c>
      <c r="AL497" s="34">
        <f t="shared" ca="1" si="109"/>
        <v>0.17479814146004347</v>
      </c>
    </row>
    <row r="498" spans="1:38" x14ac:dyDescent="0.25">
      <c r="A498" s="4">
        <f t="shared" si="98"/>
        <v>2</v>
      </c>
      <c r="B498" s="4">
        <f t="shared" si="99"/>
        <v>2014</v>
      </c>
      <c r="C498" s="9">
        <v>41683</v>
      </c>
      <c r="D498" s="12">
        <f ca="1">(1+Returns!E498)*D497</f>
        <v>116631741.20110284</v>
      </c>
      <c r="E498" s="12">
        <f t="shared" ca="1" si="100"/>
        <v>117662260.61828409</v>
      </c>
      <c r="F498" s="12">
        <f t="shared" ca="1" si="101"/>
        <v>117628707.24487878</v>
      </c>
      <c r="G498" s="14">
        <f ca="1">G497*(1+Returns!G498)+AC498</f>
        <v>9303827.1740743611</v>
      </c>
      <c r="H498" s="14">
        <f ca="1">H497*(1+Returns!H498)+AD498</f>
        <v>11787530.660624187</v>
      </c>
      <c r="I498" s="14">
        <f ca="1">I497*(1+Returns!I498)+AE498</f>
        <v>5894740.8170330338</v>
      </c>
      <c r="J498" s="14">
        <f ca="1">J497*(1+Returns!J498)+AF498</f>
        <v>0</v>
      </c>
      <c r="K498" s="14">
        <f ca="1">K497*(1+Returns!K498)+AG498</f>
        <v>0</v>
      </c>
      <c r="L498" s="14">
        <f ca="1">L497*(1+Returns!L498)+AH498</f>
        <v>23574670.185448375</v>
      </c>
      <c r="M498" s="14">
        <f ca="1">M497*(1+Returns!M498)+AI498</f>
        <v>23576624.150245901</v>
      </c>
      <c r="N498" s="14">
        <f ca="1">N497*(1+Returns!N498)+AJ498-R498-T498</f>
        <v>43524867.630858228</v>
      </c>
      <c r="O498" s="17">
        <f ca="1">(Assumptions!$B$16 / 252)*F497</f>
        <v>3729.5179093969682</v>
      </c>
      <c r="P498" s="17">
        <f t="shared" ca="1" si="102"/>
        <v>33553.373405314203</v>
      </c>
      <c r="Q498" s="16">
        <f t="shared" si="103"/>
        <v>0</v>
      </c>
      <c r="R498" s="17">
        <f t="shared" si="104"/>
        <v>0</v>
      </c>
      <c r="S498" s="19">
        <f t="shared" si="105"/>
        <v>0</v>
      </c>
      <c r="T498" s="20">
        <f ca="1">IF(AND(S498=1,F497&gt;D497),[1]Assumptions!$B$19*(F497-D497),0)</f>
        <v>0</v>
      </c>
      <c r="U498" s="21">
        <f ca="1">OFFSET(Assumptions!$B$6,U$1-1,0)*$E498</f>
        <v>9412980.8494627271</v>
      </c>
      <c r="V498" s="21">
        <f ca="1">OFFSET(Assumptions!$B$6,V$1-1,0)*$E498</f>
        <v>11766226.06182841</v>
      </c>
      <c r="W498" s="21">
        <f ca="1">OFFSET(Assumptions!$B$6,W$1-1,0)*$E498</f>
        <v>5883113.0309142051</v>
      </c>
      <c r="X498" s="21">
        <f ca="1">OFFSET(Assumptions!$B$6,X$1-1,0)*$E498</f>
        <v>0</v>
      </c>
      <c r="Y498" s="21">
        <f ca="1">OFFSET(Assumptions!$B$6,Y$1-1,0)*$E498</f>
        <v>0</v>
      </c>
      <c r="Z498" s="21">
        <f ca="1">OFFSET(Assumptions!$B$6,Z$1-1,0)*$E498</f>
        <v>23532452.123656821</v>
      </c>
      <c r="AA498" s="21">
        <f ca="1">OFFSET(Assumptions!$B$6,AA$1-1,0)*$E498</f>
        <v>23532452.123656821</v>
      </c>
      <c r="AB498" s="21">
        <f ca="1">OFFSET(Assumptions!$B$6,AB$1-1,0)*$E498</f>
        <v>43535036.428765111</v>
      </c>
      <c r="AC498" s="24">
        <f t="shared" si="108"/>
        <v>0</v>
      </c>
      <c r="AD498" s="24">
        <f t="shared" si="111"/>
        <v>0</v>
      </c>
      <c r="AE498" s="24">
        <f t="shared" si="111"/>
        <v>0</v>
      </c>
      <c r="AF498" s="24">
        <f t="shared" si="111"/>
        <v>0</v>
      </c>
      <c r="AG498" s="24">
        <f t="shared" si="110"/>
        <v>0</v>
      </c>
      <c r="AH498" s="24">
        <f t="shared" si="110"/>
        <v>0</v>
      </c>
      <c r="AI498" s="24">
        <f t="shared" si="110"/>
        <v>0</v>
      </c>
      <c r="AJ498" s="24">
        <f t="shared" si="106"/>
        <v>0</v>
      </c>
      <c r="AK498" s="26">
        <f t="shared" ca="1" si="107"/>
        <v>1.2673930407247624E-3</v>
      </c>
      <c r="AL498" s="34">
        <f t="shared" ca="1" si="109"/>
        <v>0.17628707244878639</v>
      </c>
    </row>
    <row r="499" spans="1:38" x14ac:dyDescent="0.25">
      <c r="A499" s="4">
        <f t="shared" si="98"/>
        <v>2</v>
      </c>
      <c r="B499" s="4">
        <f t="shared" si="99"/>
        <v>2014</v>
      </c>
      <c r="C499" s="9">
        <v>41684</v>
      </c>
      <c r="D499" s="12">
        <f ca="1">(1+Returns!E499)*D498</f>
        <v>116677080.62417735</v>
      </c>
      <c r="E499" s="12">
        <f t="shared" ca="1" si="100"/>
        <v>117654908.1355086</v>
      </c>
      <c r="F499" s="12">
        <f t="shared" ca="1" si="101"/>
        <v>117617620.51742885</v>
      </c>
      <c r="G499" s="14">
        <f ca="1">G498*(1+Returns!G499)+AC499</f>
        <v>9252931.057223592</v>
      </c>
      <c r="H499" s="14">
        <f ca="1">H498*(1+Returns!H499)+AD499</f>
        <v>11792330.733759195</v>
      </c>
      <c r="I499" s="14">
        <f ca="1">I498*(1+Returns!I499)+AE499</f>
        <v>5897249.6605423577</v>
      </c>
      <c r="J499" s="14">
        <f ca="1">J498*(1+Returns!J499)+AF499</f>
        <v>0</v>
      </c>
      <c r="K499" s="14">
        <f ca="1">K498*(1+Returns!K499)+AG499</f>
        <v>0</v>
      </c>
      <c r="L499" s="14">
        <f ca="1">L498*(1+Returns!L499)+AH499</f>
        <v>23584226.706220742</v>
      </c>
      <c r="M499" s="14">
        <f ca="1">M498*(1+Returns!M499)+AI499</f>
        <v>23586398.611407831</v>
      </c>
      <c r="N499" s="14">
        <f ca="1">N498*(1+Returns!N499)+AJ499-R499-T499</f>
        <v>43541771.366354875</v>
      </c>
      <c r="O499" s="17">
        <f ca="1">(Assumptions!$B$16 / 252)*F498</f>
        <v>3734.2446744405961</v>
      </c>
      <c r="P499" s="17">
        <f t="shared" ca="1" si="102"/>
        <v>37287.6180797548</v>
      </c>
      <c r="Q499" s="16">
        <f t="shared" si="103"/>
        <v>0</v>
      </c>
      <c r="R499" s="17">
        <f t="shared" si="104"/>
        <v>0</v>
      </c>
      <c r="S499" s="19">
        <f t="shared" si="105"/>
        <v>0</v>
      </c>
      <c r="T499" s="20">
        <f ca="1">IF(AND(S499=1,F498&gt;D498),[1]Assumptions!$B$19*(F498-D498),0)</f>
        <v>0</v>
      </c>
      <c r="U499" s="21">
        <f ca="1">OFFSET(Assumptions!$B$6,U$1-1,0)*$E499</f>
        <v>9412392.6508406885</v>
      </c>
      <c r="V499" s="21">
        <f ca="1">OFFSET(Assumptions!$B$6,V$1-1,0)*$E499</f>
        <v>11765490.81355086</v>
      </c>
      <c r="W499" s="21">
        <f ca="1">OFFSET(Assumptions!$B$6,W$1-1,0)*$E499</f>
        <v>5882745.4067754298</v>
      </c>
      <c r="X499" s="21">
        <f ca="1">OFFSET(Assumptions!$B$6,X$1-1,0)*$E499</f>
        <v>0</v>
      </c>
      <c r="Y499" s="21">
        <f ca="1">OFFSET(Assumptions!$B$6,Y$1-1,0)*$E499</f>
        <v>0</v>
      </c>
      <c r="Z499" s="21">
        <f ca="1">OFFSET(Assumptions!$B$6,Z$1-1,0)*$E499</f>
        <v>23530981.627101719</v>
      </c>
      <c r="AA499" s="21">
        <f ca="1">OFFSET(Assumptions!$B$6,AA$1-1,0)*$E499</f>
        <v>23530981.627101719</v>
      </c>
      <c r="AB499" s="21">
        <f ca="1">OFFSET(Assumptions!$B$6,AB$1-1,0)*$E499</f>
        <v>43532316.010138184</v>
      </c>
      <c r="AC499" s="24">
        <f t="shared" si="108"/>
        <v>0</v>
      </c>
      <c r="AD499" s="24">
        <f t="shared" si="111"/>
        <v>0</v>
      </c>
      <c r="AE499" s="24">
        <f t="shared" si="111"/>
        <v>0</v>
      </c>
      <c r="AF499" s="24">
        <f t="shared" si="111"/>
        <v>0</v>
      </c>
      <c r="AG499" s="24">
        <f t="shared" si="110"/>
        <v>0</v>
      </c>
      <c r="AH499" s="24">
        <f t="shared" si="110"/>
        <v>0</v>
      </c>
      <c r="AI499" s="24">
        <f t="shared" si="110"/>
        <v>0</v>
      </c>
      <c r="AJ499" s="24">
        <f t="shared" si="106"/>
        <v>0</v>
      </c>
      <c r="AK499" s="26">
        <f t="shared" ca="1" si="107"/>
        <v>-9.4251885527030232E-5</v>
      </c>
      <c r="AL499" s="34">
        <f t="shared" ca="1" si="109"/>
        <v>0.176176205174287</v>
      </c>
    </row>
    <row r="500" spans="1:38" x14ac:dyDescent="0.25">
      <c r="A500" s="4">
        <f t="shared" si="98"/>
        <v>2</v>
      </c>
      <c r="B500" s="4">
        <f t="shared" si="99"/>
        <v>2014</v>
      </c>
      <c r="C500" s="9">
        <v>41687</v>
      </c>
      <c r="D500" s="12">
        <f ca="1">(1+Returns!E500)*D499</f>
        <v>116722437.67249919</v>
      </c>
      <c r="E500" s="12">
        <f t="shared" ca="1" si="100"/>
        <v>117630586.21872723</v>
      </c>
      <c r="F500" s="12">
        <f t="shared" ca="1" si="101"/>
        <v>117589564.70793264</v>
      </c>
      <c r="G500" s="14">
        <f ca="1">G499*(1+Returns!G500)+AC500</f>
        <v>9185047.992748322</v>
      </c>
      <c r="H500" s="14">
        <f ca="1">H499*(1+Returns!H500)+AD500</f>
        <v>11797132.761561619</v>
      </c>
      <c r="I500" s="14">
        <f ca="1">I499*(1+Returns!I500)+AE500</f>
        <v>5899759.5718332762</v>
      </c>
      <c r="J500" s="14">
        <f ca="1">J499*(1+Returns!J500)+AF500</f>
        <v>0</v>
      </c>
      <c r="K500" s="14">
        <f ca="1">K499*(1+Returns!K500)+AG500</f>
        <v>0</v>
      </c>
      <c r="L500" s="14">
        <f ca="1">L499*(1+Returns!L500)+AH500</f>
        <v>23593787.100942925</v>
      </c>
      <c r="M500" s="14">
        <f ca="1">M499*(1+Returns!M500)+AI500</f>
        <v>23596177.124892537</v>
      </c>
      <c r="N500" s="14">
        <f ca="1">N499*(1+Returns!N500)+AJ500-R500-T500</f>
        <v>43558681.666748546</v>
      </c>
      <c r="O500" s="17">
        <f ca="1">(Assumptions!$B$16 / 252)*F499</f>
        <v>3733.8927148390108</v>
      </c>
      <c r="P500" s="17">
        <f t="shared" ca="1" si="102"/>
        <v>41021.510794593814</v>
      </c>
      <c r="Q500" s="16">
        <f t="shared" si="103"/>
        <v>0</v>
      </c>
      <c r="R500" s="17">
        <f t="shared" si="104"/>
        <v>0</v>
      </c>
      <c r="S500" s="19">
        <f t="shared" si="105"/>
        <v>0</v>
      </c>
      <c r="T500" s="20">
        <f ca="1">IF(AND(S500=1,F499&gt;D499),[1]Assumptions!$B$19*(F499-D499),0)</f>
        <v>0</v>
      </c>
      <c r="U500" s="21">
        <f ca="1">OFFSET(Assumptions!$B$6,U$1-1,0)*$E500</f>
        <v>9410446.8974981792</v>
      </c>
      <c r="V500" s="21">
        <f ca="1">OFFSET(Assumptions!$B$6,V$1-1,0)*$E500</f>
        <v>11763058.621872723</v>
      </c>
      <c r="W500" s="21">
        <f ca="1">OFFSET(Assumptions!$B$6,W$1-1,0)*$E500</f>
        <v>5881529.3109363616</v>
      </c>
      <c r="X500" s="21">
        <f ca="1">OFFSET(Assumptions!$B$6,X$1-1,0)*$E500</f>
        <v>0</v>
      </c>
      <c r="Y500" s="21">
        <f ca="1">OFFSET(Assumptions!$B$6,Y$1-1,0)*$E500</f>
        <v>0</v>
      </c>
      <c r="Z500" s="21">
        <f ca="1">OFFSET(Assumptions!$B$6,Z$1-1,0)*$E500</f>
        <v>23526117.243745446</v>
      </c>
      <c r="AA500" s="21">
        <f ca="1">OFFSET(Assumptions!$B$6,AA$1-1,0)*$E500</f>
        <v>23526117.243745446</v>
      </c>
      <c r="AB500" s="21">
        <f ca="1">OFFSET(Assumptions!$B$6,AB$1-1,0)*$E500</f>
        <v>43523316.900929078</v>
      </c>
      <c r="AC500" s="24">
        <f t="shared" si="108"/>
        <v>0</v>
      </c>
      <c r="AD500" s="24">
        <f t="shared" si="111"/>
        <v>0</v>
      </c>
      <c r="AE500" s="24">
        <f t="shared" si="111"/>
        <v>0</v>
      </c>
      <c r="AF500" s="24">
        <f t="shared" si="111"/>
        <v>0</v>
      </c>
      <c r="AG500" s="24">
        <f t="shared" si="110"/>
        <v>0</v>
      </c>
      <c r="AH500" s="24">
        <f t="shared" si="110"/>
        <v>0</v>
      </c>
      <c r="AI500" s="24">
        <f t="shared" si="110"/>
        <v>0</v>
      </c>
      <c r="AJ500" s="24">
        <f t="shared" si="106"/>
        <v>0</v>
      </c>
      <c r="AK500" s="26">
        <f t="shared" ca="1" si="107"/>
        <v>-2.3853406804852373E-4</v>
      </c>
      <c r="AL500" s="34">
        <f t="shared" ca="1" si="109"/>
        <v>0.17589564707932492</v>
      </c>
    </row>
    <row r="501" spans="1:38" x14ac:dyDescent="0.25">
      <c r="A501" s="4">
        <f t="shared" si="98"/>
        <v>2</v>
      </c>
      <c r="B501" s="4">
        <f t="shared" si="99"/>
        <v>2014</v>
      </c>
      <c r="C501" s="9">
        <v>41688</v>
      </c>
      <c r="D501" s="12">
        <f ca="1">(1+Returns!E501)*D500</f>
        <v>116767812.35292</v>
      </c>
      <c r="E501" s="12">
        <f t="shared" ca="1" si="100"/>
        <v>117554498.63150415</v>
      </c>
      <c r="F501" s="12">
        <f t="shared" ca="1" si="101"/>
        <v>117509744.11865534</v>
      </c>
      <c r="G501" s="14">
        <f ca="1">G500*(1+Returns!G501)+AC501</f>
        <v>9065381.7371622846</v>
      </c>
      <c r="H501" s="14">
        <f ca="1">H500*(1+Returns!H501)+AD501</f>
        <v>11801936.744827431</v>
      </c>
      <c r="I501" s="14">
        <f ca="1">I500*(1+Returns!I501)+AE501</f>
        <v>5902270.5513602458</v>
      </c>
      <c r="J501" s="14">
        <f ca="1">J500*(1+Returns!J501)+AF501</f>
        <v>0</v>
      </c>
      <c r="K501" s="14">
        <f ca="1">K500*(1+Returns!K501)+AG501</f>
        <v>0</v>
      </c>
      <c r="L501" s="14">
        <f ca="1">L500*(1+Returns!L501)+AH501</f>
        <v>23603351.371185318</v>
      </c>
      <c r="M501" s="14">
        <f ca="1">M500*(1+Returns!M501)+AI501</f>
        <v>23605959.692380041</v>
      </c>
      <c r="N501" s="14">
        <f ca="1">N500*(1+Returns!N501)+AJ501-R501-T501</f>
        <v>43575598.534588836</v>
      </c>
      <c r="O501" s="17">
        <f ca="1">(Assumptions!$B$16 / 252)*F500</f>
        <v>3733.0020542200837</v>
      </c>
      <c r="P501" s="17">
        <f t="shared" ca="1" si="102"/>
        <v>44754.512848813902</v>
      </c>
      <c r="Q501" s="16">
        <f t="shared" si="103"/>
        <v>0</v>
      </c>
      <c r="R501" s="17">
        <f t="shared" si="104"/>
        <v>0</v>
      </c>
      <c r="S501" s="19">
        <f t="shared" si="105"/>
        <v>0</v>
      </c>
      <c r="T501" s="20">
        <f ca="1">IF(AND(S501=1,F500&gt;D500),[1]Assumptions!$B$19*(F500-D500),0)</f>
        <v>0</v>
      </c>
      <c r="U501" s="21">
        <f ca="1">OFFSET(Assumptions!$B$6,U$1-1,0)*$E501</f>
        <v>9404359.8905203324</v>
      </c>
      <c r="V501" s="21">
        <f ca="1">OFFSET(Assumptions!$B$6,V$1-1,0)*$E501</f>
        <v>11755449.863150416</v>
      </c>
      <c r="W501" s="21">
        <f ca="1">OFFSET(Assumptions!$B$6,W$1-1,0)*$E501</f>
        <v>5877724.931575208</v>
      </c>
      <c r="X501" s="21">
        <f ca="1">OFFSET(Assumptions!$B$6,X$1-1,0)*$E501</f>
        <v>0</v>
      </c>
      <c r="Y501" s="21">
        <f ca="1">OFFSET(Assumptions!$B$6,Y$1-1,0)*$E501</f>
        <v>0</v>
      </c>
      <c r="Z501" s="21">
        <f ca="1">OFFSET(Assumptions!$B$6,Z$1-1,0)*$E501</f>
        <v>23510899.726300832</v>
      </c>
      <c r="AA501" s="21">
        <f ca="1">OFFSET(Assumptions!$B$6,AA$1-1,0)*$E501</f>
        <v>23510899.726300832</v>
      </c>
      <c r="AB501" s="21">
        <f ca="1">OFFSET(Assumptions!$B$6,AB$1-1,0)*$E501</f>
        <v>43495164.493656531</v>
      </c>
      <c r="AC501" s="24">
        <f t="shared" si="108"/>
        <v>0</v>
      </c>
      <c r="AD501" s="24">
        <f t="shared" si="111"/>
        <v>0</v>
      </c>
      <c r="AE501" s="24">
        <f t="shared" si="111"/>
        <v>0</v>
      </c>
      <c r="AF501" s="24">
        <f t="shared" si="111"/>
        <v>0</v>
      </c>
      <c r="AG501" s="24">
        <f t="shared" si="110"/>
        <v>0</v>
      </c>
      <c r="AH501" s="24">
        <f t="shared" si="110"/>
        <v>0</v>
      </c>
      <c r="AI501" s="24">
        <f t="shared" si="110"/>
        <v>0</v>
      </c>
      <c r="AJ501" s="24">
        <f t="shared" si="106"/>
        <v>0</v>
      </c>
      <c r="AK501" s="26">
        <f t="shared" ca="1" si="107"/>
        <v>-6.7880674169984445E-4</v>
      </c>
      <c r="AL501" s="34">
        <f t="shared" ca="1" si="109"/>
        <v>0.17509744118655202</v>
      </c>
    </row>
    <row r="502" spans="1:38" x14ac:dyDescent="0.25">
      <c r="A502" s="4">
        <f t="shared" si="98"/>
        <v>2</v>
      </c>
      <c r="B502" s="4">
        <f t="shared" si="99"/>
        <v>2014</v>
      </c>
      <c r="C502" s="9">
        <v>41689</v>
      </c>
      <c r="D502" s="12">
        <f ca="1">(1+Returns!E502)*D501</f>
        <v>116813204.67229407</v>
      </c>
      <c r="E502" s="12">
        <f t="shared" ca="1" si="100"/>
        <v>117630563.71967298</v>
      </c>
      <c r="F502" s="12">
        <f t="shared" ca="1" si="101"/>
        <v>117582078.73875691</v>
      </c>
      <c r="G502" s="14">
        <f ca="1">G501*(1+Returns!G502)+AC502</f>
        <v>9097850.6292457692</v>
      </c>
      <c r="H502" s="14">
        <f ca="1">H501*(1+Returns!H502)+AD502</f>
        <v>11806742.684352927</v>
      </c>
      <c r="I502" s="14">
        <f ca="1">I501*(1+Returns!I502)+AE502</f>
        <v>5904782.5995779149</v>
      </c>
      <c r="J502" s="14">
        <f ca="1">J501*(1+Returns!J502)+AF502</f>
        <v>0</v>
      </c>
      <c r="K502" s="14">
        <f ca="1">K501*(1+Returns!K502)+AG502</f>
        <v>0</v>
      </c>
      <c r="L502" s="14">
        <f ca="1">L501*(1+Returns!L502)+AH502</f>
        <v>23612919.518518951</v>
      </c>
      <c r="M502" s="14">
        <f ca="1">M501*(1+Returns!M502)+AI502</f>
        <v>23615746.315551061</v>
      </c>
      <c r="N502" s="14">
        <f ca="1">N501*(1+Returns!N502)+AJ502-R502-T502</f>
        <v>43592521.972426347</v>
      </c>
      <c r="O502" s="17">
        <f ca="1">(Assumptions!$B$16 / 252)*F501</f>
        <v>3730.4680672588993</v>
      </c>
      <c r="P502" s="17">
        <f t="shared" ca="1" si="102"/>
        <v>48484.980916072804</v>
      </c>
      <c r="Q502" s="16">
        <f t="shared" si="103"/>
        <v>0</v>
      </c>
      <c r="R502" s="17">
        <f t="shared" si="104"/>
        <v>0</v>
      </c>
      <c r="S502" s="19">
        <f t="shared" si="105"/>
        <v>0</v>
      </c>
      <c r="T502" s="20">
        <f ca="1">IF(AND(S502=1,F501&gt;D501),[1]Assumptions!$B$19*(F501-D501),0)</f>
        <v>0</v>
      </c>
      <c r="U502" s="21">
        <f ca="1">OFFSET(Assumptions!$B$6,U$1-1,0)*$E502</f>
        <v>9410445.0975738391</v>
      </c>
      <c r="V502" s="21">
        <f ca="1">OFFSET(Assumptions!$B$6,V$1-1,0)*$E502</f>
        <v>11763056.371967299</v>
      </c>
      <c r="W502" s="21">
        <f ca="1">OFFSET(Assumptions!$B$6,W$1-1,0)*$E502</f>
        <v>5881528.1859836495</v>
      </c>
      <c r="X502" s="21">
        <f ca="1">OFFSET(Assumptions!$B$6,X$1-1,0)*$E502</f>
        <v>0</v>
      </c>
      <c r="Y502" s="21">
        <f ca="1">OFFSET(Assumptions!$B$6,Y$1-1,0)*$E502</f>
        <v>0</v>
      </c>
      <c r="Z502" s="21">
        <f ca="1">OFFSET(Assumptions!$B$6,Z$1-1,0)*$E502</f>
        <v>23526112.743934598</v>
      </c>
      <c r="AA502" s="21">
        <f ca="1">OFFSET(Assumptions!$B$6,AA$1-1,0)*$E502</f>
        <v>23526112.743934598</v>
      </c>
      <c r="AB502" s="21">
        <f ca="1">OFFSET(Assumptions!$B$6,AB$1-1,0)*$E502</f>
        <v>43523308.576278999</v>
      </c>
      <c r="AC502" s="24">
        <f t="shared" si="108"/>
        <v>0</v>
      </c>
      <c r="AD502" s="24">
        <f t="shared" si="111"/>
        <v>0</v>
      </c>
      <c r="AE502" s="24">
        <f t="shared" si="111"/>
        <v>0</v>
      </c>
      <c r="AF502" s="24">
        <f t="shared" si="111"/>
        <v>0</v>
      </c>
      <c r="AG502" s="24">
        <f t="shared" si="110"/>
        <v>0</v>
      </c>
      <c r="AH502" s="24">
        <f t="shared" si="110"/>
        <v>0</v>
      </c>
      <c r="AI502" s="24">
        <f t="shared" si="110"/>
        <v>0</v>
      </c>
      <c r="AJ502" s="24">
        <f t="shared" si="106"/>
        <v>0</v>
      </c>
      <c r="AK502" s="26">
        <f t="shared" ca="1" si="107"/>
        <v>6.1556274029950231E-4</v>
      </c>
      <c r="AL502" s="34">
        <f t="shared" ca="1" si="109"/>
        <v>0.17582078738756768</v>
      </c>
    </row>
    <row r="503" spans="1:38" x14ac:dyDescent="0.25">
      <c r="A503" s="4">
        <f t="shared" si="98"/>
        <v>2</v>
      </c>
      <c r="B503" s="4">
        <f t="shared" si="99"/>
        <v>2014</v>
      </c>
      <c r="C503" s="9">
        <v>41690</v>
      </c>
      <c r="D503" s="12">
        <f ca="1">(1+Returns!E503)*D502</f>
        <v>116858614.63747837</v>
      </c>
      <c r="E503" s="12">
        <f t="shared" ca="1" si="100"/>
        <v>117733879.17367139</v>
      </c>
      <c r="F503" s="12">
        <f t="shared" ca="1" si="101"/>
        <v>117681661.42835091</v>
      </c>
      <c r="G503" s="14">
        <f ca="1">G502*(1+Returns!G503)+AC503</f>
        <v>9157552.3523803595</v>
      </c>
      <c r="H503" s="14">
        <f ca="1">H502*(1+Returns!H503)+AD503</f>
        <v>11811550.580934729</v>
      </c>
      <c r="I503" s="14">
        <f ca="1">I502*(1+Returns!I503)+AE503</f>
        <v>5907295.7169411266</v>
      </c>
      <c r="J503" s="14">
        <f ca="1">J502*(1+Returns!J503)+AF503</f>
        <v>0</v>
      </c>
      <c r="K503" s="14">
        <f ca="1">K502*(1+Returns!K503)+AG503</f>
        <v>0</v>
      </c>
      <c r="L503" s="14">
        <f ca="1">L502*(1+Returns!L503)+AH503</f>
        <v>23622491.544515491</v>
      </c>
      <c r="M503" s="14">
        <f ca="1">M502*(1+Returns!M503)+AI503</f>
        <v>23625536.996087015</v>
      </c>
      <c r="N503" s="14">
        <f ca="1">N502*(1+Returns!N503)+AJ503-R503-T503</f>
        <v>43609451.982812673</v>
      </c>
      <c r="O503" s="17">
        <f ca="1">(Assumptions!$B$16 / 252)*F502</f>
        <v>3732.7644044049812</v>
      </c>
      <c r="P503" s="17">
        <f t="shared" ca="1" si="102"/>
        <v>52217.745320477785</v>
      </c>
      <c r="Q503" s="16">
        <f t="shared" si="103"/>
        <v>0</v>
      </c>
      <c r="R503" s="17">
        <f t="shared" si="104"/>
        <v>0</v>
      </c>
      <c r="S503" s="19">
        <f t="shared" si="105"/>
        <v>0</v>
      </c>
      <c r="T503" s="20">
        <f ca="1">IF(AND(S503=1,F502&gt;D502),[1]Assumptions!$B$19*(F502-D502),0)</f>
        <v>0</v>
      </c>
      <c r="U503" s="21">
        <f ca="1">OFFSET(Assumptions!$B$6,U$1-1,0)*$E503</f>
        <v>9418710.3338937126</v>
      </c>
      <c r="V503" s="21">
        <f ca="1">OFFSET(Assumptions!$B$6,V$1-1,0)*$E503</f>
        <v>11773387.91736714</v>
      </c>
      <c r="W503" s="21">
        <f ca="1">OFFSET(Assumptions!$B$6,W$1-1,0)*$E503</f>
        <v>5886693.9586835699</v>
      </c>
      <c r="X503" s="21">
        <f ca="1">OFFSET(Assumptions!$B$6,X$1-1,0)*$E503</f>
        <v>0</v>
      </c>
      <c r="Y503" s="21">
        <f ca="1">OFFSET(Assumptions!$B$6,Y$1-1,0)*$E503</f>
        <v>0</v>
      </c>
      <c r="Z503" s="21">
        <f ca="1">OFFSET(Assumptions!$B$6,Z$1-1,0)*$E503</f>
        <v>23546775.83473428</v>
      </c>
      <c r="AA503" s="21">
        <f ca="1">OFFSET(Assumptions!$B$6,AA$1-1,0)*$E503</f>
        <v>23546775.83473428</v>
      </c>
      <c r="AB503" s="21">
        <f ca="1">OFFSET(Assumptions!$B$6,AB$1-1,0)*$E503</f>
        <v>43561535.294258416</v>
      </c>
      <c r="AC503" s="24">
        <f t="shared" si="108"/>
        <v>0</v>
      </c>
      <c r="AD503" s="24">
        <f t="shared" si="111"/>
        <v>0</v>
      </c>
      <c r="AE503" s="24">
        <f t="shared" si="111"/>
        <v>0</v>
      </c>
      <c r="AF503" s="24">
        <f t="shared" si="111"/>
        <v>0</v>
      </c>
      <c r="AG503" s="24">
        <f t="shared" si="110"/>
        <v>0</v>
      </c>
      <c r="AH503" s="24">
        <f t="shared" si="110"/>
        <v>0</v>
      </c>
      <c r="AI503" s="24">
        <f t="shared" si="110"/>
        <v>0</v>
      </c>
      <c r="AJ503" s="24">
        <f t="shared" si="106"/>
        <v>0</v>
      </c>
      <c r="AK503" s="26">
        <f t="shared" ca="1" si="107"/>
        <v>8.4692064183733429E-4</v>
      </c>
      <c r="AL503" s="34">
        <f t="shared" ca="1" si="109"/>
        <v>0.1768166142835077</v>
      </c>
    </row>
    <row r="504" spans="1:38" x14ac:dyDescent="0.25">
      <c r="A504" s="4">
        <f t="shared" si="98"/>
        <v>2</v>
      </c>
      <c r="B504" s="4">
        <f t="shared" si="99"/>
        <v>2014</v>
      </c>
      <c r="C504" s="9">
        <v>41691</v>
      </c>
      <c r="D504" s="12">
        <f ca="1">(1+Returns!E504)*D503</f>
        <v>116904042.25533254</v>
      </c>
      <c r="E504" s="12">
        <f t="shared" ca="1" si="100"/>
        <v>117842395.5532124</v>
      </c>
      <c r="F504" s="12">
        <f t="shared" ca="1" si="101"/>
        <v>117786441.88213229</v>
      </c>
      <c r="G504" s="14">
        <f ca="1">G503*(1+Returns!G504)+AC504</f>
        <v>9222437.4592200778</v>
      </c>
      <c r="H504" s="14">
        <f ca="1">H503*(1+Returns!H504)+AD504</f>
        <v>11816360.435369782</v>
      </c>
      <c r="I504" s="14">
        <f ca="1">I503*(1+Returns!I504)+AE504</f>
        <v>5909809.9039049158</v>
      </c>
      <c r="J504" s="14">
        <f ca="1">J503*(1+Returns!J504)+AF504</f>
        <v>0</v>
      </c>
      <c r="K504" s="14">
        <f ca="1">K503*(1+Returns!K504)+AG504</f>
        <v>0</v>
      </c>
      <c r="L504" s="14">
        <f ca="1">L503*(1+Returns!L504)+AH504</f>
        <v>23632067.450747237</v>
      </c>
      <c r="M504" s="14">
        <f ca="1">M503*(1+Returns!M504)+AI504</f>
        <v>23635331.735670019</v>
      </c>
      <c r="N504" s="14">
        <f ca="1">N503*(1+Returns!N504)+AJ504-R504-T504</f>
        <v>43626388.568300381</v>
      </c>
      <c r="O504" s="17">
        <f ca="1">(Assumptions!$B$16 / 252)*F503</f>
        <v>3735.9257596301873</v>
      </c>
      <c r="P504" s="17">
        <f t="shared" ca="1" si="102"/>
        <v>55953.671080107975</v>
      </c>
      <c r="Q504" s="16">
        <f t="shared" si="103"/>
        <v>0</v>
      </c>
      <c r="R504" s="17">
        <f t="shared" si="104"/>
        <v>0</v>
      </c>
      <c r="S504" s="19">
        <f t="shared" si="105"/>
        <v>0</v>
      </c>
      <c r="T504" s="20">
        <f ca="1">IF(AND(S504=1,F503&gt;D503),[1]Assumptions!$B$19*(F503-D503),0)</f>
        <v>0</v>
      </c>
      <c r="U504" s="21">
        <f ca="1">OFFSET(Assumptions!$B$6,U$1-1,0)*$E504</f>
        <v>9427391.6442569923</v>
      </c>
      <c r="V504" s="21">
        <f ca="1">OFFSET(Assumptions!$B$6,V$1-1,0)*$E504</f>
        <v>11784239.555321241</v>
      </c>
      <c r="W504" s="21">
        <f ca="1">OFFSET(Assumptions!$B$6,W$1-1,0)*$E504</f>
        <v>5892119.7776606204</v>
      </c>
      <c r="X504" s="21">
        <f ca="1">OFFSET(Assumptions!$B$6,X$1-1,0)*$E504</f>
        <v>0</v>
      </c>
      <c r="Y504" s="21">
        <f ca="1">OFFSET(Assumptions!$B$6,Y$1-1,0)*$E504</f>
        <v>0</v>
      </c>
      <c r="Z504" s="21">
        <f ca="1">OFFSET(Assumptions!$B$6,Z$1-1,0)*$E504</f>
        <v>23568479.110642482</v>
      </c>
      <c r="AA504" s="21">
        <f ca="1">OFFSET(Assumptions!$B$6,AA$1-1,0)*$E504</f>
        <v>23568479.110642482</v>
      </c>
      <c r="AB504" s="21">
        <f ca="1">OFFSET(Assumptions!$B$6,AB$1-1,0)*$E504</f>
        <v>43601686.354688592</v>
      </c>
      <c r="AC504" s="24">
        <f t="shared" si="108"/>
        <v>0</v>
      </c>
      <c r="AD504" s="24">
        <f t="shared" si="111"/>
        <v>0</v>
      </c>
      <c r="AE504" s="24">
        <f t="shared" si="111"/>
        <v>0</v>
      </c>
      <c r="AF504" s="24">
        <f t="shared" si="111"/>
        <v>0</v>
      </c>
      <c r="AG504" s="24">
        <f t="shared" si="110"/>
        <v>0</v>
      </c>
      <c r="AH504" s="24">
        <f t="shared" si="110"/>
        <v>0</v>
      </c>
      <c r="AI504" s="24">
        <f t="shared" si="110"/>
        <v>0</v>
      </c>
      <c r="AJ504" s="24">
        <f t="shared" si="106"/>
        <v>0</v>
      </c>
      <c r="AK504" s="26">
        <f t="shared" ca="1" si="107"/>
        <v>8.9037197902896992E-4</v>
      </c>
      <c r="AL504" s="34">
        <f t="shared" ca="1" si="109"/>
        <v>0.17786441882132142</v>
      </c>
    </row>
    <row r="505" spans="1:38" x14ac:dyDescent="0.25">
      <c r="A505" s="4">
        <f t="shared" si="98"/>
        <v>2</v>
      </c>
      <c r="B505" s="4">
        <f t="shared" si="99"/>
        <v>2014</v>
      </c>
      <c r="C505" s="9">
        <v>41694</v>
      </c>
      <c r="D505" s="12">
        <f ca="1">(1+Returns!E505)*D504</f>
        <v>116949487.53271888</v>
      </c>
      <c r="E505" s="12">
        <f t="shared" ca="1" si="100"/>
        <v>117882453.76440848</v>
      </c>
      <c r="F505" s="12">
        <f t="shared" ca="1" si="101"/>
        <v>117822760.84120513</v>
      </c>
      <c r="G505" s="14">
        <f ca="1">G504*(1+Returns!G505)+AC505</f>
        <v>9218846.8488155641</v>
      </c>
      <c r="H505" s="14">
        <f ca="1">H504*(1+Returns!H505)+AD505</f>
        <v>11821172.248455355</v>
      </c>
      <c r="I505" s="14">
        <f ca="1">I504*(1+Returns!I505)+AE505</f>
        <v>5912325.1609245129</v>
      </c>
      <c r="J505" s="14">
        <f ca="1">J504*(1+Returns!J505)+AF505</f>
        <v>0</v>
      </c>
      <c r="K505" s="14">
        <f ca="1">K504*(1+Returns!K505)+AG505</f>
        <v>0</v>
      </c>
      <c r="L505" s="14">
        <f ca="1">L504*(1+Returns!L505)+AH505</f>
        <v>23641647.23878713</v>
      </c>
      <c r="M505" s="14">
        <f ca="1">M504*(1+Returns!M505)+AI505</f>
        <v>23645130.535982881</v>
      </c>
      <c r="N505" s="14">
        <f ca="1">N504*(1+Returns!N505)+AJ505-R505-T505</f>
        <v>43643331.731443048</v>
      </c>
      <c r="O505" s="17">
        <f ca="1">(Assumptions!$B$16 / 252)*F504</f>
        <v>3739.2521232422946</v>
      </c>
      <c r="P505" s="17">
        <f t="shared" ca="1" si="102"/>
        <v>59692.92320335027</v>
      </c>
      <c r="Q505" s="16">
        <f t="shared" si="103"/>
        <v>0</v>
      </c>
      <c r="R505" s="17">
        <f t="shared" si="104"/>
        <v>0</v>
      </c>
      <c r="S505" s="19">
        <f t="shared" si="105"/>
        <v>0</v>
      </c>
      <c r="T505" s="20">
        <f ca="1">IF(AND(S505=1,F504&gt;D504),[1]Assumptions!$B$19*(F504-D504),0)</f>
        <v>0</v>
      </c>
      <c r="U505" s="21">
        <f ca="1">OFFSET(Assumptions!$B$6,U$1-1,0)*$E505</f>
        <v>9430596.3011526782</v>
      </c>
      <c r="V505" s="21">
        <f ca="1">OFFSET(Assumptions!$B$6,V$1-1,0)*$E505</f>
        <v>11788245.376440849</v>
      </c>
      <c r="W505" s="21">
        <f ca="1">OFFSET(Assumptions!$B$6,W$1-1,0)*$E505</f>
        <v>5894122.6882204246</v>
      </c>
      <c r="X505" s="21">
        <f ca="1">OFFSET(Assumptions!$B$6,X$1-1,0)*$E505</f>
        <v>0</v>
      </c>
      <c r="Y505" s="21">
        <f ca="1">OFFSET(Assumptions!$B$6,Y$1-1,0)*$E505</f>
        <v>0</v>
      </c>
      <c r="Z505" s="21">
        <f ca="1">OFFSET(Assumptions!$B$6,Z$1-1,0)*$E505</f>
        <v>23576490.752881698</v>
      </c>
      <c r="AA505" s="21">
        <f ca="1">OFFSET(Assumptions!$B$6,AA$1-1,0)*$E505</f>
        <v>23576490.752881698</v>
      </c>
      <c r="AB505" s="21">
        <f ca="1">OFFSET(Assumptions!$B$6,AB$1-1,0)*$E505</f>
        <v>43616507.892831139</v>
      </c>
      <c r="AC505" s="24">
        <f t="shared" si="108"/>
        <v>0</v>
      </c>
      <c r="AD505" s="24">
        <f t="shared" si="111"/>
        <v>0</v>
      </c>
      <c r="AE505" s="24">
        <f t="shared" si="111"/>
        <v>0</v>
      </c>
      <c r="AF505" s="24">
        <f t="shared" si="111"/>
        <v>0</v>
      </c>
      <c r="AG505" s="24">
        <f t="shared" si="110"/>
        <v>0</v>
      </c>
      <c r="AH505" s="24">
        <f t="shared" si="110"/>
        <v>0</v>
      </c>
      <c r="AI505" s="24">
        <f t="shared" si="110"/>
        <v>0</v>
      </c>
      <c r="AJ505" s="24">
        <f t="shared" si="106"/>
        <v>0</v>
      </c>
      <c r="AK505" s="26">
        <f t="shared" ca="1" si="107"/>
        <v>3.0834583753858169E-4</v>
      </c>
      <c r="AL505" s="34">
        <f t="shared" ca="1" si="109"/>
        <v>0.17822760841204977</v>
      </c>
    </row>
    <row r="506" spans="1:38" x14ac:dyDescent="0.25">
      <c r="A506" s="4">
        <f t="shared" si="98"/>
        <v>2</v>
      </c>
      <c r="B506" s="4">
        <f t="shared" si="99"/>
        <v>2014</v>
      </c>
      <c r="C506" s="9">
        <v>41695</v>
      </c>
      <c r="D506" s="12">
        <f ca="1">(1+Returns!E506)*D505</f>
        <v>116994950.47650234</v>
      </c>
      <c r="E506" s="12">
        <f t="shared" ca="1" si="100"/>
        <v>117937053.34540722</v>
      </c>
      <c r="F506" s="12">
        <f t="shared" ca="1" si="101"/>
        <v>117873620.0170978</v>
      </c>
      <c r="G506" s="14">
        <f ca="1">G505*(1+Returns!G506)+AC506</f>
        <v>9229780.0522497576</v>
      </c>
      <c r="H506" s="14">
        <f ca="1">H505*(1+Returns!H506)+AD506</f>
        <v>11825986.020989042</v>
      </c>
      <c r="I506" s="14">
        <f ca="1">I505*(1+Returns!I506)+AE506</f>
        <v>5914841.4884553412</v>
      </c>
      <c r="J506" s="14">
        <f ca="1">J505*(1+Returns!J506)+AF506</f>
        <v>0</v>
      </c>
      <c r="K506" s="14">
        <f ca="1">K505*(1+Returns!K506)+AG506</f>
        <v>0</v>
      </c>
      <c r="L506" s="14">
        <f ca="1">L505*(1+Returns!L506)+AH506</f>
        <v>23651230.910208751</v>
      </c>
      <c r="M506" s="14">
        <f ca="1">M505*(1+Returns!M506)+AI506</f>
        <v>23654933.398709107</v>
      </c>
      <c r="N506" s="14">
        <f ca="1">N505*(1+Returns!N506)+AJ506-R506-T506</f>
        <v>43660281.47479523</v>
      </c>
      <c r="O506" s="17">
        <f ca="1">(Assumptions!$B$16 / 252)*F505</f>
        <v>3740.405106070004</v>
      </c>
      <c r="P506" s="17">
        <f t="shared" ca="1" si="102"/>
        <v>63433.328309420278</v>
      </c>
      <c r="Q506" s="16">
        <f t="shared" si="103"/>
        <v>0</v>
      </c>
      <c r="R506" s="17">
        <f t="shared" si="104"/>
        <v>0</v>
      </c>
      <c r="S506" s="19">
        <f t="shared" si="105"/>
        <v>0</v>
      </c>
      <c r="T506" s="20">
        <f ca="1">IF(AND(S506=1,F505&gt;D505),[1]Assumptions!$B$19*(F505-D505),0)</f>
        <v>0</v>
      </c>
      <c r="U506" s="21">
        <f ca="1">OFFSET(Assumptions!$B$6,U$1-1,0)*$E506</f>
        <v>9434964.2676325776</v>
      </c>
      <c r="V506" s="21">
        <f ca="1">OFFSET(Assumptions!$B$6,V$1-1,0)*$E506</f>
        <v>11793705.334540723</v>
      </c>
      <c r="W506" s="21">
        <f ca="1">OFFSET(Assumptions!$B$6,W$1-1,0)*$E506</f>
        <v>5896852.6672703614</v>
      </c>
      <c r="X506" s="21">
        <f ca="1">OFFSET(Assumptions!$B$6,X$1-1,0)*$E506</f>
        <v>0</v>
      </c>
      <c r="Y506" s="21">
        <f ca="1">OFFSET(Assumptions!$B$6,Y$1-1,0)*$E506</f>
        <v>0</v>
      </c>
      <c r="Z506" s="21">
        <f ca="1">OFFSET(Assumptions!$B$6,Z$1-1,0)*$E506</f>
        <v>23587410.669081446</v>
      </c>
      <c r="AA506" s="21">
        <f ca="1">OFFSET(Assumptions!$B$6,AA$1-1,0)*$E506</f>
        <v>23587410.669081446</v>
      </c>
      <c r="AB506" s="21">
        <f ca="1">OFFSET(Assumptions!$B$6,AB$1-1,0)*$E506</f>
        <v>43636709.737800673</v>
      </c>
      <c r="AC506" s="24">
        <f t="shared" si="108"/>
        <v>0</v>
      </c>
      <c r="AD506" s="24">
        <f t="shared" si="111"/>
        <v>0</v>
      </c>
      <c r="AE506" s="24">
        <f t="shared" si="111"/>
        <v>0</v>
      </c>
      <c r="AF506" s="24">
        <f t="shared" si="111"/>
        <v>0</v>
      </c>
      <c r="AG506" s="24">
        <f t="shared" si="110"/>
        <v>0</v>
      </c>
      <c r="AH506" s="24">
        <f t="shared" si="110"/>
        <v>0</v>
      </c>
      <c r="AI506" s="24">
        <f t="shared" si="110"/>
        <v>0</v>
      </c>
      <c r="AJ506" s="24">
        <f t="shared" si="106"/>
        <v>0</v>
      </c>
      <c r="AK506" s="26">
        <f t="shared" ca="1" si="107"/>
        <v>4.3165832755542866E-4</v>
      </c>
      <c r="AL506" s="34">
        <f t="shared" ca="1" si="109"/>
        <v>0.17873620017097647</v>
      </c>
    </row>
    <row r="507" spans="1:38" x14ac:dyDescent="0.25">
      <c r="A507" s="4">
        <f t="shared" si="98"/>
        <v>2</v>
      </c>
      <c r="B507" s="4">
        <f t="shared" si="99"/>
        <v>2014</v>
      </c>
      <c r="C507" s="9">
        <v>41696</v>
      </c>
      <c r="D507" s="12">
        <f ca="1">(1+Returns!E507)*D506</f>
        <v>117040431.09355058</v>
      </c>
      <c r="E507" s="12">
        <f t="shared" ca="1" si="100"/>
        <v>118027264.232684</v>
      </c>
      <c r="F507" s="12">
        <f t="shared" ca="1" si="101"/>
        <v>117960088.88469149</v>
      </c>
      <c r="G507" s="14">
        <f ca="1">G506*(1+Returns!G507)+AC507</f>
        <v>9276306.9989305157</v>
      </c>
      <c r="H507" s="14">
        <f ca="1">H506*(1+Returns!H507)+AD507</f>
        <v>11830801.753768763</v>
      </c>
      <c r="I507" s="14">
        <f ca="1">I506*(1+Returns!I507)+AE507</f>
        <v>5917358.8869530167</v>
      </c>
      <c r="J507" s="14">
        <f ca="1">J506*(1+Returns!J507)+AF507</f>
        <v>0</v>
      </c>
      <c r="K507" s="14">
        <f ca="1">K506*(1+Returns!K507)+AG507</f>
        <v>0</v>
      </c>
      <c r="L507" s="14">
        <f ca="1">L506*(1+Returns!L507)+AH507</f>
        <v>23660818.466586314</v>
      </c>
      <c r="M507" s="14">
        <f ca="1">M506*(1+Returns!M507)+AI507</f>
        <v>23664740.325532909</v>
      </c>
      <c r="N507" s="14">
        <f ca="1">N506*(1+Returns!N507)+AJ507-R507-T507</f>
        <v>43677237.800912485</v>
      </c>
      <c r="O507" s="17">
        <f ca="1">(Assumptions!$B$16 / 252)*F506</f>
        <v>3742.0196830824698</v>
      </c>
      <c r="P507" s="17">
        <f t="shared" ca="1" si="102"/>
        <v>67175.34799250275</v>
      </c>
      <c r="Q507" s="16">
        <f t="shared" si="103"/>
        <v>0</v>
      </c>
      <c r="R507" s="17">
        <f t="shared" si="104"/>
        <v>0</v>
      </c>
      <c r="S507" s="19">
        <f t="shared" si="105"/>
        <v>0</v>
      </c>
      <c r="T507" s="20">
        <f ca="1">IF(AND(S507=1,F506&gt;D506),[1]Assumptions!$B$19*(F506-D506),0)</f>
        <v>0</v>
      </c>
      <c r="U507" s="21">
        <f ca="1">OFFSET(Assumptions!$B$6,U$1-1,0)*$E507</f>
        <v>9442181.1386147197</v>
      </c>
      <c r="V507" s="21">
        <f ca="1">OFFSET(Assumptions!$B$6,V$1-1,0)*$E507</f>
        <v>11802726.4232684</v>
      </c>
      <c r="W507" s="21">
        <f ca="1">OFFSET(Assumptions!$B$6,W$1-1,0)*$E507</f>
        <v>5901363.2116342001</v>
      </c>
      <c r="X507" s="21">
        <f ca="1">OFFSET(Assumptions!$B$6,X$1-1,0)*$E507</f>
        <v>0</v>
      </c>
      <c r="Y507" s="21">
        <f ca="1">OFFSET(Assumptions!$B$6,Y$1-1,0)*$E507</f>
        <v>0</v>
      </c>
      <c r="Z507" s="21">
        <f ca="1">OFFSET(Assumptions!$B$6,Z$1-1,0)*$E507</f>
        <v>23605452.8465368</v>
      </c>
      <c r="AA507" s="21">
        <f ca="1">OFFSET(Assumptions!$B$6,AA$1-1,0)*$E507</f>
        <v>23605452.8465368</v>
      </c>
      <c r="AB507" s="21">
        <f ca="1">OFFSET(Assumptions!$B$6,AB$1-1,0)*$E507</f>
        <v>43670087.766093083</v>
      </c>
      <c r="AC507" s="24">
        <f t="shared" si="108"/>
        <v>0</v>
      </c>
      <c r="AD507" s="24">
        <f t="shared" si="111"/>
        <v>0</v>
      </c>
      <c r="AE507" s="24">
        <f t="shared" si="111"/>
        <v>0</v>
      </c>
      <c r="AF507" s="24">
        <f t="shared" si="111"/>
        <v>0</v>
      </c>
      <c r="AG507" s="24">
        <f t="shared" si="110"/>
        <v>0</v>
      </c>
      <c r="AH507" s="24">
        <f t="shared" si="110"/>
        <v>0</v>
      </c>
      <c r="AI507" s="24">
        <f t="shared" si="110"/>
        <v>0</v>
      </c>
      <c r="AJ507" s="24">
        <f t="shared" si="106"/>
        <v>0</v>
      </c>
      <c r="AK507" s="26">
        <f t="shared" ca="1" si="107"/>
        <v>7.3357268217555394E-4</v>
      </c>
      <c r="AL507" s="34">
        <f t="shared" ca="1" si="109"/>
        <v>0.17960088884691339</v>
      </c>
    </row>
    <row r="508" spans="1:38" x14ac:dyDescent="0.25">
      <c r="A508" s="4">
        <f t="shared" si="98"/>
        <v>2</v>
      </c>
      <c r="B508" s="4">
        <f t="shared" si="99"/>
        <v>2014</v>
      </c>
      <c r="C508" s="9">
        <v>41697</v>
      </c>
      <c r="D508" s="12">
        <f ca="1">(1+Returns!E508)*D507</f>
        <v>117086182.19806504</v>
      </c>
      <c r="E508" s="12">
        <f t="shared" ca="1" si="100"/>
        <v>118070093.54347003</v>
      </c>
      <c r="F508" s="12">
        <f t="shared" ca="1" si="101"/>
        <v>117999173.43075103</v>
      </c>
      <c r="G508" s="14">
        <f ca="1">G507*(1+Returns!G508)+AC508</f>
        <v>9275192.3803143986</v>
      </c>
      <c r="H508" s="14">
        <f ca="1">H507*(1+Returns!H508)+AD508</f>
        <v>11835646.155426862</v>
      </c>
      <c r="I508" s="14">
        <f ca="1">I507*(1+Returns!I508)+AE508</f>
        <v>5919891.2867287248</v>
      </c>
      <c r="J508" s="14">
        <f ca="1">J507*(1+Returns!J508)+AF508</f>
        <v>0</v>
      </c>
      <c r="K508" s="14">
        <f ca="1">K507*(1+Returns!K508)+AG508</f>
        <v>0</v>
      </c>
      <c r="L508" s="14">
        <f ca="1">L507*(1+Returns!L508)+AH508</f>
        <v>23670463.0937007</v>
      </c>
      <c r="M508" s="14">
        <f ca="1">M507*(1+Returns!M508)+AI508</f>
        <v>23674605.657674719</v>
      </c>
      <c r="N508" s="14">
        <f ca="1">N507*(1+Returns!N508)+AJ508-R508-T508</f>
        <v>43694294.969624616</v>
      </c>
      <c r="O508" s="17">
        <f ca="1">(Assumptions!$B$16 / 252)*F507</f>
        <v>3744.7647264981424</v>
      </c>
      <c r="P508" s="17">
        <f t="shared" ca="1" si="102"/>
        <v>70920.112719000899</v>
      </c>
      <c r="Q508" s="16">
        <f t="shared" si="103"/>
        <v>0</v>
      </c>
      <c r="R508" s="17">
        <f t="shared" si="104"/>
        <v>0</v>
      </c>
      <c r="S508" s="19">
        <f t="shared" si="105"/>
        <v>0</v>
      </c>
      <c r="T508" s="20">
        <f ca="1">IF(AND(S508=1,F507&gt;D507),[1]Assumptions!$B$19*(F507-D507),0)</f>
        <v>0</v>
      </c>
      <c r="U508" s="21">
        <f ca="1">OFFSET(Assumptions!$B$6,U$1-1,0)*$E508</f>
        <v>9445607.4834776018</v>
      </c>
      <c r="V508" s="21">
        <f ca="1">OFFSET(Assumptions!$B$6,V$1-1,0)*$E508</f>
        <v>11807009.354347004</v>
      </c>
      <c r="W508" s="21">
        <f ca="1">OFFSET(Assumptions!$B$6,W$1-1,0)*$E508</f>
        <v>5903504.6771735018</v>
      </c>
      <c r="X508" s="21">
        <f ca="1">OFFSET(Assumptions!$B$6,X$1-1,0)*$E508</f>
        <v>0</v>
      </c>
      <c r="Y508" s="21">
        <f ca="1">OFFSET(Assumptions!$B$6,Y$1-1,0)*$E508</f>
        <v>0</v>
      </c>
      <c r="Z508" s="21">
        <f ca="1">OFFSET(Assumptions!$B$6,Z$1-1,0)*$E508</f>
        <v>23614018.708694007</v>
      </c>
      <c r="AA508" s="21">
        <f ca="1">OFFSET(Assumptions!$B$6,AA$1-1,0)*$E508</f>
        <v>23614018.708694007</v>
      </c>
      <c r="AB508" s="21">
        <f ca="1">OFFSET(Assumptions!$B$6,AB$1-1,0)*$E508</f>
        <v>43685934.61108391</v>
      </c>
      <c r="AC508" s="24">
        <f t="shared" si="108"/>
        <v>0</v>
      </c>
      <c r="AD508" s="24">
        <f t="shared" si="111"/>
        <v>0</v>
      </c>
      <c r="AE508" s="24">
        <f t="shared" si="111"/>
        <v>0</v>
      </c>
      <c r="AF508" s="24">
        <f t="shared" si="111"/>
        <v>0</v>
      </c>
      <c r="AG508" s="24">
        <f t="shared" si="110"/>
        <v>0</v>
      </c>
      <c r="AH508" s="24">
        <f t="shared" si="110"/>
        <v>0</v>
      </c>
      <c r="AI508" s="24">
        <f t="shared" si="110"/>
        <v>0</v>
      </c>
      <c r="AJ508" s="24">
        <f t="shared" si="106"/>
        <v>0</v>
      </c>
      <c r="AK508" s="26">
        <f t="shared" ca="1" si="107"/>
        <v>3.3133703466203812E-4</v>
      </c>
      <c r="AL508" s="34">
        <f t="shared" ca="1" si="109"/>
        <v>0.17999173430750859</v>
      </c>
    </row>
    <row r="509" spans="1:38" x14ac:dyDescent="0.25">
      <c r="A509" s="4">
        <f t="shared" si="98"/>
        <v>2</v>
      </c>
      <c r="B509" s="4">
        <f t="shared" si="99"/>
        <v>2014</v>
      </c>
      <c r="C509" s="9">
        <v>41698</v>
      </c>
      <c r="D509" s="12">
        <f ca="1">(1+Returns!E509)*D508</f>
        <v>117132960.46957681</v>
      </c>
      <c r="E509" s="12">
        <f t="shared" ca="1" si="100"/>
        <v>118315578.65261075</v>
      </c>
      <c r="F509" s="12">
        <f t="shared" ca="1" si="101"/>
        <v>118240912.53438601</v>
      </c>
      <c r="G509" s="14">
        <f ca="1">G508*(1+Returns!G509)+AC509</f>
        <v>9475748.0088067576</v>
      </c>
      <c r="H509" s="14">
        <f ca="1">H508*(1+Returns!H509)+AD509</f>
        <v>11840599.161925556</v>
      </c>
      <c r="I509" s="14">
        <f ca="1">I508*(1+Returns!I509)+AE509</f>
        <v>5922480.3777572736</v>
      </c>
      <c r="J509" s="14">
        <f ca="1">J508*(1+Returns!J509)+AF509</f>
        <v>0</v>
      </c>
      <c r="K509" s="14">
        <f ca="1">K508*(1+Returns!K509)+AG509</f>
        <v>0</v>
      </c>
      <c r="L509" s="14">
        <f ca="1">L508*(1+Returns!L509)+AH509</f>
        <v>23680323.971399099</v>
      </c>
      <c r="M509" s="14">
        <f ca="1">M508*(1+Returns!M509)+AI509</f>
        <v>23684692.029388502</v>
      </c>
      <c r="N509" s="14">
        <f ca="1">N508*(1+Returns!N509)+AJ509-R509-T509</f>
        <v>43711735.103333563</v>
      </c>
      <c r="O509" s="17">
        <f ca="1">(Assumptions!$B$16 / 252)*F508</f>
        <v>3746.0055057381278</v>
      </c>
      <c r="P509" s="17">
        <f t="shared" ca="1" si="102"/>
        <v>74666.118224739024</v>
      </c>
      <c r="Q509" s="16">
        <f t="shared" si="103"/>
        <v>0</v>
      </c>
      <c r="R509" s="17">
        <f t="shared" si="104"/>
        <v>0</v>
      </c>
      <c r="S509" s="19">
        <f t="shared" si="105"/>
        <v>0</v>
      </c>
      <c r="T509" s="20">
        <f ca="1">IF(AND(S509=1,F508&gt;D508),[1]Assumptions!$B$19*(F508-D508),0)</f>
        <v>0</v>
      </c>
      <c r="U509" s="21">
        <f ca="1">OFFSET(Assumptions!$B$6,U$1-1,0)*$E509</f>
        <v>9465246.2922088597</v>
      </c>
      <c r="V509" s="21">
        <f ca="1">OFFSET(Assumptions!$B$6,V$1-1,0)*$E509</f>
        <v>11831557.865261076</v>
      </c>
      <c r="W509" s="21">
        <f ca="1">OFFSET(Assumptions!$B$6,W$1-1,0)*$E509</f>
        <v>5915778.932630538</v>
      </c>
      <c r="X509" s="21">
        <f ca="1">OFFSET(Assumptions!$B$6,X$1-1,0)*$E509</f>
        <v>0</v>
      </c>
      <c r="Y509" s="21">
        <f ca="1">OFFSET(Assumptions!$B$6,Y$1-1,0)*$E509</f>
        <v>0</v>
      </c>
      <c r="Z509" s="21">
        <f ca="1">OFFSET(Assumptions!$B$6,Z$1-1,0)*$E509</f>
        <v>23663115.730522152</v>
      </c>
      <c r="AA509" s="21">
        <f ca="1">OFFSET(Assumptions!$B$6,AA$1-1,0)*$E509</f>
        <v>23663115.730522152</v>
      </c>
      <c r="AB509" s="21">
        <f ca="1">OFFSET(Assumptions!$B$6,AB$1-1,0)*$E509</f>
        <v>43776764.101465978</v>
      </c>
      <c r="AC509" s="24">
        <f t="shared" si="108"/>
        <v>0</v>
      </c>
      <c r="AD509" s="24">
        <f t="shared" si="111"/>
        <v>0</v>
      </c>
      <c r="AE509" s="24">
        <f t="shared" si="111"/>
        <v>0</v>
      </c>
      <c r="AF509" s="24">
        <f t="shared" si="111"/>
        <v>0</v>
      </c>
      <c r="AG509" s="24">
        <f t="shared" si="110"/>
        <v>0</v>
      </c>
      <c r="AH509" s="24">
        <f t="shared" si="110"/>
        <v>0</v>
      </c>
      <c r="AI509" s="24">
        <f t="shared" si="110"/>
        <v>0</v>
      </c>
      <c r="AJ509" s="24">
        <f t="shared" si="106"/>
        <v>0</v>
      </c>
      <c r="AK509" s="26">
        <f t="shared" ca="1" si="107"/>
        <v>2.0486508219217381E-3</v>
      </c>
      <c r="AL509" s="34">
        <f t="shared" ca="1" si="109"/>
        <v>0.18240912534385845</v>
      </c>
    </row>
    <row r="510" spans="1:38" x14ac:dyDescent="0.25">
      <c r="A510" s="4">
        <f t="shared" si="98"/>
        <v>3</v>
      </c>
      <c r="B510" s="4">
        <f t="shared" si="99"/>
        <v>2014</v>
      </c>
      <c r="C510" s="9">
        <v>41703</v>
      </c>
      <c r="D510" s="12">
        <f ca="1">(1+Returns!E510)*D509</f>
        <v>117179757.42994361</v>
      </c>
      <c r="E510" s="12">
        <f t="shared" ca="1" si="100"/>
        <v>118259426.31761007</v>
      </c>
      <c r="F510" s="12">
        <f t="shared" ca="1" si="101"/>
        <v>118255672.63784708</v>
      </c>
      <c r="G510" s="14">
        <f ca="1">G509*(1+Returns!G510)+AC510</f>
        <v>9438812.0234782975</v>
      </c>
      <c r="H510" s="14">
        <f ca="1">H509*(1+Returns!H510)+AD510</f>
        <v>11836512.944504516</v>
      </c>
      <c r="I510" s="14">
        <f ca="1">I509*(1+Returns!I510)+AE510</f>
        <v>5918369.1560096713</v>
      </c>
      <c r="J510" s="14">
        <f ca="1">J509*(1+Returns!J510)+AF510</f>
        <v>0</v>
      </c>
      <c r="K510" s="14">
        <f ca="1">K509*(1+Returns!K510)+AG510</f>
        <v>0</v>
      </c>
      <c r="L510" s="14">
        <f ca="1">L509*(1+Returns!L510)+AH510</f>
        <v>23672980.716163374</v>
      </c>
      <c r="M510" s="14">
        <f ca="1">M509*(1+Returns!M510)+AI510</f>
        <v>23673206.399451941</v>
      </c>
      <c r="N510" s="14">
        <f ca="1">N509*(1+Returns!N510)+AJ510-R510-T510</f>
        <v>43719545.078002274</v>
      </c>
      <c r="O510" s="17">
        <f ca="1">(Assumptions!$B$16 / 252)*F509</f>
        <v>3753.6797629963812</v>
      </c>
      <c r="P510" s="17">
        <f t="shared" ca="1" si="102"/>
        <v>3753.6797629963839</v>
      </c>
      <c r="Q510" s="16">
        <f t="shared" si="103"/>
        <v>1</v>
      </c>
      <c r="R510" s="17">
        <f t="shared" ca="1" si="104"/>
        <v>74666.118224739024</v>
      </c>
      <c r="S510" s="19">
        <f t="shared" si="105"/>
        <v>0</v>
      </c>
      <c r="T510" s="20">
        <f ca="1">IF(AND(S510=1,F509&gt;D509),[1]Assumptions!$B$19*(F509-D509),0)</f>
        <v>0</v>
      </c>
      <c r="U510" s="21">
        <f ca="1">OFFSET(Assumptions!$B$6,U$1-1,0)*$E510</f>
        <v>9460754.1054088064</v>
      </c>
      <c r="V510" s="21">
        <f ca="1">OFFSET(Assumptions!$B$6,V$1-1,0)*$E510</f>
        <v>11825942.631761007</v>
      </c>
      <c r="W510" s="21">
        <f ca="1">OFFSET(Assumptions!$B$6,W$1-1,0)*$E510</f>
        <v>5912971.3158805035</v>
      </c>
      <c r="X510" s="21">
        <f ca="1">OFFSET(Assumptions!$B$6,X$1-1,0)*$E510</f>
        <v>0</v>
      </c>
      <c r="Y510" s="21">
        <f ca="1">OFFSET(Assumptions!$B$6,Y$1-1,0)*$E510</f>
        <v>0</v>
      </c>
      <c r="Z510" s="21">
        <f ca="1">OFFSET(Assumptions!$B$6,Z$1-1,0)*$E510</f>
        <v>23651885.263522014</v>
      </c>
      <c r="AA510" s="21">
        <f ca="1">OFFSET(Assumptions!$B$6,AA$1-1,0)*$E510</f>
        <v>23651885.263522014</v>
      </c>
      <c r="AB510" s="21">
        <f ca="1">OFFSET(Assumptions!$B$6,AB$1-1,0)*$E510</f>
        <v>43755987.737515725</v>
      </c>
      <c r="AC510" s="24">
        <f t="shared" ca="1" si="108"/>
        <v>-10501.716597897932</v>
      </c>
      <c r="AD510" s="24">
        <f t="shared" ca="1" si="111"/>
        <v>-9041.2966644801199</v>
      </c>
      <c r="AE510" s="24">
        <f t="shared" ca="1" si="111"/>
        <v>-6701.4451267356053</v>
      </c>
      <c r="AF510" s="24">
        <f t="shared" ca="1" si="111"/>
        <v>0</v>
      </c>
      <c r="AG510" s="24">
        <f t="shared" ca="1" si="110"/>
        <v>0</v>
      </c>
      <c r="AH510" s="24">
        <f t="shared" ca="1" si="110"/>
        <v>-17208.240876946598</v>
      </c>
      <c r="AI510" s="24">
        <f t="shared" ca="1" si="110"/>
        <v>-21576.298866350204</v>
      </c>
      <c r="AJ510" s="24">
        <f t="shared" ca="1" si="106"/>
        <v>65028.998132410459</v>
      </c>
      <c r="AK510" s="26">
        <f t="shared" ca="1" si="107"/>
        <v>1.2483076411284877E-4</v>
      </c>
      <c r="AL510" s="34">
        <f t="shared" ca="1" si="109"/>
        <v>0.18255672637846909</v>
      </c>
    </row>
    <row r="511" spans="1:38" x14ac:dyDescent="0.25">
      <c r="A511" s="4">
        <f t="shared" si="98"/>
        <v>3</v>
      </c>
      <c r="B511" s="4">
        <f t="shared" si="99"/>
        <v>2014</v>
      </c>
      <c r="C511" s="9">
        <v>41704</v>
      </c>
      <c r="D511" s="12">
        <f ca="1">(1+Returns!E511)*D510</f>
        <v>117226405.51957889</v>
      </c>
      <c r="E511" s="12">
        <f t="shared" ca="1" si="100"/>
        <v>118379806.20767446</v>
      </c>
      <c r="F511" s="12">
        <f t="shared" ca="1" si="101"/>
        <v>118372298.37957375</v>
      </c>
      <c r="G511" s="14">
        <f ca="1">G510*(1+Returns!G511)+AC511</f>
        <v>9514412.7846916094</v>
      </c>
      <c r="H511" s="14">
        <f ca="1">H510*(1+Returns!H511)+AD511</f>
        <v>11841448.62542484</v>
      </c>
      <c r="I511" s="14">
        <f ca="1">I510*(1+Returns!I511)+AE511</f>
        <v>5920948.3595377225</v>
      </c>
      <c r="J511" s="14">
        <f ca="1">J510*(1+Returns!J511)+AF511</f>
        <v>0</v>
      </c>
      <c r="K511" s="14">
        <f ca="1">K510*(1+Returns!K511)+AG511</f>
        <v>0</v>
      </c>
      <c r="L511" s="14">
        <f ca="1">L510*(1+Returns!L511)+AH511</f>
        <v>23682807.417887013</v>
      </c>
      <c r="M511" s="14">
        <f ca="1">M510*(1+Returns!M511)+AI511</f>
        <v>23683256.1924759</v>
      </c>
      <c r="N511" s="14">
        <f ca="1">N510*(1+Returns!N511)+AJ511-R511-T511</f>
        <v>43736932.827657372</v>
      </c>
      <c r="O511" s="17">
        <f ca="1">(Assumptions!$B$16 / 252)*F510</f>
        <v>3754.148337709431</v>
      </c>
      <c r="P511" s="17">
        <f t="shared" ca="1" si="102"/>
        <v>7507.8281007058149</v>
      </c>
      <c r="Q511" s="16">
        <f t="shared" si="103"/>
        <v>0</v>
      </c>
      <c r="R511" s="17">
        <f t="shared" si="104"/>
        <v>0</v>
      </c>
      <c r="S511" s="19">
        <f t="shared" si="105"/>
        <v>0</v>
      </c>
      <c r="T511" s="20">
        <f ca="1">IF(AND(S511=1,F510&gt;D510),[1]Assumptions!$B$19*(F510-D510),0)</f>
        <v>0</v>
      </c>
      <c r="U511" s="21">
        <f ca="1">OFFSET(Assumptions!$B$6,U$1-1,0)*$E511</f>
        <v>9470384.496613957</v>
      </c>
      <c r="V511" s="21">
        <f ca="1">OFFSET(Assumptions!$B$6,V$1-1,0)*$E511</f>
        <v>11837980.620767446</v>
      </c>
      <c r="W511" s="21">
        <f ca="1">OFFSET(Assumptions!$B$6,W$1-1,0)*$E511</f>
        <v>5918990.3103837231</v>
      </c>
      <c r="X511" s="21">
        <f ca="1">OFFSET(Assumptions!$B$6,X$1-1,0)*$E511</f>
        <v>0</v>
      </c>
      <c r="Y511" s="21">
        <f ca="1">OFFSET(Assumptions!$B$6,Y$1-1,0)*$E511</f>
        <v>0</v>
      </c>
      <c r="Z511" s="21">
        <f ca="1">OFFSET(Assumptions!$B$6,Z$1-1,0)*$E511</f>
        <v>23675961.241534892</v>
      </c>
      <c r="AA511" s="21">
        <f ca="1">OFFSET(Assumptions!$B$6,AA$1-1,0)*$E511</f>
        <v>23675961.241534892</v>
      </c>
      <c r="AB511" s="21">
        <f ca="1">OFFSET(Assumptions!$B$6,AB$1-1,0)*$E511</f>
        <v>43800528.29683955</v>
      </c>
      <c r="AC511" s="24">
        <f t="shared" si="108"/>
        <v>0</v>
      </c>
      <c r="AD511" s="24">
        <f t="shared" si="111"/>
        <v>0</v>
      </c>
      <c r="AE511" s="24">
        <f t="shared" si="111"/>
        <v>0</v>
      </c>
      <c r="AF511" s="24">
        <f t="shared" si="111"/>
        <v>0</v>
      </c>
      <c r="AG511" s="24">
        <f t="shared" si="110"/>
        <v>0</v>
      </c>
      <c r="AH511" s="24">
        <f t="shared" si="110"/>
        <v>0</v>
      </c>
      <c r="AI511" s="24">
        <f t="shared" si="110"/>
        <v>0</v>
      </c>
      <c r="AJ511" s="24">
        <f t="shared" si="106"/>
        <v>0</v>
      </c>
      <c r="AK511" s="26">
        <f t="shared" ca="1" si="107"/>
        <v>9.8621689027833526E-4</v>
      </c>
      <c r="AL511" s="34">
        <f t="shared" ca="1" si="109"/>
        <v>0.18372298379573571</v>
      </c>
    </row>
    <row r="512" spans="1:38" x14ac:dyDescent="0.25">
      <c r="A512" s="4">
        <f t="shared" si="98"/>
        <v>3</v>
      </c>
      <c r="B512" s="4">
        <f t="shared" si="99"/>
        <v>2014</v>
      </c>
      <c r="C512" s="9">
        <v>41705</v>
      </c>
      <c r="D512" s="12">
        <f ca="1">(1+Returns!E512)*D511</f>
        <v>117273072.17935218</v>
      </c>
      <c r="E512" s="12">
        <f t="shared" ca="1" si="100"/>
        <v>118464928.27288905</v>
      </c>
      <c r="F512" s="12">
        <f t="shared" ca="1" si="101"/>
        <v>118453662.59404613</v>
      </c>
      <c r="G512" s="14">
        <f ca="1">G511*(1+Returns!G512)+AC512</f>
        <v>9554737.2781875301</v>
      </c>
      <c r="H512" s="14">
        <f ca="1">H511*(1+Returns!H512)+AD512</f>
        <v>11846386.364463653</v>
      </c>
      <c r="I512" s="14">
        <f ca="1">I511*(1+Returns!I512)+AE512</f>
        <v>5923528.6870731935</v>
      </c>
      <c r="J512" s="14">
        <f ca="1">J511*(1+Returns!J512)+AF512</f>
        <v>0</v>
      </c>
      <c r="K512" s="14">
        <f ca="1">K511*(1+Returns!K512)+AG512</f>
        <v>0</v>
      </c>
      <c r="L512" s="14">
        <f ca="1">L511*(1+Returns!L512)+AH512</f>
        <v>23692638.198694225</v>
      </c>
      <c r="M512" s="14">
        <f ca="1">M511*(1+Returns!M512)+AI512</f>
        <v>23693310.251856435</v>
      </c>
      <c r="N512" s="14">
        <f ca="1">N511*(1+Returns!N512)+AJ512-R512-T512</f>
        <v>43754327.492614023</v>
      </c>
      <c r="O512" s="17">
        <f ca="1">(Assumptions!$B$16 / 252)*F511</f>
        <v>3757.85074220869</v>
      </c>
      <c r="P512" s="17">
        <f t="shared" ca="1" si="102"/>
        <v>11265.678842914505</v>
      </c>
      <c r="Q512" s="16">
        <f t="shared" si="103"/>
        <v>0</v>
      </c>
      <c r="R512" s="17">
        <f t="shared" si="104"/>
        <v>0</v>
      </c>
      <c r="S512" s="19">
        <f t="shared" si="105"/>
        <v>0</v>
      </c>
      <c r="T512" s="20">
        <f ca="1">IF(AND(S512=1,F511&gt;D511),[1]Assumptions!$B$19*(F511-D511),0)</f>
        <v>0</v>
      </c>
      <c r="U512" s="21">
        <f ca="1">OFFSET(Assumptions!$B$6,U$1-1,0)*$E512</f>
        <v>9477194.2618311234</v>
      </c>
      <c r="V512" s="21">
        <f ca="1">OFFSET(Assumptions!$B$6,V$1-1,0)*$E512</f>
        <v>11846492.827288905</v>
      </c>
      <c r="W512" s="21">
        <f ca="1">OFFSET(Assumptions!$B$6,W$1-1,0)*$E512</f>
        <v>5923246.4136444526</v>
      </c>
      <c r="X512" s="21">
        <f ca="1">OFFSET(Assumptions!$B$6,X$1-1,0)*$E512</f>
        <v>0</v>
      </c>
      <c r="Y512" s="21">
        <f ca="1">OFFSET(Assumptions!$B$6,Y$1-1,0)*$E512</f>
        <v>0</v>
      </c>
      <c r="Z512" s="21">
        <f ca="1">OFFSET(Assumptions!$B$6,Z$1-1,0)*$E512</f>
        <v>23692985.65457781</v>
      </c>
      <c r="AA512" s="21">
        <f ca="1">OFFSET(Assumptions!$B$6,AA$1-1,0)*$E512</f>
        <v>23692985.65457781</v>
      </c>
      <c r="AB512" s="21">
        <f ca="1">OFFSET(Assumptions!$B$6,AB$1-1,0)*$E512</f>
        <v>43832023.460968949</v>
      </c>
      <c r="AC512" s="24">
        <f t="shared" si="108"/>
        <v>0</v>
      </c>
      <c r="AD512" s="24">
        <f t="shared" si="111"/>
        <v>0</v>
      </c>
      <c r="AE512" s="24">
        <f t="shared" si="111"/>
        <v>0</v>
      </c>
      <c r="AF512" s="24">
        <f t="shared" si="111"/>
        <v>0</v>
      </c>
      <c r="AG512" s="24">
        <f t="shared" si="110"/>
        <v>0</v>
      </c>
      <c r="AH512" s="24">
        <f t="shared" si="110"/>
        <v>0</v>
      </c>
      <c r="AI512" s="24">
        <f t="shared" si="110"/>
        <v>0</v>
      </c>
      <c r="AJ512" s="24">
        <f t="shared" si="106"/>
        <v>0</v>
      </c>
      <c r="AK512" s="26">
        <f t="shared" ca="1" si="107"/>
        <v>6.8735857617197027E-4</v>
      </c>
      <c r="AL512" s="34">
        <f t="shared" ca="1" si="109"/>
        <v>0.1845366259404595</v>
      </c>
    </row>
    <row r="513" spans="1:38" x14ac:dyDescent="0.25">
      <c r="A513" s="4">
        <f t="shared" si="98"/>
        <v>3</v>
      </c>
      <c r="B513" s="4">
        <f t="shared" si="99"/>
        <v>2014</v>
      </c>
      <c r="C513" s="9">
        <v>41708</v>
      </c>
      <c r="D513" s="12">
        <f ca="1">(1+Returns!E513)*D512</f>
        <v>117319757.41665606</v>
      </c>
      <c r="E513" s="12">
        <f t="shared" ca="1" si="100"/>
        <v>118444913.09565583</v>
      </c>
      <c r="F513" s="12">
        <f t="shared" ca="1" si="101"/>
        <v>118429886.98307978</v>
      </c>
      <c r="G513" s="14">
        <f ca="1">G512*(1+Returns!G513)+AC513</f>
        <v>9489906.0787652768</v>
      </c>
      <c r="H513" s="14">
        <f ca="1">H512*(1+Returns!H513)+AD513</f>
        <v>11851326.162479166</v>
      </c>
      <c r="I513" s="14">
        <f ca="1">I512*(1+Returns!I513)+AE513</f>
        <v>5926110.1391059216</v>
      </c>
      <c r="J513" s="14">
        <f ca="1">J512*(1+Returns!J513)+AF513</f>
        <v>0</v>
      </c>
      <c r="K513" s="14">
        <f ca="1">K512*(1+Returns!K513)+AG513</f>
        <v>0</v>
      </c>
      <c r="L513" s="14">
        <f ca="1">L512*(1+Returns!L513)+AH513</f>
        <v>23702473.060278244</v>
      </c>
      <c r="M513" s="14">
        <f ca="1">M512*(1+Returns!M513)+AI513</f>
        <v>23703368.579404708</v>
      </c>
      <c r="N513" s="14">
        <f ca="1">N512*(1+Returns!N513)+AJ513-R513-T513</f>
        <v>43771729.075622521</v>
      </c>
      <c r="O513" s="17">
        <f ca="1">(Assumptions!$B$16 / 252)*F512</f>
        <v>3760.4337331443216</v>
      </c>
      <c r="P513" s="17">
        <f t="shared" ca="1" si="102"/>
        <v>15026.112576058827</v>
      </c>
      <c r="Q513" s="16">
        <f t="shared" si="103"/>
        <v>0</v>
      </c>
      <c r="R513" s="17">
        <f t="shared" si="104"/>
        <v>0</v>
      </c>
      <c r="S513" s="19">
        <f t="shared" si="105"/>
        <v>0</v>
      </c>
      <c r="T513" s="20">
        <f ca="1">IF(AND(S513=1,F512&gt;D512),[1]Assumptions!$B$19*(F512-D512),0)</f>
        <v>0</v>
      </c>
      <c r="U513" s="21">
        <f ca="1">OFFSET(Assumptions!$B$6,U$1-1,0)*$E513</f>
        <v>9475593.0476524662</v>
      </c>
      <c r="V513" s="21">
        <f ca="1">OFFSET(Assumptions!$B$6,V$1-1,0)*$E513</f>
        <v>11844491.309565583</v>
      </c>
      <c r="W513" s="21">
        <f ca="1">OFFSET(Assumptions!$B$6,W$1-1,0)*$E513</f>
        <v>5922245.6547827916</v>
      </c>
      <c r="X513" s="21">
        <f ca="1">OFFSET(Assumptions!$B$6,X$1-1,0)*$E513</f>
        <v>0</v>
      </c>
      <c r="Y513" s="21">
        <f ca="1">OFFSET(Assumptions!$B$6,Y$1-1,0)*$E513</f>
        <v>0</v>
      </c>
      <c r="Z513" s="21">
        <f ca="1">OFFSET(Assumptions!$B$6,Z$1-1,0)*$E513</f>
        <v>23688982.619131166</v>
      </c>
      <c r="AA513" s="21">
        <f ca="1">OFFSET(Assumptions!$B$6,AA$1-1,0)*$E513</f>
        <v>23688982.619131166</v>
      </c>
      <c r="AB513" s="21">
        <f ca="1">OFFSET(Assumptions!$B$6,AB$1-1,0)*$E513</f>
        <v>43824617.845392659</v>
      </c>
      <c r="AC513" s="24">
        <f t="shared" si="108"/>
        <v>0</v>
      </c>
      <c r="AD513" s="24">
        <f t="shared" si="111"/>
        <v>0</v>
      </c>
      <c r="AE513" s="24">
        <f t="shared" si="111"/>
        <v>0</v>
      </c>
      <c r="AF513" s="24">
        <f t="shared" si="111"/>
        <v>0</v>
      </c>
      <c r="AG513" s="24">
        <f t="shared" si="110"/>
        <v>0</v>
      </c>
      <c r="AH513" s="24">
        <f t="shared" si="110"/>
        <v>0</v>
      </c>
      <c r="AI513" s="24">
        <f t="shared" si="110"/>
        <v>0</v>
      </c>
      <c r="AJ513" s="24">
        <f t="shared" si="106"/>
        <v>0</v>
      </c>
      <c r="AK513" s="26">
        <f t="shared" ca="1" si="107"/>
        <v>-2.0071655401521227E-4</v>
      </c>
      <c r="AL513" s="34">
        <f t="shared" ca="1" si="109"/>
        <v>0.18429886983079591</v>
      </c>
    </row>
    <row r="514" spans="1:38" x14ac:dyDescent="0.25">
      <c r="A514" s="4">
        <f t="shared" si="98"/>
        <v>3</v>
      </c>
      <c r="B514" s="4">
        <f t="shared" si="99"/>
        <v>2014</v>
      </c>
      <c r="C514" s="9">
        <v>41709</v>
      </c>
      <c r="D514" s="12">
        <f ca="1">(1+Returns!E514)*D513</f>
        <v>117366461.23888606</v>
      </c>
      <c r="E514" s="12">
        <f t="shared" ca="1" si="100"/>
        <v>118450552.80538613</v>
      </c>
      <c r="F514" s="12">
        <f t="shared" ca="1" si="101"/>
        <v>118431767.01385823</v>
      </c>
      <c r="G514" s="14">
        <f ca="1">G513*(1+Returns!G514)+AC514</f>
        <v>9450711.3082302921</v>
      </c>
      <c r="H514" s="14">
        <f ca="1">H513*(1+Returns!H514)+AD514</f>
        <v>11856268.020329947</v>
      </c>
      <c r="I514" s="14">
        <f ca="1">I513*(1+Returns!I514)+AE514</f>
        <v>5928692.7161259586</v>
      </c>
      <c r="J514" s="14">
        <f ca="1">J513*(1+Returns!J514)+AF514</f>
        <v>0</v>
      </c>
      <c r="K514" s="14">
        <f ca="1">K513*(1+Returns!K514)+AG514</f>
        <v>0</v>
      </c>
      <c r="L514" s="14">
        <f ca="1">L513*(1+Returns!L514)+AH514</f>
        <v>23712312.004333012</v>
      </c>
      <c r="M514" s="14">
        <f ca="1">M513*(1+Returns!M514)+AI514</f>
        <v>23713431.176932652</v>
      </c>
      <c r="N514" s="14">
        <f ca="1">N513*(1+Returns!N514)+AJ514-R514-T514</f>
        <v>43789137.579434253</v>
      </c>
      <c r="O514" s="17">
        <f ca="1">(Assumptions!$B$16 / 252)*F513</f>
        <v>3759.6789518438022</v>
      </c>
      <c r="P514" s="17">
        <f t="shared" ca="1" si="102"/>
        <v>18785.791527902631</v>
      </c>
      <c r="Q514" s="16">
        <f t="shared" si="103"/>
        <v>0</v>
      </c>
      <c r="R514" s="17">
        <f t="shared" si="104"/>
        <v>0</v>
      </c>
      <c r="S514" s="19">
        <f t="shared" si="105"/>
        <v>0</v>
      </c>
      <c r="T514" s="20">
        <f ca="1">IF(AND(S514=1,F513&gt;D513),[1]Assumptions!$B$19*(F513-D513),0)</f>
        <v>0</v>
      </c>
      <c r="U514" s="21">
        <f ca="1">OFFSET(Assumptions!$B$6,U$1-1,0)*$E514</f>
        <v>9476044.2244308908</v>
      </c>
      <c r="V514" s="21">
        <f ca="1">OFFSET(Assumptions!$B$6,V$1-1,0)*$E514</f>
        <v>11845055.280538613</v>
      </c>
      <c r="W514" s="21">
        <f ca="1">OFFSET(Assumptions!$B$6,W$1-1,0)*$E514</f>
        <v>5922527.6402693065</v>
      </c>
      <c r="X514" s="21">
        <f ca="1">OFFSET(Assumptions!$B$6,X$1-1,0)*$E514</f>
        <v>0</v>
      </c>
      <c r="Y514" s="21">
        <f ca="1">OFFSET(Assumptions!$B$6,Y$1-1,0)*$E514</f>
        <v>0</v>
      </c>
      <c r="Z514" s="21">
        <f ca="1">OFFSET(Assumptions!$B$6,Z$1-1,0)*$E514</f>
        <v>23690110.561077226</v>
      </c>
      <c r="AA514" s="21">
        <f ca="1">OFFSET(Assumptions!$B$6,AA$1-1,0)*$E514</f>
        <v>23690110.561077226</v>
      </c>
      <c r="AB514" s="21">
        <f ca="1">OFFSET(Assumptions!$B$6,AB$1-1,0)*$E514</f>
        <v>43826704.537992865</v>
      </c>
      <c r="AC514" s="24">
        <f t="shared" si="108"/>
        <v>0</v>
      </c>
      <c r="AD514" s="24">
        <f t="shared" si="111"/>
        <v>0</v>
      </c>
      <c r="AE514" s="24">
        <f t="shared" si="111"/>
        <v>0</v>
      </c>
      <c r="AF514" s="24">
        <f t="shared" si="111"/>
        <v>0</v>
      </c>
      <c r="AG514" s="24">
        <f t="shared" si="110"/>
        <v>0</v>
      </c>
      <c r="AH514" s="24">
        <f t="shared" si="110"/>
        <v>0</v>
      </c>
      <c r="AI514" s="24">
        <f t="shared" si="110"/>
        <v>0</v>
      </c>
      <c r="AJ514" s="24">
        <f t="shared" si="106"/>
        <v>0</v>
      </c>
      <c r="AK514" s="26">
        <f t="shared" ca="1" si="107"/>
        <v>1.587463119601118E-5</v>
      </c>
      <c r="AL514" s="34">
        <f t="shared" ca="1" si="109"/>
        <v>0.18431767013858025</v>
      </c>
    </row>
    <row r="515" spans="1:38" x14ac:dyDescent="0.25">
      <c r="A515" s="4">
        <f t="shared" si="98"/>
        <v>3</v>
      </c>
      <c r="B515" s="4">
        <f t="shared" si="99"/>
        <v>2014</v>
      </c>
      <c r="C515" s="9">
        <v>41710</v>
      </c>
      <c r="D515" s="12">
        <f ca="1">(1+Returns!E515)*D514</f>
        <v>117413183.65344065</v>
      </c>
      <c r="E515" s="12">
        <f t="shared" ca="1" si="100"/>
        <v>118438782.90189621</v>
      </c>
      <c r="F515" s="12">
        <f t="shared" ca="1" si="101"/>
        <v>118416237.37173295</v>
      </c>
      <c r="G515" s="14">
        <f ca="1">G514*(1+Returns!G515)+AC515</f>
        <v>9394088.4587898944</v>
      </c>
      <c r="H515" s="14">
        <f ca="1">H514*(1+Returns!H515)+AD515</f>
        <v>11861211.938874923</v>
      </c>
      <c r="I515" s="14">
        <f ca="1">I514*(1+Returns!I515)+AE515</f>
        <v>5931276.4186235694</v>
      </c>
      <c r="J515" s="14">
        <f ca="1">J514*(1+Returns!J515)+AF515</f>
        <v>0</v>
      </c>
      <c r="K515" s="14">
        <f ca="1">K514*(1+Returns!K515)+AG515</f>
        <v>0</v>
      </c>
      <c r="L515" s="14">
        <f ca="1">L514*(1+Returns!L515)+AH515</f>
        <v>23722155.032553166</v>
      </c>
      <c r="M515" s="14">
        <f ca="1">M514*(1+Returns!M515)+AI515</f>
        <v>23723498.046252962</v>
      </c>
      <c r="N515" s="14">
        <f ca="1">N514*(1+Returns!N515)+AJ515-R515-T515</f>
        <v>43806553.006801702</v>
      </c>
      <c r="O515" s="17">
        <f ca="1">(Assumptions!$B$16 / 252)*F514</f>
        <v>3759.7386353605784</v>
      </c>
      <c r="P515" s="17">
        <f t="shared" ca="1" si="102"/>
        <v>22545.530163263211</v>
      </c>
      <c r="Q515" s="16">
        <f t="shared" si="103"/>
        <v>0</v>
      </c>
      <c r="R515" s="17">
        <f t="shared" si="104"/>
        <v>0</v>
      </c>
      <c r="S515" s="19">
        <f t="shared" si="105"/>
        <v>0</v>
      </c>
      <c r="T515" s="20">
        <f ca="1">IF(AND(S515=1,F514&gt;D514),[1]Assumptions!$B$19*(F514-D514),0)</f>
        <v>0</v>
      </c>
      <c r="U515" s="21">
        <f ca="1">OFFSET(Assumptions!$B$6,U$1-1,0)*$E515</f>
        <v>9475102.6321516968</v>
      </c>
      <c r="V515" s="21">
        <f ca="1">OFFSET(Assumptions!$B$6,V$1-1,0)*$E515</f>
        <v>11843878.290189622</v>
      </c>
      <c r="W515" s="21">
        <f ca="1">OFFSET(Assumptions!$B$6,W$1-1,0)*$E515</f>
        <v>5921939.145094811</v>
      </c>
      <c r="X515" s="21">
        <f ca="1">OFFSET(Assumptions!$B$6,X$1-1,0)*$E515</f>
        <v>0</v>
      </c>
      <c r="Y515" s="21">
        <f ca="1">OFFSET(Assumptions!$B$6,Y$1-1,0)*$E515</f>
        <v>0</v>
      </c>
      <c r="Z515" s="21">
        <f ca="1">OFFSET(Assumptions!$B$6,Z$1-1,0)*$E515</f>
        <v>23687756.580379244</v>
      </c>
      <c r="AA515" s="21">
        <f ca="1">OFFSET(Assumptions!$B$6,AA$1-1,0)*$E515</f>
        <v>23687756.580379244</v>
      </c>
      <c r="AB515" s="21">
        <f ca="1">OFFSET(Assumptions!$B$6,AB$1-1,0)*$E515</f>
        <v>43822349.673701599</v>
      </c>
      <c r="AC515" s="24">
        <f t="shared" si="108"/>
        <v>0</v>
      </c>
      <c r="AD515" s="24">
        <f t="shared" si="111"/>
        <v>0</v>
      </c>
      <c r="AE515" s="24">
        <f t="shared" si="111"/>
        <v>0</v>
      </c>
      <c r="AF515" s="24">
        <f t="shared" si="111"/>
        <v>0</v>
      </c>
      <c r="AG515" s="24">
        <f t="shared" si="110"/>
        <v>0</v>
      </c>
      <c r="AH515" s="24">
        <f t="shared" si="110"/>
        <v>0</v>
      </c>
      <c r="AI515" s="24">
        <f t="shared" si="110"/>
        <v>0</v>
      </c>
      <c r="AJ515" s="24">
        <f t="shared" si="106"/>
        <v>0</v>
      </c>
      <c r="AK515" s="26">
        <f t="shared" ca="1" si="107"/>
        <v>-1.3112733616027494E-4</v>
      </c>
      <c r="AL515" s="34">
        <f t="shared" ca="1" si="109"/>
        <v>0.18416237371732747</v>
      </c>
    </row>
    <row r="516" spans="1:38" x14ac:dyDescent="0.25">
      <c r="A516" s="4">
        <f t="shared" ref="A516:A579" si="112">MONTH(C516)</f>
        <v>3</v>
      </c>
      <c r="B516" s="4">
        <f t="shared" ref="B516:B579" si="113">YEAR(C516)</f>
        <v>2014</v>
      </c>
      <c r="C516" s="9">
        <v>41711</v>
      </c>
      <c r="D516" s="12">
        <f ca="1">(1+Returns!E516)*D515</f>
        <v>117459924.66772126</v>
      </c>
      <c r="E516" s="12">
        <f t="shared" ref="E516:E579" ca="1" si="114">SUM(G516:N516)</f>
        <v>118523087.88661146</v>
      </c>
      <c r="F516" s="12">
        <f t="shared" ref="F516:F579" ca="1" si="115">E516-P516</f>
        <v>118496783.11081734</v>
      </c>
      <c r="G516" s="14">
        <f ca="1">G515*(1+Returns!G516)+AC516</f>
        <v>9433522.024257252</v>
      </c>
      <c r="H516" s="14">
        <f ca="1">H515*(1+Returns!H516)+AD516</f>
        <v>11866157.918973377</v>
      </c>
      <c r="I516" s="14">
        <f ca="1">I515*(1+Returns!I516)+AE516</f>
        <v>5933861.2470892342</v>
      </c>
      <c r="J516" s="14">
        <f ca="1">J515*(1+Returns!J516)+AF516</f>
        <v>0</v>
      </c>
      <c r="K516" s="14">
        <f ca="1">K515*(1+Returns!K516)+AG516</f>
        <v>0</v>
      </c>
      <c r="L516" s="14">
        <f ca="1">L515*(1+Returns!L516)+AH516</f>
        <v>23732002.146634057</v>
      </c>
      <c r="M516" s="14">
        <f ca="1">M515*(1+Returns!M516)+AI516</f>
        <v>23733569.189179111</v>
      </c>
      <c r="N516" s="14">
        <f ca="1">N515*(1+Returns!N516)+AJ516-R516-T516</f>
        <v>43823975.360478438</v>
      </c>
      <c r="O516" s="17">
        <f ca="1">(Assumptions!$B$16 / 252)*F515</f>
        <v>3759.2456308486649</v>
      </c>
      <c r="P516" s="17">
        <f t="shared" ca="1" si="102"/>
        <v>26304.775794111876</v>
      </c>
      <c r="Q516" s="16">
        <f t="shared" si="103"/>
        <v>0</v>
      </c>
      <c r="R516" s="17">
        <f t="shared" si="104"/>
        <v>0</v>
      </c>
      <c r="S516" s="19">
        <f t="shared" si="105"/>
        <v>0</v>
      </c>
      <c r="T516" s="20">
        <f ca="1">IF(AND(S516=1,F515&gt;D515),[1]Assumptions!$B$19*(F515-D515),0)</f>
        <v>0</v>
      </c>
      <c r="U516" s="21">
        <f ca="1">OFFSET(Assumptions!$B$6,U$1-1,0)*$E516</f>
        <v>9481847.0309289172</v>
      </c>
      <c r="V516" s="21">
        <f ca="1">OFFSET(Assumptions!$B$6,V$1-1,0)*$E516</f>
        <v>11852308.788661147</v>
      </c>
      <c r="W516" s="21">
        <f ca="1">OFFSET(Assumptions!$B$6,W$1-1,0)*$E516</f>
        <v>5926154.3943305733</v>
      </c>
      <c r="X516" s="21">
        <f ca="1">OFFSET(Assumptions!$B$6,X$1-1,0)*$E516</f>
        <v>0</v>
      </c>
      <c r="Y516" s="21">
        <f ca="1">OFFSET(Assumptions!$B$6,Y$1-1,0)*$E516</f>
        <v>0</v>
      </c>
      <c r="Z516" s="21">
        <f ca="1">OFFSET(Assumptions!$B$6,Z$1-1,0)*$E516</f>
        <v>23704617.577322293</v>
      </c>
      <c r="AA516" s="21">
        <f ca="1">OFFSET(Assumptions!$B$6,AA$1-1,0)*$E516</f>
        <v>23704617.577322293</v>
      </c>
      <c r="AB516" s="21">
        <f ca="1">OFFSET(Assumptions!$B$6,AB$1-1,0)*$E516</f>
        <v>43853542.518046238</v>
      </c>
      <c r="AC516" s="24">
        <f t="shared" si="108"/>
        <v>0</v>
      </c>
      <c r="AD516" s="24">
        <f t="shared" si="111"/>
        <v>0</v>
      </c>
      <c r="AE516" s="24">
        <f t="shared" si="111"/>
        <v>0</v>
      </c>
      <c r="AF516" s="24">
        <f t="shared" si="111"/>
        <v>0</v>
      </c>
      <c r="AG516" s="24">
        <f t="shared" si="110"/>
        <v>0</v>
      </c>
      <c r="AH516" s="24">
        <f t="shared" si="110"/>
        <v>0</v>
      </c>
      <c r="AI516" s="24">
        <f t="shared" si="110"/>
        <v>0</v>
      </c>
      <c r="AJ516" s="24">
        <f t="shared" si="106"/>
        <v>0</v>
      </c>
      <c r="AK516" s="26">
        <f t="shared" ca="1" si="107"/>
        <v>6.8019167702093597E-4</v>
      </c>
      <c r="AL516" s="34">
        <f t="shared" ca="1" si="109"/>
        <v>0.18496783110817128</v>
      </c>
    </row>
    <row r="517" spans="1:38" x14ac:dyDescent="0.25">
      <c r="A517" s="4">
        <f t="shared" si="112"/>
        <v>3</v>
      </c>
      <c r="B517" s="4">
        <f t="shared" si="113"/>
        <v>2014</v>
      </c>
      <c r="C517" s="9">
        <v>41712</v>
      </c>
      <c r="D517" s="12">
        <f ca="1">(1+Returns!E517)*D516</f>
        <v>117506684.28913224</v>
      </c>
      <c r="E517" s="12">
        <f t="shared" ca="1" si="114"/>
        <v>118555030.33794013</v>
      </c>
      <c r="F517" s="12">
        <f t="shared" ca="1" si="115"/>
        <v>118524963.75950758</v>
      </c>
      <c r="G517" s="14">
        <f ca="1">G516*(1+Returns!G517)+AC517</f>
        <v>9420574.5754253287</v>
      </c>
      <c r="H517" s="14">
        <f ca="1">H516*(1+Returns!H517)+AD517</f>
        <v>11871105.961484952</v>
      </c>
      <c r="I517" s="14">
        <f ca="1">I516*(1+Returns!I517)+AE517</f>
        <v>5936447.2020136444</v>
      </c>
      <c r="J517" s="14">
        <f ca="1">J516*(1+Returns!J517)+AF517</f>
        <v>0</v>
      </c>
      <c r="K517" s="14">
        <f ca="1">K516*(1+Returns!K517)+AG517</f>
        <v>0</v>
      </c>
      <c r="L517" s="14">
        <f ca="1">L516*(1+Returns!L517)+AH517</f>
        <v>23741853.348271731</v>
      </c>
      <c r="M517" s="14">
        <f ca="1">M516*(1+Returns!M517)+AI517</f>
        <v>23743644.607525337</v>
      </c>
      <c r="N517" s="14">
        <f ca="1">N516*(1+Returns!N517)+AJ517-R517-T517</f>
        <v>43841404.643219136</v>
      </c>
      <c r="O517" s="17">
        <f ca="1">(Assumptions!$B$16 / 252)*F516</f>
        <v>3761.8026384386458</v>
      </c>
      <c r="P517" s="17">
        <f t="shared" ref="P517:P580" ca="1" si="116">P516+O517-IF(Q517=1,P516,0)</f>
        <v>30066.578432550523</v>
      </c>
      <c r="Q517" s="16">
        <f t="shared" ref="Q517:Q580" si="117">IF(DAY(C517)&lt;DAY(C516),1,0)</f>
        <v>0</v>
      </c>
      <c r="R517" s="17">
        <f t="shared" ref="R517:R580" si="118">IF(Q517=1,P516,0)</f>
        <v>0</v>
      </c>
      <c r="S517" s="19">
        <f t="shared" ref="S517:S580" si="119">IF(AND(DAY(C517)&lt;DAY(C516),OR(MONTH(C517)=7,MONTH(C517)=1)),1,0)</f>
        <v>0</v>
      </c>
      <c r="T517" s="20">
        <f ca="1">IF(AND(S517=1,F516&gt;D516),[1]Assumptions!$B$19*(F516-D516),0)</f>
        <v>0</v>
      </c>
      <c r="U517" s="21">
        <f ca="1">OFFSET(Assumptions!$B$6,U$1-1,0)*$E517</f>
        <v>9484402.4270352107</v>
      </c>
      <c r="V517" s="21">
        <f ca="1">OFFSET(Assumptions!$B$6,V$1-1,0)*$E517</f>
        <v>11855503.033794014</v>
      </c>
      <c r="W517" s="21">
        <f ca="1">OFFSET(Assumptions!$B$6,W$1-1,0)*$E517</f>
        <v>5927751.5168970069</v>
      </c>
      <c r="X517" s="21">
        <f ca="1">OFFSET(Assumptions!$B$6,X$1-1,0)*$E517</f>
        <v>0</v>
      </c>
      <c r="Y517" s="21">
        <f ca="1">OFFSET(Assumptions!$B$6,Y$1-1,0)*$E517</f>
        <v>0</v>
      </c>
      <c r="Z517" s="21">
        <f ca="1">OFFSET(Assumptions!$B$6,Z$1-1,0)*$E517</f>
        <v>23711006.067588028</v>
      </c>
      <c r="AA517" s="21">
        <f ca="1">OFFSET(Assumptions!$B$6,AA$1-1,0)*$E517</f>
        <v>23711006.067588028</v>
      </c>
      <c r="AB517" s="21">
        <f ca="1">OFFSET(Assumptions!$B$6,AB$1-1,0)*$E517</f>
        <v>43865361.225037843</v>
      </c>
      <c r="AC517" s="24">
        <f t="shared" si="108"/>
        <v>0</v>
      </c>
      <c r="AD517" s="24">
        <f t="shared" si="111"/>
        <v>0</v>
      </c>
      <c r="AE517" s="24">
        <f t="shared" si="111"/>
        <v>0</v>
      </c>
      <c r="AF517" s="24">
        <f t="shared" si="111"/>
        <v>0</v>
      </c>
      <c r="AG517" s="24">
        <f t="shared" si="110"/>
        <v>0</v>
      </c>
      <c r="AH517" s="24">
        <f t="shared" si="110"/>
        <v>0</v>
      </c>
      <c r="AI517" s="24">
        <f t="shared" si="110"/>
        <v>0</v>
      </c>
      <c r="AJ517" s="24">
        <f t="shared" ref="AJ517:AJ580" si="120">-SUM(AC517:AI517)</f>
        <v>0</v>
      </c>
      <c r="AK517" s="26">
        <f t="shared" ref="AK517:AK580" ca="1" si="121">F517/F516-1</f>
        <v>2.3781783733212158E-4</v>
      </c>
      <c r="AL517" s="34">
        <f t="shared" ca="1" si="109"/>
        <v>0.18524963759507362</v>
      </c>
    </row>
    <row r="518" spans="1:38" x14ac:dyDescent="0.25">
      <c r="A518" s="4">
        <f t="shared" si="112"/>
        <v>3</v>
      </c>
      <c r="B518" s="4">
        <f t="shared" si="113"/>
        <v>2014</v>
      </c>
      <c r="C518" s="9">
        <v>41715</v>
      </c>
      <c r="D518" s="12">
        <f ca="1">(1+Returns!E518)*D517</f>
        <v>117553462.5250809</v>
      </c>
      <c r="E518" s="12">
        <f t="shared" ca="1" si="114"/>
        <v>118604925.34355345</v>
      </c>
      <c r="F518" s="12">
        <f t="shared" ca="1" si="115"/>
        <v>118571096.0678587</v>
      </c>
      <c r="G518" s="14">
        <f ca="1">G517*(1+Returns!G518)+AC518</f>
        <v>9425561.192346951</v>
      </c>
      <c r="H518" s="14">
        <f ca="1">H517*(1+Returns!H518)+AD518</f>
        <v>11876056.067269649</v>
      </c>
      <c r="I518" s="14">
        <f ca="1">I517*(1+Returns!I518)+AE518</f>
        <v>5939034.2838877076</v>
      </c>
      <c r="J518" s="14">
        <f ca="1">J517*(1+Returns!J518)+AF518</f>
        <v>0</v>
      </c>
      <c r="K518" s="14">
        <f ca="1">K517*(1+Returns!K518)+AG518</f>
        <v>0</v>
      </c>
      <c r="L518" s="14">
        <f ca="1">L517*(1+Returns!L518)+AH518</f>
        <v>23751708.639162943</v>
      </c>
      <c r="M518" s="14">
        <f ca="1">M517*(1+Returns!M518)+AI518</f>
        <v>23753724.303106651</v>
      </c>
      <c r="N518" s="14">
        <f ca="1">N517*(1+Returns!N518)+AJ518-R518-T518</f>
        <v>43858840.857779562</v>
      </c>
      <c r="O518" s="17">
        <f ca="1">(Assumptions!$B$16 / 252)*F517</f>
        <v>3762.6972622065896</v>
      </c>
      <c r="P518" s="17">
        <f t="shared" ca="1" si="116"/>
        <v>33829.275694757111</v>
      </c>
      <c r="Q518" s="16">
        <f t="shared" si="117"/>
        <v>0</v>
      </c>
      <c r="R518" s="17">
        <f t="shared" si="118"/>
        <v>0</v>
      </c>
      <c r="S518" s="19">
        <f t="shared" si="119"/>
        <v>0</v>
      </c>
      <c r="T518" s="20">
        <f ca="1">IF(AND(S518=1,F517&gt;D517),[1]Assumptions!$B$19*(F517-D517),0)</f>
        <v>0</v>
      </c>
      <c r="U518" s="21">
        <f ca="1">OFFSET(Assumptions!$B$6,U$1-1,0)*$E518</f>
        <v>9488394.0274842773</v>
      </c>
      <c r="V518" s="21">
        <f ca="1">OFFSET(Assumptions!$B$6,V$1-1,0)*$E518</f>
        <v>11860492.534355346</v>
      </c>
      <c r="W518" s="21">
        <f ca="1">OFFSET(Assumptions!$B$6,W$1-1,0)*$E518</f>
        <v>5930246.2671776731</v>
      </c>
      <c r="X518" s="21">
        <f ca="1">OFFSET(Assumptions!$B$6,X$1-1,0)*$E518</f>
        <v>0</v>
      </c>
      <c r="Y518" s="21">
        <f ca="1">OFFSET(Assumptions!$B$6,Y$1-1,0)*$E518</f>
        <v>0</v>
      </c>
      <c r="Z518" s="21">
        <f ca="1">OFFSET(Assumptions!$B$6,Z$1-1,0)*$E518</f>
        <v>23720985.068710692</v>
      </c>
      <c r="AA518" s="21">
        <f ca="1">OFFSET(Assumptions!$B$6,AA$1-1,0)*$E518</f>
        <v>23720985.068710692</v>
      </c>
      <c r="AB518" s="21">
        <f ca="1">OFFSET(Assumptions!$B$6,AB$1-1,0)*$E518</f>
        <v>43883822.37711478</v>
      </c>
      <c r="AC518" s="24">
        <f t="shared" ref="AC518:AC581" si="122">IF(Q518=1,U517-G517,0)</f>
        <v>0</v>
      </c>
      <c r="AD518" s="24">
        <f t="shared" si="111"/>
        <v>0</v>
      </c>
      <c r="AE518" s="24">
        <f t="shared" si="111"/>
        <v>0</v>
      </c>
      <c r="AF518" s="24">
        <f t="shared" si="111"/>
        <v>0</v>
      </c>
      <c r="AG518" s="24">
        <f t="shared" si="110"/>
        <v>0</v>
      </c>
      <c r="AH518" s="24">
        <f t="shared" si="110"/>
        <v>0</v>
      </c>
      <c r="AI518" s="24">
        <f t="shared" si="110"/>
        <v>0</v>
      </c>
      <c r="AJ518" s="24">
        <f t="shared" si="120"/>
        <v>0</v>
      </c>
      <c r="AK518" s="26">
        <f t="shared" ca="1" si="121"/>
        <v>3.8922018524911728E-4</v>
      </c>
      <c r="AL518" s="34">
        <f t="shared" ref="AL518:AL581" ca="1" si="123">(1+AK518)*(1+AL517)-1</f>
        <v>0.18571096067858472</v>
      </c>
    </row>
    <row r="519" spans="1:38" x14ac:dyDescent="0.25">
      <c r="A519" s="4">
        <f t="shared" si="112"/>
        <v>3</v>
      </c>
      <c r="B519" s="4">
        <f t="shared" si="113"/>
        <v>2014</v>
      </c>
      <c r="C519" s="9">
        <v>41716</v>
      </c>
      <c r="D519" s="12">
        <f ca="1">(1+Returns!E519)*D518</f>
        <v>117600259.38297752</v>
      </c>
      <c r="E519" s="12">
        <f t="shared" ca="1" si="114"/>
        <v>118605350.9382396</v>
      </c>
      <c r="F519" s="12">
        <f t="shared" ca="1" si="115"/>
        <v>118567757.50076492</v>
      </c>
      <c r="G519" s="14">
        <f ca="1">G518*(1+Returns!G519)+AC519</f>
        <v>9381059.9021886829</v>
      </c>
      <c r="H519" s="14">
        <f ca="1">H518*(1+Returns!H519)+AD519</f>
        <v>11881008.237187829</v>
      </c>
      <c r="I519" s="14">
        <f ca="1">I518*(1+Returns!I519)+AE519</f>
        <v>5941622.4932025438</v>
      </c>
      <c r="J519" s="14">
        <f ca="1">J518*(1+Returns!J519)+AF519</f>
        <v>0</v>
      </c>
      <c r="K519" s="14">
        <f ca="1">K518*(1+Returns!K519)+AG519</f>
        <v>0</v>
      </c>
      <c r="L519" s="14">
        <f ca="1">L518*(1+Returns!L519)+AH519</f>
        <v>23761568.021005146</v>
      </c>
      <c r="M519" s="14">
        <f ca="1">M518*(1+Returns!M519)+AI519</f>
        <v>23763808.277738828</v>
      </c>
      <c r="N519" s="14">
        <f ca="1">N518*(1+Returns!N519)+AJ519-R519-T519</f>
        <v>43876284.006916575</v>
      </c>
      <c r="O519" s="17">
        <f ca="1">(Assumptions!$B$16 / 252)*F518</f>
        <v>3764.161779932022</v>
      </c>
      <c r="P519" s="17">
        <f t="shared" ca="1" si="116"/>
        <v>37593.437474689134</v>
      </c>
      <c r="Q519" s="16">
        <f t="shared" si="117"/>
        <v>0</v>
      </c>
      <c r="R519" s="17">
        <f t="shared" si="118"/>
        <v>0</v>
      </c>
      <c r="S519" s="19">
        <f t="shared" si="119"/>
        <v>0</v>
      </c>
      <c r="T519" s="20">
        <f ca="1">IF(AND(S519=1,F518&gt;D518),[1]Assumptions!$B$19*(F518-D518),0)</f>
        <v>0</v>
      </c>
      <c r="U519" s="21">
        <f ca="1">OFFSET(Assumptions!$B$6,U$1-1,0)*$E519</f>
        <v>9488428.075059168</v>
      </c>
      <c r="V519" s="21">
        <f ca="1">OFFSET(Assumptions!$B$6,V$1-1,0)*$E519</f>
        <v>11860535.093823962</v>
      </c>
      <c r="W519" s="21">
        <f ca="1">OFFSET(Assumptions!$B$6,W$1-1,0)*$E519</f>
        <v>5930267.546911981</v>
      </c>
      <c r="X519" s="21">
        <f ca="1">OFFSET(Assumptions!$B$6,X$1-1,0)*$E519</f>
        <v>0</v>
      </c>
      <c r="Y519" s="21">
        <f ca="1">OFFSET(Assumptions!$B$6,Y$1-1,0)*$E519</f>
        <v>0</v>
      </c>
      <c r="Z519" s="21">
        <f ca="1">OFFSET(Assumptions!$B$6,Z$1-1,0)*$E519</f>
        <v>23721070.187647924</v>
      </c>
      <c r="AA519" s="21">
        <f ca="1">OFFSET(Assumptions!$B$6,AA$1-1,0)*$E519</f>
        <v>23721070.187647924</v>
      </c>
      <c r="AB519" s="21">
        <f ca="1">OFFSET(Assumptions!$B$6,AB$1-1,0)*$E519</f>
        <v>43883979.847148649</v>
      </c>
      <c r="AC519" s="24">
        <f t="shared" si="122"/>
        <v>0</v>
      </c>
      <c r="AD519" s="24">
        <f t="shared" si="111"/>
        <v>0</v>
      </c>
      <c r="AE519" s="24">
        <f t="shared" si="111"/>
        <v>0</v>
      </c>
      <c r="AF519" s="24">
        <f t="shared" si="111"/>
        <v>0</v>
      </c>
      <c r="AG519" s="24">
        <f t="shared" si="110"/>
        <v>0</v>
      </c>
      <c r="AH519" s="24">
        <f t="shared" si="110"/>
        <v>0</v>
      </c>
      <c r="AI519" s="24">
        <f t="shared" si="110"/>
        <v>0</v>
      </c>
      <c r="AJ519" s="24">
        <f t="shared" si="120"/>
        <v>0</v>
      </c>
      <c r="AK519" s="26">
        <f t="shared" ca="1" si="121"/>
        <v>-2.8156668905765514E-5</v>
      </c>
      <c r="AL519" s="34">
        <f t="shared" ca="1" si="123"/>
        <v>0.18567757500764692</v>
      </c>
    </row>
    <row r="520" spans="1:38" x14ac:dyDescent="0.25">
      <c r="A520" s="4">
        <f t="shared" si="112"/>
        <v>3</v>
      </c>
      <c r="B520" s="4">
        <f t="shared" si="113"/>
        <v>2014</v>
      </c>
      <c r="C520" s="9">
        <v>41717</v>
      </c>
      <c r="D520" s="12">
        <f ca="1">(1+Returns!E520)*D519</f>
        <v>117647074.87023529</v>
      </c>
      <c r="E520" s="12">
        <f t="shared" ca="1" si="114"/>
        <v>118634819.27371117</v>
      </c>
      <c r="F520" s="12">
        <f t="shared" ca="1" si="115"/>
        <v>118593461.7804428</v>
      </c>
      <c r="G520" s="14">
        <f ca="1">G519*(1+Returns!G520)+AC520</f>
        <v>9365582.8490384296</v>
      </c>
      <c r="H520" s="14">
        <f ca="1">H519*(1+Returns!H520)+AD520</f>
        <v>11885962.472100208</v>
      </c>
      <c r="I520" s="14">
        <f ca="1">I519*(1+Returns!I520)+AE520</f>
        <v>5944211.830449488</v>
      </c>
      <c r="J520" s="14">
        <f ca="1">J519*(1+Returns!J520)+AF520</f>
        <v>0</v>
      </c>
      <c r="K520" s="14">
        <f ca="1">K519*(1+Returns!K520)+AG520</f>
        <v>0</v>
      </c>
      <c r="L520" s="14">
        <f ca="1">L519*(1+Returns!L520)+AH520</f>
        <v>23771431.495496508</v>
      </c>
      <c r="M520" s="14">
        <f ca="1">M519*(1+Returns!M520)+AI520</f>
        <v>23773896.533238422</v>
      </c>
      <c r="N520" s="14">
        <f ca="1">N519*(1+Returns!N520)+AJ520-R520-T520</f>
        <v>43893734.093388133</v>
      </c>
      <c r="O520" s="17">
        <f ca="1">(Assumptions!$B$16 / 252)*F519</f>
        <v>3764.0557936750765</v>
      </c>
      <c r="P520" s="17">
        <f t="shared" ca="1" si="116"/>
        <v>41357.493268364211</v>
      </c>
      <c r="Q520" s="16">
        <f t="shared" si="117"/>
        <v>0</v>
      </c>
      <c r="R520" s="17">
        <f t="shared" si="118"/>
        <v>0</v>
      </c>
      <c r="S520" s="19">
        <f t="shared" si="119"/>
        <v>0</v>
      </c>
      <c r="T520" s="20">
        <f ca="1">IF(AND(S520=1,F519&gt;D519),[1]Assumptions!$B$19*(F519-D519),0)</f>
        <v>0</v>
      </c>
      <c r="U520" s="21">
        <f ca="1">OFFSET(Assumptions!$B$6,U$1-1,0)*$E520</f>
        <v>9490785.5418968946</v>
      </c>
      <c r="V520" s="21">
        <f ca="1">OFFSET(Assumptions!$B$6,V$1-1,0)*$E520</f>
        <v>11863481.927371118</v>
      </c>
      <c r="W520" s="21">
        <f ca="1">OFFSET(Assumptions!$B$6,W$1-1,0)*$E520</f>
        <v>5931740.9636855591</v>
      </c>
      <c r="X520" s="21">
        <f ca="1">OFFSET(Assumptions!$B$6,X$1-1,0)*$E520</f>
        <v>0</v>
      </c>
      <c r="Y520" s="21">
        <f ca="1">OFFSET(Assumptions!$B$6,Y$1-1,0)*$E520</f>
        <v>0</v>
      </c>
      <c r="Z520" s="21">
        <f ca="1">OFFSET(Assumptions!$B$6,Z$1-1,0)*$E520</f>
        <v>23726963.854742236</v>
      </c>
      <c r="AA520" s="21">
        <f ca="1">OFFSET(Assumptions!$B$6,AA$1-1,0)*$E520</f>
        <v>23726963.854742236</v>
      </c>
      <c r="AB520" s="21">
        <f ca="1">OFFSET(Assumptions!$B$6,AB$1-1,0)*$E520</f>
        <v>43894883.131273136</v>
      </c>
      <c r="AC520" s="24">
        <f t="shared" si="122"/>
        <v>0</v>
      </c>
      <c r="AD520" s="24">
        <f t="shared" si="111"/>
        <v>0</v>
      </c>
      <c r="AE520" s="24">
        <f t="shared" si="111"/>
        <v>0</v>
      </c>
      <c r="AF520" s="24">
        <f t="shared" si="111"/>
        <v>0</v>
      </c>
      <c r="AG520" s="24">
        <f t="shared" si="110"/>
        <v>0</v>
      </c>
      <c r="AH520" s="24">
        <f t="shared" si="110"/>
        <v>0</v>
      </c>
      <c r="AI520" s="24">
        <f t="shared" si="110"/>
        <v>0</v>
      </c>
      <c r="AJ520" s="24">
        <f t="shared" si="120"/>
        <v>0</v>
      </c>
      <c r="AK520" s="26">
        <f t="shared" ca="1" si="121"/>
        <v>2.1678979361405837E-4</v>
      </c>
      <c r="AL520" s="34">
        <f t="shared" ca="1" si="123"/>
        <v>0.18593461780442566</v>
      </c>
    </row>
    <row r="521" spans="1:38" x14ac:dyDescent="0.25">
      <c r="A521" s="4">
        <f t="shared" si="112"/>
        <v>3</v>
      </c>
      <c r="B521" s="4">
        <f t="shared" si="113"/>
        <v>2014</v>
      </c>
      <c r="C521" s="9">
        <v>41718</v>
      </c>
      <c r="D521" s="12">
        <f ca="1">(1+Returns!E521)*D520</f>
        <v>117694077.22958745</v>
      </c>
      <c r="E521" s="12">
        <f t="shared" ca="1" si="114"/>
        <v>118668498.7259098</v>
      </c>
      <c r="F521" s="12">
        <f t="shared" ca="1" si="115"/>
        <v>118623376.36083888</v>
      </c>
      <c r="G521" s="14">
        <f ca="1">G520*(1+Returns!G521)+AC521</f>
        <v>9354137.1588228419</v>
      </c>
      <c r="H521" s="14">
        <f ca="1">H520*(1+Returns!H521)+AD521</f>
        <v>11890936.535078641</v>
      </c>
      <c r="I521" s="14">
        <f ca="1">I520*(1+Returns!I521)+AE521</f>
        <v>5946811.5581770083</v>
      </c>
      <c r="J521" s="14">
        <f ca="1">J520*(1+Returns!J521)+AF521</f>
        <v>0</v>
      </c>
      <c r="K521" s="14">
        <f ca="1">K520*(1+Returns!K521)+AG521</f>
        <v>0</v>
      </c>
      <c r="L521" s="14">
        <f ca="1">L520*(1+Returns!L521)+AH521</f>
        <v>23781334.435619183</v>
      </c>
      <c r="M521" s="14">
        <f ca="1">M520*(1+Returns!M521)+AI521</f>
        <v>23784025.207015995</v>
      </c>
      <c r="N521" s="14">
        <f ca="1">N520*(1+Returns!N521)+AJ521-R521-T521</f>
        <v>43911253.831196137</v>
      </c>
      <c r="O521" s="17">
        <f ca="1">(Assumptions!$B$16 / 252)*F520</f>
        <v>3764.8718025537396</v>
      </c>
      <c r="P521" s="17">
        <f t="shared" ca="1" si="116"/>
        <v>45122.365070917949</v>
      </c>
      <c r="Q521" s="16">
        <f t="shared" si="117"/>
        <v>0</v>
      </c>
      <c r="R521" s="17">
        <f t="shared" si="118"/>
        <v>0</v>
      </c>
      <c r="S521" s="19">
        <f t="shared" si="119"/>
        <v>0</v>
      </c>
      <c r="T521" s="20">
        <f ca="1">IF(AND(S521=1,F520&gt;D520),[1]Assumptions!$B$19*(F520-D520),0)</f>
        <v>0</v>
      </c>
      <c r="U521" s="21">
        <f ca="1">OFFSET(Assumptions!$B$6,U$1-1,0)*$E521</f>
        <v>9493479.8980727848</v>
      </c>
      <c r="V521" s="21">
        <f ca="1">OFFSET(Assumptions!$B$6,V$1-1,0)*$E521</f>
        <v>11866849.872590981</v>
      </c>
      <c r="W521" s="21">
        <f ca="1">OFFSET(Assumptions!$B$6,W$1-1,0)*$E521</f>
        <v>5933424.9362954907</v>
      </c>
      <c r="X521" s="21">
        <f ca="1">OFFSET(Assumptions!$B$6,X$1-1,0)*$E521</f>
        <v>0</v>
      </c>
      <c r="Y521" s="21">
        <f ca="1">OFFSET(Assumptions!$B$6,Y$1-1,0)*$E521</f>
        <v>0</v>
      </c>
      <c r="Z521" s="21">
        <f ca="1">OFFSET(Assumptions!$B$6,Z$1-1,0)*$E521</f>
        <v>23733699.745181963</v>
      </c>
      <c r="AA521" s="21">
        <f ca="1">OFFSET(Assumptions!$B$6,AA$1-1,0)*$E521</f>
        <v>23733699.745181963</v>
      </c>
      <c r="AB521" s="21">
        <f ca="1">OFFSET(Assumptions!$B$6,AB$1-1,0)*$E521</f>
        <v>43907344.528586626</v>
      </c>
      <c r="AC521" s="24">
        <f t="shared" si="122"/>
        <v>0</v>
      </c>
      <c r="AD521" s="24">
        <f t="shared" si="111"/>
        <v>0</v>
      </c>
      <c r="AE521" s="24">
        <f t="shared" si="111"/>
        <v>0</v>
      </c>
      <c r="AF521" s="24">
        <f t="shared" si="111"/>
        <v>0</v>
      </c>
      <c r="AG521" s="24">
        <f t="shared" si="110"/>
        <v>0</v>
      </c>
      <c r="AH521" s="24">
        <f t="shared" si="110"/>
        <v>0</v>
      </c>
      <c r="AI521" s="24">
        <f t="shared" si="110"/>
        <v>0</v>
      </c>
      <c r="AJ521" s="24">
        <f t="shared" si="120"/>
        <v>0</v>
      </c>
      <c r="AK521" s="26">
        <f t="shared" ca="1" si="121"/>
        <v>2.5224476920526762E-4</v>
      </c>
      <c r="AL521" s="34">
        <f t="shared" ca="1" si="123"/>
        <v>0.18623376360838617</v>
      </c>
    </row>
    <row r="522" spans="1:38" x14ac:dyDescent="0.25">
      <c r="A522" s="4">
        <f t="shared" si="112"/>
        <v>3</v>
      </c>
      <c r="B522" s="4">
        <f t="shared" si="113"/>
        <v>2014</v>
      </c>
      <c r="C522" s="9">
        <v>41719</v>
      </c>
      <c r="D522" s="12">
        <f ca="1">(1+Returns!E522)*D521</f>
        <v>117741098.36732221</v>
      </c>
      <c r="E522" s="12">
        <f t="shared" ca="1" si="114"/>
        <v>118622189.17622948</v>
      </c>
      <c r="F522" s="12">
        <f t="shared" ca="1" si="115"/>
        <v>118573300.98968679</v>
      </c>
      <c r="G522" s="14">
        <f ca="1">G521*(1+Returns!G522)+AC522</f>
        <v>9262683.8146398719</v>
      </c>
      <c r="H522" s="14">
        <f ca="1">H521*(1+Returns!H522)+AD522</f>
        <v>11895912.679613581</v>
      </c>
      <c r="I522" s="14">
        <f ca="1">I521*(1+Returns!I522)+AE522</f>
        <v>5949412.4229071196</v>
      </c>
      <c r="J522" s="14">
        <f ca="1">J521*(1+Returns!J522)+AF522</f>
        <v>0</v>
      </c>
      <c r="K522" s="14">
        <f ca="1">K521*(1+Returns!K522)+AG522</f>
        <v>0</v>
      </c>
      <c r="L522" s="14">
        <f ca="1">L521*(1+Returns!L522)+AH522</f>
        <v>23791241.501207467</v>
      </c>
      <c r="M522" s="14">
        <f ca="1">M521*(1+Returns!M522)+AI522</f>
        <v>23794158.196032021</v>
      </c>
      <c r="N522" s="14">
        <f ca="1">N521*(1+Returns!N522)+AJ522-R522-T522</f>
        <v>43928780.56182941</v>
      </c>
      <c r="O522" s="17">
        <f ca="1">(Assumptions!$B$16 / 252)*F521</f>
        <v>3765.8214717726623</v>
      </c>
      <c r="P522" s="17">
        <f t="shared" ca="1" si="116"/>
        <v>48888.186542690615</v>
      </c>
      <c r="Q522" s="16">
        <f t="shared" si="117"/>
        <v>0</v>
      </c>
      <c r="R522" s="17">
        <f t="shared" si="118"/>
        <v>0</v>
      </c>
      <c r="S522" s="19">
        <f t="shared" si="119"/>
        <v>0</v>
      </c>
      <c r="T522" s="20">
        <f ca="1">IF(AND(S522=1,F521&gt;D521),[1]Assumptions!$B$19*(F521-D521),0)</f>
        <v>0</v>
      </c>
      <c r="U522" s="21">
        <f ca="1">OFFSET(Assumptions!$B$6,U$1-1,0)*$E522</f>
        <v>9489775.1340983585</v>
      </c>
      <c r="V522" s="21">
        <f ca="1">OFFSET(Assumptions!$B$6,V$1-1,0)*$E522</f>
        <v>11862218.917622948</v>
      </c>
      <c r="W522" s="21">
        <f ca="1">OFFSET(Assumptions!$B$6,W$1-1,0)*$E522</f>
        <v>5931109.458811474</v>
      </c>
      <c r="X522" s="21">
        <f ca="1">OFFSET(Assumptions!$B$6,X$1-1,0)*$E522</f>
        <v>0</v>
      </c>
      <c r="Y522" s="21">
        <f ca="1">OFFSET(Assumptions!$B$6,Y$1-1,0)*$E522</f>
        <v>0</v>
      </c>
      <c r="Z522" s="21">
        <f ca="1">OFFSET(Assumptions!$B$6,Z$1-1,0)*$E522</f>
        <v>23724437.835245896</v>
      </c>
      <c r="AA522" s="21">
        <f ca="1">OFFSET(Assumptions!$B$6,AA$1-1,0)*$E522</f>
        <v>23724437.835245896</v>
      </c>
      <c r="AB522" s="21">
        <f ca="1">OFFSET(Assumptions!$B$6,AB$1-1,0)*$E522</f>
        <v>43890209.995204903</v>
      </c>
      <c r="AC522" s="24">
        <f t="shared" si="122"/>
        <v>0</v>
      </c>
      <c r="AD522" s="24">
        <f t="shared" si="111"/>
        <v>0</v>
      </c>
      <c r="AE522" s="24">
        <f t="shared" si="111"/>
        <v>0</v>
      </c>
      <c r="AF522" s="24">
        <f t="shared" si="111"/>
        <v>0</v>
      </c>
      <c r="AG522" s="24">
        <f t="shared" si="110"/>
        <v>0</v>
      </c>
      <c r="AH522" s="24">
        <f t="shared" si="110"/>
        <v>0</v>
      </c>
      <c r="AI522" s="24">
        <f t="shared" si="110"/>
        <v>0</v>
      </c>
      <c r="AJ522" s="24">
        <f t="shared" si="120"/>
        <v>0</v>
      </c>
      <c r="AK522" s="26">
        <f t="shared" ca="1" si="121"/>
        <v>-4.2213746302222077E-4</v>
      </c>
      <c r="AL522" s="34">
        <f t="shared" ca="1" si="123"/>
        <v>0.18573300989686525</v>
      </c>
    </row>
    <row r="523" spans="1:38" x14ac:dyDescent="0.25">
      <c r="A523" s="4">
        <f t="shared" si="112"/>
        <v>3</v>
      </c>
      <c r="B523" s="4">
        <f t="shared" si="113"/>
        <v>2014</v>
      </c>
      <c r="C523" s="9">
        <v>41722</v>
      </c>
      <c r="D523" s="12">
        <f ca="1">(1+Returns!E523)*D522</f>
        <v>117788138.29094192</v>
      </c>
      <c r="E523" s="12">
        <f t="shared" ca="1" si="114"/>
        <v>118619380.1648161</v>
      </c>
      <c r="F523" s="12">
        <f t="shared" ca="1" si="115"/>
        <v>118566727.74649596</v>
      </c>
      <c r="G523" s="14">
        <f ca="1">G522*(1+Returns!G523)+AC523</f>
        <v>9214712.3489188533</v>
      </c>
      <c r="H523" s="14">
        <f ca="1">H522*(1+Returns!H523)+AD523</f>
        <v>11900890.906576121</v>
      </c>
      <c r="I523" s="14">
        <f ca="1">I522*(1+Returns!I523)+AE523</f>
        <v>5952014.4251370961</v>
      </c>
      <c r="J523" s="14">
        <f ca="1">J522*(1+Returns!J523)+AF523</f>
        <v>0</v>
      </c>
      <c r="K523" s="14">
        <f ca="1">K522*(1+Returns!K523)+AG523</f>
        <v>0</v>
      </c>
      <c r="L523" s="14">
        <f ca="1">L522*(1+Returns!L523)+AH523</f>
        <v>23801152.693979986</v>
      </c>
      <c r="M523" s="14">
        <f ca="1">M522*(1+Returns!M523)+AI523</f>
        <v>23804295.502124973</v>
      </c>
      <c r="N523" s="14">
        <f ca="1">N522*(1+Returns!N523)+AJ523-R523-T523</f>
        <v>43946314.288079068</v>
      </c>
      <c r="O523" s="17">
        <f ca="1">(Assumptions!$B$16 / 252)*F522</f>
        <v>3764.231777450374</v>
      </c>
      <c r="P523" s="17">
        <f t="shared" ca="1" si="116"/>
        <v>52652.418320140991</v>
      </c>
      <c r="Q523" s="16">
        <f t="shared" si="117"/>
        <v>0</v>
      </c>
      <c r="R523" s="17">
        <f t="shared" si="118"/>
        <v>0</v>
      </c>
      <c r="S523" s="19">
        <f t="shared" si="119"/>
        <v>0</v>
      </c>
      <c r="T523" s="20">
        <f ca="1">IF(AND(S523=1,F522&gt;D522),[1]Assumptions!$B$19*(F522-D522),0)</f>
        <v>0</v>
      </c>
      <c r="U523" s="21">
        <f ca="1">OFFSET(Assumptions!$B$6,U$1-1,0)*$E523</f>
        <v>9489550.4131852873</v>
      </c>
      <c r="V523" s="21">
        <f ca="1">OFFSET(Assumptions!$B$6,V$1-1,0)*$E523</f>
        <v>11861938.01648161</v>
      </c>
      <c r="W523" s="21">
        <f ca="1">OFFSET(Assumptions!$B$6,W$1-1,0)*$E523</f>
        <v>5930969.008240805</v>
      </c>
      <c r="X523" s="21">
        <f ca="1">OFFSET(Assumptions!$B$6,X$1-1,0)*$E523</f>
        <v>0</v>
      </c>
      <c r="Y523" s="21">
        <f ca="1">OFFSET(Assumptions!$B$6,Y$1-1,0)*$E523</f>
        <v>0</v>
      </c>
      <c r="Z523" s="21">
        <f ca="1">OFFSET(Assumptions!$B$6,Z$1-1,0)*$E523</f>
        <v>23723876.03296322</v>
      </c>
      <c r="AA523" s="21">
        <f ca="1">OFFSET(Assumptions!$B$6,AA$1-1,0)*$E523</f>
        <v>23723876.03296322</v>
      </c>
      <c r="AB523" s="21">
        <f ca="1">OFFSET(Assumptions!$B$6,AB$1-1,0)*$E523</f>
        <v>43889170.660981953</v>
      </c>
      <c r="AC523" s="24">
        <f t="shared" si="122"/>
        <v>0</v>
      </c>
      <c r="AD523" s="24">
        <f t="shared" si="111"/>
        <v>0</v>
      </c>
      <c r="AE523" s="24">
        <f t="shared" si="111"/>
        <v>0</v>
      </c>
      <c r="AF523" s="24">
        <f t="shared" si="111"/>
        <v>0</v>
      </c>
      <c r="AG523" s="24">
        <f t="shared" si="110"/>
        <v>0</v>
      </c>
      <c r="AH523" s="24">
        <f t="shared" si="110"/>
        <v>0</v>
      </c>
      <c r="AI523" s="24">
        <f t="shared" si="110"/>
        <v>0</v>
      </c>
      <c r="AJ523" s="24">
        <f t="shared" si="120"/>
        <v>0</v>
      </c>
      <c r="AK523" s="26">
        <f t="shared" ca="1" si="121"/>
        <v>-5.5436115347751169E-5</v>
      </c>
      <c r="AL523" s="34">
        <f t="shared" ca="1" si="123"/>
        <v>0.18566727746495704</v>
      </c>
    </row>
    <row r="524" spans="1:38" x14ac:dyDescent="0.25">
      <c r="A524" s="4">
        <f t="shared" si="112"/>
        <v>3</v>
      </c>
      <c r="B524" s="4">
        <f t="shared" si="113"/>
        <v>2014</v>
      </c>
      <c r="C524" s="9">
        <v>41723</v>
      </c>
      <c r="D524" s="12">
        <f ca="1">(1+Returns!E524)*D523</f>
        <v>117835197.00795192</v>
      </c>
      <c r="E524" s="12">
        <f t="shared" ca="1" si="114"/>
        <v>118722335.99631819</v>
      </c>
      <c r="F524" s="12">
        <f t="shared" ca="1" si="115"/>
        <v>118665919.55489498</v>
      </c>
      <c r="G524" s="14">
        <f ca="1">G523*(1+Returns!G524)+AC524</f>
        <v>9272487.0585885271</v>
      </c>
      <c r="H524" s="14">
        <f ca="1">H523*(1+Returns!H524)+AD524</f>
        <v>11905871.216837719</v>
      </c>
      <c r="I524" s="14">
        <f ca="1">I523*(1+Returns!I524)+AE524</f>
        <v>5954617.5653644288</v>
      </c>
      <c r="J524" s="14">
        <f ca="1">J523*(1+Returns!J524)+AF524</f>
        <v>0</v>
      </c>
      <c r="K524" s="14">
        <f ca="1">K523*(1+Returns!K524)+AG524</f>
        <v>0</v>
      </c>
      <c r="L524" s="14">
        <f ca="1">L523*(1+Returns!L524)+AH524</f>
        <v>23811068.015656084</v>
      </c>
      <c r="M524" s="14">
        <f ca="1">M523*(1+Returns!M524)+AI524</f>
        <v>23814437.127134103</v>
      </c>
      <c r="N524" s="14">
        <f ca="1">N523*(1+Returns!N524)+AJ524-R524-T524</f>
        <v>43963855.012737334</v>
      </c>
      <c r="O524" s="17">
        <f ca="1">(Assumptions!$B$16 / 252)*F523</f>
        <v>3764.0231030633636</v>
      </c>
      <c r="P524" s="17">
        <f t="shared" ca="1" si="116"/>
        <v>56416.441423204356</v>
      </c>
      <c r="Q524" s="16">
        <f t="shared" si="117"/>
        <v>0</v>
      </c>
      <c r="R524" s="17">
        <f t="shared" si="118"/>
        <v>0</v>
      </c>
      <c r="S524" s="19">
        <f t="shared" si="119"/>
        <v>0</v>
      </c>
      <c r="T524" s="20">
        <f ca="1">IF(AND(S524=1,F523&gt;D523),[1]Assumptions!$B$19*(F523-D523),0)</f>
        <v>0</v>
      </c>
      <c r="U524" s="21">
        <f ca="1">OFFSET(Assumptions!$B$6,U$1-1,0)*$E524</f>
        <v>9497786.8797054552</v>
      </c>
      <c r="V524" s="21">
        <f ca="1">OFFSET(Assumptions!$B$6,V$1-1,0)*$E524</f>
        <v>11872233.59963182</v>
      </c>
      <c r="W524" s="21">
        <f ca="1">OFFSET(Assumptions!$B$6,W$1-1,0)*$E524</f>
        <v>5936116.7998159099</v>
      </c>
      <c r="X524" s="21">
        <f ca="1">OFFSET(Assumptions!$B$6,X$1-1,0)*$E524</f>
        <v>0</v>
      </c>
      <c r="Y524" s="21">
        <f ca="1">OFFSET(Assumptions!$B$6,Y$1-1,0)*$E524</f>
        <v>0</v>
      </c>
      <c r="Z524" s="21">
        <f ca="1">OFFSET(Assumptions!$B$6,Z$1-1,0)*$E524</f>
        <v>23744467.19926364</v>
      </c>
      <c r="AA524" s="21">
        <f ca="1">OFFSET(Assumptions!$B$6,AA$1-1,0)*$E524</f>
        <v>23744467.19926364</v>
      </c>
      <c r="AB524" s="21">
        <f ca="1">OFFSET(Assumptions!$B$6,AB$1-1,0)*$E524</f>
        <v>43927264.318637729</v>
      </c>
      <c r="AC524" s="24">
        <f t="shared" si="122"/>
        <v>0</v>
      </c>
      <c r="AD524" s="24">
        <f t="shared" si="111"/>
        <v>0</v>
      </c>
      <c r="AE524" s="24">
        <f t="shared" si="111"/>
        <v>0</v>
      </c>
      <c r="AF524" s="24">
        <f t="shared" si="111"/>
        <v>0</v>
      </c>
      <c r="AG524" s="24">
        <f t="shared" si="110"/>
        <v>0</v>
      </c>
      <c r="AH524" s="24">
        <f t="shared" si="110"/>
        <v>0</v>
      </c>
      <c r="AI524" s="24">
        <f t="shared" si="110"/>
        <v>0</v>
      </c>
      <c r="AJ524" s="24">
        <f t="shared" si="120"/>
        <v>0</v>
      </c>
      <c r="AK524" s="26">
        <f t="shared" ca="1" si="121"/>
        <v>8.3659058729446123E-4</v>
      </c>
      <c r="AL524" s="34">
        <f t="shared" ca="1" si="123"/>
        <v>0.18665919554894717</v>
      </c>
    </row>
    <row r="525" spans="1:38" x14ac:dyDescent="0.25">
      <c r="A525" s="4">
        <f t="shared" si="112"/>
        <v>3</v>
      </c>
      <c r="B525" s="4">
        <f t="shared" si="113"/>
        <v>2014</v>
      </c>
      <c r="C525" s="9">
        <v>41724</v>
      </c>
      <c r="D525" s="12">
        <f ca="1">(1+Returns!E525)*D524</f>
        <v>117882274.52586053</v>
      </c>
      <c r="E525" s="12">
        <f t="shared" ca="1" si="114"/>
        <v>118747094.35484143</v>
      </c>
      <c r="F525" s="12">
        <f t="shared" ca="1" si="115"/>
        <v>118686910.74136886</v>
      </c>
      <c r="G525" s="14">
        <f ca="1">G524*(1+Returns!G525)+AC525</f>
        <v>9252045.620031571</v>
      </c>
      <c r="H525" s="14">
        <f ca="1">H524*(1+Returns!H525)+AD525</f>
        <v>11910853.6112702</v>
      </c>
      <c r="I525" s="14">
        <f ca="1">I524*(1+Returns!I525)+AE525</f>
        <v>5957221.8440868249</v>
      </c>
      <c r="J525" s="14">
        <f ca="1">J524*(1+Returns!J525)+AF525</f>
        <v>0</v>
      </c>
      <c r="K525" s="14">
        <f ca="1">K524*(1+Returns!K525)+AG525</f>
        <v>0</v>
      </c>
      <c r="L525" s="14">
        <f ca="1">L524*(1+Returns!L525)+AH525</f>
        <v>23820987.46795582</v>
      </c>
      <c r="M525" s="14">
        <f ca="1">M524*(1+Returns!M525)+AI525</f>
        <v>23824583.072899453</v>
      </c>
      <c r="N525" s="14">
        <f ca="1">N524*(1+Returns!N525)+AJ525-R525-T525</f>
        <v>43981402.738597557</v>
      </c>
      <c r="O525" s="17">
        <f ca="1">(Assumptions!$B$16 / 252)*F524</f>
        <v>3767.1720493617454</v>
      </c>
      <c r="P525" s="17">
        <f t="shared" ca="1" si="116"/>
        <v>60183.613472566103</v>
      </c>
      <c r="Q525" s="16">
        <f t="shared" si="117"/>
        <v>0</v>
      </c>
      <c r="R525" s="17">
        <f t="shared" si="118"/>
        <v>0</v>
      </c>
      <c r="S525" s="19">
        <f t="shared" si="119"/>
        <v>0</v>
      </c>
      <c r="T525" s="20">
        <f ca="1">IF(AND(S525=1,F524&gt;D524),[1]Assumptions!$B$19*(F524-D524),0)</f>
        <v>0</v>
      </c>
      <c r="U525" s="21">
        <f ca="1">OFFSET(Assumptions!$B$6,U$1-1,0)*$E525</f>
        <v>9499767.5483873151</v>
      </c>
      <c r="V525" s="21">
        <f ca="1">OFFSET(Assumptions!$B$6,V$1-1,0)*$E525</f>
        <v>11874709.435484143</v>
      </c>
      <c r="W525" s="21">
        <f ca="1">OFFSET(Assumptions!$B$6,W$1-1,0)*$E525</f>
        <v>5937354.7177420715</v>
      </c>
      <c r="X525" s="21">
        <f ca="1">OFFSET(Assumptions!$B$6,X$1-1,0)*$E525</f>
        <v>0</v>
      </c>
      <c r="Y525" s="21">
        <f ca="1">OFFSET(Assumptions!$B$6,Y$1-1,0)*$E525</f>
        <v>0</v>
      </c>
      <c r="Z525" s="21">
        <f ca="1">OFFSET(Assumptions!$B$6,Z$1-1,0)*$E525</f>
        <v>23749418.870968286</v>
      </c>
      <c r="AA525" s="21">
        <f ca="1">OFFSET(Assumptions!$B$6,AA$1-1,0)*$E525</f>
        <v>23749418.870968286</v>
      </c>
      <c r="AB525" s="21">
        <f ca="1">OFFSET(Assumptions!$B$6,AB$1-1,0)*$E525</f>
        <v>43936424.911291324</v>
      </c>
      <c r="AC525" s="24">
        <f t="shared" si="122"/>
        <v>0</v>
      </c>
      <c r="AD525" s="24">
        <f t="shared" si="111"/>
        <v>0</v>
      </c>
      <c r="AE525" s="24">
        <f t="shared" si="111"/>
        <v>0</v>
      </c>
      <c r="AF525" s="24">
        <f t="shared" si="111"/>
        <v>0</v>
      </c>
      <c r="AG525" s="24">
        <f t="shared" si="110"/>
        <v>0</v>
      </c>
      <c r="AH525" s="24">
        <f t="shared" si="110"/>
        <v>0</v>
      </c>
      <c r="AI525" s="24">
        <f t="shared" si="110"/>
        <v>0</v>
      </c>
      <c r="AJ525" s="24">
        <f t="shared" si="120"/>
        <v>0</v>
      </c>
      <c r="AK525" s="26">
        <f t="shared" ca="1" si="121"/>
        <v>1.7689313454627431E-4</v>
      </c>
      <c r="AL525" s="34">
        <f t="shared" ca="1" si="123"/>
        <v>0.1868691074136859</v>
      </c>
    </row>
    <row r="526" spans="1:38" x14ac:dyDescent="0.25">
      <c r="A526" s="4">
        <f t="shared" si="112"/>
        <v>3</v>
      </c>
      <c r="B526" s="4">
        <f t="shared" si="113"/>
        <v>2014</v>
      </c>
      <c r="C526" s="9">
        <v>41725</v>
      </c>
      <c r="D526" s="12">
        <f ca="1">(1+Returns!E526)*D525</f>
        <v>117929370.85217911</v>
      </c>
      <c r="E526" s="12">
        <f t="shared" ca="1" si="114"/>
        <v>118782909.34951055</v>
      </c>
      <c r="F526" s="12">
        <f t="shared" ca="1" si="115"/>
        <v>118718957.89760175</v>
      </c>
      <c r="G526" s="14">
        <f ca="1">G525*(1+Returns!G526)+AC526</f>
        <v>9242642.134646574</v>
      </c>
      <c r="H526" s="14">
        <f ca="1">H525*(1+Returns!H526)+AD526</f>
        <v>11915838.090745753</v>
      </c>
      <c r="I526" s="14">
        <f ca="1">I525*(1+Returns!I526)+AE526</f>
        <v>5959827.2618022114</v>
      </c>
      <c r="J526" s="14">
        <f ca="1">J525*(1+Returns!J526)+AF526</f>
        <v>0</v>
      </c>
      <c r="K526" s="14">
        <f ca="1">K525*(1+Returns!K526)+AG526</f>
        <v>0</v>
      </c>
      <c r="L526" s="14">
        <f ca="1">L525*(1+Returns!L526)+AH526</f>
        <v>23830911.05259997</v>
      </c>
      <c r="M526" s="14">
        <f ca="1">M525*(1+Returns!M526)+AI526</f>
        <v>23834733.341261845</v>
      </c>
      <c r="N526" s="14">
        <f ca="1">N525*(1+Returns!N526)+AJ526-R526-T526</f>
        <v>43998957.468454197</v>
      </c>
      <c r="O526" s="17">
        <f ca="1">(Assumptions!$B$16 / 252)*F525</f>
        <v>3767.838436233932</v>
      </c>
      <c r="P526" s="17">
        <f t="shared" ca="1" si="116"/>
        <v>63951.451908800038</v>
      </c>
      <c r="Q526" s="16">
        <f t="shared" si="117"/>
        <v>0</v>
      </c>
      <c r="R526" s="17">
        <f t="shared" si="118"/>
        <v>0</v>
      </c>
      <c r="S526" s="19">
        <f t="shared" si="119"/>
        <v>0</v>
      </c>
      <c r="T526" s="20">
        <f ca="1">IF(AND(S526=1,F525&gt;D525),[1]Assumptions!$B$19*(F525-D525),0)</f>
        <v>0</v>
      </c>
      <c r="U526" s="21">
        <f ca="1">OFFSET(Assumptions!$B$6,U$1-1,0)*$E526</f>
        <v>9502632.747960845</v>
      </c>
      <c r="V526" s="21">
        <f ca="1">OFFSET(Assumptions!$B$6,V$1-1,0)*$E526</f>
        <v>11878290.934951056</v>
      </c>
      <c r="W526" s="21">
        <f ca="1">OFFSET(Assumptions!$B$6,W$1-1,0)*$E526</f>
        <v>5939145.4674755279</v>
      </c>
      <c r="X526" s="21">
        <f ca="1">OFFSET(Assumptions!$B$6,X$1-1,0)*$E526</f>
        <v>0</v>
      </c>
      <c r="Y526" s="21">
        <f ca="1">OFFSET(Assumptions!$B$6,Y$1-1,0)*$E526</f>
        <v>0</v>
      </c>
      <c r="Z526" s="21">
        <f ca="1">OFFSET(Assumptions!$B$6,Z$1-1,0)*$E526</f>
        <v>23756581.869902112</v>
      </c>
      <c r="AA526" s="21">
        <f ca="1">OFFSET(Assumptions!$B$6,AA$1-1,0)*$E526</f>
        <v>23756581.869902112</v>
      </c>
      <c r="AB526" s="21">
        <f ca="1">OFFSET(Assumptions!$B$6,AB$1-1,0)*$E526</f>
        <v>43949676.459318906</v>
      </c>
      <c r="AC526" s="24">
        <f t="shared" si="122"/>
        <v>0</v>
      </c>
      <c r="AD526" s="24">
        <f t="shared" si="111"/>
        <v>0</v>
      </c>
      <c r="AE526" s="24">
        <f t="shared" si="111"/>
        <v>0</v>
      </c>
      <c r="AF526" s="24">
        <f t="shared" si="111"/>
        <v>0</v>
      </c>
      <c r="AG526" s="24">
        <f t="shared" si="110"/>
        <v>0</v>
      </c>
      <c r="AH526" s="24">
        <f t="shared" si="110"/>
        <v>0</v>
      </c>
      <c r="AI526" s="24">
        <f t="shared" si="110"/>
        <v>0</v>
      </c>
      <c r="AJ526" s="24">
        <f t="shared" si="120"/>
        <v>0</v>
      </c>
      <c r="AK526" s="26">
        <f t="shared" ca="1" si="121"/>
        <v>2.7001424194716961E-4</v>
      </c>
      <c r="AL526" s="34">
        <f t="shared" ca="1" si="123"/>
        <v>0.18718957897601474</v>
      </c>
    </row>
    <row r="527" spans="1:38" x14ac:dyDescent="0.25">
      <c r="A527" s="4">
        <f t="shared" si="112"/>
        <v>3</v>
      </c>
      <c r="B527" s="4">
        <f t="shared" si="113"/>
        <v>2014</v>
      </c>
      <c r="C527" s="9">
        <v>41726</v>
      </c>
      <c r="D527" s="12">
        <f ca="1">(1+Returns!E527)*D526</f>
        <v>117976317.35542166</v>
      </c>
      <c r="E527" s="12">
        <f t="shared" ca="1" si="114"/>
        <v>118880708.57316743</v>
      </c>
      <c r="F527" s="12">
        <f t="shared" ca="1" si="115"/>
        <v>118812988.26545236</v>
      </c>
      <c r="G527" s="14">
        <f ca="1">G526*(1+Returns!G527)+AC527</f>
        <v>9295365.8302176148</v>
      </c>
      <c r="H527" s="14">
        <f ca="1">H526*(1+Returns!H527)+AD527</f>
        <v>11920806.849280458</v>
      </c>
      <c r="I527" s="14">
        <f ca="1">I526*(1+Returns!I527)+AE527</f>
        <v>5962424.5326204076</v>
      </c>
      <c r="J527" s="14">
        <f ca="1">J526*(1+Returns!J527)+AF527</f>
        <v>0</v>
      </c>
      <c r="K527" s="14">
        <f ca="1">K526*(1+Returns!K527)+AG527</f>
        <v>0</v>
      </c>
      <c r="L527" s="14">
        <f ca="1">L526*(1+Returns!L527)+AH527</f>
        <v>23840803.311522674</v>
      </c>
      <c r="M527" s="14">
        <f ca="1">M526*(1+Returns!M527)+AI527</f>
        <v>23844851.705999564</v>
      </c>
      <c r="N527" s="14">
        <f ca="1">N526*(1+Returns!N527)+AJ527-R527-T527</f>
        <v>44016456.343526706</v>
      </c>
      <c r="O527" s="17">
        <f ca="1">(Assumptions!$B$16 / 252)*F526</f>
        <v>3768.8558062730713</v>
      </c>
      <c r="P527" s="17">
        <f t="shared" ca="1" si="116"/>
        <v>67720.307715073111</v>
      </c>
      <c r="Q527" s="16">
        <f t="shared" si="117"/>
        <v>0</v>
      </c>
      <c r="R527" s="17">
        <f t="shared" si="118"/>
        <v>0</v>
      </c>
      <c r="S527" s="19">
        <f t="shared" si="119"/>
        <v>0</v>
      </c>
      <c r="T527" s="20">
        <f ca="1">IF(AND(S527=1,F526&gt;D526),[1]Assumptions!$B$19*(F526-D526),0)</f>
        <v>0</v>
      </c>
      <c r="U527" s="21">
        <f ca="1">OFFSET(Assumptions!$B$6,U$1-1,0)*$E527</f>
        <v>9510456.6858533937</v>
      </c>
      <c r="V527" s="21">
        <f ca="1">OFFSET(Assumptions!$B$6,V$1-1,0)*$E527</f>
        <v>11888070.857316744</v>
      </c>
      <c r="W527" s="21">
        <f ca="1">OFFSET(Assumptions!$B$6,W$1-1,0)*$E527</f>
        <v>5944035.4286583718</v>
      </c>
      <c r="X527" s="21">
        <f ca="1">OFFSET(Assumptions!$B$6,X$1-1,0)*$E527</f>
        <v>0</v>
      </c>
      <c r="Y527" s="21">
        <f ca="1">OFFSET(Assumptions!$B$6,Y$1-1,0)*$E527</f>
        <v>0</v>
      </c>
      <c r="Z527" s="21">
        <f ca="1">OFFSET(Assumptions!$B$6,Z$1-1,0)*$E527</f>
        <v>23776141.714633487</v>
      </c>
      <c r="AA527" s="21">
        <f ca="1">OFFSET(Assumptions!$B$6,AA$1-1,0)*$E527</f>
        <v>23776141.714633487</v>
      </c>
      <c r="AB527" s="21">
        <f ca="1">OFFSET(Assumptions!$B$6,AB$1-1,0)*$E527</f>
        <v>43985862.172071949</v>
      </c>
      <c r="AC527" s="24">
        <f t="shared" si="122"/>
        <v>0</v>
      </c>
      <c r="AD527" s="24">
        <f t="shared" si="111"/>
        <v>0</v>
      </c>
      <c r="AE527" s="24">
        <f t="shared" si="111"/>
        <v>0</v>
      </c>
      <c r="AF527" s="24">
        <f t="shared" si="111"/>
        <v>0</v>
      </c>
      <c r="AG527" s="24">
        <f t="shared" si="110"/>
        <v>0</v>
      </c>
      <c r="AH527" s="24">
        <f t="shared" si="110"/>
        <v>0</v>
      </c>
      <c r="AI527" s="24">
        <f t="shared" si="110"/>
        <v>0</v>
      </c>
      <c r="AJ527" s="24">
        <f t="shared" si="120"/>
        <v>0</v>
      </c>
      <c r="AK527" s="26">
        <f t="shared" ca="1" si="121"/>
        <v>7.9204172202818057E-4</v>
      </c>
      <c r="AL527" s="34">
        <f t="shared" ca="1" si="123"/>
        <v>0.1881298826545208</v>
      </c>
    </row>
    <row r="528" spans="1:38" x14ac:dyDescent="0.25">
      <c r="A528" s="4">
        <f t="shared" si="112"/>
        <v>3</v>
      </c>
      <c r="B528" s="4">
        <f t="shared" si="113"/>
        <v>2014</v>
      </c>
      <c r="C528" s="9">
        <v>41729</v>
      </c>
      <c r="D528" s="12">
        <f ca="1">(1+Returns!E528)*D527</f>
        <v>118023282.54759769</v>
      </c>
      <c r="E528" s="12">
        <f t="shared" ca="1" si="114"/>
        <v>118916204.2740044</v>
      </c>
      <c r="F528" s="12">
        <f t="shared" ca="1" si="115"/>
        <v>118844712.125392</v>
      </c>
      <c r="G528" s="14">
        <f ca="1">G527*(1+Returns!G528)+AC528</f>
        <v>9285767.4379155878</v>
      </c>
      <c r="H528" s="14">
        <f ca="1">H527*(1+Returns!H528)+AD528</f>
        <v>11925777.679726614</v>
      </c>
      <c r="I528" s="14">
        <f ca="1">I527*(1+Returns!I528)+AE528</f>
        <v>5965022.9353196817</v>
      </c>
      <c r="J528" s="14">
        <f ca="1">J527*(1+Returns!J528)+AF528</f>
        <v>0</v>
      </c>
      <c r="K528" s="14">
        <f ca="1">K527*(1+Returns!K528)+AG528</f>
        <v>0</v>
      </c>
      <c r="L528" s="14">
        <f ca="1">L527*(1+Returns!L528)+AH528</f>
        <v>23850699.676741876</v>
      </c>
      <c r="M528" s="14">
        <f ca="1">M527*(1+Returns!M528)+AI528</f>
        <v>23854974.366204049</v>
      </c>
      <c r="N528" s="14">
        <f ca="1">N527*(1+Returns!N528)+AJ528-R528-T528</f>
        <v>44033962.178096585</v>
      </c>
      <c r="O528" s="17">
        <f ca="1">(Assumptions!$B$16 / 252)*F527</f>
        <v>3771.8408973159476</v>
      </c>
      <c r="P528" s="17">
        <f t="shared" ca="1" si="116"/>
        <v>71492.148612389065</v>
      </c>
      <c r="Q528" s="16">
        <f t="shared" si="117"/>
        <v>0</v>
      </c>
      <c r="R528" s="17">
        <f t="shared" si="118"/>
        <v>0</v>
      </c>
      <c r="S528" s="19">
        <f t="shared" si="119"/>
        <v>0</v>
      </c>
      <c r="T528" s="20">
        <f ca="1">IF(AND(S528=1,F527&gt;D527),[1]Assumptions!$B$19*(F527-D527),0)</f>
        <v>0</v>
      </c>
      <c r="U528" s="21">
        <f ca="1">OFFSET(Assumptions!$B$6,U$1-1,0)*$E528</f>
        <v>9513296.3419203516</v>
      </c>
      <c r="V528" s="21">
        <f ca="1">OFFSET(Assumptions!$B$6,V$1-1,0)*$E528</f>
        <v>11891620.42740044</v>
      </c>
      <c r="W528" s="21">
        <f ca="1">OFFSET(Assumptions!$B$6,W$1-1,0)*$E528</f>
        <v>5945810.21370022</v>
      </c>
      <c r="X528" s="21">
        <f ca="1">OFFSET(Assumptions!$B$6,X$1-1,0)*$E528</f>
        <v>0</v>
      </c>
      <c r="Y528" s="21">
        <f ca="1">OFFSET(Assumptions!$B$6,Y$1-1,0)*$E528</f>
        <v>0</v>
      </c>
      <c r="Z528" s="21">
        <f ca="1">OFFSET(Assumptions!$B$6,Z$1-1,0)*$E528</f>
        <v>23783240.85480088</v>
      </c>
      <c r="AA528" s="21">
        <f ca="1">OFFSET(Assumptions!$B$6,AA$1-1,0)*$E528</f>
        <v>23783240.85480088</v>
      </c>
      <c r="AB528" s="21">
        <f ca="1">OFFSET(Assumptions!$B$6,AB$1-1,0)*$E528</f>
        <v>43998995.581381626</v>
      </c>
      <c r="AC528" s="24">
        <f t="shared" si="122"/>
        <v>0</v>
      </c>
      <c r="AD528" s="24">
        <f t="shared" si="111"/>
        <v>0</v>
      </c>
      <c r="AE528" s="24">
        <f t="shared" si="111"/>
        <v>0</v>
      </c>
      <c r="AF528" s="24">
        <f t="shared" si="111"/>
        <v>0</v>
      </c>
      <c r="AG528" s="24">
        <f t="shared" si="110"/>
        <v>0</v>
      </c>
      <c r="AH528" s="24">
        <f t="shared" si="110"/>
        <v>0</v>
      </c>
      <c r="AI528" s="24">
        <f t="shared" si="110"/>
        <v>0</v>
      </c>
      <c r="AJ528" s="24">
        <f t="shared" si="120"/>
        <v>0</v>
      </c>
      <c r="AK528" s="26">
        <f t="shared" ca="1" si="121"/>
        <v>2.6700666655044003E-4</v>
      </c>
      <c r="AL528" s="34">
        <f t="shared" ca="1" si="123"/>
        <v>0.18844712125391738</v>
      </c>
    </row>
    <row r="529" spans="1:38" x14ac:dyDescent="0.25">
      <c r="A529" s="4">
        <f t="shared" si="112"/>
        <v>4</v>
      </c>
      <c r="B529" s="4">
        <f t="shared" si="113"/>
        <v>2014</v>
      </c>
      <c r="C529" s="9">
        <v>41730</v>
      </c>
      <c r="D529" s="12">
        <f ca="1">(1+Returns!E529)*D528</f>
        <v>118070266.43614706</v>
      </c>
      <c r="E529" s="12">
        <f t="shared" ca="1" si="114"/>
        <v>118903267.52921622</v>
      </c>
      <c r="F529" s="12">
        <f t="shared" ca="1" si="115"/>
        <v>118899494.68121223</v>
      </c>
      <c r="G529" s="14">
        <f ca="1">G528*(1+Returns!G529)+AC529</f>
        <v>9526739.0798992515</v>
      </c>
      <c r="H529" s="14">
        <f ca="1">H528*(1+Returns!H529)+AD529</f>
        <v>11896593.330622006</v>
      </c>
      <c r="I529" s="14">
        <f ca="1">I528*(1+Returns!I529)+AE529</f>
        <v>5948409.7487738412</v>
      </c>
      <c r="J529" s="14">
        <f ca="1">J528*(1+Returns!J529)+AF529</f>
        <v>0</v>
      </c>
      <c r="K529" s="14">
        <f ca="1">K528*(1+Returns!K529)+AG529</f>
        <v>0</v>
      </c>
      <c r="L529" s="14">
        <f ca="1">L528*(1+Returns!L529)+AH529</f>
        <v>23793141.328021109</v>
      </c>
      <c r="M529" s="14">
        <f ca="1">M528*(1+Returns!M529)+AI529</f>
        <v>23793367.812295653</v>
      </c>
      <c r="N529" s="14">
        <f ca="1">N528*(1+Returns!N529)+AJ529-R529-T529</f>
        <v>43945016.229604349</v>
      </c>
      <c r="O529" s="17">
        <f ca="1">(Assumptions!$B$16 / 252)*F528</f>
        <v>3772.8480039806982</v>
      </c>
      <c r="P529" s="17">
        <f t="shared" ca="1" si="116"/>
        <v>3772.8480039807037</v>
      </c>
      <c r="Q529" s="16">
        <f t="shared" si="117"/>
        <v>1</v>
      </c>
      <c r="R529" s="17">
        <f t="shared" ca="1" si="118"/>
        <v>71492.148612389065</v>
      </c>
      <c r="S529" s="19">
        <f t="shared" si="119"/>
        <v>0</v>
      </c>
      <c r="T529" s="20">
        <f ca="1">IF(AND(S529=1,F528&gt;D528),[1]Assumptions!$B$19*(F528-D528),0)</f>
        <v>0</v>
      </c>
      <c r="U529" s="21">
        <f ca="1">OFFSET(Assumptions!$B$6,U$1-1,0)*$E529</f>
        <v>9512261.4023372978</v>
      </c>
      <c r="V529" s="21">
        <f ca="1">OFFSET(Assumptions!$B$6,V$1-1,0)*$E529</f>
        <v>11890326.752921622</v>
      </c>
      <c r="W529" s="21">
        <f ca="1">OFFSET(Assumptions!$B$6,W$1-1,0)*$E529</f>
        <v>5945163.3764608111</v>
      </c>
      <c r="X529" s="21">
        <f ca="1">OFFSET(Assumptions!$B$6,X$1-1,0)*$E529</f>
        <v>0</v>
      </c>
      <c r="Y529" s="21">
        <f ca="1">OFFSET(Assumptions!$B$6,Y$1-1,0)*$E529</f>
        <v>0</v>
      </c>
      <c r="Z529" s="21">
        <f ca="1">OFFSET(Assumptions!$B$6,Z$1-1,0)*$E529</f>
        <v>23780653.505843244</v>
      </c>
      <c r="AA529" s="21">
        <f ca="1">OFFSET(Assumptions!$B$6,AA$1-1,0)*$E529</f>
        <v>23780653.505843244</v>
      </c>
      <c r="AB529" s="21">
        <f ca="1">OFFSET(Assumptions!$B$6,AB$1-1,0)*$E529</f>
        <v>43994208.985809997</v>
      </c>
      <c r="AC529" s="24">
        <f t="shared" ca="1" si="122"/>
        <v>227528.90400476381</v>
      </c>
      <c r="AD529" s="24">
        <f t="shared" ca="1" si="111"/>
        <v>-34157.252326173708</v>
      </c>
      <c r="AE529" s="24">
        <f t="shared" ca="1" si="111"/>
        <v>-19212.721619461663</v>
      </c>
      <c r="AF529" s="24">
        <f t="shared" ca="1" si="111"/>
        <v>0</v>
      </c>
      <c r="AG529" s="24">
        <f t="shared" ca="1" si="110"/>
        <v>0</v>
      </c>
      <c r="AH529" s="24">
        <f t="shared" ca="1" si="110"/>
        <v>-67458.821940995753</v>
      </c>
      <c r="AI529" s="24">
        <f t="shared" ca="1" si="110"/>
        <v>-71733.511403169483</v>
      </c>
      <c r="AJ529" s="24">
        <f t="shared" ca="1" si="120"/>
        <v>-34966.596714963205</v>
      </c>
      <c r="AK529" s="26">
        <f t="shared" ca="1" si="121"/>
        <v>4.6095913600630034E-4</v>
      </c>
      <c r="AL529" s="34">
        <f t="shared" ca="1" si="123"/>
        <v>0.1889949468121197</v>
      </c>
    </row>
    <row r="530" spans="1:38" x14ac:dyDescent="0.25">
      <c r="A530" s="4">
        <f t="shared" si="112"/>
        <v>4</v>
      </c>
      <c r="B530" s="4">
        <f t="shared" si="113"/>
        <v>2014</v>
      </c>
      <c r="C530" s="9">
        <v>41731</v>
      </c>
      <c r="D530" s="12">
        <f ca="1">(1+Returns!E530)*D529</f>
        <v>118117269.02851263</v>
      </c>
      <c r="E530" s="12">
        <f t="shared" ca="1" si="114"/>
        <v>118960199.53348748</v>
      </c>
      <c r="F530" s="12">
        <f t="shared" ca="1" si="115"/>
        <v>118952652.09835076</v>
      </c>
      <c r="G530" s="14">
        <f ca="1">G529*(1+Returns!G530)+AC530</f>
        <v>9538663.2485138159</v>
      </c>
      <c r="H530" s="14">
        <f ca="1">H529*(1+Returns!H530)+AD530</f>
        <v>11901554.064327456</v>
      </c>
      <c r="I530" s="14">
        <f ca="1">I529*(1+Returns!I530)+AE530</f>
        <v>5951002.0438818196</v>
      </c>
      <c r="J530" s="14">
        <f ca="1">J529*(1+Returns!J530)+AF530</f>
        <v>0</v>
      </c>
      <c r="K530" s="14">
        <f ca="1">K529*(1+Returns!K530)+AG530</f>
        <v>0</v>
      </c>
      <c r="L530" s="14">
        <f ca="1">L529*(1+Returns!L530)+AH530</f>
        <v>23803017.908655468</v>
      </c>
      <c r="M530" s="14">
        <f ca="1">M529*(1+Returns!M530)+AI530</f>
        <v>23803468.616463102</v>
      </c>
      <c r="N530" s="14">
        <f ca="1">N529*(1+Returns!N530)+AJ530-R530-T530</f>
        <v>43962493.651645824</v>
      </c>
      <c r="O530" s="17">
        <f ca="1">(Assumptions!$B$16 / 252)*F529</f>
        <v>3774.5871327368959</v>
      </c>
      <c r="P530" s="17">
        <f t="shared" ca="1" si="116"/>
        <v>7547.4351367175996</v>
      </c>
      <c r="Q530" s="16">
        <f t="shared" si="117"/>
        <v>0</v>
      </c>
      <c r="R530" s="17">
        <f t="shared" si="118"/>
        <v>0</v>
      </c>
      <c r="S530" s="19">
        <f t="shared" si="119"/>
        <v>0</v>
      </c>
      <c r="T530" s="20">
        <f ca="1">IF(AND(S530=1,F529&gt;D529),[1]Assumptions!$B$19*(F529-D529),0)</f>
        <v>0</v>
      </c>
      <c r="U530" s="21">
        <f ca="1">OFFSET(Assumptions!$B$6,U$1-1,0)*$E530</f>
        <v>9516815.9626789987</v>
      </c>
      <c r="V530" s="21">
        <f ca="1">OFFSET(Assumptions!$B$6,V$1-1,0)*$E530</f>
        <v>11896019.953348748</v>
      </c>
      <c r="W530" s="21">
        <f ca="1">OFFSET(Assumptions!$B$6,W$1-1,0)*$E530</f>
        <v>5948009.9766743742</v>
      </c>
      <c r="X530" s="21">
        <f ca="1">OFFSET(Assumptions!$B$6,X$1-1,0)*$E530</f>
        <v>0</v>
      </c>
      <c r="Y530" s="21">
        <f ca="1">OFFSET(Assumptions!$B$6,Y$1-1,0)*$E530</f>
        <v>0</v>
      </c>
      <c r="Z530" s="21">
        <f ca="1">OFFSET(Assumptions!$B$6,Z$1-1,0)*$E530</f>
        <v>23792039.906697497</v>
      </c>
      <c r="AA530" s="21">
        <f ca="1">OFFSET(Assumptions!$B$6,AA$1-1,0)*$E530</f>
        <v>23792039.906697497</v>
      </c>
      <c r="AB530" s="21">
        <f ca="1">OFFSET(Assumptions!$B$6,AB$1-1,0)*$E530</f>
        <v>44015273.827390365</v>
      </c>
      <c r="AC530" s="24">
        <f t="shared" si="122"/>
        <v>0</v>
      </c>
      <c r="AD530" s="24">
        <f t="shared" si="111"/>
        <v>0</v>
      </c>
      <c r="AE530" s="24">
        <f t="shared" si="111"/>
        <v>0</v>
      </c>
      <c r="AF530" s="24">
        <f t="shared" si="111"/>
        <v>0</v>
      </c>
      <c r="AG530" s="24">
        <f t="shared" si="110"/>
        <v>0</v>
      </c>
      <c r="AH530" s="24">
        <f t="shared" si="110"/>
        <v>0</v>
      </c>
      <c r="AI530" s="24">
        <f t="shared" si="110"/>
        <v>0</v>
      </c>
      <c r="AJ530" s="24">
        <f t="shared" si="120"/>
        <v>0</v>
      </c>
      <c r="AK530" s="26">
        <f t="shared" ca="1" si="121"/>
        <v>4.4707857910619708E-4</v>
      </c>
      <c r="AL530" s="34">
        <f t="shared" ca="1" si="123"/>
        <v>0.18952652098350486</v>
      </c>
    </row>
    <row r="531" spans="1:38" x14ac:dyDescent="0.25">
      <c r="A531" s="4">
        <f t="shared" si="112"/>
        <v>4</v>
      </c>
      <c r="B531" s="4">
        <f t="shared" si="113"/>
        <v>2014</v>
      </c>
      <c r="C531" s="9">
        <v>41732</v>
      </c>
      <c r="D531" s="12">
        <f ca="1">(1+Returns!E531)*D530</f>
        <v>118164290.33214019</v>
      </c>
      <c r="E531" s="12">
        <f t="shared" ca="1" si="114"/>
        <v>118981983.17142656</v>
      </c>
      <c r="F531" s="12">
        <f t="shared" ca="1" si="115"/>
        <v>118970659.46162006</v>
      </c>
      <c r="G531" s="14">
        <f ca="1">G530*(1+Returns!G531)+AC531</f>
        <v>9515420.5137527008</v>
      </c>
      <c r="H531" s="14">
        <f ca="1">H530*(1+Returns!H531)+AD531</f>
        <v>11906516.866598099</v>
      </c>
      <c r="I531" s="14">
        <f ca="1">I530*(1+Returns!I531)+AE531</f>
        <v>5953595.4687024793</v>
      </c>
      <c r="J531" s="14">
        <f ca="1">J530*(1+Returns!J531)+AF531</f>
        <v>0</v>
      </c>
      <c r="K531" s="14">
        <f ca="1">K530*(1+Returns!K531)+AG531</f>
        <v>0</v>
      </c>
      <c r="L531" s="14">
        <f ca="1">L530*(1+Returns!L531)+AH531</f>
        <v>23812898.589078236</v>
      </c>
      <c r="M531" s="14">
        <f ca="1">M530*(1+Returns!M531)+AI531</f>
        <v>23813573.708642475</v>
      </c>
      <c r="N531" s="14">
        <f ca="1">N530*(1+Returns!N531)+AJ531-R531-T531</f>
        <v>43979978.024652563</v>
      </c>
      <c r="O531" s="17">
        <f ca="1">(Assumptions!$B$16 / 252)*F530</f>
        <v>3776.2746697889129</v>
      </c>
      <c r="P531" s="17">
        <f t="shared" ca="1" si="116"/>
        <v>11323.709806506513</v>
      </c>
      <c r="Q531" s="16">
        <f t="shared" si="117"/>
        <v>0</v>
      </c>
      <c r="R531" s="17">
        <f t="shared" si="118"/>
        <v>0</v>
      </c>
      <c r="S531" s="19">
        <f t="shared" si="119"/>
        <v>0</v>
      </c>
      <c r="T531" s="20">
        <f ca="1">IF(AND(S531=1,F530&gt;D530),[1]Assumptions!$B$19*(F530-D530),0)</f>
        <v>0</v>
      </c>
      <c r="U531" s="21">
        <f ca="1">OFFSET(Assumptions!$B$6,U$1-1,0)*$E531</f>
        <v>9518558.653714126</v>
      </c>
      <c r="V531" s="21">
        <f ca="1">OFFSET(Assumptions!$B$6,V$1-1,0)*$E531</f>
        <v>11898198.317142658</v>
      </c>
      <c r="W531" s="21">
        <f ca="1">OFFSET(Assumptions!$B$6,W$1-1,0)*$E531</f>
        <v>5949099.158571329</v>
      </c>
      <c r="X531" s="21">
        <f ca="1">OFFSET(Assumptions!$B$6,X$1-1,0)*$E531</f>
        <v>0</v>
      </c>
      <c r="Y531" s="21">
        <f ca="1">OFFSET(Assumptions!$B$6,Y$1-1,0)*$E531</f>
        <v>0</v>
      </c>
      <c r="Z531" s="21">
        <f ca="1">OFFSET(Assumptions!$B$6,Z$1-1,0)*$E531</f>
        <v>23796396.634285316</v>
      </c>
      <c r="AA531" s="21">
        <f ca="1">OFFSET(Assumptions!$B$6,AA$1-1,0)*$E531</f>
        <v>23796396.634285316</v>
      </c>
      <c r="AB531" s="21">
        <f ca="1">OFFSET(Assumptions!$B$6,AB$1-1,0)*$E531</f>
        <v>44023333.773427829</v>
      </c>
      <c r="AC531" s="24">
        <f t="shared" si="122"/>
        <v>0</v>
      </c>
      <c r="AD531" s="24">
        <f t="shared" si="111"/>
        <v>0</v>
      </c>
      <c r="AE531" s="24">
        <f t="shared" si="111"/>
        <v>0</v>
      </c>
      <c r="AF531" s="24">
        <f t="shared" si="111"/>
        <v>0</v>
      </c>
      <c r="AG531" s="24">
        <f t="shared" si="110"/>
        <v>0</v>
      </c>
      <c r="AH531" s="24">
        <f t="shared" si="110"/>
        <v>0</v>
      </c>
      <c r="AI531" s="24">
        <f t="shared" si="110"/>
        <v>0</v>
      </c>
      <c r="AJ531" s="24">
        <f t="shared" si="120"/>
        <v>0</v>
      </c>
      <c r="AK531" s="26">
        <f t="shared" ca="1" si="121"/>
        <v>1.5138261275926546E-4</v>
      </c>
      <c r="AL531" s="34">
        <f t="shared" ca="1" si="123"/>
        <v>0.18970659461619777</v>
      </c>
    </row>
    <row r="532" spans="1:38" x14ac:dyDescent="0.25">
      <c r="A532" s="4">
        <f t="shared" si="112"/>
        <v>4</v>
      </c>
      <c r="B532" s="4">
        <f t="shared" si="113"/>
        <v>2014</v>
      </c>
      <c r="C532" s="9">
        <v>41733</v>
      </c>
      <c r="D532" s="12">
        <f ca="1">(1+Returns!E532)*D531</f>
        <v>118212389.10651989</v>
      </c>
      <c r="E532" s="12">
        <f t="shared" ca="1" si="114"/>
        <v>119022393.38190268</v>
      </c>
      <c r="F532" s="12">
        <f t="shared" ca="1" si="115"/>
        <v>119007292.82576406</v>
      </c>
      <c r="G532" s="14">
        <f ca="1">G531*(1+Returns!G532)+AC532</f>
        <v>9509773.715561891</v>
      </c>
      <c r="H532" s="14">
        <f ca="1">H531*(1+Returns!H532)+AD532</f>
        <v>11911593.219312631</v>
      </c>
      <c r="I532" s="14">
        <f ca="1">I531*(1+Returns!I532)+AE532</f>
        <v>5956248.1440136191</v>
      </c>
      <c r="J532" s="14">
        <f ca="1">J531*(1+Returns!J532)+AF532</f>
        <v>0</v>
      </c>
      <c r="K532" s="14">
        <f ca="1">K531*(1+Returns!K532)+AG532</f>
        <v>0</v>
      </c>
      <c r="L532" s="14">
        <f ca="1">L531*(1+Returns!L532)+AH532</f>
        <v>23823005.37616878</v>
      </c>
      <c r="M532" s="14">
        <f ca="1">M531*(1+Returns!M532)+AI532</f>
        <v>23823909.871090986</v>
      </c>
      <c r="N532" s="14">
        <f ca="1">N531*(1+Returns!N532)+AJ532-R532-T532</f>
        <v>43997863.055754766</v>
      </c>
      <c r="O532" s="17">
        <f ca="1">(Assumptions!$B$16 / 252)*F531</f>
        <v>3776.8463321149225</v>
      </c>
      <c r="P532" s="17">
        <f t="shared" ca="1" si="116"/>
        <v>15100.556138621436</v>
      </c>
      <c r="Q532" s="16">
        <f t="shared" si="117"/>
        <v>0</v>
      </c>
      <c r="R532" s="17">
        <f t="shared" si="118"/>
        <v>0</v>
      </c>
      <c r="S532" s="19">
        <f t="shared" si="119"/>
        <v>0</v>
      </c>
      <c r="T532" s="20">
        <f ca="1">IF(AND(S532=1,F531&gt;D531),[1]Assumptions!$B$19*(F531-D531),0)</f>
        <v>0</v>
      </c>
      <c r="U532" s="21">
        <f ca="1">OFFSET(Assumptions!$B$6,U$1-1,0)*$E532</f>
        <v>9521791.4705522154</v>
      </c>
      <c r="V532" s="21">
        <f ca="1">OFFSET(Assumptions!$B$6,V$1-1,0)*$E532</f>
        <v>11902239.338190269</v>
      </c>
      <c r="W532" s="21">
        <f ca="1">OFFSET(Assumptions!$B$6,W$1-1,0)*$E532</f>
        <v>5951119.6690951344</v>
      </c>
      <c r="X532" s="21">
        <f ca="1">OFFSET(Assumptions!$B$6,X$1-1,0)*$E532</f>
        <v>0</v>
      </c>
      <c r="Y532" s="21">
        <f ca="1">OFFSET(Assumptions!$B$6,Y$1-1,0)*$E532</f>
        <v>0</v>
      </c>
      <c r="Z532" s="21">
        <f ca="1">OFFSET(Assumptions!$B$6,Z$1-1,0)*$E532</f>
        <v>23804478.676380537</v>
      </c>
      <c r="AA532" s="21">
        <f ca="1">OFFSET(Assumptions!$B$6,AA$1-1,0)*$E532</f>
        <v>23804478.676380537</v>
      </c>
      <c r="AB532" s="21">
        <f ca="1">OFFSET(Assumptions!$B$6,AB$1-1,0)*$E532</f>
        <v>44038285.55130399</v>
      </c>
      <c r="AC532" s="24">
        <f t="shared" si="122"/>
        <v>0</v>
      </c>
      <c r="AD532" s="24">
        <f t="shared" si="111"/>
        <v>0</v>
      </c>
      <c r="AE532" s="24">
        <f t="shared" si="111"/>
        <v>0</v>
      </c>
      <c r="AF532" s="24">
        <f t="shared" si="111"/>
        <v>0</v>
      </c>
      <c r="AG532" s="24">
        <f t="shared" si="110"/>
        <v>0</v>
      </c>
      <c r="AH532" s="24">
        <f t="shared" si="110"/>
        <v>0</v>
      </c>
      <c r="AI532" s="24">
        <f t="shared" si="110"/>
        <v>0</v>
      </c>
      <c r="AJ532" s="24">
        <f t="shared" si="120"/>
        <v>0</v>
      </c>
      <c r="AK532" s="26">
        <f t="shared" ca="1" si="121"/>
        <v>3.0791931649187809E-4</v>
      </c>
      <c r="AL532" s="34">
        <f t="shared" ca="1" si="123"/>
        <v>0.19007292825763789</v>
      </c>
    </row>
    <row r="533" spans="1:38" x14ac:dyDescent="0.25">
      <c r="A533" s="4">
        <f t="shared" si="112"/>
        <v>4</v>
      </c>
      <c r="B533" s="4">
        <f t="shared" si="113"/>
        <v>2014</v>
      </c>
      <c r="C533" s="9">
        <v>41736</v>
      </c>
      <c r="D533" s="12">
        <f ca="1">(1+Returns!E533)*D532</f>
        <v>118260507.45950569</v>
      </c>
      <c r="E533" s="12">
        <f t="shared" ca="1" si="114"/>
        <v>119240696.80306789</v>
      </c>
      <c r="F533" s="12">
        <f t="shared" ca="1" si="115"/>
        <v>119221818.23763321</v>
      </c>
      <c r="G533" s="14">
        <f ca="1">G532*(1+Returns!G533)+AC533</f>
        <v>9682000.7327185217</v>
      </c>
      <c r="H533" s="14">
        <f ca="1">H532*(1+Returns!H533)+AD533</f>
        <v>11916671.736334085</v>
      </c>
      <c r="I533" s="14">
        <f ca="1">I532*(1+Returns!I533)+AE533</f>
        <v>5958902.0012469003</v>
      </c>
      <c r="J533" s="14">
        <f ca="1">J532*(1+Returns!J533)+AF533</f>
        <v>0</v>
      </c>
      <c r="K533" s="14">
        <f ca="1">K532*(1+Returns!K533)+AG533</f>
        <v>0</v>
      </c>
      <c r="L533" s="14">
        <f ca="1">L532*(1+Returns!L533)+AH533</f>
        <v>23833116.452831417</v>
      </c>
      <c r="M533" s="14">
        <f ca="1">M532*(1+Returns!M533)+AI533</f>
        <v>23834250.519899059</v>
      </c>
      <c r="N533" s="14">
        <f ca="1">N532*(1+Returns!N533)+AJ533-R533-T533</f>
        <v>44015755.360037901</v>
      </c>
      <c r="O533" s="17">
        <f ca="1">(Assumptions!$B$16 / 252)*F532</f>
        <v>3778.0092960560019</v>
      </c>
      <c r="P533" s="17">
        <f t="shared" ca="1" si="116"/>
        <v>18878.565434677439</v>
      </c>
      <c r="Q533" s="16">
        <f t="shared" si="117"/>
        <v>0</v>
      </c>
      <c r="R533" s="17">
        <f t="shared" si="118"/>
        <v>0</v>
      </c>
      <c r="S533" s="19">
        <f t="shared" si="119"/>
        <v>0</v>
      </c>
      <c r="T533" s="20">
        <f ca="1">IF(AND(S533=1,F532&gt;D532),[1]Assumptions!$B$19*(F532-D532),0)</f>
        <v>0</v>
      </c>
      <c r="U533" s="21">
        <f ca="1">OFFSET(Assumptions!$B$6,U$1-1,0)*$E533</f>
        <v>9539255.7442454323</v>
      </c>
      <c r="V533" s="21">
        <f ca="1">OFFSET(Assumptions!$B$6,V$1-1,0)*$E533</f>
        <v>11924069.68030679</v>
      </c>
      <c r="W533" s="21">
        <f ca="1">OFFSET(Assumptions!$B$6,W$1-1,0)*$E533</f>
        <v>5962034.8401533952</v>
      </c>
      <c r="X533" s="21">
        <f ca="1">OFFSET(Assumptions!$B$6,X$1-1,0)*$E533</f>
        <v>0</v>
      </c>
      <c r="Y533" s="21">
        <f ca="1">OFFSET(Assumptions!$B$6,Y$1-1,0)*$E533</f>
        <v>0</v>
      </c>
      <c r="Z533" s="21">
        <f ca="1">OFFSET(Assumptions!$B$6,Z$1-1,0)*$E533</f>
        <v>23848139.360613581</v>
      </c>
      <c r="AA533" s="21">
        <f ca="1">OFFSET(Assumptions!$B$6,AA$1-1,0)*$E533</f>
        <v>23848139.360613581</v>
      </c>
      <c r="AB533" s="21">
        <f ca="1">OFFSET(Assumptions!$B$6,AB$1-1,0)*$E533</f>
        <v>44119057.817135118</v>
      </c>
      <c r="AC533" s="24">
        <f t="shared" si="122"/>
        <v>0</v>
      </c>
      <c r="AD533" s="24">
        <f t="shared" si="111"/>
        <v>0</v>
      </c>
      <c r="AE533" s="24">
        <f t="shared" si="111"/>
        <v>0</v>
      </c>
      <c r="AF533" s="24">
        <f t="shared" si="111"/>
        <v>0</v>
      </c>
      <c r="AG533" s="24">
        <f t="shared" si="110"/>
        <v>0</v>
      </c>
      <c r="AH533" s="24">
        <f t="shared" si="110"/>
        <v>0</v>
      </c>
      <c r="AI533" s="24">
        <f t="shared" si="110"/>
        <v>0</v>
      </c>
      <c r="AJ533" s="24">
        <f t="shared" si="120"/>
        <v>0</v>
      </c>
      <c r="AK533" s="26">
        <f t="shared" ca="1" si="121"/>
        <v>1.8026240810571359E-3</v>
      </c>
      <c r="AL533" s="34">
        <f t="shared" ca="1" si="123"/>
        <v>0.19221818237632937</v>
      </c>
    </row>
    <row r="534" spans="1:38" x14ac:dyDescent="0.25">
      <c r="A534" s="4">
        <f t="shared" si="112"/>
        <v>4</v>
      </c>
      <c r="B534" s="4">
        <f t="shared" si="113"/>
        <v>2014</v>
      </c>
      <c r="C534" s="9">
        <v>41737</v>
      </c>
      <c r="D534" s="12">
        <f ca="1">(1+Returns!E534)*D533</f>
        <v>118308645.39906707</v>
      </c>
      <c r="E534" s="12">
        <f t="shared" ca="1" si="114"/>
        <v>119263942.87291387</v>
      </c>
      <c r="F534" s="12">
        <f t="shared" ca="1" si="115"/>
        <v>119241279.4878526</v>
      </c>
      <c r="G534" s="14">
        <f ca="1">G533*(1+Returns!G534)+AC534</f>
        <v>9659150.9950392768</v>
      </c>
      <c r="H534" s="14">
        <f ca="1">H533*(1+Returns!H534)+AD534</f>
        <v>11921752.418585217</v>
      </c>
      <c r="I534" s="14">
        <f ca="1">I533*(1+Returns!I534)+AE534</f>
        <v>5961557.0409289384</v>
      </c>
      <c r="J534" s="14">
        <f ca="1">J533*(1+Returns!J534)+AF534</f>
        <v>0</v>
      </c>
      <c r="K534" s="14">
        <f ca="1">K533*(1+Returns!K534)+AG534</f>
        <v>0</v>
      </c>
      <c r="L534" s="14">
        <f ca="1">L533*(1+Returns!L534)+AH534</f>
        <v>23843231.82088675</v>
      </c>
      <c r="M534" s="14">
        <f ca="1">M533*(1+Returns!M534)+AI534</f>
        <v>23844595.657013979</v>
      </c>
      <c r="N534" s="14">
        <f ca="1">N533*(1+Returns!N534)+AJ534-R534-T534</f>
        <v>44033654.940459698</v>
      </c>
      <c r="O534" s="17">
        <f ca="1">(Assumptions!$B$16 / 252)*F533</f>
        <v>3784.8196265915303</v>
      </c>
      <c r="P534" s="17">
        <f t="shared" ca="1" si="116"/>
        <v>22663.385061268971</v>
      </c>
      <c r="Q534" s="16">
        <f t="shared" si="117"/>
        <v>0</v>
      </c>
      <c r="R534" s="17">
        <f t="shared" si="118"/>
        <v>0</v>
      </c>
      <c r="S534" s="19">
        <f t="shared" si="119"/>
        <v>0</v>
      </c>
      <c r="T534" s="20">
        <f ca="1">IF(AND(S534=1,F533&gt;D533),[1]Assumptions!$B$19*(F533-D533),0)</f>
        <v>0</v>
      </c>
      <c r="U534" s="21">
        <f ca="1">OFFSET(Assumptions!$B$6,U$1-1,0)*$E534</f>
        <v>9541115.4298331104</v>
      </c>
      <c r="V534" s="21">
        <f ca="1">OFFSET(Assumptions!$B$6,V$1-1,0)*$E534</f>
        <v>11926394.287291387</v>
      </c>
      <c r="W534" s="21">
        <f ca="1">OFFSET(Assumptions!$B$6,W$1-1,0)*$E534</f>
        <v>5963197.1436456935</v>
      </c>
      <c r="X534" s="21">
        <f ca="1">OFFSET(Assumptions!$B$6,X$1-1,0)*$E534</f>
        <v>0</v>
      </c>
      <c r="Y534" s="21">
        <f ca="1">OFFSET(Assumptions!$B$6,Y$1-1,0)*$E534</f>
        <v>0</v>
      </c>
      <c r="Z534" s="21">
        <f ca="1">OFFSET(Assumptions!$B$6,Z$1-1,0)*$E534</f>
        <v>23852788.574582774</v>
      </c>
      <c r="AA534" s="21">
        <f ca="1">OFFSET(Assumptions!$B$6,AA$1-1,0)*$E534</f>
        <v>23852788.574582774</v>
      </c>
      <c r="AB534" s="21">
        <f ca="1">OFFSET(Assumptions!$B$6,AB$1-1,0)*$E534</f>
        <v>44127658.862978131</v>
      </c>
      <c r="AC534" s="24">
        <f t="shared" si="122"/>
        <v>0</v>
      </c>
      <c r="AD534" s="24">
        <f t="shared" si="111"/>
        <v>0</v>
      </c>
      <c r="AE534" s="24">
        <f t="shared" si="111"/>
        <v>0</v>
      </c>
      <c r="AF534" s="24">
        <f t="shared" si="111"/>
        <v>0</v>
      </c>
      <c r="AG534" s="24">
        <f t="shared" si="110"/>
        <v>0</v>
      </c>
      <c r="AH534" s="24">
        <f t="shared" si="110"/>
        <v>0</v>
      </c>
      <c r="AI534" s="24">
        <f t="shared" si="110"/>
        <v>0</v>
      </c>
      <c r="AJ534" s="24">
        <f t="shared" si="120"/>
        <v>0</v>
      </c>
      <c r="AK534" s="26">
        <f t="shared" ca="1" si="121"/>
        <v>1.6323564350106956E-4</v>
      </c>
      <c r="AL534" s="34">
        <f t="shared" ca="1" si="123"/>
        <v>0.19241279487852325</v>
      </c>
    </row>
    <row r="535" spans="1:38" x14ac:dyDescent="0.25">
      <c r="A535" s="4">
        <f t="shared" si="112"/>
        <v>4</v>
      </c>
      <c r="B535" s="4">
        <f t="shared" si="113"/>
        <v>2014</v>
      </c>
      <c r="C535" s="9">
        <v>41738</v>
      </c>
      <c r="D535" s="12">
        <f ca="1">(1+Returns!E535)*D534</f>
        <v>118356802.93317676</v>
      </c>
      <c r="E535" s="12">
        <f t="shared" ca="1" si="114"/>
        <v>119297125.05232227</v>
      </c>
      <c r="F535" s="12">
        <f t="shared" ca="1" si="115"/>
        <v>119270676.22981694</v>
      </c>
      <c r="G535" s="14">
        <f ca="1">G534*(1+Returns!G535)+AC535</f>
        <v>9646217.9552273769</v>
      </c>
      <c r="H535" s="14">
        <f ca="1">H534*(1+Returns!H535)+AD535</f>
        <v>11926835.266989172</v>
      </c>
      <c r="I535" s="14">
        <f ca="1">I534*(1+Returns!I535)+AE535</f>
        <v>5964213.2635865835</v>
      </c>
      <c r="J535" s="14">
        <f ca="1">J534*(1+Returns!J535)+AF535</f>
        <v>0</v>
      </c>
      <c r="K535" s="14">
        <f ca="1">K534*(1+Returns!K535)+AG535</f>
        <v>0</v>
      </c>
      <c r="L535" s="14">
        <f ca="1">L534*(1+Returns!L535)+AH535</f>
        <v>23853351.482156154</v>
      </c>
      <c r="M535" s="14">
        <f ca="1">M534*(1+Returns!M535)+AI535</f>
        <v>23854945.284383874</v>
      </c>
      <c r="N535" s="14">
        <f ca="1">N534*(1+Returns!N535)+AJ535-R535-T535</f>
        <v>44051561.799979098</v>
      </c>
      <c r="O535" s="17">
        <f ca="1">(Assumptions!$B$16 / 252)*F534</f>
        <v>3785.4374440588126</v>
      </c>
      <c r="P535" s="17">
        <f t="shared" ca="1" si="116"/>
        <v>26448.822505327786</v>
      </c>
      <c r="Q535" s="16">
        <f t="shared" si="117"/>
        <v>0</v>
      </c>
      <c r="R535" s="17">
        <f t="shared" si="118"/>
        <v>0</v>
      </c>
      <c r="S535" s="19">
        <f t="shared" si="119"/>
        <v>0</v>
      </c>
      <c r="T535" s="20">
        <f ca="1">IF(AND(S535=1,F534&gt;D534),[1]Assumptions!$B$19*(F534-D534),0)</f>
        <v>0</v>
      </c>
      <c r="U535" s="21">
        <f ca="1">OFFSET(Assumptions!$B$6,U$1-1,0)*$E535</f>
        <v>9543770.0041857809</v>
      </c>
      <c r="V535" s="21">
        <f ca="1">OFFSET(Assumptions!$B$6,V$1-1,0)*$E535</f>
        <v>11929712.505232228</v>
      </c>
      <c r="W535" s="21">
        <f ca="1">OFFSET(Assumptions!$B$6,W$1-1,0)*$E535</f>
        <v>5964856.252616114</v>
      </c>
      <c r="X535" s="21">
        <f ca="1">OFFSET(Assumptions!$B$6,X$1-1,0)*$E535</f>
        <v>0</v>
      </c>
      <c r="Y535" s="21">
        <f ca="1">OFFSET(Assumptions!$B$6,Y$1-1,0)*$E535</f>
        <v>0</v>
      </c>
      <c r="Z535" s="21">
        <f ca="1">OFFSET(Assumptions!$B$6,Z$1-1,0)*$E535</f>
        <v>23859425.010464456</v>
      </c>
      <c r="AA535" s="21">
        <f ca="1">OFFSET(Assumptions!$B$6,AA$1-1,0)*$E535</f>
        <v>23859425.010464456</v>
      </c>
      <c r="AB535" s="21">
        <f ca="1">OFFSET(Assumptions!$B$6,AB$1-1,0)*$E535</f>
        <v>44139936.269359238</v>
      </c>
      <c r="AC535" s="24">
        <f t="shared" si="122"/>
        <v>0</v>
      </c>
      <c r="AD535" s="24">
        <f t="shared" si="111"/>
        <v>0</v>
      </c>
      <c r="AE535" s="24">
        <f t="shared" si="111"/>
        <v>0</v>
      </c>
      <c r="AF535" s="24">
        <f t="shared" si="111"/>
        <v>0</v>
      </c>
      <c r="AG535" s="24">
        <f t="shared" si="110"/>
        <v>0</v>
      </c>
      <c r="AH535" s="24">
        <f t="shared" si="110"/>
        <v>0</v>
      </c>
      <c r="AI535" s="24">
        <f t="shared" si="110"/>
        <v>0</v>
      </c>
      <c r="AJ535" s="24">
        <f t="shared" si="120"/>
        <v>0</v>
      </c>
      <c r="AK535" s="26">
        <f t="shared" ca="1" si="121"/>
        <v>2.4653158780751916E-4</v>
      </c>
      <c r="AL535" s="34">
        <f t="shared" ca="1" si="123"/>
        <v>0.19270676229816663</v>
      </c>
    </row>
    <row r="536" spans="1:38" x14ac:dyDescent="0.25">
      <c r="A536" s="4">
        <f t="shared" si="112"/>
        <v>4</v>
      </c>
      <c r="B536" s="4">
        <f t="shared" si="113"/>
        <v>2014</v>
      </c>
      <c r="C536" s="9">
        <v>41739</v>
      </c>
      <c r="D536" s="12">
        <f ca="1">(1+Returns!E536)*D535</f>
        <v>118404980.0698107</v>
      </c>
      <c r="E536" s="12">
        <f t="shared" ca="1" si="114"/>
        <v>119371638.78807291</v>
      </c>
      <c r="F536" s="12">
        <f t="shared" ca="1" si="115"/>
        <v>119341403.59489362</v>
      </c>
      <c r="G536" s="14">
        <f ca="1">G535*(1+Returns!G536)+AC536</f>
        <v>9674597.0518807806</v>
      </c>
      <c r="H536" s="14">
        <f ca="1">H535*(1+Returns!H536)+AD536</f>
        <v>11931920.282469492</v>
      </c>
      <c r="I536" s="14">
        <f ca="1">I535*(1+Returns!I536)+AE536</f>
        <v>5966870.6697469205</v>
      </c>
      <c r="J536" s="14">
        <f ca="1">J535*(1+Returns!J536)+AF536</f>
        <v>0</v>
      </c>
      <c r="K536" s="14">
        <f ca="1">K535*(1+Returns!K536)+AG536</f>
        <v>0</v>
      </c>
      <c r="L536" s="14">
        <f ca="1">L535*(1+Returns!L536)+AH536</f>
        <v>23863475.438461777</v>
      </c>
      <c r="M536" s="14">
        <f ca="1">M535*(1+Returns!M536)+AI536</f>
        <v>23865299.403957713</v>
      </c>
      <c r="N536" s="14">
        <f ca="1">N535*(1+Returns!N536)+AJ536-R536-T536</f>
        <v>44069475.941556238</v>
      </c>
      <c r="O536" s="17">
        <f ca="1">(Assumptions!$B$16 / 252)*F535</f>
        <v>3786.3706739624427</v>
      </c>
      <c r="P536" s="17">
        <f t="shared" ca="1" si="116"/>
        <v>30235.193179290229</v>
      </c>
      <c r="Q536" s="16">
        <f t="shared" si="117"/>
        <v>0</v>
      </c>
      <c r="R536" s="17">
        <f t="shared" si="118"/>
        <v>0</v>
      </c>
      <c r="S536" s="19">
        <f t="shared" si="119"/>
        <v>0</v>
      </c>
      <c r="T536" s="20">
        <f ca="1">IF(AND(S536=1,F535&gt;D535),[1]Assumptions!$B$19*(F535-D535),0)</f>
        <v>0</v>
      </c>
      <c r="U536" s="21">
        <f ca="1">OFFSET(Assumptions!$B$6,U$1-1,0)*$E536</f>
        <v>9549731.1030458342</v>
      </c>
      <c r="V536" s="21">
        <f ca="1">OFFSET(Assumptions!$B$6,V$1-1,0)*$E536</f>
        <v>11937163.878807291</v>
      </c>
      <c r="W536" s="21">
        <f ca="1">OFFSET(Assumptions!$B$6,W$1-1,0)*$E536</f>
        <v>5968581.9394036457</v>
      </c>
      <c r="X536" s="21">
        <f ca="1">OFFSET(Assumptions!$B$6,X$1-1,0)*$E536</f>
        <v>0</v>
      </c>
      <c r="Y536" s="21">
        <f ca="1">OFFSET(Assumptions!$B$6,Y$1-1,0)*$E536</f>
        <v>0</v>
      </c>
      <c r="Z536" s="21">
        <f ca="1">OFFSET(Assumptions!$B$6,Z$1-1,0)*$E536</f>
        <v>23874327.757614583</v>
      </c>
      <c r="AA536" s="21">
        <f ca="1">OFFSET(Assumptions!$B$6,AA$1-1,0)*$E536</f>
        <v>23874327.757614583</v>
      </c>
      <c r="AB536" s="21">
        <f ca="1">OFFSET(Assumptions!$B$6,AB$1-1,0)*$E536</f>
        <v>44167506.351586975</v>
      </c>
      <c r="AC536" s="24">
        <f t="shared" si="122"/>
        <v>0</v>
      </c>
      <c r="AD536" s="24">
        <f t="shared" si="111"/>
        <v>0</v>
      </c>
      <c r="AE536" s="24">
        <f t="shared" si="111"/>
        <v>0</v>
      </c>
      <c r="AF536" s="24">
        <f t="shared" si="111"/>
        <v>0</v>
      </c>
      <c r="AG536" s="24">
        <f t="shared" si="110"/>
        <v>0</v>
      </c>
      <c r="AH536" s="24">
        <f t="shared" si="110"/>
        <v>0</v>
      </c>
      <c r="AI536" s="24">
        <f t="shared" si="110"/>
        <v>0</v>
      </c>
      <c r="AJ536" s="24">
        <f t="shared" si="120"/>
        <v>0</v>
      </c>
      <c r="AK536" s="26">
        <f t="shared" ca="1" si="121"/>
        <v>5.9299877650054178E-4</v>
      </c>
      <c r="AL536" s="34">
        <f t="shared" ca="1" si="123"/>
        <v>0.19341403594893336</v>
      </c>
    </row>
    <row r="537" spans="1:38" x14ac:dyDescent="0.25">
      <c r="A537" s="4">
        <f t="shared" si="112"/>
        <v>4</v>
      </c>
      <c r="B537" s="4">
        <f t="shared" si="113"/>
        <v>2014</v>
      </c>
      <c r="C537" s="9">
        <v>41740</v>
      </c>
      <c r="D537" s="12">
        <f ca="1">(1+Returns!E537)*D536</f>
        <v>118453176.81694812</v>
      </c>
      <c r="E537" s="12">
        <f t="shared" ca="1" si="114"/>
        <v>119426885.46222544</v>
      </c>
      <c r="F537" s="12">
        <f t="shared" ca="1" si="115"/>
        <v>119392861.65305901</v>
      </c>
      <c r="G537" s="14">
        <f ca="1">G536*(1+Returns!G537)+AC537</f>
        <v>9683689.6588737164</v>
      </c>
      <c r="H537" s="14">
        <f ca="1">H536*(1+Returns!H537)+AD537</f>
        <v>11937007.465950113</v>
      </c>
      <c r="I537" s="14">
        <f ca="1">I536*(1+Returns!I537)+AE537</f>
        <v>5969529.2599372696</v>
      </c>
      <c r="J537" s="14">
        <f ca="1">J536*(1+Returns!J537)+AF537</f>
        <v>0</v>
      </c>
      <c r="K537" s="14">
        <f ca="1">K536*(1+Returns!K537)+AG537</f>
        <v>0</v>
      </c>
      <c r="L537" s="14">
        <f ca="1">L536*(1+Returns!L537)+AH537</f>
        <v>23873603.691626538</v>
      </c>
      <c r="M537" s="14">
        <f ca="1">M536*(1+Returns!M537)+AI537</f>
        <v>23875658.017685317</v>
      </c>
      <c r="N537" s="14">
        <f ca="1">N536*(1+Returns!N537)+AJ537-R537-T537</f>
        <v>44087397.368152462</v>
      </c>
      <c r="O537" s="17">
        <f ca="1">(Assumptions!$B$16 / 252)*F536</f>
        <v>3788.6159871394798</v>
      </c>
      <c r="P537" s="17">
        <f t="shared" ca="1" si="116"/>
        <v>34023.80916642971</v>
      </c>
      <c r="Q537" s="16">
        <f t="shared" si="117"/>
        <v>0</v>
      </c>
      <c r="R537" s="17">
        <f t="shared" si="118"/>
        <v>0</v>
      </c>
      <c r="S537" s="19">
        <f t="shared" si="119"/>
        <v>0</v>
      </c>
      <c r="T537" s="20">
        <f ca="1">IF(AND(S537=1,F536&gt;D536),[1]Assumptions!$B$19*(F536-D536),0)</f>
        <v>0</v>
      </c>
      <c r="U537" s="21">
        <f ca="1">OFFSET(Assumptions!$B$6,U$1-1,0)*$E537</f>
        <v>9554150.836978035</v>
      </c>
      <c r="V537" s="21">
        <f ca="1">OFFSET(Assumptions!$B$6,V$1-1,0)*$E537</f>
        <v>11942688.546222545</v>
      </c>
      <c r="W537" s="21">
        <f ca="1">OFFSET(Assumptions!$B$6,W$1-1,0)*$E537</f>
        <v>5971344.2731112726</v>
      </c>
      <c r="X537" s="21">
        <f ca="1">OFFSET(Assumptions!$B$6,X$1-1,0)*$E537</f>
        <v>0</v>
      </c>
      <c r="Y537" s="21">
        <f ca="1">OFFSET(Assumptions!$B$6,Y$1-1,0)*$E537</f>
        <v>0</v>
      </c>
      <c r="Z537" s="21">
        <f ca="1">OFFSET(Assumptions!$B$6,Z$1-1,0)*$E537</f>
        <v>23885377.09244509</v>
      </c>
      <c r="AA537" s="21">
        <f ca="1">OFFSET(Assumptions!$B$6,AA$1-1,0)*$E537</f>
        <v>23885377.09244509</v>
      </c>
      <c r="AB537" s="21">
        <f ca="1">OFFSET(Assumptions!$B$6,AB$1-1,0)*$E537</f>
        <v>44187947.621023409</v>
      </c>
      <c r="AC537" s="24">
        <f t="shared" si="122"/>
        <v>0</v>
      </c>
      <c r="AD537" s="24">
        <f t="shared" si="111"/>
        <v>0</v>
      </c>
      <c r="AE537" s="24">
        <f t="shared" si="111"/>
        <v>0</v>
      </c>
      <c r="AF537" s="24">
        <f t="shared" si="111"/>
        <v>0</v>
      </c>
      <c r="AG537" s="24">
        <f t="shared" si="110"/>
        <v>0</v>
      </c>
      <c r="AH537" s="24">
        <f t="shared" si="110"/>
        <v>0</v>
      </c>
      <c r="AI537" s="24">
        <f t="shared" si="110"/>
        <v>0</v>
      </c>
      <c r="AJ537" s="24">
        <f t="shared" si="120"/>
        <v>0</v>
      </c>
      <c r="AK537" s="26">
        <f t="shared" ca="1" si="121"/>
        <v>4.3118361788385684E-4</v>
      </c>
      <c r="AL537" s="34">
        <f t="shared" ca="1" si="123"/>
        <v>0.19392861653058713</v>
      </c>
    </row>
    <row r="538" spans="1:38" x14ac:dyDescent="0.25">
      <c r="A538" s="4">
        <f t="shared" si="112"/>
        <v>4</v>
      </c>
      <c r="B538" s="4">
        <f t="shared" si="113"/>
        <v>2014</v>
      </c>
      <c r="C538" s="9">
        <v>41743</v>
      </c>
      <c r="D538" s="12">
        <f ca="1">(1+Returns!E538)*D537</f>
        <v>118501393.18257146</v>
      </c>
      <c r="E538" s="12">
        <f t="shared" ca="1" si="114"/>
        <v>119389208.0933744</v>
      </c>
      <c r="F538" s="12">
        <f t="shared" ca="1" si="115"/>
        <v>119351394.03463168</v>
      </c>
      <c r="G538" s="14">
        <f ca="1">G537*(1+Returns!G538)+AC538</f>
        <v>9599838.7866120543</v>
      </c>
      <c r="H538" s="14">
        <f ca="1">H537*(1+Returns!H538)+AD538</f>
        <v>11942096.818355361</v>
      </c>
      <c r="I538" s="14">
        <f ca="1">I537*(1+Returns!I538)+AE538</f>
        <v>5972189.0346851852</v>
      </c>
      <c r="J538" s="14">
        <f ca="1">J537*(1+Returns!J538)+AF538</f>
        <v>0</v>
      </c>
      <c r="K538" s="14">
        <f ca="1">K537*(1+Returns!K538)+AG538</f>
        <v>0</v>
      </c>
      <c r="L538" s="14">
        <f ca="1">L537*(1+Returns!L538)+AH538</f>
        <v>23883736.24347413</v>
      </c>
      <c r="M538" s="14">
        <f ca="1">M537*(1+Returns!M538)+AI538</f>
        <v>23886021.12751735</v>
      </c>
      <c r="N538" s="14">
        <f ca="1">N537*(1+Returns!N538)+AJ538-R538-T538</f>
        <v>44105326.082730323</v>
      </c>
      <c r="O538" s="17">
        <f ca="1">(Assumptions!$B$16 / 252)*F537</f>
        <v>3790.2495762875874</v>
      </c>
      <c r="P538" s="17">
        <f t="shared" ca="1" si="116"/>
        <v>37814.058742717294</v>
      </c>
      <c r="Q538" s="16">
        <f t="shared" si="117"/>
        <v>0</v>
      </c>
      <c r="R538" s="17">
        <f t="shared" si="118"/>
        <v>0</v>
      </c>
      <c r="S538" s="19">
        <f t="shared" si="119"/>
        <v>0</v>
      </c>
      <c r="T538" s="20">
        <f ca="1">IF(AND(S538=1,F537&gt;D537),[1]Assumptions!$B$19*(F537-D537),0)</f>
        <v>0</v>
      </c>
      <c r="U538" s="21">
        <f ca="1">OFFSET(Assumptions!$B$6,U$1-1,0)*$E538</f>
        <v>9551136.6474699527</v>
      </c>
      <c r="V538" s="21">
        <f ca="1">OFFSET(Assumptions!$B$6,V$1-1,0)*$E538</f>
        <v>11938920.809337441</v>
      </c>
      <c r="W538" s="21">
        <f ca="1">OFFSET(Assumptions!$B$6,W$1-1,0)*$E538</f>
        <v>5969460.4046687204</v>
      </c>
      <c r="X538" s="21">
        <f ca="1">OFFSET(Assumptions!$B$6,X$1-1,0)*$E538</f>
        <v>0</v>
      </c>
      <c r="Y538" s="21">
        <f ca="1">OFFSET(Assumptions!$B$6,Y$1-1,0)*$E538</f>
        <v>0</v>
      </c>
      <c r="Z538" s="21">
        <f ca="1">OFFSET(Assumptions!$B$6,Z$1-1,0)*$E538</f>
        <v>23877841.618674882</v>
      </c>
      <c r="AA538" s="21">
        <f ca="1">OFFSET(Assumptions!$B$6,AA$1-1,0)*$E538</f>
        <v>23877841.618674882</v>
      </c>
      <c r="AB538" s="21">
        <f ca="1">OFFSET(Assumptions!$B$6,AB$1-1,0)*$E538</f>
        <v>44174006.994548529</v>
      </c>
      <c r="AC538" s="24">
        <f t="shared" si="122"/>
        <v>0</v>
      </c>
      <c r="AD538" s="24">
        <f t="shared" si="111"/>
        <v>0</v>
      </c>
      <c r="AE538" s="24">
        <f t="shared" si="111"/>
        <v>0</v>
      </c>
      <c r="AF538" s="24">
        <f t="shared" si="111"/>
        <v>0</v>
      </c>
      <c r="AG538" s="24">
        <f t="shared" si="110"/>
        <v>0</v>
      </c>
      <c r="AH538" s="24">
        <f t="shared" si="110"/>
        <v>0</v>
      </c>
      <c r="AI538" s="24">
        <f t="shared" si="110"/>
        <v>0</v>
      </c>
      <c r="AJ538" s="24">
        <f t="shared" si="120"/>
        <v>0</v>
      </c>
      <c r="AK538" s="26">
        <f t="shared" ca="1" si="121"/>
        <v>-3.473207514518295E-4</v>
      </c>
      <c r="AL538" s="34">
        <f t="shared" ca="1" si="123"/>
        <v>0.19351394034631397</v>
      </c>
    </row>
    <row r="539" spans="1:38" x14ac:dyDescent="0.25">
      <c r="A539" s="4">
        <f t="shared" si="112"/>
        <v>4</v>
      </c>
      <c r="B539" s="4">
        <f t="shared" si="113"/>
        <v>2014</v>
      </c>
      <c r="C539" s="9">
        <v>41744</v>
      </c>
      <c r="D539" s="12">
        <f ca="1">(1+Returns!E539)*D538</f>
        <v>118549629.17466642</v>
      </c>
      <c r="E539" s="12">
        <f t="shared" ca="1" si="114"/>
        <v>119397965.6349175</v>
      </c>
      <c r="F539" s="12">
        <f t="shared" ca="1" si="115"/>
        <v>119356362.64303082</v>
      </c>
      <c r="G539" s="14">
        <f ca="1">G538*(1+Returns!G539)+AC539</f>
        <v>9562403.3803011794</v>
      </c>
      <c r="H539" s="14">
        <f ca="1">H538*(1+Returns!H539)+AD539</f>
        <v>11947188.34060996</v>
      </c>
      <c r="I539" s="14">
        <f ca="1">I538*(1+Returns!I539)+AE539</f>
        <v>5974849.994518457</v>
      </c>
      <c r="J539" s="14">
        <f ca="1">J538*(1+Returns!J539)+AF539</f>
        <v>0</v>
      </c>
      <c r="K539" s="14">
        <f ca="1">K538*(1+Returns!K539)+AG539</f>
        <v>0</v>
      </c>
      <c r="L539" s="14">
        <f ca="1">L538*(1+Returns!L539)+AH539</f>
        <v>23893873.095829021</v>
      </c>
      <c r="M539" s="14">
        <f ca="1">M538*(1+Returns!M539)+AI539</f>
        <v>23896388.735405326</v>
      </c>
      <c r="N539" s="14">
        <f ca="1">N538*(1+Returns!N539)+AJ539-R539-T539</f>
        <v>44123262.088253565</v>
      </c>
      <c r="O539" s="17">
        <f ca="1">(Assumptions!$B$16 / 252)*F538</f>
        <v>3788.9331439565613</v>
      </c>
      <c r="P539" s="17">
        <f t="shared" ca="1" si="116"/>
        <v>41602.991886673859</v>
      </c>
      <c r="Q539" s="16">
        <f t="shared" si="117"/>
        <v>0</v>
      </c>
      <c r="R539" s="17">
        <f t="shared" si="118"/>
        <v>0</v>
      </c>
      <c r="S539" s="19">
        <f t="shared" si="119"/>
        <v>0</v>
      </c>
      <c r="T539" s="20">
        <f ca="1">IF(AND(S539=1,F538&gt;D538),[1]Assumptions!$B$19*(F538-D538),0)</f>
        <v>0</v>
      </c>
      <c r="U539" s="21">
        <f ca="1">OFFSET(Assumptions!$B$6,U$1-1,0)*$E539</f>
        <v>9551837.2507933993</v>
      </c>
      <c r="V539" s="21">
        <f ca="1">OFFSET(Assumptions!$B$6,V$1-1,0)*$E539</f>
        <v>11939796.563491751</v>
      </c>
      <c r="W539" s="21">
        <f ca="1">OFFSET(Assumptions!$B$6,W$1-1,0)*$E539</f>
        <v>5969898.2817458753</v>
      </c>
      <c r="X539" s="21">
        <f ca="1">OFFSET(Assumptions!$B$6,X$1-1,0)*$E539</f>
        <v>0</v>
      </c>
      <c r="Y539" s="21">
        <f ca="1">OFFSET(Assumptions!$B$6,Y$1-1,0)*$E539</f>
        <v>0</v>
      </c>
      <c r="Z539" s="21">
        <f ca="1">OFFSET(Assumptions!$B$6,Z$1-1,0)*$E539</f>
        <v>23879593.126983501</v>
      </c>
      <c r="AA539" s="21">
        <f ca="1">OFFSET(Assumptions!$B$6,AA$1-1,0)*$E539</f>
        <v>23879593.126983501</v>
      </c>
      <c r="AB539" s="21">
        <f ca="1">OFFSET(Assumptions!$B$6,AB$1-1,0)*$E539</f>
        <v>44177247.284919471</v>
      </c>
      <c r="AC539" s="24">
        <f t="shared" si="122"/>
        <v>0</v>
      </c>
      <c r="AD539" s="24">
        <f t="shared" si="111"/>
        <v>0</v>
      </c>
      <c r="AE539" s="24">
        <f t="shared" si="111"/>
        <v>0</v>
      </c>
      <c r="AF539" s="24">
        <f t="shared" si="111"/>
        <v>0</v>
      </c>
      <c r="AG539" s="24">
        <f t="shared" si="110"/>
        <v>0</v>
      </c>
      <c r="AH539" s="24">
        <f t="shared" si="110"/>
        <v>0</v>
      </c>
      <c r="AI539" s="24">
        <f t="shared" si="110"/>
        <v>0</v>
      </c>
      <c r="AJ539" s="24">
        <f t="shared" si="120"/>
        <v>0</v>
      </c>
      <c r="AK539" s="26">
        <f t="shared" ca="1" si="121"/>
        <v>4.1630082659116496E-5</v>
      </c>
      <c r="AL539" s="34">
        <f t="shared" ca="1" si="123"/>
        <v>0.19356362643030534</v>
      </c>
    </row>
    <row r="540" spans="1:38" x14ac:dyDescent="0.25">
      <c r="A540" s="4">
        <f t="shared" si="112"/>
        <v>4</v>
      </c>
      <c r="B540" s="4">
        <f t="shared" si="113"/>
        <v>2014</v>
      </c>
      <c r="C540" s="9">
        <v>41745</v>
      </c>
      <c r="D540" s="12">
        <f ca="1">(1+Returns!E540)*D539</f>
        <v>118597884.80122197</v>
      </c>
      <c r="E540" s="12">
        <f t="shared" ca="1" si="114"/>
        <v>119416061.01318207</v>
      </c>
      <c r="F540" s="12">
        <f t="shared" ca="1" si="115"/>
        <v>119370668.93041785</v>
      </c>
      <c r="G540" s="14">
        <f ca="1">G539*(1+Returns!G540)+AC540</f>
        <v>9534286.358072741</v>
      </c>
      <c r="H540" s="14">
        <f ca="1">H539*(1+Returns!H540)+AD540</f>
        <v>11952282.033639029</v>
      </c>
      <c r="I540" s="14">
        <f ca="1">I539*(1+Returns!I540)+AE540</f>
        <v>5977512.1399651105</v>
      </c>
      <c r="J540" s="14">
        <f ca="1">J539*(1+Returns!J540)+AF540</f>
        <v>0</v>
      </c>
      <c r="K540" s="14">
        <f ca="1">K539*(1+Returns!K540)+AG540</f>
        <v>0</v>
      </c>
      <c r="L540" s="14">
        <f ca="1">L539*(1+Returns!L540)+AH540</f>
        <v>23904014.250516452</v>
      </c>
      <c r="M540" s="14">
        <f ca="1">M539*(1+Returns!M540)+AI540</f>
        <v>23906760.843301602</v>
      </c>
      <c r="N540" s="14">
        <f ca="1">N539*(1+Returns!N540)+AJ540-R540-T540</f>
        <v>44141205.387687154</v>
      </c>
      <c r="O540" s="17">
        <f ca="1">(Assumptions!$B$16 / 252)*F539</f>
        <v>3789.090877556534</v>
      </c>
      <c r="P540" s="17">
        <f t="shared" ca="1" si="116"/>
        <v>45392.082764230392</v>
      </c>
      <c r="Q540" s="16">
        <f t="shared" si="117"/>
        <v>0</v>
      </c>
      <c r="R540" s="17">
        <f t="shared" si="118"/>
        <v>0</v>
      </c>
      <c r="S540" s="19">
        <f t="shared" si="119"/>
        <v>0</v>
      </c>
      <c r="T540" s="20">
        <f ca="1">IF(AND(S540=1,F539&gt;D539),[1]Assumptions!$B$19*(F539-D539),0)</f>
        <v>0</v>
      </c>
      <c r="U540" s="21">
        <f ca="1">OFFSET(Assumptions!$B$6,U$1-1,0)*$E540</f>
        <v>9553284.8810545653</v>
      </c>
      <c r="V540" s="21">
        <f ca="1">OFFSET(Assumptions!$B$6,V$1-1,0)*$E540</f>
        <v>11941606.101318209</v>
      </c>
      <c r="W540" s="21">
        <f ca="1">OFFSET(Assumptions!$B$6,W$1-1,0)*$E540</f>
        <v>5970803.0506591043</v>
      </c>
      <c r="X540" s="21">
        <f ca="1">OFFSET(Assumptions!$B$6,X$1-1,0)*$E540</f>
        <v>0</v>
      </c>
      <c r="Y540" s="21">
        <f ca="1">OFFSET(Assumptions!$B$6,Y$1-1,0)*$E540</f>
        <v>0</v>
      </c>
      <c r="Z540" s="21">
        <f ca="1">OFFSET(Assumptions!$B$6,Z$1-1,0)*$E540</f>
        <v>23883212.202636417</v>
      </c>
      <c r="AA540" s="21">
        <f ca="1">OFFSET(Assumptions!$B$6,AA$1-1,0)*$E540</f>
        <v>23883212.202636417</v>
      </c>
      <c r="AB540" s="21">
        <f ca="1">OFFSET(Assumptions!$B$6,AB$1-1,0)*$E540</f>
        <v>44183942.574877366</v>
      </c>
      <c r="AC540" s="24">
        <f t="shared" si="122"/>
        <v>0</v>
      </c>
      <c r="AD540" s="24">
        <f t="shared" si="111"/>
        <v>0</v>
      </c>
      <c r="AE540" s="24">
        <f t="shared" si="111"/>
        <v>0</v>
      </c>
      <c r="AF540" s="24">
        <f t="shared" si="111"/>
        <v>0</v>
      </c>
      <c r="AG540" s="24">
        <f t="shared" si="110"/>
        <v>0</v>
      </c>
      <c r="AH540" s="24">
        <f t="shared" si="110"/>
        <v>0</v>
      </c>
      <c r="AI540" s="24">
        <f t="shared" si="110"/>
        <v>0</v>
      </c>
      <c r="AJ540" s="24">
        <f t="shared" si="120"/>
        <v>0</v>
      </c>
      <c r="AK540" s="26">
        <f t="shared" ca="1" si="121"/>
        <v>1.1986195851010351E-4</v>
      </c>
      <c r="AL540" s="34">
        <f t="shared" ca="1" si="123"/>
        <v>0.19370668930417567</v>
      </c>
    </row>
    <row r="541" spans="1:38" x14ac:dyDescent="0.25">
      <c r="A541" s="4">
        <f t="shared" si="112"/>
        <v>4</v>
      </c>
      <c r="B541" s="4">
        <f t="shared" si="113"/>
        <v>2014</v>
      </c>
      <c r="C541" s="9">
        <v>41746</v>
      </c>
      <c r="D541" s="12">
        <f ca="1">(1+Returns!E541)*D540</f>
        <v>118646160.07023031</v>
      </c>
      <c r="E541" s="12">
        <f t="shared" ca="1" si="114"/>
        <v>119420539.54807225</v>
      </c>
      <c r="F541" s="12">
        <f t="shared" ca="1" si="115"/>
        <v>119371357.9202626</v>
      </c>
      <c r="G541" s="14">
        <f ca="1">G540*(1+Returns!G541)+AC541</f>
        <v>9492533.0316317119</v>
      </c>
      <c r="H541" s="14">
        <f ca="1">H540*(1+Returns!H541)+AD541</f>
        <v>11957377.898368075</v>
      </c>
      <c r="I541" s="14">
        <f ca="1">I540*(1+Returns!I541)+AE541</f>
        <v>5980175.4715534048</v>
      </c>
      <c r="J541" s="14">
        <f ca="1">J540*(1+Returns!J541)+AF541</f>
        <v>0</v>
      </c>
      <c r="K541" s="14">
        <f ca="1">K540*(1+Returns!K541)+AG541</f>
        <v>0</v>
      </c>
      <c r="L541" s="14">
        <f ca="1">L540*(1+Returns!L541)+AH541</f>
        <v>23914159.709362444</v>
      </c>
      <c r="M541" s="14">
        <f ca="1">M540*(1+Returns!M541)+AI541</f>
        <v>23917137.453159381</v>
      </c>
      <c r="N541" s="14">
        <f ca="1">N540*(1+Returns!N541)+AJ541-R541-T541</f>
        <v>44159155.983997248</v>
      </c>
      <c r="O541" s="17">
        <f ca="1">(Assumptions!$B$16 / 252)*F540</f>
        <v>3789.5450454100906</v>
      </c>
      <c r="P541" s="17">
        <f t="shared" ca="1" si="116"/>
        <v>49181.627809640486</v>
      </c>
      <c r="Q541" s="16">
        <f t="shared" si="117"/>
        <v>0</v>
      </c>
      <c r="R541" s="17">
        <f t="shared" si="118"/>
        <v>0</v>
      </c>
      <c r="S541" s="19">
        <f t="shared" si="119"/>
        <v>0</v>
      </c>
      <c r="T541" s="20">
        <f ca="1">IF(AND(S541=1,F540&gt;D540),[1]Assumptions!$B$19*(F540-D540),0)</f>
        <v>0</v>
      </c>
      <c r="U541" s="21">
        <f ca="1">OFFSET(Assumptions!$B$6,U$1-1,0)*$E541</f>
        <v>9553643.1638457794</v>
      </c>
      <c r="V541" s="21">
        <f ca="1">OFFSET(Assumptions!$B$6,V$1-1,0)*$E541</f>
        <v>11942053.954807226</v>
      </c>
      <c r="W541" s="21">
        <f ca="1">OFFSET(Assumptions!$B$6,W$1-1,0)*$E541</f>
        <v>5971026.9774036128</v>
      </c>
      <c r="X541" s="21">
        <f ca="1">OFFSET(Assumptions!$B$6,X$1-1,0)*$E541</f>
        <v>0</v>
      </c>
      <c r="Y541" s="21">
        <f ca="1">OFFSET(Assumptions!$B$6,Y$1-1,0)*$E541</f>
        <v>0</v>
      </c>
      <c r="Z541" s="21">
        <f ca="1">OFFSET(Assumptions!$B$6,Z$1-1,0)*$E541</f>
        <v>23884107.909614451</v>
      </c>
      <c r="AA541" s="21">
        <f ca="1">OFFSET(Assumptions!$B$6,AA$1-1,0)*$E541</f>
        <v>23884107.909614451</v>
      </c>
      <c r="AB541" s="21">
        <f ca="1">OFFSET(Assumptions!$B$6,AB$1-1,0)*$E541</f>
        <v>44185599.632786728</v>
      </c>
      <c r="AC541" s="24">
        <f t="shared" si="122"/>
        <v>0</v>
      </c>
      <c r="AD541" s="24">
        <f t="shared" si="111"/>
        <v>0</v>
      </c>
      <c r="AE541" s="24">
        <f t="shared" si="111"/>
        <v>0</v>
      </c>
      <c r="AF541" s="24">
        <f t="shared" si="111"/>
        <v>0</v>
      </c>
      <c r="AG541" s="24">
        <f t="shared" si="110"/>
        <v>0</v>
      </c>
      <c r="AH541" s="24">
        <f t="shared" si="110"/>
        <v>0</v>
      </c>
      <c r="AI541" s="24">
        <f t="shared" si="110"/>
        <v>0</v>
      </c>
      <c r="AJ541" s="24">
        <f t="shared" si="120"/>
        <v>0</v>
      </c>
      <c r="AK541" s="26">
        <f t="shared" ca="1" si="121"/>
        <v>5.7718520882765745E-6</v>
      </c>
      <c r="AL541" s="34">
        <f t="shared" ca="1" si="123"/>
        <v>0.19371357920262322</v>
      </c>
    </row>
    <row r="542" spans="1:38" x14ac:dyDescent="0.25">
      <c r="A542" s="4">
        <f t="shared" si="112"/>
        <v>4</v>
      </c>
      <c r="B542" s="4">
        <f t="shared" si="113"/>
        <v>2014</v>
      </c>
      <c r="C542" s="9">
        <v>41751</v>
      </c>
      <c r="D542" s="12">
        <f ca="1">(1+Returns!E542)*D541</f>
        <v>118694454.98968689</v>
      </c>
      <c r="E542" s="12">
        <f t="shared" ca="1" si="114"/>
        <v>119474858.63484055</v>
      </c>
      <c r="F542" s="12">
        <f t="shared" ca="1" si="115"/>
        <v>119421887.4401128</v>
      </c>
      <c r="G542" s="14">
        <f ca="1">G541*(1+Returns!G542)+AC542</f>
        <v>9500600.7880279887</v>
      </c>
      <c r="H542" s="14">
        <f ca="1">H541*(1+Returns!H542)+AD542</f>
        <v>11962475.935723009</v>
      </c>
      <c r="I542" s="14">
        <f ca="1">I541*(1+Returns!I542)+AE542</f>
        <v>5982839.9898118358</v>
      </c>
      <c r="J542" s="14">
        <f ca="1">J541*(1+Returns!J542)+AF542</f>
        <v>0</v>
      </c>
      <c r="K542" s="14">
        <f ca="1">K541*(1+Returns!K542)+AG542</f>
        <v>0</v>
      </c>
      <c r="L542" s="14">
        <f ca="1">L541*(1+Returns!L542)+AH542</f>
        <v>23924309.474193785</v>
      </c>
      <c r="M542" s="14">
        <f ca="1">M541*(1+Returns!M542)+AI542</f>
        <v>23927518.566932719</v>
      </c>
      <c r="N542" s="14">
        <f ca="1">N541*(1+Returns!N542)+AJ542-R542-T542</f>
        <v>44177113.88015122</v>
      </c>
      <c r="O542" s="17">
        <f ca="1">(Assumptions!$B$16 / 252)*F541</f>
        <v>3789.5669181035746</v>
      </c>
      <c r="P542" s="17">
        <f t="shared" ca="1" si="116"/>
        <v>52971.194727744063</v>
      </c>
      <c r="Q542" s="16">
        <f t="shared" si="117"/>
        <v>0</v>
      </c>
      <c r="R542" s="17">
        <f t="shared" si="118"/>
        <v>0</v>
      </c>
      <c r="S542" s="19">
        <f t="shared" si="119"/>
        <v>0</v>
      </c>
      <c r="T542" s="20">
        <f ca="1">IF(AND(S542=1,F541&gt;D541),[1]Assumptions!$B$19*(F541-D541),0)</f>
        <v>0</v>
      </c>
      <c r="U542" s="21">
        <f ca="1">OFFSET(Assumptions!$B$6,U$1-1,0)*$E542</f>
        <v>9557988.6907872446</v>
      </c>
      <c r="V542" s="21">
        <f ca="1">OFFSET(Assumptions!$B$6,V$1-1,0)*$E542</f>
        <v>11947485.863484055</v>
      </c>
      <c r="W542" s="21">
        <f ca="1">OFFSET(Assumptions!$B$6,W$1-1,0)*$E542</f>
        <v>5973742.9317420274</v>
      </c>
      <c r="X542" s="21">
        <f ca="1">OFFSET(Assumptions!$B$6,X$1-1,0)*$E542</f>
        <v>0</v>
      </c>
      <c r="Y542" s="21">
        <f ca="1">OFFSET(Assumptions!$B$6,Y$1-1,0)*$E542</f>
        <v>0</v>
      </c>
      <c r="Z542" s="21">
        <f ca="1">OFFSET(Assumptions!$B$6,Z$1-1,0)*$E542</f>
        <v>23894971.72696811</v>
      </c>
      <c r="AA542" s="21">
        <f ca="1">OFFSET(Assumptions!$B$6,AA$1-1,0)*$E542</f>
        <v>23894971.72696811</v>
      </c>
      <c r="AB542" s="21">
        <f ca="1">OFFSET(Assumptions!$B$6,AB$1-1,0)*$E542</f>
        <v>44205697.694891006</v>
      </c>
      <c r="AC542" s="24">
        <f t="shared" si="122"/>
        <v>0</v>
      </c>
      <c r="AD542" s="24">
        <f t="shared" si="111"/>
        <v>0</v>
      </c>
      <c r="AE542" s="24">
        <f t="shared" si="111"/>
        <v>0</v>
      </c>
      <c r="AF542" s="24">
        <f t="shared" si="111"/>
        <v>0</v>
      </c>
      <c r="AG542" s="24">
        <f t="shared" si="110"/>
        <v>0</v>
      </c>
      <c r="AH542" s="24">
        <f t="shared" si="110"/>
        <v>0</v>
      </c>
      <c r="AI542" s="24">
        <f t="shared" si="110"/>
        <v>0</v>
      </c>
      <c r="AJ542" s="24">
        <f t="shared" si="120"/>
        <v>0</v>
      </c>
      <c r="AK542" s="26">
        <f t="shared" ca="1" si="121"/>
        <v>4.2329685052200361E-4</v>
      </c>
      <c r="AL542" s="34">
        <f t="shared" ca="1" si="123"/>
        <v>0.19421887440112506</v>
      </c>
    </row>
    <row r="543" spans="1:38" x14ac:dyDescent="0.25">
      <c r="A543" s="4">
        <f t="shared" si="112"/>
        <v>4</v>
      </c>
      <c r="B543" s="4">
        <f t="shared" si="113"/>
        <v>2014</v>
      </c>
      <c r="C543" s="9">
        <v>41752</v>
      </c>
      <c r="D543" s="12">
        <f ca="1">(1+Returns!E543)*D542</f>
        <v>118742769.56759045</v>
      </c>
      <c r="E543" s="12">
        <f t="shared" ca="1" si="114"/>
        <v>119563279.65160722</v>
      </c>
      <c r="F543" s="12">
        <f t="shared" ca="1" si="115"/>
        <v>119506517.28584963</v>
      </c>
      <c r="G543" s="14">
        <f ca="1">G542*(1+Returns!G543)+AC543</f>
        <v>9542750.9971757475</v>
      </c>
      <c r="H543" s="14">
        <f ca="1">H542*(1+Returns!H543)+AD543</f>
        <v>11967576.146630127</v>
      </c>
      <c r="I543" s="14">
        <f ca="1">I542*(1+Returns!I543)+AE543</f>
        <v>5985505.6952691348</v>
      </c>
      <c r="J543" s="14">
        <f ca="1">J542*(1+Returns!J543)+AF543</f>
        <v>0</v>
      </c>
      <c r="K543" s="14">
        <f ca="1">K542*(1+Returns!K543)+AG543</f>
        <v>0</v>
      </c>
      <c r="L543" s="14">
        <f ca="1">L542*(1+Returns!L543)+AH543</f>
        <v>23934463.546838045</v>
      </c>
      <c r="M543" s="14">
        <f ca="1">M542*(1+Returns!M543)+AI543</f>
        <v>23937904.186576519</v>
      </c>
      <c r="N543" s="14">
        <f ca="1">N542*(1+Returns!N543)+AJ543-R543-T543</f>
        <v>44195079.079117648</v>
      </c>
      <c r="O543" s="17">
        <f ca="1">(Assumptions!$B$16 / 252)*F542</f>
        <v>3791.1710298448506</v>
      </c>
      <c r="P543" s="17">
        <f t="shared" ca="1" si="116"/>
        <v>56762.365757588916</v>
      </c>
      <c r="Q543" s="16">
        <f t="shared" si="117"/>
        <v>0</v>
      </c>
      <c r="R543" s="17">
        <f t="shared" si="118"/>
        <v>0</v>
      </c>
      <c r="S543" s="19">
        <f t="shared" si="119"/>
        <v>0</v>
      </c>
      <c r="T543" s="20">
        <f ca="1">IF(AND(S543=1,F542&gt;D542),[1]Assumptions!$B$19*(F542-D542),0)</f>
        <v>0</v>
      </c>
      <c r="U543" s="21">
        <f ca="1">OFFSET(Assumptions!$B$6,U$1-1,0)*$E543</f>
        <v>9565062.3721285779</v>
      </c>
      <c r="V543" s="21">
        <f ca="1">OFFSET(Assumptions!$B$6,V$1-1,0)*$E543</f>
        <v>11956327.965160722</v>
      </c>
      <c r="W543" s="21">
        <f ca="1">OFFSET(Assumptions!$B$6,W$1-1,0)*$E543</f>
        <v>5978163.982580361</v>
      </c>
      <c r="X543" s="21">
        <f ca="1">OFFSET(Assumptions!$B$6,X$1-1,0)*$E543</f>
        <v>0</v>
      </c>
      <c r="Y543" s="21">
        <f ca="1">OFFSET(Assumptions!$B$6,Y$1-1,0)*$E543</f>
        <v>0</v>
      </c>
      <c r="Z543" s="21">
        <f ca="1">OFFSET(Assumptions!$B$6,Z$1-1,0)*$E543</f>
        <v>23912655.930321444</v>
      </c>
      <c r="AA543" s="21">
        <f ca="1">OFFSET(Assumptions!$B$6,AA$1-1,0)*$E543</f>
        <v>23912655.930321444</v>
      </c>
      <c r="AB543" s="21">
        <f ca="1">OFFSET(Assumptions!$B$6,AB$1-1,0)*$E543</f>
        <v>44238413.471094668</v>
      </c>
      <c r="AC543" s="24">
        <f t="shared" si="122"/>
        <v>0</v>
      </c>
      <c r="AD543" s="24">
        <f t="shared" si="111"/>
        <v>0</v>
      </c>
      <c r="AE543" s="24">
        <f t="shared" si="111"/>
        <v>0</v>
      </c>
      <c r="AF543" s="24">
        <f t="shared" si="111"/>
        <v>0</v>
      </c>
      <c r="AG543" s="24">
        <f t="shared" si="110"/>
        <v>0</v>
      </c>
      <c r="AH543" s="24">
        <f t="shared" si="110"/>
        <v>0</v>
      </c>
      <c r="AI543" s="24">
        <f t="shared" si="110"/>
        <v>0</v>
      </c>
      <c r="AJ543" s="24">
        <f t="shared" si="120"/>
        <v>0</v>
      </c>
      <c r="AK543" s="26">
        <f t="shared" ca="1" si="121"/>
        <v>7.0866277154824076E-4</v>
      </c>
      <c r="AL543" s="34">
        <f t="shared" ca="1" si="123"/>
        <v>0.19506517285849334</v>
      </c>
    </row>
    <row r="544" spans="1:38" x14ac:dyDescent="0.25">
      <c r="A544" s="4">
        <f t="shared" si="112"/>
        <v>4</v>
      </c>
      <c r="B544" s="4">
        <f t="shared" si="113"/>
        <v>2014</v>
      </c>
      <c r="C544" s="9">
        <v>41753</v>
      </c>
      <c r="D544" s="12">
        <f ca="1">(1+Returns!E544)*D543</f>
        <v>118791103.81194293</v>
      </c>
      <c r="E544" s="12">
        <f t="shared" ca="1" si="114"/>
        <v>119656701.79894771</v>
      </c>
      <c r="F544" s="12">
        <f t="shared" ca="1" si="115"/>
        <v>119596145.57549851</v>
      </c>
      <c r="G544" s="14">
        <f ca="1">G543*(1+Returns!G544)+AC544</f>
        <v>9589882.8514408972</v>
      </c>
      <c r="H544" s="14">
        <f ca="1">H543*(1+Returns!H544)+AD544</f>
        <v>11972678.532016128</v>
      </c>
      <c r="I544" s="14">
        <f ca="1">I543*(1+Returns!I544)+AE544</f>
        <v>5988172.5884542679</v>
      </c>
      <c r="J544" s="14">
        <f ca="1">J543*(1+Returns!J544)+AF544</f>
        <v>0</v>
      </c>
      <c r="K544" s="14">
        <f ca="1">K543*(1+Returns!K544)+AG544</f>
        <v>0</v>
      </c>
      <c r="L544" s="14">
        <f ca="1">L543*(1+Returns!L544)+AH544</f>
        <v>23944621.929123569</v>
      </c>
      <c r="M544" s="14">
        <f ca="1">M543*(1+Returns!M544)+AI544</f>
        <v>23948294.314046532</v>
      </c>
      <c r="N544" s="14">
        <f ca="1">N543*(1+Returns!N544)+AJ544-R544-T544</f>
        <v>44213051.583866313</v>
      </c>
      <c r="O544" s="17">
        <f ca="1">(Assumptions!$B$16 / 252)*F543</f>
        <v>3793.8576916142738</v>
      </c>
      <c r="P544" s="17">
        <f t="shared" ca="1" si="116"/>
        <v>60556.223449203186</v>
      </c>
      <c r="Q544" s="16">
        <f t="shared" si="117"/>
        <v>0</v>
      </c>
      <c r="R544" s="17">
        <f t="shared" si="118"/>
        <v>0</v>
      </c>
      <c r="S544" s="19">
        <f t="shared" si="119"/>
        <v>0</v>
      </c>
      <c r="T544" s="20">
        <f ca="1">IF(AND(S544=1,F543&gt;D543),[1]Assumptions!$B$19*(F543-D543),0)</f>
        <v>0</v>
      </c>
      <c r="U544" s="21">
        <f ca="1">OFFSET(Assumptions!$B$6,U$1-1,0)*$E544</f>
        <v>9572536.1439158171</v>
      </c>
      <c r="V544" s="21">
        <f ca="1">OFFSET(Assumptions!$B$6,V$1-1,0)*$E544</f>
        <v>11965670.179894771</v>
      </c>
      <c r="W544" s="21">
        <f ca="1">OFFSET(Assumptions!$B$6,W$1-1,0)*$E544</f>
        <v>5982835.0899473857</v>
      </c>
      <c r="X544" s="21">
        <f ca="1">OFFSET(Assumptions!$B$6,X$1-1,0)*$E544</f>
        <v>0</v>
      </c>
      <c r="Y544" s="21">
        <f ca="1">OFFSET(Assumptions!$B$6,Y$1-1,0)*$E544</f>
        <v>0</v>
      </c>
      <c r="Z544" s="21">
        <f ca="1">OFFSET(Assumptions!$B$6,Z$1-1,0)*$E544</f>
        <v>23931340.359789543</v>
      </c>
      <c r="AA544" s="21">
        <f ca="1">OFFSET(Assumptions!$B$6,AA$1-1,0)*$E544</f>
        <v>23931340.359789543</v>
      </c>
      <c r="AB544" s="21">
        <f ca="1">OFFSET(Assumptions!$B$6,AB$1-1,0)*$E544</f>
        <v>44272979.665610649</v>
      </c>
      <c r="AC544" s="24">
        <f t="shared" si="122"/>
        <v>0</v>
      </c>
      <c r="AD544" s="24">
        <f t="shared" si="111"/>
        <v>0</v>
      </c>
      <c r="AE544" s="24">
        <f t="shared" si="111"/>
        <v>0</v>
      </c>
      <c r="AF544" s="24">
        <f t="shared" si="111"/>
        <v>0</v>
      </c>
      <c r="AG544" s="24">
        <f t="shared" si="110"/>
        <v>0</v>
      </c>
      <c r="AH544" s="24">
        <f t="shared" si="110"/>
        <v>0</v>
      </c>
      <c r="AI544" s="24">
        <f t="shared" si="110"/>
        <v>0</v>
      </c>
      <c r="AJ544" s="24">
        <f t="shared" si="120"/>
        <v>0</v>
      </c>
      <c r="AK544" s="26">
        <f t="shared" ca="1" si="121"/>
        <v>7.4998662570413543E-4</v>
      </c>
      <c r="AL544" s="34">
        <f t="shared" ca="1" si="123"/>
        <v>0.19596145575498203</v>
      </c>
    </row>
    <row r="545" spans="1:38" x14ac:dyDescent="0.25">
      <c r="A545" s="4">
        <f t="shared" si="112"/>
        <v>4</v>
      </c>
      <c r="B545" s="4">
        <f t="shared" si="113"/>
        <v>2014</v>
      </c>
      <c r="C545" s="9">
        <v>41754</v>
      </c>
      <c r="D545" s="12">
        <f ca="1">(1+Returns!E545)*D544</f>
        <v>118839457.73074958</v>
      </c>
      <c r="E545" s="12">
        <f t="shared" ca="1" si="114"/>
        <v>119745340.51884238</v>
      </c>
      <c r="F545" s="12">
        <f t="shared" ca="1" si="115"/>
        <v>119680987.59235904</v>
      </c>
      <c r="G545" s="14">
        <f ca="1">G544*(1+Returns!G545)+AC545</f>
        <v>9632211.7845908087</v>
      </c>
      <c r="H545" s="14">
        <f ca="1">H544*(1+Returns!H545)+AD545</f>
        <v>11977783.092808101</v>
      </c>
      <c r="I545" s="14">
        <f ca="1">I544*(1+Returns!I545)+AE545</f>
        <v>5990840.6698964378</v>
      </c>
      <c r="J545" s="14">
        <f ca="1">J544*(1+Returns!J545)+AF545</f>
        <v>0</v>
      </c>
      <c r="K545" s="14">
        <f ca="1">K544*(1+Returns!K545)+AG545</f>
        <v>0</v>
      </c>
      <c r="L545" s="14">
        <f ca="1">L544*(1+Returns!L545)+AH545</f>
        <v>23954784.622879472</v>
      </c>
      <c r="M545" s="14">
        <f ca="1">M544*(1+Returns!M545)+AI545</f>
        <v>23958688.951299354</v>
      </c>
      <c r="N545" s="14">
        <f ca="1">N544*(1+Returns!N545)+AJ545-R545-T545</f>
        <v>44231031.397368208</v>
      </c>
      <c r="O545" s="17">
        <f ca="1">(Assumptions!$B$16 / 252)*F544</f>
        <v>3796.7030341428094</v>
      </c>
      <c r="P545" s="17">
        <f t="shared" ca="1" si="116"/>
        <v>64352.926483345997</v>
      </c>
      <c r="Q545" s="16">
        <f t="shared" si="117"/>
        <v>0</v>
      </c>
      <c r="R545" s="17">
        <f t="shared" si="118"/>
        <v>0</v>
      </c>
      <c r="S545" s="19">
        <f t="shared" si="119"/>
        <v>0</v>
      </c>
      <c r="T545" s="20">
        <f ca="1">IF(AND(S545=1,F544&gt;D544),[1]Assumptions!$B$19*(F544-D544),0)</f>
        <v>0</v>
      </c>
      <c r="U545" s="21">
        <f ca="1">OFFSET(Assumptions!$B$6,U$1-1,0)*$E545</f>
        <v>9579627.2415073905</v>
      </c>
      <c r="V545" s="21">
        <f ca="1">OFFSET(Assumptions!$B$6,V$1-1,0)*$E545</f>
        <v>11974534.05188424</v>
      </c>
      <c r="W545" s="21">
        <f ca="1">OFFSET(Assumptions!$B$6,W$1-1,0)*$E545</f>
        <v>5987267.0259421198</v>
      </c>
      <c r="X545" s="21">
        <f ca="1">OFFSET(Assumptions!$B$6,X$1-1,0)*$E545</f>
        <v>0</v>
      </c>
      <c r="Y545" s="21">
        <f ca="1">OFFSET(Assumptions!$B$6,Y$1-1,0)*$E545</f>
        <v>0</v>
      </c>
      <c r="Z545" s="21">
        <f ca="1">OFFSET(Assumptions!$B$6,Z$1-1,0)*$E545</f>
        <v>23949068.103768479</v>
      </c>
      <c r="AA545" s="21">
        <f ca="1">OFFSET(Assumptions!$B$6,AA$1-1,0)*$E545</f>
        <v>23949068.103768479</v>
      </c>
      <c r="AB545" s="21">
        <f ca="1">OFFSET(Assumptions!$B$6,AB$1-1,0)*$E545</f>
        <v>44305775.991971679</v>
      </c>
      <c r="AC545" s="24">
        <f t="shared" si="122"/>
        <v>0</v>
      </c>
      <c r="AD545" s="24">
        <f t="shared" si="111"/>
        <v>0</v>
      </c>
      <c r="AE545" s="24">
        <f t="shared" si="111"/>
        <v>0</v>
      </c>
      <c r="AF545" s="24">
        <f t="shared" si="111"/>
        <v>0</v>
      </c>
      <c r="AG545" s="24">
        <f t="shared" si="110"/>
        <v>0</v>
      </c>
      <c r="AH545" s="24">
        <f t="shared" si="110"/>
        <v>0</v>
      </c>
      <c r="AI545" s="24">
        <f t="shared" si="110"/>
        <v>0</v>
      </c>
      <c r="AJ545" s="24">
        <f t="shared" si="120"/>
        <v>0</v>
      </c>
      <c r="AK545" s="26">
        <f t="shared" ca="1" si="121"/>
        <v>7.0940427429544428E-4</v>
      </c>
      <c r="AL545" s="34">
        <f t="shared" ca="1" si="123"/>
        <v>0.19680987592358723</v>
      </c>
    </row>
    <row r="546" spans="1:38" x14ac:dyDescent="0.25">
      <c r="A546" s="4">
        <f t="shared" si="112"/>
        <v>4</v>
      </c>
      <c r="B546" s="4">
        <f t="shared" si="113"/>
        <v>2014</v>
      </c>
      <c r="C546" s="9">
        <v>41757</v>
      </c>
      <c r="D546" s="12">
        <f ca="1">(1+Returns!E546)*D545</f>
        <v>118887831.33201888</v>
      </c>
      <c r="E546" s="12">
        <f t="shared" ca="1" si="114"/>
        <v>119699467.79061142</v>
      </c>
      <c r="F546" s="12">
        <f t="shared" ca="1" si="115"/>
        <v>119631315.46769656</v>
      </c>
      <c r="G546" s="14">
        <f ca="1">G545*(1+Returns!G546)+AC546</f>
        <v>9540009.7677291762</v>
      </c>
      <c r="H546" s="14">
        <f ca="1">H545*(1+Returns!H546)+AD546</f>
        <v>11982889.829933533</v>
      </c>
      <c r="I546" s="14">
        <f ca="1">I545*(1+Returns!I546)+AE546</f>
        <v>5993509.9401250826</v>
      </c>
      <c r="J546" s="14">
        <f ca="1">J545*(1+Returns!J546)+AF546</f>
        <v>0</v>
      </c>
      <c r="K546" s="14">
        <f ca="1">K545*(1+Returns!K546)+AG546</f>
        <v>0</v>
      </c>
      <c r="L546" s="14">
        <f ca="1">L545*(1+Returns!L546)+AH546</f>
        <v>23964951.629935652</v>
      </c>
      <c r="M546" s="14">
        <f ca="1">M545*(1+Returns!M546)+AI546</f>
        <v>23969088.100292441</v>
      </c>
      <c r="N546" s="14">
        <f ca="1">N545*(1+Returns!N546)+AJ546-R546-T546</f>
        <v>44249018.522595532</v>
      </c>
      <c r="O546" s="17">
        <f ca="1">(Assumptions!$B$16 / 252)*F545</f>
        <v>3799.3964315034614</v>
      </c>
      <c r="P546" s="17">
        <f t="shared" ca="1" si="116"/>
        <v>68152.322914849457</v>
      </c>
      <c r="Q546" s="16">
        <f t="shared" si="117"/>
        <v>0</v>
      </c>
      <c r="R546" s="17">
        <f t="shared" si="118"/>
        <v>0</v>
      </c>
      <c r="S546" s="19">
        <f t="shared" si="119"/>
        <v>0</v>
      </c>
      <c r="T546" s="20">
        <f ca="1">IF(AND(S546=1,F545&gt;D545),[1]Assumptions!$B$19*(F545-D545),0)</f>
        <v>0</v>
      </c>
      <c r="U546" s="21">
        <f ca="1">OFFSET(Assumptions!$B$6,U$1-1,0)*$E546</f>
        <v>9575957.4232489131</v>
      </c>
      <c r="V546" s="21">
        <f ca="1">OFFSET(Assumptions!$B$6,V$1-1,0)*$E546</f>
        <v>11969946.779061142</v>
      </c>
      <c r="W546" s="21">
        <f ca="1">OFFSET(Assumptions!$B$6,W$1-1,0)*$E546</f>
        <v>5984973.3895305712</v>
      </c>
      <c r="X546" s="21">
        <f ca="1">OFFSET(Assumptions!$B$6,X$1-1,0)*$E546</f>
        <v>0</v>
      </c>
      <c r="Y546" s="21">
        <f ca="1">OFFSET(Assumptions!$B$6,Y$1-1,0)*$E546</f>
        <v>0</v>
      </c>
      <c r="Z546" s="21">
        <f ca="1">OFFSET(Assumptions!$B$6,Z$1-1,0)*$E546</f>
        <v>23939893.558122285</v>
      </c>
      <c r="AA546" s="21">
        <f ca="1">OFFSET(Assumptions!$B$6,AA$1-1,0)*$E546</f>
        <v>23939893.558122285</v>
      </c>
      <c r="AB546" s="21">
        <f ca="1">OFFSET(Assumptions!$B$6,AB$1-1,0)*$E546</f>
        <v>44288803.082526222</v>
      </c>
      <c r="AC546" s="24">
        <f t="shared" si="122"/>
        <v>0</v>
      </c>
      <c r="AD546" s="24">
        <f t="shared" si="111"/>
        <v>0</v>
      </c>
      <c r="AE546" s="24">
        <f t="shared" si="111"/>
        <v>0</v>
      </c>
      <c r="AF546" s="24">
        <f t="shared" si="111"/>
        <v>0</v>
      </c>
      <c r="AG546" s="24">
        <f t="shared" si="110"/>
        <v>0</v>
      </c>
      <c r="AH546" s="24">
        <f t="shared" si="110"/>
        <v>0</v>
      </c>
      <c r="AI546" s="24">
        <f t="shared" si="110"/>
        <v>0</v>
      </c>
      <c r="AJ546" s="24">
        <f t="shared" si="120"/>
        <v>0</v>
      </c>
      <c r="AK546" s="26">
        <f t="shared" ca="1" si="121"/>
        <v>-4.1503772371653813E-4</v>
      </c>
      <c r="AL546" s="34">
        <f t="shared" ca="1" si="123"/>
        <v>0.19631315467696253</v>
      </c>
    </row>
    <row r="547" spans="1:38" x14ac:dyDescent="0.25">
      <c r="A547" s="4">
        <f t="shared" si="112"/>
        <v>4</v>
      </c>
      <c r="B547" s="4">
        <f t="shared" si="113"/>
        <v>2014</v>
      </c>
      <c r="C547" s="9">
        <v>41758</v>
      </c>
      <c r="D547" s="12">
        <f ca="1">(1+Returns!E547)*D546</f>
        <v>118936224.62376258</v>
      </c>
      <c r="E547" s="12">
        <f t="shared" ca="1" si="114"/>
        <v>119855350.53261343</v>
      </c>
      <c r="F547" s="12">
        <f t="shared" ca="1" si="115"/>
        <v>119783400.39015992</v>
      </c>
      <c r="G547" s="14">
        <f ca="1">G546*(1+Returns!G547)+AC547</f>
        <v>9649543.7109946869</v>
      </c>
      <c r="H547" s="14">
        <f ca="1">H546*(1+Returns!H547)+AD547</f>
        <v>11987998.744320307</v>
      </c>
      <c r="I547" s="14">
        <f ca="1">I546*(1+Returns!I547)+AE547</f>
        <v>5996180.3996698763</v>
      </c>
      <c r="J547" s="14">
        <f ca="1">J546*(1+Returns!J547)+AF547</f>
        <v>0</v>
      </c>
      <c r="K547" s="14">
        <f ca="1">K546*(1+Returns!K547)+AG547</f>
        <v>0</v>
      </c>
      <c r="L547" s="14">
        <f ca="1">L546*(1+Returns!L547)+AH547</f>
        <v>23975122.952122778</v>
      </c>
      <c r="M547" s="14">
        <f ca="1">M546*(1+Returns!M547)+AI547</f>
        <v>23979491.762984082</v>
      </c>
      <c r="N547" s="14">
        <f ca="1">N546*(1+Returns!N547)+AJ547-R547-T547</f>
        <v>44267012.962521695</v>
      </c>
      <c r="O547" s="17">
        <f ca="1">(Assumptions!$B$16 / 252)*F546</f>
        <v>3797.8195386570337</v>
      </c>
      <c r="P547" s="17">
        <f t="shared" ca="1" si="116"/>
        <v>71950.142453506487</v>
      </c>
      <c r="Q547" s="16">
        <f t="shared" si="117"/>
        <v>0</v>
      </c>
      <c r="R547" s="17">
        <f t="shared" si="118"/>
        <v>0</v>
      </c>
      <c r="S547" s="19">
        <f t="shared" si="119"/>
        <v>0</v>
      </c>
      <c r="T547" s="20">
        <f ca="1">IF(AND(S547=1,F546&gt;D546),[1]Assumptions!$B$19*(F546-D546),0)</f>
        <v>0</v>
      </c>
      <c r="U547" s="21">
        <f ca="1">OFFSET(Assumptions!$B$6,U$1-1,0)*$E547</f>
        <v>9588428.0426090751</v>
      </c>
      <c r="V547" s="21">
        <f ca="1">OFFSET(Assumptions!$B$6,V$1-1,0)*$E547</f>
        <v>11985535.053261343</v>
      </c>
      <c r="W547" s="21">
        <f ca="1">OFFSET(Assumptions!$B$6,W$1-1,0)*$E547</f>
        <v>5992767.5266306717</v>
      </c>
      <c r="X547" s="21">
        <f ca="1">OFFSET(Assumptions!$B$6,X$1-1,0)*$E547</f>
        <v>0</v>
      </c>
      <c r="Y547" s="21">
        <f ca="1">OFFSET(Assumptions!$B$6,Y$1-1,0)*$E547</f>
        <v>0</v>
      </c>
      <c r="Z547" s="21">
        <f ca="1">OFFSET(Assumptions!$B$6,Z$1-1,0)*$E547</f>
        <v>23971070.106522687</v>
      </c>
      <c r="AA547" s="21">
        <f ca="1">OFFSET(Assumptions!$B$6,AA$1-1,0)*$E547</f>
        <v>23971070.106522687</v>
      </c>
      <c r="AB547" s="21">
        <f ca="1">OFFSET(Assumptions!$B$6,AB$1-1,0)*$E547</f>
        <v>44346479.69706697</v>
      </c>
      <c r="AC547" s="24">
        <f t="shared" si="122"/>
        <v>0</v>
      </c>
      <c r="AD547" s="24">
        <f t="shared" si="111"/>
        <v>0</v>
      </c>
      <c r="AE547" s="24">
        <f t="shared" si="111"/>
        <v>0</v>
      </c>
      <c r="AF547" s="24">
        <f t="shared" si="111"/>
        <v>0</v>
      </c>
      <c r="AG547" s="24">
        <f t="shared" si="110"/>
        <v>0</v>
      </c>
      <c r="AH547" s="24">
        <f t="shared" si="110"/>
        <v>0</v>
      </c>
      <c r="AI547" s="24">
        <f t="shared" si="110"/>
        <v>0</v>
      </c>
      <c r="AJ547" s="24">
        <f t="shared" si="120"/>
        <v>0</v>
      </c>
      <c r="AK547" s="26">
        <f t="shared" ca="1" si="121"/>
        <v>1.2712801984060551E-3</v>
      </c>
      <c r="AL547" s="34">
        <f t="shared" ca="1" si="123"/>
        <v>0.197834003901596</v>
      </c>
    </row>
    <row r="548" spans="1:38" x14ac:dyDescent="0.25">
      <c r="A548" s="4">
        <f t="shared" si="112"/>
        <v>4</v>
      </c>
      <c r="B548" s="4">
        <f t="shared" si="113"/>
        <v>2014</v>
      </c>
      <c r="C548" s="9">
        <v>41759</v>
      </c>
      <c r="D548" s="12">
        <f ca="1">(1+Returns!E548)*D547</f>
        <v>118984637.61399567</v>
      </c>
      <c r="E548" s="12">
        <f t="shared" ca="1" si="114"/>
        <v>119790368.14387307</v>
      </c>
      <c r="F548" s="12">
        <f t="shared" ca="1" si="115"/>
        <v>119714615.35378812</v>
      </c>
      <c r="G548" s="14">
        <f ca="1">G547*(1+Returns!G548)+AC548</f>
        <v>9538193.005188603</v>
      </c>
      <c r="H548" s="14">
        <f ca="1">H547*(1+Returns!H548)+AD548</f>
        <v>11993109.836896697</v>
      </c>
      <c r="I548" s="14">
        <f ca="1">I547*(1+Returns!I548)+AE548</f>
        <v>5998852.0490607293</v>
      </c>
      <c r="J548" s="14">
        <f ca="1">J547*(1+Returns!J548)+AF548</f>
        <v>0</v>
      </c>
      <c r="K548" s="14">
        <f ca="1">K547*(1+Returns!K548)+AG548</f>
        <v>0</v>
      </c>
      <c r="L548" s="14">
        <f ca="1">L547*(1+Returns!L548)+AH548</f>
        <v>23985298.591272302</v>
      </c>
      <c r="M548" s="14">
        <f ca="1">M547*(1+Returns!M548)+AI548</f>
        <v>23989899.941333432</v>
      </c>
      <c r="N548" s="14">
        <f ca="1">N547*(1+Returns!N548)+AJ548-R548-T548</f>
        <v>44285014.720121309</v>
      </c>
      <c r="O548" s="17">
        <f ca="1">(Assumptions!$B$16 / 252)*F547</f>
        <v>3802.6476314336483</v>
      </c>
      <c r="P548" s="17">
        <f t="shared" ca="1" si="116"/>
        <v>75752.790084940134</v>
      </c>
      <c r="Q548" s="16">
        <f t="shared" si="117"/>
        <v>0</v>
      </c>
      <c r="R548" s="17">
        <f t="shared" si="118"/>
        <v>0</v>
      </c>
      <c r="S548" s="19">
        <f t="shared" si="119"/>
        <v>0</v>
      </c>
      <c r="T548" s="20">
        <f ca="1">IF(AND(S548=1,F547&gt;D547),[1]Assumptions!$B$19*(F547-D547),0)</f>
        <v>0</v>
      </c>
      <c r="U548" s="21">
        <f ca="1">OFFSET(Assumptions!$B$6,U$1-1,0)*$E548</f>
        <v>9583229.4515098464</v>
      </c>
      <c r="V548" s="21">
        <f ca="1">OFFSET(Assumptions!$B$6,V$1-1,0)*$E548</f>
        <v>11979036.814387307</v>
      </c>
      <c r="W548" s="21">
        <f ca="1">OFFSET(Assumptions!$B$6,W$1-1,0)*$E548</f>
        <v>5989518.4071936533</v>
      </c>
      <c r="X548" s="21">
        <f ca="1">OFFSET(Assumptions!$B$6,X$1-1,0)*$E548</f>
        <v>0</v>
      </c>
      <c r="Y548" s="21">
        <f ca="1">OFFSET(Assumptions!$B$6,Y$1-1,0)*$E548</f>
        <v>0</v>
      </c>
      <c r="Z548" s="21">
        <f ca="1">OFFSET(Assumptions!$B$6,Z$1-1,0)*$E548</f>
        <v>23958073.628774613</v>
      </c>
      <c r="AA548" s="21">
        <f ca="1">OFFSET(Assumptions!$B$6,AA$1-1,0)*$E548</f>
        <v>23958073.628774613</v>
      </c>
      <c r="AB548" s="21">
        <f ca="1">OFFSET(Assumptions!$B$6,AB$1-1,0)*$E548</f>
        <v>44322436.213233031</v>
      </c>
      <c r="AC548" s="24">
        <f t="shared" si="122"/>
        <v>0</v>
      </c>
      <c r="AD548" s="24">
        <f t="shared" si="111"/>
        <v>0</v>
      </c>
      <c r="AE548" s="24">
        <f t="shared" si="111"/>
        <v>0</v>
      </c>
      <c r="AF548" s="24">
        <f t="shared" si="111"/>
        <v>0</v>
      </c>
      <c r="AG548" s="24">
        <f t="shared" si="110"/>
        <v>0</v>
      </c>
      <c r="AH548" s="24">
        <f t="shared" si="110"/>
        <v>0</v>
      </c>
      <c r="AI548" s="24">
        <f t="shared" si="110"/>
        <v>0</v>
      </c>
      <c r="AJ548" s="24">
        <f t="shared" si="120"/>
        <v>0</v>
      </c>
      <c r="AK548" s="26">
        <f t="shared" ca="1" si="121"/>
        <v>-5.7424514705506358E-4</v>
      </c>
      <c r="AL548" s="34">
        <f t="shared" ca="1" si="123"/>
        <v>0.19714615353787801</v>
      </c>
    </row>
    <row r="549" spans="1:38" x14ac:dyDescent="0.25">
      <c r="A549" s="4">
        <f t="shared" si="112"/>
        <v>5</v>
      </c>
      <c r="B549" s="4">
        <f t="shared" si="113"/>
        <v>2014</v>
      </c>
      <c r="C549" s="9">
        <v>41761</v>
      </c>
      <c r="D549" s="12">
        <f ca="1">(1+Returns!E549)*D548</f>
        <v>119033070.31073645</v>
      </c>
      <c r="E549" s="12">
        <f t="shared" ca="1" si="114"/>
        <v>119685505.30877009</v>
      </c>
      <c r="F549" s="12">
        <f t="shared" ca="1" si="115"/>
        <v>119681704.84479061</v>
      </c>
      <c r="G549" s="14">
        <f ca="1">G548*(1+Returns!G549)+AC549</f>
        <v>9507731.5628699735</v>
      </c>
      <c r="H549" s="14">
        <f ca="1">H548*(1+Returns!H549)+AD549</f>
        <v>11984150.086081987</v>
      </c>
      <c r="I549" s="14">
        <f ca="1">I548*(1+Returns!I549)+AE549</f>
        <v>5992191.2469607107</v>
      </c>
      <c r="J549" s="14">
        <f ca="1">J548*(1+Returns!J549)+AF549</f>
        <v>0</v>
      </c>
      <c r="K549" s="14">
        <f ca="1">K548*(1+Returns!K549)+AG549</f>
        <v>0</v>
      </c>
      <c r="L549" s="14">
        <f ca="1">L548*(1+Returns!L549)+AH549</f>
        <v>23968253.58671876</v>
      </c>
      <c r="M549" s="14">
        <f ca="1">M548*(1+Returns!M549)+AI549</f>
        <v>23968486.324741669</v>
      </c>
      <c r="N549" s="14">
        <f ca="1">N548*(1+Returns!N549)+AJ549-R549-T549</f>
        <v>44264692.501396991</v>
      </c>
      <c r="O549" s="17">
        <f ca="1">(Assumptions!$B$16 / 252)*F548</f>
        <v>3800.4639794853369</v>
      </c>
      <c r="P549" s="17">
        <f t="shared" ca="1" si="116"/>
        <v>3800.4639794853429</v>
      </c>
      <c r="Q549" s="16">
        <f t="shared" si="117"/>
        <v>1</v>
      </c>
      <c r="R549" s="17">
        <f t="shared" ca="1" si="118"/>
        <v>75752.790084940134</v>
      </c>
      <c r="S549" s="19">
        <f t="shared" si="119"/>
        <v>0</v>
      </c>
      <c r="T549" s="20">
        <f ca="1">IF(AND(S549=1,F548&gt;D548),[1]Assumptions!$B$19*(F548-D548),0)</f>
        <v>0</v>
      </c>
      <c r="U549" s="21">
        <f ca="1">OFFSET(Assumptions!$B$6,U$1-1,0)*$E549</f>
        <v>9574840.4247016069</v>
      </c>
      <c r="V549" s="21">
        <f ca="1">OFFSET(Assumptions!$B$6,V$1-1,0)*$E549</f>
        <v>11968550.530877009</v>
      </c>
      <c r="W549" s="21">
        <f ca="1">OFFSET(Assumptions!$B$6,W$1-1,0)*$E549</f>
        <v>5984275.2654385045</v>
      </c>
      <c r="X549" s="21">
        <f ca="1">OFFSET(Assumptions!$B$6,X$1-1,0)*$E549</f>
        <v>0</v>
      </c>
      <c r="Y549" s="21">
        <f ca="1">OFFSET(Assumptions!$B$6,Y$1-1,0)*$E549</f>
        <v>0</v>
      </c>
      <c r="Z549" s="21">
        <f ca="1">OFFSET(Assumptions!$B$6,Z$1-1,0)*$E549</f>
        <v>23937101.061754018</v>
      </c>
      <c r="AA549" s="21">
        <f ca="1">OFFSET(Assumptions!$B$6,AA$1-1,0)*$E549</f>
        <v>23937101.061754018</v>
      </c>
      <c r="AB549" s="21">
        <f ca="1">OFFSET(Assumptions!$B$6,AB$1-1,0)*$E549</f>
        <v>44283636.964244932</v>
      </c>
      <c r="AC549" s="24">
        <f t="shared" ca="1" si="122"/>
        <v>45036.44632124342</v>
      </c>
      <c r="AD549" s="24">
        <f t="shared" ca="1" si="111"/>
        <v>-14073.022509390488</v>
      </c>
      <c r="AE549" s="24">
        <f t="shared" ca="1" si="111"/>
        <v>-9333.6418670760468</v>
      </c>
      <c r="AF549" s="24">
        <f t="shared" ca="1" si="111"/>
        <v>0</v>
      </c>
      <c r="AG549" s="24">
        <f t="shared" ca="1" si="110"/>
        <v>0</v>
      </c>
      <c r="AH549" s="24">
        <f t="shared" ca="1" si="110"/>
        <v>-27224.96249768883</v>
      </c>
      <c r="AI549" s="24">
        <f t="shared" ca="1" si="110"/>
        <v>-31826.312558818609</v>
      </c>
      <c r="AJ549" s="24">
        <f t="shared" ca="1" si="120"/>
        <v>37421.493111730553</v>
      </c>
      <c r="AK549" s="26">
        <f t="shared" ca="1" si="121"/>
        <v>-2.7490802940188797E-4</v>
      </c>
      <c r="AL549" s="34">
        <f t="shared" ca="1" si="123"/>
        <v>0.19681704844790282</v>
      </c>
    </row>
    <row r="550" spans="1:38" x14ac:dyDescent="0.25">
      <c r="A550" s="4">
        <f t="shared" si="112"/>
        <v>5</v>
      </c>
      <c r="B550" s="4">
        <f t="shared" si="113"/>
        <v>2014</v>
      </c>
      <c r="C550" s="9">
        <v>41764</v>
      </c>
      <c r="D550" s="12">
        <f ca="1">(1+Returns!E550)*D549</f>
        <v>119081522.72200643</v>
      </c>
      <c r="E550" s="12">
        <f t="shared" ca="1" si="114"/>
        <v>119790395.18778604</v>
      </c>
      <c r="F550" s="12">
        <f t="shared" ca="1" si="115"/>
        <v>119782795.30460514</v>
      </c>
      <c r="G550" s="14">
        <f ca="1">G549*(1+Returns!G550)+AC550</f>
        <v>9566265.1791305412</v>
      </c>
      <c r="H550" s="14">
        <f ca="1">H549*(1+Returns!H550)+AD550</f>
        <v>11989259.537779948</v>
      </c>
      <c r="I550" s="14">
        <f ca="1">I549*(1+Returns!I550)+AE550</f>
        <v>5994861.118950502</v>
      </c>
      <c r="J550" s="14">
        <f ca="1">J549*(1+Returns!J550)+AF550</f>
        <v>0</v>
      </c>
      <c r="K550" s="14">
        <f ca="1">K549*(1+Returns!K550)+AG550</f>
        <v>0</v>
      </c>
      <c r="L550" s="14">
        <f ca="1">L549*(1+Returns!L550)+AH550</f>
        <v>23978426.310338564</v>
      </c>
      <c r="M550" s="14">
        <f ca="1">M549*(1+Returns!M550)+AI550</f>
        <v>23978889.726235647</v>
      </c>
      <c r="N550" s="14">
        <f ca="1">N549*(1+Returns!N550)+AJ550-R550-T550</f>
        <v>44282693.315350853</v>
      </c>
      <c r="O550" s="17">
        <f ca="1">(Assumptions!$B$16 / 252)*F549</f>
        <v>3799.4192014219238</v>
      </c>
      <c r="P550" s="17">
        <f t="shared" ca="1" si="116"/>
        <v>7599.8831809072672</v>
      </c>
      <c r="Q550" s="16">
        <f t="shared" si="117"/>
        <v>0</v>
      </c>
      <c r="R550" s="17">
        <f t="shared" si="118"/>
        <v>0</v>
      </c>
      <c r="S550" s="19">
        <f t="shared" si="119"/>
        <v>0</v>
      </c>
      <c r="T550" s="20">
        <f ca="1">IF(AND(S550=1,F549&gt;D549),[1]Assumptions!$B$19*(F549-D549),0)</f>
        <v>0</v>
      </c>
      <c r="U550" s="21">
        <f ca="1">OFFSET(Assumptions!$B$6,U$1-1,0)*$E550</f>
        <v>9583231.6150228828</v>
      </c>
      <c r="V550" s="21">
        <f ca="1">OFFSET(Assumptions!$B$6,V$1-1,0)*$E550</f>
        <v>11979039.518778605</v>
      </c>
      <c r="W550" s="21">
        <f ca="1">OFFSET(Assumptions!$B$6,W$1-1,0)*$E550</f>
        <v>5989519.7593893027</v>
      </c>
      <c r="X550" s="21">
        <f ca="1">OFFSET(Assumptions!$B$6,X$1-1,0)*$E550</f>
        <v>0</v>
      </c>
      <c r="Y550" s="21">
        <f ca="1">OFFSET(Assumptions!$B$6,Y$1-1,0)*$E550</f>
        <v>0</v>
      </c>
      <c r="Z550" s="21">
        <f ca="1">OFFSET(Assumptions!$B$6,Z$1-1,0)*$E550</f>
        <v>23958079.037557211</v>
      </c>
      <c r="AA550" s="21">
        <f ca="1">OFFSET(Assumptions!$B$6,AA$1-1,0)*$E550</f>
        <v>23958079.037557211</v>
      </c>
      <c r="AB550" s="21">
        <f ca="1">OFFSET(Assumptions!$B$6,AB$1-1,0)*$E550</f>
        <v>44322446.219480835</v>
      </c>
      <c r="AC550" s="24">
        <f t="shared" si="122"/>
        <v>0</v>
      </c>
      <c r="AD550" s="24">
        <f t="shared" si="111"/>
        <v>0</v>
      </c>
      <c r="AE550" s="24">
        <f t="shared" si="111"/>
        <v>0</v>
      </c>
      <c r="AF550" s="24">
        <f t="shared" si="111"/>
        <v>0</v>
      </c>
      <c r="AG550" s="24">
        <f t="shared" si="110"/>
        <v>0</v>
      </c>
      <c r="AH550" s="24">
        <f t="shared" si="110"/>
        <v>0</v>
      </c>
      <c r="AI550" s="24">
        <f t="shared" si="110"/>
        <v>0</v>
      </c>
      <c r="AJ550" s="24">
        <f t="shared" si="120"/>
        <v>0</v>
      </c>
      <c r="AK550" s="26">
        <f t="shared" ca="1" si="121"/>
        <v>8.4466092746282584E-4</v>
      </c>
      <c r="AL550" s="34">
        <f t="shared" ca="1" si="123"/>
        <v>0.19782795304604806</v>
      </c>
    </row>
    <row r="551" spans="1:38" x14ac:dyDescent="0.25">
      <c r="A551" s="4">
        <f t="shared" si="112"/>
        <v>5</v>
      </c>
      <c r="B551" s="4">
        <f t="shared" si="113"/>
        <v>2014</v>
      </c>
      <c r="C551" s="9">
        <v>41765</v>
      </c>
      <c r="D551" s="12">
        <f ca="1">(1+Returns!E551)*D550</f>
        <v>119129994.85583042</v>
      </c>
      <c r="E551" s="12">
        <f t="shared" ca="1" si="114"/>
        <v>119755184.71131541</v>
      </c>
      <c r="F551" s="12">
        <f t="shared" ca="1" si="115"/>
        <v>119743782.19971213</v>
      </c>
      <c r="G551" s="14">
        <f ca="1">G550*(1+Returns!G551)+AC551</f>
        <v>9484678.9185344521</v>
      </c>
      <c r="H551" s="14">
        <f ca="1">H550*(1+Returns!H551)+AD551</f>
        <v>11994371.167896608</v>
      </c>
      <c r="I551" s="14">
        <f ca="1">I550*(1+Returns!I551)+AE551</f>
        <v>5997532.1805245625</v>
      </c>
      <c r="J551" s="14">
        <f ca="1">J550*(1+Returns!J551)+AF551</f>
        <v>0</v>
      </c>
      <c r="K551" s="14">
        <f ca="1">K550*(1+Returns!K551)+AG551</f>
        <v>0</v>
      </c>
      <c r="L551" s="14">
        <f ca="1">L550*(1+Returns!L551)+AH551</f>
        <v>23988603.351515569</v>
      </c>
      <c r="M551" s="14">
        <f ca="1">M550*(1+Returns!M551)+AI551</f>
        <v>23989297.643273961</v>
      </c>
      <c r="N551" s="14">
        <f ca="1">N550*(1+Returns!N551)+AJ551-R551-T551</f>
        <v>44300701.449570253</v>
      </c>
      <c r="O551" s="17">
        <f ca="1">(Assumptions!$B$16 / 252)*F550</f>
        <v>3802.628422368417</v>
      </c>
      <c r="P551" s="17">
        <f t="shared" ca="1" si="116"/>
        <v>11402.511603275685</v>
      </c>
      <c r="Q551" s="16">
        <f t="shared" si="117"/>
        <v>0</v>
      </c>
      <c r="R551" s="17">
        <f t="shared" si="118"/>
        <v>0</v>
      </c>
      <c r="S551" s="19">
        <f t="shared" si="119"/>
        <v>0</v>
      </c>
      <c r="T551" s="20">
        <f ca="1">IF(AND(S551=1,F550&gt;D550),[1]Assumptions!$B$19*(F550-D550),0)</f>
        <v>0</v>
      </c>
      <c r="U551" s="21">
        <f ca="1">OFFSET(Assumptions!$B$6,U$1-1,0)*$E551</f>
        <v>9580414.776905233</v>
      </c>
      <c r="V551" s="21">
        <f ca="1">OFFSET(Assumptions!$B$6,V$1-1,0)*$E551</f>
        <v>11975518.471131541</v>
      </c>
      <c r="W551" s="21">
        <f ca="1">OFFSET(Assumptions!$B$6,W$1-1,0)*$E551</f>
        <v>5987759.2355657704</v>
      </c>
      <c r="X551" s="21">
        <f ca="1">OFFSET(Assumptions!$B$6,X$1-1,0)*$E551</f>
        <v>0</v>
      </c>
      <c r="Y551" s="21">
        <f ca="1">OFFSET(Assumptions!$B$6,Y$1-1,0)*$E551</f>
        <v>0</v>
      </c>
      <c r="Z551" s="21">
        <f ca="1">OFFSET(Assumptions!$B$6,Z$1-1,0)*$E551</f>
        <v>23951036.942263082</v>
      </c>
      <c r="AA551" s="21">
        <f ca="1">OFFSET(Assumptions!$B$6,AA$1-1,0)*$E551</f>
        <v>23951036.942263082</v>
      </c>
      <c r="AB551" s="21">
        <f ca="1">OFFSET(Assumptions!$B$6,AB$1-1,0)*$E551</f>
        <v>44309418.343186699</v>
      </c>
      <c r="AC551" s="24">
        <f t="shared" si="122"/>
        <v>0</v>
      </c>
      <c r="AD551" s="24">
        <f t="shared" si="111"/>
        <v>0</v>
      </c>
      <c r="AE551" s="24">
        <f t="shared" si="111"/>
        <v>0</v>
      </c>
      <c r="AF551" s="24">
        <f t="shared" si="111"/>
        <v>0</v>
      </c>
      <c r="AG551" s="24">
        <f t="shared" si="110"/>
        <v>0</v>
      </c>
      <c r="AH551" s="24">
        <f t="shared" si="110"/>
        <v>0</v>
      </c>
      <c r="AI551" s="24">
        <f t="shared" si="110"/>
        <v>0</v>
      </c>
      <c r="AJ551" s="24">
        <f t="shared" si="120"/>
        <v>0</v>
      </c>
      <c r="AK551" s="26">
        <f t="shared" ca="1" si="121"/>
        <v>-3.2569873489596279E-4</v>
      </c>
      <c r="AL551" s="34">
        <f t="shared" ca="1" si="123"/>
        <v>0.19743782199711801</v>
      </c>
    </row>
    <row r="552" spans="1:38" x14ac:dyDescent="0.25">
      <c r="A552" s="4">
        <f t="shared" si="112"/>
        <v>5</v>
      </c>
      <c r="B552" s="4">
        <f t="shared" si="113"/>
        <v>2014</v>
      </c>
      <c r="C552" s="9">
        <v>41766</v>
      </c>
      <c r="D552" s="12">
        <f ca="1">(1+Returns!E552)*D551</f>
        <v>119178486.72023648</v>
      </c>
      <c r="E552" s="12">
        <f t="shared" ca="1" si="114"/>
        <v>119855647.9335207</v>
      </c>
      <c r="F552" s="12">
        <f t="shared" ca="1" si="115"/>
        <v>119840444.03200632</v>
      </c>
      <c r="G552" s="14">
        <f ca="1">G551*(1+Returns!G552)+AC552</f>
        <v>9538746.827016158</v>
      </c>
      <c r="H552" s="14">
        <f ca="1">H551*(1+Returns!H552)+AD552</f>
        <v>11999484.977360738</v>
      </c>
      <c r="I552" s="14">
        <f ca="1">I551*(1+Returns!I552)+AE552</f>
        <v>6000204.4322129209</v>
      </c>
      <c r="J552" s="14">
        <f ca="1">J551*(1+Returns!J552)+AF552</f>
        <v>0</v>
      </c>
      <c r="K552" s="14">
        <f ca="1">K551*(1+Returns!K552)+AG552</f>
        <v>0</v>
      </c>
      <c r="L552" s="14">
        <f ca="1">L551*(1+Returns!L552)+AH552</f>
        <v>23998784.712082252</v>
      </c>
      <c r="M552" s="14">
        <f ca="1">M551*(1+Returns!M552)+AI552</f>
        <v>23999710.077816557</v>
      </c>
      <c r="N552" s="14">
        <f ca="1">N551*(1+Returns!N552)+AJ552-R552-T552</f>
        <v>44318716.907032073</v>
      </c>
      <c r="O552" s="17">
        <f ca="1">(Assumptions!$B$16 / 252)*F551</f>
        <v>3801.3899111019723</v>
      </c>
      <c r="P552" s="17">
        <f t="shared" ca="1" si="116"/>
        <v>15203.901514377658</v>
      </c>
      <c r="Q552" s="16">
        <f t="shared" si="117"/>
        <v>0</v>
      </c>
      <c r="R552" s="17">
        <f t="shared" si="118"/>
        <v>0</v>
      </c>
      <c r="S552" s="19">
        <f t="shared" si="119"/>
        <v>0</v>
      </c>
      <c r="T552" s="20">
        <f ca="1">IF(AND(S552=1,F551&gt;D551),[1]Assumptions!$B$19*(F551-D551),0)</f>
        <v>0</v>
      </c>
      <c r="U552" s="21">
        <f ca="1">OFFSET(Assumptions!$B$6,U$1-1,0)*$E552</f>
        <v>9588451.8346816562</v>
      </c>
      <c r="V552" s="21">
        <f ca="1">OFFSET(Assumptions!$B$6,V$1-1,0)*$E552</f>
        <v>11985564.793352071</v>
      </c>
      <c r="W552" s="21">
        <f ca="1">OFFSET(Assumptions!$B$6,W$1-1,0)*$E552</f>
        <v>5992782.3966760356</v>
      </c>
      <c r="X552" s="21">
        <f ca="1">OFFSET(Assumptions!$B$6,X$1-1,0)*$E552</f>
        <v>0</v>
      </c>
      <c r="Y552" s="21">
        <f ca="1">OFFSET(Assumptions!$B$6,Y$1-1,0)*$E552</f>
        <v>0</v>
      </c>
      <c r="Z552" s="21">
        <f ca="1">OFFSET(Assumptions!$B$6,Z$1-1,0)*$E552</f>
        <v>23971129.586704142</v>
      </c>
      <c r="AA552" s="21">
        <f ca="1">OFFSET(Assumptions!$B$6,AA$1-1,0)*$E552</f>
        <v>23971129.586704142</v>
      </c>
      <c r="AB552" s="21">
        <f ca="1">OFFSET(Assumptions!$B$6,AB$1-1,0)*$E552</f>
        <v>44346589.735402659</v>
      </c>
      <c r="AC552" s="24">
        <f t="shared" si="122"/>
        <v>0</v>
      </c>
      <c r="AD552" s="24">
        <f t="shared" si="111"/>
        <v>0</v>
      </c>
      <c r="AE552" s="24">
        <f t="shared" si="111"/>
        <v>0</v>
      </c>
      <c r="AF552" s="24">
        <f t="shared" si="111"/>
        <v>0</v>
      </c>
      <c r="AG552" s="24">
        <f t="shared" si="110"/>
        <v>0</v>
      </c>
      <c r="AH552" s="24">
        <f t="shared" si="110"/>
        <v>0</v>
      </c>
      <c r="AI552" s="24">
        <f t="shared" si="110"/>
        <v>0</v>
      </c>
      <c r="AJ552" s="24">
        <f t="shared" si="120"/>
        <v>0</v>
      </c>
      <c r="AK552" s="26">
        <f t="shared" ca="1" si="121"/>
        <v>8.0723884379207966E-4</v>
      </c>
      <c r="AL552" s="34">
        <f t="shared" ca="1" si="123"/>
        <v>0.19840444032005977</v>
      </c>
    </row>
    <row r="553" spans="1:38" x14ac:dyDescent="0.25">
      <c r="A553" s="4">
        <f t="shared" si="112"/>
        <v>5</v>
      </c>
      <c r="B553" s="4">
        <f t="shared" si="113"/>
        <v>2014</v>
      </c>
      <c r="C553" s="9">
        <v>41767</v>
      </c>
      <c r="D553" s="12">
        <f ca="1">(1+Returns!E553)*D552</f>
        <v>119226998.32325594</v>
      </c>
      <c r="E553" s="12">
        <f t="shared" ca="1" si="114"/>
        <v>119883851.46637993</v>
      </c>
      <c r="F553" s="12">
        <f t="shared" ca="1" si="115"/>
        <v>119864843.10632485</v>
      </c>
      <c r="G553" s="14">
        <f ca="1">G552*(1+Returns!G553)+AC553</f>
        <v>9520535.5083220545</v>
      </c>
      <c r="H553" s="14">
        <f ca="1">H552*(1+Returns!H553)+AD553</f>
        <v>12004600.967101507</v>
      </c>
      <c r="I553" s="14">
        <f ca="1">I552*(1+Returns!I553)+AE553</f>
        <v>6002877.8745458424</v>
      </c>
      <c r="J553" s="14">
        <f ca="1">J552*(1+Returns!J553)+AF553</f>
        <v>0</v>
      </c>
      <c r="K553" s="14">
        <f ca="1">K552*(1+Returns!K553)+AG553</f>
        <v>0</v>
      </c>
      <c r="L553" s="14">
        <f ca="1">L552*(1+Returns!L553)+AH553</f>
        <v>24008970.39387187</v>
      </c>
      <c r="M553" s="14">
        <f ca="1">M552*(1+Returns!M553)+AI553</f>
        <v>24010127.031824239</v>
      </c>
      <c r="N553" s="14">
        <f ca="1">N552*(1+Returns!N553)+AJ553-R553-T553</f>
        <v>44336739.690714404</v>
      </c>
      <c r="O553" s="17">
        <f ca="1">(Assumptions!$B$16 / 252)*F552</f>
        <v>3804.4585406986134</v>
      </c>
      <c r="P553" s="17">
        <f t="shared" ca="1" si="116"/>
        <v>19008.360055076271</v>
      </c>
      <c r="Q553" s="16">
        <f t="shared" si="117"/>
        <v>0</v>
      </c>
      <c r="R553" s="17">
        <f t="shared" si="118"/>
        <v>0</v>
      </c>
      <c r="S553" s="19">
        <f t="shared" si="119"/>
        <v>0</v>
      </c>
      <c r="T553" s="20">
        <f ca="1">IF(AND(S553=1,F552&gt;D552),[1]Assumptions!$B$19*(F552-D552),0)</f>
        <v>0</v>
      </c>
      <c r="U553" s="21">
        <f ca="1">OFFSET(Assumptions!$B$6,U$1-1,0)*$E553</f>
        <v>9590708.1173103936</v>
      </c>
      <c r="V553" s="21">
        <f ca="1">OFFSET(Assumptions!$B$6,V$1-1,0)*$E553</f>
        <v>11988385.146637993</v>
      </c>
      <c r="W553" s="21">
        <f ca="1">OFFSET(Assumptions!$B$6,W$1-1,0)*$E553</f>
        <v>5994192.5733189965</v>
      </c>
      <c r="X553" s="21">
        <f ca="1">OFFSET(Assumptions!$B$6,X$1-1,0)*$E553</f>
        <v>0</v>
      </c>
      <c r="Y553" s="21">
        <f ca="1">OFFSET(Assumptions!$B$6,Y$1-1,0)*$E553</f>
        <v>0</v>
      </c>
      <c r="Z553" s="21">
        <f ca="1">OFFSET(Assumptions!$B$6,Z$1-1,0)*$E553</f>
        <v>23976770.293275986</v>
      </c>
      <c r="AA553" s="21">
        <f ca="1">OFFSET(Assumptions!$B$6,AA$1-1,0)*$E553</f>
        <v>23976770.293275986</v>
      </c>
      <c r="AB553" s="21">
        <f ca="1">OFFSET(Assumptions!$B$6,AB$1-1,0)*$E553</f>
        <v>44357025.04256057</v>
      </c>
      <c r="AC553" s="24">
        <f t="shared" si="122"/>
        <v>0</v>
      </c>
      <c r="AD553" s="24">
        <f t="shared" si="111"/>
        <v>0</v>
      </c>
      <c r="AE553" s="24">
        <f t="shared" si="111"/>
        <v>0</v>
      </c>
      <c r="AF553" s="24">
        <f t="shared" si="111"/>
        <v>0</v>
      </c>
      <c r="AG553" s="24">
        <f t="shared" si="110"/>
        <v>0</v>
      </c>
      <c r="AH553" s="24">
        <f t="shared" si="110"/>
        <v>0</v>
      </c>
      <c r="AI553" s="24">
        <f t="shared" si="110"/>
        <v>0</v>
      </c>
      <c r="AJ553" s="24">
        <f t="shared" si="120"/>
        <v>0</v>
      </c>
      <c r="AK553" s="26">
        <f t="shared" ca="1" si="121"/>
        <v>2.0359632773070402E-4</v>
      </c>
      <c r="AL553" s="34">
        <f t="shared" ca="1" si="123"/>
        <v>0.19864843106324503</v>
      </c>
    </row>
    <row r="554" spans="1:38" x14ac:dyDescent="0.25">
      <c r="A554" s="4">
        <f t="shared" si="112"/>
        <v>5</v>
      </c>
      <c r="B554" s="4">
        <f t="shared" si="113"/>
        <v>2014</v>
      </c>
      <c r="C554" s="9">
        <v>41768</v>
      </c>
      <c r="D554" s="12">
        <f ca="1">(1+Returns!E554)*D553</f>
        <v>119275529.67292342</v>
      </c>
      <c r="E554" s="12">
        <f t="shared" ca="1" si="114"/>
        <v>119900171.33648559</v>
      </c>
      <c r="F554" s="12">
        <f t="shared" ca="1" si="115"/>
        <v>119877357.74331602</v>
      </c>
      <c r="G554" s="14">
        <f ca="1">G553*(1+Returns!G554)+AC554</f>
        <v>9490420.9808096327</v>
      </c>
      <c r="H554" s="14">
        <f ca="1">H553*(1+Returns!H554)+AD554</f>
        <v>12009719.138048476</v>
      </c>
      <c r="I554" s="14">
        <f ca="1">I553*(1+Returns!I554)+AE554</f>
        <v>6005552.5080538299</v>
      </c>
      <c r="J554" s="14">
        <f ca="1">J553*(1+Returns!J554)+AF554</f>
        <v>0</v>
      </c>
      <c r="K554" s="14">
        <f ca="1">K553*(1+Returns!K554)+AG554</f>
        <v>0</v>
      </c>
      <c r="L554" s="14">
        <f ca="1">L553*(1+Returns!L554)+AH554</f>
        <v>24019160.398718458</v>
      </c>
      <c r="M554" s="14">
        <f ca="1">M553*(1+Returns!M554)+AI554</f>
        <v>24020548.507258657</v>
      </c>
      <c r="N554" s="14">
        <f ca="1">N553*(1+Returns!N554)+AJ554-R554-T554</f>
        <v>44354769.803596549</v>
      </c>
      <c r="O554" s="17">
        <f ca="1">(Assumptions!$B$16 / 252)*F553</f>
        <v>3805.2331144865029</v>
      </c>
      <c r="P554" s="17">
        <f t="shared" ca="1" si="116"/>
        <v>22813.593169562773</v>
      </c>
      <c r="Q554" s="16">
        <f t="shared" si="117"/>
        <v>0</v>
      </c>
      <c r="R554" s="17">
        <f t="shared" si="118"/>
        <v>0</v>
      </c>
      <c r="S554" s="19">
        <f t="shared" si="119"/>
        <v>0</v>
      </c>
      <c r="T554" s="20">
        <f ca="1">IF(AND(S554=1,F553&gt;D553),[1]Assumptions!$B$19*(F553-D553),0)</f>
        <v>0</v>
      </c>
      <c r="U554" s="21">
        <f ca="1">OFFSET(Assumptions!$B$6,U$1-1,0)*$E554</f>
        <v>9592013.7069188487</v>
      </c>
      <c r="V554" s="21">
        <f ca="1">OFFSET(Assumptions!$B$6,V$1-1,0)*$E554</f>
        <v>11990017.133648559</v>
      </c>
      <c r="W554" s="21">
        <f ca="1">OFFSET(Assumptions!$B$6,W$1-1,0)*$E554</f>
        <v>5995008.5668242797</v>
      </c>
      <c r="X554" s="21">
        <f ca="1">OFFSET(Assumptions!$B$6,X$1-1,0)*$E554</f>
        <v>0</v>
      </c>
      <c r="Y554" s="21">
        <f ca="1">OFFSET(Assumptions!$B$6,Y$1-1,0)*$E554</f>
        <v>0</v>
      </c>
      <c r="Z554" s="21">
        <f ca="1">OFFSET(Assumptions!$B$6,Z$1-1,0)*$E554</f>
        <v>23980034.267297119</v>
      </c>
      <c r="AA554" s="21">
        <f ca="1">OFFSET(Assumptions!$B$6,AA$1-1,0)*$E554</f>
        <v>23980034.267297119</v>
      </c>
      <c r="AB554" s="21">
        <f ca="1">OFFSET(Assumptions!$B$6,AB$1-1,0)*$E554</f>
        <v>44363063.394499667</v>
      </c>
      <c r="AC554" s="24">
        <f t="shared" si="122"/>
        <v>0</v>
      </c>
      <c r="AD554" s="24">
        <f t="shared" si="111"/>
        <v>0</v>
      </c>
      <c r="AE554" s="24">
        <f t="shared" si="111"/>
        <v>0</v>
      </c>
      <c r="AF554" s="24">
        <f t="shared" si="111"/>
        <v>0</v>
      </c>
      <c r="AG554" s="24">
        <f t="shared" si="110"/>
        <v>0</v>
      </c>
      <c r="AH554" s="24">
        <f t="shared" si="110"/>
        <v>0</v>
      </c>
      <c r="AI554" s="24">
        <f t="shared" si="110"/>
        <v>0</v>
      </c>
      <c r="AJ554" s="24">
        <f t="shared" si="120"/>
        <v>0</v>
      </c>
      <c r="AK554" s="26">
        <f t="shared" ca="1" si="121"/>
        <v>1.0440623511320801E-4</v>
      </c>
      <c r="AL554" s="34">
        <f t="shared" ca="1" si="123"/>
        <v>0.19877357743315671</v>
      </c>
    </row>
    <row r="555" spans="1:38" x14ac:dyDescent="0.25">
      <c r="A555" s="4">
        <f t="shared" si="112"/>
        <v>5</v>
      </c>
      <c r="B555" s="4">
        <f t="shared" si="113"/>
        <v>2014</v>
      </c>
      <c r="C555" s="9">
        <v>41771</v>
      </c>
      <c r="D555" s="12">
        <f ca="1">(1+Returns!E555)*D554</f>
        <v>119324080.77727677</v>
      </c>
      <c r="E555" s="12">
        <f t="shared" ca="1" si="114"/>
        <v>119907724.04122785</v>
      </c>
      <c r="F555" s="12">
        <f t="shared" ca="1" si="115"/>
        <v>119881104.81765373</v>
      </c>
      <c r="G555" s="14">
        <f ca="1">G554*(1+Returns!G555)+AC555</f>
        <v>9451519.7336304598</v>
      </c>
      <c r="H555" s="14">
        <f ca="1">H554*(1+Returns!H555)+AD555</f>
        <v>12014839.491131604</v>
      </c>
      <c r="I555" s="14">
        <f ca="1">I554*(1+Returns!I555)+AE555</f>
        <v>6008228.3332676208</v>
      </c>
      <c r="J555" s="14">
        <f ca="1">J554*(1+Returns!J555)+AF555</f>
        <v>0</v>
      </c>
      <c r="K555" s="14">
        <f ca="1">K554*(1+Returns!K555)+AG555</f>
        <v>0</v>
      </c>
      <c r="L555" s="14">
        <f ca="1">L554*(1+Returns!L555)+AH555</f>
        <v>24029354.728456829</v>
      </c>
      <c r="M555" s="14">
        <f ca="1">M554*(1+Returns!M555)+AI555</f>
        <v>24030974.506082315</v>
      </c>
      <c r="N555" s="14">
        <f ca="1">N554*(1+Returns!N555)+AJ555-R555-T555</f>
        <v>44372807.248659015</v>
      </c>
      <c r="O555" s="17">
        <f ca="1">(Assumptions!$B$16 / 252)*F554</f>
        <v>3805.630404549715</v>
      </c>
      <c r="P555" s="17">
        <f t="shared" ca="1" si="116"/>
        <v>26619.22357411249</v>
      </c>
      <c r="Q555" s="16">
        <f t="shared" si="117"/>
        <v>0</v>
      </c>
      <c r="R555" s="17">
        <f t="shared" si="118"/>
        <v>0</v>
      </c>
      <c r="S555" s="19">
        <f t="shared" si="119"/>
        <v>0</v>
      </c>
      <c r="T555" s="20">
        <f ca="1">IF(AND(S555=1,F554&gt;D554),[1]Assumptions!$B$19*(F554-D554),0)</f>
        <v>0</v>
      </c>
      <c r="U555" s="21">
        <f ca="1">OFFSET(Assumptions!$B$6,U$1-1,0)*$E555</f>
        <v>9592617.9232982285</v>
      </c>
      <c r="V555" s="21">
        <f ca="1">OFFSET(Assumptions!$B$6,V$1-1,0)*$E555</f>
        <v>11990772.404122785</v>
      </c>
      <c r="W555" s="21">
        <f ca="1">OFFSET(Assumptions!$B$6,W$1-1,0)*$E555</f>
        <v>5995386.2020613924</v>
      </c>
      <c r="X555" s="21">
        <f ca="1">OFFSET(Assumptions!$B$6,X$1-1,0)*$E555</f>
        <v>0</v>
      </c>
      <c r="Y555" s="21">
        <f ca="1">OFFSET(Assumptions!$B$6,Y$1-1,0)*$E555</f>
        <v>0</v>
      </c>
      <c r="Z555" s="21">
        <f ca="1">OFFSET(Assumptions!$B$6,Z$1-1,0)*$E555</f>
        <v>23981544.808245569</v>
      </c>
      <c r="AA555" s="21">
        <f ca="1">OFFSET(Assumptions!$B$6,AA$1-1,0)*$E555</f>
        <v>23981544.808245569</v>
      </c>
      <c r="AB555" s="21">
        <f ca="1">OFFSET(Assumptions!$B$6,AB$1-1,0)*$E555</f>
        <v>44365857.895254306</v>
      </c>
      <c r="AC555" s="24">
        <f t="shared" si="122"/>
        <v>0</v>
      </c>
      <c r="AD555" s="24">
        <f t="shared" si="111"/>
        <v>0</v>
      </c>
      <c r="AE555" s="24">
        <f t="shared" si="111"/>
        <v>0</v>
      </c>
      <c r="AF555" s="24">
        <f t="shared" si="111"/>
        <v>0</v>
      </c>
      <c r="AG555" s="24">
        <f t="shared" si="111"/>
        <v>0</v>
      </c>
      <c r="AH555" s="24">
        <f t="shared" si="111"/>
        <v>0</v>
      </c>
      <c r="AI555" s="24">
        <f t="shared" si="111"/>
        <v>0</v>
      </c>
      <c r="AJ555" s="24">
        <f t="shared" si="120"/>
        <v>0</v>
      </c>
      <c r="AK555" s="26">
        <f t="shared" ca="1" si="121"/>
        <v>3.1257565300535362E-5</v>
      </c>
      <c r="AL555" s="34">
        <f t="shared" ca="1" si="123"/>
        <v>0.19881104817653394</v>
      </c>
    </row>
    <row r="556" spans="1:38" x14ac:dyDescent="0.25">
      <c r="A556" s="4">
        <f t="shared" si="112"/>
        <v>5</v>
      </c>
      <c r="B556" s="4">
        <f t="shared" si="113"/>
        <v>2014</v>
      </c>
      <c r="C556" s="9">
        <v>41772</v>
      </c>
      <c r="D556" s="12">
        <f ca="1">(1+Returns!E556)*D555</f>
        <v>119372651.64435716</v>
      </c>
      <c r="E556" s="12">
        <f t="shared" ca="1" si="114"/>
        <v>119911472.93173602</v>
      </c>
      <c r="F556" s="12">
        <f t="shared" ca="1" si="115"/>
        <v>119881047.95880263</v>
      </c>
      <c r="G556" s="14">
        <f ca="1">G555*(1+Returns!G556)+AC556</f>
        <v>9408795.1096719094</v>
      </c>
      <c r="H556" s="14">
        <f ca="1">H555*(1+Returns!H556)+AD556</f>
        <v>12019962.027281245</v>
      </c>
      <c r="I556" s="14">
        <f ca="1">I555*(1+Returns!I556)+AE556</f>
        <v>6010905.35071819</v>
      </c>
      <c r="J556" s="14">
        <f ca="1">J555*(1+Returns!J556)+AF556</f>
        <v>0</v>
      </c>
      <c r="K556" s="14">
        <f ca="1">K555*(1+Returns!K556)+AG556</f>
        <v>0</v>
      </c>
      <c r="L556" s="14">
        <f ca="1">L555*(1+Returns!L556)+AH556</f>
        <v>24039553.384922575</v>
      </c>
      <c r="M556" s="14">
        <f ca="1">M555*(1+Returns!M556)+AI556</f>
        <v>24041405.030258562</v>
      </c>
      <c r="N556" s="14">
        <f ca="1">N555*(1+Returns!N556)+AJ556-R556-T556</f>
        <v>44390852.028883539</v>
      </c>
      <c r="O556" s="17">
        <f ca="1">(Assumptions!$B$16 / 252)*F555</f>
        <v>3805.7493592905944</v>
      </c>
      <c r="P556" s="17">
        <f t="shared" ca="1" si="116"/>
        <v>30424.972933403085</v>
      </c>
      <c r="Q556" s="16">
        <f t="shared" si="117"/>
        <v>0</v>
      </c>
      <c r="R556" s="17">
        <f t="shared" si="118"/>
        <v>0</v>
      </c>
      <c r="S556" s="19">
        <f t="shared" si="119"/>
        <v>0</v>
      </c>
      <c r="T556" s="20">
        <f ca="1">IF(AND(S556=1,F555&gt;D555),[1]Assumptions!$B$19*(F555-D555),0)</f>
        <v>0</v>
      </c>
      <c r="U556" s="21">
        <f ca="1">OFFSET(Assumptions!$B$6,U$1-1,0)*$E556</f>
        <v>9592917.8345388826</v>
      </c>
      <c r="V556" s="21">
        <f ca="1">OFFSET(Assumptions!$B$6,V$1-1,0)*$E556</f>
        <v>11991147.293173604</v>
      </c>
      <c r="W556" s="21">
        <f ca="1">OFFSET(Assumptions!$B$6,W$1-1,0)*$E556</f>
        <v>5995573.6465868019</v>
      </c>
      <c r="X556" s="21">
        <f ca="1">OFFSET(Assumptions!$B$6,X$1-1,0)*$E556</f>
        <v>0</v>
      </c>
      <c r="Y556" s="21">
        <f ca="1">OFFSET(Assumptions!$B$6,Y$1-1,0)*$E556</f>
        <v>0</v>
      </c>
      <c r="Z556" s="21">
        <f ca="1">OFFSET(Assumptions!$B$6,Z$1-1,0)*$E556</f>
        <v>23982294.586347207</v>
      </c>
      <c r="AA556" s="21">
        <f ca="1">OFFSET(Assumptions!$B$6,AA$1-1,0)*$E556</f>
        <v>23982294.586347207</v>
      </c>
      <c r="AB556" s="21">
        <f ca="1">OFFSET(Assumptions!$B$6,AB$1-1,0)*$E556</f>
        <v>44367244.984742329</v>
      </c>
      <c r="AC556" s="24">
        <f t="shared" si="122"/>
        <v>0</v>
      </c>
      <c r="AD556" s="24">
        <f t="shared" ref="AD556:AI619" si="124">IF($Q556=1,V555-H555,0)</f>
        <v>0</v>
      </c>
      <c r="AE556" s="24">
        <f t="shared" si="124"/>
        <v>0</v>
      </c>
      <c r="AF556" s="24">
        <f t="shared" si="124"/>
        <v>0</v>
      </c>
      <c r="AG556" s="24">
        <f t="shared" si="124"/>
        <v>0</v>
      </c>
      <c r="AH556" s="24">
        <f t="shared" si="124"/>
        <v>0</v>
      </c>
      <c r="AI556" s="24">
        <f t="shared" si="124"/>
        <v>0</v>
      </c>
      <c r="AJ556" s="24">
        <f t="shared" si="120"/>
        <v>0</v>
      </c>
      <c r="AK556" s="26">
        <f t="shared" ca="1" si="121"/>
        <v>-4.7429368621454415E-7</v>
      </c>
      <c r="AL556" s="34">
        <f t="shared" ca="1" si="123"/>
        <v>0.19881047958802278</v>
      </c>
    </row>
    <row r="557" spans="1:38" x14ac:dyDescent="0.25">
      <c r="A557" s="4">
        <f t="shared" si="112"/>
        <v>5</v>
      </c>
      <c r="B557" s="4">
        <f t="shared" si="113"/>
        <v>2014</v>
      </c>
      <c r="C557" s="9">
        <v>41773</v>
      </c>
      <c r="D557" s="12">
        <f ca="1">(1+Returns!E557)*D556</f>
        <v>119421242.28220899</v>
      </c>
      <c r="E557" s="12">
        <f t="shared" ca="1" si="114"/>
        <v>120024513.1591509</v>
      </c>
      <c r="F557" s="12">
        <f t="shared" ca="1" si="115"/>
        <v>119990282.43866324</v>
      </c>
      <c r="G557" s="14">
        <f ca="1">G556*(1+Returns!G557)+AC557</f>
        <v>9475342.2518292628</v>
      </c>
      <c r="H557" s="14">
        <f ca="1">H556*(1+Returns!H557)+AD557</f>
        <v>12025086.747428153</v>
      </c>
      <c r="I557" s="14">
        <f ca="1">I556*(1+Returns!I557)+AE557</f>
        <v>6013583.560936749</v>
      </c>
      <c r="J557" s="14">
        <f ca="1">J556*(1+Returns!J557)+AF557</f>
        <v>0</v>
      </c>
      <c r="K557" s="14">
        <f ca="1">K556*(1+Returns!K557)+AG557</f>
        <v>0</v>
      </c>
      <c r="L557" s="14">
        <f ca="1">L556*(1+Returns!L557)+AH557</f>
        <v>24049756.369952064</v>
      </c>
      <c r="M557" s="14">
        <f ca="1">M556*(1+Returns!M557)+AI557</f>
        <v>24051840.081751611</v>
      </c>
      <c r="N557" s="14">
        <f ca="1">N556*(1+Returns!N557)+AJ557-R557-T557</f>
        <v>44408904.147253059</v>
      </c>
      <c r="O557" s="17">
        <f ca="1">(Assumptions!$B$16 / 252)*F556</f>
        <v>3805.7475542477023</v>
      </c>
      <c r="P557" s="17">
        <f t="shared" ca="1" si="116"/>
        <v>34230.720487650789</v>
      </c>
      <c r="Q557" s="16">
        <f t="shared" si="117"/>
        <v>0</v>
      </c>
      <c r="R557" s="17">
        <f t="shared" si="118"/>
        <v>0</v>
      </c>
      <c r="S557" s="19">
        <f t="shared" si="119"/>
        <v>0</v>
      </c>
      <c r="T557" s="20">
        <f ca="1">IF(AND(S557=1,F556&gt;D556),[1]Assumptions!$B$19*(F556-D556),0)</f>
        <v>0</v>
      </c>
      <c r="U557" s="21">
        <f ca="1">OFFSET(Assumptions!$B$6,U$1-1,0)*$E557</f>
        <v>9601961.0527320728</v>
      </c>
      <c r="V557" s="21">
        <f ca="1">OFFSET(Assumptions!$B$6,V$1-1,0)*$E557</f>
        <v>12002451.315915091</v>
      </c>
      <c r="W557" s="21">
        <f ca="1">OFFSET(Assumptions!$B$6,W$1-1,0)*$E557</f>
        <v>6001225.6579575455</v>
      </c>
      <c r="X557" s="21">
        <f ca="1">OFFSET(Assumptions!$B$6,X$1-1,0)*$E557</f>
        <v>0</v>
      </c>
      <c r="Y557" s="21">
        <f ca="1">OFFSET(Assumptions!$B$6,Y$1-1,0)*$E557</f>
        <v>0</v>
      </c>
      <c r="Z557" s="21">
        <f ca="1">OFFSET(Assumptions!$B$6,Z$1-1,0)*$E557</f>
        <v>24004902.631830182</v>
      </c>
      <c r="AA557" s="21">
        <f ca="1">OFFSET(Assumptions!$B$6,AA$1-1,0)*$E557</f>
        <v>24004902.631830182</v>
      </c>
      <c r="AB557" s="21">
        <f ca="1">OFFSET(Assumptions!$B$6,AB$1-1,0)*$E557</f>
        <v>44409069.86888583</v>
      </c>
      <c r="AC557" s="24">
        <f t="shared" si="122"/>
        <v>0</v>
      </c>
      <c r="AD557" s="24">
        <f t="shared" si="124"/>
        <v>0</v>
      </c>
      <c r="AE557" s="24">
        <f t="shared" si="124"/>
        <v>0</v>
      </c>
      <c r="AF557" s="24">
        <f t="shared" si="124"/>
        <v>0</v>
      </c>
      <c r="AG557" s="24">
        <f t="shared" si="124"/>
        <v>0</v>
      </c>
      <c r="AH557" s="24">
        <f t="shared" si="124"/>
        <v>0</v>
      </c>
      <c r="AI557" s="24">
        <f t="shared" si="124"/>
        <v>0</v>
      </c>
      <c r="AJ557" s="24">
        <f t="shared" si="120"/>
        <v>0</v>
      </c>
      <c r="AK557" s="26">
        <f t="shared" ca="1" si="121"/>
        <v>9.1119056531896447E-4</v>
      </c>
      <c r="AL557" s="34">
        <f t="shared" ca="1" si="123"/>
        <v>0.19990282438662899</v>
      </c>
    </row>
    <row r="558" spans="1:38" x14ac:dyDescent="0.25">
      <c r="A558" s="4">
        <f t="shared" si="112"/>
        <v>5</v>
      </c>
      <c r="B558" s="4">
        <f t="shared" si="113"/>
        <v>2014</v>
      </c>
      <c r="C558" s="9">
        <v>41774</v>
      </c>
      <c r="D558" s="12">
        <f ca="1">(1+Returns!E558)*D557</f>
        <v>119469852.69887996</v>
      </c>
      <c r="E558" s="12">
        <f t="shared" ca="1" si="114"/>
        <v>120122895.68849784</v>
      </c>
      <c r="F558" s="12">
        <f t="shared" ca="1" si="115"/>
        <v>120084855.75269468</v>
      </c>
      <c r="G558" s="14">
        <f ca="1">G557*(1+Returns!G558)+AC558</f>
        <v>9527212.1168789268</v>
      </c>
      <c r="H558" s="14">
        <f ca="1">H557*(1+Returns!H558)+AD558</f>
        <v>12030213.652503476</v>
      </c>
      <c r="I558" s="14">
        <f ca="1">I557*(1+Returns!I558)+AE558</f>
        <v>6016262.9644547459</v>
      </c>
      <c r="J558" s="14">
        <f ca="1">J557*(1+Returns!J558)+AF558</f>
        <v>0</v>
      </c>
      <c r="K558" s="14">
        <f ca="1">K557*(1+Returns!K558)+AG558</f>
        <v>0</v>
      </c>
      <c r="L558" s="14">
        <f ca="1">L557*(1+Returns!L558)+AH558</f>
        <v>24059963.685382452</v>
      </c>
      <c r="M558" s="14">
        <f ca="1">M557*(1+Returns!M558)+AI558</f>
        <v>24062279.662526518</v>
      </c>
      <c r="N558" s="14">
        <f ca="1">N557*(1+Returns!N558)+AJ558-R558-T558</f>
        <v>44426963.606751718</v>
      </c>
      <c r="O558" s="17">
        <f ca="1">(Assumptions!$B$16 / 252)*F557</f>
        <v>3809.2153155131186</v>
      </c>
      <c r="P558" s="17">
        <f t="shared" ca="1" si="116"/>
        <v>38039.935803163906</v>
      </c>
      <c r="Q558" s="16">
        <f t="shared" si="117"/>
        <v>0</v>
      </c>
      <c r="R558" s="17">
        <f t="shared" si="118"/>
        <v>0</v>
      </c>
      <c r="S558" s="19">
        <f t="shared" si="119"/>
        <v>0</v>
      </c>
      <c r="T558" s="20">
        <f ca="1">IF(AND(S558=1,F557&gt;D557),[1]Assumptions!$B$19*(F557-D557),0)</f>
        <v>0</v>
      </c>
      <c r="U558" s="21">
        <f ca="1">OFFSET(Assumptions!$B$6,U$1-1,0)*$E558</f>
        <v>9609831.6550798267</v>
      </c>
      <c r="V558" s="21">
        <f ca="1">OFFSET(Assumptions!$B$6,V$1-1,0)*$E558</f>
        <v>12012289.568849785</v>
      </c>
      <c r="W558" s="21">
        <f ca="1">OFFSET(Assumptions!$B$6,W$1-1,0)*$E558</f>
        <v>6006144.7844248926</v>
      </c>
      <c r="X558" s="21">
        <f ca="1">OFFSET(Assumptions!$B$6,X$1-1,0)*$E558</f>
        <v>0</v>
      </c>
      <c r="Y558" s="21">
        <f ca="1">OFFSET(Assumptions!$B$6,Y$1-1,0)*$E558</f>
        <v>0</v>
      </c>
      <c r="Z558" s="21">
        <f ca="1">OFFSET(Assumptions!$B$6,Z$1-1,0)*$E558</f>
        <v>24024579.137699571</v>
      </c>
      <c r="AA558" s="21">
        <f ca="1">OFFSET(Assumptions!$B$6,AA$1-1,0)*$E558</f>
        <v>24024579.137699571</v>
      </c>
      <c r="AB558" s="21">
        <f ca="1">OFFSET(Assumptions!$B$6,AB$1-1,0)*$E558</f>
        <v>44445471.4047442</v>
      </c>
      <c r="AC558" s="24">
        <f t="shared" si="122"/>
        <v>0</v>
      </c>
      <c r="AD558" s="24">
        <f t="shared" si="124"/>
        <v>0</v>
      </c>
      <c r="AE558" s="24">
        <f t="shared" si="124"/>
        <v>0</v>
      </c>
      <c r="AF558" s="24">
        <f t="shared" si="124"/>
        <v>0</v>
      </c>
      <c r="AG558" s="24">
        <f t="shared" si="124"/>
        <v>0</v>
      </c>
      <c r="AH558" s="24">
        <f t="shared" si="124"/>
        <v>0</v>
      </c>
      <c r="AI558" s="24">
        <f t="shared" si="124"/>
        <v>0</v>
      </c>
      <c r="AJ558" s="24">
        <f t="shared" si="120"/>
        <v>0</v>
      </c>
      <c r="AK558" s="26">
        <f t="shared" ca="1" si="121"/>
        <v>7.8817477640136246E-4</v>
      </c>
      <c r="AL558" s="34">
        <f t="shared" ca="1" si="123"/>
        <v>0.20084855752694319</v>
      </c>
    </row>
    <row r="559" spans="1:38" x14ac:dyDescent="0.25">
      <c r="A559" s="4">
        <f t="shared" si="112"/>
        <v>5</v>
      </c>
      <c r="B559" s="4">
        <f t="shared" si="113"/>
        <v>2014</v>
      </c>
      <c r="C559" s="9">
        <v>41775</v>
      </c>
      <c r="D559" s="12">
        <f ca="1">(1+Returns!E559)*D558</f>
        <v>119518482.90242103</v>
      </c>
      <c r="E559" s="12">
        <f t="shared" ca="1" si="114"/>
        <v>120135142.84080705</v>
      </c>
      <c r="F559" s="12">
        <f t="shared" ca="1" si="115"/>
        <v>120093290.68736094</v>
      </c>
      <c r="G559" s="14">
        <f ca="1">G558*(1+Returns!G559)+AC559</f>
        <v>9492927.0175986737</v>
      </c>
      <c r="H559" s="14">
        <f ca="1">H558*(1+Returns!H559)+AD559</f>
        <v>12035342.74343876</v>
      </c>
      <c r="I559" s="14">
        <f ca="1">I558*(1+Returns!I559)+AE559</f>
        <v>6018943.5618038652</v>
      </c>
      <c r="J559" s="14">
        <f ca="1">J558*(1+Returns!J559)+AF559</f>
        <v>0</v>
      </c>
      <c r="K559" s="14">
        <f ca="1">K558*(1+Returns!K559)+AG559</f>
        <v>0</v>
      </c>
      <c r="L559" s="14">
        <f ca="1">L558*(1+Returns!L559)+AH559</f>
        <v>24070175.333051663</v>
      </c>
      <c r="M559" s="14">
        <f ca="1">M558*(1+Returns!M559)+AI559</f>
        <v>24072723.774549197</v>
      </c>
      <c r="N559" s="14">
        <f ca="1">N558*(1+Returns!N559)+AJ559-R559-T559</f>
        <v>44445030.410364889</v>
      </c>
      <c r="O559" s="17">
        <f ca="1">(Assumptions!$B$16 / 252)*F558</f>
        <v>3812.2176429426881</v>
      </c>
      <c r="P559" s="17">
        <f t="shared" ca="1" si="116"/>
        <v>41852.153446106597</v>
      </c>
      <c r="Q559" s="16">
        <f t="shared" si="117"/>
        <v>0</v>
      </c>
      <c r="R559" s="17">
        <f t="shared" si="118"/>
        <v>0</v>
      </c>
      <c r="S559" s="19">
        <f t="shared" si="119"/>
        <v>0</v>
      </c>
      <c r="T559" s="20">
        <f ca="1">IF(AND(S559=1,F558&gt;D558),[1]Assumptions!$B$19*(F558-D558),0)</f>
        <v>0</v>
      </c>
      <c r="U559" s="21">
        <f ca="1">OFFSET(Assumptions!$B$6,U$1-1,0)*$E559</f>
        <v>9610811.4272645637</v>
      </c>
      <c r="V559" s="21">
        <f ca="1">OFFSET(Assumptions!$B$6,V$1-1,0)*$E559</f>
        <v>12013514.284080707</v>
      </c>
      <c r="W559" s="21">
        <f ca="1">OFFSET(Assumptions!$B$6,W$1-1,0)*$E559</f>
        <v>6006757.1420403533</v>
      </c>
      <c r="X559" s="21">
        <f ca="1">OFFSET(Assumptions!$B$6,X$1-1,0)*$E559</f>
        <v>0</v>
      </c>
      <c r="Y559" s="21">
        <f ca="1">OFFSET(Assumptions!$B$6,Y$1-1,0)*$E559</f>
        <v>0</v>
      </c>
      <c r="Z559" s="21">
        <f ca="1">OFFSET(Assumptions!$B$6,Z$1-1,0)*$E559</f>
        <v>24027028.568161413</v>
      </c>
      <c r="AA559" s="21">
        <f ca="1">OFFSET(Assumptions!$B$6,AA$1-1,0)*$E559</f>
        <v>24027028.568161413</v>
      </c>
      <c r="AB559" s="21">
        <f ca="1">OFFSET(Assumptions!$B$6,AB$1-1,0)*$E559</f>
        <v>44450002.851098605</v>
      </c>
      <c r="AC559" s="24">
        <f t="shared" si="122"/>
        <v>0</v>
      </c>
      <c r="AD559" s="24">
        <f t="shared" si="124"/>
        <v>0</v>
      </c>
      <c r="AE559" s="24">
        <f t="shared" si="124"/>
        <v>0</v>
      </c>
      <c r="AF559" s="24">
        <f t="shared" si="124"/>
        <v>0</v>
      </c>
      <c r="AG559" s="24">
        <f t="shared" si="124"/>
        <v>0</v>
      </c>
      <c r="AH559" s="24">
        <f t="shared" si="124"/>
        <v>0</v>
      </c>
      <c r="AI559" s="24">
        <f t="shared" si="124"/>
        <v>0</v>
      </c>
      <c r="AJ559" s="24">
        <f t="shared" si="120"/>
        <v>0</v>
      </c>
      <c r="AK559" s="26">
        <f t="shared" ca="1" si="121"/>
        <v>7.0241452291286421E-5</v>
      </c>
      <c r="AL559" s="34">
        <f t="shared" ca="1" si="123"/>
        <v>0.20093290687360588</v>
      </c>
    </row>
    <row r="560" spans="1:38" x14ac:dyDescent="0.25">
      <c r="A560" s="4">
        <f t="shared" si="112"/>
        <v>5</v>
      </c>
      <c r="B560" s="4">
        <f t="shared" si="113"/>
        <v>2014</v>
      </c>
      <c r="C560" s="9">
        <v>41778</v>
      </c>
      <c r="D560" s="12">
        <f ca="1">(1+Returns!E560)*D559</f>
        <v>119567132.90088645</v>
      </c>
      <c r="E560" s="12">
        <f t="shared" ca="1" si="114"/>
        <v>120243821.4855749</v>
      </c>
      <c r="F560" s="12">
        <f t="shared" ca="1" si="115"/>
        <v>120198156.84671015</v>
      </c>
      <c r="G560" s="14">
        <f ca="1">G559*(1+Returns!G560)+AC560</f>
        <v>9555053.8152289484</v>
      </c>
      <c r="H560" s="14">
        <f ca="1">H559*(1+Returns!H560)+AD560</f>
        <v>12040474.021165948</v>
      </c>
      <c r="I560" s="14">
        <f ca="1">I559*(1+Returns!I560)+AE560</f>
        <v>6021625.3535160283</v>
      </c>
      <c r="J560" s="14">
        <f ca="1">J559*(1+Returns!J560)+AF560</f>
        <v>0</v>
      </c>
      <c r="K560" s="14">
        <f ca="1">K559*(1+Returns!K560)+AG560</f>
        <v>0</v>
      </c>
      <c r="L560" s="14">
        <f ca="1">L559*(1+Returns!L560)+AH560</f>
        <v>24080391.314798411</v>
      </c>
      <c r="M560" s="14">
        <f ca="1">M559*(1+Returns!M560)+AI560</f>
        <v>24083172.419786412</v>
      </c>
      <c r="N560" s="14">
        <f ca="1">N559*(1+Returns!N560)+AJ560-R560-T560</f>
        <v>44463104.561079152</v>
      </c>
      <c r="O560" s="17">
        <f ca="1">(Assumptions!$B$16 / 252)*F559</f>
        <v>3812.485418646379</v>
      </c>
      <c r="P560" s="17">
        <f t="shared" ca="1" si="116"/>
        <v>45664.638864752975</v>
      </c>
      <c r="Q560" s="16">
        <f t="shared" si="117"/>
        <v>0</v>
      </c>
      <c r="R560" s="17">
        <f t="shared" si="118"/>
        <v>0</v>
      </c>
      <c r="S560" s="19">
        <f t="shared" si="119"/>
        <v>0</v>
      </c>
      <c r="T560" s="20">
        <f ca="1">IF(AND(S560=1,F559&gt;D559),[1]Assumptions!$B$19*(F559-D559),0)</f>
        <v>0</v>
      </c>
      <c r="U560" s="21">
        <f ca="1">OFFSET(Assumptions!$B$6,U$1-1,0)*$E560</f>
        <v>9619505.7188459914</v>
      </c>
      <c r="V560" s="21">
        <f ca="1">OFFSET(Assumptions!$B$6,V$1-1,0)*$E560</f>
        <v>12024382.148557492</v>
      </c>
      <c r="W560" s="21">
        <f ca="1">OFFSET(Assumptions!$B$6,W$1-1,0)*$E560</f>
        <v>6012191.0742787458</v>
      </c>
      <c r="X560" s="21">
        <f ca="1">OFFSET(Assumptions!$B$6,X$1-1,0)*$E560</f>
        <v>0</v>
      </c>
      <c r="Y560" s="21">
        <f ca="1">OFFSET(Assumptions!$B$6,Y$1-1,0)*$E560</f>
        <v>0</v>
      </c>
      <c r="Z560" s="21">
        <f ca="1">OFFSET(Assumptions!$B$6,Z$1-1,0)*$E560</f>
        <v>24048764.297114983</v>
      </c>
      <c r="AA560" s="21">
        <f ca="1">OFFSET(Assumptions!$B$6,AA$1-1,0)*$E560</f>
        <v>24048764.297114983</v>
      </c>
      <c r="AB560" s="21">
        <f ca="1">OFFSET(Assumptions!$B$6,AB$1-1,0)*$E560</f>
        <v>44490213.949662715</v>
      </c>
      <c r="AC560" s="24">
        <f t="shared" si="122"/>
        <v>0</v>
      </c>
      <c r="AD560" s="24">
        <f t="shared" si="124"/>
        <v>0</v>
      </c>
      <c r="AE560" s="24">
        <f t="shared" si="124"/>
        <v>0</v>
      </c>
      <c r="AF560" s="24">
        <f t="shared" si="124"/>
        <v>0</v>
      </c>
      <c r="AG560" s="24">
        <f t="shared" si="124"/>
        <v>0</v>
      </c>
      <c r="AH560" s="24">
        <f t="shared" si="124"/>
        <v>0</v>
      </c>
      <c r="AI560" s="24">
        <f t="shared" si="124"/>
        <v>0</v>
      </c>
      <c r="AJ560" s="24">
        <f t="shared" si="120"/>
        <v>0</v>
      </c>
      <c r="AK560" s="26">
        <f t="shared" ca="1" si="121"/>
        <v>8.7320581149041843E-4</v>
      </c>
      <c r="AL560" s="34">
        <f t="shared" ca="1" si="123"/>
        <v>0.20198156846709803</v>
      </c>
    </row>
    <row r="561" spans="1:38" x14ac:dyDescent="0.25">
      <c r="A561" s="4">
        <f t="shared" si="112"/>
        <v>5</v>
      </c>
      <c r="B561" s="4">
        <f t="shared" si="113"/>
        <v>2014</v>
      </c>
      <c r="C561" s="9">
        <v>41779</v>
      </c>
      <c r="D561" s="12">
        <f ca="1">(1+Returns!E561)*D560</f>
        <v>119615802.70233375</v>
      </c>
      <c r="E561" s="12">
        <f t="shared" ca="1" si="114"/>
        <v>120227244.07889584</v>
      </c>
      <c r="F561" s="12">
        <f t="shared" ca="1" si="115"/>
        <v>120177763.62552801</v>
      </c>
      <c r="G561" s="14">
        <f ca="1">G560*(1+Returns!G561)+AC561</f>
        <v>9491904.9576047938</v>
      </c>
      <c r="H561" s="14">
        <f ca="1">H560*(1+Returns!H561)+AD561</f>
        <v>12045607.486617383</v>
      </c>
      <c r="I561" s="14">
        <f ca="1">I560*(1+Returns!I561)+AE561</f>
        <v>6024308.3401233945</v>
      </c>
      <c r="J561" s="14">
        <f ca="1">J560*(1+Returns!J561)+AF561</f>
        <v>0</v>
      </c>
      <c r="K561" s="14">
        <f ca="1">K560*(1+Returns!K561)+AG561</f>
        <v>0</v>
      </c>
      <c r="L561" s="14">
        <f ca="1">L560*(1+Returns!L561)+AH561</f>
        <v>24090611.632462185</v>
      </c>
      <c r="M561" s="14">
        <f ca="1">M560*(1+Returns!M561)+AI561</f>
        <v>24093625.600205783</v>
      </c>
      <c r="N561" s="14">
        <f ca="1">N560*(1+Returns!N561)+AJ561-R561-T561</f>
        <v>44481186.061882302</v>
      </c>
      <c r="O561" s="17">
        <f ca="1">(Assumptions!$B$16 / 252)*F560</f>
        <v>3815.814503070163</v>
      </c>
      <c r="P561" s="17">
        <f t="shared" ca="1" si="116"/>
        <v>49480.453367823138</v>
      </c>
      <c r="Q561" s="16">
        <f t="shared" si="117"/>
        <v>0</v>
      </c>
      <c r="R561" s="17">
        <f t="shared" si="118"/>
        <v>0</v>
      </c>
      <c r="S561" s="19">
        <f t="shared" si="119"/>
        <v>0</v>
      </c>
      <c r="T561" s="20">
        <f ca="1">IF(AND(S561=1,F560&gt;D560),[1]Assumptions!$B$19*(F560-D560),0)</f>
        <v>0</v>
      </c>
      <c r="U561" s="21">
        <f ca="1">OFFSET(Assumptions!$B$6,U$1-1,0)*$E561</f>
        <v>9618179.5263116676</v>
      </c>
      <c r="V561" s="21">
        <f ca="1">OFFSET(Assumptions!$B$6,V$1-1,0)*$E561</f>
        <v>12022724.407889584</v>
      </c>
      <c r="W561" s="21">
        <f ca="1">OFFSET(Assumptions!$B$6,W$1-1,0)*$E561</f>
        <v>6011362.203944792</v>
      </c>
      <c r="X561" s="21">
        <f ca="1">OFFSET(Assumptions!$B$6,X$1-1,0)*$E561</f>
        <v>0</v>
      </c>
      <c r="Y561" s="21">
        <f ca="1">OFFSET(Assumptions!$B$6,Y$1-1,0)*$E561</f>
        <v>0</v>
      </c>
      <c r="Z561" s="21">
        <f ca="1">OFFSET(Assumptions!$B$6,Z$1-1,0)*$E561</f>
        <v>24045448.815779168</v>
      </c>
      <c r="AA561" s="21">
        <f ca="1">OFFSET(Assumptions!$B$6,AA$1-1,0)*$E561</f>
        <v>24045448.815779168</v>
      </c>
      <c r="AB561" s="21">
        <f ca="1">OFFSET(Assumptions!$B$6,AB$1-1,0)*$E561</f>
        <v>44484080.309191458</v>
      </c>
      <c r="AC561" s="24">
        <f t="shared" si="122"/>
        <v>0</v>
      </c>
      <c r="AD561" s="24">
        <f t="shared" si="124"/>
        <v>0</v>
      </c>
      <c r="AE561" s="24">
        <f t="shared" si="124"/>
        <v>0</v>
      </c>
      <c r="AF561" s="24">
        <f t="shared" si="124"/>
        <v>0</v>
      </c>
      <c r="AG561" s="24">
        <f t="shared" si="124"/>
        <v>0</v>
      </c>
      <c r="AH561" s="24">
        <f t="shared" si="124"/>
        <v>0</v>
      </c>
      <c r="AI561" s="24">
        <f t="shared" si="124"/>
        <v>0</v>
      </c>
      <c r="AJ561" s="24">
        <f t="shared" si="120"/>
        <v>0</v>
      </c>
      <c r="AK561" s="26">
        <f t="shared" ca="1" si="121"/>
        <v>-1.6966334357482182E-4</v>
      </c>
      <c r="AL561" s="34">
        <f t="shared" ca="1" si="123"/>
        <v>0.20177763625527656</v>
      </c>
    </row>
    <row r="562" spans="1:38" x14ac:dyDescent="0.25">
      <c r="A562" s="4">
        <f t="shared" si="112"/>
        <v>5</v>
      </c>
      <c r="B562" s="4">
        <f t="shared" si="113"/>
        <v>2014</v>
      </c>
      <c r="C562" s="9">
        <v>41780</v>
      </c>
      <c r="D562" s="12">
        <f ca="1">(1+Returns!E562)*D561</f>
        <v>119664492.31482373</v>
      </c>
      <c r="E562" s="12">
        <f t="shared" ca="1" si="114"/>
        <v>120260839.66029656</v>
      </c>
      <c r="F562" s="12">
        <f t="shared" ca="1" si="115"/>
        <v>120207544.03982951</v>
      </c>
      <c r="G562" s="14">
        <f ca="1">G561*(1+Returns!G562)+AC562</f>
        <v>9478909.4759900142</v>
      </c>
      <c r="H562" s="14">
        <f ca="1">H561*(1+Returns!H562)+AD562</f>
        <v>12050743.140725799</v>
      </c>
      <c r="I562" s="14">
        <f ca="1">I561*(1+Returns!I562)+AE562</f>
        <v>6026992.5221583592</v>
      </c>
      <c r="J562" s="14">
        <f ca="1">J561*(1+Returns!J562)+AF562</f>
        <v>0</v>
      </c>
      <c r="K562" s="14">
        <f ca="1">K561*(1+Returns!K562)+AG562</f>
        <v>0</v>
      </c>
      <c r="L562" s="14">
        <f ca="1">L561*(1+Returns!L562)+AH562</f>
        <v>24100836.287883256</v>
      </c>
      <c r="M562" s="14">
        <f ca="1">M561*(1+Returns!M562)+AI562</f>
        <v>24104083.317775782</v>
      </c>
      <c r="N562" s="14">
        <f ca="1">N561*(1+Returns!N562)+AJ562-R562-T562</f>
        <v>44499274.915763348</v>
      </c>
      <c r="O562" s="17">
        <f ca="1">(Assumptions!$B$16 / 252)*F561</f>
        <v>3815.1670992231111</v>
      </c>
      <c r="P562" s="17">
        <f t="shared" ca="1" si="116"/>
        <v>53295.620467046247</v>
      </c>
      <c r="Q562" s="16">
        <f t="shared" si="117"/>
        <v>0</v>
      </c>
      <c r="R562" s="17">
        <f t="shared" si="118"/>
        <v>0</v>
      </c>
      <c r="S562" s="19">
        <f t="shared" si="119"/>
        <v>0</v>
      </c>
      <c r="T562" s="20">
        <f ca="1">IF(AND(S562=1,F561&gt;D561),[1]Assumptions!$B$19*(F561-D561),0)</f>
        <v>0</v>
      </c>
      <c r="U562" s="21">
        <f ca="1">OFFSET(Assumptions!$B$6,U$1-1,0)*$E562</f>
        <v>9620867.1728237253</v>
      </c>
      <c r="V562" s="21">
        <f ca="1">OFFSET(Assumptions!$B$6,V$1-1,0)*$E562</f>
        <v>12026083.966029657</v>
      </c>
      <c r="W562" s="21">
        <f ca="1">OFFSET(Assumptions!$B$6,W$1-1,0)*$E562</f>
        <v>6013041.9830148285</v>
      </c>
      <c r="X562" s="21">
        <f ca="1">OFFSET(Assumptions!$B$6,X$1-1,0)*$E562</f>
        <v>0</v>
      </c>
      <c r="Y562" s="21">
        <f ca="1">OFFSET(Assumptions!$B$6,Y$1-1,0)*$E562</f>
        <v>0</v>
      </c>
      <c r="Z562" s="21">
        <f ca="1">OFFSET(Assumptions!$B$6,Z$1-1,0)*$E562</f>
        <v>24052167.932059314</v>
      </c>
      <c r="AA562" s="21">
        <f ca="1">OFFSET(Assumptions!$B$6,AA$1-1,0)*$E562</f>
        <v>24052167.932059314</v>
      </c>
      <c r="AB562" s="21">
        <f ca="1">OFFSET(Assumptions!$B$6,AB$1-1,0)*$E562</f>
        <v>44496510.674309723</v>
      </c>
      <c r="AC562" s="24">
        <f t="shared" si="122"/>
        <v>0</v>
      </c>
      <c r="AD562" s="24">
        <f t="shared" si="124"/>
        <v>0</v>
      </c>
      <c r="AE562" s="24">
        <f t="shared" si="124"/>
        <v>0</v>
      </c>
      <c r="AF562" s="24">
        <f t="shared" si="124"/>
        <v>0</v>
      </c>
      <c r="AG562" s="24">
        <f t="shared" si="124"/>
        <v>0</v>
      </c>
      <c r="AH562" s="24">
        <f t="shared" si="124"/>
        <v>0</v>
      </c>
      <c r="AI562" s="24">
        <f t="shared" si="124"/>
        <v>0</v>
      </c>
      <c r="AJ562" s="24">
        <f t="shared" si="120"/>
        <v>0</v>
      </c>
      <c r="AK562" s="26">
        <f t="shared" ca="1" si="121"/>
        <v>2.4780303279969829E-4</v>
      </c>
      <c r="AL562" s="34">
        <f t="shared" ca="1" si="123"/>
        <v>0.20207544039829139</v>
      </c>
    </row>
    <row r="563" spans="1:38" x14ac:dyDescent="0.25">
      <c r="A563" s="4">
        <f t="shared" si="112"/>
        <v>5</v>
      </c>
      <c r="B563" s="4">
        <f t="shared" si="113"/>
        <v>2014</v>
      </c>
      <c r="C563" s="9">
        <v>41781</v>
      </c>
      <c r="D563" s="12">
        <f ca="1">(1+Returns!E563)*D562</f>
        <v>119713201.74642047</v>
      </c>
      <c r="E563" s="12">
        <f t="shared" ca="1" si="114"/>
        <v>120355666.38168402</v>
      </c>
      <c r="F563" s="12">
        <f t="shared" ca="1" si="115"/>
        <v>120298554.64870778</v>
      </c>
      <c r="G563" s="14">
        <f ca="1">G562*(1+Returns!G563)+AC563</f>
        <v>9527125.5140252057</v>
      </c>
      <c r="H563" s="14">
        <f ca="1">H562*(1+Returns!H563)+AD563</f>
        <v>12055880.984424334</v>
      </c>
      <c r="I563" s="14">
        <f ca="1">I562*(1+Returns!I563)+AE563</f>
        <v>6029677.900153555</v>
      </c>
      <c r="J563" s="14">
        <f ca="1">J562*(1+Returns!J563)+AF563</f>
        <v>0</v>
      </c>
      <c r="K563" s="14">
        <f ca="1">K562*(1+Returns!K563)+AG563</f>
        <v>0</v>
      </c>
      <c r="L563" s="14">
        <f ca="1">L562*(1+Returns!L563)+AH563</f>
        <v>24111065.282902677</v>
      </c>
      <c r="M563" s="14">
        <f ca="1">M562*(1+Returns!M563)+AI563</f>
        <v>24114545.574465737</v>
      </c>
      <c r="N563" s="14">
        <f ca="1">N562*(1+Returns!N563)+AJ563-R563-T563</f>
        <v>44517371.125712514</v>
      </c>
      <c r="O563" s="17">
        <f ca="1">(Assumptions!$B$16 / 252)*F562</f>
        <v>3816.1125092009365</v>
      </c>
      <c r="P563" s="17">
        <f t="shared" ca="1" si="116"/>
        <v>57111.732976247185</v>
      </c>
      <c r="Q563" s="16">
        <f t="shared" si="117"/>
        <v>0</v>
      </c>
      <c r="R563" s="17">
        <f t="shared" si="118"/>
        <v>0</v>
      </c>
      <c r="S563" s="19">
        <f t="shared" si="119"/>
        <v>0</v>
      </c>
      <c r="T563" s="20">
        <f ca="1">IF(AND(S563=1,F562&gt;D562),[1]Assumptions!$B$19*(F562-D562),0)</f>
        <v>0</v>
      </c>
      <c r="U563" s="21">
        <f ca="1">OFFSET(Assumptions!$B$6,U$1-1,0)*$E563</f>
        <v>9628453.3105347212</v>
      </c>
      <c r="V563" s="21">
        <f ca="1">OFFSET(Assumptions!$B$6,V$1-1,0)*$E563</f>
        <v>12035566.638168402</v>
      </c>
      <c r="W563" s="21">
        <f ca="1">OFFSET(Assumptions!$B$6,W$1-1,0)*$E563</f>
        <v>6017783.319084201</v>
      </c>
      <c r="X563" s="21">
        <f ca="1">OFFSET(Assumptions!$B$6,X$1-1,0)*$E563</f>
        <v>0</v>
      </c>
      <c r="Y563" s="21">
        <f ca="1">OFFSET(Assumptions!$B$6,Y$1-1,0)*$E563</f>
        <v>0</v>
      </c>
      <c r="Z563" s="21">
        <f ca="1">OFFSET(Assumptions!$B$6,Z$1-1,0)*$E563</f>
        <v>24071133.276336804</v>
      </c>
      <c r="AA563" s="21">
        <f ca="1">OFFSET(Assumptions!$B$6,AA$1-1,0)*$E563</f>
        <v>24071133.276336804</v>
      </c>
      <c r="AB563" s="21">
        <f ca="1">OFFSET(Assumptions!$B$6,AB$1-1,0)*$E563</f>
        <v>44531596.56122309</v>
      </c>
      <c r="AC563" s="24">
        <f t="shared" si="122"/>
        <v>0</v>
      </c>
      <c r="AD563" s="24">
        <f t="shared" si="124"/>
        <v>0</v>
      </c>
      <c r="AE563" s="24">
        <f t="shared" si="124"/>
        <v>0</v>
      </c>
      <c r="AF563" s="24">
        <f t="shared" si="124"/>
        <v>0</v>
      </c>
      <c r="AG563" s="24">
        <f t="shared" si="124"/>
        <v>0</v>
      </c>
      <c r="AH563" s="24">
        <f t="shared" si="124"/>
        <v>0</v>
      </c>
      <c r="AI563" s="24">
        <f t="shared" si="124"/>
        <v>0</v>
      </c>
      <c r="AJ563" s="24">
        <f t="shared" si="120"/>
        <v>0</v>
      </c>
      <c r="AK563" s="26">
        <f t="shared" ca="1" si="121"/>
        <v>7.5711228945918307E-4</v>
      </c>
      <c r="AL563" s="34">
        <f t="shared" ca="1" si="123"/>
        <v>0.20298554648707401</v>
      </c>
    </row>
    <row r="564" spans="1:38" x14ac:dyDescent="0.25">
      <c r="A564" s="4">
        <f t="shared" si="112"/>
        <v>5</v>
      </c>
      <c r="B564" s="4">
        <f t="shared" si="113"/>
        <v>2014</v>
      </c>
      <c r="C564" s="9">
        <v>41782</v>
      </c>
      <c r="D564" s="12">
        <f ca="1">(1+Returns!E564)*D563</f>
        <v>119761931.00519136</v>
      </c>
      <c r="E564" s="12">
        <f t="shared" ca="1" si="114"/>
        <v>120397652.03846616</v>
      </c>
      <c r="F564" s="12">
        <f t="shared" ca="1" si="115"/>
        <v>120336721.30375503</v>
      </c>
      <c r="G564" s="14">
        <f ca="1">G563*(1+Returns!G564)+AC564</f>
        <v>9522480.8588484377</v>
      </c>
      <c r="H564" s="14">
        <f ca="1">H563*(1+Returns!H564)+AD564</f>
        <v>12061021.01864652</v>
      </c>
      <c r="I564" s="14">
        <f ca="1">I563*(1+Returns!I564)+AE564</f>
        <v>6032364.474641853</v>
      </c>
      <c r="J564" s="14">
        <f ca="1">J563*(1+Returns!J564)+AF564</f>
        <v>0</v>
      </c>
      <c r="K564" s="14">
        <f ca="1">K563*(1+Returns!K564)+AG564</f>
        <v>0</v>
      </c>
      <c r="L564" s="14">
        <f ca="1">L563*(1+Returns!L564)+AH564</f>
        <v>24121298.61936228</v>
      </c>
      <c r="M564" s="14">
        <f ca="1">M563*(1+Returns!M564)+AI564</f>
        <v>24125012.37224583</v>
      </c>
      <c r="N564" s="14">
        <f ca="1">N563*(1+Returns!N564)+AJ564-R564-T564</f>
        <v>44535474.694721237</v>
      </c>
      <c r="O564" s="17">
        <f ca="1">(Assumptions!$B$16 / 252)*F563</f>
        <v>3819.0017348796118</v>
      </c>
      <c r="P564" s="17">
        <f t="shared" ca="1" si="116"/>
        <v>60930.734711126795</v>
      </c>
      <c r="Q564" s="16">
        <f t="shared" si="117"/>
        <v>0</v>
      </c>
      <c r="R564" s="17">
        <f t="shared" si="118"/>
        <v>0</v>
      </c>
      <c r="S564" s="19">
        <f t="shared" si="119"/>
        <v>0</v>
      </c>
      <c r="T564" s="20">
        <f ca="1">IF(AND(S564=1,F563&gt;D563),[1]Assumptions!$B$19*(F563-D563),0)</f>
        <v>0</v>
      </c>
      <c r="U564" s="21">
        <f ca="1">OFFSET(Assumptions!$B$6,U$1-1,0)*$E564</f>
        <v>9631812.163077293</v>
      </c>
      <c r="V564" s="21">
        <f ca="1">OFFSET(Assumptions!$B$6,V$1-1,0)*$E564</f>
        <v>12039765.203846617</v>
      </c>
      <c r="W564" s="21">
        <f ca="1">OFFSET(Assumptions!$B$6,W$1-1,0)*$E564</f>
        <v>6019882.6019233083</v>
      </c>
      <c r="X564" s="21">
        <f ca="1">OFFSET(Assumptions!$B$6,X$1-1,0)*$E564</f>
        <v>0</v>
      </c>
      <c r="Y564" s="21">
        <f ca="1">OFFSET(Assumptions!$B$6,Y$1-1,0)*$E564</f>
        <v>0</v>
      </c>
      <c r="Z564" s="21">
        <f ca="1">OFFSET(Assumptions!$B$6,Z$1-1,0)*$E564</f>
        <v>24079530.407693233</v>
      </c>
      <c r="AA564" s="21">
        <f ca="1">OFFSET(Assumptions!$B$6,AA$1-1,0)*$E564</f>
        <v>24079530.407693233</v>
      </c>
      <c r="AB564" s="21">
        <f ca="1">OFFSET(Assumptions!$B$6,AB$1-1,0)*$E564</f>
        <v>44547131.254232474</v>
      </c>
      <c r="AC564" s="24">
        <f t="shared" si="122"/>
        <v>0</v>
      </c>
      <c r="AD564" s="24">
        <f t="shared" si="124"/>
        <v>0</v>
      </c>
      <c r="AE564" s="24">
        <f t="shared" si="124"/>
        <v>0</v>
      </c>
      <c r="AF564" s="24">
        <f t="shared" si="124"/>
        <v>0</v>
      </c>
      <c r="AG564" s="24">
        <f t="shared" si="124"/>
        <v>0</v>
      </c>
      <c r="AH564" s="24">
        <f t="shared" si="124"/>
        <v>0</v>
      </c>
      <c r="AI564" s="24">
        <f t="shared" si="124"/>
        <v>0</v>
      </c>
      <c r="AJ564" s="24">
        <f t="shared" si="120"/>
        <v>0</v>
      </c>
      <c r="AK564" s="26">
        <f t="shared" ca="1" si="121"/>
        <v>3.1726611478166689E-4</v>
      </c>
      <c r="AL564" s="34">
        <f t="shared" ca="1" si="123"/>
        <v>0.20336721303754657</v>
      </c>
    </row>
    <row r="565" spans="1:38" x14ac:dyDescent="0.25">
      <c r="A565" s="4">
        <f t="shared" si="112"/>
        <v>5</v>
      </c>
      <c r="B565" s="4">
        <f t="shared" si="113"/>
        <v>2014</v>
      </c>
      <c r="C565" s="9">
        <v>41785</v>
      </c>
      <c r="D565" s="12">
        <f ca="1">(1+Returns!E565)*D564</f>
        <v>119810680.09920701</v>
      </c>
      <c r="E565" s="12">
        <f t="shared" ca="1" si="114"/>
        <v>120386170.87339073</v>
      </c>
      <c r="F565" s="12">
        <f t="shared" ca="1" si="115"/>
        <v>120321419.92530489</v>
      </c>
      <c r="G565" s="14">
        <f ca="1">G564*(1+Returns!G565)+AC565</f>
        <v>9464349.7449341174</v>
      </c>
      <c r="H565" s="14">
        <f ca="1">H564*(1+Returns!H565)+AD565</f>
        <v>12066163.24432629</v>
      </c>
      <c r="I565" s="14">
        <f ca="1">I564*(1+Returns!I565)+AE565</f>
        <v>6035052.24615636</v>
      </c>
      <c r="J565" s="14">
        <f ca="1">J564*(1+Returns!J565)+AF565</f>
        <v>0</v>
      </c>
      <c r="K565" s="14">
        <f ca="1">K564*(1+Returns!K565)+AG565</f>
        <v>0</v>
      </c>
      <c r="L565" s="14">
        <f ca="1">L564*(1+Returns!L565)+AH565</f>
        <v>24131536.299104683</v>
      </c>
      <c r="M565" s="14">
        <f ca="1">M564*(1+Returns!M565)+AI565</f>
        <v>24135483.713087097</v>
      </c>
      <c r="N565" s="14">
        <f ca="1">N564*(1+Returns!N565)+AJ565-R565-T565</f>
        <v>44553585.625782184</v>
      </c>
      <c r="O565" s="17">
        <f ca="1">(Assumptions!$B$16 / 252)*F564</f>
        <v>3820.2133747223816</v>
      </c>
      <c r="P565" s="17">
        <f t="shared" ca="1" si="116"/>
        <v>64750.948085849173</v>
      </c>
      <c r="Q565" s="16">
        <f t="shared" si="117"/>
        <v>0</v>
      </c>
      <c r="R565" s="17">
        <f t="shared" si="118"/>
        <v>0</v>
      </c>
      <c r="S565" s="19">
        <f t="shared" si="119"/>
        <v>0</v>
      </c>
      <c r="T565" s="20">
        <f ca="1">IF(AND(S565=1,F564&gt;D564),[1]Assumptions!$B$19*(F564-D564),0)</f>
        <v>0</v>
      </c>
      <c r="U565" s="21">
        <f ca="1">OFFSET(Assumptions!$B$6,U$1-1,0)*$E565</f>
        <v>9630893.6698712595</v>
      </c>
      <c r="V565" s="21">
        <f ca="1">OFFSET(Assumptions!$B$6,V$1-1,0)*$E565</f>
        <v>12038617.087339073</v>
      </c>
      <c r="W565" s="21">
        <f ca="1">OFFSET(Assumptions!$B$6,W$1-1,0)*$E565</f>
        <v>6019308.5436695367</v>
      </c>
      <c r="X565" s="21">
        <f ca="1">OFFSET(Assumptions!$B$6,X$1-1,0)*$E565</f>
        <v>0</v>
      </c>
      <c r="Y565" s="21">
        <f ca="1">OFFSET(Assumptions!$B$6,Y$1-1,0)*$E565</f>
        <v>0</v>
      </c>
      <c r="Z565" s="21">
        <f ca="1">OFFSET(Assumptions!$B$6,Z$1-1,0)*$E565</f>
        <v>24077234.174678147</v>
      </c>
      <c r="AA565" s="21">
        <f ca="1">OFFSET(Assumptions!$B$6,AA$1-1,0)*$E565</f>
        <v>24077234.174678147</v>
      </c>
      <c r="AB565" s="21">
        <f ca="1">OFFSET(Assumptions!$B$6,AB$1-1,0)*$E565</f>
        <v>44542883.223154575</v>
      </c>
      <c r="AC565" s="24">
        <f t="shared" si="122"/>
        <v>0</v>
      </c>
      <c r="AD565" s="24">
        <f t="shared" si="124"/>
        <v>0</v>
      </c>
      <c r="AE565" s="24">
        <f t="shared" si="124"/>
        <v>0</v>
      </c>
      <c r="AF565" s="24">
        <f t="shared" si="124"/>
        <v>0</v>
      </c>
      <c r="AG565" s="24">
        <f t="shared" si="124"/>
        <v>0</v>
      </c>
      <c r="AH565" s="24">
        <f t="shared" si="124"/>
        <v>0</v>
      </c>
      <c r="AI565" s="24">
        <f t="shared" si="124"/>
        <v>0</v>
      </c>
      <c r="AJ565" s="24">
        <f t="shared" si="120"/>
        <v>0</v>
      </c>
      <c r="AK565" s="26">
        <f t="shared" ca="1" si="121"/>
        <v>-1.2715468964386023E-4</v>
      </c>
      <c r="AL565" s="34">
        <f t="shared" ca="1" si="123"/>
        <v>0.20321419925304518</v>
      </c>
    </row>
    <row r="566" spans="1:38" x14ac:dyDescent="0.25">
      <c r="A566" s="4">
        <f t="shared" si="112"/>
        <v>5</v>
      </c>
      <c r="B566" s="4">
        <f t="shared" si="113"/>
        <v>2014</v>
      </c>
      <c r="C566" s="9">
        <v>41786</v>
      </c>
      <c r="D566" s="12">
        <f ca="1">(1+Returns!E566)*D565</f>
        <v>119859449.03654139</v>
      </c>
      <c r="E566" s="12">
        <f t="shared" ca="1" si="114"/>
        <v>120427685.80152237</v>
      </c>
      <c r="F566" s="12">
        <f t="shared" ca="1" si="115"/>
        <v>120359115.12581985</v>
      </c>
      <c r="G566" s="14">
        <f ca="1">G565*(1+Returns!G566)+AC566</f>
        <v>9459195.0790700559</v>
      </c>
      <c r="H566" s="14">
        <f ca="1">H565*(1+Returns!H566)+AD566</f>
        <v>12071307.662397971</v>
      </c>
      <c r="I566" s="14">
        <f ca="1">I565*(1+Returns!I566)+AE566</f>
        <v>6037741.2152304221</v>
      </c>
      <c r="J566" s="14">
        <f ca="1">J565*(1+Returns!J566)+AF566</f>
        <v>0</v>
      </c>
      <c r="K566" s="14">
        <f ca="1">K565*(1+Returns!K566)+AG566</f>
        <v>0</v>
      </c>
      <c r="L566" s="14">
        <f ca="1">L565*(1+Returns!L566)+AH566</f>
        <v>24141778.323973279</v>
      </c>
      <c r="M566" s="14">
        <f ca="1">M565*(1+Returns!M566)+AI566</f>
        <v>24145959.598961435</v>
      </c>
      <c r="N566" s="14">
        <f ca="1">N565*(1+Returns!N566)+AJ566-R566-T566</f>
        <v>44571703.921889223</v>
      </c>
      <c r="O566" s="17">
        <f ca="1">(Assumptions!$B$16 / 252)*F565</f>
        <v>3819.7276166763454</v>
      </c>
      <c r="P566" s="17">
        <f t="shared" ca="1" si="116"/>
        <v>68570.675702525521</v>
      </c>
      <c r="Q566" s="16">
        <f t="shared" si="117"/>
        <v>0</v>
      </c>
      <c r="R566" s="17">
        <f t="shared" si="118"/>
        <v>0</v>
      </c>
      <c r="S566" s="19">
        <f t="shared" si="119"/>
        <v>0</v>
      </c>
      <c r="T566" s="20">
        <f ca="1">IF(AND(S566=1,F565&gt;D565),[1]Assumptions!$B$19*(F565-D565),0)</f>
        <v>0</v>
      </c>
      <c r="U566" s="21">
        <f ca="1">OFFSET(Assumptions!$B$6,U$1-1,0)*$E566</f>
        <v>9634214.864121791</v>
      </c>
      <c r="V566" s="21">
        <f ca="1">OFFSET(Assumptions!$B$6,V$1-1,0)*$E566</f>
        <v>12042768.580152238</v>
      </c>
      <c r="W566" s="21">
        <f ca="1">OFFSET(Assumptions!$B$6,W$1-1,0)*$E566</f>
        <v>6021384.2900761189</v>
      </c>
      <c r="X566" s="21">
        <f ca="1">OFFSET(Assumptions!$B$6,X$1-1,0)*$E566</f>
        <v>0</v>
      </c>
      <c r="Y566" s="21">
        <f ca="1">OFFSET(Assumptions!$B$6,Y$1-1,0)*$E566</f>
        <v>0</v>
      </c>
      <c r="Z566" s="21">
        <f ca="1">OFFSET(Assumptions!$B$6,Z$1-1,0)*$E566</f>
        <v>24085537.160304476</v>
      </c>
      <c r="AA566" s="21">
        <f ca="1">OFFSET(Assumptions!$B$6,AA$1-1,0)*$E566</f>
        <v>24085537.160304476</v>
      </c>
      <c r="AB566" s="21">
        <f ca="1">OFFSET(Assumptions!$B$6,AB$1-1,0)*$E566</f>
        <v>44558243.746563278</v>
      </c>
      <c r="AC566" s="24">
        <f t="shared" si="122"/>
        <v>0</v>
      </c>
      <c r="AD566" s="24">
        <f t="shared" si="124"/>
        <v>0</v>
      </c>
      <c r="AE566" s="24">
        <f t="shared" si="124"/>
        <v>0</v>
      </c>
      <c r="AF566" s="24">
        <f t="shared" si="124"/>
        <v>0</v>
      </c>
      <c r="AG566" s="24">
        <f t="shared" si="124"/>
        <v>0</v>
      </c>
      <c r="AH566" s="24">
        <f t="shared" si="124"/>
        <v>0</v>
      </c>
      <c r="AI566" s="24">
        <f t="shared" si="124"/>
        <v>0</v>
      </c>
      <c r="AJ566" s="24">
        <f t="shared" si="120"/>
        <v>0</v>
      </c>
      <c r="AK566" s="26">
        <f t="shared" ca="1" si="121"/>
        <v>3.1328753050252622E-4</v>
      </c>
      <c r="AL566" s="34">
        <f t="shared" ca="1" si="123"/>
        <v>0.20359115125819471</v>
      </c>
    </row>
    <row r="567" spans="1:38" x14ac:dyDescent="0.25">
      <c r="A567" s="4">
        <f t="shared" si="112"/>
        <v>5</v>
      </c>
      <c r="B567" s="4">
        <f t="shared" si="113"/>
        <v>2014</v>
      </c>
      <c r="C567" s="9">
        <v>41787</v>
      </c>
      <c r="D567" s="12">
        <f ca="1">(1+Returns!E567)*D566</f>
        <v>119908237.82527171</v>
      </c>
      <c r="E567" s="12">
        <f t="shared" ca="1" si="114"/>
        <v>120387094.08600152</v>
      </c>
      <c r="F567" s="12">
        <f t="shared" ca="1" si="115"/>
        <v>120314702.48600928</v>
      </c>
      <c r="G567" s="14">
        <f ca="1">G566*(1+Returns!G567)+AC567</f>
        <v>9371914.1161162984</v>
      </c>
      <c r="H567" s="14">
        <f ca="1">H566*(1+Returns!H567)+AD567</f>
        <v>12076454.273796294</v>
      </c>
      <c r="I567" s="14">
        <f ca="1">I566*(1+Returns!I567)+AE567</f>
        <v>6040431.3823976219</v>
      </c>
      <c r="J567" s="14">
        <f ca="1">J566*(1+Returns!J567)+AF567</f>
        <v>0</v>
      </c>
      <c r="K567" s="14">
        <f ca="1">K566*(1+Returns!K567)+AG567</f>
        <v>0</v>
      </c>
      <c r="L567" s="14">
        <f ca="1">L566*(1+Returns!L567)+AH567</f>
        <v>24152024.695812251</v>
      </c>
      <c r="M567" s="14">
        <f ca="1">M566*(1+Returns!M567)+AI567</f>
        <v>24156440.031841591</v>
      </c>
      <c r="N567" s="14">
        <f ca="1">N566*(1+Returns!N567)+AJ567-R567-T567</f>
        <v>44589829.58603745</v>
      </c>
      <c r="O567" s="17">
        <f ca="1">(Assumptions!$B$16 / 252)*F566</f>
        <v>3820.9242897085664</v>
      </c>
      <c r="P567" s="17">
        <f t="shared" ca="1" si="116"/>
        <v>72391.599992234085</v>
      </c>
      <c r="Q567" s="16">
        <f t="shared" si="117"/>
        <v>0</v>
      </c>
      <c r="R567" s="17">
        <f t="shared" si="118"/>
        <v>0</v>
      </c>
      <c r="S567" s="19">
        <f t="shared" si="119"/>
        <v>0</v>
      </c>
      <c r="T567" s="20">
        <f ca="1">IF(AND(S567=1,F566&gt;D566),[1]Assumptions!$B$19*(F566-D566),0)</f>
        <v>0</v>
      </c>
      <c r="U567" s="21">
        <f ca="1">OFFSET(Assumptions!$B$6,U$1-1,0)*$E567</f>
        <v>9630967.5268801209</v>
      </c>
      <c r="V567" s="21">
        <f ca="1">OFFSET(Assumptions!$B$6,V$1-1,0)*$E567</f>
        <v>12038709.408600152</v>
      </c>
      <c r="W567" s="21">
        <f ca="1">OFFSET(Assumptions!$B$6,W$1-1,0)*$E567</f>
        <v>6019354.7043000758</v>
      </c>
      <c r="X567" s="21">
        <f ca="1">OFFSET(Assumptions!$B$6,X$1-1,0)*$E567</f>
        <v>0</v>
      </c>
      <c r="Y567" s="21">
        <f ca="1">OFFSET(Assumptions!$B$6,Y$1-1,0)*$E567</f>
        <v>0</v>
      </c>
      <c r="Z567" s="21">
        <f ca="1">OFFSET(Assumptions!$B$6,Z$1-1,0)*$E567</f>
        <v>24077418.817200303</v>
      </c>
      <c r="AA567" s="21">
        <f ca="1">OFFSET(Assumptions!$B$6,AA$1-1,0)*$E567</f>
        <v>24077418.817200303</v>
      </c>
      <c r="AB567" s="21">
        <f ca="1">OFFSET(Assumptions!$B$6,AB$1-1,0)*$E567</f>
        <v>44543224.811820559</v>
      </c>
      <c r="AC567" s="24">
        <f t="shared" si="122"/>
        <v>0</v>
      </c>
      <c r="AD567" s="24">
        <f t="shared" si="124"/>
        <v>0</v>
      </c>
      <c r="AE567" s="24">
        <f t="shared" si="124"/>
        <v>0</v>
      </c>
      <c r="AF567" s="24">
        <f t="shared" si="124"/>
        <v>0</v>
      </c>
      <c r="AG567" s="24">
        <f t="shared" si="124"/>
        <v>0</v>
      </c>
      <c r="AH567" s="24">
        <f t="shared" si="124"/>
        <v>0</v>
      </c>
      <c r="AI567" s="24">
        <f t="shared" si="124"/>
        <v>0</v>
      </c>
      <c r="AJ567" s="24">
        <f t="shared" si="120"/>
        <v>0</v>
      </c>
      <c r="AK567" s="26">
        <f t="shared" ca="1" si="121"/>
        <v>-3.6900104960169156E-4</v>
      </c>
      <c r="AL567" s="34">
        <f t="shared" ca="1" si="123"/>
        <v>0.20314702486008906</v>
      </c>
    </row>
    <row r="568" spans="1:38" x14ac:dyDescent="0.25">
      <c r="A568" s="4">
        <f t="shared" si="112"/>
        <v>5</v>
      </c>
      <c r="B568" s="4">
        <f t="shared" si="113"/>
        <v>2014</v>
      </c>
      <c r="C568" s="9">
        <v>41788</v>
      </c>
      <c r="D568" s="12">
        <f ca="1">(1+Returns!E568)*D567</f>
        <v>119957046.47347848</v>
      </c>
      <c r="E568" s="12">
        <f t="shared" ca="1" si="114"/>
        <v>120455593.37737583</v>
      </c>
      <c r="F568" s="12">
        <f t="shared" ca="1" si="115"/>
        <v>120379382.26301895</v>
      </c>
      <c r="G568" s="14">
        <f ca="1">G567*(1+Returns!G568)+AC568</f>
        <v>9393704.4983367696</v>
      </c>
      <c r="H568" s="14">
        <f ca="1">H567*(1+Returns!H568)+AD568</f>
        <v>12081603.079456383</v>
      </c>
      <c r="I568" s="14">
        <f ca="1">I567*(1+Returns!I568)+AE568</f>
        <v>6043122.7481917795</v>
      </c>
      <c r="J568" s="14">
        <f ca="1">J567*(1+Returns!J568)+AF568</f>
        <v>0</v>
      </c>
      <c r="K568" s="14">
        <f ca="1">K567*(1+Returns!K568)+AG568</f>
        <v>0</v>
      </c>
      <c r="L568" s="14">
        <f ca="1">L567*(1+Returns!L568)+AH568</f>
        <v>24162275.416466564</v>
      </c>
      <c r="M568" s="14">
        <f ca="1">M567*(1+Returns!M568)+AI568</f>
        <v>24166925.013701167</v>
      </c>
      <c r="N568" s="14">
        <f ca="1">N567*(1+Returns!N568)+AJ568-R568-T568</f>
        <v>44607962.621223167</v>
      </c>
      <c r="O568" s="17">
        <f ca="1">(Assumptions!$B$16 / 252)*F567</f>
        <v>3819.5143646352153</v>
      </c>
      <c r="P568" s="17">
        <f t="shared" ca="1" si="116"/>
        <v>76211.114356869308</v>
      </c>
      <c r="Q568" s="16">
        <f t="shared" si="117"/>
        <v>0</v>
      </c>
      <c r="R568" s="17">
        <f t="shared" si="118"/>
        <v>0</v>
      </c>
      <c r="S568" s="19">
        <f t="shared" si="119"/>
        <v>0</v>
      </c>
      <c r="T568" s="20">
        <f ca="1">IF(AND(S568=1,F567&gt;D567),[1]Assumptions!$B$19*(F567-D567),0)</f>
        <v>0</v>
      </c>
      <c r="U568" s="21">
        <f ca="1">OFFSET(Assumptions!$B$6,U$1-1,0)*$E568</f>
        <v>9636447.4701900668</v>
      </c>
      <c r="V568" s="21">
        <f ca="1">OFFSET(Assumptions!$B$6,V$1-1,0)*$E568</f>
        <v>12045559.337737583</v>
      </c>
      <c r="W568" s="21">
        <f ca="1">OFFSET(Assumptions!$B$6,W$1-1,0)*$E568</f>
        <v>6022779.6688687913</v>
      </c>
      <c r="X568" s="21">
        <f ca="1">OFFSET(Assumptions!$B$6,X$1-1,0)*$E568</f>
        <v>0</v>
      </c>
      <c r="Y568" s="21">
        <f ca="1">OFFSET(Assumptions!$B$6,Y$1-1,0)*$E568</f>
        <v>0</v>
      </c>
      <c r="Z568" s="21">
        <f ca="1">OFFSET(Assumptions!$B$6,Z$1-1,0)*$E568</f>
        <v>24091118.675475165</v>
      </c>
      <c r="AA568" s="21">
        <f ca="1">OFFSET(Assumptions!$B$6,AA$1-1,0)*$E568</f>
        <v>24091118.675475165</v>
      </c>
      <c r="AB568" s="21">
        <f ca="1">OFFSET(Assumptions!$B$6,AB$1-1,0)*$E568</f>
        <v>44568569.549629055</v>
      </c>
      <c r="AC568" s="24">
        <f t="shared" si="122"/>
        <v>0</v>
      </c>
      <c r="AD568" s="24">
        <f t="shared" si="124"/>
        <v>0</v>
      </c>
      <c r="AE568" s="24">
        <f t="shared" si="124"/>
        <v>0</v>
      </c>
      <c r="AF568" s="24">
        <f t="shared" si="124"/>
        <v>0</v>
      </c>
      <c r="AG568" s="24">
        <f t="shared" si="124"/>
        <v>0</v>
      </c>
      <c r="AH568" s="24">
        <f t="shared" si="124"/>
        <v>0</v>
      </c>
      <c r="AI568" s="24">
        <f t="shared" si="124"/>
        <v>0</v>
      </c>
      <c r="AJ568" s="24">
        <f t="shared" si="120"/>
        <v>0</v>
      </c>
      <c r="AK568" s="26">
        <f t="shared" ca="1" si="121"/>
        <v>5.3758830527961265E-4</v>
      </c>
      <c r="AL568" s="34">
        <f t="shared" ca="1" si="123"/>
        <v>0.20379382263018586</v>
      </c>
    </row>
    <row r="569" spans="1:38" x14ac:dyDescent="0.25">
      <c r="A569" s="4">
        <f t="shared" si="112"/>
        <v>5</v>
      </c>
      <c r="B569" s="4">
        <f t="shared" si="113"/>
        <v>2014</v>
      </c>
      <c r="C569" s="9">
        <v>41789</v>
      </c>
      <c r="D569" s="12">
        <f ca="1">(1+Returns!E569)*D568</f>
        <v>120005874.9892455</v>
      </c>
      <c r="E569" s="12">
        <f t="shared" ca="1" si="114"/>
        <v>120610018.32055604</v>
      </c>
      <c r="F569" s="12">
        <f t="shared" ca="1" si="115"/>
        <v>120529985.63850829</v>
      </c>
      <c r="G569" s="14">
        <f ca="1">G568*(1+Returns!G569)+AC569</f>
        <v>9501400.8623548336</v>
      </c>
      <c r="H569" s="14">
        <f ca="1">H568*(1+Returns!H569)+AD569</f>
        <v>12086754.080313766</v>
      </c>
      <c r="I569" s="14">
        <f ca="1">I568*(1+Returns!I569)+AE569</f>
        <v>6045815.3131469535</v>
      </c>
      <c r="J569" s="14">
        <f ca="1">J568*(1+Returns!J569)+AF569</f>
        <v>0</v>
      </c>
      <c r="K569" s="14">
        <f ca="1">K568*(1+Returns!K569)+AG569</f>
        <v>0</v>
      </c>
      <c r="L569" s="14">
        <f ca="1">L568*(1+Returns!L569)+AH569</f>
        <v>24172530.487781961</v>
      </c>
      <c r="M569" s="14">
        <f ca="1">M568*(1+Returns!M569)+AI569</f>
        <v>24177414.54651463</v>
      </c>
      <c r="N569" s="14">
        <f ca="1">N568*(1+Returns!N569)+AJ569-R569-T569</f>
        <v>44626103.030443907</v>
      </c>
      <c r="O569" s="17">
        <f ca="1">(Assumptions!$B$16 / 252)*F568</f>
        <v>3821.5676908894902</v>
      </c>
      <c r="P569" s="17">
        <f t="shared" ca="1" si="116"/>
        <v>80032.682047758804</v>
      </c>
      <c r="Q569" s="16">
        <f t="shared" si="117"/>
        <v>0</v>
      </c>
      <c r="R569" s="17">
        <f t="shared" si="118"/>
        <v>0</v>
      </c>
      <c r="S569" s="19">
        <f t="shared" si="119"/>
        <v>0</v>
      </c>
      <c r="T569" s="20">
        <f ca="1">IF(AND(S569=1,F568&gt;D568),[1]Assumptions!$B$19*(F568-D568),0)</f>
        <v>0</v>
      </c>
      <c r="U569" s="21">
        <f ca="1">OFFSET(Assumptions!$B$6,U$1-1,0)*$E569</f>
        <v>9648801.4656444844</v>
      </c>
      <c r="V569" s="21">
        <f ca="1">OFFSET(Assumptions!$B$6,V$1-1,0)*$E569</f>
        <v>12061001.832055606</v>
      </c>
      <c r="W569" s="21">
        <f ca="1">OFFSET(Assumptions!$B$6,W$1-1,0)*$E569</f>
        <v>6030500.916027803</v>
      </c>
      <c r="X569" s="21">
        <f ca="1">OFFSET(Assumptions!$B$6,X$1-1,0)*$E569</f>
        <v>0</v>
      </c>
      <c r="Y569" s="21">
        <f ca="1">OFFSET(Assumptions!$B$6,Y$1-1,0)*$E569</f>
        <v>0</v>
      </c>
      <c r="Z569" s="21">
        <f ca="1">OFFSET(Assumptions!$B$6,Z$1-1,0)*$E569</f>
        <v>24122003.664111212</v>
      </c>
      <c r="AA569" s="21">
        <f ca="1">OFFSET(Assumptions!$B$6,AA$1-1,0)*$E569</f>
        <v>24122003.664111212</v>
      </c>
      <c r="AB569" s="21">
        <f ca="1">OFFSET(Assumptions!$B$6,AB$1-1,0)*$E569</f>
        <v>44625706.778605737</v>
      </c>
      <c r="AC569" s="24">
        <f t="shared" si="122"/>
        <v>0</v>
      </c>
      <c r="AD569" s="24">
        <f t="shared" si="124"/>
        <v>0</v>
      </c>
      <c r="AE569" s="24">
        <f t="shared" si="124"/>
        <v>0</v>
      </c>
      <c r="AF569" s="24">
        <f t="shared" si="124"/>
        <v>0</v>
      </c>
      <c r="AG569" s="24">
        <f t="shared" si="124"/>
        <v>0</v>
      </c>
      <c r="AH569" s="24">
        <f t="shared" si="124"/>
        <v>0</v>
      </c>
      <c r="AI569" s="24">
        <f t="shared" si="124"/>
        <v>0</v>
      </c>
      <c r="AJ569" s="24">
        <f t="shared" si="120"/>
        <v>0</v>
      </c>
      <c r="AK569" s="26">
        <f t="shared" ca="1" si="121"/>
        <v>1.2510728387049586E-3</v>
      </c>
      <c r="AL569" s="34">
        <f t="shared" ca="1" si="123"/>
        <v>0.20529985638507919</v>
      </c>
    </row>
    <row r="570" spans="1:38" x14ac:dyDescent="0.25">
      <c r="A570" s="4">
        <f t="shared" si="112"/>
        <v>6</v>
      </c>
      <c r="B570" s="4">
        <f t="shared" si="113"/>
        <v>2014</v>
      </c>
      <c r="C570" s="9">
        <v>41792</v>
      </c>
      <c r="D570" s="12">
        <f ca="1">(1+Returns!E570)*D569</f>
        <v>120054723.38065988</v>
      </c>
      <c r="E570" s="12">
        <f t="shared" ca="1" si="114"/>
        <v>120667387.87958167</v>
      </c>
      <c r="F570" s="12">
        <f t="shared" ca="1" si="115"/>
        <v>120663561.53083125</v>
      </c>
      <c r="G570" s="14">
        <f ca="1">G569*(1+Returns!G570)+AC570</f>
        <v>9739455.4492565952</v>
      </c>
      <c r="H570" s="14">
        <f ca="1">H569*(1+Returns!H570)+AD570</f>
        <v>12066155.029046206</v>
      </c>
      <c r="I570" s="14">
        <f ca="1">I569*(1+Returns!I570)+AE570</f>
        <v>6033194.6806782903</v>
      </c>
      <c r="J570" s="14">
        <f ca="1">J569*(1+Returns!J570)+AF570</f>
        <v>0</v>
      </c>
      <c r="K570" s="14">
        <f ca="1">K569*(1+Returns!K570)+AG570</f>
        <v>0</v>
      </c>
      <c r="L570" s="14">
        <f ca="1">L569*(1+Returns!L570)+AH570</f>
        <v>24132263.087934218</v>
      </c>
      <c r="M570" s="14">
        <f ca="1">M569*(1+Returns!M570)+AI570</f>
        <v>24132497.749853875</v>
      </c>
      <c r="N570" s="14">
        <f ca="1">N569*(1+Returns!N570)+AJ570-R570-T570</f>
        <v>44563821.882812485</v>
      </c>
      <c r="O570" s="17">
        <f ca="1">(Assumptions!$B$16 / 252)*F569</f>
        <v>3826.3487504288346</v>
      </c>
      <c r="P570" s="17">
        <f t="shared" ca="1" si="116"/>
        <v>3826.348750428835</v>
      </c>
      <c r="Q570" s="16">
        <f t="shared" si="117"/>
        <v>1</v>
      </c>
      <c r="R570" s="17">
        <f t="shared" ca="1" si="118"/>
        <v>80032.682047758804</v>
      </c>
      <c r="S570" s="19">
        <f t="shared" si="119"/>
        <v>0</v>
      </c>
      <c r="T570" s="20">
        <f ca="1">IF(AND(S570=1,F569&gt;D569),[1]Assumptions!$B$19*(F569-D569),0)</f>
        <v>0</v>
      </c>
      <c r="U570" s="21">
        <f ca="1">OFFSET(Assumptions!$B$6,U$1-1,0)*$E570</f>
        <v>9653391.0303665344</v>
      </c>
      <c r="V570" s="21">
        <f ca="1">OFFSET(Assumptions!$B$6,V$1-1,0)*$E570</f>
        <v>12066738.787958167</v>
      </c>
      <c r="W570" s="21">
        <f ca="1">OFFSET(Assumptions!$B$6,W$1-1,0)*$E570</f>
        <v>6033369.3939790837</v>
      </c>
      <c r="X570" s="21">
        <f ca="1">OFFSET(Assumptions!$B$6,X$1-1,0)*$E570</f>
        <v>0</v>
      </c>
      <c r="Y570" s="21">
        <f ca="1">OFFSET(Assumptions!$B$6,Y$1-1,0)*$E570</f>
        <v>0</v>
      </c>
      <c r="Z570" s="21">
        <f ca="1">OFFSET(Assumptions!$B$6,Z$1-1,0)*$E570</f>
        <v>24133477.575916335</v>
      </c>
      <c r="AA570" s="21">
        <f ca="1">OFFSET(Assumptions!$B$6,AA$1-1,0)*$E570</f>
        <v>24133477.575916335</v>
      </c>
      <c r="AB570" s="21">
        <f ca="1">OFFSET(Assumptions!$B$6,AB$1-1,0)*$E570</f>
        <v>44646933.515445217</v>
      </c>
      <c r="AC570" s="24">
        <f t="shared" ca="1" si="122"/>
        <v>147400.60328965075</v>
      </c>
      <c r="AD570" s="24">
        <f t="shared" ca="1" si="124"/>
        <v>-25752.248258160427</v>
      </c>
      <c r="AE570" s="24">
        <f t="shared" ca="1" si="124"/>
        <v>-15314.397119150497</v>
      </c>
      <c r="AF570" s="24">
        <f t="shared" ca="1" si="124"/>
        <v>0</v>
      </c>
      <c r="AG570" s="24">
        <f t="shared" ca="1" si="124"/>
        <v>0</v>
      </c>
      <c r="AH570" s="24">
        <f t="shared" ca="1" si="124"/>
        <v>-50526.823670748621</v>
      </c>
      <c r="AI570" s="24">
        <f t="shared" ca="1" si="124"/>
        <v>-55410.882403418422</v>
      </c>
      <c r="AJ570" s="24">
        <f t="shared" ca="1" si="120"/>
        <v>-396.25183817278594</v>
      </c>
      <c r="AK570" s="26">
        <f t="shared" ca="1" si="121"/>
        <v>1.1082378514801761E-3</v>
      </c>
      <c r="AL570" s="34">
        <f t="shared" ca="1" si="123"/>
        <v>0.20663561530830865</v>
      </c>
    </row>
    <row r="571" spans="1:38" x14ac:dyDescent="0.25">
      <c r="A571" s="4">
        <f t="shared" si="112"/>
        <v>6</v>
      </c>
      <c r="B571" s="4">
        <f t="shared" si="113"/>
        <v>2014</v>
      </c>
      <c r="C571" s="9">
        <v>41793</v>
      </c>
      <c r="D571" s="12">
        <f ca="1">(1+Returns!E571)*D570</f>
        <v>120103591.65581197</v>
      </c>
      <c r="E571" s="12">
        <f t="shared" ca="1" si="114"/>
        <v>120735367.82399768</v>
      </c>
      <c r="F571" s="12">
        <f t="shared" ca="1" si="115"/>
        <v>120727710.8859923</v>
      </c>
      <c r="G571" s="14">
        <f ca="1">G570*(1+Returns!G571)+AC571</f>
        <v>9760763.4557014536</v>
      </c>
      <c r="H571" s="14">
        <f ca="1">H570*(1+Returns!H571)+AD571</f>
        <v>12071299.443615297</v>
      </c>
      <c r="I571" s="14">
        <f ca="1">I570*(1+Returns!I571)+AE571</f>
        <v>6035882.8220981881</v>
      </c>
      <c r="J571" s="14">
        <f ca="1">J570*(1+Returns!J571)+AF571</f>
        <v>0</v>
      </c>
      <c r="K571" s="14">
        <f ca="1">K570*(1+Returns!K571)+AG571</f>
        <v>0</v>
      </c>
      <c r="L571" s="14">
        <f ca="1">L570*(1+Returns!L571)+AH571</f>
        <v>24142505.421270091</v>
      </c>
      <c r="M571" s="14">
        <f ca="1">M570*(1+Returns!M571)+AI571</f>
        <v>24142972.33968582</v>
      </c>
      <c r="N571" s="14">
        <f ca="1">N570*(1+Returns!N571)+AJ571-R571-T571</f>
        <v>44581944.341626815</v>
      </c>
      <c r="O571" s="17">
        <f ca="1">(Assumptions!$B$16 / 252)*F570</f>
        <v>3830.5892549470236</v>
      </c>
      <c r="P571" s="17">
        <f t="shared" ca="1" si="116"/>
        <v>7656.9380053758587</v>
      </c>
      <c r="Q571" s="16">
        <f t="shared" si="117"/>
        <v>0</v>
      </c>
      <c r="R571" s="17">
        <f t="shared" si="118"/>
        <v>0</v>
      </c>
      <c r="S571" s="19">
        <f t="shared" si="119"/>
        <v>0</v>
      </c>
      <c r="T571" s="20">
        <f ca="1">IF(AND(S571=1,F570&gt;D570),[1]Assumptions!$B$19*(F570-D570),0)</f>
        <v>0</v>
      </c>
      <c r="U571" s="21">
        <f ca="1">OFFSET(Assumptions!$B$6,U$1-1,0)*$E571</f>
        <v>9658829.425919814</v>
      </c>
      <c r="V571" s="21">
        <f ca="1">OFFSET(Assumptions!$B$6,V$1-1,0)*$E571</f>
        <v>12073536.782399768</v>
      </c>
      <c r="W571" s="21">
        <f ca="1">OFFSET(Assumptions!$B$6,W$1-1,0)*$E571</f>
        <v>6036768.391199884</v>
      </c>
      <c r="X571" s="21">
        <f ca="1">OFFSET(Assumptions!$B$6,X$1-1,0)*$E571</f>
        <v>0</v>
      </c>
      <c r="Y571" s="21">
        <f ca="1">OFFSET(Assumptions!$B$6,Y$1-1,0)*$E571</f>
        <v>0</v>
      </c>
      <c r="Z571" s="21">
        <f ca="1">OFFSET(Assumptions!$B$6,Z$1-1,0)*$E571</f>
        <v>24147073.564799536</v>
      </c>
      <c r="AA571" s="21">
        <f ca="1">OFFSET(Assumptions!$B$6,AA$1-1,0)*$E571</f>
        <v>24147073.564799536</v>
      </c>
      <c r="AB571" s="21">
        <f ca="1">OFFSET(Assumptions!$B$6,AB$1-1,0)*$E571</f>
        <v>44672086.094879143</v>
      </c>
      <c r="AC571" s="24">
        <f t="shared" si="122"/>
        <v>0</v>
      </c>
      <c r="AD571" s="24">
        <f t="shared" si="124"/>
        <v>0</v>
      </c>
      <c r="AE571" s="24">
        <f t="shared" si="124"/>
        <v>0</v>
      </c>
      <c r="AF571" s="24">
        <f t="shared" si="124"/>
        <v>0</v>
      </c>
      <c r="AG571" s="24">
        <f t="shared" si="124"/>
        <v>0</v>
      </c>
      <c r="AH571" s="24">
        <f t="shared" si="124"/>
        <v>0</v>
      </c>
      <c r="AI571" s="24">
        <f t="shared" si="124"/>
        <v>0</v>
      </c>
      <c r="AJ571" s="24">
        <f t="shared" si="120"/>
        <v>0</v>
      </c>
      <c r="AK571" s="26">
        <f t="shared" ca="1" si="121"/>
        <v>5.3163817102030997E-4</v>
      </c>
      <c r="AL571" s="34">
        <f t="shared" ca="1" si="123"/>
        <v>0.20727710885991923</v>
      </c>
    </row>
    <row r="572" spans="1:38" x14ac:dyDescent="0.25">
      <c r="A572" s="4">
        <f t="shared" si="112"/>
        <v>6</v>
      </c>
      <c r="B572" s="4">
        <f t="shared" si="113"/>
        <v>2014</v>
      </c>
      <c r="C572" s="9">
        <v>41794</v>
      </c>
      <c r="D572" s="12">
        <f ca="1">(1+Returns!E572)*D571</f>
        <v>120152479.82279547</v>
      </c>
      <c r="E572" s="12">
        <f t="shared" ca="1" si="114"/>
        <v>120755817.29322724</v>
      </c>
      <c r="F572" s="12">
        <f t="shared" ca="1" si="115"/>
        <v>120744327.72947945</v>
      </c>
      <c r="G572" s="14">
        <f ca="1">G571*(1+Returns!G572)+AC572</f>
        <v>9734521.3326317891</v>
      </c>
      <c r="H572" s="14">
        <f ca="1">H571*(1+Returns!H572)+AD572</f>
        <v>12076446.051509535</v>
      </c>
      <c r="I572" s="14">
        <f ca="1">I571*(1+Returns!I572)+AE572</f>
        <v>6038572.1612424543</v>
      </c>
      <c r="J572" s="14">
        <f ca="1">J571*(1+Returns!J572)+AF572</f>
        <v>0</v>
      </c>
      <c r="K572" s="14">
        <f ca="1">K571*(1+Returns!K572)+AG572</f>
        <v>0</v>
      </c>
      <c r="L572" s="14">
        <f ca="1">L571*(1+Returns!L572)+AH572</f>
        <v>24152752.101707261</v>
      </c>
      <c r="M572" s="14">
        <f ca="1">M571*(1+Returns!M572)+AI572</f>
        <v>24153451.475961041</v>
      </c>
      <c r="N572" s="14">
        <f ca="1">N571*(1+Returns!N572)+AJ572-R572-T572</f>
        <v>44600074.17017515</v>
      </c>
      <c r="O572" s="17">
        <f ca="1">(Assumptions!$B$16 / 252)*F571</f>
        <v>3832.6257424124537</v>
      </c>
      <c r="P572" s="17">
        <f t="shared" ca="1" si="116"/>
        <v>11489.563747788312</v>
      </c>
      <c r="Q572" s="16">
        <f t="shared" si="117"/>
        <v>0</v>
      </c>
      <c r="R572" s="17">
        <f t="shared" si="118"/>
        <v>0</v>
      </c>
      <c r="S572" s="19">
        <f t="shared" si="119"/>
        <v>0</v>
      </c>
      <c r="T572" s="20">
        <f ca="1">IF(AND(S572=1,F571&gt;D571),[1]Assumptions!$B$19*(F571-D571),0)</f>
        <v>0</v>
      </c>
      <c r="U572" s="21">
        <f ca="1">OFFSET(Assumptions!$B$6,U$1-1,0)*$E572</f>
        <v>9660465.3834581804</v>
      </c>
      <c r="V572" s="21">
        <f ca="1">OFFSET(Assumptions!$B$6,V$1-1,0)*$E572</f>
        <v>12075581.729322724</v>
      </c>
      <c r="W572" s="21">
        <f ca="1">OFFSET(Assumptions!$B$6,W$1-1,0)*$E572</f>
        <v>6037790.864661362</v>
      </c>
      <c r="X572" s="21">
        <f ca="1">OFFSET(Assumptions!$B$6,X$1-1,0)*$E572</f>
        <v>0</v>
      </c>
      <c r="Y572" s="21">
        <f ca="1">OFFSET(Assumptions!$B$6,Y$1-1,0)*$E572</f>
        <v>0</v>
      </c>
      <c r="Z572" s="21">
        <f ca="1">OFFSET(Assumptions!$B$6,Z$1-1,0)*$E572</f>
        <v>24151163.458645448</v>
      </c>
      <c r="AA572" s="21">
        <f ca="1">OFFSET(Assumptions!$B$6,AA$1-1,0)*$E572</f>
        <v>24151163.458645448</v>
      </c>
      <c r="AB572" s="21">
        <f ca="1">OFFSET(Assumptions!$B$6,AB$1-1,0)*$E572</f>
        <v>44679652.39849408</v>
      </c>
      <c r="AC572" s="24">
        <f t="shared" si="122"/>
        <v>0</v>
      </c>
      <c r="AD572" s="24">
        <f t="shared" si="124"/>
        <v>0</v>
      </c>
      <c r="AE572" s="24">
        <f t="shared" si="124"/>
        <v>0</v>
      </c>
      <c r="AF572" s="24">
        <f t="shared" si="124"/>
        <v>0</v>
      </c>
      <c r="AG572" s="24">
        <f t="shared" si="124"/>
        <v>0</v>
      </c>
      <c r="AH572" s="24">
        <f t="shared" si="124"/>
        <v>0</v>
      </c>
      <c r="AI572" s="24">
        <f t="shared" si="124"/>
        <v>0</v>
      </c>
      <c r="AJ572" s="24">
        <f t="shared" si="120"/>
        <v>0</v>
      </c>
      <c r="AK572" s="26">
        <f t="shared" ca="1" si="121"/>
        <v>1.3763901729935135E-4</v>
      </c>
      <c r="AL572" s="34">
        <f t="shared" ca="1" si="123"/>
        <v>0.20744327729479073</v>
      </c>
    </row>
    <row r="573" spans="1:38" x14ac:dyDescent="0.25">
      <c r="A573" s="4">
        <f t="shared" si="112"/>
        <v>6</v>
      </c>
      <c r="B573" s="4">
        <f t="shared" si="113"/>
        <v>2014</v>
      </c>
      <c r="C573" s="9">
        <v>41795</v>
      </c>
      <c r="D573" s="12">
        <f ca="1">(1+Returns!E573)*D572</f>
        <v>120201387.88970733</v>
      </c>
      <c r="E573" s="12">
        <f t="shared" ca="1" si="114"/>
        <v>120800059.00800298</v>
      </c>
      <c r="F573" s="12">
        <f t="shared" ca="1" si="115"/>
        <v>120784736.29099394</v>
      </c>
      <c r="G573" s="14">
        <f ca="1">G572*(1+Returns!G573)+AC573</f>
        <v>9732051.7924960479</v>
      </c>
      <c r="H573" s="14">
        <f ca="1">H572*(1+Returns!H573)+AD573</f>
        <v>12081594.853664046</v>
      </c>
      <c r="I573" s="14">
        <f ca="1">I572*(1+Returns!I573)+AE573</f>
        <v>6041262.6986447461</v>
      </c>
      <c r="J573" s="14">
        <f ca="1">J572*(1+Returns!J573)+AF573</f>
        <v>0</v>
      </c>
      <c r="K573" s="14">
        <f ca="1">K572*(1+Returns!K573)+AG573</f>
        <v>0</v>
      </c>
      <c r="L573" s="14">
        <f ca="1">L572*(1+Returns!L573)+AH573</f>
        <v>24163003.131090745</v>
      </c>
      <c r="M573" s="14">
        <f ca="1">M572*(1+Returns!M573)+AI573</f>
        <v>24163935.160652898</v>
      </c>
      <c r="N573" s="14">
        <f ca="1">N572*(1+Returns!N573)+AJ573-R573-T573</f>
        <v>44618211.371454492</v>
      </c>
      <c r="O573" s="17">
        <f ca="1">(Assumptions!$B$16 / 252)*F572</f>
        <v>3833.1532612533156</v>
      </c>
      <c r="P573" s="17">
        <f t="shared" ca="1" si="116"/>
        <v>15322.717009041628</v>
      </c>
      <c r="Q573" s="16">
        <f t="shared" si="117"/>
        <v>0</v>
      </c>
      <c r="R573" s="17">
        <f t="shared" si="118"/>
        <v>0</v>
      </c>
      <c r="S573" s="19">
        <f t="shared" si="119"/>
        <v>0</v>
      </c>
      <c r="T573" s="20">
        <f ca="1">IF(AND(S573=1,F572&gt;D572),[1]Assumptions!$B$19*(F572-D572),0)</f>
        <v>0</v>
      </c>
      <c r="U573" s="21">
        <f ca="1">OFFSET(Assumptions!$B$6,U$1-1,0)*$E573</f>
        <v>9664004.7206402384</v>
      </c>
      <c r="V573" s="21">
        <f ca="1">OFFSET(Assumptions!$B$6,V$1-1,0)*$E573</f>
        <v>12080005.900800299</v>
      </c>
      <c r="W573" s="21">
        <f ca="1">OFFSET(Assumptions!$B$6,W$1-1,0)*$E573</f>
        <v>6040002.9504001494</v>
      </c>
      <c r="X573" s="21">
        <f ca="1">OFFSET(Assumptions!$B$6,X$1-1,0)*$E573</f>
        <v>0</v>
      </c>
      <c r="Y573" s="21">
        <f ca="1">OFFSET(Assumptions!$B$6,Y$1-1,0)*$E573</f>
        <v>0</v>
      </c>
      <c r="Z573" s="21">
        <f ca="1">OFFSET(Assumptions!$B$6,Z$1-1,0)*$E573</f>
        <v>24160011.801600598</v>
      </c>
      <c r="AA573" s="21">
        <f ca="1">OFFSET(Assumptions!$B$6,AA$1-1,0)*$E573</f>
        <v>24160011.801600598</v>
      </c>
      <c r="AB573" s="21">
        <f ca="1">OFFSET(Assumptions!$B$6,AB$1-1,0)*$E573</f>
        <v>44696021.832961105</v>
      </c>
      <c r="AC573" s="24">
        <f t="shared" si="122"/>
        <v>0</v>
      </c>
      <c r="AD573" s="24">
        <f t="shared" si="124"/>
        <v>0</v>
      </c>
      <c r="AE573" s="24">
        <f t="shared" si="124"/>
        <v>0</v>
      </c>
      <c r="AF573" s="24">
        <f t="shared" si="124"/>
        <v>0</v>
      </c>
      <c r="AG573" s="24">
        <f t="shared" si="124"/>
        <v>0</v>
      </c>
      <c r="AH573" s="24">
        <f t="shared" si="124"/>
        <v>0</v>
      </c>
      <c r="AI573" s="24">
        <f t="shared" si="124"/>
        <v>0</v>
      </c>
      <c r="AJ573" s="24">
        <f t="shared" si="120"/>
        <v>0</v>
      </c>
      <c r="AK573" s="26">
        <f t="shared" ca="1" si="121"/>
        <v>3.3466219303512901E-4</v>
      </c>
      <c r="AL573" s="34">
        <f t="shared" ca="1" si="123"/>
        <v>0.20784736290993577</v>
      </c>
    </row>
    <row r="574" spans="1:38" x14ac:dyDescent="0.25">
      <c r="A574" s="4">
        <f t="shared" si="112"/>
        <v>6</v>
      </c>
      <c r="B574" s="4">
        <f t="shared" si="113"/>
        <v>2014</v>
      </c>
      <c r="C574" s="9">
        <v>41796</v>
      </c>
      <c r="D574" s="12">
        <f ca="1">(1+Returns!E574)*D573</f>
        <v>120250315.86464782</v>
      </c>
      <c r="E574" s="12">
        <f t="shared" ca="1" si="114"/>
        <v>120889097.5017384</v>
      </c>
      <c r="F574" s="12">
        <f t="shared" ca="1" si="115"/>
        <v>120869940.34865662</v>
      </c>
      <c r="G574" s="14">
        <f ca="1">G573*(1+Returns!G574)+AC574</f>
        <v>9774359.3604200594</v>
      </c>
      <c r="H574" s="14">
        <f ca="1">H573*(1+Returns!H574)+AD574</f>
        <v>12086745.851014355</v>
      </c>
      <c r="I574" s="14">
        <f ca="1">I573*(1+Returns!I574)+AE574</f>
        <v>6043954.4348389581</v>
      </c>
      <c r="J574" s="14">
        <f ca="1">J573*(1+Returns!J574)+AF574</f>
        <v>0</v>
      </c>
      <c r="K574" s="14">
        <f ca="1">K573*(1+Returns!K574)+AG574</f>
        <v>0</v>
      </c>
      <c r="L574" s="14">
        <f ca="1">L573*(1+Returns!L574)+AH574</f>
        <v>24173258.511266347</v>
      </c>
      <c r="M574" s="14">
        <f ca="1">M573*(1+Returns!M574)+AI574</f>
        <v>24174423.395735614</v>
      </c>
      <c r="N574" s="14">
        <f ca="1">N573*(1+Returns!N574)+AJ574-R574-T574</f>
        <v>44636355.948463053</v>
      </c>
      <c r="O574" s="17">
        <f ca="1">(Assumptions!$B$16 / 252)*F573</f>
        <v>3834.4360727299663</v>
      </c>
      <c r="P574" s="17">
        <f t="shared" ca="1" si="116"/>
        <v>19157.153081771594</v>
      </c>
      <c r="Q574" s="16">
        <f t="shared" si="117"/>
        <v>0</v>
      </c>
      <c r="R574" s="17">
        <f t="shared" si="118"/>
        <v>0</v>
      </c>
      <c r="S574" s="19">
        <f t="shared" si="119"/>
        <v>0</v>
      </c>
      <c r="T574" s="20">
        <f ca="1">IF(AND(S574=1,F573&gt;D573),[1]Assumptions!$B$19*(F573-D573),0)</f>
        <v>0</v>
      </c>
      <c r="U574" s="21">
        <f ca="1">OFFSET(Assumptions!$B$6,U$1-1,0)*$E574</f>
        <v>9671127.8001390714</v>
      </c>
      <c r="V574" s="21">
        <f ca="1">OFFSET(Assumptions!$B$6,V$1-1,0)*$E574</f>
        <v>12088909.750173841</v>
      </c>
      <c r="W574" s="21">
        <f ca="1">OFFSET(Assumptions!$B$6,W$1-1,0)*$E574</f>
        <v>6044454.8750869203</v>
      </c>
      <c r="X574" s="21">
        <f ca="1">OFFSET(Assumptions!$B$6,X$1-1,0)*$E574</f>
        <v>0</v>
      </c>
      <c r="Y574" s="21">
        <f ca="1">OFFSET(Assumptions!$B$6,Y$1-1,0)*$E574</f>
        <v>0</v>
      </c>
      <c r="Z574" s="21">
        <f ca="1">OFFSET(Assumptions!$B$6,Z$1-1,0)*$E574</f>
        <v>24177819.500347681</v>
      </c>
      <c r="AA574" s="21">
        <f ca="1">OFFSET(Assumptions!$B$6,AA$1-1,0)*$E574</f>
        <v>24177819.500347681</v>
      </c>
      <c r="AB574" s="21">
        <f ca="1">OFFSET(Assumptions!$B$6,AB$1-1,0)*$E574</f>
        <v>44728966.075643204</v>
      </c>
      <c r="AC574" s="24">
        <f t="shared" si="122"/>
        <v>0</v>
      </c>
      <c r="AD574" s="24">
        <f t="shared" si="124"/>
        <v>0</v>
      </c>
      <c r="AE574" s="24">
        <f t="shared" si="124"/>
        <v>0</v>
      </c>
      <c r="AF574" s="24">
        <f t="shared" si="124"/>
        <v>0</v>
      </c>
      <c r="AG574" s="24">
        <f t="shared" si="124"/>
        <v>0</v>
      </c>
      <c r="AH574" s="24">
        <f t="shared" si="124"/>
        <v>0</v>
      </c>
      <c r="AI574" s="24">
        <f t="shared" si="124"/>
        <v>0</v>
      </c>
      <c r="AJ574" s="24">
        <f t="shared" si="120"/>
        <v>0</v>
      </c>
      <c r="AK574" s="26">
        <f t="shared" ca="1" si="121"/>
        <v>7.0542073675117223E-4</v>
      </c>
      <c r="AL574" s="34">
        <f t="shared" ca="1" si="123"/>
        <v>0.20869940348656257</v>
      </c>
    </row>
    <row r="575" spans="1:38" x14ac:dyDescent="0.25">
      <c r="A575" s="4">
        <f t="shared" si="112"/>
        <v>6</v>
      </c>
      <c r="B575" s="4">
        <f t="shared" si="113"/>
        <v>2014</v>
      </c>
      <c r="C575" s="9">
        <v>41799</v>
      </c>
      <c r="D575" s="12">
        <f ca="1">(1+Returns!E575)*D574</f>
        <v>120299263.75572053</v>
      </c>
      <c r="E575" s="12">
        <f t="shared" ca="1" si="114"/>
        <v>120949982.41591406</v>
      </c>
      <c r="F575" s="12">
        <f t="shared" ca="1" si="115"/>
        <v>120926988.12186883</v>
      </c>
      <c r="G575" s="14">
        <f ca="1">G574*(1+Returns!G575)+AC575</f>
        <v>9788493.6695932802</v>
      </c>
      <c r="H575" s="14">
        <f ca="1">H574*(1+Returns!H575)+AD575</f>
        <v>12091899.044496387</v>
      </c>
      <c r="I575" s="14">
        <f ca="1">I574*(1+Returns!I575)+AE575</f>
        <v>6046647.3703592215</v>
      </c>
      <c r="J575" s="14">
        <f ca="1">J574*(1+Returns!J575)+AF575</f>
        <v>0</v>
      </c>
      <c r="K575" s="14">
        <f ca="1">K574*(1+Returns!K575)+AG575</f>
        <v>0</v>
      </c>
      <c r="L575" s="14">
        <f ca="1">L574*(1+Returns!L575)+AH575</f>
        <v>24183518.244080648</v>
      </c>
      <c r="M575" s="14">
        <f ca="1">M574*(1+Returns!M575)+AI575</f>
        <v>24184916.183184259</v>
      </c>
      <c r="N575" s="14">
        <f ca="1">N574*(1+Returns!N575)+AJ575-R575-T575</f>
        <v>44654507.904200263</v>
      </c>
      <c r="O575" s="17">
        <f ca="1">(Assumptions!$B$16 / 252)*F574</f>
        <v>3837.1409634494166</v>
      </c>
      <c r="P575" s="17">
        <f t="shared" ca="1" si="116"/>
        <v>22994.29404522101</v>
      </c>
      <c r="Q575" s="16">
        <f t="shared" si="117"/>
        <v>0</v>
      </c>
      <c r="R575" s="17">
        <f t="shared" si="118"/>
        <v>0</v>
      </c>
      <c r="S575" s="19">
        <f t="shared" si="119"/>
        <v>0</v>
      </c>
      <c r="T575" s="20">
        <f ca="1">IF(AND(S575=1,F574&gt;D574),[1]Assumptions!$B$19*(F574-D574),0)</f>
        <v>0</v>
      </c>
      <c r="U575" s="21">
        <f ca="1">OFFSET(Assumptions!$B$6,U$1-1,0)*$E575</f>
        <v>9675998.5932731256</v>
      </c>
      <c r="V575" s="21">
        <f ca="1">OFFSET(Assumptions!$B$6,V$1-1,0)*$E575</f>
        <v>12094998.241591407</v>
      </c>
      <c r="W575" s="21">
        <f ca="1">OFFSET(Assumptions!$B$6,W$1-1,0)*$E575</f>
        <v>6047499.1207957035</v>
      </c>
      <c r="X575" s="21">
        <f ca="1">OFFSET(Assumptions!$B$6,X$1-1,0)*$E575</f>
        <v>0</v>
      </c>
      <c r="Y575" s="21">
        <f ca="1">OFFSET(Assumptions!$B$6,Y$1-1,0)*$E575</f>
        <v>0</v>
      </c>
      <c r="Z575" s="21">
        <f ca="1">OFFSET(Assumptions!$B$6,Z$1-1,0)*$E575</f>
        <v>24189996.483182814</v>
      </c>
      <c r="AA575" s="21">
        <f ca="1">OFFSET(Assumptions!$B$6,AA$1-1,0)*$E575</f>
        <v>24189996.483182814</v>
      </c>
      <c r="AB575" s="21">
        <f ca="1">OFFSET(Assumptions!$B$6,AB$1-1,0)*$E575</f>
        <v>44751493.493888199</v>
      </c>
      <c r="AC575" s="24">
        <f t="shared" si="122"/>
        <v>0</v>
      </c>
      <c r="AD575" s="24">
        <f t="shared" si="124"/>
        <v>0</v>
      </c>
      <c r="AE575" s="24">
        <f t="shared" si="124"/>
        <v>0</v>
      </c>
      <c r="AF575" s="24">
        <f t="shared" si="124"/>
        <v>0</v>
      </c>
      <c r="AG575" s="24">
        <f t="shared" si="124"/>
        <v>0</v>
      </c>
      <c r="AH575" s="24">
        <f t="shared" si="124"/>
        <v>0</v>
      </c>
      <c r="AI575" s="24">
        <f t="shared" si="124"/>
        <v>0</v>
      </c>
      <c r="AJ575" s="24">
        <f t="shared" si="120"/>
        <v>0</v>
      </c>
      <c r="AK575" s="26">
        <f t="shared" ca="1" si="121"/>
        <v>4.7197651498498416E-4</v>
      </c>
      <c r="AL575" s="34">
        <f t="shared" ca="1" si="123"/>
        <v>0.20926988121868462</v>
      </c>
    </row>
    <row r="576" spans="1:38" x14ac:dyDescent="0.25">
      <c r="A576" s="4">
        <f t="shared" si="112"/>
        <v>6</v>
      </c>
      <c r="B576" s="4">
        <f t="shared" si="113"/>
        <v>2014</v>
      </c>
      <c r="C576" s="9">
        <v>41800</v>
      </c>
      <c r="D576" s="12">
        <f ca="1">(1+Returns!E576)*D575</f>
        <v>120348404.80197211</v>
      </c>
      <c r="E576" s="12">
        <f t="shared" ca="1" si="114"/>
        <v>120975593.8495851</v>
      </c>
      <c r="F576" s="12">
        <f t="shared" ca="1" si="115"/>
        <v>120948760.60353601</v>
      </c>
      <c r="G576" s="14">
        <f ca="1">G575*(1+Returns!G576)+AC576</f>
        <v>9767169.6412470415</v>
      </c>
      <c r="H576" s="14">
        <f ca="1">H575*(1+Returns!H576)+AD576</f>
        <v>12097072.629529484</v>
      </c>
      <c r="I576" s="14">
        <f ca="1">I575*(1+Returns!I576)+AE576</f>
        <v>6049350.9913847717</v>
      </c>
      <c r="J576" s="14">
        <f ca="1">J575*(1+Returns!J576)+AF576</f>
        <v>0</v>
      </c>
      <c r="K576" s="14">
        <f ca="1">K575*(1+Returns!K576)+AG576</f>
        <v>0</v>
      </c>
      <c r="L576" s="14">
        <f ca="1">L575*(1+Returns!L576)+AH576</f>
        <v>24193818.564179521</v>
      </c>
      <c r="M576" s="14">
        <f ca="1">M575*(1+Returns!M576)+AI576</f>
        <v>24195450.537140928</v>
      </c>
      <c r="N576" s="14">
        <f ca="1">N575*(1+Returns!N576)+AJ576-R576-T576</f>
        <v>44672731.486103356</v>
      </c>
      <c r="O576" s="17">
        <f ca="1">(Assumptions!$B$16 / 252)*F575</f>
        <v>3838.9520038688515</v>
      </c>
      <c r="P576" s="17">
        <f t="shared" ca="1" si="116"/>
        <v>26833.246049089859</v>
      </c>
      <c r="Q576" s="16">
        <f t="shared" si="117"/>
        <v>0</v>
      </c>
      <c r="R576" s="17">
        <f t="shared" si="118"/>
        <v>0</v>
      </c>
      <c r="S576" s="19">
        <f t="shared" si="119"/>
        <v>0</v>
      </c>
      <c r="T576" s="20">
        <f ca="1">IF(AND(S576=1,F575&gt;D575),[1]Assumptions!$B$19*(F575-D575),0)</f>
        <v>0</v>
      </c>
      <c r="U576" s="21">
        <f ca="1">OFFSET(Assumptions!$B$6,U$1-1,0)*$E576</f>
        <v>9678047.507966809</v>
      </c>
      <c r="V576" s="21">
        <f ca="1">OFFSET(Assumptions!$B$6,V$1-1,0)*$E576</f>
        <v>12097559.384958511</v>
      </c>
      <c r="W576" s="21">
        <f ca="1">OFFSET(Assumptions!$B$6,W$1-1,0)*$E576</f>
        <v>6048779.6924792556</v>
      </c>
      <c r="X576" s="21">
        <f ca="1">OFFSET(Assumptions!$B$6,X$1-1,0)*$E576</f>
        <v>0</v>
      </c>
      <c r="Y576" s="21">
        <f ca="1">OFFSET(Assumptions!$B$6,Y$1-1,0)*$E576</f>
        <v>0</v>
      </c>
      <c r="Z576" s="21">
        <f ca="1">OFFSET(Assumptions!$B$6,Z$1-1,0)*$E576</f>
        <v>24195118.769917022</v>
      </c>
      <c r="AA576" s="21">
        <f ca="1">OFFSET(Assumptions!$B$6,AA$1-1,0)*$E576</f>
        <v>24195118.769917022</v>
      </c>
      <c r="AB576" s="21">
        <f ca="1">OFFSET(Assumptions!$B$6,AB$1-1,0)*$E576</f>
        <v>44760969.724346489</v>
      </c>
      <c r="AC576" s="24">
        <f t="shared" si="122"/>
        <v>0</v>
      </c>
      <c r="AD576" s="24">
        <f t="shared" si="124"/>
        <v>0</v>
      </c>
      <c r="AE576" s="24">
        <f t="shared" si="124"/>
        <v>0</v>
      </c>
      <c r="AF576" s="24">
        <f t="shared" si="124"/>
        <v>0</v>
      </c>
      <c r="AG576" s="24">
        <f t="shared" si="124"/>
        <v>0</v>
      </c>
      <c r="AH576" s="24">
        <f t="shared" si="124"/>
        <v>0</v>
      </c>
      <c r="AI576" s="24">
        <f t="shared" si="124"/>
        <v>0</v>
      </c>
      <c r="AJ576" s="24">
        <f t="shared" si="120"/>
        <v>0</v>
      </c>
      <c r="AK576" s="26">
        <f t="shared" ca="1" si="121"/>
        <v>1.8004650579106496E-4</v>
      </c>
      <c r="AL576" s="34">
        <f t="shared" ca="1" si="123"/>
        <v>0.20948760603535632</v>
      </c>
    </row>
    <row r="577" spans="1:38" x14ac:dyDescent="0.25">
      <c r="A577" s="4">
        <f t="shared" si="112"/>
        <v>6</v>
      </c>
      <c r="B577" s="4">
        <f t="shared" si="113"/>
        <v>2014</v>
      </c>
      <c r="C577" s="9">
        <v>41801</v>
      </c>
      <c r="D577" s="12">
        <f ca="1">(1+Returns!E577)*D576</f>
        <v>120397392.62014675</v>
      </c>
      <c r="E577" s="12">
        <f t="shared" ca="1" si="114"/>
        <v>120937590.60458899</v>
      </c>
      <c r="F577" s="12">
        <f t="shared" ca="1" si="115"/>
        <v>120906917.71534613</v>
      </c>
      <c r="G577" s="14">
        <f ca="1">G576*(1+Returns!G577)+AC577</f>
        <v>9682376.3384263664</v>
      </c>
      <c r="H577" s="14">
        <f ca="1">H576*(1+Returns!H577)+AD577</f>
        <v>12102230.225841556</v>
      </c>
      <c r="I577" s="14">
        <f ca="1">I576*(1+Returns!I577)+AE577</f>
        <v>6052046.3313868968</v>
      </c>
      <c r="J577" s="14">
        <f ca="1">J576*(1+Returns!J577)+AF577</f>
        <v>0</v>
      </c>
      <c r="K577" s="14">
        <f ca="1">K576*(1+Returns!K577)+AG577</f>
        <v>0</v>
      </c>
      <c r="L577" s="14">
        <f ca="1">L576*(1+Returns!L577)+AH577</f>
        <v>24204087.023192216</v>
      </c>
      <c r="M577" s="14">
        <f ca="1">M576*(1+Returns!M577)+AI577</f>
        <v>24205952.45131503</v>
      </c>
      <c r="N577" s="14">
        <f ca="1">N576*(1+Returns!N577)+AJ577-R577-T577</f>
        <v>44690898.234426908</v>
      </c>
      <c r="O577" s="17">
        <f ca="1">(Assumptions!$B$16 / 252)*F576</f>
        <v>3839.6431937630477</v>
      </c>
      <c r="P577" s="17">
        <f t="shared" ca="1" si="116"/>
        <v>30672.889242852907</v>
      </c>
      <c r="Q577" s="16">
        <f t="shared" si="117"/>
        <v>0</v>
      </c>
      <c r="R577" s="17">
        <f t="shared" si="118"/>
        <v>0</v>
      </c>
      <c r="S577" s="19">
        <f t="shared" si="119"/>
        <v>0</v>
      </c>
      <c r="T577" s="20">
        <f ca="1">IF(AND(S577=1,F576&gt;D576),[1]Assumptions!$B$19*(F576-D576),0)</f>
        <v>0</v>
      </c>
      <c r="U577" s="21">
        <f ca="1">OFFSET(Assumptions!$B$6,U$1-1,0)*$E577</f>
        <v>9675007.2483671196</v>
      </c>
      <c r="V577" s="21">
        <f ca="1">OFFSET(Assumptions!$B$6,V$1-1,0)*$E577</f>
        <v>12093759.060458899</v>
      </c>
      <c r="W577" s="21">
        <f ca="1">OFFSET(Assumptions!$B$6,W$1-1,0)*$E577</f>
        <v>6046879.5302294493</v>
      </c>
      <c r="X577" s="21">
        <f ca="1">OFFSET(Assumptions!$B$6,X$1-1,0)*$E577</f>
        <v>0</v>
      </c>
      <c r="Y577" s="21">
        <f ca="1">OFFSET(Assumptions!$B$6,Y$1-1,0)*$E577</f>
        <v>0</v>
      </c>
      <c r="Z577" s="21">
        <f ca="1">OFFSET(Assumptions!$B$6,Z$1-1,0)*$E577</f>
        <v>24187518.120917797</v>
      </c>
      <c r="AA577" s="21">
        <f ca="1">OFFSET(Assumptions!$B$6,AA$1-1,0)*$E577</f>
        <v>24187518.120917797</v>
      </c>
      <c r="AB577" s="21">
        <f ca="1">OFFSET(Assumptions!$B$6,AB$1-1,0)*$E577</f>
        <v>44746908.523697928</v>
      </c>
      <c r="AC577" s="24">
        <f t="shared" si="122"/>
        <v>0</v>
      </c>
      <c r="AD577" s="24">
        <f t="shared" si="124"/>
        <v>0</v>
      </c>
      <c r="AE577" s="24">
        <f t="shared" si="124"/>
        <v>0</v>
      </c>
      <c r="AF577" s="24">
        <f t="shared" si="124"/>
        <v>0</v>
      </c>
      <c r="AG577" s="24">
        <f t="shared" si="124"/>
        <v>0</v>
      </c>
      <c r="AH577" s="24">
        <f t="shared" si="124"/>
        <v>0</v>
      </c>
      <c r="AI577" s="24">
        <f t="shared" si="124"/>
        <v>0</v>
      </c>
      <c r="AJ577" s="24">
        <f t="shared" si="120"/>
        <v>0</v>
      </c>
      <c r="AK577" s="26">
        <f t="shared" ca="1" si="121"/>
        <v>-3.4595549372384848E-4</v>
      </c>
      <c r="AL577" s="34">
        <f t="shared" ca="1" si="123"/>
        <v>0.20906917715345741</v>
      </c>
    </row>
    <row r="578" spans="1:38" x14ac:dyDescent="0.25">
      <c r="A578" s="4">
        <f t="shared" si="112"/>
        <v>6</v>
      </c>
      <c r="B578" s="4">
        <f t="shared" si="113"/>
        <v>2014</v>
      </c>
      <c r="C578" s="9">
        <v>41802</v>
      </c>
      <c r="D578" s="12">
        <f ca="1">(1+Returns!E578)*D577</f>
        <v>120446400.37881278</v>
      </c>
      <c r="E578" s="12">
        <f t="shared" ca="1" si="114"/>
        <v>120982863.23537073</v>
      </c>
      <c r="F578" s="12">
        <f t="shared" ca="1" si="115"/>
        <v>120948352.03127977</v>
      </c>
      <c r="G578" s="14">
        <f ca="1">G577*(1+Returns!G578)+AC578</f>
        <v>9680839.2072687559</v>
      </c>
      <c r="H578" s="14">
        <f ca="1">H577*(1+Returns!H578)+AD578</f>
        <v>12107390.021098822</v>
      </c>
      <c r="I578" s="14">
        <f ca="1">I577*(1+Returns!I578)+AE578</f>
        <v>6054742.8723207805</v>
      </c>
      <c r="J578" s="14">
        <f ca="1">J577*(1+Returns!J578)+AF578</f>
        <v>0</v>
      </c>
      <c r="K578" s="14">
        <f ca="1">K577*(1+Returns!K578)+AG578</f>
        <v>0</v>
      </c>
      <c r="L578" s="14">
        <f ca="1">L577*(1+Returns!L578)+AH578</f>
        <v>24214359.840394594</v>
      </c>
      <c r="M578" s="14">
        <f ca="1">M577*(1+Returns!M578)+AI578</f>
        <v>24216458.923792403</v>
      </c>
      <c r="N578" s="14">
        <f ca="1">N577*(1+Returns!N578)+AJ578-R578-T578</f>
        <v>44709072.370495372</v>
      </c>
      <c r="O578" s="17">
        <f ca="1">(Assumptions!$B$16 / 252)*F577</f>
        <v>3838.3148481062262</v>
      </c>
      <c r="P578" s="17">
        <f t="shared" ca="1" si="116"/>
        <v>34511.204090959131</v>
      </c>
      <c r="Q578" s="16">
        <f t="shared" si="117"/>
        <v>0</v>
      </c>
      <c r="R578" s="17">
        <f t="shared" si="118"/>
        <v>0</v>
      </c>
      <c r="S578" s="19">
        <f t="shared" si="119"/>
        <v>0</v>
      </c>
      <c r="T578" s="20">
        <f ca="1">IF(AND(S578=1,F577&gt;D577),[1]Assumptions!$B$19*(F577-D577),0)</f>
        <v>0</v>
      </c>
      <c r="U578" s="21">
        <f ca="1">OFFSET(Assumptions!$B$6,U$1-1,0)*$E578</f>
        <v>9678629.0588296577</v>
      </c>
      <c r="V578" s="21">
        <f ca="1">OFFSET(Assumptions!$B$6,V$1-1,0)*$E578</f>
        <v>12098286.323537074</v>
      </c>
      <c r="W578" s="21">
        <f ca="1">OFFSET(Assumptions!$B$6,W$1-1,0)*$E578</f>
        <v>6049143.161768537</v>
      </c>
      <c r="X578" s="21">
        <f ca="1">OFFSET(Assumptions!$B$6,X$1-1,0)*$E578</f>
        <v>0</v>
      </c>
      <c r="Y578" s="21">
        <f ca="1">OFFSET(Assumptions!$B$6,Y$1-1,0)*$E578</f>
        <v>0</v>
      </c>
      <c r="Z578" s="21">
        <f ca="1">OFFSET(Assumptions!$B$6,Z$1-1,0)*$E578</f>
        <v>24196572.647074148</v>
      </c>
      <c r="AA578" s="21">
        <f ca="1">OFFSET(Assumptions!$B$6,AA$1-1,0)*$E578</f>
        <v>24196572.647074148</v>
      </c>
      <c r="AB578" s="21">
        <f ca="1">OFFSET(Assumptions!$B$6,AB$1-1,0)*$E578</f>
        <v>44763659.397087164</v>
      </c>
      <c r="AC578" s="24">
        <f t="shared" si="122"/>
        <v>0</v>
      </c>
      <c r="AD578" s="24">
        <f t="shared" si="124"/>
        <v>0</v>
      </c>
      <c r="AE578" s="24">
        <f t="shared" si="124"/>
        <v>0</v>
      </c>
      <c r="AF578" s="24">
        <f t="shared" si="124"/>
        <v>0</v>
      </c>
      <c r="AG578" s="24">
        <f t="shared" si="124"/>
        <v>0</v>
      </c>
      <c r="AH578" s="24">
        <f t="shared" si="124"/>
        <v>0</v>
      </c>
      <c r="AI578" s="24">
        <f t="shared" si="124"/>
        <v>0</v>
      </c>
      <c r="AJ578" s="24">
        <f t="shared" si="120"/>
        <v>0</v>
      </c>
      <c r="AK578" s="26">
        <f t="shared" ca="1" si="121"/>
        <v>3.4269599057346056E-4</v>
      </c>
      <c r="AL578" s="34">
        <f t="shared" ca="1" si="123"/>
        <v>0.20948352031279383</v>
      </c>
    </row>
    <row r="579" spans="1:38" x14ac:dyDescent="0.25">
      <c r="A579" s="4">
        <f t="shared" si="112"/>
        <v>6</v>
      </c>
      <c r="B579" s="4">
        <f t="shared" si="113"/>
        <v>2014</v>
      </c>
      <c r="C579" s="9">
        <v>41803</v>
      </c>
      <c r="D579" s="12">
        <f ca="1">(1+Returns!E579)*D578</f>
        <v>120495428.08608697</v>
      </c>
      <c r="E579" s="12">
        <f t="shared" ca="1" si="114"/>
        <v>121080986.68122205</v>
      </c>
      <c r="F579" s="12">
        <f t="shared" ca="1" si="115"/>
        <v>121042635.84690788</v>
      </c>
      <c r="G579" s="14">
        <f ca="1">G578*(1+Returns!G579)+AC579</f>
        <v>9732133.1787607297</v>
      </c>
      <c r="H579" s="14">
        <f ca="1">H578*(1+Returns!H579)+AD579</f>
        <v>12112552.016238805</v>
      </c>
      <c r="I579" s="14">
        <f ca="1">I578*(1+Returns!I579)+AE579</f>
        <v>6057440.6147215087</v>
      </c>
      <c r="J579" s="14">
        <f ca="1">J578*(1+Returns!J579)+AF579</f>
        <v>0</v>
      </c>
      <c r="K579" s="14">
        <f ca="1">K578*(1+Returns!K579)+AG579</f>
        <v>0</v>
      </c>
      <c r="L579" s="14">
        <f ca="1">L578*(1+Returns!L579)+AH579</f>
        <v>24224637.017636381</v>
      </c>
      <c r="M579" s="14">
        <f ca="1">M578*(1+Returns!M579)+AI579</f>
        <v>24226969.956551556</v>
      </c>
      <c r="N579" s="14">
        <f ca="1">N578*(1+Returns!N579)+AJ579-R579-T579</f>
        <v>44727253.897313066</v>
      </c>
      <c r="O579" s="17">
        <f ca="1">(Assumptions!$B$16 / 252)*F578</f>
        <v>3839.6302232152307</v>
      </c>
      <c r="P579" s="17">
        <f t="shared" ca="1" si="116"/>
        <v>38350.834314174361</v>
      </c>
      <c r="Q579" s="16">
        <f t="shared" si="117"/>
        <v>0</v>
      </c>
      <c r="R579" s="17">
        <f t="shared" si="118"/>
        <v>0</v>
      </c>
      <c r="S579" s="19">
        <f t="shared" si="119"/>
        <v>0</v>
      </c>
      <c r="T579" s="20">
        <f ca="1">IF(AND(S579=1,F578&gt;D578),[1]Assumptions!$B$19*(F578-D578),0)</f>
        <v>0</v>
      </c>
      <c r="U579" s="21">
        <f ca="1">OFFSET(Assumptions!$B$6,U$1-1,0)*$E579</f>
        <v>9686478.9344977643</v>
      </c>
      <c r="V579" s="21">
        <f ca="1">OFFSET(Assumptions!$B$6,V$1-1,0)*$E579</f>
        <v>12108098.668122206</v>
      </c>
      <c r="W579" s="21">
        <f ca="1">OFFSET(Assumptions!$B$6,W$1-1,0)*$E579</f>
        <v>6054049.3340611029</v>
      </c>
      <c r="X579" s="21">
        <f ca="1">OFFSET(Assumptions!$B$6,X$1-1,0)*$E579</f>
        <v>0</v>
      </c>
      <c r="Y579" s="21">
        <f ca="1">OFFSET(Assumptions!$B$6,Y$1-1,0)*$E579</f>
        <v>0</v>
      </c>
      <c r="Z579" s="21">
        <f ca="1">OFFSET(Assumptions!$B$6,Z$1-1,0)*$E579</f>
        <v>24216197.336244412</v>
      </c>
      <c r="AA579" s="21">
        <f ca="1">OFFSET(Assumptions!$B$6,AA$1-1,0)*$E579</f>
        <v>24216197.336244412</v>
      </c>
      <c r="AB579" s="21">
        <f ca="1">OFFSET(Assumptions!$B$6,AB$1-1,0)*$E579</f>
        <v>44799965.072052158</v>
      </c>
      <c r="AC579" s="24">
        <f t="shared" si="122"/>
        <v>0</v>
      </c>
      <c r="AD579" s="24">
        <f t="shared" si="124"/>
        <v>0</v>
      </c>
      <c r="AE579" s="24">
        <f t="shared" si="124"/>
        <v>0</v>
      </c>
      <c r="AF579" s="24">
        <f t="shared" si="124"/>
        <v>0</v>
      </c>
      <c r="AG579" s="24">
        <f t="shared" si="124"/>
        <v>0</v>
      </c>
      <c r="AH579" s="24">
        <f t="shared" si="124"/>
        <v>0</v>
      </c>
      <c r="AI579" s="24">
        <f t="shared" si="124"/>
        <v>0</v>
      </c>
      <c r="AJ579" s="24">
        <f t="shared" si="120"/>
        <v>0</v>
      </c>
      <c r="AK579" s="26">
        <f t="shared" ca="1" si="121"/>
        <v>7.7953782787987258E-4</v>
      </c>
      <c r="AL579" s="34">
        <f t="shared" ca="1" si="123"/>
        <v>0.21042635846907487</v>
      </c>
    </row>
    <row r="580" spans="1:38" x14ac:dyDescent="0.25">
      <c r="A580" s="4">
        <f t="shared" ref="A580:A643" si="125">MONTH(C580)</f>
        <v>6</v>
      </c>
      <c r="B580" s="4">
        <f t="shared" ref="B580:B643" si="126">YEAR(C580)</f>
        <v>2014</v>
      </c>
      <c r="C580" s="9">
        <v>41806</v>
      </c>
      <c r="D580" s="12">
        <f ca="1">(1+Returns!E580)*D579</f>
        <v>120544475.75008941</v>
      </c>
      <c r="E580" s="12">
        <f t="shared" ref="E580:E643" ca="1" si="127">SUM(G580:N580)</f>
        <v>121170090.6214532</v>
      </c>
      <c r="F580" s="12">
        <f t="shared" ref="F580:F643" ca="1" si="128">E580-P580</f>
        <v>121127897.1637788</v>
      </c>
      <c r="G580" s="14">
        <f ca="1">G579*(1+Returns!G580)+AC580</f>
        <v>9774387.9239038825</v>
      </c>
      <c r="H580" s="14">
        <f ca="1">H579*(1+Returns!H580)+AD580</f>
        <v>12117716.212199425</v>
      </c>
      <c r="I580" s="14">
        <f ca="1">I579*(1+Returns!I580)+AE580</f>
        <v>6060139.5591244055</v>
      </c>
      <c r="J580" s="14">
        <f ca="1">J579*(1+Returns!J580)+AF580</f>
        <v>0</v>
      </c>
      <c r="K580" s="14">
        <f ca="1">K579*(1+Returns!K580)+AG580</f>
        <v>0</v>
      </c>
      <c r="L580" s="14">
        <f ca="1">L579*(1+Returns!L580)+AH580</f>
        <v>24234918.556768086</v>
      </c>
      <c r="M580" s="14">
        <f ca="1">M579*(1+Returns!M580)+AI580</f>
        <v>24237485.551571853</v>
      </c>
      <c r="N580" s="14">
        <f ca="1">N579*(1+Returns!N580)+AJ580-R580-T580</f>
        <v>44745442.81788554</v>
      </c>
      <c r="O580" s="17">
        <f ca="1">(Assumptions!$B$16 / 252)*F579</f>
        <v>3842.6233602192979</v>
      </c>
      <c r="P580" s="17">
        <f t="shared" ca="1" si="116"/>
        <v>42193.457674393656</v>
      </c>
      <c r="Q580" s="16">
        <f t="shared" si="117"/>
        <v>0</v>
      </c>
      <c r="R580" s="17">
        <f t="shared" si="118"/>
        <v>0</v>
      </c>
      <c r="S580" s="19">
        <f t="shared" si="119"/>
        <v>0</v>
      </c>
      <c r="T580" s="20">
        <f ca="1">IF(AND(S580=1,F579&gt;D579),[1]Assumptions!$B$19*(F579-D579),0)</f>
        <v>0</v>
      </c>
      <c r="U580" s="21">
        <f ca="1">OFFSET(Assumptions!$B$6,U$1-1,0)*$E580</f>
        <v>9693607.2497162558</v>
      </c>
      <c r="V580" s="21">
        <f ca="1">OFFSET(Assumptions!$B$6,V$1-1,0)*$E580</f>
        <v>12117009.062145321</v>
      </c>
      <c r="W580" s="21">
        <f ca="1">OFFSET(Assumptions!$B$6,W$1-1,0)*$E580</f>
        <v>6058504.5310726603</v>
      </c>
      <c r="X580" s="21">
        <f ca="1">OFFSET(Assumptions!$B$6,X$1-1,0)*$E580</f>
        <v>0</v>
      </c>
      <c r="Y580" s="21">
        <f ca="1">OFFSET(Assumptions!$B$6,Y$1-1,0)*$E580</f>
        <v>0</v>
      </c>
      <c r="Z580" s="21">
        <f ca="1">OFFSET(Assumptions!$B$6,Z$1-1,0)*$E580</f>
        <v>24234018.124290641</v>
      </c>
      <c r="AA580" s="21">
        <f ca="1">OFFSET(Assumptions!$B$6,AA$1-1,0)*$E580</f>
        <v>24234018.124290641</v>
      </c>
      <c r="AB580" s="21">
        <f ca="1">OFFSET(Assumptions!$B$6,AB$1-1,0)*$E580</f>
        <v>44832933.529937685</v>
      </c>
      <c r="AC580" s="24">
        <f t="shared" si="122"/>
        <v>0</v>
      </c>
      <c r="AD580" s="24">
        <f t="shared" si="124"/>
        <v>0</v>
      </c>
      <c r="AE580" s="24">
        <f t="shared" si="124"/>
        <v>0</v>
      </c>
      <c r="AF580" s="24">
        <f t="shared" si="124"/>
        <v>0</v>
      </c>
      <c r="AG580" s="24">
        <f t="shared" si="124"/>
        <v>0</v>
      </c>
      <c r="AH580" s="24">
        <f t="shared" si="124"/>
        <v>0</v>
      </c>
      <c r="AI580" s="24">
        <f t="shared" si="124"/>
        <v>0</v>
      </c>
      <c r="AJ580" s="24">
        <f t="shared" si="120"/>
        <v>0</v>
      </c>
      <c r="AK580" s="26">
        <f t="shared" ca="1" si="121"/>
        <v>7.0439078159822976E-4</v>
      </c>
      <c r="AL580" s="34">
        <f t="shared" ca="1" si="123"/>
        <v>0.21127897163778409</v>
      </c>
    </row>
    <row r="581" spans="1:38" x14ac:dyDescent="0.25">
      <c r="A581" s="4">
        <f t="shared" si="125"/>
        <v>6</v>
      </c>
      <c r="B581" s="4">
        <f t="shared" si="126"/>
        <v>2014</v>
      </c>
      <c r="C581" s="9">
        <v>41807</v>
      </c>
      <c r="D581" s="12">
        <f ca="1">(1+Returns!E581)*D580</f>
        <v>120593543.37894347</v>
      </c>
      <c r="E581" s="12">
        <f t="shared" ca="1" si="127"/>
        <v>121237051.23281993</v>
      </c>
      <c r="F581" s="12">
        <f t="shared" ca="1" si="128"/>
        <v>121191012.44507684</v>
      </c>
      <c r="G581" s="14">
        <f ca="1">G580*(1+Returns!G581)+AC581</f>
        <v>9794479.6111418102</v>
      </c>
      <c r="H581" s="14">
        <f ca="1">H580*(1+Returns!H581)+AD581</f>
        <v>12122882.609919004</v>
      </c>
      <c r="I581" s="14">
        <f ca="1">I580*(1+Returns!I581)+AE581</f>
        <v>6062839.7060650326</v>
      </c>
      <c r="J581" s="14">
        <f ca="1">J580*(1+Returns!J581)+AF581</f>
        <v>0</v>
      </c>
      <c r="K581" s="14">
        <f ca="1">K580*(1+Returns!K581)+AG581</f>
        <v>0</v>
      </c>
      <c r="L581" s="14">
        <f ca="1">L580*(1+Returns!L581)+AH581</f>
        <v>24245204.459641002</v>
      </c>
      <c r="M581" s="14">
        <f ca="1">M580*(1+Returns!M581)+AI581</f>
        <v>24248005.710833527</v>
      </c>
      <c r="N581" s="14">
        <f ca="1">N580*(1+Returns!N581)+AJ581-R581-T581</f>
        <v>44763639.135219559</v>
      </c>
      <c r="O581" s="17">
        <f ca="1">(Assumptions!$B$16 / 252)*F580</f>
        <v>3845.3300686913904</v>
      </c>
      <c r="P581" s="17">
        <f t="shared" ref="P581:P644" ca="1" si="129">P580+O581-IF(Q581=1,P580,0)</f>
        <v>46038.787743085049</v>
      </c>
      <c r="Q581" s="16">
        <f t="shared" ref="Q581:Q644" si="130">IF(DAY(C581)&lt;DAY(C580),1,0)</f>
        <v>0</v>
      </c>
      <c r="R581" s="17">
        <f t="shared" ref="R581:R644" si="131">IF(Q581=1,P580,0)</f>
        <v>0</v>
      </c>
      <c r="S581" s="19">
        <f t="shared" ref="S581:S644" si="132">IF(AND(DAY(C581)&lt;DAY(C580),OR(MONTH(C581)=7,MONTH(C581)=1)),1,0)</f>
        <v>0</v>
      </c>
      <c r="T581" s="20">
        <f ca="1">IF(AND(S581=1,F580&gt;D580),[1]Assumptions!$B$19*(F580-D580),0)</f>
        <v>0</v>
      </c>
      <c r="U581" s="21">
        <f ca="1">OFFSET(Assumptions!$B$6,U$1-1,0)*$E581</f>
        <v>9698964.0986255948</v>
      </c>
      <c r="V581" s="21">
        <f ca="1">OFFSET(Assumptions!$B$6,V$1-1,0)*$E581</f>
        <v>12123705.123281993</v>
      </c>
      <c r="W581" s="21">
        <f ca="1">OFFSET(Assumptions!$B$6,W$1-1,0)*$E581</f>
        <v>6061852.5616409965</v>
      </c>
      <c r="X581" s="21">
        <f ca="1">OFFSET(Assumptions!$B$6,X$1-1,0)*$E581</f>
        <v>0</v>
      </c>
      <c r="Y581" s="21">
        <f ca="1">OFFSET(Assumptions!$B$6,Y$1-1,0)*$E581</f>
        <v>0</v>
      </c>
      <c r="Z581" s="21">
        <f ca="1">OFFSET(Assumptions!$B$6,Z$1-1,0)*$E581</f>
        <v>24247410.246563986</v>
      </c>
      <c r="AA581" s="21">
        <f ca="1">OFFSET(Assumptions!$B$6,AA$1-1,0)*$E581</f>
        <v>24247410.246563986</v>
      </c>
      <c r="AB581" s="21">
        <f ca="1">OFFSET(Assumptions!$B$6,AB$1-1,0)*$E581</f>
        <v>44857708.956143372</v>
      </c>
      <c r="AC581" s="24">
        <f t="shared" si="122"/>
        <v>0</v>
      </c>
      <c r="AD581" s="24">
        <f t="shared" si="124"/>
        <v>0</v>
      </c>
      <c r="AE581" s="24">
        <f t="shared" si="124"/>
        <v>0</v>
      </c>
      <c r="AF581" s="24">
        <f t="shared" si="124"/>
        <v>0</v>
      </c>
      <c r="AG581" s="24">
        <f t="shared" si="124"/>
        <v>0</v>
      </c>
      <c r="AH581" s="24">
        <f t="shared" si="124"/>
        <v>0</v>
      </c>
      <c r="AI581" s="24">
        <f t="shared" si="124"/>
        <v>0</v>
      </c>
      <c r="AJ581" s="24">
        <f t="shared" ref="AJ581:AJ644" si="133">-SUM(AC581:AI581)</f>
        <v>0</v>
      </c>
      <c r="AK581" s="26">
        <f t="shared" ref="AK581:AK644" ca="1" si="134">F581/F580-1</f>
        <v>5.2106313059074871E-4</v>
      </c>
      <c r="AL581" s="34">
        <f t="shared" ca="1" si="123"/>
        <v>0.2119101244507644</v>
      </c>
    </row>
    <row r="582" spans="1:38" x14ac:dyDescent="0.25">
      <c r="A582" s="4">
        <f t="shared" si="125"/>
        <v>6</v>
      </c>
      <c r="B582" s="4">
        <f t="shared" si="126"/>
        <v>2014</v>
      </c>
      <c r="C582" s="9">
        <v>41808</v>
      </c>
      <c r="D582" s="12">
        <f ca="1">(1+Returns!E582)*D581</f>
        <v>120642630.98077586</v>
      </c>
      <c r="E582" s="12">
        <f t="shared" ca="1" si="127"/>
        <v>121353369.10217214</v>
      </c>
      <c r="F582" s="12">
        <f t="shared" ca="1" si="128"/>
        <v>121303482.98070064</v>
      </c>
      <c r="G582" s="14">
        <f ca="1">G581*(1+Returns!G582)+AC582</f>
        <v>9863908.8190087005</v>
      </c>
      <c r="H582" s="14">
        <f ca="1">H581*(1+Returns!H582)+AD582</f>
        <v>12128051.210336264</v>
      </c>
      <c r="I582" s="14">
        <f ca="1">I581*(1+Returns!I582)+AE582</f>
        <v>6065541.0560791912</v>
      </c>
      <c r="J582" s="14">
        <f ca="1">J581*(1+Returns!J582)+AF582</f>
        <v>0</v>
      </c>
      <c r="K582" s="14">
        <f ca="1">K581*(1+Returns!K582)+AG582</f>
        <v>0</v>
      </c>
      <c r="L582" s="14">
        <f ca="1">L581*(1+Returns!L582)+AH582</f>
        <v>24255494.728107214</v>
      </c>
      <c r="M582" s="14">
        <f ca="1">M581*(1+Returns!M582)+AI582</f>
        <v>24258530.43631766</v>
      </c>
      <c r="N582" s="14">
        <f ca="1">N581*(1+Returns!N582)+AJ582-R582-T582</f>
        <v>44781842.852323107</v>
      </c>
      <c r="O582" s="17">
        <f ca="1">(Assumptions!$B$16 / 252)*F581</f>
        <v>3847.3337284151376</v>
      </c>
      <c r="P582" s="17">
        <f t="shared" ca="1" si="129"/>
        <v>49886.121471500184</v>
      </c>
      <c r="Q582" s="16">
        <f t="shared" si="130"/>
        <v>0</v>
      </c>
      <c r="R582" s="17">
        <f t="shared" si="131"/>
        <v>0</v>
      </c>
      <c r="S582" s="19">
        <f t="shared" si="132"/>
        <v>0</v>
      </c>
      <c r="T582" s="20">
        <f ca="1">IF(AND(S582=1,F581&gt;D581),[1]Assumptions!$B$19*(F581-D581),0)</f>
        <v>0</v>
      </c>
      <c r="U582" s="21">
        <f ca="1">OFFSET(Assumptions!$B$6,U$1-1,0)*$E582</f>
        <v>9708269.5281737708</v>
      </c>
      <c r="V582" s="21">
        <f ca="1">OFFSET(Assumptions!$B$6,V$1-1,0)*$E582</f>
        <v>12135336.910217214</v>
      </c>
      <c r="W582" s="21">
        <f ca="1">OFFSET(Assumptions!$B$6,W$1-1,0)*$E582</f>
        <v>6067668.4551086072</v>
      </c>
      <c r="X582" s="21">
        <f ca="1">OFFSET(Assumptions!$B$6,X$1-1,0)*$E582</f>
        <v>0</v>
      </c>
      <c r="Y582" s="21">
        <f ca="1">OFFSET(Assumptions!$B$6,Y$1-1,0)*$E582</f>
        <v>0</v>
      </c>
      <c r="Z582" s="21">
        <f ca="1">OFFSET(Assumptions!$B$6,Z$1-1,0)*$E582</f>
        <v>24270673.820434429</v>
      </c>
      <c r="AA582" s="21">
        <f ca="1">OFFSET(Assumptions!$B$6,AA$1-1,0)*$E582</f>
        <v>24270673.820434429</v>
      </c>
      <c r="AB582" s="21">
        <f ca="1">OFFSET(Assumptions!$B$6,AB$1-1,0)*$E582</f>
        <v>44900746.567803688</v>
      </c>
      <c r="AC582" s="24">
        <f t="shared" ref="AC582:AC645" si="135">IF(Q582=1,U581-G581,0)</f>
        <v>0</v>
      </c>
      <c r="AD582" s="24">
        <f t="shared" si="124"/>
        <v>0</v>
      </c>
      <c r="AE582" s="24">
        <f t="shared" si="124"/>
        <v>0</v>
      </c>
      <c r="AF582" s="24">
        <f t="shared" si="124"/>
        <v>0</v>
      </c>
      <c r="AG582" s="24">
        <f t="shared" si="124"/>
        <v>0</v>
      </c>
      <c r="AH582" s="24">
        <f t="shared" si="124"/>
        <v>0</v>
      </c>
      <c r="AI582" s="24">
        <f t="shared" si="124"/>
        <v>0</v>
      </c>
      <c r="AJ582" s="24">
        <f t="shared" si="133"/>
        <v>0</v>
      </c>
      <c r="AK582" s="26">
        <f t="shared" ca="1" si="134"/>
        <v>9.2804353519837512E-4</v>
      </c>
      <c r="AL582" s="34">
        <f t="shared" ref="AL582:AL645" ca="1" si="136">(1+AK582)*(1+AL581)-1</f>
        <v>0.21303482980700239</v>
      </c>
    </row>
    <row r="583" spans="1:38" x14ac:dyDescent="0.25">
      <c r="A583" s="4">
        <f t="shared" si="125"/>
        <v>6</v>
      </c>
      <c r="B583" s="4">
        <f t="shared" si="126"/>
        <v>2014</v>
      </c>
      <c r="C583" s="9">
        <v>41810</v>
      </c>
      <c r="D583" s="12">
        <f ca="1">(1+Returns!E583)*D582</f>
        <v>120691738.56371659</v>
      </c>
      <c r="E583" s="12">
        <f t="shared" ca="1" si="127"/>
        <v>121411638.3027471</v>
      </c>
      <c r="F583" s="12">
        <f t="shared" ca="1" si="128"/>
        <v>121357901.277054</v>
      </c>
      <c r="G583" s="14">
        <f ca="1">G582*(1+Returns!G583)+AC583</f>
        <v>9875269.6124226805</v>
      </c>
      <c r="H583" s="14">
        <f ca="1">H582*(1+Returns!H583)+AD583</f>
        <v>12133222.014390327</v>
      </c>
      <c r="I583" s="14">
        <f ca="1">I582*(1+Returns!I583)+AE583</f>
        <v>6068243.6097029215</v>
      </c>
      <c r="J583" s="14">
        <f ca="1">J582*(1+Returns!J583)+AF583</f>
        <v>0</v>
      </c>
      <c r="K583" s="14">
        <f ca="1">K582*(1+Returns!K583)+AG583</f>
        <v>0</v>
      </c>
      <c r="L583" s="14">
        <f ca="1">L582*(1+Returns!L583)+AH583</f>
        <v>24265789.364019584</v>
      </c>
      <c r="M583" s="14">
        <f ca="1">M582*(1+Returns!M583)+AI583</f>
        <v>24269059.730006196</v>
      </c>
      <c r="N583" s="14">
        <f ca="1">N582*(1+Returns!N583)+AJ583-R583-T583</f>
        <v>44800053.9722054</v>
      </c>
      <c r="O583" s="17">
        <f ca="1">(Assumptions!$B$16 / 252)*F582</f>
        <v>3850.904221609544</v>
      </c>
      <c r="P583" s="17">
        <f t="shared" ca="1" si="129"/>
        <v>53737.025693109725</v>
      </c>
      <c r="Q583" s="16">
        <f t="shared" si="130"/>
        <v>0</v>
      </c>
      <c r="R583" s="17">
        <f t="shared" si="131"/>
        <v>0</v>
      </c>
      <c r="S583" s="19">
        <f t="shared" si="132"/>
        <v>0</v>
      </c>
      <c r="T583" s="20">
        <f ca="1">IF(AND(S583=1,F582&gt;D582),[1]Assumptions!$B$19*(F582-D582),0)</f>
        <v>0</v>
      </c>
      <c r="U583" s="21">
        <f ca="1">OFFSET(Assumptions!$B$6,U$1-1,0)*$E583</f>
        <v>9712931.0642197691</v>
      </c>
      <c r="V583" s="21">
        <f ca="1">OFFSET(Assumptions!$B$6,V$1-1,0)*$E583</f>
        <v>12141163.83027471</v>
      </c>
      <c r="W583" s="21">
        <f ca="1">OFFSET(Assumptions!$B$6,W$1-1,0)*$E583</f>
        <v>6070581.9151373552</v>
      </c>
      <c r="X583" s="21">
        <f ca="1">OFFSET(Assumptions!$B$6,X$1-1,0)*$E583</f>
        <v>0</v>
      </c>
      <c r="Y583" s="21">
        <f ca="1">OFFSET(Assumptions!$B$6,Y$1-1,0)*$E583</f>
        <v>0</v>
      </c>
      <c r="Z583" s="21">
        <f ca="1">OFFSET(Assumptions!$B$6,Z$1-1,0)*$E583</f>
        <v>24282327.660549421</v>
      </c>
      <c r="AA583" s="21">
        <f ca="1">OFFSET(Assumptions!$B$6,AA$1-1,0)*$E583</f>
        <v>24282327.660549421</v>
      </c>
      <c r="AB583" s="21">
        <f ca="1">OFFSET(Assumptions!$B$6,AB$1-1,0)*$E583</f>
        <v>44922306.172016427</v>
      </c>
      <c r="AC583" s="24">
        <f t="shared" si="135"/>
        <v>0</v>
      </c>
      <c r="AD583" s="24">
        <f t="shared" si="124"/>
        <v>0</v>
      </c>
      <c r="AE583" s="24">
        <f t="shared" si="124"/>
        <v>0</v>
      </c>
      <c r="AF583" s="24">
        <f t="shared" si="124"/>
        <v>0</v>
      </c>
      <c r="AG583" s="24">
        <f t="shared" si="124"/>
        <v>0</v>
      </c>
      <c r="AH583" s="24">
        <f t="shared" si="124"/>
        <v>0</v>
      </c>
      <c r="AI583" s="24">
        <f t="shared" si="124"/>
        <v>0</v>
      </c>
      <c r="AJ583" s="24">
        <f t="shared" si="133"/>
        <v>0</v>
      </c>
      <c r="AK583" s="26">
        <f t="shared" ca="1" si="134"/>
        <v>4.486128099223663E-4</v>
      </c>
      <c r="AL583" s="34">
        <f t="shared" ca="1" si="136"/>
        <v>0.2135790127705357</v>
      </c>
    </row>
    <row r="584" spans="1:38" x14ac:dyDescent="0.25">
      <c r="A584" s="4">
        <f t="shared" si="125"/>
        <v>6</v>
      </c>
      <c r="B584" s="4">
        <f t="shared" si="126"/>
        <v>2014</v>
      </c>
      <c r="C584" s="9">
        <v>41813</v>
      </c>
      <c r="D584" s="12">
        <f ca="1">(1+Returns!E584)*D583</f>
        <v>120740866.13589895</v>
      </c>
      <c r="E584" s="12">
        <f t="shared" ca="1" si="127"/>
        <v>121466609.24683455</v>
      </c>
      <c r="F584" s="12">
        <f t="shared" ca="1" si="128"/>
        <v>121409019.58935486</v>
      </c>
      <c r="G584" s="14">
        <f ca="1">G583*(1+Returns!G584)+AC584</f>
        <v>9883312.3953507282</v>
      </c>
      <c r="H584" s="14">
        <f ca="1">H583*(1+Returns!H584)+AD584</f>
        <v>12138395.023020715</v>
      </c>
      <c r="I584" s="14">
        <f ca="1">I583*(1+Returns!I584)+AE584</f>
        <v>6070947.3674725015</v>
      </c>
      <c r="J584" s="14">
        <f ca="1">J583*(1+Returns!J584)+AF584</f>
        <v>0</v>
      </c>
      <c r="K584" s="14">
        <f ca="1">K583*(1+Returns!K584)+AG584</f>
        <v>0</v>
      </c>
      <c r="L584" s="14">
        <f ca="1">L583*(1+Returns!L584)+AH584</f>
        <v>24276088.369231768</v>
      </c>
      <c r="M584" s="14">
        <f ca="1">M583*(1+Returns!M584)+AI584</f>
        <v>24279593.593881946</v>
      </c>
      <c r="N584" s="14">
        <f ca="1">N583*(1+Returns!N584)+AJ584-R584-T584</f>
        <v>44818272.497876875</v>
      </c>
      <c r="O584" s="17">
        <f ca="1">(Assumptions!$B$16 / 252)*F583</f>
        <v>3852.6317865731426</v>
      </c>
      <c r="P584" s="17">
        <f t="shared" ca="1" si="129"/>
        <v>57589.657479682865</v>
      </c>
      <c r="Q584" s="16">
        <f t="shared" si="130"/>
        <v>0</v>
      </c>
      <c r="R584" s="17">
        <f t="shared" si="131"/>
        <v>0</v>
      </c>
      <c r="S584" s="19">
        <f t="shared" si="132"/>
        <v>0</v>
      </c>
      <c r="T584" s="20">
        <f ca="1">IF(AND(S584=1,F583&gt;D583),[1]Assumptions!$B$19*(F583-D583),0)</f>
        <v>0</v>
      </c>
      <c r="U584" s="21">
        <f ca="1">OFFSET(Assumptions!$B$6,U$1-1,0)*$E584</f>
        <v>9717328.7397467643</v>
      </c>
      <c r="V584" s="21">
        <f ca="1">OFFSET(Assumptions!$B$6,V$1-1,0)*$E584</f>
        <v>12146660.924683455</v>
      </c>
      <c r="W584" s="21">
        <f ca="1">OFFSET(Assumptions!$B$6,W$1-1,0)*$E584</f>
        <v>6073330.4623417277</v>
      </c>
      <c r="X584" s="21">
        <f ca="1">OFFSET(Assumptions!$B$6,X$1-1,0)*$E584</f>
        <v>0</v>
      </c>
      <c r="Y584" s="21">
        <f ca="1">OFFSET(Assumptions!$B$6,Y$1-1,0)*$E584</f>
        <v>0</v>
      </c>
      <c r="Z584" s="21">
        <f ca="1">OFFSET(Assumptions!$B$6,Z$1-1,0)*$E584</f>
        <v>24293321.849366911</v>
      </c>
      <c r="AA584" s="21">
        <f ca="1">OFFSET(Assumptions!$B$6,AA$1-1,0)*$E584</f>
        <v>24293321.849366911</v>
      </c>
      <c r="AB584" s="21">
        <f ca="1">OFFSET(Assumptions!$B$6,AB$1-1,0)*$E584</f>
        <v>44942645.421328783</v>
      </c>
      <c r="AC584" s="24">
        <f t="shared" si="135"/>
        <v>0</v>
      </c>
      <c r="AD584" s="24">
        <f t="shared" si="124"/>
        <v>0</v>
      </c>
      <c r="AE584" s="24">
        <f t="shared" si="124"/>
        <v>0</v>
      </c>
      <c r="AF584" s="24">
        <f t="shared" si="124"/>
        <v>0</v>
      </c>
      <c r="AG584" s="24">
        <f t="shared" si="124"/>
        <v>0</v>
      </c>
      <c r="AH584" s="24">
        <f t="shared" si="124"/>
        <v>0</v>
      </c>
      <c r="AI584" s="24">
        <f t="shared" si="124"/>
        <v>0</v>
      </c>
      <c r="AJ584" s="24">
        <f t="shared" si="133"/>
        <v>0</v>
      </c>
      <c r="AK584" s="26">
        <f t="shared" ca="1" si="134"/>
        <v>4.2121948190376735E-4</v>
      </c>
      <c r="AL584" s="34">
        <f t="shared" ca="1" si="136"/>
        <v>0.21409019589354417</v>
      </c>
    </row>
    <row r="585" spans="1:38" x14ac:dyDescent="0.25">
      <c r="A585" s="4">
        <f t="shared" si="125"/>
        <v>6</v>
      </c>
      <c r="B585" s="4">
        <f t="shared" si="126"/>
        <v>2014</v>
      </c>
      <c r="C585" s="9">
        <v>41814</v>
      </c>
      <c r="D585" s="12">
        <f ca="1">(1+Returns!E585)*D584</f>
        <v>120790013.70545956</v>
      </c>
      <c r="E585" s="12">
        <f t="shared" ca="1" si="127"/>
        <v>121512284.37905991</v>
      </c>
      <c r="F585" s="12">
        <f t="shared" ca="1" si="128"/>
        <v>121450840.46699008</v>
      </c>
      <c r="G585" s="14">
        <f ca="1">G584*(1+Returns!G585)+AC585</f>
        <v>9882039.6040921286</v>
      </c>
      <c r="H585" s="14">
        <f ca="1">H584*(1+Returns!H585)+AD585</f>
        <v>12143570.237167349</v>
      </c>
      <c r="I585" s="14">
        <f ca="1">I584*(1+Returns!I585)+AE585</f>
        <v>6073652.3299244484</v>
      </c>
      <c r="J585" s="14">
        <f ca="1">J584*(1+Returns!J585)+AF585</f>
        <v>0</v>
      </c>
      <c r="K585" s="14">
        <f ca="1">K584*(1+Returns!K585)+AG585</f>
        <v>0</v>
      </c>
      <c r="L585" s="14">
        <f ca="1">L584*(1+Returns!L585)+AH585</f>
        <v>24286391.745598201</v>
      </c>
      <c r="M585" s="14">
        <f ca="1">M584*(1+Returns!M585)+AI585</f>
        <v>24290132.029928572</v>
      </c>
      <c r="N585" s="14">
        <f ca="1">N584*(1+Returns!N585)+AJ585-R585-T585</f>
        <v>44836498.432349198</v>
      </c>
      <c r="O585" s="17">
        <f ca="1">(Assumptions!$B$16 / 252)*F584</f>
        <v>3854.2545901382491</v>
      </c>
      <c r="P585" s="17">
        <f t="shared" ca="1" si="129"/>
        <v>61443.912069821112</v>
      </c>
      <c r="Q585" s="16">
        <f t="shared" si="130"/>
        <v>0</v>
      </c>
      <c r="R585" s="17">
        <f t="shared" si="131"/>
        <v>0</v>
      </c>
      <c r="S585" s="19">
        <f t="shared" si="132"/>
        <v>0</v>
      </c>
      <c r="T585" s="20">
        <f ca="1">IF(AND(S585=1,F584&gt;D584),[1]Assumptions!$B$19*(F584-D584),0)</f>
        <v>0</v>
      </c>
      <c r="U585" s="21">
        <f ca="1">OFFSET(Assumptions!$B$6,U$1-1,0)*$E585</f>
        <v>9720982.7503247932</v>
      </c>
      <c r="V585" s="21">
        <f ca="1">OFFSET(Assumptions!$B$6,V$1-1,0)*$E585</f>
        <v>12151228.437905991</v>
      </c>
      <c r="W585" s="21">
        <f ca="1">OFFSET(Assumptions!$B$6,W$1-1,0)*$E585</f>
        <v>6075614.2189529957</v>
      </c>
      <c r="X585" s="21">
        <f ca="1">OFFSET(Assumptions!$B$6,X$1-1,0)*$E585</f>
        <v>0</v>
      </c>
      <c r="Y585" s="21">
        <f ca="1">OFFSET(Assumptions!$B$6,Y$1-1,0)*$E585</f>
        <v>0</v>
      </c>
      <c r="Z585" s="21">
        <f ca="1">OFFSET(Assumptions!$B$6,Z$1-1,0)*$E585</f>
        <v>24302456.875811983</v>
      </c>
      <c r="AA585" s="21">
        <f ca="1">OFFSET(Assumptions!$B$6,AA$1-1,0)*$E585</f>
        <v>24302456.875811983</v>
      </c>
      <c r="AB585" s="21">
        <f ca="1">OFFSET(Assumptions!$B$6,AB$1-1,0)*$E585</f>
        <v>44959545.220252164</v>
      </c>
      <c r="AC585" s="24">
        <f t="shared" si="135"/>
        <v>0</v>
      </c>
      <c r="AD585" s="24">
        <f t="shared" si="124"/>
        <v>0</v>
      </c>
      <c r="AE585" s="24">
        <f t="shared" si="124"/>
        <v>0</v>
      </c>
      <c r="AF585" s="24">
        <f t="shared" si="124"/>
        <v>0</v>
      </c>
      <c r="AG585" s="24">
        <f t="shared" si="124"/>
        <v>0</v>
      </c>
      <c r="AH585" s="24">
        <f t="shared" si="124"/>
        <v>0</v>
      </c>
      <c r="AI585" s="24">
        <f t="shared" si="124"/>
        <v>0</v>
      </c>
      <c r="AJ585" s="24">
        <f t="shared" si="133"/>
        <v>0</v>
      </c>
      <c r="AK585" s="26">
        <f t="shared" ca="1" si="134"/>
        <v>3.4446269129495555E-4</v>
      </c>
      <c r="AL585" s="34">
        <f t="shared" ca="1" si="136"/>
        <v>0.2145084046698964</v>
      </c>
    </row>
    <row r="586" spans="1:38" x14ac:dyDescent="0.25">
      <c r="A586" s="4">
        <f t="shared" si="125"/>
        <v>6</v>
      </c>
      <c r="B586" s="4">
        <f t="shared" si="126"/>
        <v>2014</v>
      </c>
      <c r="C586" s="9">
        <v>41815</v>
      </c>
      <c r="D586" s="12">
        <f ca="1">(1+Returns!E586)*D585</f>
        <v>120839181.28053837</v>
      </c>
      <c r="E586" s="12">
        <f t="shared" ca="1" si="127"/>
        <v>121532776.82721619</v>
      </c>
      <c r="F586" s="12">
        <f t="shared" ca="1" si="128"/>
        <v>121467477.33290933</v>
      </c>
      <c r="G586" s="14">
        <f ca="1">G585*(1+Returns!G586)+AC586</f>
        <v>9855564.358110141</v>
      </c>
      <c r="H586" s="14">
        <f ca="1">H585*(1+Returns!H586)+AD586</f>
        <v>12148747.657770555</v>
      </c>
      <c r="I586" s="14">
        <f ca="1">I585*(1+Returns!I586)+AE586</f>
        <v>6076358.4975955188</v>
      </c>
      <c r="J586" s="14">
        <f ca="1">J585*(1+Returns!J586)+AF586</f>
        <v>0</v>
      </c>
      <c r="K586" s="14">
        <f ca="1">K585*(1+Returns!K586)+AG586</f>
        <v>0</v>
      </c>
      <c r="L586" s="14">
        <f ca="1">L585*(1+Returns!L586)+AH586</f>
        <v>24296699.494974114</v>
      </c>
      <c r="M586" s="14">
        <f ca="1">M585*(1+Returns!M586)+AI586</f>
        <v>24300675.040130608</v>
      </c>
      <c r="N586" s="14">
        <f ca="1">N585*(1+Returns!N586)+AJ586-R586-T586</f>
        <v>44854731.778635249</v>
      </c>
      <c r="O586" s="17">
        <f ca="1">(Assumptions!$B$16 / 252)*F585</f>
        <v>3855.5822370473043</v>
      </c>
      <c r="P586" s="17">
        <f t="shared" ca="1" si="129"/>
        <v>65299.494306868415</v>
      </c>
      <c r="Q586" s="16">
        <f t="shared" si="130"/>
        <v>0</v>
      </c>
      <c r="R586" s="17">
        <f t="shared" si="131"/>
        <v>0</v>
      </c>
      <c r="S586" s="19">
        <f t="shared" si="132"/>
        <v>0</v>
      </c>
      <c r="T586" s="20">
        <f ca="1">IF(AND(S586=1,F585&gt;D585),[1]Assumptions!$B$19*(F585-D585),0)</f>
        <v>0</v>
      </c>
      <c r="U586" s="21">
        <f ca="1">OFFSET(Assumptions!$B$6,U$1-1,0)*$E586</f>
        <v>9722622.1461772956</v>
      </c>
      <c r="V586" s="21">
        <f ca="1">OFFSET(Assumptions!$B$6,V$1-1,0)*$E586</f>
        <v>12153277.68272162</v>
      </c>
      <c r="W586" s="21">
        <f ca="1">OFFSET(Assumptions!$B$6,W$1-1,0)*$E586</f>
        <v>6076638.8413608102</v>
      </c>
      <c r="X586" s="21">
        <f ca="1">OFFSET(Assumptions!$B$6,X$1-1,0)*$E586</f>
        <v>0</v>
      </c>
      <c r="Y586" s="21">
        <f ca="1">OFFSET(Assumptions!$B$6,Y$1-1,0)*$E586</f>
        <v>0</v>
      </c>
      <c r="Z586" s="21">
        <f ca="1">OFFSET(Assumptions!$B$6,Z$1-1,0)*$E586</f>
        <v>24306555.365443241</v>
      </c>
      <c r="AA586" s="21">
        <f ca="1">OFFSET(Assumptions!$B$6,AA$1-1,0)*$E586</f>
        <v>24306555.365443241</v>
      </c>
      <c r="AB586" s="21">
        <f ca="1">OFFSET(Assumptions!$B$6,AB$1-1,0)*$E586</f>
        <v>44967127.42606999</v>
      </c>
      <c r="AC586" s="24">
        <f t="shared" si="135"/>
        <v>0</v>
      </c>
      <c r="AD586" s="24">
        <f t="shared" si="124"/>
        <v>0</v>
      </c>
      <c r="AE586" s="24">
        <f t="shared" si="124"/>
        <v>0</v>
      </c>
      <c r="AF586" s="24">
        <f t="shared" si="124"/>
        <v>0</v>
      </c>
      <c r="AG586" s="24">
        <f t="shared" si="124"/>
        <v>0</v>
      </c>
      <c r="AH586" s="24">
        <f t="shared" si="124"/>
        <v>0</v>
      </c>
      <c r="AI586" s="24">
        <f t="shared" si="124"/>
        <v>0</v>
      </c>
      <c r="AJ586" s="24">
        <f t="shared" si="133"/>
        <v>0</v>
      </c>
      <c r="AK586" s="26">
        <f t="shared" ca="1" si="134"/>
        <v>1.3698436219367061E-4</v>
      </c>
      <c r="AL586" s="34">
        <f t="shared" ca="1" si="136"/>
        <v>0.21467477332908902</v>
      </c>
    </row>
    <row r="587" spans="1:38" x14ac:dyDescent="0.25">
      <c r="A587" s="4">
        <f t="shared" si="125"/>
        <v>6</v>
      </c>
      <c r="B587" s="4">
        <f t="shared" si="126"/>
        <v>2014</v>
      </c>
      <c r="C587" s="9">
        <v>41816</v>
      </c>
      <c r="D587" s="12">
        <f ca="1">(1+Returns!E587)*D586</f>
        <v>120888368.86927861</v>
      </c>
      <c r="E587" s="12">
        <f t="shared" ca="1" si="127"/>
        <v>121580789.70323923</v>
      </c>
      <c r="F587" s="12">
        <f t="shared" ca="1" si="128"/>
        <v>121511634.09854084</v>
      </c>
      <c r="G587" s="14">
        <f ca="1">G586*(1+Returns!G587)+AC587</f>
        <v>9856589.7610073797</v>
      </c>
      <c r="H587" s="14">
        <f ca="1">H586*(1+Returns!H587)+AD587</f>
        <v>12153927.285771057</v>
      </c>
      <c r="I587" s="14">
        <f ca="1">I586*(1+Returns!I587)+AE587</f>
        <v>6079065.8710227087</v>
      </c>
      <c r="J587" s="14">
        <f ca="1">J586*(1+Returns!J587)+AF587</f>
        <v>0</v>
      </c>
      <c r="K587" s="14">
        <f ca="1">K586*(1+Returns!K587)+AG587</f>
        <v>0</v>
      </c>
      <c r="L587" s="14">
        <f ca="1">L586*(1+Returns!L587)+AH587</f>
        <v>24307011.619215522</v>
      </c>
      <c r="M587" s="14">
        <f ca="1">M586*(1+Returns!M587)+AI587</f>
        <v>24311222.626473438</v>
      </c>
      <c r="N587" s="14">
        <f ca="1">N586*(1+Returns!N587)+AJ587-R587-T587</f>
        <v>44872972.539749138</v>
      </c>
      <c r="O587" s="17">
        <f ca="1">(Assumptions!$B$16 / 252)*F586</f>
        <v>3856.110391520931</v>
      </c>
      <c r="P587" s="17">
        <f t="shared" ca="1" si="129"/>
        <v>69155.604698389347</v>
      </c>
      <c r="Q587" s="16">
        <f t="shared" si="130"/>
        <v>0</v>
      </c>
      <c r="R587" s="17">
        <f t="shared" si="131"/>
        <v>0</v>
      </c>
      <c r="S587" s="19">
        <f t="shared" si="132"/>
        <v>0</v>
      </c>
      <c r="T587" s="20">
        <f ca="1">IF(AND(S587=1,F586&gt;D586),[1]Assumptions!$B$19*(F586-D586),0)</f>
        <v>0</v>
      </c>
      <c r="U587" s="21">
        <f ca="1">OFFSET(Assumptions!$B$6,U$1-1,0)*$E587</f>
        <v>9726463.1762591396</v>
      </c>
      <c r="V587" s="21">
        <f ca="1">OFFSET(Assumptions!$B$6,V$1-1,0)*$E587</f>
        <v>12158078.970323924</v>
      </c>
      <c r="W587" s="21">
        <f ca="1">OFFSET(Assumptions!$B$6,W$1-1,0)*$E587</f>
        <v>6079039.485161962</v>
      </c>
      <c r="X587" s="21">
        <f ca="1">OFFSET(Assumptions!$B$6,X$1-1,0)*$E587</f>
        <v>0</v>
      </c>
      <c r="Y587" s="21">
        <f ca="1">OFFSET(Assumptions!$B$6,Y$1-1,0)*$E587</f>
        <v>0</v>
      </c>
      <c r="Z587" s="21">
        <f ca="1">OFFSET(Assumptions!$B$6,Z$1-1,0)*$E587</f>
        <v>24316157.940647848</v>
      </c>
      <c r="AA587" s="21">
        <f ca="1">OFFSET(Assumptions!$B$6,AA$1-1,0)*$E587</f>
        <v>24316157.940647848</v>
      </c>
      <c r="AB587" s="21">
        <f ca="1">OFFSET(Assumptions!$B$6,AB$1-1,0)*$E587</f>
        <v>44984892.190198518</v>
      </c>
      <c r="AC587" s="24">
        <f t="shared" si="135"/>
        <v>0</v>
      </c>
      <c r="AD587" s="24">
        <f t="shared" si="124"/>
        <v>0</v>
      </c>
      <c r="AE587" s="24">
        <f t="shared" si="124"/>
        <v>0</v>
      </c>
      <c r="AF587" s="24">
        <f t="shared" si="124"/>
        <v>0</v>
      </c>
      <c r="AG587" s="24">
        <f t="shared" si="124"/>
        <v>0</v>
      </c>
      <c r="AH587" s="24">
        <f t="shared" si="124"/>
        <v>0</v>
      </c>
      <c r="AI587" s="24">
        <f t="shared" si="124"/>
        <v>0</v>
      </c>
      <c r="AJ587" s="24">
        <f t="shared" si="133"/>
        <v>0</v>
      </c>
      <c r="AK587" s="26">
        <f t="shared" ca="1" si="134"/>
        <v>3.6352747748669145E-4</v>
      </c>
      <c r="AL587" s="34">
        <f t="shared" ca="1" si="136"/>
        <v>0.215116340985404</v>
      </c>
    </row>
    <row r="588" spans="1:38" x14ac:dyDescent="0.25">
      <c r="A588" s="4">
        <f t="shared" si="125"/>
        <v>6</v>
      </c>
      <c r="B588" s="4">
        <f t="shared" si="126"/>
        <v>2014</v>
      </c>
      <c r="C588" s="9">
        <v>41817</v>
      </c>
      <c r="D588" s="12">
        <f ca="1">(1+Returns!E588)*D587</f>
        <v>120937576.47982685</v>
      </c>
      <c r="E588" s="12">
        <f t="shared" ca="1" si="127"/>
        <v>121596249.89362042</v>
      </c>
      <c r="F588" s="12">
        <f t="shared" ca="1" si="128"/>
        <v>121523236.77672842</v>
      </c>
      <c r="G588" s="14">
        <f ca="1">G587*(1+Returns!G588)+AC588</f>
        <v>9825042.6909384243</v>
      </c>
      <c r="H588" s="14">
        <f ca="1">H587*(1+Returns!H588)+AD588</f>
        <v>12159109.122109979</v>
      </c>
      <c r="I588" s="14">
        <f ca="1">I587*(1+Returns!I588)+AE588</f>
        <v>6081774.4507432533</v>
      </c>
      <c r="J588" s="14">
        <f ca="1">J587*(1+Returns!J588)+AF588</f>
        <v>0</v>
      </c>
      <c r="K588" s="14">
        <f ca="1">K587*(1+Returns!K588)+AG588</f>
        <v>0</v>
      </c>
      <c r="L588" s="14">
        <f ca="1">L587*(1+Returns!L588)+AH588</f>
        <v>24317328.120179225</v>
      </c>
      <c r="M588" s="14">
        <f ca="1">M587*(1+Returns!M588)+AI588</f>
        <v>24321774.790943317</v>
      </c>
      <c r="N588" s="14">
        <f ca="1">N587*(1+Returns!N588)+AJ588-R588-T588</f>
        <v>44891220.718706205</v>
      </c>
      <c r="O588" s="17">
        <f ca="1">(Assumptions!$B$16 / 252)*F587</f>
        <v>3857.5121936044711</v>
      </c>
      <c r="P588" s="17">
        <f t="shared" ca="1" si="129"/>
        <v>73013.116891993821</v>
      </c>
      <c r="Q588" s="16">
        <f t="shared" si="130"/>
        <v>0</v>
      </c>
      <c r="R588" s="17">
        <f t="shared" si="131"/>
        <v>0</v>
      </c>
      <c r="S588" s="19">
        <f t="shared" si="132"/>
        <v>0</v>
      </c>
      <c r="T588" s="20">
        <f ca="1">IF(AND(S588=1,F587&gt;D587),[1]Assumptions!$B$19*(F587-D587),0)</f>
        <v>0</v>
      </c>
      <c r="U588" s="21">
        <f ca="1">OFFSET(Assumptions!$B$6,U$1-1,0)*$E588</f>
        <v>9727699.9914896339</v>
      </c>
      <c r="V588" s="21">
        <f ca="1">OFFSET(Assumptions!$B$6,V$1-1,0)*$E588</f>
        <v>12159624.989362042</v>
      </c>
      <c r="W588" s="21">
        <f ca="1">OFFSET(Assumptions!$B$6,W$1-1,0)*$E588</f>
        <v>6079812.4946810212</v>
      </c>
      <c r="X588" s="21">
        <f ca="1">OFFSET(Assumptions!$B$6,X$1-1,0)*$E588</f>
        <v>0</v>
      </c>
      <c r="Y588" s="21">
        <f ca="1">OFFSET(Assumptions!$B$6,Y$1-1,0)*$E588</f>
        <v>0</v>
      </c>
      <c r="Z588" s="21">
        <f ca="1">OFFSET(Assumptions!$B$6,Z$1-1,0)*$E588</f>
        <v>24319249.978724085</v>
      </c>
      <c r="AA588" s="21">
        <f ca="1">OFFSET(Assumptions!$B$6,AA$1-1,0)*$E588</f>
        <v>24319249.978724085</v>
      </c>
      <c r="AB588" s="21">
        <f ca="1">OFFSET(Assumptions!$B$6,AB$1-1,0)*$E588</f>
        <v>44990612.460639551</v>
      </c>
      <c r="AC588" s="24">
        <f t="shared" si="135"/>
        <v>0</v>
      </c>
      <c r="AD588" s="24">
        <f t="shared" si="124"/>
        <v>0</v>
      </c>
      <c r="AE588" s="24">
        <f t="shared" si="124"/>
        <v>0</v>
      </c>
      <c r="AF588" s="24">
        <f t="shared" si="124"/>
        <v>0</v>
      </c>
      <c r="AG588" s="24">
        <f t="shared" si="124"/>
        <v>0</v>
      </c>
      <c r="AH588" s="24">
        <f t="shared" si="124"/>
        <v>0</v>
      </c>
      <c r="AI588" s="24">
        <f t="shared" si="124"/>
        <v>0</v>
      </c>
      <c r="AJ588" s="24">
        <f t="shared" si="133"/>
        <v>0</v>
      </c>
      <c r="AK588" s="26">
        <f t="shared" ca="1" si="134"/>
        <v>9.5486150553769633E-5</v>
      </c>
      <c r="AL588" s="34">
        <f t="shared" ca="1" si="136"/>
        <v>0.21523236776727961</v>
      </c>
    </row>
    <row r="589" spans="1:38" x14ac:dyDescent="0.25">
      <c r="A589" s="4">
        <f t="shared" si="125"/>
        <v>6</v>
      </c>
      <c r="B589" s="4">
        <f t="shared" si="126"/>
        <v>2014</v>
      </c>
      <c r="C589" s="9">
        <v>41820</v>
      </c>
      <c r="D589" s="12">
        <f ca="1">(1+Returns!E589)*D588</f>
        <v>120986804.12033296</v>
      </c>
      <c r="E589" s="12">
        <f t="shared" ca="1" si="127"/>
        <v>121678672.05562562</v>
      </c>
      <c r="F589" s="12">
        <f t="shared" ca="1" si="128"/>
        <v>121601801.05820103</v>
      </c>
      <c r="G589" s="14">
        <f ca="1">G588*(1+Returns!G589)+AC589</f>
        <v>9860437.7968289703</v>
      </c>
      <c r="H589" s="14">
        <f ca="1">H588*(1+Returns!H589)+AD589</f>
        <v>12164293.167728851</v>
      </c>
      <c r="I589" s="14">
        <f ca="1">I588*(1+Returns!I589)+AE589</f>
        <v>6084484.2372946264</v>
      </c>
      <c r="J589" s="14">
        <f ca="1">J588*(1+Returns!J589)+AF589</f>
        <v>0</v>
      </c>
      <c r="K589" s="14">
        <f ca="1">K588*(1+Returns!K589)+AG589</f>
        <v>0</v>
      </c>
      <c r="L589" s="14">
        <f ca="1">L588*(1+Returns!L589)+AH589</f>
        <v>24327648.999722812</v>
      </c>
      <c r="M589" s="14">
        <f ca="1">M588*(1+Returns!M589)+AI589</f>
        <v>24332331.535527356</v>
      </c>
      <c r="N589" s="14">
        <f ca="1">N588*(1+Returns!N589)+AJ589-R589-T589</f>
        <v>44909476.318523005</v>
      </c>
      <c r="O589" s="17">
        <f ca="1">(Assumptions!$B$16 / 252)*F588</f>
        <v>3857.8805325945527</v>
      </c>
      <c r="P589" s="17">
        <f t="shared" ca="1" si="129"/>
        <v>76870.997424588379</v>
      </c>
      <c r="Q589" s="16">
        <f t="shared" si="130"/>
        <v>0</v>
      </c>
      <c r="R589" s="17">
        <f t="shared" si="131"/>
        <v>0</v>
      </c>
      <c r="S589" s="19">
        <f t="shared" si="132"/>
        <v>0</v>
      </c>
      <c r="T589" s="20">
        <f ca="1">IF(AND(S589=1,F588&gt;D588),[1]Assumptions!$B$19*(F588-D588),0)</f>
        <v>0</v>
      </c>
      <c r="U589" s="21">
        <f ca="1">OFFSET(Assumptions!$B$6,U$1-1,0)*$E589</f>
        <v>9734293.764450049</v>
      </c>
      <c r="V589" s="21">
        <f ca="1">OFFSET(Assumptions!$B$6,V$1-1,0)*$E589</f>
        <v>12167867.205562562</v>
      </c>
      <c r="W589" s="21">
        <f ca="1">OFFSET(Assumptions!$B$6,W$1-1,0)*$E589</f>
        <v>6083933.6027812809</v>
      </c>
      <c r="X589" s="21">
        <f ca="1">OFFSET(Assumptions!$B$6,X$1-1,0)*$E589</f>
        <v>0</v>
      </c>
      <c r="Y589" s="21">
        <f ca="1">OFFSET(Assumptions!$B$6,Y$1-1,0)*$E589</f>
        <v>0</v>
      </c>
      <c r="Z589" s="21">
        <f ca="1">OFFSET(Assumptions!$B$6,Z$1-1,0)*$E589</f>
        <v>24335734.411125124</v>
      </c>
      <c r="AA589" s="21">
        <f ca="1">OFFSET(Assumptions!$B$6,AA$1-1,0)*$E589</f>
        <v>24335734.411125124</v>
      </c>
      <c r="AB589" s="21">
        <f ca="1">OFFSET(Assumptions!$B$6,AB$1-1,0)*$E589</f>
        <v>45021108.660581477</v>
      </c>
      <c r="AC589" s="24">
        <f t="shared" si="135"/>
        <v>0</v>
      </c>
      <c r="AD589" s="24">
        <f t="shared" si="124"/>
        <v>0</v>
      </c>
      <c r="AE589" s="24">
        <f t="shared" si="124"/>
        <v>0</v>
      </c>
      <c r="AF589" s="24">
        <f t="shared" si="124"/>
        <v>0</v>
      </c>
      <c r="AG589" s="24">
        <f t="shared" si="124"/>
        <v>0</v>
      </c>
      <c r="AH589" s="24">
        <f t="shared" si="124"/>
        <v>0</v>
      </c>
      <c r="AI589" s="24">
        <f t="shared" si="124"/>
        <v>0</v>
      </c>
      <c r="AJ589" s="24">
        <f t="shared" si="133"/>
        <v>0</v>
      </c>
      <c r="AK589" s="26">
        <f t="shared" ca="1" si="134"/>
        <v>6.464959587684227E-4</v>
      </c>
      <c r="AL589" s="34">
        <f t="shared" ca="1" si="136"/>
        <v>0.21601801058200576</v>
      </c>
    </row>
    <row r="590" spans="1:38" x14ac:dyDescent="0.25">
      <c r="A590" s="4">
        <f t="shared" si="125"/>
        <v>7</v>
      </c>
      <c r="B590" s="4">
        <f t="shared" si="126"/>
        <v>2014</v>
      </c>
      <c r="C590" s="9">
        <v>41821</v>
      </c>
      <c r="D590" s="12">
        <f ca="1">(1+Returns!E590)*D589</f>
        <v>121036051.79895014</v>
      </c>
      <c r="E590" s="12">
        <f t="shared" ca="1" si="127"/>
        <v>121568841.70039892</v>
      </c>
      <c r="F590" s="12">
        <f t="shared" ca="1" si="128"/>
        <v>121564981.32576215</v>
      </c>
      <c r="G590" s="14">
        <f ca="1">G589*(1+Returns!G590)+AC590</f>
        <v>9777286.9340985324</v>
      </c>
      <c r="H590" s="14">
        <f ca="1">H589*(1+Returns!H590)+AD590</f>
        <v>12173053.46140331</v>
      </c>
      <c r="I590" s="14">
        <f ca="1">I589*(1+Returns!I590)+AE590</f>
        <v>6086644.5967011964</v>
      </c>
      <c r="J590" s="14">
        <f ca="1">J589*(1+Returns!J590)+AF590</f>
        <v>0</v>
      </c>
      <c r="K590" s="14">
        <f ca="1">K589*(1+Returns!K590)+AG590</f>
        <v>0</v>
      </c>
      <c r="L590" s="14">
        <f ca="1">L589*(1+Returns!L590)+AH590</f>
        <v>24346059.671106972</v>
      </c>
      <c r="M590" s="14">
        <f ca="1">M589*(1+Returns!M590)+AI590</f>
        <v>24346295.737811297</v>
      </c>
      <c r="N590" s="14">
        <f ca="1">N589*(1+Returns!N590)+AJ590-R590-T590</f>
        <v>44839501.299277611</v>
      </c>
      <c r="O590" s="17">
        <f ca="1">(Assumptions!$B$16 / 252)*F589</f>
        <v>3860.3746367682866</v>
      </c>
      <c r="P590" s="17">
        <f t="shared" ca="1" si="129"/>
        <v>3860.3746367682907</v>
      </c>
      <c r="Q590" s="16">
        <f t="shared" si="130"/>
        <v>1</v>
      </c>
      <c r="R590" s="17">
        <f t="shared" ca="1" si="131"/>
        <v>76870.997424588379</v>
      </c>
      <c r="S590" s="19">
        <f t="shared" si="132"/>
        <v>1</v>
      </c>
      <c r="T590" s="20">
        <f ca="1">IF(AND(S590=1,F589&gt;D589),[1]Assumptions!$B$19*(F589-D589),0)</f>
        <v>122999.38757361472</v>
      </c>
      <c r="U590" s="21">
        <f ca="1">OFFSET(Assumptions!$B$6,U$1-1,0)*$E590</f>
        <v>9725507.3360319138</v>
      </c>
      <c r="V590" s="21">
        <f ca="1">OFFSET(Assumptions!$B$6,V$1-1,0)*$E590</f>
        <v>12156884.170039892</v>
      </c>
      <c r="W590" s="21">
        <f ca="1">OFFSET(Assumptions!$B$6,W$1-1,0)*$E590</f>
        <v>6078442.0850199461</v>
      </c>
      <c r="X590" s="21">
        <f ca="1">OFFSET(Assumptions!$B$6,X$1-1,0)*$E590</f>
        <v>0</v>
      </c>
      <c r="Y590" s="21">
        <f ca="1">OFFSET(Assumptions!$B$6,Y$1-1,0)*$E590</f>
        <v>0</v>
      </c>
      <c r="Z590" s="21">
        <f ca="1">OFFSET(Assumptions!$B$6,Z$1-1,0)*$E590</f>
        <v>24313768.340079784</v>
      </c>
      <c r="AA590" s="21">
        <f ca="1">OFFSET(Assumptions!$B$6,AA$1-1,0)*$E590</f>
        <v>24313768.340079784</v>
      </c>
      <c r="AB590" s="21">
        <f ca="1">OFFSET(Assumptions!$B$6,AB$1-1,0)*$E590</f>
        <v>44980471.429147601</v>
      </c>
      <c r="AC590" s="24">
        <f t="shared" ca="1" si="135"/>
        <v>-126144.03237892129</v>
      </c>
      <c r="AD590" s="24">
        <f t="shared" ca="1" si="124"/>
        <v>3574.0378337111324</v>
      </c>
      <c r="AE590" s="24">
        <f t="shared" ca="1" si="124"/>
        <v>-550.63451334554702</v>
      </c>
      <c r="AF590" s="24">
        <f t="shared" ca="1" si="124"/>
        <v>0</v>
      </c>
      <c r="AG590" s="24">
        <f t="shared" ca="1" si="124"/>
        <v>0</v>
      </c>
      <c r="AH590" s="24">
        <f t="shared" ca="1" si="124"/>
        <v>8085.4114023111761</v>
      </c>
      <c r="AI590" s="24">
        <f t="shared" ca="1" si="124"/>
        <v>3402.8755977675319</v>
      </c>
      <c r="AJ590" s="24">
        <f t="shared" ca="1" si="133"/>
        <v>111632.34205847699</v>
      </c>
      <c r="AK590" s="26">
        <f t="shared" ca="1" si="134"/>
        <v>-3.0278936757899277E-4</v>
      </c>
      <c r="AL590" s="34">
        <f t="shared" ca="1" si="136"/>
        <v>0.21564981325761701</v>
      </c>
    </row>
    <row r="591" spans="1:38" x14ac:dyDescent="0.25">
      <c r="A591" s="4">
        <f t="shared" si="125"/>
        <v>7</v>
      </c>
      <c r="B591" s="4">
        <f t="shared" si="126"/>
        <v>2014</v>
      </c>
      <c r="C591" s="9">
        <v>41822</v>
      </c>
      <c r="D591" s="12">
        <f ca="1">(1+Returns!E591)*D590</f>
        <v>121085319.5238349</v>
      </c>
      <c r="E591" s="12">
        <f t="shared" ca="1" si="127"/>
        <v>121741655.53513528</v>
      </c>
      <c r="F591" s="12">
        <f t="shared" ca="1" si="128"/>
        <v>121733935.95474215</v>
      </c>
      <c r="G591" s="14">
        <f ca="1">G590*(1+Returns!G591)+AC591</f>
        <v>9903063.7924011629</v>
      </c>
      <c r="H591" s="14">
        <f ca="1">H590*(1+Returns!H591)+AD591</f>
        <v>12178243.452202071</v>
      </c>
      <c r="I591" s="14">
        <f ca="1">I590*(1+Returns!I591)+AE591</f>
        <v>6089356.5531876972</v>
      </c>
      <c r="J591" s="14">
        <f ca="1">J590*(1+Returns!J591)+AF591</f>
        <v>0</v>
      </c>
      <c r="K591" s="14">
        <f ca="1">K590*(1+Returns!K591)+AG591</f>
        <v>0</v>
      </c>
      <c r="L591" s="14">
        <f ca="1">L590*(1+Returns!L591)+AH591</f>
        <v>24356392.745036174</v>
      </c>
      <c r="M591" s="14">
        <f ca="1">M590*(1+Returns!M591)+AI591</f>
        <v>24356863.125589561</v>
      </c>
      <c r="N591" s="14">
        <f ca="1">N590*(1+Returns!N591)+AJ591-R591-T591</f>
        <v>44857735.86671862</v>
      </c>
      <c r="O591" s="17">
        <f ca="1">(Assumptions!$B$16 / 252)*F590</f>
        <v>3859.2057563734015</v>
      </c>
      <c r="P591" s="17">
        <f t="shared" ca="1" si="129"/>
        <v>7719.5803931416922</v>
      </c>
      <c r="Q591" s="16">
        <f t="shared" si="130"/>
        <v>0</v>
      </c>
      <c r="R591" s="17">
        <f t="shared" si="131"/>
        <v>0</v>
      </c>
      <c r="S591" s="19">
        <f t="shared" si="132"/>
        <v>0</v>
      </c>
      <c r="T591" s="20">
        <f ca="1">IF(AND(S591=1,F590&gt;D590),[1]Assumptions!$B$19*(F590-D590),0)</f>
        <v>0</v>
      </c>
      <c r="U591" s="21">
        <f ca="1">OFFSET(Assumptions!$B$6,U$1-1,0)*$E591</f>
        <v>9739332.4428108223</v>
      </c>
      <c r="V591" s="21">
        <f ca="1">OFFSET(Assumptions!$B$6,V$1-1,0)*$E591</f>
        <v>12174165.553513529</v>
      </c>
      <c r="W591" s="21">
        <f ca="1">OFFSET(Assumptions!$B$6,W$1-1,0)*$E591</f>
        <v>6087082.7767567644</v>
      </c>
      <c r="X591" s="21">
        <f ca="1">OFFSET(Assumptions!$B$6,X$1-1,0)*$E591</f>
        <v>0</v>
      </c>
      <c r="Y591" s="21">
        <f ca="1">OFFSET(Assumptions!$B$6,Y$1-1,0)*$E591</f>
        <v>0</v>
      </c>
      <c r="Z591" s="21">
        <f ca="1">OFFSET(Assumptions!$B$6,Z$1-1,0)*$E591</f>
        <v>24348331.107027058</v>
      </c>
      <c r="AA591" s="21">
        <f ca="1">OFFSET(Assumptions!$B$6,AA$1-1,0)*$E591</f>
        <v>24348331.107027058</v>
      </c>
      <c r="AB591" s="21">
        <f ca="1">OFFSET(Assumptions!$B$6,AB$1-1,0)*$E591</f>
        <v>45044412.548000053</v>
      </c>
      <c r="AC591" s="24">
        <f t="shared" si="135"/>
        <v>0</v>
      </c>
      <c r="AD591" s="24">
        <f t="shared" si="124"/>
        <v>0</v>
      </c>
      <c r="AE591" s="24">
        <f t="shared" si="124"/>
        <v>0</v>
      </c>
      <c r="AF591" s="24">
        <f t="shared" si="124"/>
        <v>0</v>
      </c>
      <c r="AG591" s="24">
        <f t="shared" si="124"/>
        <v>0</v>
      </c>
      <c r="AH591" s="24">
        <f t="shared" si="124"/>
        <v>0</v>
      </c>
      <c r="AI591" s="24">
        <f t="shared" si="124"/>
        <v>0</v>
      </c>
      <c r="AJ591" s="24">
        <f t="shared" si="133"/>
        <v>0</v>
      </c>
      <c r="AK591" s="26">
        <f t="shared" ca="1" si="134"/>
        <v>1.3898297613128552E-3</v>
      </c>
      <c r="AL591" s="34">
        <f t="shared" ca="1" si="136"/>
        <v>0.2173393595474169</v>
      </c>
    </row>
    <row r="592" spans="1:38" x14ac:dyDescent="0.25">
      <c r="A592" s="4">
        <f t="shared" si="125"/>
        <v>7</v>
      </c>
      <c r="B592" s="4">
        <f t="shared" si="126"/>
        <v>2014</v>
      </c>
      <c r="C592" s="9">
        <v>41823</v>
      </c>
      <c r="D592" s="12">
        <f ca="1">(1+Returns!E592)*D591</f>
        <v>121134607.30314708</v>
      </c>
      <c r="E592" s="12">
        <f t="shared" ca="1" si="127"/>
        <v>121787607.11883686</v>
      </c>
      <c r="F592" s="12">
        <f t="shared" ca="1" si="128"/>
        <v>121776022.96904834</v>
      </c>
      <c r="G592" s="14">
        <f ca="1">G591*(1+Returns!G592)+AC592</f>
        <v>9901958.5909169614</v>
      </c>
      <c r="H592" s="14">
        <f ca="1">H591*(1+Returns!H592)+AD592</f>
        <v>12183435.65575744</v>
      </c>
      <c r="I592" s="14">
        <f ca="1">I591*(1+Returns!I592)+AE592</f>
        <v>6092069.7180095734</v>
      </c>
      <c r="J592" s="14">
        <f ca="1">J591*(1+Returns!J592)+AF592</f>
        <v>0</v>
      </c>
      <c r="K592" s="14">
        <f ca="1">K591*(1+Returns!K592)+AG592</f>
        <v>0</v>
      </c>
      <c r="L592" s="14">
        <f ca="1">L591*(1+Returns!L592)+AH592</f>
        <v>24366730.204579238</v>
      </c>
      <c r="M592" s="14">
        <f ca="1">M591*(1+Returns!M592)+AI592</f>
        <v>24367435.100089587</v>
      </c>
      <c r="N592" s="14">
        <f ca="1">N591*(1+Returns!N592)+AJ592-R592-T592</f>
        <v>44875977.849484071</v>
      </c>
      <c r="O592" s="17">
        <f ca="1">(Assumptions!$B$16 / 252)*F591</f>
        <v>3864.5693953886394</v>
      </c>
      <c r="P592" s="17">
        <f t="shared" ca="1" si="129"/>
        <v>11584.149788530332</v>
      </c>
      <c r="Q592" s="16">
        <f t="shared" si="130"/>
        <v>0</v>
      </c>
      <c r="R592" s="17">
        <f t="shared" si="131"/>
        <v>0</v>
      </c>
      <c r="S592" s="19">
        <f t="shared" si="132"/>
        <v>0</v>
      </c>
      <c r="T592" s="20">
        <f ca="1">IF(AND(S592=1,F591&gt;D591),[1]Assumptions!$B$19*(F591-D591),0)</f>
        <v>0</v>
      </c>
      <c r="U592" s="21">
        <f ca="1">OFFSET(Assumptions!$B$6,U$1-1,0)*$E592</f>
        <v>9743008.5695069488</v>
      </c>
      <c r="V592" s="21">
        <f ca="1">OFFSET(Assumptions!$B$6,V$1-1,0)*$E592</f>
        <v>12178760.711883686</v>
      </c>
      <c r="W592" s="21">
        <f ca="1">OFFSET(Assumptions!$B$6,W$1-1,0)*$E592</f>
        <v>6089380.3559418432</v>
      </c>
      <c r="X592" s="21">
        <f ca="1">OFFSET(Assumptions!$B$6,X$1-1,0)*$E592</f>
        <v>0</v>
      </c>
      <c r="Y592" s="21">
        <f ca="1">OFFSET(Assumptions!$B$6,Y$1-1,0)*$E592</f>
        <v>0</v>
      </c>
      <c r="Z592" s="21">
        <f ca="1">OFFSET(Assumptions!$B$6,Z$1-1,0)*$E592</f>
        <v>24357521.423767373</v>
      </c>
      <c r="AA592" s="21">
        <f ca="1">OFFSET(Assumptions!$B$6,AA$1-1,0)*$E592</f>
        <v>24357521.423767373</v>
      </c>
      <c r="AB592" s="21">
        <f ca="1">OFFSET(Assumptions!$B$6,AB$1-1,0)*$E592</f>
        <v>45061414.633969642</v>
      </c>
      <c r="AC592" s="24">
        <f t="shared" si="135"/>
        <v>0</v>
      </c>
      <c r="AD592" s="24">
        <f t="shared" si="124"/>
        <v>0</v>
      </c>
      <c r="AE592" s="24">
        <f t="shared" si="124"/>
        <v>0</v>
      </c>
      <c r="AF592" s="24">
        <f t="shared" si="124"/>
        <v>0</v>
      </c>
      <c r="AG592" s="24">
        <f t="shared" si="124"/>
        <v>0</v>
      </c>
      <c r="AH592" s="24">
        <f t="shared" si="124"/>
        <v>0</v>
      </c>
      <c r="AI592" s="24">
        <f t="shared" si="124"/>
        <v>0</v>
      </c>
      <c r="AJ592" s="24">
        <f t="shared" si="133"/>
        <v>0</v>
      </c>
      <c r="AK592" s="26">
        <f t="shared" ca="1" si="134"/>
        <v>3.4572951228506454E-4</v>
      </c>
      <c r="AL592" s="34">
        <f t="shared" ca="1" si="136"/>
        <v>0.21776022969047859</v>
      </c>
    </row>
    <row r="593" spans="1:38" x14ac:dyDescent="0.25">
      <c r="A593" s="4">
        <f t="shared" si="125"/>
        <v>7</v>
      </c>
      <c r="B593" s="4">
        <f t="shared" si="126"/>
        <v>2014</v>
      </c>
      <c r="C593" s="9">
        <v>41824</v>
      </c>
      <c r="D593" s="12">
        <f ca="1">(1+Returns!E593)*D592</f>
        <v>121183915.14504983</v>
      </c>
      <c r="E593" s="12">
        <f t="shared" ca="1" si="127"/>
        <v>121824874.52635723</v>
      </c>
      <c r="F593" s="12">
        <f t="shared" ca="1" si="128"/>
        <v>121809424.47107762</v>
      </c>
      <c r="G593" s="14">
        <f ca="1">G592*(1+Returns!G593)+AC593</f>
        <v>9892149.3961499613</v>
      </c>
      <c r="H593" s="14">
        <f ca="1">H592*(1+Returns!H593)+AD593</f>
        <v>12188630.073012829</v>
      </c>
      <c r="I593" s="14">
        <f ca="1">I592*(1+Returns!I593)+AE593</f>
        <v>6094784.0917052096</v>
      </c>
      <c r="J593" s="14">
        <f ca="1">J592*(1+Returns!J593)+AF593</f>
        <v>0</v>
      </c>
      <c r="K593" s="14">
        <f ca="1">K592*(1+Returns!K593)+AG593</f>
        <v>0</v>
      </c>
      <c r="L593" s="14">
        <f ca="1">L592*(1+Returns!L593)+AH593</f>
        <v>24377072.051597532</v>
      </c>
      <c r="M593" s="14">
        <f ca="1">M592*(1+Returns!M593)+AI593</f>
        <v>24378011.663302217</v>
      </c>
      <c r="N593" s="14">
        <f ca="1">N592*(1+Returns!N593)+AJ593-R593-T593</f>
        <v>44894227.250589497</v>
      </c>
      <c r="O593" s="17">
        <f ca="1">(Assumptions!$B$16 / 252)*F592</f>
        <v>3865.9054910808995</v>
      </c>
      <c r="P593" s="17">
        <f t="shared" ca="1" si="129"/>
        <v>15450.055279611232</v>
      </c>
      <c r="Q593" s="16">
        <f t="shared" si="130"/>
        <v>0</v>
      </c>
      <c r="R593" s="17">
        <f t="shared" si="131"/>
        <v>0</v>
      </c>
      <c r="S593" s="19">
        <f t="shared" si="132"/>
        <v>0</v>
      </c>
      <c r="T593" s="20">
        <f ca="1">IF(AND(S593=1,F592&gt;D592),[1]Assumptions!$B$19*(F592-D592),0)</f>
        <v>0</v>
      </c>
      <c r="U593" s="21">
        <f ca="1">OFFSET(Assumptions!$B$6,U$1-1,0)*$E593</f>
        <v>9745989.9621085785</v>
      </c>
      <c r="V593" s="21">
        <f ca="1">OFFSET(Assumptions!$B$6,V$1-1,0)*$E593</f>
        <v>12182487.452635724</v>
      </c>
      <c r="W593" s="21">
        <f ca="1">OFFSET(Assumptions!$B$6,W$1-1,0)*$E593</f>
        <v>6091243.726317862</v>
      </c>
      <c r="X593" s="21">
        <f ca="1">OFFSET(Assumptions!$B$6,X$1-1,0)*$E593</f>
        <v>0</v>
      </c>
      <c r="Y593" s="21">
        <f ca="1">OFFSET(Assumptions!$B$6,Y$1-1,0)*$E593</f>
        <v>0</v>
      </c>
      <c r="Z593" s="21">
        <f ca="1">OFFSET(Assumptions!$B$6,Z$1-1,0)*$E593</f>
        <v>24364974.905271448</v>
      </c>
      <c r="AA593" s="21">
        <f ca="1">OFFSET(Assumptions!$B$6,AA$1-1,0)*$E593</f>
        <v>24364974.905271448</v>
      </c>
      <c r="AB593" s="21">
        <f ca="1">OFFSET(Assumptions!$B$6,AB$1-1,0)*$E593</f>
        <v>45075203.574752174</v>
      </c>
      <c r="AC593" s="24">
        <f t="shared" si="135"/>
        <v>0</v>
      </c>
      <c r="AD593" s="24">
        <f t="shared" si="124"/>
        <v>0</v>
      </c>
      <c r="AE593" s="24">
        <f t="shared" si="124"/>
        <v>0</v>
      </c>
      <c r="AF593" s="24">
        <f t="shared" si="124"/>
        <v>0</v>
      </c>
      <c r="AG593" s="24">
        <f t="shared" si="124"/>
        <v>0</v>
      </c>
      <c r="AH593" s="24">
        <f t="shared" si="124"/>
        <v>0</v>
      </c>
      <c r="AI593" s="24">
        <f t="shared" si="124"/>
        <v>0</v>
      </c>
      <c r="AJ593" s="24">
        <f t="shared" si="133"/>
        <v>0</v>
      </c>
      <c r="AK593" s="26">
        <f t="shared" ca="1" si="134"/>
        <v>2.7428635962079007E-4</v>
      </c>
      <c r="AL593" s="34">
        <f t="shared" ca="1" si="136"/>
        <v>0.21809424471077143</v>
      </c>
    </row>
    <row r="594" spans="1:38" x14ac:dyDescent="0.25">
      <c r="A594" s="4">
        <f t="shared" si="125"/>
        <v>7</v>
      </c>
      <c r="B594" s="4">
        <f t="shared" si="126"/>
        <v>2014</v>
      </c>
      <c r="C594" s="9">
        <v>41827</v>
      </c>
      <c r="D594" s="12">
        <f ca="1">(1+Returns!E594)*D593</f>
        <v>121233243.05770962</v>
      </c>
      <c r="E594" s="12">
        <f t="shared" ca="1" si="127"/>
        <v>121927085.42056583</v>
      </c>
      <c r="F594" s="12">
        <f t="shared" ca="1" si="128"/>
        <v>121907768.39942999</v>
      </c>
      <c r="G594" s="14">
        <f ca="1">G593*(1+Returns!G594)+AC594</f>
        <v>9947263.8626165316</v>
      </c>
      <c r="H594" s="14">
        <f ca="1">H593*(1+Returns!H594)+AD594</f>
        <v>12193826.704912048</v>
      </c>
      <c r="I594" s="14">
        <f ca="1">I593*(1+Returns!I594)+AE594</f>
        <v>6097499.6748132296</v>
      </c>
      <c r="J594" s="14">
        <f ca="1">J593*(1+Returns!J594)+AF594</f>
        <v>0</v>
      </c>
      <c r="K594" s="14">
        <f ca="1">K593*(1+Returns!K594)+AG594</f>
        <v>0</v>
      </c>
      <c r="L594" s="14">
        <f ca="1">L593*(1+Returns!L594)+AH594</f>
        <v>24387418.287953205</v>
      </c>
      <c r="M594" s="14">
        <f ca="1">M593*(1+Returns!M594)+AI594</f>
        <v>24388592.817219157</v>
      </c>
      <c r="N594" s="14">
        <f ca="1">N593*(1+Returns!N594)+AJ594-R594-T594</f>
        <v>44912484.073051661</v>
      </c>
      <c r="O594" s="17">
        <f ca="1">(Assumptions!$B$16 / 252)*F593</f>
        <v>3866.9658562246864</v>
      </c>
      <c r="P594" s="17">
        <f t="shared" ca="1" si="129"/>
        <v>19317.021135835919</v>
      </c>
      <c r="Q594" s="16">
        <f t="shared" si="130"/>
        <v>0</v>
      </c>
      <c r="R594" s="17">
        <f t="shared" si="131"/>
        <v>0</v>
      </c>
      <c r="S594" s="19">
        <f t="shared" si="132"/>
        <v>0</v>
      </c>
      <c r="T594" s="20">
        <f ca="1">IF(AND(S594=1,F593&gt;D593),[1]Assumptions!$B$19*(F593-D593),0)</f>
        <v>0</v>
      </c>
      <c r="U594" s="21">
        <f ca="1">OFFSET(Assumptions!$B$6,U$1-1,0)*$E594</f>
        <v>9754166.8336452674</v>
      </c>
      <c r="V594" s="21">
        <f ca="1">OFFSET(Assumptions!$B$6,V$1-1,0)*$E594</f>
        <v>12192708.542056583</v>
      </c>
      <c r="W594" s="21">
        <f ca="1">OFFSET(Assumptions!$B$6,W$1-1,0)*$E594</f>
        <v>6096354.2710282914</v>
      </c>
      <c r="X594" s="21">
        <f ca="1">OFFSET(Assumptions!$B$6,X$1-1,0)*$E594</f>
        <v>0</v>
      </c>
      <c r="Y594" s="21">
        <f ca="1">OFFSET(Assumptions!$B$6,Y$1-1,0)*$E594</f>
        <v>0</v>
      </c>
      <c r="Z594" s="21">
        <f ca="1">OFFSET(Assumptions!$B$6,Z$1-1,0)*$E594</f>
        <v>24385417.084113166</v>
      </c>
      <c r="AA594" s="21">
        <f ca="1">OFFSET(Assumptions!$B$6,AA$1-1,0)*$E594</f>
        <v>24385417.084113166</v>
      </c>
      <c r="AB594" s="21">
        <f ca="1">OFFSET(Assumptions!$B$6,AB$1-1,0)*$E594</f>
        <v>45113021.605609357</v>
      </c>
      <c r="AC594" s="24">
        <f t="shared" si="135"/>
        <v>0</v>
      </c>
      <c r="AD594" s="24">
        <f t="shared" si="124"/>
        <v>0</v>
      </c>
      <c r="AE594" s="24">
        <f t="shared" si="124"/>
        <v>0</v>
      </c>
      <c r="AF594" s="24">
        <f t="shared" si="124"/>
        <v>0</v>
      </c>
      <c r="AG594" s="24">
        <f t="shared" si="124"/>
        <v>0</v>
      </c>
      <c r="AH594" s="24">
        <f t="shared" si="124"/>
        <v>0</v>
      </c>
      <c r="AI594" s="24">
        <f t="shared" si="124"/>
        <v>0</v>
      </c>
      <c r="AJ594" s="24">
        <f t="shared" si="133"/>
        <v>0</v>
      </c>
      <c r="AK594" s="26">
        <f t="shared" ca="1" si="134"/>
        <v>8.0735894434602606E-4</v>
      </c>
      <c r="AL594" s="34">
        <f t="shared" ca="1" si="136"/>
        <v>0.21907768399429517</v>
      </c>
    </row>
    <row r="595" spans="1:38" x14ac:dyDescent="0.25">
      <c r="A595" s="4">
        <f t="shared" si="125"/>
        <v>7</v>
      </c>
      <c r="B595" s="4">
        <f t="shared" si="126"/>
        <v>2014</v>
      </c>
      <c r="C595" s="9">
        <v>41828</v>
      </c>
      <c r="D595" s="12">
        <f ca="1">(1+Returns!E595)*D594</f>
        <v>121282591.04929626</v>
      </c>
      <c r="E595" s="12">
        <f t="shared" ca="1" si="127"/>
        <v>121926738.86431311</v>
      </c>
      <c r="F595" s="12">
        <f t="shared" ca="1" si="128"/>
        <v>121903551.75529158</v>
      </c>
      <c r="G595" s="14">
        <f ca="1">G594*(1+Returns!G595)+AC595</f>
        <v>9899801.044810554</v>
      </c>
      <c r="H595" s="14">
        <f ca="1">H594*(1+Returns!H595)+AD595</f>
        <v>12199025.552399313</v>
      </c>
      <c r="I595" s="14">
        <f ca="1">I594*(1+Returns!I595)+AE595</f>
        <v>6100216.4678724967</v>
      </c>
      <c r="J595" s="14">
        <f ca="1">J594*(1+Returns!J595)+AF595</f>
        <v>0</v>
      </c>
      <c r="K595" s="14">
        <f ca="1">K594*(1+Returns!K595)+AG595</f>
        <v>0</v>
      </c>
      <c r="L595" s="14">
        <f ca="1">L594*(1+Returns!L595)+AH595</f>
        <v>24397768.915509205</v>
      </c>
      <c r="M595" s="14">
        <f ca="1">M594*(1+Returns!M595)+AI595</f>
        <v>24399178.563832983</v>
      </c>
      <c r="N595" s="14">
        <f ca="1">N594*(1+Returns!N595)+AJ595-R595-T595</f>
        <v>44930748.319888562</v>
      </c>
      <c r="O595" s="17">
        <f ca="1">(Assumptions!$B$16 / 252)*F594</f>
        <v>3870.0878856961899</v>
      </c>
      <c r="P595" s="17">
        <f t="shared" ca="1" si="129"/>
        <v>23187.109021532109</v>
      </c>
      <c r="Q595" s="16">
        <f t="shared" si="130"/>
        <v>0</v>
      </c>
      <c r="R595" s="17">
        <f t="shared" si="131"/>
        <v>0</v>
      </c>
      <c r="S595" s="19">
        <f t="shared" si="132"/>
        <v>0</v>
      </c>
      <c r="T595" s="20">
        <f ca="1">IF(AND(S595=1,F594&gt;D594),[1]Assumptions!$B$19*(F594-D594),0)</f>
        <v>0</v>
      </c>
      <c r="U595" s="21">
        <f ca="1">OFFSET(Assumptions!$B$6,U$1-1,0)*$E595</f>
        <v>9754139.109145049</v>
      </c>
      <c r="V595" s="21">
        <f ca="1">OFFSET(Assumptions!$B$6,V$1-1,0)*$E595</f>
        <v>12192673.886431312</v>
      </c>
      <c r="W595" s="21">
        <f ca="1">OFFSET(Assumptions!$B$6,W$1-1,0)*$E595</f>
        <v>6096336.9432156561</v>
      </c>
      <c r="X595" s="21">
        <f ca="1">OFFSET(Assumptions!$B$6,X$1-1,0)*$E595</f>
        <v>0</v>
      </c>
      <c r="Y595" s="21">
        <f ca="1">OFFSET(Assumptions!$B$6,Y$1-1,0)*$E595</f>
        <v>0</v>
      </c>
      <c r="Z595" s="21">
        <f ca="1">OFFSET(Assumptions!$B$6,Z$1-1,0)*$E595</f>
        <v>24385347.772862624</v>
      </c>
      <c r="AA595" s="21">
        <f ca="1">OFFSET(Assumptions!$B$6,AA$1-1,0)*$E595</f>
        <v>24385347.772862624</v>
      </c>
      <c r="AB595" s="21">
        <f ca="1">OFFSET(Assumptions!$B$6,AB$1-1,0)*$E595</f>
        <v>45112893.379795849</v>
      </c>
      <c r="AC595" s="24">
        <f t="shared" si="135"/>
        <v>0</v>
      </c>
      <c r="AD595" s="24">
        <f t="shared" si="124"/>
        <v>0</v>
      </c>
      <c r="AE595" s="24">
        <f t="shared" si="124"/>
        <v>0</v>
      </c>
      <c r="AF595" s="24">
        <f t="shared" si="124"/>
        <v>0</v>
      </c>
      <c r="AG595" s="24">
        <f t="shared" si="124"/>
        <v>0</v>
      </c>
      <c r="AH595" s="24">
        <f t="shared" si="124"/>
        <v>0</v>
      </c>
      <c r="AI595" s="24">
        <f t="shared" si="124"/>
        <v>0</v>
      </c>
      <c r="AJ595" s="24">
        <f t="shared" si="133"/>
        <v>0</v>
      </c>
      <c r="AK595" s="26">
        <f t="shared" ca="1" si="134"/>
        <v>-3.4588805896240693E-5</v>
      </c>
      <c r="AL595" s="34">
        <f t="shared" ca="1" si="136"/>
        <v>0.21903551755291106</v>
      </c>
    </row>
    <row r="596" spans="1:38" x14ac:dyDescent="0.25">
      <c r="A596" s="4">
        <f t="shared" si="125"/>
        <v>7</v>
      </c>
      <c r="B596" s="4">
        <f t="shared" si="126"/>
        <v>2014</v>
      </c>
      <c r="C596" s="9">
        <v>41829</v>
      </c>
      <c r="D596" s="12">
        <f ca="1">(1+Returns!E596)*D595</f>
        <v>121331959.12798287</v>
      </c>
      <c r="E596" s="12">
        <f t="shared" ca="1" si="127"/>
        <v>121972303.32048547</v>
      </c>
      <c r="F596" s="12">
        <f t="shared" ca="1" si="128"/>
        <v>121945246.25743996</v>
      </c>
      <c r="G596" s="14">
        <f ca="1">G595*(1+Returns!G596)+AC596</f>
        <v>9898229.3972583115</v>
      </c>
      <c r="H596" s="14">
        <f ca="1">H595*(1+Returns!H596)+AD596</f>
        <v>12204226.616419243</v>
      </c>
      <c r="I596" s="14">
        <f ca="1">I595*(1+Returns!I596)+AE596</f>
        <v>6102934.4714221163</v>
      </c>
      <c r="J596" s="14">
        <f ca="1">J595*(1+Returns!J596)+AF596</f>
        <v>0</v>
      </c>
      <c r="K596" s="14">
        <f ca="1">K595*(1+Returns!K596)+AG596</f>
        <v>0</v>
      </c>
      <c r="L596" s="14">
        <f ca="1">L595*(1+Returns!L596)+AH596</f>
        <v>24408123.936129265</v>
      </c>
      <c r="M596" s="14">
        <f ca="1">M595*(1+Returns!M596)+AI596</f>
        <v>24409768.905137133</v>
      </c>
      <c r="N596" s="14">
        <f ca="1">N595*(1+Returns!N596)+AJ596-R596-T596</f>
        <v>44949019.994119413</v>
      </c>
      <c r="O596" s="17">
        <f ca="1">(Assumptions!$B$16 / 252)*F595</f>
        <v>3869.9540239775101</v>
      </c>
      <c r="P596" s="17">
        <f t="shared" ca="1" si="129"/>
        <v>27057.063045509618</v>
      </c>
      <c r="Q596" s="16">
        <f t="shared" si="130"/>
        <v>0</v>
      </c>
      <c r="R596" s="17">
        <f t="shared" si="131"/>
        <v>0</v>
      </c>
      <c r="S596" s="19">
        <f t="shared" si="132"/>
        <v>0</v>
      </c>
      <c r="T596" s="20">
        <f ca="1">IF(AND(S596=1,F595&gt;D595),[1]Assumptions!$B$19*(F595-D595),0)</f>
        <v>0</v>
      </c>
      <c r="U596" s="21">
        <f ca="1">OFFSET(Assumptions!$B$6,U$1-1,0)*$E596</f>
        <v>9757784.2656388376</v>
      </c>
      <c r="V596" s="21">
        <f ca="1">OFFSET(Assumptions!$B$6,V$1-1,0)*$E596</f>
        <v>12197230.332048548</v>
      </c>
      <c r="W596" s="21">
        <f ca="1">OFFSET(Assumptions!$B$6,W$1-1,0)*$E596</f>
        <v>6098615.1660242742</v>
      </c>
      <c r="X596" s="21">
        <f ca="1">OFFSET(Assumptions!$B$6,X$1-1,0)*$E596</f>
        <v>0</v>
      </c>
      <c r="Y596" s="21">
        <f ca="1">OFFSET(Assumptions!$B$6,Y$1-1,0)*$E596</f>
        <v>0</v>
      </c>
      <c r="Z596" s="21">
        <f ca="1">OFFSET(Assumptions!$B$6,Z$1-1,0)*$E596</f>
        <v>24394460.664097097</v>
      </c>
      <c r="AA596" s="21">
        <f ca="1">OFFSET(Assumptions!$B$6,AA$1-1,0)*$E596</f>
        <v>24394460.664097097</v>
      </c>
      <c r="AB596" s="21">
        <f ca="1">OFFSET(Assumptions!$B$6,AB$1-1,0)*$E596</f>
        <v>45129752.228579625</v>
      </c>
      <c r="AC596" s="24">
        <f t="shared" si="135"/>
        <v>0</v>
      </c>
      <c r="AD596" s="24">
        <f t="shared" si="124"/>
        <v>0</v>
      </c>
      <c r="AE596" s="24">
        <f t="shared" si="124"/>
        <v>0</v>
      </c>
      <c r="AF596" s="24">
        <f t="shared" si="124"/>
        <v>0</v>
      </c>
      <c r="AG596" s="24">
        <f t="shared" si="124"/>
        <v>0</v>
      </c>
      <c r="AH596" s="24">
        <f t="shared" si="124"/>
        <v>0</v>
      </c>
      <c r="AI596" s="24">
        <f t="shared" si="124"/>
        <v>0</v>
      </c>
      <c r="AJ596" s="24">
        <f t="shared" si="133"/>
        <v>0</v>
      </c>
      <c r="AK596" s="26">
        <f t="shared" ca="1" si="134"/>
        <v>3.4202860825649495E-4</v>
      </c>
      <c r="AL596" s="34">
        <f t="shared" ca="1" si="136"/>
        <v>0.21945246257439499</v>
      </c>
    </row>
    <row r="597" spans="1:38" x14ac:dyDescent="0.25">
      <c r="A597" s="4">
        <f t="shared" si="125"/>
        <v>7</v>
      </c>
      <c r="B597" s="4">
        <f t="shared" si="126"/>
        <v>2014</v>
      </c>
      <c r="C597" s="9">
        <v>41830</v>
      </c>
      <c r="D597" s="12">
        <f ca="1">(1+Returns!E597)*D596</f>
        <v>121381347.30194591</v>
      </c>
      <c r="E597" s="12">
        <f t="shared" ca="1" si="127"/>
        <v>122033497.57884462</v>
      </c>
      <c r="F597" s="12">
        <f t="shared" ca="1" si="128"/>
        <v>122002569.23814015</v>
      </c>
      <c r="G597" s="14">
        <f ca="1">G596*(1+Returns!G597)+AC597</f>
        <v>9912267.7013578601</v>
      </c>
      <c r="H597" s="14">
        <f ca="1">H596*(1+Returns!H597)+AD597</f>
        <v>12209429.897916859</v>
      </c>
      <c r="I597" s="14">
        <f ca="1">I596*(1+Returns!I597)+AE597</f>
        <v>6105653.6860014321</v>
      </c>
      <c r="J597" s="14">
        <f ca="1">J596*(1+Returns!J597)+AF597</f>
        <v>0</v>
      </c>
      <c r="K597" s="14">
        <f ca="1">K596*(1+Returns!K597)+AG597</f>
        <v>0</v>
      </c>
      <c r="L597" s="14">
        <f ca="1">L596*(1+Returns!L597)+AH597</f>
        <v>24418483.351677909</v>
      </c>
      <c r="M597" s="14">
        <f ca="1">M596*(1+Returns!M597)+AI597</f>
        <v>24420363.843125906</v>
      </c>
      <c r="N597" s="14">
        <f ca="1">N596*(1+Returns!N597)+AJ597-R597-T597</f>
        <v>44967299.098764658</v>
      </c>
      <c r="O597" s="17">
        <f ca="1">(Assumptions!$B$16 / 252)*F596</f>
        <v>3871.2776589663476</v>
      </c>
      <c r="P597" s="17">
        <f t="shared" ca="1" si="129"/>
        <v>30928.340704475966</v>
      </c>
      <c r="Q597" s="16">
        <f t="shared" si="130"/>
        <v>0</v>
      </c>
      <c r="R597" s="17">
        <f t="shared" si="131"/>
        <v>0</v>
      </c>
      <c r="S597" s="19">
        <f t="shared" si="132"/>
        <v>0</v>
      </c>
      <c r="T597" s="20">
        <f ca="1">IF(AND(S597=1,F596&gt;D596),[1]Assumptions!$B$19*(F596-D596),0)</f>
        <v>0</v>
      </c>
      <c r="U597" s="21">
        <f ca="1">OFFSET(Assumptions!$B$6,U$1-1,0)*$E597</f>
        <v>9762679.8063075691</v>
      </c>
      <c r="V597" s="21">
        <f ca="1">OFFSET(Assumptions!$B$6,V$1-1,0)*$E597</f>
        <v>12203349.757884463</v>
      </c>
      <c r="W597" s="21">
        <f ca="1">OFFSET(Assumptions!$B$6,W$1-1,0)*$E597</f>
        <v>6101674.8789422316</v>
      </c>
      <c r="X597" s="21">
        <f ca="1">OFFSET(Assumptions!$B$6,X$1-1,0)*$E597</f>
        <v>0</v>
      </c>
      <c r="Y597" s="21">
        <f ca="1">OFFSET(Assumptions!$B$6,Y$1-1,0)*$E597</f>
        <v>0</v>
      </c>
      <c r="Z597" s="21">
        <f ca="1">OFFSET(Assumptions!$B$6,Z$1-1,0)*$E597</f>
        <v>24406699.515768927</v>
      </c>
      <c r="AA597" s="21">
        <f ca="1">OFFSET(Assumptions!$B$6,AA$1-1,0)*$E597</f>
        <v>24406699.515768927</v>
      </c>
      <c r="AB597" s="21">
        <f ca="1">OFFSET(Assumptions!$B$6,AB$1-1,0)*$E597</f>
        <v>45152394.104172513</v>
      </c>
      <c r="AC597" s="24">
        <f t="shared" si="135"/>
        <v>0</v>
      </c>
      <c r="AD597" s="24">
        <f t="shared" si="124"/>
        <v>0</v>
      </c>
      <c r="AE597" s="24">
        <f t="shared" si="124"/>
        <v>0</v>
      </c>
      <c r="AF597" s="24">
        <f t="shared" si="124"/>
        <v>0</v>
      </c>
      <c r="AG597" s="24">
        <f t="shared" si="124"/>
        <v>0</v>
      </c>
      <c r="AH597" s="24">
        <f t="shared" si="124"/>
        <v>0</v>
      </c>
      <c r="AI597" s="24">
        <f t="shared" si="124"/>
        <v>0</v>
      </c>
      <c r="AJ597" s="24">
        <f t="shared" si="133"/>
        <v>0</v>
      </c>
      <c r="AK597" s="26">
        <f t="shared" ca="1" si="134"/>
        <v>4.700714661658445E-4</v>
      </c>
      <c r="AL597" s="34">
        <f t="shared" ca="1" si="136"/>
        <v>0.2200256923813968</v>
      </c>
    </row>
    <row r="598" spans="1:38" x14ac:dyDescent="0.25">
      <c r="A598" s="4">
        <f t="shared" si="125"/>
        <v>7</v>
      </c>
      <c r="B598" s="4">
        <f t="shared" si="126"/>
        <v>2014</v>
      </c>
      <c r="C598" s="9">
        <v>41831</v>
      </c>
      <c r="D598" s="12">
        <f ca="1">(1+Returns!E598)*D597</f>
        <v>121430755.57936516</v>
      </c>
      <c r="E598" s="12">
        <f t="shared" ca="1" si="127"/>
        <v>122012474.15450791</v>
      </c>
      <c r="F598" s="12">
        <f t="shared" ca="1" si="128"/>
        <v>121977672.7163673</v>
      </c>
      <c r="G598" s="14">
        <f ca="1">G597*(1+Returns!G598)+AC598</f>
        <v>9844068.4638593998</v>
      </c>
      <c r="H598" s="14">
        <f ca="1">H597*(1+Returns!H598)+AD598</f>
        <v>12214635.397837583</v>
      </c>
      <c r="I598" s="14">
        <f ca="1">I597*(1+Returns!I598)+AE598</f>
        <v>6108374.1121500283</v>
      </c>
      <c r="J598" s="14">
        <f ca="1">J597*(1+Returns!J598)+AF598</f>
        <v>0</v>
      </c>
      <c r="K598" s="14">
        <f ca="1">K597*(1+Returns!K598)+AG598</f>
        <v>0</v>
      </c>
      <c r="L598" s="14">
        <f ca="1">L597*(1+Returns!L598)+AH598</f>
        <v>24428847.16402046</v>
      </c>
      <c r="M598" s="14">
        <f ca="1">M597*(1+Returns!M598)+AI598</f>
        <v>24430963.379794467</v>
      </c>
      <c r="N598" s="14">
        <f ca="1">N597*(1+Returns!N598)+AJ598-R598-T598</f>
        <v>44985585.636845976</v>
      </c>
      <c r="O598" s="17">
        <f ca="1">(Assumptions!$B$16 / 252)*F597</f>
        <v>3873.0974361314334</v>
      </c>
      <c r="P598" s="17">
        <f t="shared" ca="1" si="129"/>
        <v>34801.438140607403</v>
      </c>
      <c r="Q598" s="16">
        <f t="shared" si="130"/>
        <v>0</v>
      </c>
      <c r="R598" s="17">
        <f t="shared" si="131"/>
        <v>0</v>
      </c>
      <c r="S598" s="19">
        <f t="shared" si="132"/>
        <v>0</v>
      </c>
      <c r="T598" s="20">
        <f ca="1">IF(AND(S598=1,F597&gt;D597),[1]Assumptions!$B$19*(F597-D597),0)</f>
        <v>0</v>
      </c>
      <c r="U598" s="21">
        <f ca="1">OFFSET(Assumptions!$B$6,U$1-1,0)*$E598</f>
        <v>9760997.9323606323</v>
      </c>
      <c r="V598" s="21">
        <f ca="1">OFFSET(Assumptions!$B$6,V$1-1,0)*$E598</f>
        <v>12201247.415450791</v>
      </c>
      <c r="W598" s="21">
        <f ca="1">OFFSET(Assumptions!$B$6,W$1-1,0)*$E598</f>
        <v>6100623.7077253954</v>
      </c>
      <c r="X598" s="21">
        <f ca="1">OFFSET(Assumptions!$B$6,X$1-1,0)*$E598</f>
        <v>0</v>
      </c>
      <c r="Y598" s="21">
        <f ca="1">OFFSET(Assumptions!$B$6,Y$1-1,0)*$E598</f>
        <v>0</v>
      </c>
      <c r="Z598" s="21">
        <f ca="1">OFFSET(Assumptions!$B$6,Z$1-1,0)*$E598</f>
        <v>24402494.830901582</v>
      </c>
      <c r="AA598" s="21">
        <f ca="1">OFFSET(Assumptions!$B$6,AA$1-1,0)*$E598</f>
        <v>24402494.830901582</v>
      </c>
      <c r="AB598" s="21">
        <f ca="1">OFFSET(Assumptions!$B$6,AB$1-1,0)*$E598</f>
        <v>45144615.437167928</v>
      </c>
      <c r="AC598" s="24">
        <f t="shared" si="135"/>
        <v>0</v>
      </c>
      <c r="AD598" s="24">
        <f t="shared" si="124"/>
        <v>0</v>
      </c>
      <c r="AE598" s="24">
        <f t="shared" si="124"/>
        <v>0</v>
      </c>
      <c r="AF598" s="24">
        <f t="shared" si="124"/>
        <v>0</v>
      </c>
      <c r="AG598" s="24">
        <f t="shared" ref="AG598:AI661" si="137">IF($Q598=1,Y597-K597,0)</f>
        <v>0</v>
      </c>
      <c r="AH598" s="24">
        <f t="shared" si="137"/>
        <v>0</v>
      </c>
      <c r="AI598" s="24">
        <f t="shared" si="137"/>
        <v>0</v>
      </c>
      <c r="AJ598" s="24">
        <f t="shared" si="133"/>
        <v>0</v>
      </c>
      <c r="AK598" s="26">
        <f t="shared" ca="1" si="134"/>
        <v>-2.0406555311347496E-4</v>
      </c>
      <c r="AL598" s="34">
        <f t="shared" ca="1" si="136"/>
        <v>0.21977672716366836</v>
      </c>
    </row>
    <row r="599" spans="1:38" x14ac:dyDescent="0.25">
      <c r="A599" s="4">
        <f t="shared" si="125"/>
        <v>7</v>
      </c>
      <c r="B599" s="4">
        <f t="shared" si="126"/>
        <v>2014</v>
      </c>
      <c r="C599" s="9">
        <v>41834</v>
      </c>
      <c r="D599" s="12">
        <f ca="1">(1+Returns!E599)*D598</f>
        <v>121480183.96842374</v>
      </c>
      <c r="E599" s="12">
        <f t="shared" ca="1" si="127"/>
        <v>122055622.48599105</v>
      </c>
      <c r="F599" s="12">
        <f t="shared" ca="1" si="128"/>
        <v>122016948.74078007</v>
      </c>
      <c r="G599" s="14">
        <f ca="1">G598*(1+Returns!G599)+AC599</f>
        <v>9840021.1149079222</v>
      </c>
      <c r="H599" s="14">
        <f ca="1">H598*(1+Returns!H599)+AD599</f>
        <v>12219843.117127242</v>
      </c>
      <c r="I599" s="14">
        <f ca="1">I598*(1+Returns!I599)+AE599</f>
        <v>6111095.7504077302</v>
      </c>
      <c r="J599" s="14">
        <f ca="1">J598*(1+Returns!J599)+AF599</f>
        <v>0</v>
      </c>
      <c r="K599" s="14">
        <f ca="1">K598*(1+Returns!K599)+AG599</f>
        <v>0</v>
      </c>
      <c r="L599" s="14">
        <f ca="1">L598*(1+Returns!L599)+AH599</f>
        <v>24439215.375023022</v>
      </c>
      <c r="M599" s="14">
        <f ca="1">M598*(1+Returns!M599)+AI599</f>
        <v>24441567.517138857</v>
      </c>
      <c r="N599" s="14">
        <f ca="1">N598*(1+Returns!N599)+AJ599-R599-T599</f>
        <v>45003879.611386269</v>
      </c>
      <c r="O599" s="17">
        <f ca="1">(Assumptions!$B$16 / 252)*F598</f>
        <v>3872.3070703608664</v>
      </c>
      <c r="P599" s="17">
        <f t="shared" ca="1" si="129"/>
        <v>38673.745210968271</v>
      </c>
      <c r="Q599" s="16">
        <f t="shared" si="130"/>
        <v>0</v>
      </c>
      <c r="R599" s="17">
        <f t="shared" si="131"/>
        <v>0</v>
      </c>
      <c r="S599" s="19">
        <f t="shared" si="132"/>
        <v>0</v>
      </c>
      <c r="T599" s="20">
        <f ca="1">IF(AND(S599=1,F598&gt;D598),[1]Assumptions!$B$19*(F598-D598),0)</f>
        <v>0</v>
      </c>
      <c r="U599" s="21">
        <f ca="1">OFFSET(Assumptions!$B$6,U$1-1,0)*$E599</f>
        <v>9764449.7988792844</v>
      </c>
      <c r="V599" s="21">
        <f ca="1">OFFSET(Assumptions!$B$6,V$1-1,0)*$E599</f>
        <v>12205562.248599105</v>
      </c>
      <c r="W599" s="21">
        <f ca="1">OFFSET(Assumptions!$B$6,W$1-1,0)*$E599</f>
        <v>6102781.1242995523</v>
      </c>
      <c r="X599" s="21">
        <f ca="1">OFFSET(Assumptions!$B$6,X$1-1,0)*$E599</f>
        <v>0</v>
      </c>
      <c r="Y599" s="21">
        <f ca="1">OFFSET(Assumptions!$B$6,Y$1-1,0)*$E599</f>
        <v>0</v>
      </c>
      <c r="Z599" s="21">
        <f ca="1">OFFSET(Assumptions!$B$6,Z$1-1,0)*$E599</f>
        <v>24411124.497198209</v>
      </c>
      <c r="AA599" s="21">
        <f ca="1">OFFSET(Assumptions!$B$6,AA$1-1,0)*$E599</f>
        <v>24411124.497198209</v>
      </c>
      <c r="AB599" s="21">
        <f ca="1">OFFSET(Assumptions!$B$6,AB$1-1,0)*$E599</f>
        <v>45160580.319816686</v>
      </c>
      <c r="AC599" s="24">
        <f t="shared" si="135"/>
        <v>0</v>
      </c>
      <c r="AD599" s="24">
        <f t="shared" ref="AD599:AI662" si="138">IF($Q599=1,V598-H598,0)</f>
        <v>0</v>
      </c>
      <c r="AE599" s="24">
        <f t="shared" si="138"/>
        <v>0</v>
      </c>
      <c r="AF599" s="24">
        <f t="shared" si="138"/>
        <v>0</v>
      </c>
      <c r="AG599" s="24">
        <f t="shared" si="137"/>
        <v>0</v>
      </c>
      <c r="AH599" s="24">
        <f t="shared" si="137"/>
        <v>0</v>
      </c>
      <c r="AI599" s="24">
        <f t="shared" si="137"/>
        <v>0</v>
      </c>
      <c r="AJ599" s="24">
        <f t="shared" si="133"/>
        <v>0</v>
      </c>
      <c r="AK599" s="26">
        <f t="shared" ca="1" si="134"/>
        <v>3.2199355454243239E-4</v>
      </c>
      <c r="AL599" s="34">
        <f t="shared" ca="1" si="136"/>
        <v>0.22016948740779596</v>
      </c>
    </row>
    <row r="600" spans="1:38" x14ac:dyDescent="0.25">
      <c r="A600" s="4">
        <f t="shared" si="125"/>
        <v>7</v>
      </c>
      <c r="B600" s="4">
        <f t="shared" si="126"/>
        <v>2014</v>
      </c>
      <c r="C600" s="9">
        <v>41835</v>
      </c>
      <c r="D600" s="12">
        <f ca="1">(1+Returns!E600)*D599</f>
        <v>121529632.47730808</v>
      </c>
      <c r="E600" s="12">
        <f t="shared" ca="1" si="127"/>
        <v>122168018.43645681</v>
      </c>
      <c r="F600" s="12">
        <f t="shared" ca="1" si="128"/>
        <v>122125471.13731757</v>
      </c>
      <c r="G600" s="14">
        <f ca="1">G599*(1+Returns!G600)+AC600</f>
        <v>9905201.5092920177</v>
      </c>
      <c r="H600" s="14">
        <f ca="1">H599*(1+Returns!H600)+AD600</f>
        <v>12225053.056732064</v>
      </c>
      <c r="I600" s="14">
        <f ca="1">I599*(1+Returns!I600)+AE600</f>
        <v>6113818.6013146043</v>
      </c>
      <c r="J600" s="14">
        <f ca="1">J599*(1+Returns!J600)+AF600</f>
        <v>0</v>
      </c>
      <c r="K600" s="14">
        <f ca="1">K599*(1+Returns!K600)+AG600</f>
        <v>0</v>
      </c>
      <c r="L600" s="14">
        <f ca="1">L599*(1+Returns!L600)+AH600</f>
        <v>24449587.986552496</v>
      </c>
      <c r="M600" s="14">
        <f ca="1">M599*(1+Returns!M600)+AI600</f>
        <v>24452176.257155973</v>
      </c>
      <c r="N600" s="14">
        <f ca="1">N599*(1+Returns!N600)+AJ600-R600-T600</f>
        <v>45022181.025409669</v>
      </c>
      <c r="O600" s="17">
        <f ca="1">(Assumptions!$B$16 / 252)*F599</f>
        <v>3873.5539282787322</v>
      </c>
      <c r="P600" s="17">
        <f t="shared" ca="1" si="129"/>
        <v>42547.299139246999</v>
      </c>
      <c r="Q600" s="16">
        <f t="shared" si="130"/>
        <v>0</v>
      </c>
      <c r="R600" s="17">
        <f t="shared" si="131"/>
        <v>0</v>
      </c>
      <c r="S600" s="19">
        <f t="shared" si="132"/>
        <v>0</v>
      </c>
      <c r="T600" s="20">
        <f ca="1">IF(AND(S600=1,F599&gt;D599),[1]Assumptions!$B$19*(F599-D599),0)</f>
        <v>0</v>
      </c>
      <c r="U600" s="21">
        <f ca="1">OFFSET(Assumptions!$B$6,U$1-1,0)*$E600</f>
        <v>9773441.4749165457</v>
      </c>
      <c r="V600" s="21">
        <f ca="1">OFFSET(Assumptions!$B$6,V$1-1,0)*$E600</f>
        <v>12216801.843645683</v>
      </c>
      <c r="W600" s="21">
        <f ca="1">OFFSET(Assumptions!$B$6,W$1-1,0)*$E600</f>
        <v>6108400.9218228413</v>
      </c>
      <c r="X600" s="21">
        <f ca="1">OFFSET(Assumptions!$B$6,X$1-1,0)*$E600</f>
        <v>0</v>
      </c>
      <c r="Y600" s="21">
        <f ca="1">OFFSET(Assumptions!$B$6,Y$1-1,0)*$E600</f>
        <v>0</v>
      </c>
      <c r="Z600" s="21">
        <f ca="1">OFFSET(Assumptions!$B$6,Z$1-1,0)*$E600</f>
        <v>24433603.687291365</v>
      </c>
      <c r="AA600" s="21">
        <f ca="1">OFFSET(Assumptions!$B$6,AA$1-1,0)*$E600</f>
        <v>24433603.687291365</v>
      </c>
      <c r="AB600" s="21">
        <f ca="1">OFFSET(Assumptions!$B$6,AB$1-1,0)*$E600</f>
        <v>45202166.821489021</v>
      </c>
      <c r="AC600" s="24">
        <f t="shared" si="135"/>
        <v>0</v>
      </c>
      <c r="AD600" s="24">
        <f t="shared" si="138"/>
        <v>0</v>
      </c>
      <c r="AE600" s="24">
        <f t="shared" si="138"/>
        <v>0</v>
      </c>
      <c r="AF600" s="24">
        <f t="shared" si="138"/>
        <v>0</v>
      </c>
      <c r="AG600" s="24">
        <f t="shared" si="137"/>
        <v>0</v>
      </c>
      <c r="AH600" s="24">
        <f t="shared" si="137"/>
        <v>0</v>
      </c>
      <c r="AI600" s="24">
        <f t="shared" si="137"/>
        <v>0</v>
      </c>
      <c r="AJ600" s="24">
        <f t="shared" si="133"/>
        <v>0</v>
      </c>
      <c r="AK600" s="26">
        <f t="shared" ca="1" si="134"/>
        <v>8.8940428077788347E-4</v>
      </c>
      <c r="AL600" s="34">
        <f t="shared" ca="1" si="136"/>
        <v>0.2212547113731711</v>
      </c>
    </row>
    <row r="601" spans="1:38" x14ac:dyDescent="0.25">
      <c r="A601" s="4">
        <f t="shared" si="125"/>
        <v>7</v>
      </c>
      <c r="B601" s="4">
        <f t="shared" si="126"/>
        <v>2014</v>
      </c>
      <c r="C601" s="9">
        <v>41836</v>
      </c>
      <c r="D601" s="12">
        <f ca="1">(1+Returns!E601)*D600</f>
        <v>121579101.11420797</v>
      </c>
      <c r="E601" s="12">
        <f t="shared" ca="1" si="127"/>
        <v>122171317.20754987</v>
      </c>
      <c r="F601" s="12">
        <f t="shared" ca="1" si="128"/>
        <v>122124892.9093269</v>
      </c>
      <c r="G601" s="14">
        <f ca="1">G600*(1+Returns!G601)+AC601</f>
        <v>9861264.8402785305</v>
      </c>
      <c r="H601" s="14">
        <f ca="1">H600*(1+Returns!H601)+AD601</f>
        <v>12230265.217598684</v>
      </c>
      <c r="I601" s="14">
        <f ca="1">I600*(1+Returns!I601)+AE601</f>
        <v>6116542.6654109554</v>
      </c>
      <c r="J601" s="14">
        <f ca="1">J600*(1+Returns!J601)+AF601</f>
        <v>0</v>
      </c>
      <c r="K601" s="14">
        <f ca="1">K600*(1+Returns!K601)+AG601</f>
        <v>0</v>
      </c>
      <c r="L601" s="14">
        <f ca="1">L600*(1+Returns!L601)+AH601</f>
        <v>24459965.000476576</v>
      </c>
      <c r="M601" s="14">
        <f ca="1">M600*(1+Returns!M601)+AI601</f>
        <v>24462789.601843581</v>
      </c>
      <c r="N601" s="14">
        <f ca="1">N600*(1+Returns!N601)+AJ601-R601-T601</f>
        <v>45040489.881941542</v>
      </c>
      <c r="O601" s="17">
        <f ca="1">(Assumptions!$B$16 / 252)*F600</f>
        <v>3876.9990837243672</v>
      </c>
      <c r="P601" s="17">
        <f t="shared" ca="1" si="129"/>
        <v>46424.298222971367</v>
      </c>
      <c r="Q601" s="16">
        <f t="shared" si="130"/>
        <v>0</v>
      </c>
      <c r="R601" s="17">
        <f t="shared" si="131"/>
        <v>0</v>
      </c>
      <c r="S601" s="19">
        <f t="shared" si="132"/>
        <v>0</v>
      </c>
      <c r="T601" s="20">
        <f ca="1">IF(AND(S601=1,F600&gt;D600),[1]Assumptions!$B$19*(F600-D600),0)</f>
        <v>0</v>
      </c>
      <c r="U601" s="21">
        <f ca="1">OFFSET(Assumptions!$B$6,U$1-1,0)*$E601</f>
        <v>9773705.3766039889</v>
      </c>
      <c r="V601" s="21">
        <f ca="1">OFFSET(Assumptions!$B$6,V$1-1,0)*$E601</f>
        <v>12217131.720754988</v>
      </c>
      <c r="W601" s="21">
        <f ca="1">OFFSET(Assumptions!$B$6,W$1-1,0)*$E601</f>
        <v>6108565.8603774942</v>
      </c>
      <c r="X601" s="21">
        <f ca="1">OFFSET(Assumptions!$B$6,X$1-1,0)*$E601</f>
        <v>0</v>
      </c>
      <c r="Y601" s="21">
        <f ca="1">OFFSET(Assumptions!$B$6,Y$1-1,0)*$E601</f>
        <v>0</v>
      </c>
      <c r="Z601" s="21">
        <f ca="1">OFFSET(Assumptions!$B$6,Z$1-1,0)*$E601</f>
        <v>24434263.441509977</v>
      </c>
      <c r="AA601" s="21">
        <f ca="1">OFFSET(Assumptions!$B$6,AA$1-1,0)*$E601</f>
        <v>24434263.441509977</v>
      </c>
      <c r="AB601" s="21">
        <f ca="1">OFFSET(Assumptions!$B$6,AB$1-1,0)*$E601</f>
        <v>45203387.366793454</v>
      </c>
      <c r="AC601" s="24">
        <f t="shared" si="135"/>
        <v>0</v>
      </c>
      <c r="AD601" s="24">
        <f t="shared" si="138"/>
        <v>0</v>
      </c>
      <c r="AE601" s="24">
        <f t="shared" si="138"/>
        <v>0</v>
      </c>
      <c r="AF601" s="24">
        <f t="shared" si="138"/>
        <v>0</v>
      </c>
      <c r="AG601" s="24">
        <f t="shared" si="137"/>
        <v>0</v>
      </c>
      <c r="AH601" s="24">
        <f t="shared" si="137"/>
        <v>0</v>
      </c>
      <c r="AI601" s="24">
        <f t="shared" si="137"/>
        <v>0</v>
      </c>
      <c r="AJ601" s="24">
        <f t="shared" si="133"/>
        <v>0</v>
      </c>
      <c r="AK601" s="26">
        <f t="shared" ca="1" si="134"/>
        <v>-4.7347042781975546E-6</v>
      </c>
      <c r="AL601" s="34">
        <f t="shared" ca="1" si="136"/>
        <v>0.22124892909326443</v>
      </c>
    </row>
    <row r="602" spans="1:38" x14ac:dyDescent="0.25">
      <c r="A602" s="4">
        <f t="shared" si="125"/>
        <v>7</v>
      </c>
      <c r="B602" s="4">
        <f t="shared" si="126"/>
        <v>2014</v>
      </c>
      <c r="C602" s="9">
        <v>41837</v>
      </c>
      <c r="D602" s="12">
        <f ca="1">(1+Returns!E602)*D601</f>
        <v>121628589.8873165</v>
      </c>
      <c r="E602" s="12">
        <f t="shared" ca="1" si="127"/>
        <v>122322366.8821201</v>
      </c>
      <c r="F602" s="12">
        <f t="shared" ca="1" si="128"/>
        <v>122272065.60316986</v>
      </c>
      <c r="G602" s="14">
        <f ca="1">G601*(1+Returns!G602)+AC602</f>
        <v>9965059.1823360883</v>
      </c>
      <c r="H602" s="14">
        <f ca="1">H601*(1+Returns!H602)+AD602</f>
        <v>12235479.600674137</v>
      </c>
      <c r="I602" s="14">
        <f ca="1">I601*(1+Returns!I602)+AE602</f>
        <v>6119267.9432373317</v>
      </c>
      <c r="J602" s="14">
        <f ca="1">J601*(1+Returns!J602)+AF602</f>
        <v>0</v>
      </c>
      <c r="K602" s="14">
        <f ca="1">K601*(1+Returns!K602)+AG602</f>
        <v>0</v>
      </c>
      <c r="L602" s="14">
        <f ca="1">L601*(1+Returns!L602)+AH602</f>
        <v>24470346.418663748</v>
      </c>
      <c r="M602" s="14">
        <f ca="1">M601*(1+Returns!M602)+AI602</f>
        <v>24473407.553200316</v>
      </c>
      <c r="N602" s="14">
        <f ca="1">N601*(1+Returns!N602)+AJ602-R602-T602</f>
        <v>45058806.184008479</v>
      </c>
      <c r="O602" s="17">
        <f ca="1">(Assumptions!$B$16 / 252)*F601</f>
        <v>3876.9807272802186</v>
      </c>
      <c r="P602" s="17">
        <f t="shared" ca="1" si="129"/>
        <v>50301.278950251588</v>
      </c>
      <c r="Q602" s="16">
        <f t="shared" si="130"/>
        <v>0</v>
      </c>
      <c r="R602" s="17">
        <f t="shared" si="131"/>
        <v>0</v>
      </c>
      <c r="S602" s="19">
        <f t="shared" si="132"/>
        <v>0</v>
      </c>
      <c r="T602" s="20">
        <f ca="1">IF(AND(S602=1,F601&gt;D601),[1]Assumptions!$B$19*(F601-D601),0)</f>
        <v>0</v>
      </c>
      <c r="U602" s="21">
        <f ca="1">OFFSET(Assumptions!$B$6,U$1-1,0)*$E602</f>
        <v>9785789.3505696077</v>
      </c>
      <c r="V602" s="21">
        <f ca="1">OFFSET(Assumptions!$B$6,V$1-1,0)*$E602</f>
        <v>12232236.688212011</v>
      </c>
      <c r="W602" s="21">
        <f ca="1">OFFSET(Assumptions!$B$6,W$1-1,0)*$E602</f>
        <v>6116118.3441060055</v>
      </c>
      <c r="X602" s="21">
        <f ca="1">OFFSET(Assumptions!$B$6,X$1-1,0)*$E602</f>
        <v>0</v>
      </c>
      <c r="Y602" s="21">
        <f ca="1">OFFSET(Assumptions!$B$6,Y$1-1,0)*$E602</f>
        <v>0</v>
      </c>
      <c r="Z602" s="21">
        <f ca="1">OFFSET(Assumptions!$B$6,Z$1-1,0)*$E602</f>
        <v>24464473.376424022</v>
      </c>
      <c r="AA602" s="21">
        <f ca="1">OFFSET(Assumptions!$B$6,AA$1-1,0)*$E602</f>
        <v>24464473.376424022</v>
      </c>
      <c r="AB602" s="21">
        <f ca="1">OFFSET(Assumptions!$B$6,AB$1-1,0)*$E602</f>
        <v>45259275.746384434</v>
      </c>
      <c r="AC602" s="24">
        <f t="shared" si="135"/>
        <v>0</v>
      </c>
      <c r="AD602" s="24">
        <f t="shared" si="138"/>
        <v>0</v>
      </c>
      <c r="AE602" s="24">
        <f t="shared" si="138"/>
        <v>0</v>
      </c>
      <c r="AF602" s="24">
        <f t="shared" si="138"/>
        <v>0</v>
      </c>
      <c r="AG602" s="24">
        <f t="shared" si="137"/>
        <v>0</v>
      </c>
      <c r="AH602" s="24">
        <f t="shared" si="137"/>
        <v>0</v>
      </c>
      <c r="AI602" s="24">
        <f t="shared" si="137"/>
        <v>0</v>
      </c>
      <c r="AJ602" s="24">
        <f t="shared" si="133"/>
        <v>0</v>
      </c>
      <c r="AK602" s="26">
        <f t="shared" ca="1" si="134"/>
        <v>1.2050998804333801E-3</v>
      </c>
      <c r="AL602" s="34">
        <f t="shared" ca="1" si="136"/>
        <v>0.22272065603169411</v>
      </c>
    </row>
    <row r="603" spans="1:38" x14ac:dyDescent="0.25">
      <c r="A603" s="4">
        <f t="shared" si="125"/>
        <v>7</v>
      </c>
      <c r="B603" s="4">
        <f t="shared" si="126"/>
        <v>2014</v>
      </c>
      <c r="C603" s="9">
        <v>41838</v>
      </c>
      <c r="D603" s="12">
        <f ca="1">(1+Returns!E603)*D602</f>
        <v>121678098.80483012</v>
      </c>
      <c r="E603" s="12">
        <f t="shared" ca="1" si="127"/>
        <v>122464115.22428547</v>
      </c>
      <c r="F603" s="12">
        <f t="shared" ca="1" si="128"/>
        <v>122409932.29245892</v>
      </c>
      <c r="G603" s="14">
        <f ca="1">G602*(1+Returns!G603)+AC603</f>
        <v>10059532.291197803</v>
      </c>
      <c r="H603" s="14">
        <f ca="1">H602*(1+Returns!H603)+AD603</f>
        <v>12240696.206905866</v>
      </c>
      <c r="I603" s="14">
        <f ca="1">I602*(1+Returns!I603)+AE603</f>
        <v>6121994.4353345195</v>
      </c>
      <c r="J603" s="14">
        <f ca="1">J602*(1+Returns!J603)+AF603</f>
        <v>0</v>
      </c>
      <c r="K603" s="14">
        <f ca="1">K602*(1+Returns!K603)+AG603</f>
        <v>0</v>
      </c>
      <c r="L603" s="14">
        <f ca="1">L602*(1+Returns!L603)+AH603</f>
        <v>24480732.242983289</v>
      </c>
      <c r="M603" s="14">
        <f ca="1">M602*(1+Returns!M603)+AI603</f>
        <v>24484030.11322568</v>
      </c>
      <c r="N603" s="14">
        <f ca="1">N602*(1+Returns!N603)+AJ603-R603-T603</f>
        <v>45077129.934638306</v>
      </c>
      <c r="O603" s="17">
        <f ca="1">(Assumptions!$B$16 / 252)*F602</f>
        <v>3881.6528762911066</v>
      </c>
      <c r="P603" s="17">
        <f t="shared" ca="1" si="129"/>
        <v>54182.931826542692</v>
      </c>
      <c r="Q603" s="16">
        <f t="shared" si="130"/>
        <v>0</v>
      </c>
      <c r="R603" s="17">
        <f t="shared" si="131"/>
        <v>0</v>
      </c>
      <c r="S603" s="19">
        <f t="shared" si="132"/>
        <v>0</v>
      </c>
      <c r="T603" s="20">
        <f ca="1">IF(AND(S603=1,F602&gt;D602),[1]Assumptions!$B$19*(F602-D602),0)</f>
        <v>0</v>
      </c>
      <c r="U603" s="21">
        <f ca="1">OFFSET(Assumptions!$B$6,U$1-1,0)*$E603</f>
        <v>9797129.2179428376</v>
      </c>
      <c r="V603" s="21">
        <f ca="1">OFFSET(Assumptions!$B$6,V$1-1,0)*$E603</f>
        <v>12246411.522428548</v>
      </c>
      <c r="W603" s="21">
        <f ca="1">OFFSET(Assumptions!$B$6,W$1-1,0)*$E603</f>
        <v>6123205.761214274</v>
      </c>
      <c r="X603" s="21">
        <f ca="1">OFFSET(Assumptions!$B$6,X$1-1,0)*$E603</f>
        <v>0</v>
      </c>
      <c r="Y603" s="21">
        <f ca="1">OFFSET(Assumptions!$B$6,Y$1-1,0)*$E603</f>
        <v>0</v>
      </c>
      <c r="Z603" s="21">
        <f ca="1">OFFSET(Assumptions!$B$6,Z$1-1,0)*$E603</f>
        <v>24492823.044857096</v>
      </c>
      <c r="AA603" s="21">
        <f ca="1">OFFSET(Assumptions!$B$6,AA$1-1,0)*$E603</f>
        <v>24492823.044857096</v>
      </c>
      <c r="AB603" s="21">
        <f ca="1">OFFSET(Assumptions!$B$6,AB$1-1,0)*$E603</f>
        <v>45311722.632985622</v>
      </c>
      <c r="AC603" s="24">
        <f t="shared" si="135"/>
        <v>0</v>
      </c>
      <c r="AD603" s="24">
        <f t="shared" si="138"/>
        <v>0</v>
      </c>
      <c r="AE603" s="24">
        <f t="shared" si="138"/>
        <v>0</v>
      </c>
      <c r="AF603" s="24">
        <f t="shared" si="138"/>
        <v>0</v>
      </c>
      <c r="AG603" s="24">
        <f t="shared" si="137"/>
        <v>0</v>
      </c>
      <c r="AH603" s="24">
        <f t="shared" si="137"/>
        <v>0</v>
      </c>
      <c r="AI603" s="24">
        <f t="shared" si="137"/>
        <v>0</v>
      </c>
      <c r="AJ603" s="24">
        <f t="shared" si="133"/>
        <v>0</v>
      </c>
      <c r="AK603" s="26">
        <f t="shared" ca="1" si="134"/>
        <v>1.1275403634425363E-3</v>
      </c>
      <c r="AL603" s="34">
        <f t="shared" ca="1" si="136"/>
        <v>0.22409932292458468</v>
      </c>
    </row>
    <row r="604" spans="1:38" x14ac:dyDescent="0.25">
      <c r="A604" s="4">
        <f t="shared" si="125"/>
        <v>7</v>
      </c>
      <c r="B604" s="4">
        <f t="shared" si="126"/>
        <v>2014</v>
      </c>
      <c r="C604" s="9">
        <v>41841</v>
      </c>
      <c r="D604" s="12">
        <f ca="1">(1+Returns!E604)*D603</f>
        <v>121727627.87494862</v>
      </c>
      <c r="E604" s="12">
        <f t="shared" ca="1" si="127"/>
        <v>122430366.33148226</v>
      </c>
      <c r="F604" s="12">
        <f t="shared" ca="1" si="128"/>
        <v>122372297.37005913</v>
      </c>
      <c r="G604" s="14">
        <f ca="1">G603*(1+Returns!G604)+AC604</f>
        <v>9978488.2559116203</v>
      </c>
      <c r="H604" s="14">
        <f ca="1">H603*(1+Returns!H604)+AD604</f>
        <v>12245915.037241714</v>
      </c>
      <c r="I604" s="14">
        <f ca="1">I603*(1+Returns!I604)+AE604</f>
        <v>6124722.1422435483</v>
      </c>
      <c r="J604" s="14">
        <f ca="1">J603*(1+Returns!J604)+AF604</f>
        <v>0</v>
      </c>
      <c r="K604" s="14">
        <f ca="1">K603*(1+Returns!K604)+AG604</f>
        <v>0</v>
      </c>
      <c r="L604" s="14">
        <f ca="1">L603*(1+Returns!L604)+AH604</f>
        <v>24491122.475305274</v>
      </c>
      <c r="M604" s="14">
        <f ca="1">M603*(1+Returns!M604)+AI604</f>
        <v>24494657.283920042</v>
      </c>
      <c r="N604" s="14">
        <f ca="1">N603*(1+Returns!N604)+AJ604-R604-T604</f>
        <v>45095461.13686008</v>
      </c>
      <c r="O604" s="17">
        <f ca="1">(Assumptions!$B$16 / 252)*F603</f>
        <v>3886.0295965859973</v>
      </c>
      <c r="P604" s="17">
        <f t="shared" ca="1" si="129"/>
        <v>58068.961423128691</v>
      </c>
      <c r="Q604" s="16">
        <f t="shared" si="130"/>
        <v>0</v>
      </c>
      <c r="R604" s="17">
        <f t="shared" si="131"/>
        <v>0</v>
      </c>
      <c r="S604" s="19">
        <f t="shared" si="132"/>
        <v>0</v>
      </c>
      <c r="T604" s="20">
        <f ca="1">IF(AND(S604=1,F603&gt;D603),[1]Assumptions!$B$19*(F603-D603),0)</f>
        <v>0</v>
      </c>
      <c r="U604" s="21">
        <f ca="1">OFFSET(Assumptions!$B$6,U$1-1,0)*$E604</f>
        <v>9794429.3065185808</v>
      </c>
      <c r="V604" s="21">
        <f ca="1">OFFSET(Assumptions!$B$6,V$1-1,0)*$E604</f>
        <v>12243036.633148227</v>
      </c>
      <c r="W604" s="21">
        <f ca="1">OFFSET(Assumptions!$B$6,W$1-1,0)*$E604</f>
        <v>6121518.3165741134</v>
      </c>
      <c r="X604" s="21">
        <f ca="1">OFFSET(Assumptions!$B$6,X$1-1,0)*$E604</f>
        <v>0</v>
      </c>
      <c r="Y604" s="21">
        <f ca="1">OFFSET(Assumptions!$B$6,Y$1-1,0)*$E604</f>
        <v>0</v>
      </c>
      <c r="Z604" s="21">
        <f ca="1">OFFSET(Assumptions!$B$6,Z$1-1,0)*$E604</f>
        <v>24486073.266296454</v>
      </c>
      <c r="AA604" s="21">
        <f ca="1">OFFSET(Assumptions!$B$6,AA$1-1,0)*$E604</f>
        <v>24486073.266296454</v>
      </c>
      <c r="AB604" s="21">
        <f ca="1">OFFSET(Assumptions!$B$6,AB$1-1,0)*$E604</f>
        <v>45299235.542648435</v>
      </c>
      <c r="AC604" s="24">
        <f t="shared" si="135"/>
        <v>0</v>
      </c>
      <c r="AD604" s="24">
        <f t="shared" si="138"/>
        <v>0</v>
      </c>
      <c r="AE604" s="24">
        <f t="shared" si="138"/>
        <v>0</v>
      </c>
      <c r="AF604" s="24">
        <f t="shared" si="138"/>
        <v>0</v>
      </c>
      <c r="AG604" s="24">
        <f t="shared" si="137"/>
        <v>0</v>
      </c>
      <c r="AH604" s="24">
        <f t="shared" si="137"/>
        <v>0</v>
      </c>
      <c r="AI604" s="24">
        <f t="shared" si="137"/>
        <v>0</v>
      </c>
      <c r="AJ604" s="24">
        <f t="shared" si="133"/>
        <v>0</v>
      </c>
      <c r="AK604" s="26">
        <f t="shared" ca="1" si="134"/>
        <v>-3.074499078218329E-4</v>
      </c>
      <c r="AL604" s="34">
        <f t="shared" ca="1" si="136"/>
        <v>0.2237229737005868</v>
      </c>
    </row>
    <row r="605" spans="1:38" x14ac:dyDescent="0.25">
      <c r="A605" s="4">
        <f t="shared" si="125"/>
        <v>7</v>
      </c>
      <c r="B605" s="4">
        <f t="shared" si="126"/>
        <v>2014</v>
      </c>
      <c r="C605" s="9">
        <v>41842</v>
      </c>
      <c r="D605" s="12">
        <f ca="1">(1+Returns!E605)*D604</f>
        <v>121777177.10587512</v>
      </c>
      <c r="E605" s="12">
        <f t="shared" ca="1" si="127"/>
        <v>122452804.09446996</v>
      </c>
      <c r="F605" s="12">
        <f t="shared" ca="1" si="128"/>
        <v>122390850.2982097</v>
      </c>
      <c r="G605" s="14">
        <f ca="1">G604*(1+Returns!G605)+AC605</f>
        <v>9953610.9588450529</v>
      </c>
      <c r="H605" s="14">
        <f ca="1">H604*(1+Returns!H605)+AD605</f>
        <v>12251136.092629928</v>
      </c>
      <c r="I605" s="14">
        <f ca="1">I604*(1+Returns!I605)+AE605</f>
        <v>6127451.0645056879</v>
      </c>
      <c r="J605" s="14">
        <f ca="1">J604*(1+Returns!J605)+AF605</f>
        <v>0</v>
      </c>
      <c r="K605" s="14">
        <f ca="1">K604*(1+Returns!K605)+AG605</f>
        <v>0</v>
      </c>
      <c r="L605" s="14">
        <f ca="1">L604*(1+Returns!L605)+AH605</f>
        <v>24501517.11750057</v>
      </c>
      <c r="M605" s="14">
        <f ca="1">M604*(1+Returns!M605)+AI605</f>
        <v>24505289.06728464</v>
      </c>
      <c r="N605" s="14">
        <f ca="1">N604*(1+Returns!N605)+AJ605-R605-T605</f>
        <v>45113799.793704085</v>
      </c>
      <c r="O605" s="17">
        <f ca="1">(Assumptions!$B$16 / 252)*F604</f>
        <v>3884.8348371447341</v>
      </c>
      <c r="P605" s="17">
        <f t="shared" ca="1" si="129"/>
        <v>61953.796260273426</v>
      </c>
      <c r="Q605" s="16">
        <f t="shared" si="130"/>
        <v>0</v>
      </c>
      <c r="R605" s="17">
        <f t="shared" si="131"/>
        <v>0</v>
      </c>
      <c r="S605" s="19">
        <f t="shared" si="132"/>
        <v>0</v>
      </c>
      <c r="T605" s="20">
        <f ca="1">IF(AND(S605=1,F604&gt;D604),[1]Assumptions!$B$19*(F604-D604),0)</f>
        <v>0</v>
      </c>
      <c r="U605" s="21">
        <f ca="1">OFFSET(Assumptions!$B$6,U$1-1,0)*$E605</f>
        <v>9796224.3275575973</v>
      </c>
      <c r="V605" s="21">
        <f ca="1">OFFSET(Assumptions!$B$6,V$1-1,0)*$E605</f>
        <v>12245280.409446998</v>
      </c>
      <c r="W605" s="21">
        <f ca="1">OFFSET(Assumptions!$B$6,W$1-1,0)*$E605</f>
        <v>6122640.2047234988</v>
      </c>
      <c r="X605" s="21">
        <f ca="1">OFFSET(Assumptions!$B$6,X$1-1,0)*$E605</f>
        <v>0</v>
      </c>
      <c r="Y605" s="21">
        <f ca="1">OFFSET(Assumptions!$B$6,Y$1-1,0)*$E605</f>
        <v>0</v>
      </c>
      <c r="Z605" s="21">
        <f ca="1">OFFSET(Assumptions!$B$6,Z$1-1,0)*$E605</f>
        <v>24490560.818893995</v>
      </c>
      <c r="AA605" s="21">
        <f ca="1">OFFSET(Assumptions!$B$6,AA$1-1,0)*$E605</f>
        <v>24490560.818893995</v>
      </c>
      <c r="AB605" s="21">
        <f ca="1">OFFSET(Assumptions!$B$6,AB$1-1,0)*$E605</f>
        <v>45307537.514953889</v>
      </c>
      <c r="AC605" s="24">
        <f t="shared" si="135"/>
        <v>0</v>
      </c>
      <c r="AD605" s="24">
        <f t="shared" si="138"/>
        <v>0</v>
      </c>
      <c r="AE605" s="24">
        <f t="shared" si="138"/>
        <v>0</v>
      </c>
      <c r="AF605" s="24">
        <f t="shared" si="138"/>
        <v>0</v>
      </c>
      <c r="AG605" s="24">
        <f t="shared" si="137"/>
        <v>0</v>
      </c>
      <c r="AH605" s="24">
        <f t="shared" si="137"/>
        <v>0</v>
      </c>
      <c r="AI605" s="24">
        <f t="shared" si="137"/>
        <v>0</v>
      </c>
      <c r="AJ605" s="24">
        <f t="shared" si="133"/>
        <v>0</v>
      </c>
      <c r="AK605" s="26">
        <f t="shared" ca="1" si="134"/>
        <v>1.5161052418966037E-4</v>
      </c>
      <c r="AL605" s="34">
        <f t="shared" ca="1" si="136"/>
        <v>0.22390850298209242</v>
      </c>
    </row>
    <row r="606" spans="1:38" x14ac:dyDescent="0.25">
      <c r="A606" s="4">
        <f t="shared" si="125"/>
        <v>7</v>
      </c>
      <c r="B606" s="4">
        <f t="shared" si="126"/>
        <v>2014</v>
      </c>
      <c r="C606" s="9">
        <v>41843</v>
      </c>
      <c r="D606" s="12">
        <f ca="1">(1+Returns!E606)*D605</f>
        <v>121826746.50581606</v>
      </c>
      <c r="E606" s="12">
        <f t="shared" ca="1" si="127"/>
        <v>122554972.26452056</v>
      </c>
      <c r="F606" s="12">
        <f t="shared" ca="1" si="128"/>
        <v>122489133.0444413</v>
      </c>
      <c r="G606" s="14">
        <f ca="1">G605*(1+Returns!G606)+AC606</f>
        <v>10008444.142874693</v>
      </c>
      <c r="H606" s="14">
        <f ca="1">H605*(1+Returns!H606)+AD606</f>
        <v>12256359.374019163</v>
      </c>
      <c r="I606" s="14">
        <f ca="1">I605*(1+Returns!I606)+AE606</f>
        <v>6130181.2026624493</v>
      </c>
      <c r="J606" s="14">
        <f ca="1">J605*(1+Returns!J606)+AF606</f>
        <v>0</v>
      </c>
      <c r="K606" s="14">
        <f ca="1">K605*(1+Returns!K606)+AG606</f>
        <v>0</v>
      </c>
      <c r="L606" s="14">
        <f ca="1">L605*(1+Returns!L606)+AH606</f>
        <v>24511916.171440832</v>
      </c>
      <c r="M606" s="14">
        <f ca="1">M605*(1+Returns!M606)+AI606</f>
        <v>24515925.465321582</v>
      </c>
      <c r="N606" s="14">
        <f ca="1">N605*(1+Returns!N606)+AJ606-R606-T606</f>
        <v>45132145.908201836</v>
      </c>
      <c r="O606" s="17">
        <f ca="1">(Assumptions!$B$16 / 252)*F605</f>
        <v>3885.4238189907837</v>
      </c>
      <c r="P606" s="17">
        <f t="shared" ca="1" si="129"/>
        <v>65839.220079264211</v>
      </c>
      <c r="Q606" s="16">
        <f t="shared" si="130"/>
        <v>0</v>
      </c>
      <c r="R606" s="17">
        <f t="shared" si="131"/>
        <v>0</v>
      </c>
      <c r="S606" s="19">
        <f t="shared" si="132"/>
        <v>0</v>
      </c>
      <c r="T606" s="20">
        <f ca="1">IF(AND(S606=1,F605&gt;D605),[1]Assumptions!$B$19*(F605-D605),0)</f>
        <v>0</v>
      </c>
      <c r="U606" s="21">
        <f ca="1">OFFSET(Assumptions!$B$6,U$1-1,0)*$E606</f>
        <v>9804397.7811616454</v>
      </c>
      <c r="V606" s="21">
        <f ca="1">OFFSET(Assumptions!$B$6,V$1-1,0)*$E606</f>
        <v>12255497.226452056</v>
      </c>
      <c r="W606" s="21">
        <f ca="1">OFFSET(Assumptions!$B$6,W$1-1,0)*$E606</f>
        <v>6127748.6132260282</v>
      </c>
      <c r="X606" s="21">
        <f ca="1">OFFSET(Assumptions!$B$6,X$1-1,0)*$E606</f>
        <v>0</v>
      </c>
      <c r="Y606" s="21">
        <f ca="1">OFFSET(Assumptions!$B$6,Y$1-1,0)*$E606</f>
        <v>0</v>
      </c>
      <c r="Z606" s="21">
        <f ca="1">OFFSET(Assumptions!$B$6,Z$1-1,0)*$E606</f>
        <v>24510994.452904113</v>
      </c>
      <c r="AA606" s="21">
        <f ca="1">OFFSET(Assumptions!$B$6,AA$1-1,0)*$E606</f>
        <v>24510994.452904113</v>
      </c>
      <c r="AB606" s="21">
        <f ca="1">OFFSET(Assumptions!$B$6,AB$1-1,0)*$E606</f>
        <v>45345339.737872608</v>
      </c>
      <c r="AC606" s="24">
        <f t="shared" si="135"/>
        <v>0</v>
      </c>
      <c r="AD606" s="24">
        <f t="shared" si="138"/>
        <v>0</v>
      </c>
      <c r="AE606" s="24">
        <f t="shared" si="138"/>
        <v>0</v>
      </c>
      <c r="AF606" s="24">
        <f t="shared" si="138"/>
        <v>0</v>
      </c>
      <c r="AG606" s="24">
        <f t="shared" si="137"/>
        <v>0</v>
      </c>
      <c r="AH606" s="24">
        <f t="shared" si="137"/>
        <v>0</v>
      </c>
      <c r="AI606" s="24">
        <f t="shared" si="137"/>
        <v>0</v>
      </c>
      <c r="AJ606" s="24">
        <f t="shared" si="133"/>
        <v>0</v>
      </c>
      <c r="AK606" s="26">
        <f t="shared" ca="1" si="134"/>
        <v>8.0302364100037771E-4</v>
      </c>
      <c r="AL606" s="34">
        <f t="shared" ca="1" si="136"/>
        <v>0.22489133044440845</v>
      </c>
    </row>
    <row r="607" spans="1:38" x14ac:dyDescent="0.25">
      <c r="A607" s="4">
        <f t="shared" si="125"/>
        <v>7</v>
      </c>
      <c r="B607" s="4">
        <f t="shared" si="126"/>
        <v>2014</v>
      </c>
      <c r="C607" s="9">
        <v>41844</v>
      </c>
      <c r="D607" s="12">
        <f ca="1">(1+Returns!E607)*D606</f>
        <v>121876336.08298124</v>
      </c>
      <c r="E607" s="12">
        <f t="shared" ca="1" si="127"/>
        <v>122533725.9209404</v>
      </c>
      <c r="F607" s="12">
        <f t="shared" ca="1" si="128"/>
        <v>122463998.15695496</v>
      </c>
      <c r="G607" s="14">
        <f ca="1">G606*(1+Returns!G607)+AC607</f>
        <v>9939842.878907878</v>
      </c>
      <c r="H607" s="14">
        <f ca="1">H606*(1+Returns!H607)+AD607</f>
        <v>12261584.882358475</v>
      </c>
      <c r="I607" s="14">
        <f ca="1">I606*(1+Returns!I607)+AE607</f>
        <v>6132912.5572555847</v>
      </c>
      <c r="J607" s="14">
        <f ca="1">J606*(1+Returns!J607)+AF607</f>
        <v>0</v>
      </c>
      <c r="K607" s="14">
        <f ca="1">K606*(1+Returns!K607)+AG607</f>
        <v>0</v>
      </c>
      <c r="L607" s="14">
        <f ca="1">L606*(1+Returns!L607)+AH607</f>
        <v>24522319.63899852</v>
      </c>
      <c r="M607" s="14">
        <f ca="1">M606*(1+Returns!M607)+AI607</f>
        <v>24526566.480033841</v>
      </c>
      <c r="N607" s="14">
        <f ca="1">N606*(1+Returns!N607)+AJ607-R607-T607</f>
        <v>45150499.483386092</v>
      </c>
      <c r="O607" s="17">
        <f ca="1">(Assumptions!$B$16 / 252)*F606</f>
        <v>3888.5439061727393</v>
      </c>
      <c r="P607" s="17">
        <f t="shared" ca="1" si="129"/>
        <v>69727.763985436948</v>
      </c>
      <c r="Q607" s="16">
        <f t="shared" si="130"/>
        <v>0</v>
      </c>
      <c r="R607" s="17">
        <f t="shared" si="131"/>
        <v>0</v>
      </c>
      <c r="S607" s="19">
        <f t="shared" si="132"/>
        <v>0</v>
      </c>
      <c r="T607" s="20">
        <f ca="1">IF(AND(S607=1,F606&gt;D606),[1]Assumptions!$B$19*(F606-D606),0)</f>
        <v>0</v>
      </c>
      <c r="U607" s="21">
        <f ca="1">OFFSET(Assumptions!$B$6,U$1-1,0)*$E607</f>
        <v>9802698.073675232</v>
      </c>
      <c r="V607" s="21">
        <f ca="1">OFFSET(Assumptions!$B$6,V$1-1,0)*$E607</f>
        <v>12253372.592094041</v>
      </c>
      <c r="W607" s="21">
        <f ca="1">OFFSET(Assumptions!$B$6,W$1-1,0)*$E607</f>
        <v>6126686.2960470207</v>
      </c>
      <c r="X607" s="21">
        <f ca="1">OFFSET(Assumptions!$B$6,X$1-1,0)*$E607</f>
        <v>0</v>
      </c>
      <c r="Y607" s="21">
        <f ca="1">OFFSET(Assumptions!$B$6,Y$1-1,0)*$E607</f>
        <v>0</v>
      </c>
      <c r="Z607" s="21">
        <f ca="1">OFFSET(Assumptions!$B$6,Z$1-1,0)*$E607</f>
        <v>24506745.184188083</v>
      </c>
      <c r="AA607" s="21">
        <f ca="1">OFFSET(Assumptions!$B$6,AA$1-1,0)*$E607</f>
        <v>24506745.184188083</v>
      </c>
      <c r="AB607" s="21">
        <f ca="1">OFFSET(Assumptions!$B$6,AB$1-1,0)*$E607</f>
        <v>45337478.590747945</v>
      </c>
      <c r="AC607" s="24">
        <f t="shared" si="135"/>
        <v>0</v>
      </c>
      <c r="AD607" s="24">
        <f t="shared" si="138"/>
        <v>0</v>
      </c>
      <c r="AE607" s="24">
        <f t="shared" si="138"/>
        <v>0</v>
      </c>
      <c r="AF607" s="24">
        <f t="shared" si="138"/>
        <v>0</v>
      </c>
      <c r="AG607" s="24">
        <f t="shared" si="137"/>
        <v>0</v>
      </c>
      <c r="AH607" s="24">
        <f t="shared" si="137"/>
        <v>0</v>
      </c>
      <c r="AI607" s="24">
        <f t="shared" si="137"/>
        <v>0</v>
      </c>
      <c r="AJ607" s="24">
        <f t="shared" si="133"/>
        <v>0</v>
      </c>
      <c r="AK607" s="26">
        <f t="shared" ca="1" si="134"/>
        <v>-2.0520095833498342E-4</v>
      </c>
      <c r="AL607" s="34">
        <f t="shared" ca="1" si="136"/>
        <v>0.22463998156954501</v>
      </c>
    </row>
    <row r="608" spans="1:38" x14ac:dyDescent="0.25">
      <c r="A608" s="4">
        <f t="shared" si="125"/>
        <v>7</v>
      </c>
      <c r="B608" s="4">
        <f t="shared" si="126"/>
        <v>2014</v>
      </c>
      <c r="C608" s="9">
        <v>41845</v>
      </c>
      <c r="D608" s="12">
        <f ca="1">(1+Returns!E608)*D607</f>
        <v>121925945.84558381</v>
      </c>
      <c r="E608" s="12">
        <f t="shared" ca="1" si="127"/>
        <v>122394894.74715477</v>
      </c>
      <c r="F608" s="12">
        <f t="shared" ca="1" si="128"/>
        <v>122321279.2371961</v>
      </c>
      <c r="G608" s="14">
        <f ca="1">G607*(1+Returns!G608)+AC608</f>
        <v>9753636.841967402</v>
      </c>
      <c r="H608" s="14">
        <f ca="1">H607*(1+Returns!H608)+AD608</f>
        <v>12266812.618597327</v>
      </c>
      <c r="I608" s="14">
        <f ca="1">I607*(1+Returns!I608)+AE608</f>
        <v>6135645.1288270885</v>
      </c>
      <c r="J608" s="14">
        <f ca="1">J607*(1+Returns!J608)+AF608</f>
        <v>0</v>
      </c>
      <c r="K608" s="14">
        <f ca="1">K607*(1+Returns!K608)+AG608</f>
        <v>0</v>
      </c>
      <c r="L608" s="14">
        <f ca="1">L607*(1+Returns!L608)+AH608</f>
        <v>24532727.522046879</v>
      </c>
      <c r="M608" s="14">
        <f ca="1">M607*(1+Returns!M608)+AI608</f>
        <v>24537212.113425262</v>
      </c>
      <c r="N608" s="14">
        <f ca="1">N607*(1+Returns!N608)+AJ608-R608-T608</f>
        <v>45168860.522290833</v>
      </c>
      <c r="O608" s="17">
        <f ca="1">(Assumptions!$B$16 / 252)*F607</f>
        <v>3887.7459732366651</v>
      </c>
      <c r="P608" s="17">
        <f t="shared" ca="1" si="129"/>
        <v>73615.509958673618</v>
      </c>
      <c r="Q608" s="16">
        <f t="shared" si="130"/>
        <v>0</v>
      </c>
      <c r="R608" s="17">
        <f t="shared" si="131"/>
        <v>0</v>
      </c>
      <c r="S608" s="19">
        <f t="shared" si="132"/>
        <v>0</v>
      </c>
      <c r="T608" s="20">
        <f ca="1">IF(AND(S608=1,F607&gt;D607),[1]Assumptions!$B$19*(F607-D607),0)</f>
        <v>0</v>
      </c>
      <c r="U608" s="21">
        <f ca="1">OFFSET(Assumptions!$B$6,U$1-1,0)*$E608</f>
        <v>9791591.5797723811</v>
      </c>
      <c r="V608" s="21">
        <f ca="1">OFFSET(Assumptions!$B$6,V$1-1,0)*$E608</f>
        <v>12239489.474715479</v>
      </c>
      <c r="W608" s="21">
        <f ca="1">OFFSET(Assumptions!$B$6,W$1-1,0)*$E608</f>
        <v>6119744.7373577394</v>
      </c>
      <c r="X608" s="21">
        <f ca="1">OFFSET(Assumptions!$B$6,X$1-1,0)*$E608</f>
        <v>0</v>
      </c>
      <c r="Y608" s="21">
        <f ca="1">OFFSET(Assumptions!$B$6,Y$1-1,0)*$E608</f>
        <v>0</v>
      </c>
      <c r="Z608" s="21">
        <f ca="1">OFFSET(Assumptions!$B$6,Z$1-1,0)*$E608</f>
        <v>24478978.949430957</v>
      </c>
      <c r="AA608" s="21">
        <f ca="1">OFFSET(Assumptions!$B$6,AA$1-1,0)*$E608</f>
        <v>24478978.949430957</v>
      </c>
      <c r="AB608" s="21">
        <f ca="1">OFFSET(Assumptions!$B$6,AB$1-1,0)*$E608</f>
        <v>45286111.056447268</v>
      </c>
      <c r="AC608" s="24">
        <f t="shared" si="135"/>
        <v>0</v>
      </c>
      <c r="AD608" s="24">
        <f t="shared" si="138"/>
        <v>0</v>
      </c>
      <c r="AE608" s="24">
        <f t="shared" si="138"/>
        <v>0</v>
      </c>
      <c r="AF608" s="24">
        <f t="shared" si="138"/>
        <v>0</v>
      </c>
      <c r="AG608" s="24">
        <f t="shared" si="137"/>
        <v>0</v>
      </c>
      <c r="AH608" s="24">
        <f t="shared" si="137"/>
        <v>0</v>
      </c>
      <c r="AI608" s="24">
        <f t="shared" si="137"/>
        <v>0</v>
      </c>
      <c r="AJ608" s="24">
        <f t="shared" si="133"/>
        <v>0</v>
      </c>
      <c r="AK608" s="26">
        <f t="shared" ca="1" si="134"/>
        <v>-1.1653949071297465E-3</v>
      </c>
      <c r="AL608" s="34">
        <f t="shared" ca="1" si="136"/>
        <v>0.22321279237195646</v>
      </c>
    </row>
    <row r="609" spans="1:38" x14ac:dyDescent="0.25">
      <c r="A609" s="4">
        <f t="shared" si="125"/>
        <v>7</v>
      </c>
      <c r="B609" s="4">
        <f t="shared" si="126"/>
        <v>2014</v>
      </c>
      <c r="C609" s="9">
        <v>41848</v>
      </c>
      <c r="D609" s="12">
        <f ca="1">(1+Returns!E609)*D608</f>
        <v>121975575.80184025</v>
      </c>
      <c r="E609" s="12">
        <f t="shared" ca="1" si="127"/>
        <v>122460211.92731133</v>
      </c>
      <c r="F609" s="12">
        <f t="shared" ca="1" si="128"/>
        <v>122382713.20213878</v>
      </c>
      <c r="G609" s="14">
        <f ca="1">G608*(1+Returns!G609)+AC609</f>
        <v>9771559.207794765</v>
      </c>
      <c r="H609" s="14">
        <f ca="1">H608*(1+Returns!H609)+AD609</f>
        <v>12272042.583685584</v>
      </c>
      <c r="I609" s="14">
        <f ca="1">I608*(1+Returns!I609)+AE609</f>
        <v>6138378.9179191953</v>
      </c>
      <c r="J609" s="14">
        <f ca="1">J608*(1+Returns!J609)+AF609</f>
        <v>0</v>
      </c>
      <c r="K609" s="14">
        <f ca="1">K608*(1+Returns!K609)+AG609</f>
        <v>0</v>
      </c>
      <c r="L609" s="14">
        <f ca="1">L608*(1+Returns!L609)+AH609</f>
        <v>24543139.822459955</v>
      </c>
      <c r="M609" s="14">
        <f ca="1">M608*(1+Returns!M609)+AI609</f>
        <v>24547862.367500562</v>
      </c>
      <c r="N609" s="14">
        <f ca="1">N608*(1+Returns!N609)+AJ609-R609-T609</f>
        <v>45187229.027951278</v>
      </c>
      <c r="O609" s="17">
        <f ca="1">(Assumptions!$B$16 / 252)*F608</f>
        <v>3883.2152138792412</v>
      </c>
      <c r="P609" s="17">
        <f t="shared" ca="1" si="129"/>
        <v>77498.725172552862</v>
      </c>
      <c r="Q609" s="16">
        <f t="shared" si="130"/>
        <v>0</v>
      </c>
      <c r="R609" s="17">
        <f t="shared" si="131"/>
        <v>0</v>
      </c>
      <c r="S609" s="19">
        <f t="shared" si="132"/>
        <v>0</v>
      </c>
      <c r="T609" s="20">
        <f ca="1">IF(AND(S609=1,F608&gt;D608),[1]Assumptions!$B$19*(F608-D608),0)</f>
        <v>0</v>
      </c>
      <c r="U609" s="21">
        <f ca="1">OFFSET(Assumptions!$B$6,U$1-1,0)*$E609</f>
        <v>9796816.9541849066</v>
      </c>
      <c r="V609" s="21">
        <f ca="1">OFFSET(Assumptions!$B$6,V$1-1,0)*$E609</f>
        <v>12246021.192731135</v>
      </c>
      <c r="W609" s="21">
        <f ca="1">OFFSET(Assumptions!$B$6,W$1-1,0)*$E609</f>
        <v>6123010.5963655673</v>
      </c>
      <c r="X609" s="21">
        <f ca="1">OFFSET(Assumptions!$B$6,X$1-1,0)*$E609</f>
        <v>0</v>
      </c>
      <c r="Y609" s="21">
        <f ca="1">OFFSET(Assumptions!$B$6,Y$1-1,0)*$E609</f>
        <v>0</v>
      </c>
      <c r="Z609" s="21">
        <f ca="1">OFFSET(Assumptions!$B$6,Z$1-1,0)*$E609</f>
        <v>24492042.385462269</v>
      </c>
      <c r="AA609" s="21">
        <f ca="1">OFFSET(Assumptions!$B$6,AA$1-1,0)*$E609</f>
        <v>24492042.385462269</v>
      </c>
      <c r="AB609" s="21">
        <f ca="1">OFFSET(Assumptions!$B$6,AB$1-1,0)*$E609</f>
        <v>45310278.41310519</v>
      </c>
      <c r="AC609" s="24">
        <f t="shared" si="135"/>
        <v>0</v>
      </c>
      <c r="AD609" s="24">
        <f t="shared" si="138"/>
        <v>0</v>
      </c>
      <c r="AE609" s="24">
        <f t="shared" si="138"/>
        <v>0</v>
      </c>
      <c r="AF609" s="24">
        <f t="shared" si="138"/>
        <v>0</v>
      </c>
      <c r="AG609" s="24">
        <f t="shared" si="137"/>
        <v>0</v>
      </c>
      <c r="AH609" s="24">
        <f t="shared" si="137"/>
        <v>0</v>
      </c>
      <c r="AI609" s="24">
        <f t="shared" si="137"/>
        <v>0</v>
      </c>
      <c r="AJ609" s="24">
        <f t="shared" si="133"/>
        <v>0</v>
      </c>
      <c r="AK609" s="26">
        <f t="shared" ca="1" si="134"/>
        <v>5.0223448712927166E-4</v>
      </c>
      <c r="AL609" s="34">
        <f t="shared" ca="1" si="136"/>
        <v>0.22382713202138338</v>
      </c>
    </row>
    <row r="610" spans="1:38" x14ac:dyDescent="0.25">
      <c r="A610" s="4">
        <f t="shared" si="125"/>
        <v>7</v>
      </c>
      <c r="B610" s="4">
        <f t="shared" si="126"/>
        <v>2014</v>
      </c>
      <c r="C610" s="9">
        <v>41849</v>
      </c>
      <c r="D610" s="12">
        <f ca="1">(1+Returns!E610)*D609</f>
        <v>122025225.95997038</v>
      </c>
      <c r="E610" s="12">
        <f t="shared" ca="1" si="127"/>
        <v>122513688.37124105</v>
      </c>
      <c r="F610" s="12">
        <f t="shared" ca="1" si="128"/>
        <v>122432304.48057002</v>
      </c>
      <c r="G610" s="14">
        <f ca="1">G609*(1+Returns!G610)+AC610</f>
        <v>9777620.8778113462</v>
      </c>
      <c r="H610" s="14">
        <f ca="1">H609*(1+Returns!H610)+AD610</f>
        <v>12277274.77857352</v>
      </c>
      <c r="I610" s="14">
        <f ca="1">I609*(1+Returns!I610)+AE610</f>
        <v>6141113.9250743808</v>
      </c>
      <c r="J610" s="14">
        <f ca="1">J609*(1+Returns!J610)+AF610</f>
        <v>0</v>
      </c>
      <c r="K610" s="14">
        <f ca="1">K609*(1+Returns!K610)+AG610</f>
        <v>0</v>
      </c>
      <c r="L610" s="14">
        <f ca="1">L609*(1+Returns!L610)+AH610</f>
        <v>24553556.542112589</v>
      </c>
      <c r="M610" s="14">
        <f ca="1">M609*(1+Returns!M610)+AI610</f>
        <v>24558517.244265325</v>
      </c>
      <c r="N610" s="14">
        <f ca="1">N609*(1+Returns!N610)+AJ610-R610-T610</f>
        <v>45205605.003403887</v>
      </c>
      <c r="O610" s="17">
        <f ca="1">(Assumptions!$B$16 / 252)*F609</f>
        <v>3885.1654984805959</v>
      </c>
      <c r="P610" s="17">
        <f t="shared" ca="1" si="129"/>
        <v>81383.890671033456</v>
      </c>
      <c r="Q610" s="16">
        <f t="shared" si="130"/>
        <v>0</v>
      </c>
      <c r="R610" s="17">
        <f t="shared" si="131"/>
        <v>0</v>
      </c>
      <c r="S610" s="19">
        <f t="shared" si="132"/>
        <v>0</v>
      </c>
      <c r="T610" s="20">
        <f ca="1">IF(AND(S610=1,F609&gt;D609),[1]Assumptions!$B$19*(F609-D609),0)</f>
        <v>0</v>
      </c>
      <c r="U610" s="21">
        <f ca="1">OFFSET(Assumptions!$B$6,U$1-1,0)*$E610</f>
        <v>9801095.0696992837</v>
      </c>
      <c r="V610" s="21">
        <f ca="1">OFFSET(Assumptions!$B$6,V$1-1,0)*$E610</f>
        <v>12251368.837124106</v>
      </c>
      <c r="W610" s="21">
        <f ca="1">OFFSET(Assumptions!$B$6,W$1-1,0)*$E610</f>
        <v>6125684.4185620528</v>
      </c>
      <c r="X610" s="21">
        <f ca="1">OFFSET(Assumptions!$B$6,X$1-1,0)*$E610</f>
        <v>0</v>
      </c>
      <c r="Y610" s="21">
        <f ca="1">OFFSET(Assumptions!$B$6,Y$1-1,0)*$E610</f>
        <v>0</v>
      </c>
      <c r="Z610" s="21">
        <f ca="1">OFFSET(Assumptions!$B$6,Z$1-1,0)*$E610</f>
        <v>24502737.674248211</v>
      </c>
      <c r="AA610" s="21">
        <f ca="1">OFFSET(Assumptions!$B$6,AA$1-1,0)*$E610</f>
        <v>24502737.674248211</v>
      </c>
      <c r="AB610" s="21">
        <f ca="1">OFFSET(Assumptions!$B$6,AB$1-1,0)*$E610</f>
        <v>45330064.697359189</v>
      </c>
      <c r="AC610" s="24">
        <f t="shared" si="135"/>
        <v>0</v>
      </c>
      <c r="AD610" s="24">
        <f t="shared" si="138"/>
        <v>0</v>
      </c>
      <c r="AE610" s="24">
        <f t="shared" si="138"/>
        <v>0</v>
      </c>
      <c r="AF610" s="24">
        <f t="shared" si="138"/>
        <v>0</v>
      </c>
      <c r="AG610" s="24">
        <f t="shared" si="137"/>
        <v>0</v>
      </c>
      <c r="AH610" s="24">
        <f t="shared" si="137"/>
        <v>0</v>
      </c>
      <c r="AI610" s="24">
        <f t="shared" si="137"/>
        <v>0</v>
      </c>
      <c r="AJ610" s="24">
        <f t="shared" si="133"/>
        <v>0</v>
      </c>
      <c r="AK610" s="26">
        <f t="shared" ca="1" si="134"/>
        <v>4.0521473281374121E-4</v>
      </c>
      <c r="AL610" s="34">
        <f t="shared" ca="1" si="136"/>
        <v>0.22432304480569565</v>
      </c>
    </row>
    <row r="611" spans="1:38" x14ac:dyDescent="0.25">
      <c r="A611" s="4">
        <f t="shared" si="125"/>
        <v>7</v>
      </c>
      <c r="B611" s="4">
        <f t="shared" si="126"/>
        <v>2014</v>
      </c>
      <c r="C611" s="9">
        <v>41850</v>
      </c>
      <c r="D611" s="12">
        <f ca="1">(1+Returns!E611)*D610</f>
        <v>122074896.32819739</v>
      </c>
      <c r="E611" s="12">
        <f t="shared" ca="1" si="127"/>
        <v>122561437.08925596</v>
      </c>
      <c r="F611" s="12">
        <f t="shared" ca="1" si="128"/>
        <v>122476166.45876014</v>
      </c>
      <c r="G611" s="14">
        <f ca="1">G610*(1+Returns!G611)+AC611</f>
        <v>9777934.8539160285</v>
      </c>
      <c r="H611" s="14">
        <f ca="1">H610*(1+Returns!H611)+AD611</f>
        <v>12282509.204211811</v>
      </c>
      <c r="I611" s="14">
        <f ca="1">I610*(1+Returns!I611)+AE611</f>
        <v>6143850.1508353641</v>
      </c>
      <c r="J611" s="14">
        <f ca="1">J610*(1+Returns!J611)+AF611</f>
        <v>0</v>
      </c>
      <c r="K611" s="14">
        <f ca="1">K610*(1+Returns!K611)+AG611</f>
        <v>0</v>
      </c>
      <c r="L611" s="14">
        <f ca="1">L610*(1+Returns!L611)+AH611</f>
        <v>24563977.682880413</v>
      </c>
      <c r="M611" s="14">
        <f ca="1">M610*(1+Returns!M611)+AI611</f>
        <v>24569176.745726004</v>
      </c>
      <c r="N611" s="14">
        <f ca="1">N610*(1+Returns!N611)+AJ611-R611-T611</f>
        <v>45223988.451686345</v>
      </c>
      <c r="O611" s="17">
        <f ca="1">(Assumptions!$B$16 / 252)*F610</f>
        <v>3886.7398247800006</v>
      </c>
      <c r="P611" s="17">
        <f t="shared" ca="1" si="129"/>
        <v>85270.630495813457</v>
      </c>
      <c r="Q611" s="16">
        <f t="shared" si="130"/>
        <v>0</v>
      </c>
      <c r="R611" s="17">
        <f t="shared" si="131"/>
        <v>0</v>
      </c>
      <c r="S611" s="19">
        <f t="shared" si="132"/>
        <v>0</v>
      </c>
      <c r="T611" s="20">
        <f ca="1">IF(AND(S611=1,F610&gt;D610),[1]Assumptions!$B$19*(F610-D610),0)</f>
        <v>0</v>
      </c>
      <c r="U611" s="21">
        <f ca="1">OFFSET(Assumptions!$B$6,U$1-1,0)*$E611</f>
        <v>9804914.9671404772</v>
      </c>
      <c r="V611" s="21">
        <f ca="1">OFFSET(Assumptions!$B$6,V$1-1,0)*$E611</f>
        <v>12256143.708925597</v>
      </c>
      <c r="W611" s="21">
        <f ca="1">OFFSET(Assumptions!$B$6,W$1-1,0)*$E611</f>
        <v>6128071.8544627987</v>
      </c>
      <c r="X611" s="21">
        <f ca="1">OFFSET(Assumptions!$B$6,X$1-1,0)*$E611</f>
        <v>0</v>
      </c>
      <c r="Y611" s="21">
        <f ca="1">OFFSET(Assumptions!$B$6,Y$1-1,0)*$E611</f>
        <v>0</v>
      </c>
      <c r="Z611" s="21">
        <f ca="1">OFFSET(Assumptions!$B$6,Z$1-1,0)*$E611</f>
        <v>24512287.417851195</v>
      </c>
      <c r="AA611" s="21">
        <f ca="1">OFFSET(Assumptions!$B$6,AA$1-1,0)*$E611</f>
        <v>24512287.417851195</v>
      </c>
      <c r="AB611" s="21">
        <f ca="1">OFFSET(Assumptions!$B$6,AB$1-1,0)*$E611</f>
        <v>45347731.723024704</v>
      </c>
      <c r="AC611" s="24">
        <f t="shared" si="135"/>
        <v>0</v>
      </c>
      <c r="AD611" s="24">
        <f t="shared" si="138"/>
        <v>0</v>
      </c>
      <c r="AE611" s="24">
        <f t="shared" si="138"/>
        <v>0</v>
      </c>
      <c r="AF611" s="24">
        <f t="shared" si="138"/>
        <v>0</v>
      </c>
      <c r="AG611" s="24">
        <f t="shared" si="137"/>
        <v>0</v>
      </c>
      <c r="AH611" s="24">
        <f t="shared" si="137"/>
        <v>0</v>
      </c>
      <c r="AI611" s="24">
        <f t="shared" si="137"/>
        <v>0</v>
      </c>
      <c r="AJ611" s="24">
        <f t="shared" si="133"/>
        <v>0</v>
      </c>
      <c r="AK611" s="26">
        <f t="shared" ca="1" si="134"/>
        <v>3.5825494240437905E-4</v>
      </c>
      <c r="AL611" s="34">
        <f t="shared" ca="1" si="136"/>
        <v>0.22476166458759694</v>
      </c>
    </row>
    <row r="612" spans="1:38" x14ac:dyDescent="0.25">
      <c r="A612" s="4">
        <f t="shared" si="125"/>
        <v>7</v>
      </c>
      <c r="B612" s="4">
        <f t="shared" si="126"/>
        <v>2014</v>
      </c>
      <c r="C612" s="9">
        <v>41851</v>
      </c>
      <c r="D612" s="12">
        <f ca="1">(1+Returns!E612)*D611</f>
        <v>122124586.91474777</v>
      </c>
      <c r="E612" s="12">
        <f t="shared" ca="1" si="127"/>
        <v>122581477.7517345</v>
      </c>
      <c r="F612" s="12">
        <f t="shared" ca="1" si="128"/>
        <v>122492318.98897015</v>
      </c>
      <c r="G612" s="14">
        <f ca="1">G611*(1+Returns!G612)+AC612</f>
        <v>9750520.7980704959</v>
      </c>
      <c r="H612" s="14">
        <f ca="1">H611*(1+Returns!H612)+AD612</f>
        <v>12287745.861551538</v>
      </c>
      <c r="I612" s="14">
        <f ca="1">I611*(1+Returns!I612)+AE612</f>
        <v>6146587.5957451062</v>
      </c>
      <c r="J612" s="14">
        <f ca="1">J611*(1+Returns!J612)+AF612</f>
        <v>0</v>
      </c>
      <c r="K612" s="14">
        <f ca="1">K611*(1+Returns!K612)+AG612</f>
        <v>0</v>
      </c>
      <c r="L612" s="14">
        <f ca="1">L611*(1+Returns!L612)+AH612</f>
        <v>24574403.246639859</v>
      </c>
      <c r="M612" s="14">
        <f ca="1">M611*(1+Returns!M612)+AI612</f>
        <v>24579840.873889927</v>
      </c>
      <c r="N612" s="14">
        <f ca="1">N611*(1+Returns!N612)+AJ612-R612-T612</f>
        <v>45242379.375837572</v>
      </c>
      <c r="O612" s="17">
        <f ca="1">(Assumptions!$B$16 / 252)*F611</f>
        <v>3888.1322685320679</v>
      </c>
      <c r="P612" s="17">
        <f t="shared" ca="1" si="129"/>
        <v>89158.76276434552</v>
      </c>
      <c r="Q612" s="16">
        <f t="shared" si="130"/>
        <v>0</v>
      </c>
      <c r="R612" s="17">
        <f t="shared" si="131"/>
        <v>0</v>
      </c>
      <c r="S612" s="19">
        <f t="shared" si="132"/>
        <v>0</v>
      </c>
      <c r="T612" s="20">
        <f ca="1">IF(AND(S612=1,F611&gt;D611),[1]Assumptions!$B$19*(F611-D611),0)</f>
        <v>0</v>
      </c>
      <c r="U612" s="21">
        <f ca="1">OFFSET(Assumptions!$B$6,U$1-1,0)*$E612</f>
        <v>9806518.2201387603</v>
      </c>
      <c r="V612" s="21">
        <f ca="1">OFFSET(Assumptions!$B$6,V$1-1,0)*$E612</f>
        <v>12258147.77517345</v>
      </c>
      <c r="W612" s="21">
        <f ca="1">OFFSET(Assumptions!$B$6,W$1-1,0)*$E612</f>
        <v>6129073.8875867249</v>
      </c>
      <c r="X612" s="21">
        <f ca="1">OFFSET(Assumptions!$B$6,X$1-1,0)*$E612</f>
        <v>0</v>
      </c>
      <c r="Y612" s="21">
        <f ca="1">OFFSET(Assumptions!$B$6,Y$1-1,0)*$E612</f>
        <v>0</v>
      </c>
      <c r="Z612" s="21">
        <f ca="1">OFFSET(Assumptions!$B$6,Z$1-1,0)*$E612</f>
        <v>24516295.5503469</v>
      </c>
      <c r="AA612" s="21">
        <f ca="1">OFFSET(Assumptions!$B$6,AA$1-1,0)*$E612</f>
        <v>24516295.5503469</v>
      </c>
      <c r="AB612" s="21">
        <f ca="1">OFFSET(Assumptions!$B$6,AB$1-1,0)*$E612</f>
        <v>45355146.768141761</v>
      </c>
      <c r="AC612" s="24">
        <f t="shared" si="135"/>
        <v>0</v>
      </c>
      <c r="AD612" s="24">
        <f t="shared" si="138"/>
        <v>0</v>
      </c>
      <c r="AE612" s="24">
        <f t="shared" si="138"/>
        <v>0</v>
      </c>
      <c r="AF612" s="24">
        <f t="shared" si="138"/>
        <v>0</v>
      </c>
      <c r="AG612" s="24">
        <f t="shared" si="137"/>
        <v>0</v>
      </c>
      <c r="AH612" s="24">
        <f t="shared" si="137"/>
        <v>0</v>
      </c>
      <c r="AI612" s="24">
        <f t="shared" si="137"/>
        <v>0</v>
      </c>
      <c r="AJ612" s="24">
        <f t="shared" si="133"/>
        <v>0</v>
      </c>
      <c r="AK612" s="26">
        <f t="shared" ca="1" si="134"/>
        <v>1.3188304857214561E-4</v>
      </c>
      <c r="AL612" s="34">
        <f t="shared" ca="1" si="136"/>
        <v>0.22492318988969706</v>
      </c>
    </row>
    <row r="613" spans="1:38" x14ac:dyDescent="0.25">
      <c r="A613" s="4">
        <f t="shared" si="125"/>
        <v>8</v>
      </c>
      <c r="B613" s="4">
        <f t="shared" si="126"/>
        <v>2014</v>
      </c>
      <c r="C613" s="9">
        <v>41852</v>
      </c>
      <c r="D613" s="12">
        <f ca="1">(1+Returns!E613)*D612</f>
        <v>122174297.72785142</v>
      </c>
      <c r="E613" s="12">
        <f t="shared" ca="1" si="127"/>
        <v>122527251.93641661</v>
      </c>
      <c r="F613" s="12">
        <f t="shared" ca="1" si="128"/>
        <v>122523363.29136935</v>
      </c>
      <c r="G613" s="14">
        <f ca="1">G612*(1+Returns!G613)+AC613</f>
        <v>9793976.4644270372</v>
      </c>
      <c r="H613" s="14">
        <f ca="1">H612*(1+Returns!H613)+AD613</f>
        <v>12263386.665166102</v>
      </c>
      <c r="I613" s="14">
        <f ca="1">I612*(1+Returns!I613)+AE613</f>
        <v>6131812.5521884272</v>
      </c>
      <c r="J613" s="14">
        <f ca="1">J612*(1+Returns!J613)+AF613</f>
        <v>0</v>
      </c>
      <c r="K613" s="14">
        <f ca="1">K612*(1+Returns!K613)+AG613</f>
        <v>0</v>
      </c>
      <c r="L613" s="14">
        <f ca="1">L612*(1+Returns!L613)+AH613</f>
        <v>24526725.538975198</v>
      </c>
      <c r="M613" s="14">
        <f ca="1">M612*(1+Returns!M613)+AI613</f>
        <v>24526964.307222266</v>
      </c>
      <c r="N613" s="14">
        <f ca="1">N612*(1+Returns!N613)+AJ613-R613-T613</f>
        <v>45284386.40843758</v>
      </c>
      <c r="O613" s="17">
        <f ca="1">(Assumptions!$B$16 / 252)*F612</f>
        <v>3888.6450472688934</v>
      </c>
      <c r="P613" s="17">
        <f t="shared" ca="1" si="129"/>
        <v>3888.6450472688884</v>
      </c>
      <c r="Q613" s="16">
        <f t="shared" si="130"/>
        <v>1</v>
      </c>
      <c r="R613" s="17">
        <f t="shared" ca="1" si="131"/>
        <v>89158.76276434552</v>
      </c>
      <c r="S613" s="19">
        <f t="shared" si="132"/>
        <v>0</v>
      </c>
      <c r="T613" s="20">
        <f ca="1">IF(AND(S613=1,F612&gt;D612),[1]Assumptions!$B$19*(F612-D612),0)</f>
        <v>0</v>
      </c>
      <c r="U613" s="21">
        <f ca="1">OFFSET(Assumptions!$B$6,U$1-1,0)*$E613</f>
        <v>9802180.1549133286</v>
      </c>
      <c r="V613" s="21">
        <f ca="1">OFFSET(Assumptions!$B$6,V$1-1,0)*$E613</f>
        <v>12252725.193641663</v>
      </c>
      <c r="W613" s="21">
        <f ca="1">OFFSET(Assumptions!$B$6,W$1-1,0)*$E613</f>
        <v>6126362.5968208313</v>
      </c>
      <c r="X613" s="21">
        <f ca="1">OFFSET(Assumptions!$B$6,X$1-1,0)*$E613</f>
        <v>0</v>
      </c>
      <c r="Y613" s="21">
        <f ca="1">OFFSET(Assumptions!$B$6,Y$1-1,0)*$E613</f>
        <v>0</v>
      </c>
      <c r="Z613" s="21">
        <f ca="1">OFFSET(Assumptions!$B$6,Z$1-1,0)*$E613</f>
        <v>24505450.387283325</v>
      </c>
      <c r="AA613" s="21">
        <f ca="1">OFFSET(Assumptions!$B$6,AA$1-1,0)*$E613</f>
        <v>24505450.387283325</v>
      </c>
      <c r="AB613" s="21">
        <f ca="1">OFFSET(Assumptions!$B$6,AB$1-1,0)*$E613</f>
        <v>45335083.216474146</v>
      </c>
      <c r="AC613" s="24">
        <f t="shared" ca="1" si="135"/>
        <v>55997.422068264335</v>
      </c>
      <c r="AD613" s="24">
        <f t="shared" ca="1" si="138"/>
        <v>-29598.086378088221</v>
      </c>
      <c r="AE613" s="24">
        <f t="shared" ca="1" si="138"/>
        <v>-17513.708158381283</v>
      </c>
      <c r="AF613" s="24">
        <f t="shared" ca="1" si="138"/>
        <v>0</v>
      </c>
      <c r="AG613" s="24">
        <f t="shared" ca="1" si="137"/>
        <v>0</v>
      </c>
      <c r="AH613" s="24">
        <f t="shared" ca="1" si="137"/>
        <v>-58107.696292959154</v>
      </c>
      <c r="AI613" s="24">
        <f t="shared" ca="1" si="137"/>
        <v>-63545.323543027043</v>
      </c>
      <c r="AJ613" s="24">
        <f t="shared" ca="1" si="133"/>
        <v>112767.39230419137</v>
      </c>
      <c r="AK613" s="26">
        <f t="shared" ca="1" si="134"/>
        <v>2.5343876787897734E-4</v>
      </c>
      <c r="AL613" s="34">
        <f t="shared" ca="1" si="136"/>
        <v>0.22523363291368903</v>
      </c>
    </row>
    <row r="614" spans="1:38" x14ac:dyDescent="0.25">
      <c r="A614" s="4">
        <f t="shared" si="125"/>
        <v>8</v>
      </c>
      <c r="B614" s="4">
        <f t="shared" si="126"/>
        <v>2014</v>
      </c>
      <c r="C614" s="9">
        <v>41855</v>
      </c>
      <c r="D614" s="12">
        <f ca="1">(1+Returns!E614)*D613</f>
        <v>122224028.77574153</v>
      </c>
      <c r="E614" s="12">
        <f t="shared" ca="1" si="127"/>
        <v>122493415.54158142</v>
      </c>
      <c r="F614" s="12">
        <f t="shared" ca="1" si="128"/>
        <v>122485637.26595348</v>
      </c>
      <c r="G614" s="14">
        <f ca="1">G613*(1+Returns!G614)+AC614</f>
        <v>9712708.438850997</v>
      </c>
      <c r="H614" s="14">
        <f ca="1">H613*(1+Returns!H614)+AD614</f>
        <v>12268615.169596454</v>
      </c>
      <c r="I614" s="14">
        <f ca="1">I613*(1+Returns!I614)+AE614</f>
        <v>6134544.6336432779</v>
      </c>
      <c r="J614" s="14">
        <f ca="1">J613*(1+Returns!J614)+AF614</f>
        <v>0</v>
      </c>
      <c r="K614" s="14">
        <f ca="1">K613*(1+Returns!K614)+AG614</f>
        <v>0</v>
      </c>
      <c r="L614" s="14">
        <f ca="1">L613*(1+Returns!L614)+AH614</f>
        <v>24537135.291997213</v>
      </c>
      <c r="M614" s="14">
        <f ca="1">M613*(1+Returns!M614)+AI614</f>
        <v>24537610.113288589</v>
      </c>
      <c r="N614" s="14">
        <f ca="1">N613*(1+Returns!N614)+AJ614-R614-T614</f>
        <v>45302801.894204877</v>
      </c>
      <c r="O614" s="17">
        <f ca="1">(Assumptions!$B$16 / 252)*F613</f>
        <v>3889.6305806783917</v>
      </c>
      <c r="P614" s="17">
        <f t="shared" ca="1" si="129"/>
        <v>7778.2756279472796</v>
      </c>
      <c r="Q614" s="16">
        <f t="shared" si="130"/>
        <v>0</v>
      </c>
      <c r="R614" s="17">
        <f t="shared" si="131"/>
        <v>0</v>
      </c>
      <c r="S614" s="19">
        <f t="shared" si="132"/>
        <v>0</v>
      </c>
      <c r="T614" s="20">
        <f ca="1">IF(AND(S614=1,F613&gt;D613),[1]Assumptions!$B$19*(F613-D613),0)</f>
        <v>0</v>
      </c>
      <c r="U614" s="21">
        <f ca="1">OFFSET(Assumptions!$B$6,U$1-1,0)*$E614</f>
        <v>9799473.2433265131</v>
      </c>
      <c r="V614" s="21">
        <f ca="1">OFFSET(Assumptions!$B$6,V$1-1,0)*$E614</f>
        <v>12249341.554158144</v>
      </c>
      <c r="W614" s="21">
        <f ca="1">OFFSET(Assumptions!$B$6,W$1-1,0)*$E614</f>
        <v>6124670.7770790718</v>
      </c>
      <c r="X614" s="21">
        <f ca="1">OFFSET(Assumptions!$B$6,X$1-1,0)*$E614</f>
        <v>0</v>
      </c>
      <c r="Y614" s="21">
        <f ca="1">OFFSET(Assumptions!$B$6,Y$1-1,0)*$E614</f>
        <v>0</v>
      </c>
      <c r="Z614" s="21">
        <f ca="1">OFFSET(Assumptions!$B$6,Z$1-1,0)*$E614</f>
        <v>24498683.108316287</v>
      </c>
      <c r="AA614" s="21">
        <f ca="1">OFFSET(Assumptions!$B$6,AA$1-1,0)*$E614</f>
        <v>24498683.108316287</v>
      </c>
      <c r="AB614" s="21">
        <f ca="1">OFFSET(Assumptions!$B$6,AB$1-1,0)*$E614</f>
        <v>45322563.750385128</v>
      </c>
      <c r="AC614" s="24">
        <f t="shared" si="135"/>
        <v>0</v>
      </c>
      <c r="AD614" s="24">
        <f t="shared" si="138"/>
        <v>0</v>
      </c>
      <c r="AE614" s="24">
        <f t="shared" si="138"/>
        <v>0</v>
      </c>
      <c r="AF614" s="24">
        <f t="shared" si="138"/>
        <v>0</v>
      </c>
      <c r="AG614" s="24">
        <f t="shared" si="137"/>
        <v>0</v>
      </c>
      <c r="AH614" s="24">
        <f t="shared" si="137"/>
        <v>0</v>
      </c>
      <c r="AI614" s="24">
        <f t="shared" si="137"/>
        <v>0</v>
      </c>
      <c r="AJ614" s="24">
        <f t="shared" si="133"/>
        <v>0</v>
      </c>
      <c r="AK614" s="26">
        <f t="shared" ca="1" si="134"/>
        <v>-3.0790882981357459E-4</v>
      </c>
      <c r="AL614" s="34">
        <f t="shared" ca="1" si="136"/>
        <v>0.22485637265953029</v>
      </c>
    </row>
    <row r="615" spans="1:38" x14ac:dyDescent="0.25">
      <c r="A615" s="4">
        <f t="shared" si="125"/>
        <v>8</v>
      </c>
      <c r="B615" s="4">
        <f t="shared" si="126"/>
        <v>2014</v>
      </c>
      <c r="C615" s="9">
        <v>41856</v>
      </c>
      <c r="D615" s="12">
        <f ca="1">(1+Returns!E615)*D614</f>
        <v>122273824.06730506</v>
      </c>
      <c r="E615" s="12">
        <f t="shared" ca="1" si="127"/>
        <v>122579208.19545956</v>
      </c>
      <c r="F615" s="12">
        <f t="shared" ca="1" si="128"/>
        <v>122567541.48690253</v>
      </c>
      <c r="G615" s="14">
        <f ca="1">G614*(1+Returns!G615)+AC615</f>
        <v>9751007.5936141703</v>
      </c>
      <c r="H615" s="14">
        <f ca="1">H614*(1+Returns!H615)+AD615</f>
        <v>12273850.518328028</v>
      </c>
      <c r="I615" s="14">
        <f ca="1">I614*(1+Returns!I615)+AE615</f>
        <v>6137280.3383127907</v>
      </c>
      <c r="J615" s="14">
        <f ca="1">J614*(1+Returns!J615)+AF615</f>
        <v>0</v>
      </c>
      <c r="K615" s="14">
        <f ca="1">K614*(1+Returns!K615)+AG615</f>
        <v>0</v>
      </c>
      <c r="L615" s="14">
        <f ca="1">L614*(1+Returns!L615)+AH615</f>
        <v>24547558.653878685</v>
      </c>
      <c r="M615" s="14">
        <f ca="1">M614*(1+Returns!M615)+AI615</f>
        <v>24548269.928174209</v>
      </c>
      <c r="N615" s="14">
        <f ca="1">N614*(1+Returns!N615)+AJ615-R615-T615</f>
        <v>45321241.163151681</v>
      </c>
      <c r="O615" s="17">
        <f ca="1">(Assumptions!$B$16 / 252)*F614</f>
        <v>3888.4329290778883</v>
      </c>
      <c r="P615" s="17">
        <f t="shared" ca="1" si="129"/>
        <v>11666.708557025167</v>
      </c>
      <c r="Q615" s="16">
        <f t="shared" si="130"/>
        <v>0</v>
      </c>
      <c r="R615" s="17">
        <f t="shared" si="131"/>
        <v>0</v>
      </c>
      <c r="S615" s="19">
        <f t="shared" si="132"/>
        <v>0</v>
      </c>
      <c r="T615" s="20">
        <f ca="1">IF(AND(S615=1,F614&gt;D614),[1]Assumptions!$B$19*(F614-D614),0)</f>
        <v>0</v>
      </c>
      <c r="U615" s="21">
        <f ca="1">OFFSET(Assumptions!$B$6,U$1-1,0)*$E615</f>
        <v>9806336.6556367651</v>
      </c>
      <c r="V615" s="21">
        <f ca="1">OFFSET(Assumptions!$B$6,V$1-1,0)*$E615</f>
        <v>12257920.819545956</v>
      </c>
      <c r="W615" s="21">
        <f ca="1">OFFSET(Assumptions!$B$6,W$1-1,0)*$E615</f>
        <v>6128960.4097729782</v>
      </c>
      <c r="X615" s="21">
        <f ca="1">OFFSET(Assumptions!$B$6,X$1-1,0)*$E615</f>
        <v>0</v>
      </c>
      <c r="Y615" s="21">
        <f ca="1">OFFSET(Assumptions!$B$6,Y$1-1,0)*$E615</f>
        <v>0</v>
      </c>
      <c r="Z615" s="21">
        <f ca="1">OFFSET(Assumptions!$B$6,Z$1-1,0)*$E615</f>
        <v>24515841.639091913</v>
      </c>
      <c r="AA615" s="21">
        <f ca="1">OFFSET(Assumptions!$B$6,AA$1-1,0)*$E615</f>
        <v>24515841.639091913</v>
      </c>
      <c r="AB615" s="21">
        <f ca="1">OFFSET(Assumptions!$B$6,AB$1-1,0)*$E615</f>
        <v>45354307.032320037</v>
      </c>
      <c r="AC615" s="24">
        <f t="shared" si="135"/>
        <v>0</v>
      </c>
      <c r="AD615" s="24">
        <f t="shared" si="138"/>
        <v>0</v>
      </c>
      <c r="AE615" s="24">
        <f t="shared" si="138"/>
        <v>0</v>
      </c>
      <c r="AF615" s="24">
        <f t="shared" si="138"/>
        <v>0</v>
      </c>
      <c r="AG615" s="24">
        <f t="shared" si="137"/>
        <v>0</v>
      </c>
      <c r="AH615" s="24">
        <f t="shared" si="137"/>
        <v>0</v>
      </c>
      <c r="AI615" s="24">
        <f t="shared" si="137"/>
        <v>0</v>
      </c>
      <c r="AJ615" s="24">
        <f t="shared" si="133"/>
        <v>0</v>
      </c>
      <c r="AK615" s="26">
        <f t="shared" ca="1" si="134"/>
        <v>6.6868428639699218E-4</v>
      </c>
      <c r="AL615" s="34">
        <f t="shared" ca="1" si="136"/>
        <v>0.22567541486902098</v>
      </c>
    </row>
    <row r="616" spans="1:38" x14ac:dyDescent="0.25">
      <c r="A616" s="4">
        <f t="shared" si="125"/>
        <v>8</v>
      </c>
      <c r="B616" s="4">
        <f t="shared" si="126"/>
        <v>2014</v>
      </c>
      <c r="C616" s="9">
        <v>41857</v>
      </c>
      <c r="D616" s="12">
        <f ca="1">(1+Returns!E616)*D615</f>
        <v>122323639.64596832</v>
      </c>
      <c r="E616" s="12">
        <f t="shared" ca="1" si="127"/>
        <v>122878081.01703444</v>
      </c>
      <c r="F616" s="12">
        <f t="shared" ca="1" si="128"/>
        <v>122862523.27541433</v>
      </c>
      <c r="G616" s="14">
        <f ca="1">G615*(1+Returns!G616)+AC616</f>
        <v>10002366.89806281</v>
      </c>
      <c r="H616" s="14">
        <f ca="1">H615*(1+Returns!H616)+AD616</f>
        <v>12279088.101123998</v>
      </c>
      <c r="I616" s="14">
        <f ca="1">I615*(1+Returns!I616)+AE616</f>
        <v>6140017.2629718035</v>
      </c>
      <c r="J616" s="14">
        <f ca="1">J615*(1+Returns!J616)+AF616</f>
        <v>0</v>
      </c>
      <c r="K616" s="14">
        <f ca="1">K615*(1+Returns!K616)+AG616</f>
        <v>0</v>
      </c>
      <c r="L616" s="14">
        <f ca="1">L615*(1+Returns!L616)+AH616</f>
        <v>24557986.44359868</v>
      </c>
      <c r="M616" s="14">
        <f ca="1">M615*(1+Returns!M616)+AI616</f>
        <v>24558934.373977546</v>
      </c>
      <c r="N616" s="14">
        <f ca="1">N615*(1+Returns!N616)+AJ616-R616-T616</f>
        <v>45339687.937299602</v>
      </c>
      <c r="O616" s="17">
        <f ca="1">(Assumptions!$B$16 / 252)*F615</f>
        <v>3891.033063076271</v>
      </c>
      <c r="P616" s="17">
        <f t="shared" ca="1" si="129"/>
        <v>15557.741620101438</v>
      </c>
      <c r="Q616" s="16">
        <f t="shared" si="130"/>
        <v>0</v>
      </c>
      <c r="R616" s="17">
        <f t="shared" si="131"/>
        <v>0</v>
      </c>
      <c r="S616" s="19">
        <f t="shared" si="132"/>
        <v>0</v>
      </c>
      <c r="T616" s="20">
        <f ca="1">IF(AND(S616=1,F615&gt;D615),[1]Assumptions!$B$19*(F615-D615),0)</f>
        <v>0</v>
      </c>
      <c r="U616" s="21">
        <f ca="1">OFFSET(Assumptions!$B$6,U$1-1,0)*$E616</f>
        <v>9830246.4813627563</v>
      </c>
      <c r="V616" s="21">
        <f ca="1">OFFSET(Assumptions!$B$6,V$1-1,0)*$E616</f>
        <v>12287808.101703444</v>
      </c>
      <c r="W616" s="21">
        <f ca="1">OFFSET(Assumptions!$B$6,W$1-1,0)*$E616</f>
        <v>6143904.0508517222</v>
      </c>
      <c r="X616" s="21">
        <f ca="1">OFFSET(Assumptions!$B$6,X$1-1,0)*$E616</f>
        <v>0</v>
      </c>
      <c r="Y616" s="21">
        <f ca="1">OFFSET(Assumptions!$B$6,Y$1-1,0)*$E616</f>
        <v>0</v>
      </c>
      <c r="Z616" s="21">
        <f ca="1">OFFSET(Assumptions!$B$6,Z$1-1,0)*$E616</f>
        <v>24575616.203406889</v>
      </c>
      <c r="AA616" s="21">
        <f ca="1">OFFSET(Assumptions!$B$6,AA$1-1,0)*$E616</f>
        <v>24575616.203406889</v>
      </c>
      <c r="AB616" s="21">
        <f ca="1">OFFSET(Assumptions!$B$6,AB$1-1,0)*$E616</f>
        <v>45464889.976302743</v>
      </c>
      <c r="AC616" s="24">
        <f t="shared" si="135"/>
        <v>0</v>
      </c>
      <c r="AD616" s="24">
        <f t="shared" si="138"/>
        <v>0</v>
      </c>
      <c r="AE616" s="24">
        <f t="shared" si="138"/>
        <v>0</v>
      </c>
      <c r="AF616" s="24">
        <f t="shared" si="138"/>
        <v>0</v>
      </c>
      <c r="AG616" s="24">
        <f t="shared" si="137"/>
        <v>0</v>
      </c>
      <c r="AH616" s="24">
        <f t="shared" si="137"/>
        <v>0</v>
      </c>
      <c r="AI616" s="24">
        <f t="shared" si="137"/>
        <v>0</v>
      </c>
      <c r="AJ616" s="24">
        <f t="shared" si="133"/>
        <v>0</v>
      </c>
      <c r="AK616" s="26">
        <f t="shared" ca="1" si="134"/>
        <v>2.4066876510149271E-3</v>
      </c>
      <c r="AL616" s="34">
        <f t="shared" ca="1" si="136"/>
        <v>0.22862523275413893</v>
      </c>
    </row>
    <row r="617" spans="1:38" x14ac:dyDescent="0.25">
      <c r="A617" s="4">
        <f t="shared" si="125"/>
        <v>8</v>
      </c>
      <c r="B617" s="4">
        <f t="shared" si="126"/>
        <v>2014</v>
      </c>
      <c r="C617" s="9">
        <v>41858</v>
      </c>
      <c r="D617" s="12">
        <f ca="1">(1+Returns!E617)*D616</f>
        <v>122373475.51999648</v>
      </c>
      <c r="E617" s="12">
        <f t="shared" ca="1" si="127"/>
        <v>122853929.77350758</v>
      </c>
      <c r="F617" s="12">
        <f t="shared" ca="1" si="128"/>
        <v>122834471.63432318</v>
      </c>
      <c r="G617" s="14">
        <f ca="1">G616*(1+Returns!G617)+AC617</f>
        <v>9930682.1109535508</v>
      </c>
      <c r="H617" s="14">
        <f ca="1">H616*(1+Returns!H617)+AD617</f>
        <v>12284327.9189377</v>
      </c>
      <c r="I617" s="14">
        <f ca="1">I616*(1+Returns!I617)+AE617</f>
        <v>6142755.4081643708</v>
      </c>
      <c r="J617" s="14">
        <f ca="1">J616*(1+Returns!J617)+AF617</f>
        <v>0</v>
      </c>
      <c r="K617" s="14">
        <f ca="1">K616*(1+Returns!K617)+AG617</f>
        <v>0</v>
      </c>
      <c r="L617" s="14">
        <f ca="1">L616*(1+Returns!L617)+AH617</f>
        <v>24568418.663038142</v>
      </c>
      <c r="M617" s="14">
        <f ca="1">M616*(1+Returns!M617)+AI617</f>
        <v>24569603.452710398</v>
      </c>
      <c r="N617" s="14">
        <f ca="1">N616*(1+Returns!N617)+AJ617-R617-T617</f>
        <v>45358142.219703421</v>
      </c>
      <c r="O617" s="17">
        <f ca="1">(Assumptions!$B$16 / 252)*F616</f>
        <v>3900.3975642988676</v>
      </c>
      <c r="P617" s="17">
        <f t="shared" ca="1" si="129"/>
        <v>19458.139184400305</v>
      </c>
      <c r="Q617" s="16">
        <f t="shared" si="130"/>
        <v>0</v>
      </c>
      <c r="R617" s="17">
        <f t="shared" si="131"/>
        <v>0</v>
      </c>
      <c r="S617" s="19">
        <f t="shared" si="132"/>
        <v>0</v>
      </c>
      <c r="T617" s="20">
        <f ca="1">IF(AND(S617=1,F616&gt;D616),[1]Assumptions!$B$19*(F616-D616),0)</f>
        <v>0</v>
      </c>
      <c r="U617" s="21">
        <f ca="1">OFFSET(Assumptions!$B$6,U$1-1,0)*$E617</f>
        <v>9828314.3818806075</v>
      </c>
      <c r="V617" s="21">
        <f ca="1">OFFSET(Assumptions!$B$6,V$1-1,0)*$E617</f>
        <v>12285392.977350758</v>
      </c>
      <c r="W617" s="21">
        <f ca="1">OFFSET(Assumptions!$B$6,W$1-1,0)*$E617</f>
        <v>6142696.4886753792</v>
      </c>
      <c r="X617" s="21">
        <f ca="1">OFFSET(Assumptions!$B$6,X$1-1,0)*$E617</f>
        <v>0</v>
      </c>
      <c r="Y617" s="21">
        <f ca="1">OFFSET(Assumptions!$B$6,Y$1-1,0)*$E617</f>
        <v>0</v>
      </c>
      <c r="Z617" s="21">
        <f ca="1">OFFSET(Assumptions!$B$6,Z$1-1,0)*$E617</f>
        <v>24570785.954701517</v>
      </c>
      <c r="AA617" s="21">
        <f ca="1">OFFSET(Assumptions!$B$6,AA$1-1,0)*$E617</f>
        <v>24570785.954701517</v>
      </c>
      <c r="AB617" s="21">
        <f ca="1">OFFSET(Assumptions!$B$6,AB$1-1,0)*$E617</f>
        <v>45455954.016197801</v>
      </c>
      <c r="AC617" s="24">
        <f t="shared" si="135"/>
        <v>0</v>
      </c>
      <c r="AD617" s="24">
        <f t="shared" si="138"/>
        <v>0</v>
      </c>
      <c r="AE617" s="24">
        <f t="shared" si="138"/>
        <v>0</v>
      </c>
      <c r="AF617" s="24">
        <f t="shared" si="138"/>
        <v>0</v>
      </c>
      <c r="AG617" s="24">
        <f t="shared" si="137"/>
        <v>0</v>
      </c>
      <c r="AH617" s="24">
        <f t="shared" si="137"/>
        <v>0</v>
      </c>
      <c r="AI617" s="24">
        <f t="shared" si="137"/>
        <v>0</v>
      </c>
      <c r="AJ617" s="24">
        <f t="shared" si="133"/>
        <v>0</v>
      </c>
      <c r="AK617" s="26">
        <f t="shared" ca="1" si="134"/>
        <v>-2.2831731225536611E-4</v>
      </c>
      <c r="AL617" s="34">
        <f t="shared" ca="1" si="136"/>
        <v>0.22834471634322728</v>
      </c>
    </row>
    <row r="618" spans="1:38" x14ac:dyDescent="0.25">
      <c r="A618" s="4">
        <f t="shared" si="125"/>
        <v>8</v>
      </c>
      <c r="B618" s="4">
        <f t="shared" si="126"/>
        <v>2014</v>
      </c>
      <c r="C618" s="9">
        <v>41859</v>
      </c>
      <c r="D618" s="12">
        <f ca="1">(1+Returns!E618)*D617</f>
        <v>122423331.69765808</v>
      </c>
      <c r="E618" s="12">
        <f t="shared" ca="1" si="127"/>
        <v>122953476.17692223</v>
      </c>
      <c r="F618" s="12">
        <f t="shared" ca="1" si="128"/>
        <v>122930118.53070182</v>
      </c>
      <c r="G618" s="14">
        <f ca="1">G617*(1+Returns!G618)+AC618</f>
        <v>9982674.9358811472</v>
      </c>
      <c r="H618" s="14">
        <f ca="1">H617*(1+Returns!H618)+AD618</f>
        <v>12289569.972722877</v>
      </c>
      <c r="I618" s="14">
        <f ca="1">I617*(1+Returns!I618)+AE618</f>
        <v>6145494.7744347909</v>
      </c>
      <c r="J618" s="14">
        <f ca="1">J617*(1+Returns!J618)+AF618</f>
        <v>0</v>
      </c>
      <c r="K618" s="14">
        <f ca="1">K617*(1+Returns!K618)+AG618</f>
        <v>0</v>
      </c>
      <c r="L618" s="14">
        <f ca="1">L617*(1+Returns!L618)+AH618</f>
        <v>24578855.314078815</v>
      </c>
      <c r="M618" s="14">
        <f ca="1">M617*(1+Returns!M618)+AI618</f>
        <v>24580277.166385438</v>
      </c>
      <c r="N618" s="14">
        <f ca="1">N617*(1+Returns!N618)+AJ618-R618-T618</f>
        <v>45376604.013419174</v>
      </c>
      <c r="O618" s="17">
        <f ca="1">(Assumptions!$B$16 / 252)*F617</f>
        <v>3899.5070360102595</v>
      </c>
      <c r="P618" s="17">
        <f t="shared" ca="1" si="129"/>
        <v>23357.646220410563</v>
      </c>
      <c r="Q618" s="16">
        <f t="shared" si="130"/>
        <v>0</v>
      </c>
      <c r="R618" s="17">
        <f t="shared" si="131"/>
        <v>0</v>
      </c>
      <c r="S618" s="19">
        <f t="shared" si="132"/>
        <v>0</v>
      </c>
      <c r="T618" s="20">
        <f ca="1">IF(AND(S618=1,F617&gt;D617),[1]Assumptions!$B$19*(F617-D617),0)</f>
        <v>0</v>
      </c>
      <c r="U618" s="21">
        <f ca="1">OFFSET(Assumptions!$B$6,U$1-1,0)*$E618</f>
        <v>9836278.0941537786</v>
      </c>
      <c r="V618" s="21">
        <f ca="1">OFFSET(Assumptions!$B$6,V$1-1,0)*$E618</f>
        <v>12295347.617692225</v>
      </c>
      <c r="W618" s="21">
        <f ca="1">OFFSET(Assumptions!$B$6,W$1-1,0)*$E618</f>
        <v>6147673.8088461123</v>
      </c>
      <c r="X618" s="21">
        <f ca="1">OFFSET(Assumptions!$B$6,X$1-1,0)*$E618</f>
        <v>0</v>
      </c>
      <c r="Y618" s="21">
        <f ca="1">OFFSET(Assumptions!$B$6,Y$1-1,0)*$E618</f>
        <v>0</v>
      </c>
      <c r="Z618" s="21">
        <f ca="1">OFFSET(Assumptions!$B$6,Z$1-1,0)*$E618</f>
        <v>24590695.235384449</v>
      </c>
      <c r="AA618" s="21">
        <f ca="1">OFFSET(Assumptions!$B$6,AA$1-1,0)*$E618</f>
        <v>24590695.235384449</v>
      </c>
      <c r="AB618" s="21">
        <f ca="1">OFFSET(Assumptions!$B$6,AB$1-1,0)*$E618</f>
        <v>45492786.185461223</v>
      </c>
      <c r="AC618" s="24">
        <f t="shared" si="135"/>
        <v>0</v>
      </c>
      <c r="AD618" s="24">
        <f t="shared" si="138"/>
        <v>0</v>
      </c>
      <c r="AE618" s="24">
        <f t="shared" si="138"/>
        <v>0</v>
      </c>
      <c r="AF618" s="24">
        <f t="shared" si="138"/>
        <v>0</v>
      </c>
      <c r="AG618" s="24">
        <f t="shared" si="137"/>
        <v>0</v>
      </c>
      <c r="AH618" s="24">
        <f t="shared" si="137"/>
        <v>0</v>
      </c>
      <c r="AI618" s="24">
        <f t="shared" si="137"/>
        <v>0</v>
      </c>
      <c r="AJ618" s="24">
        <f t="shared" si="133"/>
        <v>0</v>
      </c>
      <c r="AK618" s="26">
        <f t="shared" ca="1" si="134"/>
        <v>7.7866493913347767E-4</v>
      </c>
      <c r="AL618" s="34">
        <f t="shared" ca="1" si="136"/>
        <v>0.22930118530701371</v>
      </c>
    </row>
    <row r="619" spans="1:38" x14ac:dyDescent="0.25">
      <c r="A619" s="4">
        <f t="shared" si="125"/>
        <v>8</v>
      </c>
      <c r="B619" s="4">
        <f t="shared" si="126"/>
        <v>2014</v>
      </c>
      <c r="C619" s="9">
        <v>41862</v>
      </c>
      <c r="D619" s="12">
        <f ca="1">(1+Returns!E619)*D618</f>
        <v>122473208.18722501</v>
      </c>
      <c r="E619" s="12">
        <f t="shared" ca="1" si="127"/>
        <v>122916096.79904266</v>
      </c>
      <c r="F619" s="12">
        <f t="shared" ca="1" si="128"/>
        <v>122888836.60937683</v>
      </c>
      <c r="G619" s="14">
        <f ca="1">G618*(1+Returns!G619)+AC619</f>
        <v>9897721.9361577854</v>
      </c>
      <c r="H619" s="14">
        <f ca="1">H618*(1+Returns!H619)+AD619</f>
        <v>12294814.263433676</v>
      </c>
      <c r="I619" s="14">
        <f ca="1">I618*(1+Returns!I619)+AE619</f>
        <v>6148235.3623276046</v>
      </c>
      <c r="J619" s="14">
        <f ca="1">J618*(1+Returns!J619)+AF619</f>
        <v>0</v>
      </c>
      <c r="K619" s="14">
        <f ca="1">K618*(1+Returns!K619)+AG619</f>
        <v>0</v>
      </c>
      <c r="L619" s="14">
        <f ca="1">L618*(1+Returns!L619)+AH619</f>
        <v>24589296.398603238</v>
      </c>
      <c r="M619" s="14">
        <f ca="1">M618*(1+Returns!M619)+AI619</f>
        <v>24590955.517016213</v>
      </c>
      <c r="N619" s="14">
        <f ca="1">N618*(1+Returns!N619)+AJ619-R619-T619</f>
        <v>45395073.321504131</v>
      </c>
      <c r="O619" s="17">
        <f ca="1">(Assumptions!$B$16 / 252)*F618</f>
        <v>3902.543445419105</v>
      </c>
      <c r="P619" s="17">
        <f t="shared" ca="1" si="129"/>
        <v>27260.189665829668</v>
      </c>
      <c r="Q619" s="16">
        <f t="shared" si="130"/>
        <v>0</v>
      </c>
      <c r="R619" s="17">
        <f t="shared" si="131"/>
        <v>0</v>
      </c>
      <c r="S619" s="19">
        <f t="shared" si="132"/>
        <v>0</v>
      </c>
      <c r="T619" s="20">
        <f ca="1">IF(AND(S619=1,F618&gt;D618),[1]Assumptions!$B$19*(F618-D618),0)</f>
        <v>0</v>
      </c>
      <c r="U619" s="21">
        <f ca="1">OFFSET(Assumptions!$B$6,U$1-1,0)*$E619</f>
        <v>9833287.7439234126</v>
      </c>
      <c r="V619" s="21">
        <f ca="1">OFFSET(Assumptions!$B$6,V$1-1,0)*$E619</f>
        <v>12291609.679904267</v>
      </c>
      <c r="W619" s="21">
        <f ca="1">OFFSET(Assumptions!$B$6,W$1-1,0)*$E619</f>
        <v>6145804.8399521336</v>
      </c>
      <c r="X619" s="21">
        <f ca="1">OFFSET(Assumptions!$B$6,X$1-1,0)*$E619</f>
        <v>0</v>
      </c>
      <c r="Y619" s="21">
        <f ca="1">OFFSET(Assumptions!$B$6,Y$1-1,0)*$E619</f>
        <v>0</v>
      </c>
      <c r="Z619" s="21">
        <f ca="1">OFFSET(Assumptions!$B$6,Z$1-1,0)*$E619</f>
        <v>24583219.359808534</v>
      </c>
      <c r="AA619" s="21">
        <f ca="1">OFFSET(Assumptions!$B$6,AA$1-1,0)*$E619</f>
        <v>24583219.359808534</v>
      </c>
      <c r="AB619" s="21">
        <f ca="1">OFFSET(Assumptions!$B$6,AB$1-1,0)*$E619</f>
        <v>45478955.815645784</v>
      </c>
      <c r="AC619" s="24">
        <f t="shared" si="135"/>
        <v>0</v>
      </c>
      <c r="AD619" s="24">
        <f t="shared" si="138"/>
        <v>0</v>
      </c>
      <c r="AE619" s="24">
        <f t="shared" si="138"/>
        <v>0</v>
      </c>
      <c r="AF619" s="24">
        <f t="shared" si="138"/>
        <v>0</v>
      </c>
      <c r="AG619" s="24">
        <f t="shared" si="137"/>
        <v>0</v>
      </c>
      <c r="AH619" s="24">
        <f t="shared" si="137"/>
        <v>0</v>
      </c>
      <c r="AI619" s="24">
        <f t="shared" si="137"/>
        <v>0</v>
      </c>
      <c r="AJ619" s="24">
        <f t="shared" si="133"/>
        <v>0</v>
      </c>
      <c r="AK619" s="26">
        <f t="shared" ca="1" si="134"/>
        <v>-3.3581616790412383E-4</v>
      </c>
      <c r="AL619" s="34">
        <f t="shared" ca="1" si="136"/>
        <v>0.22888836609376395</v>
      </c>
    </row>
    <row r="620" spans="1:38" x14ac:dyDescent="0.25">
      <c r="A620" s="4">
        <f t="shared" si="125"/>
        <v>8</v>
      </c>
      <c r="B620" s="4">
        <f t="shared" si="126"/>
        <v>2014</v>
      </c>
      <c r="C620" s="9">
        <v>41863</v>
      </c>
      <c r="D620" s="12">
        <f ca="1">(1+Returns!E620)*D619</f>
        <v>122523104.99697258</v>
      </c>
      <c r="E620" s="12">
        <f t="shared" ca="1" si="127"/>
        <v>122835454.05743718</v>
      </c>
      <c r="F620" s="12">
        <f t="shared" ca="1" si="128"/>
        <v>122804292.63486312</v>
      </c>
      <c r="G620" s="14">
        <f ca="1">G619*(1+Returns!G620)+AC620</f>
        <v>9769485.5208962075</v>
      </c>
      <c r="H620" s="14">
        <f ca="1">H619*(1+Returns!H620)+AD620</f>
        <v>12300060.792024655</v>
      </c>
      <c r="I620" s="14">
        <f ca="1">I619*(1+Returns!I620)+AE620</f>
        <v>6150977.1723875953</v>
      </c>
      <c r="J620" s="14">
        <f ca="1">J619*(1+Returns!J620)+AF620</f>
        <v>0</v>
      </c>
      <c r="K620" s="14">
        <f ca="1">K619*(1+Returns!K620)+AG620</f>
        <v>0</v>
      </c>
      <c r="L620" s="14">
        <f ca="1">L619*(1+Returns!L620)+AH620</f>
        <v>24599741.918494754</v>
      </c>
      <c r="M620" s="14">
        <f ca="1">M619*(1+Returns!M620)+AI620</f>
        <v>24601638.506617144</v>
      </c>
      <c r="N620" s="14">
        <f ca="1">N619*(1+Returns!N620)+AJ620-R620-T620</f>
        <v>45413550.147016816</v>
      </c>
      <c r="O620" s="17">
        <f ca="1">(Assumptions!$B$16 / 252)*F619</f>
        <v>3901.2329082341848</v>
      </c>
      <c r="P620" s="17">
        <f t="shared" ca="1" si="129"/>
        <v>31161.422574063854</v>
      </c>
      <c r="Q620" s="16">
        <f t="shared" si="130"/>
        <v>0</v>
      </c>
      <c r="R620" s="17">
        <f t="shared" si="131"/>
        <v>0</v>
      </c>
      <c r="S620" s="19">
        <f t="shared" si="132"/>
        <v>0</v>
      </c>
      <c r="T620" s="20">
        <f ca="1">IF(AND(S620=1,F619&gt;D619),[1]Assumptions!$B$19*(F619-D619),0)</f>
        <v>0</v>
      </c>
      <c r="U620" s="21">
        <f ca="1">OFFSET(Assumptions!$B$6,U$1-1,0)*$E620</f>
        <v>9826836.3245949745</v>
      </c>
      <c r="V620" s="21">
        <f ca="1">OFFSET(Assumptions!$B$6,V$1-1,0)*$E620</f>
        <v>12283545.405743718</v>
      </c>
      <c r="W620" s="21">
        <f ca="1">OFFSET(Assumptions!$B$6,W$1-1,0)*$E620</f>
        <v>6141772.7028718591</v>
      </c>
      <c r="X620" s="21">
        <f ca="1">OFFSET(Assumptions!$B$6,X$1-1,0)*$E620</f>
        <v>0</v>
      </c>
      <c r="Y620" s="21">
        <f ca="1">OFFSET(Assumptions!$B$6,Y$1-1,0)*$E620</f>
        <v>0</v>
      </c>
      <c r="Z620" s="21">
        <f ca="1">OFFSET(Assumptions!$B$6,Z$1-1,0)*$E620</f>
        <v>24567090.811487436</v>
      </c>
      <c r="AA620" s="21">
        <f ca="1">OFFSET(Assumptions!$B$6,AA$1-1,0)*$E620</f>
        <v>24567090.811487436</v>
      </c>
      <c r="AB620" s="21">
        <f ca="1">OFFSET(Assumptions!$B$6,AB$1-1,0)*$E620</f>
        <v>45449118.001251757</v>
      </c>
      <c r="AC620" s="24">
        <f t="shared" si="135"/>
        <v>0</v>
      </c>
      <c r="AD620" s="24">
        <f t="shared" si="138"/>
        <v>0</v>
      </c>
      <c r="AE620" s="24">
        <f t="shared" si="138"/>
        <v>0</v>
      </c>
      <c r="AF620" s="24">
        <f t="shared" si="138"/>
        <v>0</v>
      </c>
      <c r="AG620" s="24">
        <f t="shared" si="137"/>
        <v>0</v>
      </c>
      <c r="AH620" s="24">
        <f t="shared" si="137"/>
        <v>0</v>
      </c>
      <c r="AI620" s="24">
        <f t="shared" si="137"/>
        <v>0</v>
      </c>
      <c r="AJ620" s="24">
        <f t="shared" si="133"/>
        <v>0</v>
      </c>
      <c r="AK620" s="26">
        <f t="shared" ca="1" si="134"/>
        <v>-6.8797115219221272E-4</v>
      </c>
      <c r="AL620" s="34">
        <f t="shared" ca="1" si="136"/>
        <v>0.22804292634862677</v>
      </c>
    </row>
    <row r="621" spans="1:38" x14ac:dyDescent="0.25">
      <c r="A621" s="4">
        <f t="shared" si="125"/>
        <v>8</v>
      </c>
      <c r="B621" s="4">
        <f t="shared" si="126"/>
        <v>2014</v>
      </c>
      <c r="C621" s="9">
        <v>41864</v>
      </c>
      <c r="D621" s="12">
        <f ca="1">(1+Returns!E621)*D620</f>
        <v>122573022.13517939</v>
      </c>
      <c r="E621" s="12">
        <f t="shared" ca="1" si="127"/>
        <v>122917762.69770554</v>
      </c>
      <c r="F621" s="12">
        <f t="shared" ca="1" si="128"/>
        <v>122882702.72615893</v>
      </c>
      <c r="G621" s="14">
        <f ca="1">G620*(1+Returns!G621)+AC621</f>
        <v>9804180.4272369351</v>
      </c>
      <c r="H621" s="14">
        <f ca="1">H620*(1+Returns!H621)+AD621</f>
        <v>12305309.559450779</v>
      </c>
      <c r="I621" s="14">
        <f ca="1">I620*(1+Returns!I621)+AE621</f>
        <v>6153720.205159789</v>
      </c>
      <c r="J621" s="14">
        <f ca="1">J620*(1+Returns!J621)+AF621</f>
        <v>0</v>
      </c>
      <c r="K621" s="14">
        <f ca="1">K620*(1+Returns!K621)+AG621</f>
        <v>0</v>
      </c>
      <c r="L621" s="14">
        <f ca="1">L620*(1+Returns!L621)+AH621</f>
        <v>24610191.875637505</v>
      </c>
      <c r="M621" s="14">
        <f ca="1">M620*(1+Returns!M621)+AI621</f>
        <v>24612326.137203526</v>
      </c>
      <c r="N621" s="14">
        <f ca="1">N620*(1+Returns!N621)+AJ621-R621-T621</f>
        <v>45432034.493016995</v>
      </c>
      <c r="O621" s="17">
        <f ca="1">(Assumptions!$B$16 / 252)*F620</f>
        <v>3898.5489725353373</v>
      </c>
      <c r="P621" s="17">
        <f t="shared" ca="1" si="129"/>
        <v>35059.97154659919</v>
      </c>
      <c r="Q621" s="16">
        <f t="shared" si="130"/>
        <v>0</v>
      </c>
      <c r="R621" s="17">
        <f t="shared" si="131"/>
        <v>0</v>
      </c>
      <c r="S621" s="19">
        <f t="shared" si="132"/>
        <v>0</v>
      </c>
      <c r="T621" s="20">
        <f ca="1">IF(AND(S621=1,F620&gt;D620),[1]Assumptions!$B$19*(F620-D620),0)</f>
        <v>0</v>
      </c>
      <c r="U621" s="21">
        <f ca="1">OFFSET(Assumptions!$B$6,U$1-1,0)*$E621</f>
        <v>9833421.0158164427</v>
      </c>
      <c r="V621" s="21">
        <f ca="1">OFFSET(Assumptions!$B$6,V$1-1,0)*$E621</f>
        <v>12291776.269770555</v>
      </c>
      <c r="W621" s="21">
        <f ca="1">OFFSET(Assumptions!$B$6,W$1-1,0)*$E621</f>
        <v>6145888.1348852776</v>
      </c>
      <c r="X621" s="21">
        <f ca="1">OFFSET(Assumptions!$B$6,X$1-1,0)*$E621</f>
        <v>0</v>
      </c>
      <c r="Y621" s="21">
        <f ca="1">OFFSET(Assumptions!$B$6,Y$1-1,0)*$E621</f>
        <v>0</v>
      </c>
      <c r="Z621" s="21">
        <f ca="1">OFFSET(Assumptions!$B$6,Z$1-1,0)*$E621</f>
        <v>24583552.53954111</v>
      </c>
      <c r="AA621" s="21">
        <f ca="1">OFFSET(Assumptions!$B$6,AA$1-1,0)*$E621</f>
        <v>24583552.53954111</v>
      </c>
      <c r="AB621" s="21">
        <f ca="1">OFFSET(Assumptions!$B$6,AB$1-1,0)*$E621</f>
        <v>45479572.198151045</v>
      </c>
      <c r="AC621" s="24">
        <f t="shared" si="135"/>
        <v>0</v>
      </c>
      <c r="AD621" s="24">
        <f t="shared" si="138"/>
        <v>0</v>
      </c>
      <c r="AE621" s="24">
        <f t="shared" si="138"/>
        <v>0</v>
      </c>
      <c r="AF621" s="24">
        <f t="shared" si="138"/>
        <v>0</v>
      </c>
      <c r="AG621" s="24">
        <f t="shared" si="137"/>
        <v>0</v>
      </c>
      <c r="AH621" s="24">
        <f t="shared" si="137"/>
        <v>0</v>
      </c>
      <c r="AI621" s="24">
        <f t="shared" si="137"/>
        <v>0</v>
      </c>
      <c r="AJ621" s="24">
        <f t="shared" si="133"/>
        <v>0</v>
      </c>
      <c r="AK621" s="26">
        <f t="shared" ca="1" si="134"/>
        <v>6.3849633928469984E-4</v>
      </c>
      <c r="AL621" s="34">
        <f t="shared" ca="1" si="136"/>
        <v>0.22882702726158488</v>
      </c>
    </row>
    <row r="622" spans="1:38" x14ac:dyDescent="0.25">
      <c r="A622" s="4">
        <f t="shared" si="125"/>
        <v>8</v>
      </c>
      <c r="B622" s="4">
        <f t="shared" si="126"/>
        <v>2014</v>
      </c>
      <c r="C622" s="9">
        <v>41865</v>
      </c>
      <c r="D622" s="12">
        <f ca="1">(1+Returns!E622)*D621</f>
        <v>122622959.61012748</v>
      </c>
      <c r="E622" s="12">
        <f t="shared" ca="1" si="127"/>
        <v>123016238.76686421</v>
      </c>
      <c r="F622" s="12">
        <f t="shared" ca="1" si="128"/>
        <v>122977277.75713582</v>
      </c>
      <c r="G622" s="14">
        <f ca="1">G621*(1+Returns!G622)+AC622</f>
        <v>9855022.6937337145</v>
      </c>
      <c r="H622" s="14">
        <f ca="1">H621*(1+Returns!H622)+AD622</f>
        <v>12310560.566667417</v>
      </c>
      <c r="I622" s="14">
        <f ca="1">I621*(1+Returns!I622)+AE622</f>
        <v>6156464.4611894554</v>
      </c>
      <c r="J622" s="14">
        <f ca="1">J621*(1+Returns!J622)+AF622</f>
        <v>0</v>
      </c>
      <c r="K622" s="14">
        <f ca="1">K621*(1+Returns!K622)+AG622</f>
        <v>0</v>
      </c>
      <c r="L622" s="14">
        <f ca="1">L621*(1+Returns!L622)+AH622</f>
        <v>24620646.271916434</v>
      </c>
      <c r="M622" s="14">
        <f ca="1">M621*(1+Returns!M622)+AI622</f>
        <v>24623018.410791531</v>
      </c>
      <c r="N622" s="14">
        <f ca="1">N621*(1+Returns!N622)+AJ622-R622-T622</f>
        <v>45450526.362565674</v>
      </c>
      <c r="O622" s="17">
        <f ca="1">(Assumptions!$B$16 / 252)*F621</f>
        <v>3901.0381817828229</v>
      </c>
      <c r="P622" s="17">
        <f t="shared" ca="1" si="129"/>
        <v>38961.009728382014</v>
      </c>
      <c r="Q622" s="16">
        <f t="shared" si="130"/>
        <v>0</v>
      </c>
      <c r="R622" s="17">
        <f t="shared" si="131"/>
        <v>0</v>
      </c>
      <c r="S622" s="19">
        <f t="shared" si="132"/>
        <v>0</v>
      </c>
      <c r="T622" s="20">
        <f ca="1">IF(AND(S622=1,F621&gt;D621),[1]Assumptions!$B$19*(F621-D621),0)</f>
        <v>0</v>
      </c>
      <c r="U622" s="21">
        <f ca="1">OFFSET(Assumptions!$B$6,U$1-1,0)*$E622</f>
        <v>9841299.1013491377</v>
      </c>
      <c r="V622" s="21">
        <f ca="1">OFFSET(Assumptions!$B$6,V$1-1,0)*$E622</f>
        <v>12301623.876686422</v>
      </c>
      <c r="W622" s="21">
        <f ca="1">OFFSET(Assumptions!$B$6,W$1-1,0)*$E622</f>
        <v>6150811.9383432111</v>
      </c>
      <c r="X622" s="21">
        <f ca="1">OFFSET(Assumptions!$B$6,X$1-1,0)*$E622</f>
        <v>0</v>
      </c>
      <c r="Y622" s="21">
        <f ca="1">OFFSET(Assumptions!$B$6,Y$1-1,0)*$E622</f>
        <v>0</v>
      </c>
      <c r="Z622" s="21">
        <f ca="1">OFFSET(Assumptions!$B$6,Z$1-1,0)*$E622</f>
        <v>24603247.753372844</v>
      </c>
      <c r="AA622" s="21">
        <f ca="1">OFFSET(Assumptions!$B$6,AA$1-1,0)*$E622</f>
        <v>24603247.753372844</v>
      </c>
      <c r="AB622" s="21">
        <f ca="1">OFFSET(Assumptions!$B$6,AB$1-1,0)*$E622</f>
        <v>45516008.343739755</v>
      </c>
      <c r="AC622" s="24">
        <f t="shared" si="135"/>
        <v>0</v>
      </c>
      <c r="AD622" s="24">
        <f t="shared" si="138"/>
        <v>0</v>
      </c>
      <c r="AE622" s="24">
        <f t="shared" si="138"/>
        <v>0</v>
      </c>
      <c r="AF622" s="24">
        <f t="shared" si="138"/>
        <v>0</v>
      </c>
      <c r="AG622" s="24">
        <f t="shared" si="137"/>
        <v>0</v>
      </c>
      <c r="AH622" s="24">
        <f t="shared" si="137"/>
        <v>0</v>
      </c>
      <c r="AI622" s="24">
        <f t="shared" si="137"/>
        <v>0</v>
      </c>
      <c r="AJ622" s="24">
        <f t="shared" si="133"/>
        <v>0</v>
      </c>
      <c r="AK622" s="26">
        <f t="shared" ca="1" si="134"/>
        <v>7.6963664436680013E-4</v>
      </c>
      <c r="AL622" s="34">
        <f t="shared" ca="1" si="136"/>
        <v>0.22977277757135361</v>
      </c>
    </row>
    <row r="623" spans="1:38" x14ac:dyDescent="0.25">
      <c r="A623" s="4">
        <f t="shared" si="125"/>
        <v>8</v>
      </c>
      <c r="B623" s="4">
        <f t="shared" si="126"/>
        <v>2014</v>
      </c>
      <c r="C623" s="9">
        <v>41866</v>
      </c>
      <c r="D623" s="12">
        <f ca="1">(1+Returns!E623)*D622</f>
        <v>122672917.43010224</v>
      </c>
      <c r="E623" s="12">
        <f t="shared" ca="1" si="127"/>
        <v>123009803.62777399</v>
      </c>
      <c r="F623" s="12">
        <f t="shared" ca="1" si="128"/>
        <v>122966938.57748188</v>
      </c>
      <c r="G623" s="14">
        <f ca="1">G622*(1+Returns!G623)+AC623</f>
        <v>9800933.6747809332</v>
      </c>
      <c r="H623" s="14">
        <f ca="1">H622*(1+Returns!H623)+AD623</f>
        <v>12315813.814630348</v>
      </c>
      <c r="I623" s="14">
        <f ca="1">I622*(1+Returns!I623)+AE623</f>
        <v>6159209.9410221064</v>
      </c>
      <c r="J623" s="14">
        <f ca="1">J622*(1+Returns!J623)+AF623</f>
        <v>0</v>
      </c>
      <c r="K623" s="14">
        <f ca="1">K622*(1+Returns!K623)+AG623</f>
        <v>0</v>
      </c>
      <c r="L623" s="14">
        <f ca="1">L622*(1+Returns!L623)+AH623</f>
        <v>24631105.109217282</v>
      </c>
      <c r="M623" s="14">
        <f ca="1">M622*(1+Returns!M623)+AI623</f>
        <v>24633715.329398211</v>
      </c>
      <c r="N623" s="14">
        <f ca="1">N622*(1+Returns!N623)+AJ623-R623-T623</f>
        <v>45469025.758725107</v>
      </c>
      <c r="O623" s="17">
        <f ca="1">(Assumptions!$B$16 / 252)*F622</f>
        <v>3904.0405637185972</v>
      </c>
      <c r="P623" s="17">
        <f t="shared" ca="1" si="129"/>
        <v>42865.050292100612</v>
      </c>
      <c r="Q623" s="16">
        <f t="shared" si="130"/>
        <v>0</v>
      </c>
      <c r="R623" s="17">
        <f t="shared" si="131"/>
        <v>0</v>
      </c>
      <c r="S623" s="19">
        <f t="shared" si="132"/>
        <v>0</v>
      </c>
      <c r="T623" s="20">
        <f ca="1">IF(AND(S623=1,F622&gt;D622),[1]Assumptions!$B$19*(F622-D622),0)</f>
        <v>0</v>
      </c>
      <c r="U623" s="21">
        <f ca="1">OFFSET(Assumptions!$B$6,U$1-1,0)*$E623</f>
        <v>9840784.2902219184</v>
      </c>
      <c r="V623" s="21">
        <f ca="1">OFFSET(Assumptions!$B$6,V$1-1,0)*$E623</f>
        <v>12300980.362777399</v>
      </c>
      <c r="W623" s="21">
        <f ca="1">OFFSET(Assumptions!$B$6,W$1-1,0)*$E623</f>
        <v>6150490.1813886994</v>
      </c>
      <c r="X623" s="21">
        <f ca="1">OFFSET(Assumptions!$B$6,X$1-1,0)*$E623</f>
        <v>0</v>
      </c>
      <c r="Y623" s="21">
        <f ca="1">OFFSET(Assumptions!$B$6,Y$1-1,0)*$E623</f>
        <v>0</v>
      </c>
      <c r="Z623" s="21">
        <f ca="1">OFFSET(Assumptions!$B$6,Z$1-1,0)*$E623</f>
        <v>24601960.725554798</v>
      </c>
      <c r="AA623" s="21">
        <f ca="1">OFFSET(Assumptions!$B$6,AA$1-1,0)*$E623</f>
        <v>24601960.725554798</v>
      </c>
      <c r="AB623" s="21">
        <f ca="1">OFFSET(Assumptions!$B$6,AB$1-1,0)*$E623</f>
        <v>45513627.342276372</v>
      </c>
      <c r="AC623" s="24">
        <f t="shared" si="135"/>
        <v>0</v>
      </c>
      <c r="AD623" s="24">
        <f t="shared" si="138"/>
        <v>0</v>
      </c>
      <c r="AE623" s="24">
        <f t="shared" si="138"/>
        <v>0</v>
      </c>
      <c r="AF623" s="24">
        <f t="shared" si="138"/>
        <v>0</v>
      </c>
      <c r="AG623" s="24">
        <f t="shared" si="137"/>
        <v>0</v>
      </c>
      <c r="AH623" s="24">
        <f t="shared" si="137"/>
        <v>0</v>
      </c>
      <c r="AI623" s="24">
        <f t="shared" si="137"/>
        <v>0</v>
      </c>
      <c r="AJ623" s="24">
        <f t="shared" si="133"/>
        <v>0</v>
      </c>
      <c r="AK623" s="26">
        <f t="shared" ca="1" si="134"/>
        <v>-8.40739024517978E-5</v>
      </c>
      <c r="AL623" s="34">
        <f t="shared" ca="1" si="136"/>
        <v>0.22966938577481422</v>
      </c>
    </row>
    <row r="624" spans="1:38" x14ac:dyDescent="0.25">
      <c r="A624" s="4">
        <f t="shared" si="125"/>
        <v>8</v>
      </c>
      <c r="B624" s="4">
        <f t="shared" si="126"/>
        <v>2014</v>
      </c>
      <c r="C624" s="9">
        <v>41869</v>
      </c>
      <c r="D624" s="12">
        <f ca="1">(1+Returns!E624)*D623</f>
        <v>122722939.76564272</v>
      </c>
      <c r="E624" s="12">
        <f t="shared" ca="1" si="127"/>
        <v>123012698.61871052</v>
      </c>
      <c r="F624" s="12">
        <f t="shared" ca="1" si="128"/>
        <v>122965929.85608262</v>
      </c>
      <c r="G624" s="14">
        <f ca="1">G623*(1+Returns!G624)+AC624</f>
        <v>9756112.6470456179</v>
      </c>
      <c r="H624" s="14">
        <f ca="1">H623*(1+Returns!H624)+AD624</f>
        <v>12321073.937156133</v>
      </c>
      <c r="I624" s="14">
        <f ca="1">I623*(1+Returns!I624)+AE624</f>
        <v>6161959.0607699407</v>
      </c>
      <c r="J624" s="14">
        <f ca="1">J623*(1+Returns!J624)+AF624</f>
        <v>0</v>
      </c>
      <c r="K624" s="14">
        <f ca="1">K623*(1+Returns!K624)+AG624</f>
        <v>0</v>
      </c>
      <c r="L624" s="14">
        <f ca="1">L623*(1+Returns!L624)+AH624</f>
        <v>24641577.615291588</v>
      </c>
      <c r="M624" s="14">
        <f ca="1">M623*(1+Returns!M624)+AI624</f>
        <v>24644426.319818288</v>
      </c>
      <c r="N624" s="14">
        <f ca="1">N623*(1+Returns!N624)+AJ624-R624-T624</f>
        <v>45487549.038628958</v>
      </c>
      <c r="O624" s="17">
        <f ca="1">(Assumptions!$B$16 / 252)*F623</f>
        <v>3903.7123357930755</v>
      </c>
      <c r="P624" s="17">
        <f t="shared" ca="1" si="129"/>
        <v>46768.762627893688</v>
      </c>
      <c r="Q624" s="16">
        <f t="shared" si="130"/>
        <v>0</v>
      </c>
      <c r="R624" s="17">
        <f t="shared" si="131"/>
        <v>0</v>
      </c>
      <c r="S624" s="19">
        <f t="shared" si="132"/>
        <v>0</v>
      </c>
      <c r="T624" s="20">
        <f ca="1">IF(AND(S624=1,F623&gt;D623),[1]Assumptions!$B$19*(F623-D623),0)</f>
        <v>0</v>
      </c>
      <c r="U624" s="21">
        <f ca="1">OFFSET(Assumptions!$B$6,U$1-1,0)*$E624</f>
        <v>9841015.8894968424</v>
      </c>
      <c r="V624" s="21">
        <f ca="1">OFFSET(Assumptions!$B$6,V$1-1,0)*$E624</f>
        <v>12301269.861871053</v>
      </c>
      <c r="W624" s="21">
        <f ca="1">OFFSET(Assumptions!$B$6,W$1-1,0)*$E624</f>
        <v>6150634.9309355263</v>
      </c>
      <c r="X624" s="21">
        <f ca="1">OFFSET(Assumptions!$B$6,X$1-1,0)*$E624</f>
        <v>0</v>
      </c>
      <c r="Y624" s="21">
        <f ca="1">OFFSET(Assumptions!$B$6,Y$1-1,0)*$E624</f>
        <v>0</v>
      </c>
      <c r="Z624" s="21">
        <f ca="1">OFFSET(Assumptions!$B$6,Z$1-1,0)*$E624</f>
        <v>24602539.723742105</v>
      </c>
      <c r="AA624" s="21">
        <f ca="1">OFFSET(Assumptions!$B$6,AA$1-1,0)*$E624</f>
        <v>24602539.723742105</v>
      </c>
      <c r="AB624" s="21">
        <f ca="1">OFFSET(Assumptions!$B$6,AB$1-1,0)*$E624</f>
        <v>45514698.488922894</v>
      </c>
      <c r="AC624" s="24">
        <f t="shared" si="135"/>
        <v>0</v>
      </c>
      <c r="AD624" s="24">
        <f t="shared" si="138"/>
        <v>0</v>
      </c>
      <c r="AE624" s="24">
        <f t="shared" si="138"/>
        <v>0</v>
      </c>
      <c r="AF624" s="24">
        <f t="shared" si="138"/>
        <v>0</v>
      </c>
      <c r="AG624" s="24">
        <f t="shared" si="137"/>
        <v>0</v>
      </c>
      <c r="AH624" s="24">
        <f t="shared" si="137"/>
        <v>0</v>
      </c>
      <c r="AI624" s="24">
        <f t="shared" si="137"/>
        <v>0</v>
      </c>
      <c r="AJ624" s="24">
        <f t="shared" si="133"/>
        <v>0</v>
      </c>
      <c r="AK624" s="26">
        <f t="shared" ca="1" si="134"/>
        <v>-8.2031919387270946E-6</v>
      </c>
      <c r="AL624" s="34">
        <f t="shared" ca="1" si="136"/>
        <v>0.22965929856082146</v>
      </c>
    </row>
    <row r="625" spans="1:38" x14ac:dyDescent="0.25">
      <c r="A625" s="4">
        <f t="shared" si="125"/>
        <v>8</v>
      </c>
      <c r="B625" s="4">
        <f t="shared" si="126"/>
        <v>2014</v>
      </c>
      <c r="C625" s="9">
        <v>41870</v>
      </c>
      <c r="D625" s="12">
        <f ca="1">(1+Returns!E625)*D624</f>
        <v>122772938.31853263</v>
      </c>
      <c r="E625" s="12">
        <f t="shared" ca="1" si="127"/>
        <v>123034599.03556874</v>
      </c>
      <c r="F625" s="12">
        <f t="shared" ca="1" si="128"/>
        <v>122983926.59262796</v>
      </c>
      <c r="G625" s="14">
        <f ca="1">G624*(1+Returns!G625)+AC625</f>
        <v>9730318.9865025524</v>
      </c>
      <c r="H625" s="14">
        <f ca="1">H624*(1+Returns!H625)+AD625</f>
        <v>12326331.671457587</v>
      </c>
      <c r="I625" s="14">
        <f ca="1">I624*(1+Returns!I625)+AE625</f>
        <v>6164706.9909232967</v>
      </c>
      <c r="J625" s="14">
        <f ca="1">J624*(1+Returns!J625)+AF625</f>
        <v>0</v>
      </c>
      <c r="K625" s="14">
        <f ca="1">K624*(1+Returns!K625)+AG625</f>
        <v>0</v>
      </c>
      <c r="L625" s="14">
        <f ca="1">L624*(1+Returns!L625)+AH625</f>
        <v>24652045.344215848</v>
      </c>
      <c r="M625" s="14">
        <f ca="1">M624*(1+Returns!M625)+AI625</f>
        <v>24655132.538611345</v>
      </c>
      <c r="N625" s="14">
        <f ca="1">N624*(1+Returns!N625)+AJ625-R625-T625</f>
        <v>45506063.503858127</v>
      </c>
      <c r="O625" s="17">
        <f ca="1">(Assumptions!$B$16 / 252)*F624</f>
        <v>3903.6803128915117</v>
      </c>
      <c r="P625" s="17">
        <f t="shared" ca="1" si="129"/>
        <v>50672.4429407852</v>
      </c>
      <c r="Q625" s="16">
        <f t="shared" si="130"/>
        <v>0</v>
      </c>
      <c r="R625" s="17">
        <f t="shared" si="131"/>
        <v>0</v>
      </c>
      <c r="S625" s="19">
        <f t="shared" si="132"/>
        <v>0</v>
      </c>
      <c r="T625" s="20">
        <f ca="1">IF(AND(S625=1,F624&gt;D624),[1]Assumptions!$B$19*(F624-D624),0)</f>
        <v>0</v>
      </c>
      <c r="U625" s="21">
        <f ca="1">OFFSET(Assumptions!$B$6,U$1-1,0)*$E625</f>
        <v>9842767.9228454996</v>
      </c>
      <c r="V625" s="21">
        <f ca="1">OFFSET(Assumptions!$B$6,V$1-1,0)*$E625</f>
        <v>12303459.903556876</v>
      </c>
      <c r="W625" s="21">
        <f ca="1">OFFSET(Assumptions!$B$6,W$1-1,0)*$E625</f>
        <v>6151729.9517784379</v>
      </c>
      <c r="X625" s="21">
        <f ca="1">OFFSET(Assumptions!$B$6,X$1-1,0)*$E625</f>
        <v>0</v>
      </c>
      <c r="Y625" s="21">
        <f ca="1">OFFSET(Assumptions!$B$6,Y$1-1,0)*$E625</f>
        <v>0</v>
      </c>
      <c r="Z625" s="21">
        <f ca="1">OFFSET(Assumptions!$B$6,Z$1-1,0)*$E625</f>
        <v>24606919.807113752</v>
      </c>
      <c r="AA625" s="21">
        <f ca="1">OFFSET(Assumptions!$B$6,AA$1-1,0)*$E625</f>
        <v>24606919.807113752</v>
      </c>
      <c r="AB625" s="21">
        <f ca="1">OFFSET(Assumptions!$B$6,AB$1-1,0)*$E625</f>
        <v>45522801.643160433</v>
      </c>
      <c r="AC625" s="24">
        <f t="shared" si="135"/>
        <v>0</v>
      </c>
      <c r="AD625" s="24">
        <f t="shared" si="138"/>
        <v>0</v>
      </c>
      <c r="AE625" s="24">
        <f t="shared" si="138"/>
        <v>0</v>
      </c>
      <c r="AF625" s="24">
        <f t="shared" si="138"/>
        <v>0</v>
      </c>
      <c r="AG625" s="24">
        <f t="shared" si="137"/>
        <v>0</v>
      </c>
      <c r="AH625" s="24">
        <f t="shared" si="137"/>
        <v>0</v>
      </c>
      <c r="AI625" s="24">
        <f t="shared" si="137"/>
        <v>0</v>
      </c>
      <c r="AJ625" s="24">
        <f t="shared" si="133"/>
        <v>0</v>
      </c>
      <c r="AK625" s="26">
        <f t="shared" ca="1" si="134"/>
        <v>1.4635547070973587E-4</v>
      </c>
      <c r="AL625" s="34">
        <f t="shared" ca="1" si="136"/>
        <v>0.2298392659262749</v>
      </c>
    </row>
    <row r="626" spans="1:38" x14ac:dyDescent="0.25">
      <c r="A626" s="4">
        <f t="shared" si="125"/>
        <v>8</v>
      </c>
      <c r="B626" s="4">
        <f t="shared" si="126"/>
        <v>2014</v>
      </c>
      <c r="C626" s="9">
        <v>41871</v>
      </c>
      <c r="D626" s="12">
        <f ca="1">(1+Returns!E626)*D625</f>
        <v>122822957.24133298</v>
      </c>
      <c r="E626" s="12">
        <f t="shared" ca="1" si="127"/>
        <v>123072344.01169591</v>
      </c>
      <c r="F626" s="12">
        <f t="shared" ca="1" si="128"/>
        <v>123017767.31711726</v>
      </c>
      <c r="G626" s="14">
        <f ca="1">G625*(1+Returns!G626)+AC626</f>
        <v>9720349.782599844</v>
      </c>
      <c r="H626" s="14">
        <f ca="1">H625*(1+Returns!H626)+AD626</f>
        <v>12331591.649375962</v>
      </c>
      <c r="I626" s="14">
        <f ca="1">I625*(1+Returns!I626)+AE626</f>
        <v>6167456.1465181159</v>
      </c>
      <c r="J626" s="14">
        <f ca="1">J625*(1+Returns!J626)+AF626</f>
        <v>0</v>
      </c>
      <c r="K626" s="14">
        <f ca="1">K625*(1+Returns!K626)+AG626</f>
        <v>0</v>
      </c>
      <c r="L626" s="14">
        <f ca="1">L625*(1+Returns!L626)+AH626</f>
        <v>24662517.519825727</v>
      </c>
      <c r="M626" s="14">
        <f ca="1">M625*(1+Returns!M626)+AI626</f>
        <v>24665843.408481255</v>
      </c>
      <c r="N626" s="14">
        <f ca="1">N625*(1+Returns!N626)+AJ626-R626-T626</f>
        <v>45524585.504895002</v>
      </c>
      <c r="O626" s="17">
        <f ca="1">(Assumptions!$B$16 / 252)*F625</f>
        <v>3904.2516378612049</v>
      </c>
      <c r="P626" s="17">
        <f t="shared" ca="1" si="129"/>
        <v>54576.694578646406</v>
      </c>
      <c r="Q626" s="16">
        <f t="shared" si="130"/>
        <v>0</v>
      </c>
      <c r="R626" s="17">
        <f t="shared" si="131"/>
        <v>0</v>
      </c>
      <c r="S626" s="19">
        <f t="shared" si="132"/>
        <v>0</v>
      </c>
      <c r="T626" s="20">
        <f ca="1">IF(AND(S626=1,F625&gt;D625),[1]Assumptions!$B$19*(F625-D625),0)</f>
        <v>0</v>
      </c>
      <c r="U626" s="21">
        <f ca="1">OFFSET(Assumptions!$B$6,U$1-1,0)*$E626</f>
        <v>9845787.5209356733</v>
      </c>
      <c r="V626" s="21">
        <f ca="1">OFFSET(Assumptions!$B$6,V$1-1,0)*$E626</f>
        <v>12307234.401169591</v>
      </c>
      <c r="W626" s="21">
        <f ca="1">OFFSET(Assumptions!$B$6,W$1-1,0)*$E626</f>
        <v>6153617.2005847953</v>
      </c>
      <c r="X626" s="21">
        <f ca="1">OFFSET(Assumptions!$B$6,X$1-1,0)*$E626</f>
        <v>0</v>
      </c>
      <c r="Y626" s="21">
        <f ca="1">OFFSET(Assumptions!$B$6,Y$1-1,0)*$E626</f>
        <v>0</v>
      </c>
      <c r="Z626" s="21">
        <f ca="1">OFFSET(Assumptions!$B$6,Z$1-1,0)*$E626</f>
        <v>24614468.802339181</v>
      </c>
      <c r="AA626" s="21">
        <f ca="1">OFFSET(Assumptions!$B$6,AA$1-1,0)*$E626</f>
        <v>24614468.802339181</v>
      </c>
      <c r="AB626" s="21">
        <f ca="1">OFFSET(Assumptions!$B$6,AB$1-1,0)*$E626</f>
        <v>45536767.284327485</v>
      </c>
      <c r="AC626" s="24">
        <f t="shared" si="135"/>
        <v>0</v>
      </c>
      <c r="AD626" s="24">
        <f t="shared" si="138"/>
        <v>0</v>
      </c>
      <c r="AE626" s="24">
        <f t="shared" si="138"/>
        <v>0</v>
      </c>
      <c r="AF626" s="24">
        <f t="shared" si="138"/>
        <v>0</v>
      </c>
      <c r="AG626" s="24">
        <f t="shared" si="137"/>
        <v>0</v>
      </c>
      <c r="AH626" s="24">
        <f t="shared" si="137"/>
        <v>0</v>
      </c>
      <c r="AI626" s="24">
        <f t="shared" si="137"/>
        <v>0</v>
      </c>
      <c r="AJ626" s="24">
        <f t="shared" si="133"/>
        <v>0</v>
      </c>
      <c r="AK626" s="26">
        <f t="shared" ca="1" si="134"/>
        <v>2.7516379926129098E-4</v>
      </c>
      <c r="AL626" s="34">
        <f t="shared" ca="1" si="136"/>
        <v>0.230177673171168</v>
      </c>
    </row>
    <row r="627" spans="1:38" x14ac:dyDescent="0.25">
      <c r="A627" s="4">
        <f t="shared" si="125"/>
        <v>8</v>
      </c>
      <c r="B627" s="4">
        <f t="shared" si="126"/>
        <v>2014</v>
      </c>
      <c r="C627" s="9">
        <v>41872</v>
      </c>
      <c r="D627" s="12">
        <f ca="1">(1+Returns!E627)*D626</f>
        <v>122873129.19113651</v>
      </c>
      <c r="E627" s="12">
        <f t="shared" ca="1" si="127"/>
        <v>123027194.83778571</v>
      </c>
      <c r="F627" s="12">
        <f t="shared" ca="1" si="128"/>
        <v>122968712.81726049</v>
      </c>
      <c r="G627" s="14">
        <f ca="1">G626*(1+Returns!G627)+AC627</f>
        <v>9627339.9988748562</v>
      </c>
      <c r="H627" s="14">
        <f ca="1">H626*(1+Returns!H627)+AD627</f>
        <v>12336867.788198881</v>
      </c>
      <c r="I627" s="14">
        <f ca="1">I626*(1+Returns!I627)+AE627</f>
        <v>6170213.7844438236</v>
      </c>
      <c r="J627" s="14">
        <f ca="1">J626*(1+Returns!J627)+AF627</f>
        <v>0</v>
      </c>
      <c r="K627" s="14">
        <f ca="1">K626*(1+Returns!K627)+AG627</f>
        <v>0</v>
      </c>
      <c r="L627" s="14">
        <f ca="1">L626*(1+Returns!L627)+AH627</f>
        <v>24673021.856801614</v>
      </c>
      <c r="M627" s="14">
        <f ca="1">M626*(1+Returns!M627)+AI627</f>
        <v>24676587.242494848</v>
      </c>
      <c r="N627" s="14">
        <f ca="1">N626*(1+Returns!N627)+AJ627-R627-T627</f>
        <v>45543164.166971684</v>
      </c>
      <c r="O627" s="17">
        <f ca="1">(Assumptions!$B$16 / 252)*F626</f>
        <v>3905.3259465751507</v>
      </c>
      <c r="P627" s="17">
        <f t="shared" ca="1" si="129"/>
        <v>58482.020525221553</v>
      </c>
      <c r="Q627" s="16">
        <f t="shared" si="130"/>
        <v>0</v>
      </c>
      <c r="R627" s="17">
        <f t="shared" si="131"/>
        <v>0</v>
      </c>
      <c r="S627" s="19">
        <f t="shared" si="132"/>
        <v>0</v>
      </c>
      <c r="T627" s="20">
        <f ca="1">IF(AND(S627=1,F626&gt;D626),[1]Assumptions!$B$19*(F626-D626),0)</f>
        <v>0</v>
      </c>
      <c r="U627" s="21">
        <f ca="1">OFFSET(Assumptions!$B$6,U$1-1,0)*$E627</f>
        <v>9842175.5870228559</v>
      </c>
      <c r="V627" s="21">
        <f ca="1">OFFSET(Assumptions!$B$6,V$1-1,0)*$E627</f>
        <v>12302719.483778572</v>
      </c>
      <c r="W627" s="21">
        <f ca="1">OFFSET(Assumptions!$B$6,W$1-1,0)*$E627</f>
        <v>6151359.7418892859</v>
      </c>
      <c r="X627" s="21">
        <f ca="1">OFFSET(Assumptions!$B$6,X$1-1,0)*$E627</f>
        <v>0</v>
      </c>
      <c r="Y627" s="21">
        <f ca="1">OFFSET(Assumptions!$B$6,Y$1-1,0)*$E627</f>
        <v>0</v>
      </c>
      <c r="Z627" s="21">
        <f ca="1">OFFSET(Assumptions!$B$6,Z$1-1,0)*$E627</f>
        <v>24605438.967557143</v>
      </c>
      <c r="AA627" s="21">
        <f ca="1">OFFSET(Assumptions!$B$6,AA$1-1,0)*$E627</f>
        <v>24605438.967557143</v>
      </c>
      <c r="AB627" s="21">
        <f ca="1">OFFSET(Assumptions!$B$6,AB$1-1,0)*$E627</f>
        <v>45520062.089980714</v>
      </c>
      <c r="AC627" s="24">
        <f t="shared" si="135"/>
        <v>0</v>
      </c>
      <c r="AD627" s="24">
        <f t="shared" si="138"/>
        <v>0</v>
      </c>
      <c r="AE627" s="24">
        <f t="shared" si="138"/>
        <v>0</v>
      </c>
      <c r="AF627" s="24">
        <f t="shared" si="138"/>
        <v>0</v>
      </c>
      <c r="AG627" s="24">
        <f t="shared" si="137"/>
        <v>0</v>
      </c>
      <c r="AH627" s="24">
        <f t="shared" si="137"/>
        <v>0</v>
      </c>
      <c r="AI627" s="24">
        <f t="shared" si="137"/>
        <v>0</v>
      </c>
      <c r="AJ627" s="24">
        <f t="shared" si="133"/>
        <v>0</v>
      </c>
      <c r="AK627" s="26">
        <f t="shared" ca="1" si="134"/>
        <v>-3.9875947130718625E-4</v>
      </c>
      <c r="AL627" s="34">
        <f t="shared" ca="1" si="136"/>
        <v>0.22968712817260029</v>
      </c>
    </row>
    <row r="628" spans="1:38" x14ac:dyDescent="0.25">
      <c r="A628" s="4">
        <f t="shared" si="125"/>
        <v>8</v>
      </c>
      <c r="B628" s="4">
        <f t="shared" si="126"/>
        <v>2014</v>
      </c>
      <c r="C628" s="9">
        <v>41873</v>
      </c>
      <c r="D628" s="12">
        <f ca="1">(1+Returns!E628)*D627</f>
        <v>122923233.16702679</v>
      </c>
      <c r="E628" s="12">
        <f t="shared" ca="1" si="127"/>
        <v>123087160.87755305</v>
      </c>
      <c r="F628" s="12">
        <f t="shared" ca="1" si="128"/>
        <v>123024775.08836696</v>
      </c>
      <c r="G628" s="14">
        <f ca="1">G627*(1+Returns!G628)+AC628</f>
        <v>9639509.4505268726</v>
      </c>
      <c r="H628" s="14">
        <f ca="1">H627*(1+Returns!H628)+AD628</f>
        <v>12342136.902942501</v>
      </c>
      <c r="I628" s="14">
        <f ca="1">I627*(1+Returns!I628)+AE628</f>
        <v>6172967.8156792587</v>
      </c>
      <c r="J628" s="14">
        <f ca="1">J627*(1+Returns!J628)+AF628</f>
        <v>0</v>
      </c>
      <c r="K628" s="14">
        <f ca="1">K627*(1+Returns!K628)+AG628</f>
        <v>0</v>
      </c>
      <c r="L628" s="14">
        <f ca="1">L627*(1+Returns!L628)+AH628</f>
        <v>24683512.184788164</v>
      </c>
      <c r="M628" s="14">
        <f ca="1">M627*(1+Returns!M628)+AI628</f>
        <v>24687316.874059565</v>
      </c>
      <c r="N628" s="14">
        <f ca="1">N627*(1+Returns!N628)+AJ628-R628-T628</f>
        <v>45561717.649556689</v>
      </c>
      <c r="O628" s="17">
        <f ca="1">(Assumptions!$B$16 / 252)*F627</f>
        <v>3903.7686608654121</v>
      </c>
      <c r="P628" s="17">
        <f t="shared" ca="1" si="129"/>
        <v>62385.789186086964</v>
      </c>
      <c r="Q628" s="16">
        <f t="shared" si="130"/>
        <v>0</v>
      </c>
      <c r="R628" s="17">
        <f t="shared" si="131"/>
        <v>0</v>
      </c>
      <c r="S628" s="19">
        <f t="shared" si="132"/>
        <v>0</v>
      </c>
      <c r="T628" s="20">
        <f ca="1">IF(AND(S628=1,F627&gt;D627),[1]Assumptions!$B$19*(F627-D627),0)</f>
        <v>0</v>
      </c>
      <c r="U628" s="21">
        <f ca="1">OFFSET(Assumptions!$B$6,U$1-1,0)*$E628</f>
        <v>9846972.8702042438</v>
      </c>
      <c r="V628" s="21">
        <f ca="1">OFFSET(Assumptions!$B$6,V$1-1,0)*$E628</f>
        <v>12308716.087755306</v>
      </c>
      <c r="W628" s="21">
        <f ca="1">OFFSET(Assumptions!$B$6,W$1-1,0)*$E628</f>
        <v>6154358.0438776528</v>
      </c>
      <c r="X628" s="21">
        <f ca="1">OFFSET(Assumptions!$B$6,X$1-1,0)*$E628</f>
        <v>0</v>
      </c>
      <c r="Y628" s="21">
        <f ca="1">OFFSET(Assumptions!$B$6,Y$1-1,0)*$E628</f>
        <v>0</v>
      </c>
      <c r="Z628" s="21">
        <f ca="1">OFFSET(Assumptions!$B$6,Z$1-1,0)*$E628</f>
        <v>24617432.175510611</v>
      </c>
      <c r="AA628" s="21">
        <f ca="1">OFFSET(Assumptions!$B$6,AA$1-1,0)*$E628</f>
        <v>24617432.175510611</v>
      </c>
      <c r="AB628" s="21">
        <f ca="1">OFFSET(Assumptions!$B$6,AB$1-1,0)*$E628</f>
        <v>45542249.524694629</v>
      </c>
      <c r="AC628" s="24">
        <f t="shared" si="135"/>
        <v>0</v>
      </c>
      <c r="AD628" s="24">
        <f t="shared" si="138"/>
        <v>0</v>
      </c>
      <c r="AE628" s="24">
        <f t="shared" si="138"/>
        <v>0</v>
      </c>
      <c r="AF628" s="24">
        <f t="shared" si="138"/>
        <v>0</v>
      </c>
      <c r="AG628" s="24">
        <f t="shared" si="137"/>
        <v>0</v>
      </c>
      <c r="AH628" s="24">
        <f t="shared" si="137"/>
        <v>0</v>
      </c>
      <c r="AI628" s="24">
        <f t="shared" si="137"/>
        <v>0</v>
      </c>
      <c r="AJ628" s="24">
        <f t="shared" si="133"/>
        <v>0</v>
      </c>
      <c r="AK628" s="26">
        <f t="shared" ca="1" si="134"/>
        <v>4.5590678980089727E-4</v>
      </c>
      <c r="AL628" s="34">
        <f t="shared" ca="1" si="136"/>
        <v>0.23024775088366489</v>
      </c>
    </row>
    <row r="629" spans="1:38" x14ac:dyDescent="0.25">
      <c r="A629" s="4">
        <f t="shared" si="125"/>
        <v>8</v>
      </c>
      <c r="B629" s="4">
        <f t="shared" si="126"/>
        <v>2014</v>
      </c>
      <c r="C629" s="9">
        <v>41876</v>
      </c>
      <c r="D629" s="12">
        <f ca="1">(1+Returns!E629)*D628</f>
        <v>122973313.32145137</v>
      </c>
      <c r="E629" s="12">
        <f t="shared" ca="1" si="127"/>
        <v>123156647.05698813</v>
      </c>
      <c r="F629" s="12">
        <f t="shared" ca="1" si="128"/>
        <v>123090355.71938655</v>
      </c>
      <c r="G629" s="14">
        <f ca="1">G628*(1+Returns!G629)+AC629</f>
        <v>9661221.0201318134</v>
      </c>
      <c r="H629" s="14">
        <f ca="1">H628*(1+Returns!H629)+AD629</f>
        <v>12347403.625379102</v>
      </c>
      <c r="I629" s="14">
        <f ca="1">I628*(1+Returns!I629)+AE629</f>
        <v>6175720.6551949242</v>
      </c>
      <c r="J629" s="14">
        <f ca="1">J628*(1+Returns!J629)+AF629</f>
        <v>0</v>
      </c>
      <c r="K629" s="14">
        <f ca="1">K628*(1+Returns!K629)+AG629</f>
        <v>0</v>
      </c>
      <c r="L629" s="14">
        <f ca="1">L628*(1+Returns!L629)+AH629</f>
        <v>24693997.727495003</v>
      </c>
      <c r="M629" s="14">
        <f ca="1">M628*(1+Returns!M629)+AI629</f>
        <v>24698041.725692838</v>
      </c>
      <c r="N629" s="14">
        <f ca="1">N628*(1+Returns!N629)+AJ629-R629-T629</f>
        <v>45580262.303094462</v>
      </c>
      <c r="O629" s="17">
        <f ca="1">(Assumptions!$B$16 / 252)*F628</f>
        <v>3905.5484155037125</v>
      </c>
      <c r="P629" s="17">
        <f t="shared" ca="1" si="129"/>
        <v>66291.337601590683</v>
      </c>
      <c r="Q629" s="16">
        <f t="shared" si="130"/>
        <v>0</v>
      </c>
      <c r="R629" s="17">
        <f t="shared" si="131"/>
        <v>0</v>
      </c>
      <c r="S629" s="19">
        <f t="shared" si="132"/>
        <v>0</v>
      </c>
      <c r="T629" s="20">
        <f ca="1">IF(AND(S629=1,F628&gt;D628),[1]Assumptions!$B$19*(F628-D628),0)</f>
        <v>0</v>
      </c>
      <c r="U629" s="21">
        <f ca="1">OFFSET(Assumptions!$B$6,U$1-1,0)*$E629</f>
        <v>9852531.764559051</v>
      </c>
      <c r="V629" s="21">
        <f ca="1">OFFSET(Assumptions!$B$6,V$1-1,0)*$E629</f>
        <v>12315664.705698814</v>
      </c>
      <c r="W629" s="21">
        <f ca="1">OFFSET(Assumptions!$B$6,W$1-1,0)*$E629</f>
        <v>6157832.3528494071</v>
      </c>
      <c r="X629" s="21">
        <f ca="1">OFFSET(Assumptions!$B$6,X$1-1,0)*$E629</f>
        <v>0</v>
      </c>
      <c r="Y629" s="21">
        <f ca="1">OFFSET(Assumptions!$B$6,Y$1-1,0)*$E629</f>
        <v>0</v>
      </c>
      <c r="Z629" s="21">
        <f ca="1">OFFSET(Assumptions!$B$6,Z$1-1,0)*$E629</f>
        <v>24631329.411397628</v>
      </c>
      <c r="AA629" s="21">
        <f ca="1">OFFSET(Assumptions!$B$6,AA$1-1,0)*$E629</f>
        <v>24631329.411397628</v>
      </c>
      <c r="AB629" s="21">
        <f ca="1">OFFSET(Assumptions!$B$6,AB$1-1,0)*$E629</f>
        <v>45567959.411085613</v>
      </c>
      <c r="AC629" s="24">
        <f t="shared" si="135"/>
        <v>0</v>
      </c>
      <c r="AD629" s="24">
        <f t="shared" si="138"/>
        <v>0</v>
      </c>
      <c r="AE629" s="24">
        <f t="shared" si="138"/>
        <v>0</v>
      </c>
      <c r="AF629" s="24">
        <f t="shared" si="138"/>
        <v>0</v>
      </c>
      <c r="AG629" s="24">
        <f t="shared" si="137"/>
        <v>0</v>
      </c>
      <c r="AH629" s="24">
        <f t="shared" si="137"/>
        <v>0</v>
      </c>
      <c r="AI629" s="24">
        <f t="shared" si="137"/>
        <v>0</v>
      </c>
      <c r="AJ629" s="24">
        <f t="shared" si="133"/>
        <v>0</v>
      </c>
      <c r="AK629" s="26">
        <f t="shared" ca="1" si="134"/>
        <v>5.3306848943623919E-4</v>
      </c>
      <c r="AL629" s="34">
        <f t="shared" ca="1" si="136"/>
        <v>0.23090355719386069</v>
      </c>
    </row>
    <row r="630" spans="1:38" x14ac:dyDescent="0.25">
      <c r="A630" s="4">
        <f t="shared" si="125"/>
        <v>8</v>
      </c>
      <c r="B630" s="4">
        <f t="shared" si="126"/>
        <v>2014</v>
      </c>
      <c r="C630" s="9">
        <v>41877</v>
      </c>
      <c r="D630" s="12">
        <f ca="1">(1+Returns!E630)*D629</f>
        <v>123023546.69021006</v>
      </c>
      <c r="E630" s="12">
        <f t="shared" ca="1" si="127"/>
        <v>123245817.54353389</v>
      </c>
      <c r="F630" s="12">
        <f t="shared" ca="1" si="128"/>
        <v>123175618.575592</v>
      </c>
      <c r="G630" s="14">
        <f ca="1">G629*(1+Returns!G630)+AC630</f>
        <v>9702470.2815944124</v>
      </c>
      <c r="H630" s="14">
        <f ca="1">H629*(1+Returns!H630)+AD630</f>
        <v>12352686.529442294</v>
      </c>
      <c r="I630" s="14">
        <f ca="1">I629*(1+Returns!I630)+AE630</f>
        <v>6178481.9884079639</v>
      </c>
      <c r="J630" s="14">
        <f ca="1">J629*(1+Returns!J630)+AF630</f>
        <v>0</v>
      </c>
      <c r="K630" s="14">
        <f ca="1">K629*(1+Returns!K630)+AG630</f>
        <v>0</v>
      </c>
      <c r="L630" s="14">
        <f ca="1">L629*(1+Returns!L630)+AH630</f>
        <v>24704515.472619884</v>
      </c>
      <c r="M630" s="14">
        <f ca="1">M629*(1+Returns!M630)+AI630</f>
        <v>24708799.584500551</v>
      </c>
      <c r="N630" s="14">
        <f ca="1">N629*(1+Returns!N630)+AJ630-R630-T630</f>
        <v>45598863.686968781</v>
      </c>
      <c r="O630" s="17">
        <f ca="1">(Assumptions!$B$16 / 252)*F629</f>
        <v>3907.6303402979856</v>
      </c>
      <c r="P630" s="17">
        <f t="shared" ca="1" si="129"/>
        <v>70198.967941888666</v>
      </c>
      <c r="Q630" s="16">
        <f t="shared" si="130"/>
        <v>0</v>
      </c>
      <c r="R630" s="17">
        <f t="shared" si="131"/>
        <v>0</v>
      </c>
      <c r="S630" s="19">
        <f t="shared" si="132"/>
        <v>0</v>
      </c>
      <c r="T630" s="20">
        <f ca="1">IF(AND(S630=1,F629&gt;D629),[1]Assumptions!$B$19*(F629-D629),0)</f>
        <v>0</v>
      </c>
      <c r="U630" s="21">
        <f ca="1">OFFSET(Assumptions!$B$6,U$1-1,0)*$E630</f>
        <v>9859665.4034827109</v>
      </c>
      <c r="V630" s="21">
        <f ca="1">OFFSET(Assumptions!$B$6,V$1-1,0)*$E630</f>
        <v>12324581.754353389</v>
      </c>
      <c r="W630" s="21">
        <f ca="1">OFFSET(Assumptions!$B$6,W$1-1,0)*$E630</f>
        <v>6162290.8771766946</v>
      </c>
      <c r="X630" s="21">
        <f ca="1">OFFSET(Assumptions!$B$6,X$1-1,0)*$E630</f>
        <v>0</v>
      </c>
      <c r="Y630" s="21">
        <f ca="1">OFFSET(Assumptions!$B$6,Y$1-1,0)*$E630</f>
        <v>0</v>
      </c>
      <c r="Z630" s="21">
        <f ca="1">OFFSET(Assumptions!$B$6,Z$1-1,0)*$E630</f>
        <v>24649163.508706778</v>
      </c>
      <c r="AA630" s="21">
        <f ca="1">OFFSET(Assumptions!$B$6,AA$1-1,0)*$E630</f>
        <v>24649163.508706778</v>
      </c>
      <c r="AB630" s="21">
        <f ca="1">OFFSET(Assumptions!$B$6,AB$1-1,0)*$E630</f>
        <v>45600952.491107538</v>
      </c>
      <c r="AC630" s="24">
        <f t="shared" si="135"/>
        <v>0</v>
      </c>
      <c r="AD630" s="24">
        <f t="shared" si="138"/>
        <v>0</v>
      </c>
      <c r="AE630" s="24">
        <f t="shared" si="138"/>
        <v>0</v>
      </c>
      <c r="AF630" s="24">
        <f t="shared" si="138"/>
        <v>0</v>
      </c>
      <c r="AG630" s="24">
        <f t="shared" si="137"/>
        <v>0</v>
      </c>
      <c r="AH630" s="24">
        <f t="shared" si="137"/>
        <v>0</v>
      </c>
      <c r="AI630" s="24">
        <f t="shared" si="137"/>
        <v>0</v>
      </c>
      <c r="AJ630" s="24">
        <f t="shared" si="133"/>
        <v>0</v>
      </c>
      <c r="AK630" s="26">
        <f t="shared" ca="1" si="134"/>
        <v>6.9268510686426588E-4</v>
      </c>
      <c r="AL630" s="34">
        <f t="shared" ca="1" si="136"/>
        <v>0.23175618575591517</v>
      </c>
    </row>
    <row r="631" spans="1:38" x14ac:dyDescent="0.25">
      <c r="A631" s="4">
        <f t="shared" si="125"/>
        <v>8</v>
      </c>
      <c r="B631" s="4">
        <f t="shared" si="126"/>
        <v>2014</v>
      </c>
      <c r="C631" s="9">
        <v>41878</v>
      </c>
      <c r="D631" s="12">
        <f ca="1">(1+Returns!E631)*D630</f>
        <v>123073800.57879755</v>
      </c>
      <c r="E631" s="12">
        <f t="shared" ca="1" si="127"/>
        <v>123280701.33903618</v>
      </c>
      <c r="F631" s="12">
        <f t="shared" ca="1" si="128"/>
        <v>123206592.03399666</v>
      </c>
      <c r="G631" s="14">
        <f ca="1">G630*(1+Returns!G631)+AC631</f>
        <v>9689412.6001604032</v>
      </c>
      <c r="H631" s="14">
        <f ca="1">H630*(1+Returns!H631)+AD631</f>
        <v>12357971.693824835</v>
      </c>
      <c r="I631" s="14">
        <f ca="1">I630*(1+Returns!I631)+AE631</f>
        <v>6181244.5562884277</v>
      </c>
      <c r="J631" s="14">
        <f ca="1">J630*(1+Returns!J631)+AF631</f>
        <v>0</v>
      </c>
      <c r="K631" s="14">
        <f ca="1">K630*(1+Returns!K631)+AG631</f>
        <v>0</v>
      </c>
      <c r="L631" s="14">
        <f ca="1">L630*(1+Returns!L631)+AH631</f>
        <v>24715037.697495822</v>
      </c>
      <c r="M631" s="14">
        <f ca="1">M630*(1+Returns!M631)+AI631</f>
        <v>24719562.129166659</v>
      </c>
      <c r="N631" s="14">
        <f ca="1">N630*(1+Returns!N631)+AJ631-R631-T631</f>
        <v>45617472.662100032</v>
      </c>
      <c r="O631" s="17">
        <f ca="1">(Assumptions!$B$16 / 252)*F630</f>
        <v>3910.337097637841</v>
      </c>
      <c r="P631" s="17">
        <f t="shared" ca="1" si="129"/>
        <v>74109.305039526502</v>
      </c>
      <c r="Q631" s="16">
        <f t="shared" si="130"/>
        <v>0</v>
      </c>
      <c r="R631" s="17">
        <f t="shared" si="131"/>
        <v>0</v>
      </c>
      <c r="S631" s="19">
        <f t="shared" si="132"/>
        <v>0</v>
      </c>
      <c r="T631" s="20">
        <f ca="1">IF(AND(S631=1,F630&gt;D630),[1]Assumptions!$B$19*(F630-D630),0)</f>
        <v>0</v>
      </c>
      <c r="U631" s="21">
        <f ca="1">OFFSET(Assumptions!$B$6,U$1-1,0)*$E631</f>
        <v>9862456.1071228944</v>
      </c>
      <c r="V631" s="21">
        <f ca="1">OFFSET(Assumptions!$B$6,V$1-1,0)*$E631</f>
        <v>12328070.133903619</v>
      </c>
      <c r="W631" s="21">
        <f ca="1">OFFSET(Assumptions!$B$6,W$1-1,0)*$E631</f>
        <v>6164035.0669518095</v>
      </c>
      <c r="X631" s="21">
        <f ca="1">OFFSET(Assumptions!$B$6,X$1-1,0)*$E631</f>
        <v>0</v>
      </c>
      <c r="Y631" s="21">
        <f ca="1">OFFSET(Assumptions!$B$6,Y$1-1,0)*$E631</f>
        <v>0</v>
      </c>
      <c r="Z631" s="21">
        <f ca="1">OFFSET(Assumptions!$B$6,Z$1-1,0)*$E631</f>
        <v>24656140.267807238</v>
      </c>
      <c r="AA631" s="21">
        <f ca="1">OFFSET(Assumptions!$B$6,AA$1-1,0)*$E631</f>
        <v>24656140.267807238</v>
      </c>
      <c r="AB631" s="21">
        <f ca="1">OFFSET(Assumptions!$B$6,AB$1-1,0)*$E631</f>
        <v>45613859.495443389</v>
      </c>
      <c r="AC631" s="24">
        <f t="shared" si="135"/>
        <v>0</v>
      </c>
      <c r="AD631" s="24">
        <f t="shared" si="138"/>
        <v>0</v>
      </c>
      <c r="AE631" s="24">
        <f t="shared" si="138"/>
        <v>0</v>
      </c>
      <c r="AF631" s="24">
        <f t="shared" si="138"/>
        <v>0</v>
      </c>
      <c r="AG631" s="24">
        <f t="shared" si="137"/>
        <v>0</v>
      </c>
      <c r="AH631" s="24">
        <f t="shared" si="137"/>
        <v>0</v>
      </c>
      <c r="AI631" s="24">
        <f t="shared" si="137"/>
        <v>0</v>
      </c>
      <c r="AJ631" s="24">
        <f t="shared" si="133"/>
        <v>0</v>
      </c>
      <c r="AK631" s="26">
        <f t="shared" ca="1" si="134"/>
        <v>2.5145770537093881E-4</v>
      </c>
      <c r="AL631" s="34">
        <f t="shared" ca="1" si="136"/>
        <v>0.23206592033996176</v>
      </c>
    </row>
    <row r="632" spans="1:38" x14ac:dyDescent="0.25">
      <c r="A632" s="4">
        <f t="shared" si="125"/>
        <v>8</v>
      </c>
      <c r="B632" s="4">
        <f t="shared" si="126"/>
        <v>2014</v>
      </c>
      <c r="C632" s="9">
        <v>41879</v>
      </c>
      <c r="D632" s="12">
        <f ca="1">(1+Returns!E632)*D631</f>
        <v>123123942.07589136</v>
      </c>
      <c r="E632" s="12">
        <f t="shared" ca="1" si="127"/>
        <v>123356113.57948169</v>
      </c>
      <c r="F632" s="12">
        <f t="shared" ca="1" si="128"/>
        <v>123278092.95406014</v>
      </c>
      <c r="G632" s="14">
        <f ca="1">G631*(1+Returns!G632)+AC632</f>
        <v>9716989.6888198238</v>
      </c>
      <c r="H632" s="14">
        <f ca="1">H631*(1+Returns!H632)+AD632</f>
        <v>12363245.173393453</v>
      </c>
      <c r="I632" s="14">
        <f ca="1">I631*(1+Returns!I632)+AE632</f>
        <v>6184001.0868226262</v>
      </c>
      <c r="J632" s="14">
        <f ca="1">J631*(1+Returns!J632)+AF632</f>
        <v>0</v>
      </c>
      <c r="K632" s="14">
        <f ca="1">K631*(1+Returns!K632)+AG632</f>
        <v>0</v>
      </c>
      <c r="L632" s="14">
        <f ca="1">L631*(1+Returns!L632)+AH632</f>
        <v>24725536.632223513</v>
      </c>
      <c r="M632" s="14">
        <f ca="1">M631*(1+Returns!M632)+AI632</f>
        <v>24730300.989028476</v>
      </c>
      <c r="N632" s="14">
        <f ca="1">N631*(1+Returns!N632)+AJ632-R632-T632</f>
        <v>45636040.0091938</v>
      </c>
      <c r="O632" s="17">
        <f ca="1">(Assumptions!$B$16 / 252)*F631</f>
        <v>3911.3203820316398</v>
      </c>
      <c r="P632" s="17">
        <f t="shared" ca="1" si="129"/>
        <v>78020.625421558143</v>
      </c>
      <c r="Q632" s="16">
        <f t="shared" si="130"/>
        <v>0</v>
      </c>
      <c r="R632" s="17">
        <f t="shared" si="131"/>
        <v>0</v>
      </c>
      <c r="S632" s="19">
        <f t="shared" si="132"/>
        <v>0</v>
      </c>
      <c r="T632" s="20">
        <f ca="1">IF(AND(S632=1,F631&gt;D631),[1]Assumptions!$B$19*(F631-D631),0)</f>
        <v>0</v>
      </c>
      <c r="U632" s="21">
        <f ca="1">OFFSET(Assumptions!$B$6,U$1-1,0)*$E632</f>
        <v>9868489.086358536</v>
      </c>
      <c r="V632" s="21">
        <f ca="1">OFFSET(Assumptions!$B$6,V$1-1,0)*$E632</f>
        <v>12335611.357948169</v>
      </c>
      <c r="W632" s="21">
        <f ca="1">OFFSET(Assumptions!$B$6,W$1-1,0)*$E632</f>
        <v>6167805.6789740846</v>
      </c>
      <c r="X632" s="21">
        <f ca="1">OFFSET(Assumptions!$B$6,X$1-1,0)*$E632</f>
        <v>0</v>
      </c>
      <c r="Y632" s="21">
        <f ca="1">OFFSET(Assumptions!$B$6,Y$1-1,0)*$E632</f>
        <v>0</v>
      </c>
      <c r="Z632" s="21">
        <f ca="1">OFFSET(Assumptions!$B$6,Z$1-1,0)*$E632</f>
        <v>24671222.715896338</v>
      </c>
      <c r="AA632" s="21">
        <f ca="1">OFFSET(Assumptions!$B$6,AA$1-1,0)*$E632</f>
        <v>24671222.715896338</v>
      </c>
      <c r="AB632" s="21">
        <f ca="1">OFFSET(Assumptions!$B$6,AB$1-1,0)*$E632</f>
        <v>45641762.024408229</v>
      </c>
      <c r="AC632" s="24">
        <f t="shared" si="135"/>
        <v>0</v>
      </c>
      <c r="AD632" s="24">
        <f t="shared" si="138"/>
        <v>0</v>
      </c>
      <c r="AE632" s="24">
        <f t="shared" si="138"/>
        <v>0</v>
      </c>
      <c r="AF632" s="24">
        <f t="shared" si="138"/>
        <v>0</v>
      </c>
      <c r="AG632" s="24">
        <f t="shared" si="137"/>
        <v>0</v>
      </c>
      <c r="AH632" s="24">
        <f t="shared" si="137"/>
        <v>0</v>
      </c>
      <c r="AI632" s="24">
        <f t="shared" si="137"/>
        <v>0</v>
      </c>
      <c r="AJ632" s="24">
        <f t="shared" si="133"/>
        <v>0</v>
      </c>
      <c r="AK632" s="26">
        <f t="shared" ca="1" si="134"/>
        <v>5.803335591310077E-4</v>
      </c>
      <c r="AL632" s="34">
        <f t="shared" ca="1" si="136"/>
        <v>0.2327809295405967</v>
      </c>
    </row>
    <row r="633" spans="1:38" x14ac:dyDescent="0.25">
      <c r="A633" s="4">
        <f t="shared" si="125"/>
        <v>8</v>
      </c>
      <c r="B633" s="4">
        <f t="shared" si="126"/>
        <v>2014</v>
      </c>
      <c r="C633" s="9">
        <v>41880</v>
      </c>
      <c r="D633" s="12">
        <f ca="1">(1+Returns!E633)*D632</f>
        <v>123174236.97498995</v>
      </c>
      <c r="E633" s="12">
        <f t="shared" ca="1" si="127"/>
        <v>123419686.88157269</v>
      </c>
      <c r="F633" s="12">
        <f t="shared" ca="1" si="128"/>
        <v>123337752.66589862</v>
      </c>
      <c r="G633" s="14">
        <f ca="1">G632*(1+Returns!G633)+AC633</f>
        <v>9732581.0380594395</v>
      </c>
      <c r="H633" s="14">
        <f ca="1">H632*(1+Returns!H633)+AD633</f>
        <v>12368534.855349464</v>
      </c>
      <c r="I633" s="14">
        <f ca="1">I632*(1+Returns!I633)+AE633</f>
        <v>6186766.1224425826</v>
      </c>
      <c r="J633" s="14">
        <f ca="1">J632*(1+Returns!J633)+AF633</f>
        <v>0</v>
      </c>
      <c r="K633" s="14">
        <f ca="1">K632*(1+Returns!K633)+AG633</f>
        <v>0</v>
      </c>
      <c r="L633" s="14">
        <f ca="1">L632*(1+Returns!L633)+AH633</f>
        <v>24736067.81049782</v>
      </c>
      <c r="M633" s="14">
        <f ca="1">M632*(1+Returns!M633)+AI633</f>
        <v>24741072.899176944</v>
      </c>
      <c r="N633" s="14">
        <f ca="1">N632*(1+Returns!N633)+AJ633-R633-T633</f>
        <v>45654664.156046443</v>
      </c>
      <c r="O633" s="17">
        <f ca="1">(Assumptions!$B$16 / 252)*F632</f>
        <v>3913.5902525098454</v>
      </c>
      <c r="P633" s="17">
        <f t="shared" ca="1" si="129"/>
        <v>81934.215674067993</v>
      </c>
      <c r="Q633" s="16">
        <f t="shared" si="130"/>
        <v>0</v>
      </c>
      <c r="R633" s="17">
        <f t="shared" si="131"/>
        <v>0</v>
      </c>
      <c r="S633" s="19">
        <f t="shared" si="132"/>
        <v>0</v>
      </c>
      <c r="T633" s="20">
        <f ca="1">IF(AND(S633=1,F632&gt;D632),[1]Assumptions!$B$19*(F632-D632),0)</f>
        <v>0</v>
      </c>
      <c r="U633" s="21">
        <f ca="1">OFFSET(Assumptions!$B$6,U$1-1,0)*$E633</f>
        <v>9873574.9505258165</v>
      </c>
      <c r="V633" s="21">
        <f ca="1">OFFSET(Assumptions!$B$6,V$1-1,0)*$E633</f>
        <v>12341968.68815727</v>
      </c>
      <c r="W633" s="21">
        <f ca="1">OFFSET(Assumptions!$B$6,W$1-1,0)*$E633</f>
        <v>6170984.3440786349</v>
      </c>
      <c r="X633" s="21">
        <f ca="1">OFFSET(Assumptions!$B$6,X$1-1,0)*$E633</f>
        <v>0</v>
      </c>
      <c r="Y633" s="21">
        <f ca="1">OFFSET(Assumptions!$B$6,Y$1-1,0)*$E633</f>
        <v>0</v>
      </c>
      <c r="Z633" s="21">
        <f ca="1">OFFSET(Assumptions!$B$6,Z$1-1,0)*$E633</f>
        <v>24683937.376314539</v>
      </c>
      <c r="AA633" s="21">
        <f ca="1">OFFSET(Assumptions!$B$6,AA$1-1,0)*$E633</f>
        <v>24683937.376314539</v>
      </c>
      <c r="AB633" s="21">
        <f ca="1">OFFSET(Assumptions!$B$6,AB$1-1,0)*$E633</f>
        <v>45665284.146181896</v>
      </c>
      <c r="AC633" s="24">
        <f t="shared" si="135"/>
        <v>0</v>
      </c>
      <c r="AD633" s="24">
        <f t="shared" si="138"/>
        <v>0</v>
      </c>
      <c r="AE633" s="24">
        <f t="shared" si="138"/>
        <v>0</v>
      </c>
      <c r="AF633" s="24">
        <f t="shared" si="138"/>
        <v>0</v>
      </c>
      <c r="AG633" s="24">
        <f t="shared" si="137"/>
        <v>0</v>
      </c>
      <c r="AH633" s="24">
        <f t="shared" si="137"/>
        <v>0</v>
      </c>
      <c r="AI633" s="24">
        <f t="shared" si="137"/>
        <v>0</v>
      </c>
      <c r="AJ633" s="24">
        <f t="shared" si="133"/>
        <v>0</v>
      </c>
      <c r="AK633" s="26">
        <f t="shared" ca="1" si="134"/>
        <v>4.8394414943397912E-4</v>
      </c>
      <c r="AL633" s="34">
        <f t="shared" ca="1" si="136"/>
        <v>0.2333775266589817</v>
      </c>
    </row>
    <row r="634" spans="1:38" x14ac:dyDescent="0.25">
      <c r="A634" s="4">
        <f t="shared" si="125"/>
        <v>9</v>
      </c>
      <c r="B634" s="4">
        <f t="shared" si="126"/>
        <v>2014</v>
      </c>
      <c r="C634" s="9">
        <v>41883</v>
      </c>
      <c r="D634" s="12">
        <f ca="1">(1+Returns!E634)*D633</f>
        <v>123224419.39087594</v>
      </c>
      <c r="E634" s="12">
        <f t="shared" ca="1" si="127"/>
        <v>123334614.28251332</v>
      </c>
      <c r="F634" s="12">
        <f t="shared" ca="1" si="128"/>
        <v>123330698.79830171</v>
      </c>
      <c r="G634" s="14">
        <f ca="1">G633*(1+Returns!G634)+AC634</f>
        <v>9822561.0291870739</v>
      </c>
      <c r="H634" s="14">
        <f ca="1">H633*(1+Returns!H634)+AD634</f>
        <v>12347246.675311586</v>
      </c>
      <c r="I634" s="14">
        <f ca="1">I633*(1+Returns!I634)+AE634</f>
        <v>6173743.3369593006</v>
      </c>
      <c r="J634" s="14">
        <f ca="1">J633*(1+Returns!J634)+AF634</f>
        <v>0</v>
      </c>
      <c r="K634" s="14">
        <f ca="1">K633*(1+Returns!K634)+AG634</f>
        <v>0</v>
      </c>
      <c r="L634" s="14">
        <f ca="1">L633*(1+Returns!L634)+AH634</f>
        <v>24694445.244622927</v>
      </c>
      <c r="M634" s="14">
        <f ca="1">M633*(1+Returns!M634)+AI634</f>
        <v>24694685.581048384</v>
      </c>
      <c r="N634" s="14">
        <f ca="1">N633*(1+Returns!N634)+AJ634-R634-T634</f>
        <v>45601932.415384047</v>
      </c>
      <c r="O634" s="17">
        <f ca="1">(Assumptions!$B$16 / 252)*F633</f>
        <v>3915.4842116158293</v>
      </c>
      <c r="P634" s="17">
        <f t="shared" ca="1" si="129"/>
        <v>3915.4842116158252</v>
      </c>
      <c r="Q634" s="16">
        <f t="shared" si="130"/>
        <v>1</v>
      </c>
      <c r="R634" s="17">
        <f t="shared" ca="1" si="131"/>
        <v>81934.215674067993</v>
      </c>
      <c r="S634" s="19">
        <f t="shared" si="132"/>
        <v>0</v>
      </c>
      <c r="T634" s="20">
        <f ca="1">IF(AND(S634=1,F633&gt;D633),[1]Assumptions!$B$19*(F633-D633),0)</f>
        <v>0</v>
      </c>
      <c r="U634" s="21">
        <f ca="1">OFFSET(Assumptions!$B$6,U$1-1,0)*$E634</f>
        <v>9866769.1426010653</v>
      </c>
      <c r="V634" s="21">
        <f ca="1">OFFSET(Assumptions!$B$6,V$1-1,0)*$E634</f>
        <v>12333461.428251334</v>
      </c>
      <c r="W634" s="21">
        <f ca="1">OFFSET(Assumptions!$B$6,W$1-1,0)*$E634</f>
        <v>6166730.7141256668</v>
      </c>
      <c r="X634" s="21">
        <f ca="1">OFFSET(Assumptions!$B$6,X$1-1,0)*$E634</f>
        <v>0</v>
      </c>
      <c r="Y634" s="21">
        <f ca="1">OFFSET(Assumptions!$B$6,Y$1-1,0)*$E634</f>
        <v>0</v>
      </c>
      <c r="Z634" s="21">
        <f ca="1">OFFSET(Assumptions!$B$6,Z$1-1,0)*$E634</f>
        <v>24666922.856502667</v>
      </c>
      <c r="AA634" s="21">
        <f ca="1">OFFSET(Assumptions!$B$6,AA$1-1,0)*$E634</f>
        <v>24666922.856502667</v>
      </c>
      <c r="AB634" s="21">
        <f ca="1">OFFSET(Assumptions!$B$6,AB$1-1,0)*$E634</f>
        <v>45633807.284529924</v>
      </c>
      <c r="AC634" s="24">
        <f t="shared" ca="1" si="135"/>
        <v>140993.91246637702</v>
      </c>
      <c r="AD634" s="24">
        <f t="shared" ca="1" si="138"/>
        <v>-26566.167192194611</v>
      </c>
      <c r="AE634" s="24">
        <f t="shared" ca="1" si="138"/>
        <v>-15781.778363947757</v>
      </c>
      <c r="AF634" s="24">
        <f t="shared" ca="1" si="138"/>
        <v>0</v>
      </c>
      <c r="AG634" s="24">
        <f t="shared" ca="1" si="137"/>
        <v>0</v>
      </c>
      <c r="AH634" s="24">
        <f t="shared" ca="1" si="137"/>
        <v>-52130.434183280915</v>
      </c>
      <c r="AI634" s="24">
        <f t="shared" ca="1" si="137"/>
        <v>-57135.522862404585</v>
      </c>
      <c r="AJ634" s="24">
        <f t="shared" ca="1" si="133"/>
        <v>10619.990135450847</v>
      </c>
      <c r="AK634" s="26">
        <f t="shared" ca="1" si="134"/>
        <v>-5.7191471746875777E-5</v>
      </c>
      <c r="AL634" s="34">
        <f t="shared" ca="1" si="136"/>
        <v>0.23330698798301253</v>
      </c>
    </row>
    <row r="635" spans="1:38" x14ac:dyDescent="0.25">
      <c r="A635" s="4">
        <f t="shared" si="125"/>
        <v>9</v>
      </c>
      <c r="B635" s="4">
        <f t="shared" si="126"/>
        <v>2014</v>
      </c>
      <c r="C635" s="9">
        <v>41884</v>
      </c>
      <c r="D635" s="12">
        <f ca="1">(1+Returns!E635)*D634</f>
        <v>123274622.25157997</v>
      </c>
      <c r="E635" s="12">
        <f t="shared" ca="1" si="127"/>
        <v>123289952.41563612</v>
      </c>
      <c r="F635" s="12">
        <f t="shared" ca="1" si="128"/>
        <v>123282121.6711452</v>
      </c>
      <c r="G635" s="14">
        <f ca="1">G634*(1+Returns!G635)+AC635</f>
        <v>9730097.8123075422</v>
      </c>
      <c r="H635" s="14">
        <f ca="1">H634*(1+Returns!H635)+AD635</f>
        <v>12352515.578225765</v>
      </c>
      <c r="I635" s="14">
        <f ca="1">I634*(1+Returns!I635)+AE635</f>
        <v>6176496.5223192479</v>
      </c>
      <c r="J635" s="14">
        <f ca="1">J634*(1+Returns!J635)+AF635</f>
        <v>0</v>
      </c>
      <c r="K635" s="14">
        <f ca="1">K634*(1+Returns!K635)+AG635</f>
        <v>0</v>
      </c>
      <c r="L635" s="14">
        <f ca="1">L634*(1+Returns!L635)+AH635</f>
        <v>24704935.431687709</v>
      </c>
      <c r="M635" s="14">
        <f ca="1">M634*(1+Returns!M635)+AI635</f>
        <v>24705413.633851293</v>
      </c>
      <c r="N635" s="14">
        <f ca="1">N634*(1+Returns!N635)+AJ635-R635-T635</f>
        <v>45620493.437244564</v>
      </c>
      <c r="O635" s="17">
        <f ca="1">(Assumptions!$B$16 / 252)*F634</f>
        <v>3915.2602793111655</v>
      </c>
      <c r="P635" s="17">
        <f t="shared" ca="1" si="129"/>
        <v>7830.7444909269907</v>
      </c>
      <c r="Q635" s="16">
        <f t="shared" si="130"/>
        <v>0</v>
      </c>
      <c r="R635" s="17">
        <f t="shared" si="131"/>
        <v>0</v>
      </c>
      <c r="S635" s="19">
        <f t="shared" si="132"/>
        <v>0</v>
      </c>
      <c r="T635" s="20">
        <f ca="1">IF(AND(S635=1,F634&gt;D634),[1]Assumptions!$B$19*(F634-D634),0)</f>
        <v>0</v>
      </c>
      <c r="U635" s="21">
        <f ca="1">OFFSET(Assumptions!$B$6,U$1-1,0)*$E635</f>
        <v>9863196.1932508908</v>
      </c>
      <c r="V635" s="21">
        <f ca="1">OFFSET(Assumptions!$B$6,V$1-1,0)*$E635</f>
        <v>12328995.241563613</v>
      </c>
      <c r="W635" s="21">
        <f ca="1">OFFSET(Assumptions!$B$6,W$1-1,0)*$E635</f>
        <v>6164497.6207818063</v>
      </c>
      <c r="X635" s="21">
        <f ca="1">OFFSET(Assumptions!$B$6,X$1-1,0)*$E635</f>
        <v>0</v>
      </c>
      <c r="Y635" s="21">
        <f ca="1">OFFSET(Assumptions!$B$6,Y$1-1,0)*$E635</f>
        <v>0</v>
      </c>
      <c r="Z635" s="21">
        <f ca="1">OFFSET(Assumptions!$B$6,Z$1-1,0)*$E635</f>
        <v>24657990.483127225</v>
      </c>
      <c r="AA635" s="21">
        <f ca="1">OFFSET(Assumptions!$B$6,AA$1-1,0)*$E635</f>
        <v>24657990.483127225</v>
      </c>
      <c r="AB635" s="21">
        <f ca="1">OFFSET(Assumptions!$B$6,AB$1-1,0)*$E635</f>
        <v>45617282.393785365</v>
      </c>
      <c r="AC635" s="24">
        <f t="shared" si="135"/>
        <v>0</v>
      </c>
      <c r="AD635" s="24">
        <f t="shared" si="138"/>
        <v>0</v>
      </c>
      <c r="AE635" s="24">
        <f t="shared" si="138"/>
        <v>0</v>
      </c>
      <c r="AF635" s="24">
        <f t="shared" si="138"/>
        <v>0</v>
      </c>
      <c r="AG635" s="24">
        <f t="shared" si="137"/>
        <v>0</v>
      </c>
      <c r="AH635" s="24">
        <f t="shared" si="137"/>
        <v>0</v>
      </c>
      <c r="AI635" s="24">
        <f t="shared" si="137"/>
        <v>0</v>
      </c>
      <c r="AJ635" s="24">
        <f t="shared" si="133"/>
        <v>0</v>
      </c>
      <c r="AK635" s="26">
        <f t="shared" ca="1" si="134"/>
        <v>-3.9387701221049731E-4</v>
      </c>
      <c r="AL635" s="34">
        <f t="shared" ca="1" si="136"/>
        <v>0.2328212167114474</v>
      </c>
    </row>
    <row r="636" spans="1:38" x14ac:dyDescent="0.25">
      <c r="A636" s="4">
        <f t="shared" si="125"/>
        <v>9</v>
      </c>
      <c r="B636" s="4">
        <f t="shared" si="126"/>
        <v>2014</v>
      </c>
      <c r="C636" s="9">
        <v>41885</v>
      </c>
      <c r="D636" s="12">
        <f ca="1">(1+Returns!E636)*D635</f>
        <v>123324845.56543149</v>
      </c>
      <c r="E636" s="12">
        <f t="shared" ca="1" si="127"/>
        <v>123318921.0625176</v>
      </c>
      <c r="F636" s="12">
        <f t="shared" ca="1" si="128"/>
        <v>123307176.59987839</v>
      </c>
      <c r="G636" s="14">
        <f ca="1">G635*(1+Returns!G636)+AC636</f>
        <v>9711244.9614734985</v>
      </c>
      <c r="H636" s="14">
        <f ca="1">H635*(1+Returns!H636)+AD636</f>
        <v>12357786.729522815</v>
      </c>
      <c r="I636" s="14">
        <f ca="1">I635*(1+Returns!I636)+AE636</f>
        <v>6179250.935464222</v>
      </c>
      <c r="J636" s="14">
        <f ca="1">J635*(1+Returns!J636)+AF636</f>
        <v>0</v>
      </c>
      <c r="K636" s="14">
        <f ca="1">K635*(1+Returns!K636)+AG636</f>
        <v>0</v>
      </c>
      <c r="L636" s="14">
        <f ca="1">L635*(1+Returns!L636)+AH636</f>
        <v>24715430.074978314</v>
      </c>
      <c r="M636" s="14">
        <f ca="1">M635*(1+Returns!M636)+AI636</f>
        <v>24716146.347216353</v>
      </c>
      <c r="N636" s="14">
        <f ca="1">N635*(1+Returns!N636)+AJ636-R636-T636</f>
        <v>45639062.013862401</v>
      </c>
      <c r="O636" s="17">
        <f ca="1">(Assumptions!$B$16 / 252)*F635</f>
        <v>3913.7181482903238</v>
      </c>
      <c r="P636" s="17">
        <f t="shared" ca="1" si="129"/>
        <v>11744.462639217314</v>
      </c>
      <c r="Q636" s="16">
        <f t="shared" si="130"/>
        <v>0</v>
      </c>
      <c r="R636" s="17">
        <f t="shared" si="131"/>
        <v>0</v>
      </c>
      <c r="S636" s="19">
        <f t="shared" si="132"/>
        <v>0</v>
      </c>
      <c r="T636" s="20">
        <f ca="1">IF(AND(S636=1,F635&gt;D635),[1]Assumptions!$B$19*(F635-D635),0)</f>
        <v>0</v>
      </c>
      <c r="U636" s="21">
        <f ca="1">OFFSET(Assumptions!$B$6,U$1-1,0)*$E636</f>
        <v>9865513.6850014087</v>
      </c>
      <c r="V636" s="21">
        <f ca="1">OFFSET(Assumptions!$B$6,V$1-1,0)*$E636</f>
        <v>12331892.106251761</v>
      </c>
      <c r="W636" s="21">
        <f ca="1">OFFSET(Assumptions!$B$6,W$1-1,0)*$E636</f>
        <v>6165946.0531258807</v>
      </c>
      <c r="X636" s="21">
        <f ca="1">OFFSET(Assumptions!$B$6,X$1-1,0)*$E636</f>
        <v>0</v>
      </c>
      <c r="Y636" s="21">
        <f ca="1">OFFSET(Assumptions!$B$6,Y$1-1,0)*$E636</f>
        <v>0</v>
      </c>
      <c r="Z636" s="21">
        <f ca="1">OFFSET(Assumptions!$B$6,Z$1-1,0)*$E636</f>
        <v>24663784.212503523</v>
      </c>
      <c r="AA636" s="21">
        <f ca="1">OFFSET(Assumptions!$B$6,AA$1-1,0)*$E636</f>
        <v>24663784.212503523</v>
      </c>
      <c r="AB636" s="21">
        <f ca="1">OFFSET(Assumptions!$B$6,AB$1-1,0)*$E636</f>
        <v>45628000.793131508</v>
      </c>
      <c r="AC636" s="24">
        <f t="shared" si="135"/>
        <v>0</v>
      </c>
      <c r="AD636" s="24">
        <f t="shared" si="138"/>
        <v>0</v>
      </c>
      <c r="AE636" s="24">
        <f t="shared" si="138"/>
        <v>0</v>
      </c>
      <c r="AF636" s="24">
        <f t="shared" si="138"/>
        <v>0</v>
      </c>
      <c r="AG636" s="24">
        <f t="shared" si="137"/>
        <v>0</v>
      </c>
      <c r="AH636" s="24">
        <f t="shared" si="137"/>
        <v>0</v>
      </c>
      <c r="AI636" s="24">
        <f t="shared" si="137"/>
        <v>0</v>
      </c>
      <c r="AJ636" s="24">
        <f t="shared" si="133"/>
        <v>0</v>
      </c>
      <c r="AK636" s="26">
        <f t="shared" ca="1" si="134"/>
        <v>2.032324589611445E-4</v>
      </c>
      <c r="AL636" s="34">
        <f t="shared" ca="1" si="136"/>
        <v>0.2330717659987791</v>
      </c>
    </row>
    <row r="637" spans="1:38" x14ac:dyDescent="0.25">
      <c r="A637" s="4">
        <f t="shared" si="125"/>
        <v>9</v>
      </c>
      <c r="B637" s="4">
        <f t="shared" si="126"/>
        <v>2014</v>
      </c>
      <c r="C637" s="9">
        <v>41886</v>
      </c>
      <c r="D637" s="12">
        <f ca="1">(1+Returns!E637)*D636</f>
        <v>123375089.3407633</v>
      </c>
      <c r="E637" s="12">
        <f t="shared" ca="1" si="127"/>
        <v>123410406.56494571</v>
      </c>
      <c r="F637" s="12">
        <f t="shared" ca="1" si="128"/>
        <v>123394747.58876364</v>
      </c>
      <c r="G637" s="14">
        <f ca="1">G636*(1+Returns!G637)+AC637</f>
        <v>9754888.8099732734</v>
      </c>
      <c r="H637" s="14">
        <f ca="1">H636*(1+Returns!H637)+AD637</f>
        <v>12363060.130162179</v>
      </c>
      <c r="I637" s="14">
        <f ca="1">I636*(1+Returns!I637)+AE637</f>
        <v>6182006.5769417547</v>
      </c>
      <c r="J637" s="14">
        <f ca="1">J636*(1+Returns!J637)+AF637</f>
        <v>0</v>
      </c>
      <c r="K637" s="14">
        <f ca="1">K636*(1+Returns!K637)+AG637</f>
        <v>0</v>
      </c>
      <c r="L637" s="14">
        <f ca="1">L636*(1+Returns!L637)+AH637</f>
        <v>24725929.17638775</v>
      </c>
      <c r="M637" s="14">
        <f ca="1">M636*(1+Returns!M637)+AI637</f>
        <v>24726883.723168243</v>
      </c>
      <c r="N637" s="14">
        <f ca="1">N636*(1+Returns!N637)+AJ637-R637-T637</f>
        <v>45657638.148312509</v>
      </c>
      <c r="O637" s="17">
        <f ca="1">(Assumptions!$B$16 / 252)*F636</f>
        <v>3914.5135428532817</v>
      </c>
      <c r="P637" s="17">
        <f t="shared" ca="1" si="129"/>
        <v>15658.976182070595</v>
      </c>
      <c r="Q637" s="16">
        <f t="shared" si="130"/>
        <v>0</v>
      </c>
      <c r="R637" s="17">
        <f t="shared" si="131"/>
        <v>0</v>
      </c>
      <c r="S637" s="19">
        <f t="shared" si="132"/>
        <v>0</v>
      </c>
      <c r="T637" s="20">
        <f ca="1">IF(AND(S637=1,F636&gt;D636),[1]Assumptions!$B$19*(F636-D636),0)</f>
        <v>0</v>
      </c>
      <c r="U637" s="21">
        <f ca="1">OFFSET(Assumptions!$B$6,U$1-1,0)*$E637</f>
        <v>9872832.5251956563</v>
      </c>
      <c r="V637" s="21">
        <f ca="1">OFFSET(Assumptions!$B$6,V$1-1,0)*$E637</f>
        <v>12341040.656494573</v>
      </c>
      <c r="W637" s="21">
        <f ca="1">OFFSET(Assumptions!$B$6,W$1-1,0)*$E637</f>
        <v>6170520.3282472864</v>
      </c>
      <c r="X637" s="21">
        <f ca="1">OFFSET(Assumptions!$B$6,X$1-1,0)*$E637</f>
        <v>0</v>
      </c>
      <c r="Y637" s="21">
        <f ca="1">OFFSET(Assumptions!$B$6,Y$1-1,0)*$E637</f>
        <v>0</v>
      </c>
      <c r="Z637" s="21">
        <f ca="1">OFFSET(Assumptions!$B$6,Z$1-1,0)*$E637</f>
        <v>24682081.312989146</v>
      </c>
      <c r="AA637" s="21">
        <f ca="1">OFFSET(Assumptions!$B$6,AA$1-1,0)*$E637</f>
        <v>24682081.312989146</v>
      </c>
      <c r="AB637" s="21">
        <f ca="1">OFFSET(Assumptions!$B$6,AB$1-1,0)*$E637</f>
        <v>45661850.429029912</v>
      </c>
      <c r="AC637" s="24">
        <f t="shared" si="135"/>
        <v>0</v>
      </c>
      <c r="AD637" s="24">
        <f t="shared" si="138"/>
        <v>0</v>
      </c>
      <c r="AE637" s="24">
        <f t="shared" si="138"/>
        <v>0</v>
      </c>
      <c r="AF637" s="24">
        <f t="shared" si="138"/>
        <v>0</v>
      </c>
      <c r="AG637" s="24">
        <f t="shared" si="137"/>
        <v>0</v>
      </c>
      <c r="AH637" s="24">
        <f t="shared" si="137"/>
        <v>0</v>
      </c>
      <c r="AI637" s="24">
        <f t="shared" si="137"/>
        <v>0</v>
      </c>
      <c r="AJ637" s="24">
        <f t="shared" si="133"/>
        <v>0</v>
      </c>
      <c r="AK637" s="26">
        <f t="shared" ca="1" si="134"/>
        <v>7.1018566234326563E-4</v>
      </c>
      <c r="AL637" s="34">
        <f t="shared" ca="1" si="136"/>
        <v>0.23394747588763165</v>
      </c>
    </row>
    <row r="638" spans="1:38" x14ac:dyDescent="0.25">
      <c r="A638" s="4">
        <f t="shared" si="125"/>
        <v>9</v>
      </c>
      <c r="B638" s="4">
        <f t="shared" si="126"/>
        <v>2014</v>
      </c>
      <c r="C638" s="9">
        <v>41887</v>
      </c>
      <c r="D638" s="12">
        <f ca="1">(1+Returns!E638)*D637</f>
        <v>123425353.58591162</v>
      </c>
      <c r="E638" s="12">
        <f t="shared" ca="1" si="127"/>
        <v>123407787.13922681</v>
      </c>
      <c r="F638" s="12">
        <f t="shared" ca="1" si="128"/>
        <v>123388210.86947049</v>
      </c>
      <c r="G638" s="14">
        <f ca="1">G637*(1+Returns!G638)+AC638</f>
        <v>9704407.5656100269</v>
      </c>
      <c r="H638" s="14">
        <f ca="1">H637*(1+Returns!H638)+AD638</f>
        <v>12368335.781103715</v>
      </c>
      <c r="I638" s="14">
        <f ca="1">I637*(1+Returns!I638)+AE638</f>
        <v>6184763.4472996211</v>
      </c>
      <c r="J638" s="14">
        <f ca="1">J637*(1+Returns!J638)+AF638</f>
        <v>0</v>
      </c>
      <c r="K638" s="14">
        <f ca="1">K637*(1+Returns!K638)+AG638</f>
        <v>0</v>
      </c>
      <c r="L638" s="14">
        <f ca="1">L637*(1+Returns!L638)+AH638</f>
        <v>24736432.737809818</v>
      </c>
      <c r="M638" s="14">
        <f ca="1">M637*(1+Returns!M638)+AI638</f>
        <v>24737625.763732515</v>
      </c>
      <c r="N638" s="14">
        <f ca="1">N637*(1+Returns!N638)+AJ638-R638-T638</f>
        <v>45676221.843671098</v>
      </c>
      <c r="O638" s="17">
        <f ca="1">(Assumptions!$B$16 / 252)*F637</f>
        <v>3917.2935742464647</v>
      </c>
      <c r="P638" s="17">
        <f t="shared" ca="1" si="129"/>
        <v>19576.269756317059</v>
      </c>
      <c r="Q638" s="16">
        <f t="shared" si="130"/>
        <v>0</v>
      </c>
      <c r="R638" s="17">
        <f t="shared" si="131"/>
        <v>0</v>
      </c>
      <c r="S638" s="19">
        <f t="shared" si="132"/>
        <v>0</v>
      </c>
      <c r="T638" s="20">
        <f ca="1">IF(AND(S638=1,F637&gt;D637),[1]Assumptions!$B$19*(F637-D637),0)</f>
        <v>0</v>
      </c>
      <c r="U638" s="21">
        <f ca="1">OFFSET(Assumptions!$B$6,U$1-1,0)*$E638</f>
        <v>9872622.9711381458</v>
      </c>
      <c r="V638" s="21">
        <f ca="1">OFFSET(Assumptions!$B$6,V$1-1,0)*$E638</f>
        <v>12340778.713922681</v>
      </c>
      <c r="W638" s="21">
        <f ca="1">OFFSET(Assumptions!$B$6,W$1-1,0)*$E638</f>
        <v>6170389.3569613406</v>
      </c>
      <c r="X638" s="21">
        <f ca="1">OFFSET(Assumptions!$B$6,X$1-1,0)*$E638</f>
        <v>0</v>
      </c>
      <c r="Y638" s="21">
        <f ca="1">OFFSET(Assumptions!$B$6,Y$1-1,0)*$E638</f>
        <v>0</v>
      </c>
      <c r="Z638" s="21">
        <f ca="1">OFFSET(Assumptions!$B$6,Z$1-1,0)*$E638</f>
        <v>24681557.427845363</v>
      </c>
      <c r="AA638" s="21">
        <f ca="1">OFFSET(Assumptions!$B$6,AA$1-1,0)*$E638</f>
        <v>24681557.427845363</v>
      </c>
      <c r="AB638" s="21">
        <f ca="1">OFFSET(Assumptions!$B$6,AB$1-1,0)*$E638</f>
        <v>45660881.241513915</v>
      </c>
      <c r="AC638" s="24">
        <f t="shared" si="135"/>
        <v>0</v>
      </c>
      <c r="AD638" s="24">
        <f t="shared" si="138"/>
        <v>0</v>
      </c>
      <c r="AE638" s="24">
        <f t="shared" si="138"/>
        <v>0</v>
      </c>
      <c r="AF638" s="24">
        <f t="shared" si="138"/>
        <v>0</v>
      </c>
      <c r="AG638" s="24">
        <f t="shared" si="137"/>
        <v>0</v>
      </c>
      <c r="AH638" s="24">
        <f t="shared" si="137"/>
        <v>0</v>
      </c>
      <c r="AI638" s="24">
        <f t="shared" si="137"/>
        <v>0</v>
      </c>
      <c r="AJ638" s="24">
        <f t="shared" si="133"/>
        <v>0</v>
      </c>
      <c r="AK638" s="26">
        <f t="shared" ca="1" si="134"/>
        <v>-5.2974048092679915E-5</v>
      </c>
      <c r="AL638" s="34">
        <f t="shared" ca="1" si="136"/>
        <v>0.23388210869470005</v>
      </c>
    </row>
    <row r="639" spans="1:38" x14ac:dyDescent="0.25">
      <c r="A639" s="4">
        <f t="shared" si="125"/>
        <v>9</v>
      </c>
      <c r="B639" s="4">
        <f t="shared" si="126"/>
        <v>2014</v>
      </c>
      <c r="C639" s="9">
        <v>41890</v>
      </c>
      <c r="D639" s="12">
        <f ca="1">(1+Returns!E639)*D638</f>
        <v>123475638.30921605</v>
      </c>
      <c r="E639" s="12">
        <f t="shared" ca="1" si="127"/>
        <v>123386884.58647649</v>
      </c>
      <c r="F639" s="12">
        <f t="shared" ca="1" si="128"/>
        <v>123363391.23066083</v>
      </c>
      <c r="G639" s="14">
        <f ca="1">G638*(1+Returns!G639)+AC639</f>
        <v>9635623.0209925827</v>
      </c>
      <c r="H639" s="14">
        <f ca="1">H638*(1+Returns!H639)+AD639</f>
        <v>12373613.683307687</v>
      </c>
      <c r="I639" s="14">
        <f ca="1">I638*(1+Returns!I639)+AE639</f>
        <v>6187521.5470858412</v>
      </c>
      <c r="J639" s="14">
        <f ca="1">J638*(1+Returns!J639)+AF639</f>
        <v>0</v>
      </c>
      <c r="K639" s="14">
        <f ca="1">K638*(1+Returns!K639)+AG639</f>
        <v>0</v>
      </c>
      <c r="L639" s="14">
        <f ca="1">L638*(1+Returns!L639)+AH639</f>
        <v>24746940.761139132</v>
      </c>
      <c r="M639" s="14">
        <f ca="1">M638*(1+Returns!M639)+AI639</f>
        <v>24748372.470935609</v>
      </c>
      <c r="N639" s="14">
        <f ca="1">N638*(1+Returns!N639)+AJ639-R639-T639</f>
        <v>45694813.103015631</v>
      </c>
      <c r="O639" s="17">
        <f ca="1">(Assumptions!$B$16 / 252)*F638</f>
        <v>3917.0860593482694</v>
      </c>
      <c r="P639" s="17">
        <f t="shared" ca="1" si="129"/>
        <v>23493.355815665327</v>
      </c>
      <c r="Q639" s="16">
        <f t="shared" si="130"/>
        <v>0</v>
      </c>
      <c r="R639" s="17">
        <f t="shared" si="131"/>
        <v>0</v>
      </c>
      <c r="S639" s="19">
        <f t="shared" si="132"/>
        <v>0</v>
      </c>
      <c r="T639" s="20">
        <f ca="1">IF(AND(S639=1,F638&gt;D638),[1]Assumptions!$B$19*(F638-D638),0)</f>
        <v>0</v>
      </c>
      <c r="U639" s="21">
        <f ca="1">OFFSET(Assumptions!$B$6,U$1-1,0)*$E639</f>
        <v>9870950.766918119</v>
      </c>
      <c r="V639" s="21">
        <f ca="1">OFFSET(Assumptions!$B$6,V$1-1,0)*$E639</f>
        <v>12338688.45864765</v>
      </c>
      <c r="W639" s="21">
        <f ca="1">OFFSET(Assumptions!$B$6,W$1-1,0)*$E639</f>
        <v>6169344.2293238249</v>
      </c>
      <c r="X639" s="21">
        <f ca="1">OFFSET(Assumptions!$B$6,X$1-1,0)*$E639</f>
        <v>0</v>
      </c>
      <c r="Y639" s="21">
        <f ca="1">OFFSET(Assumptions!$B$6,Y$1-1,0)*$E639</f>
        <v>0</v>
      </c>
      <c r="Z639" s="21">
        <f ca="1">OFFSET(Assumptions!$B$6,Z$1-1,0)*$E639</f>
        <v>24677376.917295299</v>
      </c>
      <c r="AA639" s="21">
        <f ca="1">OFFSET(Assumptions!$B$6,AA$1-1,0)*$E639</f>
        <v>24677376.917295299</v>
      </c>
      <c r="AB639" s="21">
        <f ca="1">OFFSET(Assumptions!$B$6,AB$1-1,0)*$E639</f>
        <v>45653147.296996303</v>
      </c>
      <c r="AC639" s="24">
        <f t="shared" si="135"/>
        <v>0</v>
      </c>
      <c r="AD639" s="24">
        <f t="shared" si="138"/>
        <v>0</v>
      </c>
      <c r="AE639" s="24">
        <f t="shared" si="138"/>
        <v>0</v>
      </c>
      <c r="AF639" s="24">
        <f t="shared" si="138"/>
        <v>0</v>
      </c>
      <c r="AG639" s="24">
        <f t="shared" si="137"/>
        <v>0</v>
      </c>
      <c r="AH639" s="24">
        <f t="shared" si="137"/>
        <v>0</v>
      </c>
      <c r="AI639" s="24">
        <f t="shared" si="137"/>
        <v>0</v>
      </c>
      <c r="AJ639" s="24">
        <f t="shared" si="133"/>
        <v>0</v>
      </c>
      <c r="AK639" s="26">
        <f t="shared" ca="1" si="134"/>
        <v>-2.0115081201654839E-4</v>
      </c>
      <c r="AL639" s="34">
        <f t="shared" ca="1" si="136"/>
        <v>0.23363391230660335</v>
      </c>
    </row>
    <row r="640" spans="1:38" x14ac:dyDescent="0.25">
      <c r="A640" s="4">
        <f t="shared" si="125"/>
        <v>9</v>
      </c>
      <c r="B640" s="4">
        <f t="shared" si="126"/>
        <v>2014</v>
      </c>
      <c r="C640" s="9">
        <v>41891</v>
      </c>
      <c r="D640" s="12">
        <f ca="1">(1+Returns!E640)*D639</f>
        <v>123525943.5190196</v>
      </c>
      <c r="E640" s="12">
        <f t="shared" ca="1" si="127"/>
        <v>123367675.3760083</v>
      </c>
      <c r="F640" s="12">
        <f t="shared" ca="1" si="128"/>
        <v>123340265.72205833</v>
      </c>
      <c r="G640" s="14">
        <f ca="1">G639*(1+Returns!G640)+AC640</f>
        <v>9568511.6369240768</v>
      </c>
      <c r="H640" s="14">
        <f ca="1">H639*(1+Returns!H640)+AD640</f>
        <v>12378893.837734768</v>
      </c>
      <c r="I640" s="14">
        <f ca="1">I639*(1+Returns!I640)+AE640</f>
        <v>6190280.87684868</v>
      </c>
      <c r="J640" s="14">
        <f ca="1">J639*(1+Returns!J640)+AF640</f>
        <v>0</v>
      </c>
      <c r="K640" s="14">
        <f ca="1">K639*(1+Returns!K640)+AG640</f>
        <v>0</v>
      </c>
      <c r="L640" s="14">
        <f ca="1">L639*(1+Returns!L640)+AH640</f>
        <v>24757453.248271108</v>
      </c>
      <c r="M640" s="14">
        <f ca="1">M639*(1+Returns!M640)+AI640</f>
        <v>24759123.846804839</v>
      </c>
      <c r="N640" s="14">
        <f ca="1">N639*(1+Returns!N640)+AJ640-R640-T640</f>
        <v>45713411.929424822</v>
      </c>
      <c r="O640" s="17">
        <f ca="1">(Assumptions!$B$16 / 252)*F639</f>
        <v>3916.2981343066926</v>
      </c>
      <c r="P640" s="17">
        <f t="shared" ca="1" si="129"/>
        <v>27409.65394997202</v>
      </c>
      <c r="Q640" s="16">
        <f t="shared" si="130"/>
        <v>0</v>
      </c>
      <c r="R640" s="17">
        <f t="shared" si="131"/>
        <v>0</v>
      </c>
      <c r="S640" s="19">
        <f t="shared" si="132"/>
        <v>0</v>
      </c>
      <c r="T640" s="20">
        <f ca="1">IF(AND(S640=1,F639&gt;D639),[1]Assumptions!$B$19*(F639-D639),0)</f>
        <v>0</v>
      </c>
      <c r="U640" s="21">
        <f ca="1">OFFSET(Assumptions!$B$6,U$1-1,0)*$E640</f>
        <v>9869414.0300806649</v>
      </c>
      <c r="V640" s="21">
        <f ca="1">OFFSET(Assumptions!$B$6,V$1-1,0)*$E640</f>
        <v>12336767.53760083</v>
      </c>
      <c r="W640" s="21">
        <f ca="1">OFFSET(Assumptions!$B$6,W$1-1,0)*$E640</f>
        <v>6168383.7688004151</v>
      </c>
      <c r="X640" s="21">
        <f ca="1">OFFSET(Assumptions!$B$6,X$1-1,0)*$E640</f>
        <v>0</v>
      </c>
      <c r="Y640" s="21">
        <f ca="1">OFFSET(Assumptions!$B$6,Y$1-1,0)*$E640</f>
        <v>0</v>
      </c>
      <c r="Z640" s="21">
        <f ca="1">OFFSET(Assumptions!$B$6,Z$1-1,0)*$E640</f>
        <v>24673535.07520166</v>
      </c>
      <c r="AA640" s="21">
        <f ca="1">OFFSET(Assumptions!$B$6,AA$1-1,0)*$E640</f>
        <v>24673535.07520166</v>
      </c>
      <c r="AB640" s="21">
        <f ca="1">OFFSET(Assumptions!$B$6,AB$1-1,0)*$E640</f>
        <v>45646039.889123075</v>
      </c>
      <c r="AC640" s="24">
        <f t="shared" si="135"/>
        <v>0</v>
      </c>
      <c r="AD640" s="24">
        <f t="shared" si="138"/>
        <v>0</v>
      </c>
      <c r="AE640" s="24">
        <f t="shared" si="138"/>
        <v>0</v>
      </c>
      <c r="AF640" s="24">
        <f t="shared" si="138"/>
        <v>0</v>
      </c>
      <c r="AG640" s="24">
        <f t="shared" si="137"/>
        <v>0</v>
      </c>
      <c r="AH640" s="24">
        <f t="shared" si="137"/>
        <v>0</v>
      </c>
      <c r="AI640" s="24">
        <f t="shared" si="137"/>
        <v>0</v>
      </c>
      <c r="AJ640" s="24">
        <f t="shared" si="133"/>
        <v>0</v>
      </c>
      <c r="AK640" s="26">
        <f t="shared" ca="1" si="134"/>
        <v>-1.8745843780554328E-4</v>
      </c>
      <c r="AL640" s="34">
        <f t="shared" ca="1" si="136"/>
        <v>0.23340265722057851</v>
      </c>
    </row>
    <row r="641" spans="1:38" x14ac:dyDescent="0.25">
      <c r="A641" s="4">
        <f t="shared" si="125"/>
        <v>9</v>
      </c>
      <c r="B641" s="4">
        <f t="shared" si="126"/>
        <v>2014</v>
      </c>
      <c r="C641" s="9">
        <v>41892</v>
      </c>
      <c r="D641" s="12">
        <f ca="1">(1+Returns!E641)*D640</f>
        <v>123576269.22366869</v>
      </c>
      <c r="E641" s="12">
        <f t="shared" ca="1" si="127"/>
        <v>123280116.02148619</v>
      </c>
      <c r="F641" s="12">
        <f t="shared" ca="1" si="128"/>
        <v>123248790.80354504</v>
      </c>
      <c r="G641" s="14">
        <f ca="1">G640*(1+Returns!G641)+AC641</f>
        <v>9433029.918554496</v>
      </c>
      <c r="H641" s="14">
        <f ca="1">H640*(1+Returns!H641)+AD641</f>
        <v>12384176.245346043</v>
      </c>
      <c r="I641" s="14">
        <f ca="1">I640*(1+Returns!I641)+AE641</f>
        <v>6193041.4371366464</v>
      </c>
      <c r="J641" s="14">
        <f ca="1">J640*(1+Returns!J641)+AF641</f>
        <v>0</v>
      </c>
      <c r="K641" s="14">
        <f ca="1">K640*(1+Returns!K641)+AG641</f>
        <v>0</v>
      </c>
      <c r="L641" s="14">
        <f ca="1">L640*(1+Returns!L641)+AH641</f>
        <v>24767970.201101966</v>
      </c>
      <c r="M641" s="14">
        <f ca="1">M640*(1+Returns!M641)+AI641</f>
        <v>24769879.893368401</v>
      </c>
      <c r="N641" s="14">
        <f ca="1">N640*(1+Returns!N641)+AJ641-R641-T641</f>
        <v>45732018.325978637</v>
      </c>
      <c r="O641" s="17">
        <f ca="1">(Assumptions!$B$16 / 252)*F640</f>
        <v>3915.5639911764547</v>
      </c>
      <c r="P641" s="17">
        <f t="shared" ca="1" si="129"/>
        <v>31325.217941148476</v>
      </c>
      <c r="Q641" s="16">
        <f t="shared" si="130"/>
        <v>0</v>
      </c>
      <c r="R641" s="17">
        <f t="shared" si="131"/>
        <v>0</v>
      </c>
      <c r="S641" s="19">
        <f t="shared" si="132"/>
        <v>0</v>
      </c>
      <c r="T641" s="20">
        <f ca="1">IF(AND(S641=1,F640&gt;D640),[1]Assumptions!$B$19*(F640-D640),0)</f>
        <v>0</v>
      </c>
      <c r="U641" s="21">
        <f ca="1">OFFSET(Assumptions!$B$6,U$1-1,0)*$E641</f>
        <v>9862409.2817188948</v>
      </c>
      <c r="V641" s="21">
        <f ca="1">OFFSET(Assumptions!$B$6,V$1-1,0)*$E641</f>
        <v>12328011.60214862</v>
      </c>
      <c r="W641" s="21">
        <f ca="1">OFFSET(Assumptions!$B$6,W$1-1,0)*$E641</f>
        <v>6164005.8010743102</v>
      </c>
      <c r="X641" s="21">
        <f ca="1">OFFSET(Assumptions!$B$6,X$1-1,0)*$E641</f>
        <v>0</v>
      </c>
      <c r="Y641" s="21">
        <f ca="1">OFFSET(Assumptions!$B$6,Y$1-1,0)*$E641</f>
        <v>0</v>
      </c>
      <c r="Z641" s="21">
        <f ca="1">OFFSET(Assumptions!$B$6,Z$1-1,0)*$E641</f>
        <v>24656023.204297241</v>
      </c>
      <c r="AA641" s="21">
        <f ca="1">OFFSET(Assumptions!$B$6,AA$1-1,0)*$E641</f>
        <v>24656023.204297241</v>
      </c>
      <c r="AB641" s="21">
        <f ca="1">OFFSET(Assumptions!$B$6,AB$1-1,0)*$E641</f>
        <v>45613642.92794989</v>
      </c>
      <c r="AC641" s="24">
        <f t="shared" si="135"/>
        <v>0</v>
      </c>
      <c r="AD641" s="24">
        <f t="shared" si="138"/>
        <v>0</v>
      </c>
      <c r="AE641" s="24">
        <f t="shared" si="138"/>
        <v>0</v>
      </c>
      <c r="AF641" s="24">
        <f t="shared" si="138"/>
        <v>0</v>
      </c>
      <c r="AG641" s="24">
        <f t="shared" si="137"/>
        <v>0</v>
      </c>
      <c r="AH641" s="24">
        <f t="shared" si="137"/>
        <v>0</v>
      </c>
      <c r="AI641" s="24">
        <f t="shared" si="137"/>
        <v>0</v>
      </c>
      <c r="AJ641" s="24">
        <f t="shared" si="133"/>
        <v>0</v>
      </c>
      <c r="AK641" s="26">
        <f t="shared" ca="1" si="134"/>
        <v>-7.4164684158717353E-4</v>
      </c>
      <c r="AL641" s="34">
        <f t="shared" ca="1" si="136"/>
        <v>0.23248790803544561</v>
      </c>
    </row>
    <row r="642" spans="1:38" x14ac:dyDescent="0.25">
      <c r="A642" s="4">
        <f t="shared" si="125"/>
        <v>9</v>
      </c>
      <c r="B642" s="4">
        <f t="shared" si="126"/>
        <v>2014</v>
      </c>
      <c r="C642" s="9">
        <v>41893</v>
      </c>
      <c r="D642" s="12">
        <f ca="1">(1+Returns!E642)*D641</f>
        <v>123626748.89388388</v>
      </c>
      <c r="E642" s="12">
        <f t="shared" ca="1" si="127"/>
        <v>123314713.58860898</v>
      </c>
      <c r="F642" s="12">
        <f t="shared" ca="1" si="128"/>
        <v>123279475.71064232</v>
      </c>
      <c r="G642" s="14">
        <f ca="1">G641*(1+Returns!G642)+AC642</f>
        <v>9419558.0532129612</v>
      </c>
      <c r="H642" s="14">
        <f ca="1">H641*(1+Returns!H642)+AD642</f>
        <v>12389474.882775482</v>
      </c>
      <c r="I642" s="14">
        <f ca="1">I641*(1+Returns!I642)+AE642</f>
        <v>6195810.5149438996</v>
      </c>
      <c r="J642" s="14">
        <f ca="1">J641*(1+Returns!J642)+AF642</f>
        <v>0</v>
      </c>
      <c r="K642" s="14">
        <f ca="1">K641*(1+Returns!K642)+AG642</f>
        <v>0</v>
      </c>
      <c r="L642" s="14">
        <f ca="1">L641*(1+Returns!L642)+AH642</f>
        <v>24778519.452815298</v>
      </c>
      <c r="M642" s="14">
        <f ca="1">M641*(1+Returns!M642)+AI642</f>
        <v>24780669.043113001</v>
      </c>
      <c r="N642" s="14">
        <f ca="1">N641*(1+Returns!N642)+AJ642-R642-T642</f>
        <v>45750681.641748346</v>
      </c>
      <c r="O642" s="17">
        <f ca="1">(Assumptions!$B$16 / 252)*F641</f>
        <v>3912.6600255093663</v>
      </c>
      <c r="P642" s="17">
        <f t="shared" ca="1" si="129"/>
        <v>35237.877966657841</v>
      </c>
      <c r="Q642" s="16">
        <f t="shared" si="130"/>
        <v>0</v>
      </c>
      <c r="R642" s="17">
        <f t="shared" si="131"/>
        <v>0</v>
      </c>
      <c r="S642" s="19">
        <f t="shared" si="132"/>
        <v>0</v>
      </c>
      <c r="T642" s="20">
        <f ca="1">IF(AND(S642=1,F641&gt;D641),[1]Assumptions!$B$19*(F641-D641),0)</f>
        <v>0</v>
      </c>
      <c r="U642" s="21">
        <f ca="1">OFFSET(Assumptions!$B$6,U$1-1,0)*$E642</f>
        <v>9865177.087088719</v>
      </c>
      <c r="V642" s="21">
        <f ca="1">OFFSET(Assumptions!$B$6,V$1-1,0)*$E642</f>
        <v>12331471.358860899</v>
      </c>
      <c r="W642" s="21">
        <f ca="1">OFFSET(Assumptions!$B$6,W$1-1,0)*$E642</f>
        <v>6165735.6794304494</v>
      </c>
      <c r="X642" s="21">
        <f ca="1">OFFSET(Assumptions!$B$6,X$1-1,0)*$E642</f>
        <v>0</v>
      </c>
      <c r="Y642" s="21">
        <f ca="1">OFFSET(Assumptions!$B$6,Y$1-1,0)*$E642</f>
        <v>0</v>
      </c>
      <c r="Z642" s="21">
        <f ca="1">OFFSET(Assumptions!$B$6,Z$1-1,0)*$E642</f>
        <v>24662942.717721798</v>
      </c>
      <c r="AA642" s="21">
        <f ca="1">OFFSET(Assumptions!$B$6,AA$1-1,0)*$E642</f>
        <v>24662942.717721798</v>
      </c>
      <c r="AB642" s="21">
        <f ca="1">OFFSET(Assumptions!$B$6,AB$1-1,0)*$E642</f>
        <v>45626444.027785324</v>
      </c>
      <c r="AC642" s="24">
        <f t="shared" si="135"/>
        <v>0</v>
      </c>
      <c r="AD642" s="24">
        <f t="shared" si="138"/>
        <v>0</v>
      </c>
      <c r="AE642" s="24">
        <f t="shared" si="138"/>
        <v>0</v>
      </c>
      <c r="AF642" s="24">
        <f t="shared" si="138"/>
        <v>0</v>
      </c>
      <c r="AG642" s="24">
        <f t="shared" si="137"/>
        <v>0</v>
      </c>
      <c r="AH642" s="24">
        <f t="shared" si="137"/>
        <v>0</v>
      </c>
      <c r="AI642" s="24">
        <f t="shared" si="137"/>
        <v>0</v>
      </c>
      <c r="AJ642" s="24">
        <f t="shared" si="133"/>
        <v>0</v>
      </c>
      <c r="AK642" s="26">
        <f t="shared" ca="1" si="134"/>
        <v>2.4896720606526479E-4</v>
      </c>
      <c r="AL642" s="34">
        <f t="shared" ca="1" si="136"/>
        <v>0.23279475710641839</v>
      </c>
    </row>
    <row r="643" spans="1:38" x14ac:dyDescent="0.25">
      <c r="A643" s="4">
        <f t="shared" si="125"/>
        <v>9</v>
      </c>
      <c r="B643" s="4">
        <f t="shared" si="126"/>
        <v>2014</v>
      </c>
      <c r="C643" s="9">
        <v>41894</v>
      </c>
      <c r="D643" s="12">
        <f ca="1">(1+Returns!E643)*D642</f>
        <v>123677115.66765074</v>
      </c>
      <c r="E643" s="12">
        <f t="shared" ca="1" si="127"/>
        <v>123448982.41592866</v>
      </c>
      <c r="F643" s="12">
        <f t="shared" ca="1" si="128"/>
        <v>123409830.90381245</v>
      </c>
      <c r="G643" s="14">
        <f ca="1">G642*(1+Returns!G643)+AC643</f>
        <v>9505864.057162689</v>
      </c>
      <c r="H643" s="14">
        <f ca="1">H642*(1+Returns!H643)+AD643</f>
        <v>12394761.805603834</v>
      </c>
      <c r="I643" s="14">
        <f ca="1">I642*(1+Returns!I643)+AE643</f>
        <v>6198573.5411780216</v>
      </c>
      <c r="J643" s="14">
        <f ca="1">J642*(1+Returns!J643)+AF643</f>
        <v>0</v>
      </c>
      <c r="K643" s="14">
        <f ca="1">K642*(1+Returns!K643)+AG643</f>
        <v>0</v>
      </c>
      <c r="L643" s="14">
        <f ca="1">L642*(1+Returns!L643)+AH643</f>
        <v>24789045.354558524</v>
      </c>
      <c r="M643" s="14">
        <f ca="1">M642*(1+Returns!M643)+AI643</f>
        <v>24791434.449504323</v>
      </c>
      <c r="N643" s="14">
        <f ca="1">N642*(1+Returns!N643)+AJ643-R643-T643</f>
        <v>45769303.207921267</v>
      </c>
      <c r="O643" s="17">
        <f ca="1">(Assumptions!$B$16 / 252)*F642</f>
        <v>3913.6341495442007</v>
      </c>
      <c r="P643" s="17">
        <f t="shared" ca="1" si="129"/>
        <v>39151.512116202044</v>
      </c>
      <c r="Q643" s="16">
        <f t="shared" si="130"/>
        <v>0</v>
      </c>
      <c r="R643" s="17">
        <f t="shared" si="131"/>
        <v>0</v>
      </c>
      <c r="S643" s="19">
        <f t="shared" si="132"/>
        <v>0</v>
      </c>
      <c r="T643" s="20">
        <f ca="1">IF(AND(S643=1,F642&gt;D642),[1]Assumptions!$B$19*(F642-D642),0)</f>
        <v>0</v>
      </c>
      <c r="U643" s="21">
        <f ca="1">OFFSET(Assumptions!$B$6,U$1-1,0)*$E643</f>
        <v>9875918.5932742935</v>
      </c>
      <c r="V643" s="21">
        <f ca="1">OFFSET(Assumptions!$B$6,V$1-1,0)*$E643</f>
        <v>12344898.241592867</v>
      </c>
      <c r="W643" s="21">
        <f ca="1">OFFSET(Assumptions!$B$6,W$1-1,0)*$E643</f>
        <v>6172449.1207964336</v>
      </c>
      <c r="X643" s="21">
        <f ca="1">OFFSET(Assumptions!$B$6,X$1-1,0)*$E643</f>
        <v>0</v>
      </c>
      <c r="Y643" s="21">
        <f ca="1">OFFSET(Assumptions!$B$6,Y$1-1,0)*$E643</f>
        <v>0</v>
      </c>
      <c r="Z643" s="21">
        <f ca="1">OFFSET(Assumptions!$B$6,Z$1-1,0)*$E643</f>
        <v>24689796.483185735</v>
      </c>
      <c r="AA643" s="21">
        <f ca="1">OFFSET(Assumptions!$B$6,AA$1-1,0)*$E643</f>
        <v>24689796.483185735</v>
      </c>
      <c r="AB643" s="21">
        <f ca="1">OFFSET(Assumptions!$B$6,AB$1-1,0)*$E643</f>
        <v>45676123.493893601</v>
      </c>
      <c r="AC643" s="24">
        <f t="shared" si="135"/>
        <v>0</v>
      </c>
      <c r="AD643" s="24">
        <f t="shared" si="138"/>
        <v>0</v>
      </c>
      <c r="AE643" s="24">
        <f t="shared" si="138"/>
        <v>0</v>
      </c>
      <c r="AF643" s="24">
        <f t="shared" si="138"/>
        <v>0</v>
      </c>
      <c r="AG643" s="24">
        <f t="shared" si="137"/>
        <v>0</v>
      </c>
      <c r="AH643" s="24">
        <f t="shared" si="137"/>
        <v>0</v>
      </c>
      <c r="AI643" s="24">
        <f t="shared" si="137"/>
        <v>0</v>
      </c>
      <c r="AJ643" s="24">
        <f t="shared" si="133"/>
        <v>0</v>
      </c>
      <c r="AK643" s="26">
        <f t="shared" ca="1" si="134"/>
        <v>1.0573957458750449E-3</v>
      </c>
      <c r="AL643" s="34">
        <f t="shared" ca="1" si="136"/>
        <v>0.23409830903811968</v>
      </c>
    </row>
    <row r="644" spans="1:38" x14ac:dyDescent="0.25">
      <c r="A644" s="4">
        <f t="shared" ref="A644:A707" si="139">MONTH(C644)</f>
        <v>9</v>
      </c>
      <c r="B644" s="4">
        <f t="shared" ref="B644:B707" si="140">YEAR(C644)</f>
        <v>2014</v>
      </c>
      <c r="C644" s="9">
        <v>41897</v>
      </c>
      <c r="D644" s="12">
        <f ca="1">(1+Returns!E644)*D643</f>
        <v>123727502.9613449</v>
      </c>
      <c r="E644" s="12">
        <f t="shared" ref="E644:E707" ca="1" si="141">SUM(G644:N644)</f>
        <v>123474369.33638287</v>
      </c>
      <c r="F644" s="12">
        <f t="shared" ref="F644:F707" ca="1" si="142">E644-P644</f>
        <v>123431300.05185702</v>
      </c>
      <c r="G644" s="14">
        <f ca="1">G643*(1+Returns!G644)+AC644</f>
        <v>9483267.9384137336</v>
      </c>
      <c r="H644" s="14">
        <f ca="1">H643*(1+Returns!H644)+AD644</f>
        <v>12400050.98450464</v>
      </c>
      <c r="I644" s="14">
        <f ca="1">I643*(1+Returns!I644)+AE644</f>
        <v>6201337.7995857149</v>
      </c>
      <c r="J644" s="14">
        <f ca="1">J643*(1+Returns!J644)+AF644</f>
        <v>0</v>
      </c>
      <c r="K644" s="14">
        <f ca="1">K643*(1+Returns!K644)+AG644</f>
        <v>0</v>
      </c>
      <c r="L644" s="14">
        <f ca="1">L643*(1+Returns!L644)+AH644</f>
        <v>24799575.727699149</v>
      </c>
      <c r="M644" s="14">
        <f ca="1">M643*(1+Returns!M644)+AI644</f>
        <v>24802204.532685228</v>
      </c>
      <c r="N644" s="14">
        <f ca="1">N643*(1+Returns!N644)+AJ644-R644-T644</f>
        <v>45787932.353494413</v>
      </c>
      <c r="O644" s="17">
        <f ca="1">(Assumptions!$B$16 / 252)*F643</f>
        <v>3917.7724096448396</v>
      </c>
      <c r="P644" s="17">
        <f t="shared" ca="1" si="129"/>
        <v>43069.284525846881</v>
      </c>
      <c r="Q644" s="16">
        <f t="shared" si="130"/>
        <v>0</v>
      </c>
      <c r="R644" s="17">
        <f t="shared" si="131"/>
        <v>0</v>
      </c>
      <c r="S644" s="19">
        <f t="shared" si="132"/>
        <v>0</v>
      </c>
      <c r="T644" s="20">
        <f ca="1">IF(AND(S644=1,F643&gt;D643),[1]Assumptions!$B$19*(F643-D643),0)</f>
        <v>0</v>
      </c>
      <c r="U644" s="21">
        <f ca="1">OFFSET(Assumptions!$B$6,U$1-1,0)*$E644</f>
        <v>9877949.5469106287</v>
      </c>
      <c r="V644" s="21">
        <f ca="1">OFFSET(Assumptions!$B$6,V$1-1,0)*$E644</f>
        <v>12347436.933638288</v>
      </c>
      <c r="W644" s="21">
        <f ca="1">OFFSET(Assumptions!$B$6,W$1-1,0)*$E644</f>
        <v>6173718.4668191439</v>
      </c>
      <c r="X644" s="21">
        <f ca="1">OFFSET(Assumptions!$B$6,X$1-1,0)*$E644</f>
        <v>0</v>
      </c>
      <c r="Y644" s="21">
        <f ca="1">OFFSET(Assumptions!$B$6,Y$1-1,0)*$E644</f>
        <v>0</v>
      </c>
      <c r="Z644" s="21">
        <f ca="1">OFFSET(Assumptions!$B$6,Z$1-1,0)*$E644</f>
        <v>24694873.867276575</v>
      </c>
      <c r="AA644" s="21">
        <f ca="1">OFFSET(Assumptions!$B$6,AA$1-1,0)*$E644</f>
        <v>24694873.867276575</v>
      </c>
      <c r="AB644" s="21">
        <f ca="1">OFFSET(Assumptions!$B$6,AB$1-1,0)*$E644</f>
        <v>45685516.654461659</v>
      </c>
      <c r="AC644" s="24">
        <f t="shared" si="135"/>
        <v>0</v>
      </c>
      <c r="AD644" s="24">
        <f t="shared" si="138"/>
        <v>0</v>
      </c>
      <c r="AE644" s="24">
        <f t="shared" si="138"/>
        <v>0</v>
      </c>
      <c r="AF644" s="24">
        <f t="shared" si="138"/>
        <v>0</v>
      </c>
      <c r="AG644" s="24">
        <f t="shared" si="137"/>
        <v>0</v>
      </c>
      <c r="AH644" s="24">
        <f t="shared" si="137"/>
        <v>0</v>
      </c>
      <c r="AI644" s="24">
        <f t="shared" si="137"/>
        <v>0</v>
      </c>
      <c r="AJ644" s="24">
        <f t="shared" si="133"/>
        <v>0</v>
      </c>
      <c r="AK644" s="26">
        <f t="shared" ca="1" si="134"/>
        <v>1.7396627065546788E-4</v>
      </c>
      <c r="AL644" s="34">
        <f t="shared" ca="1" si="136"/>
        <v>0.23431300051856518</v>
      </c>
    </row>
    <row r="645" spans="1:38" x14ac:dyDescent="0.25">
      <c r="A645" s="4">
        <f t="shared" si="139"/>
        <v>9</v>
      </c>
      <c r="B645" s="4">
        <f t="shared" si="140"/>
        <v>2014</v>
      </c>
      <c r="C645" s="9">
        <v>41898</v>
      </c>
      <c r="D645" s="12">
        <f ca="1">(1+Returns!E645)*D644</f>
        <v>123777910.78332637</v>
      </c>
      <c r="E645" s="12">
        <f t="shared" ca="1" si="141"/>
        <v>123398450.46898797</v>
      </c>
      <c r="F645" s="12">
        <f t="shared" ca="1" si="142"/>
        <v>123351462.73049222</v>
      </c>
      <c r="G645" s="14">
        <f ca="1">G644*(1+Returns!G645)+AC645</f>
        <v>9359345.8074540459</v>
      </c>
      <c r="H645" s="14">
        <f ca="1">H644*(1+Returns!H645)+AD645</f>
        <v>12405342.420440625</v>
      </c>
      <c r="I645" s="14">
        <f ca="1">I644*(1+Returns!I645)+AE645</f>
        <v>6204103.2907164684</v>
      </c>
      <c r="J645" s="14">
        <f ca="1">J644*(1+Returns!J645)+AF645</f>
        <v>0</v>
      </c>
      <c r="K645" s="14">
        <f ca="1">K644*(1+Returns!K645)+AG645</f>
        <v>0</v>
      </c>
      <c r="L645" s="14">
        <f ca="1">L644*(1+Returns!L645)+AH645</f>
        <v>24810110.574136626</v>
      </c>
      <c r="M645" s="14">
        <f ca="1">M644*(1+Returns!M645)+AI645</f>
        <v>24812979.294687439</v>
      </c>
      <c r="N645" s="14">
        <f ca="1">N644*(1+Returns!N645)+AJ645-R645-T645</f>
        <v>45806569.081552774</v>
      </c>
      <c r="O645" s="17">
        <f ca="1">(Assumptions!$B$16 / 252)*F644</f>
        <v>3918.453969900223</v>
      </c>
      <c r="P645" s="17">
        <f t="shared" ref="P645:P708" ca="1" si="143">P644+O645-IF(Q645=1,P644,0)</f>
        <v>46987.7384957471</v>
      </c>
      <c r="Q645" s="16">
        <f t="shared" ref="Q645:Q708" si="144">IF(DAY(C645)&lt;DAY(C644),1,0)</f>
        <v>0</v>
      </c>
      <c r="R645" s="17">
        <f t="shared" ref="R645:R708" si="145">IF(Q645=1,P644,0)</f>
        <v>0</v>
      </c>
      <c r="S645" s="19">
        <f t="shared" ref="S645:S708" si="146">IF(AND(DAY(C645)&lt;DAY(C644),OR(MONTH(C645)=7,MONTH(C645)=1)),1,0)</f>
        <v>0</v>
      </c>
      <c r="T645" s="20">
        <f ca="1">IF(AND(S645=1,F644&gt;D644),[1]Assumptions!$B$19*(F644-D644),0)</f>
        <v>0</v>
      </c>
      <c r="U645" s="21">
        <f ca="1">OFFSET(Assumptions!$B$6,U$1-1,0)*$E645</f>
        <v>9871876.0375190377</v>
      </c>
      <c r="V645" s="21">
        <f ca="1">OFFSET(Assumptions!$B$6,V$1-1,0)*$E645</f>
        <v>12339845.046898797</v>
      </c>
      <c r="W645" s="21">
        <f ca="1">OFFSET(Assumptions!$B$6,W$1-1,0)*$E645</f>
        <v>6169922.5234493986</v>
      </c>
      <c r="X645" s="21">
        <f ca="1">OFFSET(Assumptions!$B$6,X$1-1,0)*$E645</f>
        <v>0</v>
      </c>
      <c r="Y645" s="21">
        <f ca="1">OFFSET(Assumptions!$B$6,Y$1-1,0)*$E645</f>
        <v>0</v>
      </c>
      <c r="Z645" s="21">
        <f ca="1">OFFSET(Assumptions!$B$6,Z$1-1,0)*$E645</f>
        <v>24679690.093797594</v>
      </c>
      <c r="AA645" s="21">
        <f ca="1">OFFSET(Assumptions!$B$6,AA$1-1,0)*$E645</f>
        <v>24679690.093797594</v>
      </c>
      <c r="AB645" s="21">
        <f ca="1">OFFSET(Assumptions!$B$6,AB$1-1,0)*$E645</f>
        <v>45657426.673525549</v>
      </c>
      <c r="AC645" s="24">
        <f t="shared" si="135"/>
        <v>0</v>
      </c>
      <c r="AD645" s="24">
        <f t="shared" si="138"/>
        <v>0</v>
      </c>
      <c r="AE645" s="24">
        <f t="shared" si="138"/>
        <v>0</v>
      </c>
      <c r="AF645" s="24">
        <f t="shared" si="138"/>
        <v>0</v>
      </c>
      <c r="AG645" s="24">
        <f t="shared" si="137"/>
        <v>0</v>
      </c>
      <c r="AH645" s="24">
        <f t="shared" si="137"/>
        <v>0</v>
      </c>
      <c r="AI645" s="24">
        <f t="shared" si="137"/>
        <v>0</v>
      </c>
      <c r="AJ645" s="24">
        <f t="shared" ref="AJ645:AJ708" si="147">-SUM(AC645:AI645)</f>
        <v>0</v>
      </c>
      <c r="AK645" s="26">
        <f t="shared" ref="AK645:AK708" ca="1" si="148">F645/F644-1</f>
        <v>-6.4681585085191173E-4</v>
      </c>
      <c r="AL645" s="34">
        <f t="shared" ca="1" si="136"/>
        <v>0.23351462730491712</v>
      </c>
    </row>
    <row r="646" spans="1:38" x14ac:dyDescent="0.25">
      <c r="A646" s="4">
        <f t="shared" si="139"/>
        <v>9</v>
      </c>
      <c r="B646" s="4">
        <f t="shared" si="140"/>
        <v>2014</v>
      </c>
      <c r="C646" s="9">
        <v>41899</v>
      </c>
      <c r="D646" s="12">
        <f ca="1">(1+Returns!E646)*D645</f>
        <v>123828339.14195861</v>
      </c>
      <c r="E646" s="12">
        <f t="shared" ca="1" si="141"/>
        <v>123496215.82947409</v>
      </c>
      <c r="F646" s="12">
        <f t="shared" ca="1" si="142"/>
        <v>123445312.17152658</v>
      </c>
      <c r="G646" s="14">
        <f ca="1">G645*(1+Returns!G646)+AC646</f>
        <v>9409087.6714817844</v>
      </c>
      <c r="H646" s="14">
        <f ca="1">H645*(1+Returns!H646)+AD646</f>
        <v>12410636.11437493</v>
      </c>
      <c r="I646" s="14">
        <f ca="1">I645*(1+Returns!I646)+AE646</f>
        <v>6206870.0151200164</v>
      </c>
      <c r="J646" s="14">
        <f ca="1">J645*(1+Returns!J646)+AF646</f>
        <v>0</v>
      </c>
      <c r="K646" s="14">
        <f ca="1">K645*(1+Returns!K646)+AG646</f>
        <v>0</v>
      </c>
      <c r="L646" s="14">
        <f ca="1">L645*(1+Returns!L646)+AH646</f>
        <v>24820649.895771205</v>
      </c>
      <c r="M646" s="14">
        <f ca="1">M645*(1+Returns!M646)+AI646</f>
        <v>24823758.737543564</v>
      </c>
      <c r="N646" s="14">
        <f ca="1">N645*(1+Returns!N646)+AJ646-R646-T646</f>
        <v>45825213.395182587</v>
      </c>
      <c r="O646" s="17">
        <f ca="1">(Assumptions!$B$16 / 252)*F645</f>
        <v>3915.9194517616575</v>
      </c>
      <c r="P646" s="17">
        <f t="shared" ca="1" si="143"/>
        <v>50903.657947508756</v>
      </c>
      <c r="Q646" s="16">
        <f t="shared" si="144"/>
        <v>0</v>
      </c>
      <c r="R646" s="17">
        <f t="shared" si="145"/>
        <v>0</v>
      </c>
      <c r="S646" s="19">
        <f t="shared" si="146"/>
        <v>0</v>
      </c>
      <c r="T646" s="20">
        <f ca="1">IF(AND(S646=1,F645&gt;D645),[1]Assumptions!$B$19*(F645-D645),0)</f>
        <v>0</v>
      </c>
      <c r="U646" s="21">
        <f ca="1">OFFSET(Assumptions!$B$6,U$1-1,0)*$E646</f>
        <v>9879697.2663579267</v>
      </c>
      <c r="V646" s="21">
        <f ca="1">OFFSET(Assumptions!$B$6,V$1-1,0)*$E646</f>
        <v>12349621.582947411</v>
      </c>
      <c r="W646" s="21">
        <f ca="1">OFFSET(Assumptions!$B$6,W$1-1,0)*$E646</f>
        <v>6174810.7914737053</v>
      </c>
      <c r="X646" s="21">
        <f ca="1">OFFSET(Assumptions!$B$6,X$1-1,0)*$E646</f>
        <v>0</v>
      </c>
      <c r="Y646" s="21">
        <f ca="1">OFFSET(Assumptions!$B$6,Y$1-1,0)*$E646</f>
        <v>0</v>
      </c>
      <c r="Z646" s="21">
        <f ca="1">OFFSET(Assumptions!$B$6,Z$1-1,0)*$E646</f>
        <v>24699243.165894821</v>
      </c>
      <c r="AA646" s="21">
        <f ca="1">OFFSET(Assumptions!$B$6,AA$1-1,0)*$E646</f>
        <v>24699243.165894821</v>
      </c>
      <c r="AB646" s="21">
        <f ca="1">OFFSET(Assumptions!$B$6,AB$1-1,0)*$E646</f>
        <v>45693599.856905416</v>
      </c>
      <c r="AC646" s="24">
        <f t="shared" ref="AC646:AC709" si="149">IF(Q646=1,U645-G645,0)</f>
        <v>0</v>
      </c>
      <c r="AD646" s="24">
        <f t="shared" si="138"/>
        <v>0</v>
      </c>
      <c r="AE646" s="24">
        <f t="shared" si="138"/>
        <v>0</v>
      </c>
      <c r="AF646" s="24">
        <f t="shared" si="138"/>
        <v>0</v>
      </c>
      <c r="AG646" s="24">
        <f t="shared" si="137"/>
        <v>0</v>
      </c>
      <c r="AH646" s="24">
        <f t="shared" si="137"/>
        <v>0</v>
      </c>
      <c r="AI646" s="24">
        <f t="shared" si="137"/>
        <v>0</v>
      </c>
      <c r="AJ646" s="24">
        <f t="shared" si="147"/>
        <v>0</v>
      </c>
      <c r="AK646" s="26">
        <f t="shared" ca="1" si="148"/>
        <v>7.6082957556344866E-4</v>
      </c>
      <c r="AL646" s="34">
        <f t="shared" ref="AL646:AL709" ca="1" si="150">(1+AK646)*(1+AL645)-1</f>
        <v>0.23445312171526078</v>
      </c>
    </row>
    <row r="647" spans="1:38" x14ac:dyDescent="0.25">
      <c r="A647" s="4">
        <f t="shared" si="139"/>
        <v>9</v>
      </c>
      <c r="B647" s="4">
        <f t="shared" si="140"/>
        <v>2014</v>
      </c>
      <c r="C647" s="9">
        <v>41900</v>
      </c>
      <c r="D647" s="12">
        <f ca="1">(1+Returns!E647)*D646</f>
        <v>123878788.04560843</v>
      </c>
      <c r="E647" s="12">
        <f t="shared" ca="1" si="141"/>
        <v>123639753.6281127</v>
      </c>
      <c r="F647" s="12">
        <f t="shared" ca="1" si="142"/>
        <v>123584931.0713661</v>
      </c>
      <c r="G647" s="14">
        <f ca="1">G646*(1+Returns!G647)+AC647</f>
        <v>9504581.7322328594</v>
      </c>
      <c r="H647" s="14">
        <f ca="1">H646*(1+Returns!H647)+AD647</f>
        <v>12415932.0672711</v>
      </c>
      <c r="I647" s="14">
        <f ca="1">I646*(1+Returns!I647)+AE647</f>
        <v>6209637.9733463367</v>
      </c>
      <c r="J647" s="14">
        <f ca="1">J646*(1+Returns!J647)+AF647</f>
        <v>0</v>
      </c>
      <c r="K647" s="14">
        <f ca="1">K646*(1+Returns!K647)+AG647</f>
        <v>0</v>
      </c>
      <c r="L647" s="14">
        <f ca="1">L646*(1+Returns!L647)+AH647</f>
        <v>24831193.694503948</v>
      </c>
      <c r="M647" s="14">
        <f ca="1">M646*(1+Returns!M647)+AI647</f>
        <v>24834542.863287099</v>
      </c>
      <c r="N647" s="14">
        <f ca="1">N646*(1+Returns!N647)+AJ647-R647-T647</f>
        <v>45843865.297471359</v>
      </c>
      <c r="O647" s="17">
        <f ca="1">(Assumptions!$B$16 / 252)*F646</f>
        <v>3918.8987990960818</v>
      </c>
      <c r="P647" s="17">
        <f t="shared" ca="1" si="143"/>
        <v>54822.556746604838</v>
      </c>
      <c r="Q647" s="16">
        <f t="shared" si="144"/>
        <v>0</v>
      </c>
      <c r="R647" s="17">
        <f t="shared" si="145"/>
        <v>0</v>
      </c>
      <c r="S647" s="19">
        <f t="shared" si="146"/>
        <v>0</v>
      </c>
      <c r="T647" s="20">
        <f ca="1">IF(AND(S647=1,F646&gt;D646),[1]Assumptions!$B$19*(F646-D646),0)</f>
        <v>0</v>
      </c>
      <c r="U647" s="21">
        <f ca="1">OFFSET(Assumptions!$B$6,U$1-1,0)*$E647</f>
        <v>9891180.2902490161</v>
      </c>
      <c r="V647" s="21">
        <f ca="1">OFFSET(Assumptions!$B$6,V$1-1,0)*$E647</f>
        <v>12363975.362811271</v>
      </c>
      <c r="W647" s="21">
        <f ca="1">OFFSET(Assumptions!$B$6,W$1-1,0)*$E647</f>
        <v>6181987.6814056356</v>
      </c>
      <c r="X647" s="21">
        <f ca="1">OFFSET(Assumptions!$B$6,X$1-1,0)*$E647</f>
        <v>0</v>
      </c>
      <c r="Y647" s="21">
        <f ca="1">OFFSET(Assumptions!$B$6,Y$1-1,0)*$E647</f>
        <v>0</v>
      </c>
      <c r="Z647" s="21">
        <f ca="1">OFFSET(Assumptions!$B$6,Z$1-1,0)*$E647</f>
        <v>24727950.725622542</v>
      </c>
      <c r="AA647" s="21">
        <f ca="1">OFFSET(Assumptions!$B$6,AA$1-1,0)*$E647</f>
        <v>24727950.725622542</v>
      </c>
      <c r="AB647" s="21">
        <f ca="1">OFFSET(Assumptions!$B$6,AB$1-1,0)*$E647</f>
        <v>45746708.842401698</v>
      </c>
      <c r="AC647" s="24">
        <f t="shared" si="149"/>
        <v>0</v>
      </c>
      <c r="AD647" s="24">
        <f t="shared" si="138"/>
        <v>0</v>
      </c>
      <c r="AE647" s="24">
        <f t="shared" si="138"/>
        <v>0</v>
      </c>
      <c r="AF647" s="24">
        <f t="shared" si="138"/>
        <v>0</v>
      </c>
      <c r="AG647" s="24">
        <f t="shared" si="137"/>
        <v>0</v>
      </c>
      <c r="AH647" s="24">
        <f t="shared" si="137"/>
        <v>0</v>
      </c>
      <c r="AI647" s="24">
        <f t="shared" si="137"/>
        <v>0</v>
      </c>
      <c r="AJ647" s="24">
        <f t="shared" si="147"/>
        <v>0</v>
      </c>
      <c r="AK647" s="26">
        <f t="shared" ca="1" si="148"/>
        <v>1.1310182410615433E-3</v>
      </c>
      <c r="AL647" s="34">
        <f t="shared" ca="1" si="150"/>
        <v>0.23584931071365611</v>
      </c>
    </row>
    <row r="648" spans="1:38" x14ac:dyDescent="0.25">
      <c r="A648" s="4">
        <f t="shared" si="139"/>
        <v>9</v>
      </c>
      <c r="B648" s="4">
        <f t="shared" si="140"/>
        <v>2014</v>
      </c>
      <c r="C648" s="9">
        <v>41901</v>
      </c>
      <c r="D648" s="12">
        <f ca="1">(1+Returns!E648)*D647</f>
        <v>123929257.50264609</v>
      </c>
      <c r="E648" s="12">
        <f t="shared" ca="1" si="141"/>
        <v>123849414.81745139</v>
      </c>
      <c r="F648" s="12">
        <f t="shared" ca="1" si="142"/>
        <v>123790668.92955966</v>
      </c>
      <c r="G648" s="14">
        <f ca="1">G647*(1+Returns!G648)+AC648</f>
        <v>9666178.9337156396</v>
      </c>
      <c r="H648" s="14">
        <f ca="1">H647*(1+Returns!H648)+AD648</f>
        <v>12421230.280093098</v>
      </c>
      <c r="I648" s="14">
        <f ca="1">I647*(1+Returns!I648)+AE648</f>
        <v>6212407.1659456538</v>
      </c>
      <c r="J648" s="14">
        <f ca="1">J647*(1+Returns!J648)+AF648</f>
        <v>0</v>
      </c>
      <c r="K648" s="14">
        <f ca="1">K647*(1+Returns!K648)+AG648</f>
        <v>0</v>
      </c>
      <c r="L648" s="14">
        <f ca="1">L647*(1+Returns!L648)+AH648</f>
        <v>24841741.972236726</v>
      </c>
      <c r="M648" s="14">
        <f ca="1">M647*(1+Returns!M648)+AI648</f>
        <v>24845331.673952416</v>
      </c>
      <c r="N648" s="14">
        <f ca="1">N647*(1+Returns!N648)+AJ648-R648-T648</f>
        <v>45862524.791507848</v>
      </c>
      <c r="O648" s="17">
        <f ca="1">(Assumptions!$B$16 / 252)*F647</f>
        <v>3923.3311451227332</v>
      </c>
      <c r="P648" s="17">
        <f t="shared" ca="1" si="143"/>
        <v>58745.887891727572</v>
      </c>
      <c r="Q648" s="16">
        <f t="shared" si="144"/>
        <v>0</v>
      </c>
      <c r="R648" s="17">
        <f t="shared" si="145"/>
        <v>0</v>
      </c>
      <c r="S648" s="19">
        <f t="shared" si="146"/>
        <v>0</v>
      </c>
      <c r="T648" s="20">
        <f ca="1">IF(AND(S648=1,F647&gt;D647),[1]Assumptions!$B$19*(F647-D647),0)</f>
        <v>0</v>
      </c>
      <c r="U648" s="21">
        <f ca="1">OFFSET(Assumptions!$B$6,U$1-1,0)*$E648</f>
        <v>9907953.1853961106</v>
      </c>
      <c r="V648" s="21">
        <f ca="1">OFFSET(Assumptions!$B$6,V$1-1,0)*$E648</f>
        <v>12384941.481745139</v>
      </c>
      <c r="W648" s="21">
        <f ca="1">OFFSET(Assumptions!$B$6,W$1-1,0)*$E648</f>
        <v>6192470.7408725694</v>
      </c>
      <c r="X648" s="21">
        <f ca="1">OFFSET(Assumptions!$B$6,X$1-1,0)*$E648</f>
        <v>0</v>
      </c>
      <c r="Y648" s="21">
        <f ca="1">OFFSET(Assumptions!$B$6,Y$1-1,0)*$E648</f>
        <v>0</v>
      </c>
      <c r="Z648" s="21">
        <f ca="1">OFFSET(Assumptions!$B$6,Z$1-1,0)*$E648</f>
        <v>24769882.963490278</v>
      </c>
      <c r="AA648" s="21">
        <f ca="1">OFFSET(Assumptions!$B$6,AA$1-1,0)*$E648</f>
        <v>24769882.963490278</v>
      </c>
      <c r="AB648" s="21">
        <f ca="1">OFFSET(Assumptions!$B$6,AB$1-1,0)*$E648</f>
        <v>45824283.482457012</v>
      </c>
      <c r="AC648" s="24">
        <f t="shared" si="149"/>
        <v>0</v>
      </c>
      <c r="AD648" s="24">
        <f t="shared" si="138"/>
        <v>0</v>
      </c>
      <c r="AE648" s="24">
        <f t="shared" si="138"/>
        <v>0</v>
      </c>
      <c r="AF648" s="24">
        <f t="shared" si="138"/>
        <v>0</v>
      </c>
      <c r="AG648" s="24">
        <f t="shared" si="137"/>
        <v>0</v>
      </c>
      <c r="AH648" s="24">
        <f t="shared" si="137"/>
        <v>0</v>
      </c>
      <c r="AI648" s="24">
        <f t="shared" si="137"/>
        <v>0</v>
      </c>
      <c r="AJ648" s="24">
        <f t="shared" si="147"/>
        <v>0</v>
      </c>
      <c r="AK648" s="26">
        <f t="shared" ca="1" si="148"/>
        <v>1.6647487392678073E-3</v>
      </c>
      <c r="AL648" s="34">
        <f t="shared" ca="1" si="150"/>
        <v>0.23790668929559167</v>
      </c>
    </row>
    <row r="649" spans="1:38" x14ac:dyDescent="0.25">
      <c r="A649" s="4">
        <f t="shared" si="139"/>
        <v>9</v>
      </c>
      <c r="B649" s="4">
        <f t="shared" si="140"/>
        <v>2014</v>
      </c>
      <c r="C649" s="9">
        <v>41904</v>
      </c>
      <c r="D649" s="12">
        <f ca="1">(1+Returns!E649)*D648</f>
        <v>123979747.52144524</v>
      </c>
      <c r="E649" s="12">
        <f t="shared" ca="1" si="141"/>
        <v>124030963.23487374</v>
      </c>
      <c r="F649" s="12">
        <f t="shared" ca="1" si="142"/>
        <v>123968287.48447631</v>
      </c>
      <c r="G649" s="14">
        <f ca="1">G648*(1+Returns!G649)+AC649</f>
        <v>9799643.1047709621</v>
      </c>
      <c r="H649" s="14">
        <f ca="1">H648*(1+Returns!H649)+AD649</f>
        <v>12426530.753805293</v>
      </c>
      <c r="I649" s="14">
        <f ca="1">I648*(1+Returns!I649)+AE649</f>
        <v>6215177.5934684379</v>
      </c>
      <c r="J649" s="14">
        <f ca="1">J648*(1+Returns!J649)+AF649</f>
        <v>0</v>
      </c>
      <c r="K649" s="14">
        <f ca="1">K648*(1+Returns!K649)+AG649</f>
        <v>0</v>
      </c>
      <c r="L649" s="14">
        <f ca="1">L648*(1+Returns!L649)+AH649</f>
        <v>24852294.730872214</v>
      </c>
      <c r="M649" s="14">
        <f ca="1">M648*(1+Returns!M649)+AI649</f>
        <v>24856125.171574775</v>
      </c>
      <c r="N649" s="14">
        <f ca="1">N648*(1+Returns!N649)+AJ649-R649-T649</f>
        <v>45881191.880382061</v>
      </c>
      <c r="O649" s="17">
        <f ca="1">(Assumptions!$B$16 / 252)*F648</f>
        <v>3929.8625057003064</v>
      </c>
      <c r="P649" s="17">
        <f t="shared" ca="1" si="143"/>
        <v>62675.750397427881</v>
      </c>
      <c r="Q649" s="16">
        <f t="shared" si="144"/>
        <v>0</v>
      </c>
      <c r="R649" s="17">
        <f t="shared" si="145"/>
        <v>0</v>
      </c>
      <c r="S649" s="19">
        <f t="shared" si="146"/>
        <v>0</v>
      </c>
      <c r="T649" s="20">
        <f ca="1">IF(AND(S649=1,F648&gt;D648),[1]Assumptions!$B$19*(F648-D648),0)</f>
        <v>0</v>
      </c>
      <c r="U649" s="21">
        <f ca="1">OFFSET(Assumptions!$B$6,U$1-1,0)*$E649</f>
        <v>9922477.0587898996</v>
      </c>
      <c r="V649" s="21">
        <f ca="1">OFFSET(Assumptions!$B$6,V$1-1,0)*$E649</f>
        <v>12403096.323487375</v>
      </c>
      <c r="W649" s="21">
        <f ca="1">OFFSET(Assumptions!$B$6,W$1-1,0)*$E649</f>
        <v>6201548.1617436875</v>
      </c>
      <c r="X649" s="21">
        <f ca="1">OFFSET(Assumptions!$B$6,X$1-1,0)*$E649</f>
        <v>0</v>
      </c>
      <c r="Y649" s="21">
        <f ca="1">OFFSET(Assumptions!$B$6,Y$1-1,0)*$E649</f>
        <v>0</v>
      </c>
      <c r="Z649" s="21">
        <f ca="1">OFFSET(Assumptions!$B$6,Z$1-1,0)*$E649</f>
        <v>24806192.64697475</v>
      </c>
      <c r="AA649" s="21">
        <f ca="1">OFFSET(Assumptions!$B$6,AA$1-1,0)*$E649</f>
        <v>24806192.64697475</v>
      </c>
      <c r="AB649" s="21">
        <f ca="1">OFFSET(Assumptions!$B$6,AB$1-1,0)*$E649</f>
        <v>45891456.396903284</v>
      </c>
      <c r="AC649" s="24">
        <f t="shared" si="149"/>
        <v>0</v>
      </c>
      <c r="AD649" s="24">
        <f t="shared" si="138"/>
        <v>0</v>
      </c>
      <c r="AE649" s="24">
        <f t="shared" si="138"/>
        <v>0</v>
      </c>
      <c r="AF649" s="24">
        <f t="shared" si="138"/>
        <v>0</v>
      </c>
      <c r="AG649" s="24">
        <f t="shared" si="137"/>
        <v>0</v>
      </c>
      <c r="AH649" s="24">
        <f t="shared" si="137"/>
        <v>0</v>
      </c>
      <c r="AI649" s="24">
        <f t="shared" si="137"/>
        <v>0</v>
      </c>
      <c r="AJ649" s="24">
        <f t="shared" si="147"/>
        <v>0</v>
      </c>
      <c r="AK649" s="26">
        <f t="shared" ca="1" si="148"/>
        <v>1.4348299145043875E-3</v>
      </c>
      <c r="AL649" s="34">
        <f t="shared" ca="1" si="150"/>
        <v>0.23968287484475814</v>
      </c>
    </row>
    <row r="650" spans="1:38" x14ac:dyDescent="0.25">
      <c r="A650" s="4">
        <f t="shared" si="139"/>
        <v>9</v>
      </c>
      <c r="B650" s="4">
        <f t="shared" si="140"/>
        <v>2014</v>
      </c>
      <c r="C650" s="9">
        <v>41905</v>
      </c>
      <c r="D650" s="12">
        <f ca="1">(1+Returns!E650)*D649</f>
        <v>124030258.11038296</v>
      </c>
      <c r="E650" s="12">
        <f t="shared" ca="1" si="141"/>
        <v>124256477.90881777</v>
      </c>
      <c r="F650" s="12">
        <f t="shared" ca="1" si="142"/>
        <v>124189866.65723036</v>
      </c>
      <c r="G650" s="14">
        <f ca="1">G649*(1+Returns!G650)+AC650</f>
        <v>9977053.2652904075</v>
      </c>
      <c r="H650" s="14">
        <f ca="1">H649*(1+Returns!H650)+AD650</f>
        <v>12431833.489372468</v>
      </c>
      <c r="I650" s="14">
        <f ca="1">I649*(1+Returns!I650)+AE650</f>
        <v>6217949.2564654034</v>
      </c>
      <c r="J650" s="14">
        <f ca="1">J649*(1+Returns!J650)+AF650</f>
        <v>0</v>
      </c>
      <c r="K650" s="14">
        <f ca="1">K649*(1+Returns!K650)+AG650</f>
        <v>0</v>
      </c>
      <c r="L650" s="14">
        <f ca="1">L649*(1+Returns!L650)+AH650</f>
        <v>24862851.972313896</v>
      </c>
      <c r="M650" s="14">
        <f ca="1">M649*(1+Returns!M650)+AI650</f>
        <v>24866923.35819032</v>
      </c>
      <c r="N650" s="14">
        <f ca="1">N649*(1+Returns!N650)+AJ650-R650-T650</f>
        <v>45899866.567185275</v>
      </c>
      <c r="O650" s="17">
        <f ca="1">(Assumptions!$B$16 / 252)*F649</f>
        <v>3935.5011899833748</v>
      </c>
      <c r="P650" s="17">
        <f t="shared" ca="1" si="143"/>
        <v>66611.251587411258</v>
      </c>
      <c r="Q650" s="16">
        <f t="shared" si="144"/>
        <v>0</v>
      </c>
      <c r="R650" s="17">
        <f t="shared" si="145"/>
        <v>0</v>
      </c>
      <c r="S650" s="19">
        <f t="shared" si="146"/>
        <v>0</v>
      </c>
      <c r="T650" s="20">
        <f ca="1">IF(AND(S650=1,F649&gt;D649),[1]Assumptions!$B$19*(F649-D649),0)</f>
        <v>0</v>
      </c>
      <c r="U650" s="21">
        <f ca="1">OFFSET(Assumptions!$B$6,U$1-1,0)*$E650</f>
        <v>9940518.2327054217</v>
      </c>
      <c r="V650" s="21">
        <f ca="1">OFFSET(Assumptions!$B$6,V$1-1,0)*$E650</f>
        <v>12425647.790881777</v>
      </c>
      <c r="W650" s="21">
        <f ca="1">OFFSET(Assumptions!$B$6,W$1-1,0)*$E650</f>
        <v>6212823.8954408886</v>
      </c>
      <c r="X650" s="21">
        <f ca="1">OFFSET(Assumptions!$B$6,X$1-1,0)*$E650</f>
        <v>0</v>
      </c>
      <c r="Y650" s="21">
        <f ca="1">OFFSET(Assumptions!$B$6,Y$1-1,0)*$E650</f>
        <v>0</v>
      </c>
      <c r="Z650" s="21">
        <f ca="1">OFFSET(Assumptions!$B$6,Z$1-1,0)*$E650</f>
        <v>24851295.581763554</v>
      </c>
      <c r="AA650" s="21">
        <f ca="1">OFFSET(Assumptions!$B$6,AA$1-1,0)*$E650</f>
        <v>24851295.581763554</v>
      </c>
      <c r="AB650" s="21">
        <f ca="1">OFFSET(Assumptions!$B$6,AB$1-1,0)*$E650</f>
        <v>45974896.826262571</v>
      </c>
      <c r="AC650" s="24">
        <f t="shared" si="149"/>
        <v>0</v>
      </c>
      <c r="AD650" s="24">
        <f t="shared" si="138"/>
        <v>0</v>
      </c>
      <c r="AE650" s="24">
        <f t="shared" si="138"/>
        <v>0</v>
      </c>
      <c r="AF650" s="24">
        <f t="shared" si="138"/>
        <v>0</v>
      </c>
      <c r="AG650" s="24">
        <f t="shared" si="137"/>
        <v>0</v>
      </c>
      <c r="AH650" s="24">
        <f t="shared" si="137"/>
        <v>0</v>
      </c>
      <c r="AI650" s="24">
        <f t="shared" si="137"/>
        <v>0</v>
      </c>
      <c r="AJ650" s="24">
        <f t="shared" si="147"/>
        <v>0</v>
      </c>
      <c r="AK650" s="26">
        <f t="shared" ca="1" si="148"/>
        <v>1.7873859295007843E-3</v>
      </c>
      <c r="AL650" s="34">
        <f t="shared" ca="1" si="150"/>
        <v>0.24189866657229864</v>
      </c>
    </row>
    <row r="651" spans="1:38" x14ac:dyDescent="0.25">
      <c r="A651" s="4">
        <f t="shared" si="139"/>
        <v>9</v>
      </c>
      <c r="B651" s="4">
        <f t="shared" si="140"/>
        <v>2014</v>
      </c>
      <c r="C651" s="9">
        <v>41906</v>
      </c>
      <c r="D651" s="12">
        <f ca="1">(1+Returns!E651)*D650</f>
        <v>124080923.23051848</v>
      </c>
      <c r="E651" s="12">
        <f t="shared" ca="1" si="141"/>
        <v>124374696.42436251</v>
      </c>
      <c r="F651" s="12">
        <f t="shared" ca="1" si="142"/>
        <v>124304142.63732566</v>
      </c>
      <c r="G651" s="14">
        <f ca="1">G650*(1+Returns!G651)+AC651</f>
        <v>10047019.639749702</v>
      </c>
      <c r="H651" s="14">
        <f ca="1">H650*(1+Returns!H651)+AD651</f>
        <v>12437152.517213991</v>
      </c>
      <c r="I651" s="14">
        <f ca="1">I650*(1+Returns!I651)+AE651</f>
        <v>6220729.471238303</v>
      </c>
      <c r="J651" s="14">
        <f ca="1">J650*(1+Returns!J651)+AF651</f>
        <v>0</v>
      </c>
      <c r="K651" s="14">
        <f ca="1">K650*(1+Returns!K651)+AG651</f>
        <v>0</v>
      </c>
      <c r="L651" s="14">
        <f ca="1">L650*(1+Returns!L651)+AH651</f>
        <v>24873441.636369433</v>
      </c>
      <c r="M651" s="14">
        <f ca="1">M650*(1+Returns!M651)+AI651</f>
        <v>24877754.777678587</v>
      </c>
      <c r="N651" s="14">
        <f ca="1">N650*(1+Returns!N651)+AJ651-R651-T651</f>
        <v>45918598.382112511</v>
      </c>
      <c r="O651" s="17">
        <f ca="1">(Assumptions!$B$16 / 252)*F650</f>
        <v>3942.5354494358844</v>
      </c>
      <c r="P651" s="17">
        <f t="shared" ca="1" si="143"/>
        <v>70553.787036847149</v>
      </c>
      <c r="Q651" s="16">
        <f t="shared" si="144"/>
        <v>0</v>
      </c>
      <c r="R651" s="17">
        <f t="shared" si="145"/>
        <v>0</v>
      </c>
      <c r="S651" s="19">
        <f t="shared" si="146"/>
        <v>0</v>
      </c>
      <c r="T651" s="20">
        <f ca="1">IF(AND(S651=1,F650&gt;D650),[1]Assumptions!$B$19*(F650-D650),0)</f>
        <v>0</v>
      </c>
      <c r="U651" s="21">
        <f ca="1">OFFSET(Assumptions!$B$6,U$1-1,0)*$E651</f>
        <v>9949975.7139490005</v>
      </c>
      <c r="V651" s="21">
        <f ca="1">OFFSET(Assumptions!$B$6,V$1-1,0)*$E651</f>
        <v>12437469.642436251</v>
      </c>
      <c r="W651" s="21">
        <f ca="1">OFFSET(Assumptions!$B$6,W$1-1,0)*$E651</f>
        <v>6218734.8212181255</v>
      </c>
      <c r="X651" s="21">
        <f ca="1">OFFSET(Assumptions!$B$6,X$1-1,0)*$E651</f>
        <v>0</v>
      </c>
      <c r="Y651" s="21">
        <f ca="1">OFFSET(Assumptions!$B$6,Y$1-1,0)*$E651</f>
        <v>0</v>
      </c>
      <c r="Z651" s="21">
        <f ca="1">OFFSET(Assumptions!$B$6,Z$1-1,0)*$E651</f>
        <v>24874939.284872502</v>
      </c>
      <c r="AA651" s="21">
        <f ca="1">OFFSET(Assumptions!$B$6,AA$1-1,0)*$E651</f>
        <v>24874939.284872502</v>
      </c>
      <c r="AB651" s="21">
        <f ca="1">OFFSET(Assumptions!$B$6,AB$1-1,0)*$E651</f>
        <v>46018637.677014127</v>
      </c>
      <c r="AC651" s="24">
        <f t="shared" si="149"/>
        <v>0</v>
      </c>
      <c r="AD651" s="24">
        <f t="shared" si="138"/>
        <v>0</v>
      </c>
      <c r="AE651" s="24">
        <f t="shared" si="138"/>
        <v>0</v>
      </c>
      <c r="AF651" s="24">
        <f t="shared" si="138"/>
        <v>0</v>
      </c>
      <c r="AG651" s="24">
        <f t="shared" si="137"/>
        <v>0</v>
      </c>
      <c r="AH651" s="24">
        <f t="shared" si="137"/>
        <v>0</v>
      </c>
      <c r="AI651" s="24">
        <f t="shared" si="137"/>
        <v>0</v>
      </c>
      <c r="AJ651" s="24">
        <f t="shared" si="147"/>
        <v>0</v>
      </c>
      <c r="AK651" s="26">
        <f t="shared" ca="1" si="148"/>
        <v>9.2017153388779249E-4</v>
      </c>
      <c r="AL651" s="34">
        <f t="shared" ca="1" si="150"/>
        <v>0.24304142637325166</v>
      </c>
    </row>
    <row r="652" spans="1:38" x14ac:dyDescent="0.25">
      <c r="A652" s="4">
        <f t="shared" si="139"/>
        <v>9</v>
      </c>
      <c r="B652" s="4">
        <f t="shared" si="140"/>
        <v>2014</v>
      </c>
      <c r="C652" s="9">
        <v>41907</v>
      </c>
      <c r="D652" s="12">
        <f ca="1">(1+Returns!E652)*D651</f>
        <v>124131609.04684892</v>
      </c>
      <c r="E652" s="12">
        <f t="shared" ca="1" si="141"/>
        <v>124317246.52720873</v>
      </c>
      <c r="F652" s="12">
        <f t="shared" ca="1" si="142"/>
        <v>124242746.57691355</v>
      </c>
      <c r="G652" s="14">
        <f ca="1">G651*(1+Returns!G652)+AC652</f>
        <v>9941297.2098567802</v>
      </c>
      <c r="H652" s="14">
        <f ca="1">H651*(1+Returns!H652)+AD652</f>
        <v>12442473.820830621</v>
      </c>
      <c r="I652" s="14">
        <f ca="1">I651*(1+Returns!I652)+AE652</f>
        <v>6223510.9291210873</v>
      </c>
      <c r="J652" s="14">
        <f ca="1">J651*(1+Returns!J652)+AF652</f>
        <v>0</v>
      </c>
      <c r="K652" s="14">
        <f ca="1">K651*(1+Returns!K652)+AG652</f>
        <v>0</v>
      </c>
      <c r="L652" s="14">
        <f ca="1">L651*(1+Returns!L652)+AH652</f>
        <v>24884035.810807969</v>
      </c>
      <c r="M652" s="14">
        <f ca="1">M651*(1+Returns!M652)+AI652</f>
        <v>24888590.915066466</v>
      </c>
      <c r="N652" s="14">
        <f ca="1">N651*(1+Returns!N652)+AJ652-R652-T652</f>
        <v>45937337.841525808</v>
      </c>
      <c r="O652" s="17">
        <f ca="1">(Assumptions!$B$16 / 252)*F651</f>
        <v>3946.1632583277988</v>
      </c>
      <c r="P652" s="17">
        <f t="shared" ca="1" si="143"/>
        <v>74499.950295174945</v>
      </c>
      <c r="Q652" s="16">
        <f t="shared" si="144"/>
        <v>0</v>
      </c>
      <c r="R652" s="17">
        <f t="shared" si="145"/>
        <v>0</v>
      </c>
      <c r="S652" s="19">
        <f t="shared" si="146"/>
        <v>0</v>
      </c>
      <c r="T652" s="20">
        <f ca="1">IF(AND(S652=1,F651&gt;D651),[1]Assumptions!$B$19*(F651-D651),0)</f>
        <v>0</v>
      </c>
      <c r="U652" s="21">
        <f ca="1">OFFSET(Assumptions!$B$6,U$1-1,0)*$E652</f>
        <v>9945379.722176699</v>
      </c>
      <c r="V652" s="21">
        <f ca="1">OFFSET(Assumptions!$B$6,V$1-1,0)*$E652</f>
        <v>12431724.652720874</v>
      </c>
      <c r="W652" s="21">
        <f ca="1">OFFSET(Assumptions!$B$6,W$1-1,0)*$E652</f>
        <v>6215862.3263604371</v>
      </c>
      <c r="X652" s="21">
        <f ca="1">OFFSET(Assumptions!$B$6,X$1-1,0)*$E652</f>
        <v>0</v>
      </c>
      <c r="Y652" s="21">
        <f ca="1">OFFSET(Assumptions!$B$6,Y$1-1,0)*$E652</f>
        <v>0</v>
      </c>
      <c r="Z652" s="21">
        <f ca="1">OFFSET(Assumptions!$B$6,Z$1-1,0)*$E652</f>
        <v>24863449.305441748</v>
      </c>
      <c r="AA652" s="21">
        <f ca="1">OFFSET(Assumptions!$B$6,AA$1-1,0)*$E652</f>
        <v>24863449.305441748</v>
      </c>
      <c r="AB652" s="21">
        <f ca="1">OFFSET(Assumptions!$B$6,AB$1-1,0)*$E652</f>
        <v>45997381.21506723</v>
      </c>
      <c r="AC652" s="24">
        <f t="shared" si="149"/>
        <v>0</v>
      </c>
      <c r="AD652" s="24">
        <f t="shared" si="138"/>
        <v>0</v>
      </c>
      <c r="AE652" s="24">
        <f t="shared" si="138"/>
        <v>0</v>
      </c>
      <c r="AF652" s="24">
        <f t="shared" si="138"/>
        <v>0</v>
      </c>
      <c r="AG652" s="24">
        <f t="shared" si="137"/>
        <v>0</v>
      </c>
      <c r="AH652" s="24">
        <f t="shared" si="137"/>
        <v>0</v>
      </c>
      <c r="AI652" s="24">
        <f t="shared" si="137"/>
        <v>0</v>
      </c>
      <c r="AJ652" s="24">
        <f t="shared" si="147"/>
        <v>0</v>
      </c>
      <c r="AK652" s="26">
        <f t="shared" ca="1" si="148"/>
        <v>-4.9391805542020606E-4</v>
      </c>
      <c r="AL652" s="34">
        <f t="shared" ca="1" si="150"/>
        <v>0.24242746576913055</v>
      </c>
    </row>
    <row r="653" spans="1:38" x14ac:dyDescent="0.25">
      <c r="A653" s="4">
        <f t="shared" si="139"/>
        <v>9</v>
      </c>
      <c r="B653" s="4">
        <f t="shared" si="140"/>
        <v>2014</v>
      </c>
      <c r="C653" s="9">
        <v>41908</v>
      </c>
      <c r="D653" s="12">
        <f ca="1">(1+Returns!E653)*D652</f>
        <v>124182315.56782848</v>
      </c>
      <c r="E653" s="12">
        <f t="shared" ca="1" si="141"/>
        <v>124554659.9022492</v>
      </c>
      <c r="F653" s="12">
        <f t="shared" ca="1" si="142"/>
        <v>124476215.73777698</v>
      </c>
      <c r="G653" s="14">
        <f ca="1">G652*(1+Returns!G653)+AC653</f>
        <v>10130417.651879113</v>
      </c>
      <c r="H653" s="14">
        <f ca="1">H652*(1+Returns!H653)+AD653</f>
        <v>12447797.401196061</v>
      </c>
      <c r="I653" s="14">
        <f ca="1">I652*(1+Returns!I653)+AE653</f>
        <v>6226293.6306695845</v>
      </c>
      <c r="J653" s="14">
        <f ca="1">J652*(1+Returns!J653)+AF653</f>
        <v>0</v>
      </c>
      <c r="K653" s="14">
        <f ca="1">K652*(1+Returns!K653)+AG653</f>
        <v>0</v>
      </c>
      <c r="L653" s="14">
        <f ca="1">L652*(1+Returns!L653)+AH653</f>
        <v>24894634.497550577</v>
      </c>
      <c r="M653" s="14">
        <f ca="1">M652*(1+Returns!M653)+AI653</f>
        <v>24899431.772408962</v>
      </c>
      <c r="N653" s="14">
        <f ca="1">N652*(1+Returns!N653)+AJ653-R653-T653</f>
        <v>45956084.948544905</v>
      </c>
      <c r="O653" s="17">
        <f ca="1">(Assumptions!$B$16 / 252)*F652</f>
        <v>3944.2141770448743</v>
      </c>
      <c r="P653" s="17">
        <f t="shared" ca="1" si="143"/>
        <v>78444.164472219825</v>
      </c>
      <c r="Q653" s="16">
        <f t="shared" si="144"/>
        <v>0</v>
      </c>
      <c r="R653" s="17">
        <f t="shared" si="145"/>
        <v>0</v>
      </c>
      <c r="S653" s="19">
        <f t="shared" si="146"/>
        <v>0</v>
      </c>
      <c r="T653" s="20">
        <f ca="1">IF(AND(S653=1,F652&gt;D652),[1]Assumptions!$B$19*(F652-D652),0)</f>
        <v>0</v>
      </c>
      <c r="U653" s="21">
        <f ca="1">OFFSET(Assumptions!$B$6,U$1-1,0)*$E653</f>
        <v>9964372.7921799365</v>
      </c>
      <c r="V653" s="21">
        <f ca="1">OFFSET(Assumptions!$B$6,V$1-1,0)*$E653</f>
        <v>12455465.99022492</v>
      </c>
      <c r="W653" s="21">
        <f ca="1">OFFSET(Assumptions!$B$6,W$1-1,0)*$E653</f>
        <v>6227732.9951124601</v>
      </c>
      <c r="X653" s="21">
        <f ca="1">OFFSET(Assumptions!$B$6,X$1-1,0)*$E653</f>
        <v>0</v>
      </c>
      <c r="Y653" s="21">
        <f ca="1">OFFSET(Assumptions!$B$6,Y$1-1,0)*$E653</f>
        <v>0</v>
      </c>
      <c r="Z653" s="21">
        <f ca="1">OFFSET(Assumptions!$B$6,Z$1-1,0)*$E653</f>
        <v>24910931.98044984</v>
      </c>
      <c r="AA653" s="21">
        <f ca="1">OFFSET(Assumptions!$B$6,AA$1-1,0)*$E653</f>
        <v>24910931.98044984</v>
      </c>
      <c r="AB653" s="21">
        <f ca="1">OFFSET(Assumptions!$B$6,AB$1-1,0)*$E653</f>
        <v>46085224.163832203</v>
      </c>
      <c r="AC653" s="24">
        <f t="shared" si="149"/>
        <v>0</v>
      </c>
      <c r="AD653" s="24">
        <f t="shared" si="138"/>
        <v>0</v>
      </c>
      <c r="AE653" s="24">
        <f t="shared" si="138"/>
        <v>0</v>
      </c>
      <c r="AF653" s="24">
        <f t="shared" si="138"/>
        <v>0</v>
      </c>
      <c r="AG653" s="24">
        <f t="shared" si="137"/>
        <v>0</v>
      </c>
      <c r="AH653" s="24">
        <f t="shared" si="137"/>
        <v>0</v>
      </c>
      <c r="AI653" s="24">
        <f t="shared" si="137"/>
        <v>0</v>
      </c>
      <c r="AJ653" s="24">
        <f t="shared" si="147"/>
        <v>0</v>
      </c>
      <c r="AK653" s="26">
        <f t="shared" ca="1" si="148"/>
        <v>1.8791371512292265E-3</v>
      </c>
      <c r="AL653" s="34">
        <f t="shared" ca="1" si="150"/>
        <v>0.24476215737776497</v>
      </c>
    </row>
    <row r="654" spans="1:38" x14ac:dyDescent="0.25">
      <c r="A654" s="4">
        <f t="shared" si="139"/>
        <v>9</v>
      </c>
      <c r="B654" s="4">
        <f t="shared" si="140"/>
        <v>2014</v>
      </c>
      <c r="C654" s="9">
        <v>41911</v>
      </c>
      <c r="D654" s="12">
        <f ca="1">(1+Returns!E654)*D653</f>
        <v>124232908.68501396</v>
      </c>
      <c r="E654" s="12">
        <f t="shared" ca="1" si="141"/>
        <v>124556128.46484949</v>
      </c>
      <c r="F654" s="12">
        <f t="shared" ca="1" si="142"/>
        <v>124473732.67448083</v>
      </c>
      <c r="G654" s="14">
        <f ca="1">G653*(1+Returns!G654)+AC654</f>
        <v>10083700.386126695</v>
      </c>
      <c r="H654" s="14">
        <f ca="1">H653*(1+Returns!H654)+AD654</f>
        <v>12453109.211814813</v>
      </c>
      <c r="I654" s="14">
        <f ca="1">I653*(1+Returns!I654)+AE654</f>
        <v>6229070.2508714767</v>
      </c>
      <c r="J654" s="14">
        <f ca="1">J653*(1+Returns!J654)+AF654</f>
        <v>0</v>
      </c>
      <c r="K654" s="14">
        <f ca="1">K653*(1+Returns!K654)+AG654</f>
        <v>0</v>
      </c>
      <c r="L654" s="14">
        <f ca="1">L653*(1+Returns!L654)+AH654</f>
        <v>24905209.724902384</v>
      </c>
      <c r="M654" s="14">
        <f ca="1">M653*(1+Returns!M654)+AI654</f>
        <v>24910248.772606846</v>
      </c>
      <c r="N654" s="14">
        <f ca="1">N653*(1+Returns!N654)+AJ654-R654-T654</f>
        <v>45974790.118527263</v>
      </c>
      <c r="O654" s="17">
        <f ca="1">(Assumptions!$B$16 / 252)*F653</f>
        <v>3951.6258964373642</v>
      </c>
      <c r="P654" s="17">
        <f t="shared" ca="1" si="143"/>
        <v>82395.790368657195</v>
      </c>
      <c r="Q654" s="16">
        <f t="shared" si="144"/>
        <v>0</v>
      </c>
      <c r="R654" s="17">
        <f t="shared" si="145"/>
        <v>0</v>
      </c>
      <c r="S654" s="19">
        <f t="shared" si="146"/>
        <v>0</v>
      </c>
      <c r="T654" s="20">
        <f ca="1">IF(AND(S654=1,F653&gt;D653),[1]Assumptions!$B$19*(F653-D653),0)</f>
        <v>0</v>
      </c>
      <c r="U654" s="21">
        <f ca="1">OFFSET(Assumptions!$B$6,U$1-1,0)*$E654</f>
        <v>9964490.2771879584</v>
      </c>
      <c r="V654" s="21">
        <f ca="1">OFFSET(Assumptions!$B$6,V$1-1,0)*$E654</f>
        <v>12455612.84648495</v>
      </c>
      <c r="W654" s="21">
        <f ca="1">OFFSET(Assumptions!$B$6,W$1-1,0)*$E654</f>
        <v>6227806.4232424749</v>
      </c>
      <c r="X654" s="21">
        <f ca="1">OFFSET(Assumptions!$B$6,X$1-1,0)*$E654</f>
        <v>0</v>
      </c>
      <c r="Y654" s="21">
        <f ca="1">OFFSET(Assumptions!$B$6,Y$1-1,0)*$E654</f>
        <v>0</v>
      </c>
      <c r="Z654" s="21">
        <f ca="1">OFFSET(Assumptions!$B$6,Z$1-1,0)*$E654</f>
        <v>24911225.6929699</v>
      </c>
      <c r="AA654" s="21">
        <f ca="1">OFFSET(Assumptions!$B$6,AA$1-1,0)*$E654</f>
        <v>24911225.6929699</v>
      </c>
      <c r="AB654" s="21">
        <f ca="1">OFFSET(Assumptions!$B$6,AB$1-1,0)*$E654</f>
        <v>46085767.531994313</v>
      </c>
      <c r="AC654" s="24">
        <f t="shared" si="149"/>
        <v>0</v>
      </c>
      <c r="AD654" s="24">
        <f t="shared" si="138"/>
        <v>0</v>
      </c>
      <c r="AE654" s="24">
        <f t="shared" si="138"/>
        <v>0</v>
      </c>
      <c r="AF654" s="24">
        <f t="shared" si="138"/>
        <v>0</v>
      </c>
      <c r="AG654" s="24">
        <f t="shared" si="137"/>
        <v>0</v>
      </c>
      <c r="AH654" s="24">
        <f t="shared" si="137"/>
        <v>0</v>
      </c>
      <c r="AI654" s="24">
        <f t="shared" si="137"/>
        <v>0</v>
      </c>
      <c r="AJ654" s="24">
        <f t="shared" si="147"/>
        <v>0</v>
      </c>
      <c r="AK654" s="26">
        <f t="shared" ca="1" si="148"/>
        <v>-1.994809435235112E-5</v>
      </c>
      <c r="AL654" s="34">
        <f t="shared" ca="1" si="150"/>
        <v>0.24473732674480342</v>
      </c>
    </row>
    <row r="655" spans="1:38" x14ac:dyDescent="0.25">
      <c r="A655" s="4">
        <f t="shared" si="139"/>
        <v>9</v>
      </c>
      <c r="B655" s="4">
        <f t="shared" si="140"/>
        <v>2014</v>
      </c>
      <c r="C655" s="9">
        <v>41912</v>
      </c>
      <c r="D655" s="12">
        <f ca="1">(1+Returns!E655)*D654</f>
        <v>124283522.41434133</v>
      </c>
      <c r="E655" s="12">
        <f t="shared" ca="1" si="141"/>
        <v>125058347.36131099</v>
      </c>
      <c r="F655" s="12">
        <f t="shared" ca="1" si="142"/>
        <v>124972000.0238733</v>
      </c>
      <c r="G655" s="14">
        <f ca="1">G654*(1+Returns!G655)+AC655</f>
        <v>10537713.144323841</v>
      </c>
      <c r="H655" s="14">
        <f ca="1">H654*(1+Returns!H655)+AD655</f>
        <v>12458423.28912631</v>
      </c>
      <c r="I655" s="14">
        <f ca="1">I654*(1+Returns!I655)+AE655</f>
        <v>6231848.1093091797</v>
      </c>
      <c r="J655" s="14">
        <f ca="1">J654*(1+Returns!J655)+AF655</f>
        <v>0</v>
      </c>
      <c r="K655" s="14">
        <f ca="1">K654*(1+Returns!K655)+AG655</f>
        <v>0</v>
      </c>
      <c r="L655" s="14">
        <f ca="1">L654*(1+Returns!L655)+AH655</f>
        <v>24915789.444605086</v>
      </c>
      <c r="M655" s="14">
        <f ca="1">M654*(1+Returns!M655)+AI655</f>
        <v>24921070.472008083</v>
      </c>
      <c r="N655" s="14">
        <f ca="1">N654*(1+Returns!N655)+AJ655-R655-T655</f>
        <v>45993502.901938498</v>
      </c>
      <c r="O655" s="17">
        <f ca="1">(Assumptions!$B$16 / 252)*F654</f>
        <v>3951.5470690311372</v>
      </c>
      <c r="P655" s="17">
        <f t="shared" ca="1" si="143"/>
        <v>86347.337437688329</v>
      </c>
      <c r="Q655" s="16">
        <f t="shared" si="144"/>
        <v>0</v>
      </c>
      <c r="R655" s="17">
        <f t="shared" si="145"/>
        <v>0</v>
      </c>
      <c r="S655" s="19">
        <f t="shared" si="146"/>
        <v>0</v>
      </c>
      <c r="T655" s="20">
        <f ca="1">IF(AND(S655=1,F654&gt;D654),[1]Assumptions!$B$19*(F654-D654),0)</f>
        <v>0</v>
      </c>
      <c r="U655" s="21">
        <f ca="1">OFFSET(Assumptions!$B$6,U$1-1,0)*$E655</f>
        <v>10004667.788904879</v>
      </c>
      <c r="V655" s="21">
        <f ca="1">OFFSET(Assumptions!$B$6,V$1-1,0)*$E655</f>
        <v>12505834.7361311</v>
      </c>
      <c r="W655" s="21">
        <f ca="1">OFFSET(Assumptions!$B$6,W$1-1,0)*$E655</f>
        <v>6252917.36806555</v>
      </c>
      <c r="X655" s="21">
        <f ca="1">OFFSET(Assumptions!$B$6,X$1-1,0)*$E655</f>
        <v>0</v>
      </c>
      <c r="Y655" s="21">
        <f ca="1">OFFSET(Assumptions!$B$6,Y$1-1,0)*$E655</f>
        <v>0</v>
      </c>
      <c r="Z655" s="21">
        <f ca="1">OFFSET(Assumptions!$B$6,Z$1-1,0)*$E655</f>
        <v>25011669.4722622</v>
      </c>
      <c r="AA655" s="21">
        <f ca="1">OFFSET(Assumptions!$B$6,AA$1-1,0)*$E655</f>
        <v>25011669.4722622</v>
      </c>
      <c r="AB655" s="21">
        <f ca="1">OFFSET(Assumptions!$B$6,AB$1-1,0)*$E655</f>
        <v>46271588.523685068</v>
      </c>
      <c r="AC655" s="24">
        <f t="shared" si="149"/>
        <v>0</v>
      </c>
      <c r="AD655" s="24">
        <f t="shared" si="138"/>
        <v>0</v>
      </c>
      <c r="AE655" s="24">
        <f t="shared" si="138"/>
        <v>0</v>
      </c>
      <c r="AF655" s="24">
        <f t="shared" si="138"/>
        <v>0</v>
      </c>
      <c r="AG655" s="24">
        <f t="shared" si="137"/>
        <v>0</v>
      </c>
      <c r="AH655" s="24">
        <f t="shared" si="137"/>
        <v>0</v>
      </c>
      <c r="AI655" s="24">
        <f t="shared" si="137"/>
        <v>0</v>
      </c>
      <c r="AJ655" s="24">
        <f t="shared" si="147"/>
        <v>0</v>
      </c>
      <c r="AK655" s="26">
        <f t="shared" ca="1" si="148"/>
        <v>4.0029919460640162E-3</v>
      </c>
      <c r="AL655" s="34">
        <f t="shared" ca="1" si="150"/>
        <v>0.24972000023872809</v>
      </c>
    </row>
    <row r="656" spans="1:38" x14ac:dyDescent="0.25">
      <c r="A656" s="4">
        <f t="shared" si="139"/>
        <v>10</v>
      </c>
      <c r="B656" s="4">
        <f t="shared" si="140"/>
        <v>2014</v>
      </c>
      <c r="C656" s="9">
        <v>41913</v>
      </c>
      <c r="D656" s="12">
        <f ca="1">(1+Returns!E656)*D655</f>
        <v>124334156.76420815</v>
      </c>
      <c r="E656" s="12">
        <f t="shared" ca="1" si="141"/>
        <v>124950712.93153071</v>
      </c>
      <c r="F656" s="12">
        <f t="shared" ca="1" si="142"/>
        <v>124946745.5664506</v>
      </c>
      <c r="G656" s="14">
        <f ca="1">G655*(1+Returns!G656)+AC656</f>
        <v>9935154.2398181465</v>
      </c>
      <c r="H656" s="14">
        <f ca="1">H655*(1+Returns!H656)+AD656</f>
        <v>12511151.0811026</v>
      </c>
      <c r="I656" s="14">
        <f ca="1">I655*(1+Returns!I656)+AE656</f>
        <v>6255696.465291257</v>
      </c>
      <c r="J656" s="14">
        <f ca="1">J655*(1+Returns!J656)+AF656</f>
        <v>0</v>
      </c>
      <c r="K656" s="14">
        <f ca="1">K655*(1+Returns!K656)+AG656</f>
        <v>0</v>
      </c>
      <c r="L656" s="14">
        <f ca="1">L655*(1+Returns!L656)+AH656</f>
        <v>25022253.686224144</v>
      </c>
      <c r="M656" s="14">
        <f ca="1">M655*(1+Returns!M656)+AI656</f>
        <v>25022495.872908253</v>
      </c>
      <c r="N656" s="14">
        <f ca="1">N655*(1+Returns!N656)+AJ656-R656-T656</f>
        <v>46203961.586186327</v>
      </c>
      <c r="O656" s="17">
        <f ca="1">(Assumptions!$B$16 / 252)*F655</f>
        <v>3967.3650801229619</v>
      </c>
      <c r="P656" s="17">
        <f t="shared" ca="1" si="143"/>
        <v>3967.3650801229669</v>
      </c>
      <c r="Q656" s="16">
        <f t="shared" si="144"/>
        <v>1</v>
      </c>
      <c r="R656" s="17">
        <f t="shared" ca="1" si="145"/>
        <v>86347.337437688329</v>
      </c>
      <c r="S656" s="19">
        <f t="shared" si="146"/>
        <v>0</v>
      </c>
      <c r="T656" s="20">
        <f ca="1">IF(AND(S656=1,F655&gt;D655),[1]Assumptions!$B$19*(F655-D655),0)</f>
        <v>0</v>
      </c>
      <c r="U656" s="21">
        <f ca="1">OFFSET(Assumptions!$B$6,U$1-1,0)*$E656</f>
        <v>9996057.034522457</v>
      </c>
      <c r="V656" s="21">
        <f ca="1">OFFSET(Assumptions!$B$6,V$1-1,0)*$E656</f>
        <v>12495071.293153072</v>
      </c>
      <c r="W656" s="21">
        <f ca="1">OFFSET(Assumptions!$B$6,W$1-1,0)*$E656</f>
        <v>6247535.6465765359</v>
      </c>
      <c r="X656" s="21">
        <f ca="1">OFFSET(Assumptions!$B$6,X$1-1,0)*$E656</f>
        <v>0</v>
      </c>
      <c r="Y656" s="21">
        <f ca="1">OFFSET(Assumptions!$B$6,Y$1-1,0)*$E656</f>
        <v>0</v>
      </c>
      <c r="Z656" s="21">
        <f ca="1">OFFSET(Assumptions!$B$6,Z$1-1,0)*$E656</f>
        <v>24990142.586306144</v>
      </c>
      <c r="AA656" s="21">
        <f ca="1">OFFSET(Assumptions!$B$6,AA$1-1,0)*$E656</f>
        <v>24990142.586306144</v>
      </c>
      <c r="AB656" s="21">
        <f ca="1">OFFSET(Assumptions!$B$6,AB$1-1,0)*$E656</f>
        <v>46231763.784666367</v>
      </c>
      <c r="AC656" s="24">
        <f t="shared" ca="1" si="149"/>
        <v>-533045.3554189615</v>
      </c>
      <c r="AD656" s="24">
        <f t="shared" ca="1" si="138"/>
        <v>47411.447004789487</v>
      </c>
      <c r="AE656" s="24">
        <f t="shared" ca="1" si="138"/>
        <v>21069.258756370284</v>
      </c>
      <c r="AF656" s="24">
        <f t="shared" ca="1" si="138"/>
        <v>0</v>
      </c>
      <c r="AG656" s="24">
        <f t="shared" ca="1" si="137"/>
        <v>0</v>
      </c>
      <c r="AH656" s="24">
        <f t="shared" ca="1" si="137"/>
        <v>95880.027657113969</v>
      </c>
      <c r="AI656" s="24">
        <f t="shared" ca="1" si="137"/>
        <v>90599.000254116952</v>
      </c>
      <c r="AJ656" s="24">
        <f t="shared" ca="1" si="147"/>
        <v>278085.6217465708</v>
      </c>
      <c r="AK656" s="26">
        <f t="shared" ca="1" si="148"/>
        <v>-2.0208092547036038E-4</v>
      </c>
      <c r="AL656" s="34">
        <f t="shared" ca="1" si="150"/>
        <v>0.24946745566450113</v>
      </c>
    </row>
    <row r="657" spans="1:38" x14ac:dyDescent="0.25">
      <c r="A657" s="4">
        <f t="shared" si="139"/>
        <v>10</v>
      </c>
      <c r="B657" s="4">
        <f t="shared" si="140"/>
        <v>2014</v>
      </c>
      <c r="C657" s="9">
        <v>41914</v>
      </c>
      <c r="D657" s="12">
        <f ca="1">(1+Returns!E657)*D656</f>
        <v>124384811.74301545</v>
      </c>
      <c r="E657" s="12">
        <f t="shared" ca="1" si="141"/>
        <v>125188862.69659773</v>
      </c>
      <c r="F657" s="12">
        <f t="shared" ca="1" si="142"/>
        <v>125180928.76816629</v>
      </c>
      <c r="G657" s="14">
        <f ca="1">G656*(1+Returns!G657)+AC657</f>
        <v>10124869.463171178</v>
      </c>
      <c r="H657" s="14">
        <f ca="1">H656*(1+Returns!H657)+AD657</f>
        <v>12516489.926443947</v>
      </c>
      <c r="I657" s="14">
        <f ca="1">I656*(1+Returns!I657)+AE657</f>
        <v>6258486.1977087697</v>
      </c>
      <c r="J657" s="14">
        <f ca="1">J656*(1+Returns!J657)+AF657</f>
        <v>0</v>
      </c>
      <c r="K657" s="14">
        <f ca="1">K656*(1+Returns!K657)+AG657</f>
        <v>0</v>
      </c>
      <c r="L657" s="14">
        <f ca="1">L656*(1+Returns!L657)+AH657</f>
        <v>25032883.126138695</v>
      </c>
      <c r="M657" s="14">
        <f ca="1">M656*(1+Returns!M657)+AI657</f>
        <v>25033366.33554703</v>
      </c>
      <c r="N657" s="14">
        <f ca="1">N656*(1+Returns!N657)+AJ657-R657-T657</f>
        <v>46222767.647588111</v>
      </c>
      <c r="O657" s="17">
        <f ca="1">(Assumptions!$B$16 / 252)*F656</f>
        <v>3966.5633513158919</v>
      </c>
      <c r="P657" s="17">
        <f t="shared" ca="1" si="143"/>
        <v>7933.9284314388588</v>
      </c>
      <c r="Q657" s="16">
        <f t="shared" si="144"/>
        <v>0</v>
      </c>
      <c r="R657" s="17">
        <f t="shared" si="145"/>
        <v>0</v>
      </c>
      <c r="S657" s="19">
        <f t="shared" si="146"/>
        <v>0</v>
      </c>
      <c r="T657" s="20">
        <f ca="1">IF(AND(S657=1,F656&gt;D656),[1]Assumptions!$B$19*(F656-D656),0)</f>
        <v>0</v>
      </c>
      <c r="U657" s="21">
        <f ca="1">OFFSET(Assumptions!$B$6,U$1-1,0)*$E657</f>
        <v>10015109.015727818</v>
      </c>
      <c r="V657" s="21">
        <f ca="1">OFFSET(Assumptions!$B$6,V$1-1,0)*$E657</f>
        <v>12518886.269659773</v>
      </c>
      <c r="W657" s="21">
        <f ca="1">OFFSET(Assumptions!$B$6,W$1-1,0)*$E657</f>
        <v>6259443.1348298863</v>
      </c>
      <c r="X657" s="21">
        <f ca="1">OFFSET(Assumptions!$B$6,X$1-1,0)*$E657</f>
        <v>0</v>
      </c>
      <c r="Y657" s="21">
        <f ca="1">OFFSET(Assumptions!$B$6,Y$1-1,0)*$E657</f>
        <v>0</v>
      </c>
      <c r="Z657" s="21">
        <f ca="1">OFFSET(Assumptions!$B$6,Z$1-1,0)*$E657</f>
        <v>25037772.539319545</v>
      </c>
      <c r="AA657" s="21">
        <f ca="1">OFFSET(Assumptions!$B$6,AA$1-1,0)*$E657</f>
        <v>25037772.539319545</v>
      </c>
      <c r="AB657" s="21">
        <f ca="1">OFFSET(Assumptions!$B$6,AB$1-1,0)*$E657</f>
        <v>46319879.197741158</v>
      </c>
      <c r="AC657" s="24">
        <f t="shared" si="149"/>
        <v>0</v>
      </c>
      <c r="AD657" s="24">
        <f t="shared" si="138"/>
        <v>0</v>
      </c>
      <c r="AE657" s="24">
        <f t="shared" si="138"/>
        <v>0</v>
      </c>
      <c r="AF657" s="24">
        <f t="shared" si="138"/>
        <v>0</v>
      </c>
      <c r="AG657" s="24">
        <f t="shared" si="137"/>
        <v>0</v>
      </c>
      <c r="AH657" s="24">
        <f t="shared" si="137"/>
        <v>0</v>
      </c>
      <c r="AI657" s="24">
        <f t="shared" si="137"/>
        <v>0</v>
      </c>
      <c r="AJ657" s="24">
        <f t="shared" si="147"/>
        <v>0</v>
      </c>
      <c r="AK657" s="26">
        <f t="shared" ca="1" si="148"/>
        <v>1.8742641167164287E-3</v>
      </c>
      <c r="AL657" s="34">
        <f t="shared" ca="1" si="150"/>
        <v>0.251809287681658</v>
      </c>
    </row>
    <row r="658" spans="1:38" x14ac:dyDescent="0.25">
      <c r="A658" s="4">
        <f t="shared" si="139"/>
        <v>10</v>
      </c>
      <c r="B658" s="4">
        <f t="shared" si="140"/>
        <v>2014</v>
      </c>
      <c r="C658" s="9">
        <v>41915</v>
      </c>
      <c r="D658" s="12">
        <f ca="1">(1+Returns!E658)*D657</f>
        <v>124435487.35916768</v>
      </c>
      <c r="E658" s="12">
        <f t="shared" ca="1" si="141"/>
        <v>125354100.99005565</v>
      </c>
      <c r="F658" s="12">
        <f t="shared" ca="1" si="142"/>
        <v>125342193.06388554</v>
      </c>
      <c r="G658" s="14">
        <f ca="1">G657*(1+Returns!G658)+AC658</f>
        <v>10241652.800299453</v>
      </c>
      <c r="H658" s="14">
        <f ca="1">H657*(1+Returns!H658)+AD658</f>
        <v>12521831.050014485</v>
      </c>
      <c r="I658" s="14">
        <f ca="1">I657*(1+Returns!I658)+AE658</f>
        <v>6261277.174209496</v>
      </c>
      <c r="J658" s="14">
        <f ca="1">J657*(1+Returns!J658)+AF658</f>
        <v>0</v>
      </c>
      <c r="K658" s="14">
        <f ca="1">K657*(1+Returns!K658)+AG658</f>
        <v>0</v>
      </c>
      <c r="L658" s="14">
        <f ca="1">L657*(1+Returns!L658)+AH658</f>
        <v>25043517.081433605</v>
      </c>
      <c r="M658" s="14">
        <f ca="1">M657*(1+Returns!M658)+AI658</f>
        <v>25044241.520614721</v>
      </c>
      <c r="N658" s="14">
        <f ca="1">N657*(1+Returns!N658)+AJ658-R658-T658</f>
        <v>46241581.363483869</v>
      </c>
      <c r="O658" s="17">
        <f ca="1">(Assumptions!$B$16 / 252)*F657</f>
        <v>3973.9977386719456</v>
      </c>
      <c r="P658" s="17">
        <f t="shared" ca="1" si="143"/>
        <v>11907.926170110804</v>
      </c>
      <c r="Q658" s="16">
        <f t="shared" si="144"/>
        <v>0</v>
      </c>
      <c r="R658" s="17">
        <f t="shared" si="145"/>
        <v>0</v>
      </c>
      <c r="S658" s="19">
        <f t="shared" si="146"/>
        <v>0</v>
      </c>
      <c r="T658" s="20">
        <f ca="1">IF(AND(S658=1,F657&gt;D657),[1]Assumptions!$B$19*(F657-D657),0)</f>
        <v>0</v>
      </c>
      <c r="U658" s="21">
        <f ca="1">OFFSET(Assumptions!$B$6,U$1-1,0)*$E658</f>
        <v>10028328.079204453</v>
      </c>
      <c r="V658" s="21">
        <f ca="1">OFFSET(Assumptions!$B$6,V$1-1,0)*$E658</f>
        <v>12535410.099005565</v>
      </c>
      <c r="W658" s="21">
        <f ca="1">OFFSET(Assumptions!$B$6,W$1-1,0)*$E658</f>
        <v>6267705.0495027825</v>
      </c>
      <c r="X658" s="21">
        <f ca="1">OFFSET(Assumptions!$B$6,X$1-1,0)*$E658</f>
        <v>0</v>
      </c>
      <c r="Y658" s="21">
        <f ca="1">OFFSET(Assumptions!$B$6,Y$1-1,0)*$E658</f>
        <v>0</v>
      </c>
      <c r="Z658" s="21">
        <f ca="1">OFFSET(Assumptions!$B$6,Z$1-1,0)*$E658</f>
        <v>25070820.19801113</v>
      </c>
      <c r="AA658" s="21">
        <f ca="1">OFFSET(Assumptions!$B$6,AA$1-1,0)*$E658</f>
        <v>25070820.19801113</v>
      </c>
      <c r="AB658" s="21">
        <f ca="1">OFFSET(Assumptions!$B$6,AB$1-1,0)*$E658</f>
        <v>46381017.366320588</v>
      </c>
      <c r="AC658" s="24">
        <f t="shared" si="149"/>
        <v>0</v>
      </c>
      <c r="AD658" s="24">
        <f t="shared" si="138"/>
        <v>0</v>
      </c>
      <c r="AE658" s="24">
        <f t="shared" si="138"/>
        <v>0</v>
      </c>
      <c r="AF658" s="24">
        <f t="shared" si="138"/>
        <v>0</v>
      </c>
      <c r="AG658" s="24">
        <f t="shared" si="137"/>
        <v>0</v>
      </c>
      <c r="AH658" s="24">
        <f t="shared" si="137"/>
        <v>0</v>
      </c>
      <c r="AI658" s="24">
        <f t="shared" si="137"/>
        <v>0</v>
      </c>
      <c r="AJ658" s="24">
        <f t="shared" si="147"/>
        <v>0</v>
      </c>
      <c r="AK658" s="26">
        <f t="shared" ca="1" si="148"/>
        <v>1.2882497142827631E-3</v>
      </c>
      <c r="AL658" s="34">
        <f t="shared" ca="1" si="150"/>
        <v>0.25342193063885032</v>
      </c>
    </row>
    <row r="659" spans="1:38" x14ac:dyDescent="0.25">
      <c r="A659" s="4">
        <f t="shared" si="139"/>
        <v>10</v>
      </c>
      <c r="B659" s="4">
        <f t="shared" si="140"/>
        <v>2014</v>
      </c>
      <c r="C659" s="9">
        <v>41918</v>
      </c>
      <c r="D659" s="12">
        <f ca="1">(1+Returns!E659)*D658</f>
        <v>124486183.62107268</v>
      </c>
      <c r="E659" s="12">
        <f t="shared" ca="1" si="141"/>
        <v>125330686.04537153</v>
      </c>
      <c r="F659" s="12">
        <f t="shared" ca="1" si="142"/>
        <v>125314799.00196129</v>
      </c>
      <c r="G659" s="14">
        <f ca="1">G658*(1+Returns!G659)+AC659</f>
        <v>10169762.476057865</v>
      </c>
      <c r="H659" s="14">
        <f ca="1">H658*(1+Returns!H659)+AD659</f>
        <v>12527174.452786392</v>
      </c>
      <c r="I659" s="14">
        <f ca="1">I658*(1+Returns!I659)+AE659</f>
        <v>6264069.395348235</v>
      </c>
      <c r="J659" s="14">
        <f ca="1">J658*(1+Returns!J659)+AF659</f>
        <v>0</v>
      </c>
      <c r="K659" s="14">
        <f ca="1">K658*(1+Returns!K659)+AG659</f>
        <v>0</v>
      </c>
      <c r="L659" s="14">
        <f ca="1">L658*(1+Returns!L659)+AH659</f>
        <v>25054155.55402701</v>
      </c>
      <c r="M659" s="14">
        <f ca="1">M658*(1+Returns!M659)+AI659</f>
        <v>25055121.430162877</v>
      </c>
      <c r="N659" s="14">
        <f ca="1">N658*(1+Returns!N659)+AJ659-R659-T659</f>
        <v>46260402.736989155</v>
      </c>
      <c r="O659" s="17">
        <f ca="1">(Assumptions!$B$16 / 252)*F658</f>
        <v>3979.1172401233503</v>
      </c>
      <c r="P659" s="17">
        <f t="shared" ca="1" si="143"/>
        <v>15887.043410234155</v>
      </c>
      <c r="Q659" s="16">
        <f t="shared" si="144"/>
        <v>0</v>
      </c>
      <c r="R659" s="17">
        <f t="shared" si="145"/>
        <v>0</v>
      </c>
      <c r="S659" s="19">
        <f t="shared" si="146"/>
        <v>0</v>
      </c>
      <c r="T659" s="20">
        <f ca="1">IF(AND(S659=1,F658&gt;D658),[1]Assumptions!$B$19*(F658-D658),0)</f>
        <v>0</v>
      </c>
      <c r="U659" s="21">
        <f ca="1">OFFSET(Assumptions!$B$6,U$1-1,0)*$E659</f>
        <v>10026454.883629723</v>
      </c>
      <c r="V659" s="21">
        <f ca="1">OFFSET(Assumptions!$B$6,V$1-1,0)*$E659</f>
        <v>12533068.604537154</v>
      </c>
      <c r="W659" s="21">
        <f ca="1">OFFSET(Assumptions!$B$6,W$1-1,0)*$E659</f>
        <v>6266534.3022685768</v>
      </c>
      <c r="X659" s="21">
        <f ca="1">OFFSET(Assumptions!$B$6,X$1-1,0)*$E659</f>
        <v>0</v>
      </c>
      <c r="Y659" s="21">
        <f ca="1">OFFSET(Assumptions!$B$6,Y$1-1,0)*$E659</f>
        <v>0</v>
      </c>
      <c r="Z659" s="21">
        <f ca="1">OFFSET(Assumptions!$B$6,Z$1-1,0)*$E659</f>
        <v>25066137.209074307</v>
      </c>
      <c r="AA659" s="21">
        <f ca="1">OFFSET(Assumptions!$B$6,AA$1-1,0)*$E659</f>
        <v>25066137.209074307</v>
      </c>
      <c r="AB659" s="21">
        <f ca="1">OFFSET(Assumptions!$B$6,AB$1-1,0)*$E659</f>
        <v>46372353.83678747</v>
      </c>
      <c r="AC659" s="24">
        <f t="shared" si="149"/>
        <v>0</v>
      </c>
      <c r="AD659" s="24">
        <f t="shared" si="138"/>
        <v>0</v>
      </c>
      <c r="AE659" s="24">
        <f t="shared" si="138"/>
        <v>0</v>
      </c>
      <c r="AF659" s="24">
        <f t="shared" si="138"/>
        <v>0</v>
      </c>
      <c r="AG659" s="24">
        <f t="shared" si="137"/>
        <v>0</v>
      </c>
      <c r="AH659" s="24">
        <f t="shared" si="137"/>
        <v>0</v>
      </c>
      <c r="AI659" s="24">
        <f t="shared" si="137"/>
        <v>0</v>
      </c>
      <c r="AJ659" s="24">
        <f t="shared" si="147"/>
        <v>0</v>
      </c>
      <c r="AK659" s="26">
        <f t="shared" ca="1" si="148"/>
        <v>-2.1855419356098249E-4</v>
      </c>
      <c r="AL659" s="34">
        <f t="shared" ca="1" si="150"/>
        <v>0.25314799001960786</v>
      </c>
    </row>
    <row r="660" spans="1:38" x14ac:dyDescent="0.25">
      <c r="A660" s="4">
        <f t="shared" si="139"/>
        <v>10</v>
      </c>
      <c r="B660" s="4">
        <f t="shared" si="140"/>
        <v>2014</v>
      </c>
      <c r="C660" s="9">
        <v>41919</v>
      </c>
      <c r="D660" s="12">
        <f ca="1">(1+Returns!E660)*D659</f>
        <v>124536900.53714174</v>
      </c>
      <c r="E660" s="12">
        <f t="shared" ca="1" si="141"/>
        <v>124794090.71493815</v>
      </c>
      <c r="F660" s="12">
        <f t="shared" ca="1" si="142"/>
        <v>124774225.42394055</v>
      </c>
      <c r="G660" s="14">
        <f ca="1">G659*(1+Returns!G660)+AC660</f>
        <v>9584671.3342232686</v>
      </c>
      <c r="H660" s="14">
        <f ca="1">H659*(1+Returns!H660)+AD660</f>
        <v>12532520.135732265</v>
      </c>
      <c r="I660" s="14">
        <f ca="1">I659*(1+Returns!I660)+AE660</f>
        <v>6266862.8616800345</v>
      </c>
      <c r="J660" s="14">
        <f ca="1">J659*(1+Returns!J660)+AF660</f>
        <v>0</v>
      </c>
      <c r="K660" s="14">
        <f ca="1">K659*(1+Returns!K660)+AG660</f>
        <v>0</v>
      </c>
      <c r="L660" s="14">
        <f ca="1">L659*(1+Returns!L660)+AH660</f>
        <v>25064798.545837853</v>
      </c>
      <c r="M660" s="14">
        <f ca="1">M659*(1+Returns!M660)+AI660</f>
        <v>25066006.066243947</v>
      </c>
      <c r="N660" s="14">
        <f ca="1">N659*(1+Returns!N660)+AJ660-R660-T660</f>
        <v>46279231.771220788</v>
      </c>
      <c r="O660" s="17">
        <f ca="1">(Assumptions!$B$16 / 252)*F659</f>
        <v>3978.2475873638505</v>
      </c>
      <c r="P660" s="17">
        <f t="shared" ca="1" si="143"/>
        <v>19865.290997598007</v>
      </c>
      <c r="Q660" s="16">
        <f t="shared" si="144"/>
        <v>0</v>
      </c>
      <c r="R660" s="17">
        <f t="shared" si="145"/>
        <v>0</v>
      </c>
      <c r="S660" s="19">
        <f t="shared" si="146"/>
        <v>0</v>
      </c>
      <c r="T660" s="20">
        <f ca="1">IF(AND(S660=1,F659&gt;D659),[1]Assumptions!$B$19*(F659-D659),0)</f>
        <v>0</v>
      </c>
      <c r="U660" s="21">
        <f ca="1">OFFSET(Assumptions!$B$6,U$1-1,0)*$E660</f>
        <v>9983527.2571950518</v>
      </c>
      <c r="V660" s="21">
        <f ca="1">OFFSET(Assumptions!$B$6,V$1-1,0)*$E660</f>
        <v>12479409.071493816</v>
      </c>
      <c r="W660" s="21">
        <f ca="1">OFFSET(Assumptions!$B$6,W$1-1,0)*$E660</f>
        <v>6239704.5357469078</v>
      </c>
      <c r="X660" s="21">
        <f ca="1">OFFSET(Assumptions!$B$6,X$1-1,0)*$E660</f>
        <v>0</v>
      </c>
      <c r="Y660" s="21">
        <f ca="1">OFFSET(Assumptions!$B$6,Y$1-1,0)*$E660</f>
        <v>0</v>
      </c>
      <c r="Z660" s="21">
        <f ca="1">OFFSET(Assumptions!$B$6,Z$1-1,0)*$E660</f>
        <v>24958818.142987631</v>
      </c>
      <c r="AA660" s="21">
        <f ca="1">OFFSET(Assumptions!$B$6,AA$1-1,0)*$E660</f>
        <v>24958818.142987631</v>
      </c>
      <c r="AB660" s="21">
        <f ca="1">OFFSET(Assumptions!$B$6,AB$1-1,0)*$E660</f>
        <v>46173813.564527117</v>
      </c>
      <c r="AC660" s="24">
        <f t="shared" si="149"/>
        <v>0</v>
      </c>
      <c r="AD660" s="24">
        <f t="shared" si="138"/>
        <v>0</v>
      </c>
      <c r="AE660" s="24">
        <f t="shared" si="138"/>
        <v>0</v>
      </c>
      <c r="AF660" s="24">
        <f t="shared" si="138"/>
        <v>0</v>
      </c>
      <c r="AG660" s="24">
        <f t="shared" si="137"/>
        <v>0</v>
      </c>
      <c r="AH660" s="24">
        <f t="shared" si="137"/>
        <v>0</v>
      </c>
      <c r="AI660" s="24">
        <f t="shared" si="137"/>
        <v>0</v>
      </c>
      <c r="AJ660" s="24">
        <f t="shared" si="147"/>
        <v>0</v>
      </c>
      <c r="AK660" s="26">
        <f t="shared" ca="1" si="148"/>
        <v>-4.3137249736343586E-3</v>
      </c>
      <c r="AL660" s="34">
        <f t="shared" ca="1" si="150"/>
        <v>0.24774225423940055</v>
      </c>
    </row>
    <row r="661" spans="1:38" x14ac:dyDescent="0.25">
      <c r="A661" s="4">
        <f t="shared" si="139"/>
        <v>10</v>
      </c>
      <c r="B661" s="4">
        <f t="shared" si="140"/>
        <v>2014</v>
      </c>
      <c r="C661" s="9">
        <v>41920</v>
      </c>
      <c r="D661" s="12">
        <f ca="1">(1+Returns!E661)*D660</f>
        <v>124587772.61564218</v>
      </c>
      <c r="E661" s="12">
        <f t="shared" ca="1" si="141"/>
        <v>124736538.07120419</v>
      </c>
      <c r="F661" s="12">
        <f t="shared" ca="1" si="142"/>
        <v>124712711.69368519</v>
      </c>
      <c r="G661" s="14">
        <f ca="1">G660*(1+Returns!G661)+AC661</f>
        <v>9478474.050624311</v>
      </c>
      <c r="H661" s="14">
        <f ca="1">H660*(1+Returns!H661)+AD661</f>
        <v>12537882.242905226</v>
      </c>
      <c r="I661" s="14">
        <f ca="1">I660*(1+Returns!I661)+AE661</f>
        <v>6269664.9470604612</v>
      </c>
      <c r="J661" s="14">
        <f ca="1">J660*(1+Returns!J661)+AF661</f>
        <v>0</v>
      </c>
      <c r="K661" s="14">
        <f ca="1">K660*(1+Returns!K661)+AG661</f>
        <v>0</v>
      </c>
      <c r="L661" s="14">
        <f ca="1">L660*(1+Returns!L661)+AH661</f>
        <v>25075474.2236127</v>
      </c>
      <c r="M661" s="14">
        <f ca="1">M660*(1+Returns!M661)+AI661</f>
        <v>25076924.201257601</v>
      </c>
      <c r="N661" s="14">
        <f ca="1">N660*(1+Returns!N661)+AJ661-R661-T661</f>
        <v>46298118.405743882</v>
      </c>
      <c r="O661" s="17">
        <f ca="1">(Assumptions!$B$16 / 252)*F660</f>
        <v>3961.0865213949382</v>
      </c>
      <c r="P661" s="17">
        <f t="shared" ca="1" si="143"/>
        <v>23826.377518992944</v>
      </c>
      <c r="Q661" s="16">
        <f t="shared" si="144"/>
        <v>0</v>
      </c>
      <c r="R661" s="17">
        <f t="shared" si="145"/>
        <v>0</v>
      </c>
      <c r="S661" s="19">
        <f t="shared" si="146"/>
        <v>0</v>
      </c>
      <c r="T661" s="20">
        <f ca="1">IF(AND(S661=1,F660&gt;D660),[1]Assumptions!$B$19*(F660-D660),0)</f>
        <v>0</v>
      </c>
      <c r="U661" s="21">
        <f ca="1">OFFSET(Assumptions!$B$6,U$1-1,0)*$E661</f>
        <v>9978923.0456963349</v>
      </c>
      <c r="V661" s="21">
        <f ca="1">OFFSET(Assumptions!$B$6,V$1-1,0)*$E661</f>
        <v>12473653.80712042</v>
      </c>
      <c r="W661" s="21">
        <f ca="1">OFFSET(Assumptions!$B$6,W$1-1,0)*$E661</f>
        <v>6236826.90356021</v>
      </c>
      <c r="X661" s="21">
        <f ca="1">OFFSET(Assumptions!$B$6,X$1-1,0)*$E661</f>
        <v>0</v>
      </c>
      <c r="Y661" s="21">
        <f ca="1">OFFSET(Assumptions!$B$6,Y$1-1,0)*$E661</f>
        <v>0</v>
      </c>
      <c r="Z661" s="21">
        <f ca="1">OFFSET(Assumptions!$B$6,Z$1-1,0)*$E661</f>
        <v>24947307.61424084</v>
      </c>
      <c r="AA661" s="21">
        <f ca="1">OFFSET(Assumptions!$B$6,AA$1-1,0)*$E661</f>
        <v>24947307.61424084</v>
      </c>
      <c r="AB661" s="21">
        <f ca="1">OFFSET(Assumptions!$B$6,AB$1-1,0)*$E661</f>
        <v>46152519.086345546</v>
      </c>
      <c r="AC661" s="24">
        <f t="shared" si="149"/>
        <v>0</v>
      </c>
      <c r="AD661" s="24">
        <f t="shared" si="138"/>
        <v>0</v>
      </c>
      <c r="AE661" s="24">
        <f t="shared" si="138"/>
        <v>0</v>
      </c>
      <c r="AF661" s="24">
        <f t="shared" si="138"/>
        <v>0</v>
      </c>
      <c r="AG661" s="24">
        <f t="shared" si="137"/>
        <v>0</v>
      </c>
      <c r="AH661" s="24">
        <f t="shared" si="137"/>
        <v>0</v>
      </c>
      <c r="AI661" s="24">
        <f t="shared" si="137"/>
        <v>0</v>
      </c>
      <c r="AJ661" s="24">
        <f t="shared" si="147"/>
        <v>0</v>
      </c>
      <c r="AK661" s="26">
        <f t="shared" ca="1" si="148"/>
        <v>-4.9300029750820595E-4</v>
      </c>
      <c r="AL661" s="34">
        <f t="shared" ca="1" si="150"/>
        <v>0.24712711693684697</v>
      </c>
    </row>
    <row r="662" spans="1:38" x14ac:dyDescent="0.25">
      <c r="A662" s="4">
        <f t="shared" si="139"/>
        <v>10</v>
      </c>
      <c r="B662" s="4">
        <f t="shared" si="140"/>
        <v>2014</v>
      </c>
      <c r="C662" s="9">
        <v>41921</v>
      </c>
      <c r="D662" s="12">
        <f ca="1">(1+Returns!E662)*D661</f>
        <v>124638665.47487795</v>
      </c>
      <c r="E662" s="12">
        <f t="shared" ca="1" si="141"/>
        <v>124888649.6638599</v>
      </c>
      <c r="F662" s="12">
        <f t="shared" ca="1" si="142"/>
        <v>124860864.15263635</v>
      </c>
      <c r="G662" s="14">
        <f ca="1">G661*(1+Returns!G662)+AC662</f>
        <v>9581920.4459621999</v>
      </c>
      <c r="H662" s="14">
        <f ca="1">H661*(1+Returns!H662)+AD662</f>
        <v>12543246.644285019</v>
      </c>
      <c r="I662" s="14">
        <f ca="1">I661*(1+Returns!I662)+AE662</f>
        <v>6272468.2853297181</v>
      </c>
      <c r="J662" s="14">
        <f ca="1">J661*(1+Returns!J662)+AF662</f>
        <v>0</v>
      </c>
      <c r="K662" s="14">
        <f ca="1">K661*(1+Returns!K662)+AG662</f>
        <v>0</v>
      </c>
      <c r="L662" s="14">
        <f ca="1">L661*(1+Returns!L662)+AH662</f>
        <v>25086154.44840578</v>
      </c>
      <c r="M662" s="14">
        <f ca="1">M661*(1+Returns!M662)+AI662</f>
        <v>25087847.091942016</v>
      </c>
      <c r="N662" s="14">
        <f ca="1">N661*(1+Returns!N662)+AJ662-R662-T662</f>
        <v>46317012.747935183</v>
      </c>
      <c r="O662" s="17">
        <f ca="1">(Assumptions!$B$16 / 252)*F661</f>
        <v>3959.1337045614346</v>
      </c>
      <c r="P662" s="17">
        <f t="shared" ca="1" si="143"/>
        <v>27785.511223554378</v>
      </c>
      <c r="Q662" s="16">
        <f t="shared" si="144"/>
        <v>0</v>
      </c>
      <c r="R662" s="17">
        <f t="shared" si="145"/>
        <v>0</v>
      </c>
      <c r="S662" s="19">
        <f t="shared" si="146"/>
        <v>0</v>
      </c>
      <c r="T662" s="20">
        <f ca="1">IF(AND(S662=1,F661&gt;D661),[1]Assumptions!$B$19*(F661-D661),0)</f>
        <v>0</v>
      </c>
      <c r="U662" s="21">
        <f ca="1">OFFSET(Assumptions!$B$6,U$1-1,0)*$E662</f>
        <v>9991091.9731087927</v>
      </c>
      <c r="V662" s="21">
        <f ca="1">OFFSET(Assumptions!$B$6,V$1-1,0)*$E662</f>
        <v>12488864.96638599</v>
      </c>
      <c r="W662" s="21">
        <f ca="1">OFFSET(Assumptions!$B$6,W$1-1,0)*$E662</f>
        <v>6244432.4831929952</v>
      </c>
      <c r="X662" s="21">
        <f ca="1">OFFSET(Assumptions!$B$6,X$1-1,0)*$E662</f>
        <v>0</v>
      </c>
      <c r="Y662" s="21">
        <f ca="1">OFFSET(Assumptions!$B$6,Y$1-1,0)*$E662</f>
        <v>0</v>
      </c>
      <c r="Z662" s="21">
        <f ca="1">OFFSET(Assumptions!$B$6,Z$1-1,0)*$E662</f>
        <v>24977729.932771981</v>
      </c>
      <c r="AA662" s="21">
        <f ca="1">OFFSET(Assumptions!$B$6,AA$1-1,0)*$E662</f>
        <v>24977729.932771981</v>
      </c>
      <c r="AB662" s="21">
        <f ca="1">OFFSET(Assumptions!$B$6,AB$1-1,0)*$E662</f>
        <v>46208800.375628166</v>
      </c>
      <c r="AC662" s="24">
        <f t="shared" si="149"/>
        <v>0</v>
      </c>
      <c r="AD662" s="24">
        <f t="shared" si="138"/>
        <v>0</v>
      </c>
      <c r="AE662" s="24">
        <f t="shared" si="138"/>
        <v>0</v>
      </c>
      <c r="AF662" s="24">
        <f t="shared" si="138"/>
        <v>0</v>
      </c>
      <c r="AG662" s="24">
        <f t="shared" si="138"/>
        <v>0</v>
      </c>
      <c r="AH662" s="24">
        <f t="shared" si="138"/>
        <v>0</v>
      </c>
      <c r="AI662" s="24">
        <f t="shared" si="138"/>
        <v>0</v>
      </c>
      <c r="AJ662" s="24">
        <f t="shared" si="147"/>
        <v>0</v>
      </c>
      <c r="AK662" s="26">
        <f t="shared" ca="1" si="148"/>
        <v>1.1879499446298958E-3</v>
      </c>
      <c r="AL662" s="34">
        <f t="shared" ca="1" si="150"/>
        <v>0.24860864152635864</v>
      </c>
    </row>
    <row r="663" spans="1:38" x14ac:dyDescent="0.25">
      <c r="A663" s="4">
        <f t="shared" si="139"/>
        <v>10</v>
      </c>
      <c r="B663" s="4">
        <f t="shared" si="140"/>
        <v>2014</v>
      </c>
      <c r="C663" s="9">
        <v>41922</v>
      </c>
      <c r="D663" s="12">
        <f ca="1">(1+Returns!E663)*D662</f>
        <v>124689579.12333781</v>
      </c>
      <c r="E663" s="12">
        <f t="shared" ca="1" si="141"/>
        <v>124858709.79581431</v>
      </c>
      <c r="F663" s="12">
        <f t="shared" ca="1" si="142"/>
        <v>124826960.44763352</v>
      </c>
      <c r="G663" s="14">
        <f ca="1">G662*(1+Returns!G663)+AC663</f>
        <v>9503294.814450426</v>
      </c>
      <c r="H663" s="14">
        <f ca="1">H662*(1+Returns!H663)+AD663</f>
        <v>12548613.340853237</v>
      </c>
      <c r="I663" s="14">
        <f ca="1">I662*(1+Returns!I663)+AE663</f>
        <v>6275272.8770480053</v>
      </c>
      <c r="J663" s="14">
        <f ca="1">J662*(1+Returns!J663)+AF663</f>
        <v>0</v>
      </c>
      <c r="K663" s="14">
        <f ca="1">K662*(1+Returns!K663)+AG663</f>
        <v>0</v>
      </c>
      <c r="L663" s="14">
        <f ca="1">L662*(1+Returns!L663)+AH663</f>
        <v>25096839.222153772</v>
      </c>
      <c r="M663" s="14">
        <f ca="1">M662*(1+Returns!M663)+AI663</f>
        <v>25098774.740368646</v>
      </c>
      <c r="N663" s="14">
        <f ca="1">N662*(1+Returns!N663)+AJ663-R663-T663</f>
        <v>46335914.800940208</v>
      </c>
      <c r="O663" s="17">
        <f ca="1">(Assumptions!$B$16 / 252)*F662</f>
        <v>3963.8369572265506</v>
      </c>
      <c r="P663" s="17">
        <f t="shared" ca="1" si="143"/>
        <v>31749.348180780929</v>
      </c>
      <c r="Q663" s="16">
        <f t="shared" si="144"/>
        <v>0</v>
      </c>
      <c r="R663" s="17">
        <f t="shared" si="145"/>
        <v>0</v>
      </c>
      <c r="S663" s="19">
        <f t="shared" si="146"/>
        <v>0</v>
      </c>
      <c r="T663" s="20">
        <f ca="1">IF(AND(S663=1,F662&gt;D662),[1]Assumptions!$B$19*(F662-D662),0)</f>
        <v>0</v>
      </c>
      <c r="U663" s="21">
        <f ca="1">OFFSET(Assumptions!$B$6,U$1-1,0)*$E663</f>
        <v>9988696.7836651448</v>
      </c>
      <c r="V663" s="21">
        <f ca="1">OFFSET(Assumptions!$B$6,V$1-1,0)*$E663</f>
        <v>12485870.979581431</v>
      </c>
      <c r="W663" s="21">
        <f ca="1">OFFSET(Assumptions!$B$6,W$1-1,0)*$E663</f>
        <v>6242935.4897907153</v>
      </c>
      <c r="X663" s="21">
        <f ca="1">OFFSET(Assumptions!$B$6,X$1-1,0)*$E663</f>
        <v>0</v>
      </c>
      <c r="Y663" s="21">
        <f ca="1">OFFSET(Assumptions!$B$6,Y$1-1,0)*$E663</f>
        <v>0</v>
      </c>
      <c r="Z663" s="21">
        <f ca="1">OFFSET(Assumptions!$B$6,Z$1-1,0)*$E663</f>
        <v>24971741.959162861</v>
      </c>
      <c r="AA663" s="21">
        <f ca="1">OFFSET(Assumptions!$B$6,AA$1-1,0)*$E663</f>
        <v>24971741.959162861</v>
      </c>
      <c r="AB663" s="21">
        <f ca="1">OFFSET(Assumptions!$B$6,AB$1-1,0)*$E663</f>
        <v>46197722.624451295</v>
      </c>
      <c r="AC663" s="24">
        <f t="shared" si="149"/>
        <v>0</v>
      </c>
      <c r="AD663" s="24">
        <f t="shared" ref="AD663:AI726" si="151">IF($Q663=1,V662-H662,0)</f>
        <v>0</v>
      </c>
      <c r="AE663" s="24">
        <f t="shared" si="151"/>
        <v>0</v>
      </c>
      <c r="AF663" s="24">
        <f t="shared" si="151"/>
        <v>0</v>
      </c>
      <c r="AG663" s="24">
        <f t="shared" si="151"/>
        <v>0</v>
      </c>
      <c r="AH663" s="24">
        <f t="shared" si="151"/>
        <v>0</v>
      </c>
      <c r="AI663" s="24">
        <f t="shared" si="151"/>
        <v>0</v>
      </c>
      <c r="AJ663" s="24">
        <f t="shared" si="147"/>
        <v>0</v>
      </c>
      <c r="AK663" s="26">
        <f t="shared" ca="1" si="148"/>
        <v>-2.7153187856676642E-4</v>
      </c>
      <c r="AL663" s="34">
        <f t="shared" ca="1" si="150"/>
        <v>0.2482696044763304</v>
      </c>
    </row>
    <row r="664" spans="1:38" x14ac:dyDescent="0.25">
      <c r="A664" s="4">
        <f t="shared" si="139"/>
        <v>10</v>
      </c>
      <c r="B664" s="4">
        <f t="shared" si="140"/>
        <v>2014</v>
      </c>
      <c r="C664" s="9">
        <v>41925</v>
      </c>
      <c r="D664" s="12">
        <f ca="1">(1+Returns!E664)*D663</f>
        <v>124740513.5695139</v>
      </c>
      <c r="E664" s="12">
        <f t="shared" ca="1" si="141"/>
        <v>124897833.33955328</v>
      </c>
      <c r="F664" s="12">
        <f t="shared" ca="1" si="142"/>
        <v>124862121.23072337</v>
      </c>
      <c r="G664" s="14">
        <f ca="1">G663*(1+Returns!G664)+AC664</f>
        <v>9493712.0198758449</v>
      </c>
      <c r="H664" s="14">
        <f ca="1">H663*(1+Returns!H664)+AD664</f>
        <v>12553982.333591884</v>
      </c>
      <c r="I664" s="14">
        <f ca="1">I663*(1+Returns!I664)+AE664</f>
        <v>6278078.722775775</v>
      </c>
      <c r="J664" s="14">
        <f ca="1">J663*(1+Returns!J664)+AF664</f>
        <v>0</v>
      </c>
      <c r="K664" s="14">
        <f ca="1">K663*(1+Returns!K664)+AG664</f>
        <v>0</v>
      </c>
      <c r="L664" s="14">
        <f ca="1">L663*(1+Returns!L664)+AH664</f>
        <v>25107528.54679418</v>
      </c>
      <c r="M664" s="14">
        <f ca="1">M663*(1+Returns!M664)+AI664</f>
        <v>25109707.148609847</v>
      </c>
      <c r="N664" s="14">
        <f ca="1">N663*(1+Returns!N664)+AJ664-R664-T664</f>
        <v>46354824.567905754</v>
      </c>
      <c r="O664" s="17">
        <f ca="1">(Assumptions!$B$16 / 252)*F663</f>
        <v>3962.7606491312226</v>
      </c>
      <c r="P664" s="17">
        <f t="shared" ca="1" si="143"/>
        <v>35712.108829912155</v>
      </c>
      <c r="Q664" s="16">
        <f t="shared" si="144"/>
        <v>0</v>
      </c>
      <c r="R664" s="17">
        <f t="shared" si="145"/>
        <v>0</v>
      </c>
      <c r="S664" s="19">
        <f t="shared" si="146"/>
        <v>0</v>
      </c>
      <c r="T664" s="20">
        <f ca="1">IF(AND(S664=1,F663&gt;D663),[1]Assumptions!$B$19*(F663-D663),0)</f>
        <v>0</v>
      </c>
      <c r="U664" s="21">
        <f ca="1">OFFSET(Assumptions!$B$6,U$1-1,0)*$E664</f>
        <v>9991826.6671642624</v>
      </c>
      <c r="V664" s="21">
        <f ca="1">OFFSET(Assumptions!$B$6,V$1-1,0)*$E664</f>
        <v>12489783.333955329</v>
      </c>
      <c r="W664" s="21">
        <f ca="1">OFFSET(Assumptions!$B$6,W$1-1,0)*$E664</f>
        <v>6244891.6669776645</v>
      </c>
      <c r="X664" s="21">
        <f ca="1">OFFSET(Assumptions!$B$6,X$1-1,0)*$E664</f>
        <v>0</v>
      </c>
      <c r="Y664" s="21">
        <f ca="1">OFFSET(Assumptions!$B$6,Y$1-1,0)*$E664</f>
        <v>0</v>
      </c>
      <c r="Z664" s="21">
        <f ca="1">OFFSET(Assumptions!$B$6,Z$1-1,0)*$E664</f>
        <v>24979566.667910658</v>
      </c>
      <c r="AA664" s="21">
        <f ca="1">OFFSET(Assumptions!$B$6,AA$1-1,0)*$E664</f>
        <v>24979566.667910658</v>
      </c>
      <c r="AB664" s="21">
        <f ca="1">OFFSET(Assumptions!$B$6,AB$1-1,0)*$E664</f>
        <v>46212198.335634716</v>
      </c>
      <c r="AC664" s="24">
        <f t="shared" si="149"/>
        <v>0</v>
      </c>
      <c r="AD664" s="24">
        <f t="shared" si="151"/>
        <v>0</v>
      </c>
      <c r="AE664" s="24">
        <f t="shared" si="151"/>
        <v>0</v>
      </c>
      <c r="AF664" s="24">
        <f t="shared" si="151"/>
        <v>0</v>
      </c>
      <c r="AG664" s="24">
        <f t="shared" si="151"/>
        <v>0</v>
      </c>
      <c r="AH664" s="24">
        <f t="shared" si="151"/>
        <v>0</v>
      </c>
      <c r="AI664" s="24">
        <f t="shared" si="151"/>
        <v>0</v>
      </c>
      <c r="AJ664" s="24">
        <f t="shared" si="147"/>
        <v>0</v>
      </c>
      <c r="AK664" s="26">
        <f t="shared" ca="1" si="148"/>
        <v>2.8167619369856567E-4</v>
      </c>
      <c r="AL664" s="34">
        <f t="shared" ca="1" si="150"/>
        <v>0.24862121230722889</v>
      </c>
    </row>
    <row r="665" spans="1:38" x14ac:dyDescent="0.25">
      <c r="A665" s="4">
        <f t="shared" si="139"/>
        <v>10</v>
      </c>
      <c r="B665" s="4">
        <f t="shared" si="140"/>
        <v>2014</v>
      </c>
      <c r="C665" s="9">
        <v>41926</v>
      </c>
      <c r="D665" s="12">
        <f ca="1">(1+Returns!E665)*D664</f>
        <v>124791334.10214725</v>
      </c>
      <c r="E665" s="12">
        <f t="shared" ca="1" si="141"/>
        <v>124906238.73788732</v>
      </c>
      <c r="F665" s="12">
        <f t="shared" ca="1" si="142"/>
        <v>124866562.75219294</v>
      </c>
      <c r="G665" s="14">
        <f ca="1">G664*(1+Returns!G665)+AC665</f>
        <v>9453519.1015037689</v>
      </c>
      <c r="H665" s="14">
        <f ca="1">H664*(1+Returns!H665)+AD665</f>
        <v>12559339.45618297</v>
      </c>
      <c r="I665" s="14">
        <f ca="1">I664*(1+Returns!I665)+AE665</f>
        <v>6280878.4365773955</v>
      </c>
      <c r="J665" s="14">
        <f ca="1">J664*(1+Returns!J665)+AF665</f>
        <v>0</v>
      </c>
      <c r="K665" s="14">
        <f ca="1">K664*(1+Returns!K665)+AG665</f>
        <v>0</v>
      </c>
      <c r="L665" s="14">
        <f ca="1">L664*(1+Returns!L665)+AH665</f>
        <v>25118194.211423658</v>
      </c>
      <c r="M665" s="14">
        <f ca="1">M664*(1+Returns!M665)+AI665</f>
        <v>25120615.498233162</v>
      </c>
      <c r="N665" s="14">
        <f ca="1">N664*(1+Returns!N665)+AJ665-R665-T665</f>
        <v>46373692.033966362</v>
      </c>
      <c r="O665" s="17">
        <f ca="1">(Assumptions!$B$16 / 252)*F664</f>
        <v>3963.8768644674083</v>
      </c>
      <c r="P665" s="17">
        <f t="shared" ca="1" si="143"/>
        <v>39675.98569437956</v>
      </c>
      <c r="Q665" s="16">
        <f t="shared" si="144"/>
        <v>0</v>
      </c>
      <c r="R665" s="17">
        <f t="shared" si="145"/>
        <v>0</v>
      </c>
      <c r="S665" s="19">
        <f t="shared" si="146"/>
        <v>0</v>
      </c>
      <c r="T665" s="20">
        <f ca="1">IF(AND(S665=1,F664&gt;D664),[1]Assumptions!$B$19*(F664-D664),0)</f>
        <v>0</v>
      </c>
      <c r="U665" s="21">
        <f ca="1">OFFSET(Assumptions!$B$6,U$1-1,0)*$E665</f>
        <v>9992499.0990309864</v>
      </c>
      <c r="V665" s="21">
        <f ca="1">OFFSET(Assumptions!$B$6,V$1-1,0)*$E665</f>
        <v>12490623.873788733</v>
      </c>
      <c r="W665" s="21">
        <f ca="1">OFFSET(Assumptions!$B$6,W$1-1,0)*$E665</f>
        <v>6245311.9368943665</v>
      </c>
      <c r="X665" s="21">
        <f ca="1">OFFSET(Assumptions!$B$6,X$1-1,0)*$E665</f>
        <v>0</v>
      </c>
      <c r="Y665" s="21">
        <f ca="1">OFFSET(Assumptions!$B$6,Y$1-1,0)*$E665</f>
        <v>0</v>
      </c>
      <c r="Z665" s="21">
        <f ca="1">OFFSET(Assumptions!$B$6,Z$1-1,0)*$E665</f>
        <v>24981247.747577466</v>
      </c>
      <c r="AA665" s="21">
        <f ca="1">OFFSET(Assumptions!$B$6,AA$1-1,0)*$E665</f>
        <v>24981247.747577466</v>
      </c>
      <c r="AB665" s="21">
        <f ca="1">OFFSET(Assumptions!$B$6,AB$1-1,0)*$E665</f>
        <v>46215308.33301831</v>
      </c>
      <c r="AC665" s="24">
        <f t="shared" si="149"/>
        <v>0</v>
      </c>
      <c r="AD665" s="24">
        <f t="shared" si="151"/>
        <v>0</v>
      </c>
      <c r="AE665" s="24">
        <f t="shared" si="151"/>
        <v>0</v>
      </c>
      <c r="AF665" s="24">
        <f t="shared" si="151"/>
        <v>0</v>
      </c>
      <c r="AG665" s="24">
        <f t="shared" si="151"/>
        <v>0</v>
      </c>
      <c r="AH665" s="24">
        <f t="shared" si="151"/>
        <v>0</v>
      </c>
      <c r="AI665" s="24">
        <f t="shared" si="151"/>
        <v>0</v>
      </c>
      <c r="AJ665" s="24">
        <f t="shared" si="147"/>
        <v>0</v>
      </c>
      <c r="AK665" s="26">
        <f t="shared" ca="1" si="148"/>
        <v>3.5571408092405221E-5</v>
      </c>
      <c r="AL665" s="34">
        <f t="shared" ca="1" si="150"/>
        <v>0.24866562752192478</v>
      </c>
    </row>
    <row r="666" spans="1:38" x14ac:dyDescent="0.25">
      <c r="A666" s="4">
        <f t="shared" si="139"/>
        <v>10</v>
      </c>
      <c r="B666" s="4">
        <f t="shared" si="140"/>
        <v>2014</v>
      </c>
      <c r="C666" s="9">
        <v>41927</v>
      </c>
      <c r="D666" s="12">
        <f ca="1">(1+Returns!E666)*D665</f>
        <v>124842310.11421464</v>
      </c>
      <c r="E666" s="12">
        <f t="shared" ca="1" si="141"/>
        <v>125057708.87470956</v>
      </c>
      <c r="F666" s="12">
        <f t="shared" ca="1" si="142"/>
        <v>125014068.87115003</v>
      </c>
      <c r="G666" s="14">
        <f ca="1">G665*(1+Returns!G666)+AC666</f>
        <v>9556241.7785521988</v>
      </c>
      <c r="H666" s="14">
        <f ca="1">H665*(1+Returns!H666)+AD666</f>
        <v>12564713.03814863</v>
      </c>
      <c r="I666" s="14">
        <f ca="1">I665*(1+Returns!I666)+AE666</f>
        <v>6283686.7887037816</v>
      </c>
      <c r="J666" s="14">
        <f ca="1">J665*(1+Returns!J666)+AF666</f>
        <v>0</v>
      </c>
      <c r="K666" s="14">
        <f ca="1">K665*(1+Returns!K666)+AG666</f>
        <v>0</v>
      </c>
      <c r="L666" s="14">
        <f ca="1">L665*(1+Returns!L666)+AH666</f>
        <v>25128892.631648213</v>
      </c>
      <c r="M666" s="14">
        <f ca="1">M665*(1+Returns!M666)+AI666</f>
        <v>25131557.41977068</v>
      </c>
      <c r="N666" s="14">
        <f ca="1">N665*(1+Returns!N666)+AJ666-R666-T666</f>
        <v>46392617.217886046</v>
      </c>
      <c r="O666" s="17">
        <f ca="1">(Assumptions!$B$16 / 252)*F665</f>
        <v>3964.0178651489823</v>
      </c>
      <c r="P666" s="17">
        <f t="shared" ca="1" si="143"/>
        <v>43640.003559528544</v>
      </c>
      <c r="Q666" s="16">
        <f t="shared" si="144"/>
        <v>0</v>
      </c>
      <c r="R666" s="17">
        <f t="shared" si="145"/>
        <v>0</v>
      </c>
      <c r="S666" s="19">
        <f t="shared" si="146"/>
        <v>0</v>
      </c>
      <c r="T666" s="20">
        <f ca="1">IF(AND(S666=1,F665&gt;D665),[1]Assumptions!$B$19*(F665-D665),0)</f>
        <v>0</v>
      </c>
      <c r="U666" s="21">
        <f ca="1">OFFSET(Assumptions!$B$6,U$1-1,0)*$E666</f>
        <v>10004616.709976764</v>
      </c>
      <c r="V666" s="21">
        <f ca="1">OFFSET(Assumptions!$B$6,V$1-1,0)*$E666</f>
        <v>12505770.887470957</v>
      </c>
      <c r="W666" s="21">
        <f ca="1">OFFSET(Assumptions!$B$6,W$1-1,0)*$E666</f>
        <v>6252885.4437354784</v>
      </c>
      <c r="X666" s="21">
        <f ca="1">OFFSET(Assumptions!$B$6,X$1-1,0)*$E666</f>
        <v>0</v>
      </c>
      <c r="Y666" s="21">
        <f ca="1">OFFSET(Assumptions!$B$6,Y$1-1,0)*$E666</f>
        <v>0</v>
      </c>
      <c r="Z666" s="21">
        <f ca="1">OFFSET(Assumptions!$B$6,Z$1-1,0)*$E666</f>
        <v>25011541.774941914</v>
      </c>
      <c r="AA666" s="21">
        <f ca="1">OFFSET(Assumptions!$B$6,AA$1-1,0)*$E666</f>
        <v>25011541.774941914</v>
      </c>
      <c r="AB666" s="21">
        <f ca="1">OFFSET(Assumptions!$B$6,AB$1-1,0)*$E666</f>
        <v>46271352.283642538</v>
      </c>
      <c r="AC666" s="24">
        <f t="shared" si="149"/>
        <v>0</v>
      </c>
      <c r="AD666" s="24">
        <f t="shared" si="151"/>
        <v>0</v>
      </c>
      <c r="AE666" s="24">
        <f t="shared" si="151"/>
        <v>0</v>
      </c>
      <c r="AF666" s="24">
        <f t="shared" si="151"/>
        <v>0</v>
      </c>
      <c r="AG666" s="24">
        <f t="shared" si="151"/>
        <v>0</v>
      </c>
      <c r="AH666" s="24">
        <f t="shared" si="151"/>
        <v>0</v>
      </c>
      <c r="AI666" s="24">
        <f t="shared" si="151"/>
        <v>0</v>
      </c>
      <c r="AJ666" s="24">
        <f t="shared" si="147"/>
        <v>0</v>
      </c>
      <c r="AK666" s="26">
        <f t="shared" ca="1" si="148"/>
        <v>1.1813099976958341E-3</v>
      </c>
      <c r="AL666" s="34">
        <f t="shared" ca="1" si="150"/>
        <v>0.25014068871149564</v>
      </c>
    </row>
    <row r="667" spans="1:38" x14ac:dyDescent="0.25">
      <c r="A667" s="4">
        <f t="shared" si="139"/>
        <v>10</v>
      </c>
      <c r="B667" s="4">
        <f t="shared" si="140"/>
        <v>2014</v>
      </c>
      <c r="C667" s="9">
        <v>41928</v>
      </c>
      <c r="D667" s="12">
        <f ca="1">(1+Returns!E667)*D666</f>
        <v>124893172.11977828</v>
      </c>
      <c r="E667" s="12">
        <f t="shared" ca="1" si="141"/>
        <v>125205742.52767515</v>
      </c>
      <c r="F667" s="12">
        <f t="shared" ca="1" si="142"/>
        <v>125158133.82351653</v>
      </c>
      <c r="G667" s="14">
        <f ca="1">G666*(1+Returns!G667)+AC667</f>
        <v>9655636.0845307037</v>
      </c>
      <c r="H667" s="14">
        <f ca="1">H666*(1+Returns!H667)+AD667</f>
        <v>12570074.739820542</v>
      </c>
      <c r="I667" s="14">
        <f ca="1">I666*(1+Returns!I667)+AE667</f>
        <v>6286489.0034265071</v>
      </c>
      <c r="J667" s="14">
        <f ca="1">J666*(1+Returns!J667)+AF667</f>
        <v>0</v>
      </c>
      <c r="K667" s="14">
        <f ca="1">K666*(1+Returns!K667)+AG667</f>
        <v>0</v>
      </c>
      <c r="L667" s="14">
        <f ca="1">L666*(1+Returns!L667)+AH667</f>
        <v>25139567.371729452</v>
      </c>
      <c r="M667" s="14">
        <f ca="1">M666*(1+Returns!M667)+AI667</f>
        <v>25142475.261754688</v>
      </c>
      <c r="N667" s="14">
        <f ca="1">N666*(1+Returns!N667)+AJ667-R667-T667</f>
        <v>46411500.066413261</v>
      </c>
      <c r="O667" s="17">
        <f ca="1">(Assumptions!$B$16 / 252)*F666</f>
        <v>3968.700599084128</v>
      </c>
      <c r="P667" s="17">
        <f t="shared" ca="1" si="143"/>
        <v>47608.704158612672</v>
      </c>
      <c r="Q667" s="16">
        <f t="shared" si="144"/>
        <v>0</v>
      </c>
      <c r="R667" s="17">
        <f t="shared" si="145"/>
        <v>0</v>
      </c>
      <c r="S667" s="19">
        <f t="shared" si="146"/>
        <v>0</v>
      </c>
      <c r="T667" s="20">
        <f ca="1">IF(AND(S667=1,F666&gt;D666),[1]Assumptions!$B$19*(F666-D666),0)</f>
        <v>0</v>
      </c>
      <c r="U667" s="21">
        <f ca="1">OFFSET(Assumptions!$B$6,U$1-1,0)*$E667</f>
        <v>10016459.402214013</v>
      </c>
      <c r="V667" s="21">
        <f ca="1">OFFSET(Assumptions!$B$6,V$1-1,0)*$E667</f>
        <v>12520574.252767516</v>
      </c>
      <c r="W667" s="21">
        <f ca="1">OFFSET(Assumptions!$B$6,W$1-1,0)*$E667</f>
        <v>6260287.1263837582</v>
      </c>
      <c r="X667" s="21">
        <f ca="1">OFFSET(Assumptions!$B$6,X$1-1,0)*$E667</f>
        <v>0</v>
      </c>
      <c r="Y667" s="21">
        <f ca="1">OFFSET(Assumptions!$B$6,Y$1-1,0)*$E667</f>
        <v>0</v>
      </c>
      <c r="Z667" s="21">
        <f ca="1">OFFSET(Assumptions!$B$6,Z$1-1,0)*$E667</f>
        <v>25041148.505535033</v>
      </c>
      <c r="AA667" s="21">
        <f ca="1">OFFSET(Assumptions!$B$6,AA$1-1,0)*$E667</f>
        <v>25041148.505535033</v>
      </c>
      <c r="AB667" s="21">
        <f ca="1">OFFSET(Assumptions!$B$6,AB$1-1,0)*$E667</f>
        <v>46326124.735239804</v>
      </c>
      <c r="AC667" s="24">
        <f t="shared" si="149"/>
        <v>0</v>
      </c>
      <c r="AD667" s="24">
        <f t="shared" si="151"/>
        <v>0</v>
      </c>
      <c r="AE667" s="24">
        <f t="shared" si="151"/>
        <v>0</v>
      </c>
      <c r="AF667" s="24">
        <f t="shared" si="151"/>
        <v>0</v>
      </c>
      <c r="AG667" s="24">
        <f t="shared" si="151"/>
        <v>0</v>
      </c>
      <c r="AH667" s="24">
        <f t="shared" si="151"/>
        <v>0</v>
      </c>
      <c r="AI667" s="24">
        <f t="shared" si="151"/>
        <v>0</v>
      </c>
      <c r="AJ667" s="24">
        <f t="shared" si="147"/>
        <v>0</v>
      </c>
      <c r="AK667" s="26">
        <f t="shared" ca="1" si="148"/>
        <v>1.1523899163299323E-3</v>
      </c>
      <c r="AL667" s="34">
        <f t="shared" ca="1" si="150"/>
        <v>0.2515813382351606</v>
      </c>
    </row>
    <row r="668" spans="1:38" x14ac:dyDescent="0.25">
      <c r="A668" s="4">
        <f t="shared" si="139"/>
        <v>10</v>
      </c>
      <c r="B668" s="4">
        <f t="shared" si="140"/>
        <v>2014</v>
      </c>
      <c r="C668" s="9">
        <v>41929</v>
      </c>
      <c r="D668" s="12">
        <f ca="1">(1+Returns!E668)*D667</f>
        <v>124944189.73165749</v>
      </c>
      <c r="E668" s="12">
        <f t="shared" ca="1" si="141"/>
        <v>125348453.30763549</v>
      </c>
      <c r="F668" s="12">
        <f t="shared" ca="1" si="142"/>
        <v>125296871.32938723</v>
      </c>
      <c r="G668" s="14">
        <f ca="1">G667*(1+Returns!G668)+AC668</f>
        <v>9749558.2485082373</v>
      </c>
      <c r="H668" s="14">
        <f ca="1">H667*(1+Returns!H668)+AD668</f>
        <v>12575452.914935926</v>
      </c>
      <c r="I668" s="14">
        <f ca="1">I667*(1+Returns!I668)+AE668</f>
        <v>6289299.8641904192</v>
      </c>
      <c r="J668" s="14">
        <f ca="1">J667*(1+Returns!J668)+AF668</f>
        <v>0</v>
      </c>
      <c r="K668" s="14">
        <f ca="1">K667*(1+Returns!K668)+AG668</f>
        <v>0</v>
      </c>
      <c r="L668" s="14">
        <f ca="1">L667*(1+Returns!L668)+AH668</f>
        <v>25150274.895277619</v>
      </c>
      <c r="M668" s="14">
        <f ca="1">M667*(1+Returns!M668)+AI668</f>
        <v>25153426.704866916</v>
      </c>
      <c r="N668" s="14">
        <f ca="1">N667*(1+Returns!N668)+AJ668-R668-T668</f>
        <v>46430440.679856367</v>
      </c>
      <c r="O668" s="17">
        <f ca="1">(Assumptions!$B$16 / 252)*F667</f>
        <v>3973.2740896354453</v>
      </c>
      <c r="P668" s="17">
        <f t="shared" ca="1" si="143"/>
        <v>51581.978248248117</v>
      </c>
      <c r="Q668" s="16">
        <f t="shared" si="144"/>
        <v>0</v>
      </c>
      <c r="R668" s="17">
        <f t="shared" si="145"/>
        <v>0</v>
      </c>
      <c r="S668" s="19">
        <f t="shared" si="146"/>
        <v>0</v>
      </c>
      <c r="T668" s="20">
        <f ca="1">IF(AND(S668=1,F667&gt;D667),[1]Assumptions!$B$19*(F667-D667),0)</f>
        <v>0</v>
      </c>
      <c r="U668" s="21">
        <f ca="1">OFFSET(Assumptions!$B$6,U$1-1,0)*$E668</f>
        <v>10027876.26461084</v>
      </c>
      <c r="V668" s="21">
        <f ca="1">OFFSET(Assumptions!$B$6,V$1-1,0)*$E668</f>
        <v>12534845.330763549</v>
      </c>
      <c r="W668" s="21">
        <f ca="1">OFFSET(Assumptions!$B$6,W$1-1,0)*$E668</f>
        <v>6267422.6653817743</v>
      </c>
      <c r="X668" s="21">
        <f ca="1">OFFSET(Assumptions!$B$6,X$1-1,0)*$E668</f>
        <v>0</v>
      </c>
      <c r="Y668" s="21">
        <f ca="1">OFFSET(Assumptions!$B$6,Y$1-1,0)*$E668</f>
        <v>0</v>
      </c>
      <c r="Z668" s="21">
        <f ca="1">OFFSET(Assumptions!$B$6,Z$1-1,0)*$E668</f>
        <v>25069690.661527097</v>
      </c>
      <c r="AA668" s="21">
        <f ca="1">OFFSET(Assumptions!$B$6,AA$1-1,0)*$E668</f>
        <v>25069690.661527097</v>
      </c>
      <c r="AB668" s="21">
        <f ca="1">OFFSET(Assumptions!$B$6,AB$1-1,0)*$E668</f>
        <v>46378927.723825127</v>
      </c>
      <c r="AC668" s="24">
        <f t="shared" si="149"/>
        <v>0</v>
      </c>
      <c r="AD668" s="24">
        <f t="shared" si="151"/>
        <v>0</v>
      </c>
      <c r="AE668" s="24">
        <f t="shared" si="151"/>
        <v>0</v>
      </c>
      <c r="AF668" s="24">
        <f t="shared" si="151"/>
        <v>0</v>
      </c>
      <c r="AG668" s="24">
        <f t="shared" si="151"/>
        <v>0</v>
      </c>
      <c r="AH668" s="24">
        <f t="shared" si="151"/>
        <v>0</v>
      </c>
      <c r="AI668" s="24">
        <f t="shared" si="151"/>
        <v>0</v>
      </c>
      <c r="AJ668" s="24">
        <f t="shared" si="147"/>
        <v>0</v>
      </c>
      <c r="AK668" s="26">
        <f t="shared" ca="1" si="148"/>
        <v>1.1084977191040402E-3</v>
      </c>
      <c r="AL668" s="34">
        <f t="shared" ca="1" si="150"/>
        <v>0.25296871329386739</v>
      </c>
    </row>
    <row r="669" spans="1:38" x14ac:dyDescent="0.25">
      <c r="A669" s="4">
        <f t="shared" si="139"/>
        <v>10</v>
      </c>
      <c r="B669" s="4">
        <f t="shared" si="140"/>
        <v>2014</v>
      </c>
      <c r="C669" s="9">
        <v>41932</v>
      </c>
      <c r="D669" s="12">
        <f ca="1">(1+Returns!E669)*D668</f>
        <v>124995228.18372099</v>
      </c>
      <c r="E669" s="12">
        <f t="shared" ca="1" si="141"/>
        <v>125423435.56074777</v>
      </c>
      <c r="F669" s="12">
        <f t="shared" ca="1" si="142"/>
        <v>125367875.90404463</v>
      </c>
      <c r="G669" s="14">
        <f ca="1">G668*(1+Returns!G669)+AC669</f>
        <v>9775731.2672854476</v>
      </c>
      <c r="H669" s="14">
        <f ca="1">H668*(1+Returns!H669)+AD669</f>
        <v>12580833.3911329</v>
      </c>
      <c r="I669" s="14">
        <f ca="1">I668*(1+Returns!I669)+AE669</f>
        <v>6292111.9817668749</v>
      </c>
      <c r="J669" s="14">
        <f ca="1">J668*(1+Returns!J669)+AF669</f>
        <v>0</v>
      </c>
      <c r="K669" s="14">
        <f ca="1">K668*(1+Returns!K669)+AG669</f>
        <v>0</v>
      </c>
      <c r="L669" s="14">
        <f ca="1">L668*(1+Returns!L669)+AH669</f>
        <v>25160986.979407869</v>
      </c>
      <c r="M669" s="14">
        <f ca="1">M668*(1+Returns!M669)+AI669</f>
        <v>25164382.918158095</v>
      </c>
      <c r="N669" s="14">
        <f ca="1">N668*(1+Returns!N669)+AJ669-R669-T669</f>
        <v>46449389.022996582</v>
      </c>
      <c r="O669" s="17">
        <f ca="1">(Assumptions!$B$16 / 252)*F668</f>
        <v>3977.6784549011818</v>
      </c>
      <c r="P669" s="17">
        <f t="shared" ca="1" si="143"/>
        <v>55559.656703149296</v>
      </c>
      <c r="Q669" s="16">
        <f t="shared" si="144"/>
        <v>0</v>
      </c>
      <c r="R669" s="17">
        <f t="shared" si="145"/>
        <v>0</v>
      </c>
      <c r="S669" s="19">
        <f t="shared" si="146"/>
        <v>0</v>
      </c>
      <c r="T669" s="20">
        <f ca="1">IF(AND(S669=1,F668&gt;D668),[1]Assumptions!$B$19*(F668-D668),0)</f>
        <v>0</v>
      </c>
      <c r="U669" s="21">
        <f ca="1">OFFSET(Assumptions!$B$6,U$1-1,0)*$E669</f>
        <v>10033874.844859822</v>
      </c>
      <c r="V669" s="21">
        <f ca="1">OFFSET(Assumptions!$B$6,V$1-1,0)*$E669</f>
        <v>12542343.556074778</v>
      </c>
      <c r="W669" s="21">
        <f ca="1">OFFSET(Assumptions!$B$6,W$1-1,0)*$E669</f>
        <v>6271171.7780373888</v>
      </c>
      <c r="X669" s="21">
        <f ca="1">OFFSET(Assumptions!$B$6,X$1-1,0)*$E669</f>
        <v>0</v>
      </c>
      <c r="Y669" s="21">
        <f ca="1">OFFSET(Assumptions!$B$6,Y$1-1,0)*$E669</f>
        <v>0</v>
      </c>
      <c r="Z669" s="21">
        <f ca="1">OFFSET(Assumptions!$B$6,Z$1-1,0)*$E669</f>
        <v>25084687.112149555</v>
      </c>
      <c r="AA669" s="21">
        <f ca="1">OFFSET(Assumptions!$B$6,AA$1-1,0)*$E669</f>
        <v>25084687.112149555</v>
      </c>
      <c r="AB669" s="21">
        <f ca="1">OFFSET(Assumptions!$B$6,AB$1-1,0)*$E669</f>
        <v>46406671.157476678</v>
      </c>
      <c r="AC669" s="24">
        <f t="shared" si="149"/>
        <v>0</v>
      </c>
      <c r="AD669" s="24">
        <f t="shared" si="151"/>
        <v>0</v>
      </c>
      <c r="AE669" s="24">
        <f t="shared" si="151"/>
        <v>0</v>
      </c>
      <c r="AF669" s="24">
        <f t="shared" si="151"/>
        <v>0</v>
      </c>
      <c r="AG669" s="24">
        <f t="shared" si="151"/>
        <v>0</v>
      </c>
      <c r="AH669" s="24">
        <f t="shared" si="151"/>
        <v>0</v>
      </c>
      <c r="AI669" s="24">
        <f t="shared" si="151"/>
        <v>0</v>
      </c>
      <c r="AJ669" s="24">
        <f t="shared" si="147"/>
        <v>0</v>
      </c>
      <c r="AK669" s="26">
        <f t="shared" ca="1" si="148"/>
        <v>5.6669072343185078E-4</v>
      </c>
      <c r="AL669" s="34">
        <f t="shared" ca="1" si="150"/>
        <v>0.25367875904044146</v>
      </c>
    </row>
    <row r="670" spans="1:38" x14ac:dyDescent="0.25">
      <c r="A670" s="4">
        <f t="shared" si="139"/>
        <v>10</v>
      </c>
      <c r="B670" s="4">
        <f t="shared" si="140"/>
        <v>2014</v>
      </c>
      <c r="C670" s="9">
        <v>41933</v>
      </c>
      <c r="D670" s="12">
        <f ca="1">(1+Returns!E670)*D669</f>
        <v>125046287.48448177</v>
      </c>
      <c r="E670" s="12">
        <f t="shared" ca="1" si="141"/>
        <v>125550800.38131349</v>
      </c>
      <c r="F670" s="12">
        <f t="shared" ca="1" si="142"/>
        <v>125491260.79204196</v>
      </c>
      <c r="G670" s="14">
        <f ca="1">G669*(1+Returns!G670)+AC670</f>
        <v>9854266.2264426034</v>
      </c>
      <c r="H670" s="14">
        <f ca="1">H669*(1+Returns!H670)+AD670</f>
        <v>12586216.169395996</v>
      </c>
      <c r="I670" s="14">
        <f ca="1">I669*(1+Returns!I670)+AE670</f>
        <v>6294925.3567178296</v>
      </c>
      <c r="J670" s="14">
        <f ca="1">J669*(1+Returns!J670)+AF670</f>
        <v>0</v>
      </c>
      <c r="K670" s="14">
        <f ca="1">K669*(1+Returns!K670)+AG670</f>
        <v>0</v>
      </c>
      <c r="L670" s="14">
        <f ca="1">L669*(1+Returns!L670)+AH670</f>
        <v>25171703.626062661</v>
      </c>
      <c r="M670" s="14">
        <f ca="1">M669*(1+Returns!M670)+AI670</f>
        <v>25175343.903705996</v>
      </c>
      <c r="N670" s="14">
        <f ca="1">N669*(1+Returns!N670)+AJ670-R670-T670</f>
        <v>46468345.098988399</v>
      </c>
      <c r="O670" s="17">
        <f ca="1">(Assumptions!$B$16 / 252)*F669</f>
        <v>3979.932568382369</v>
      </c>
      <c r="P670" s="17">
        <f t="shared" ca="1" si="143"/>
        <v>59539.589271531666</v>
      </c>
      <c r="Q670" s="16">
        <f t="shared" si="144"/>
        <v>0</v>
      </c>
      <c r="R670" s="17">
        <f t="shared" si="145"/>
        <v>0</v>
      </c>
      <c r="S670" s="19">
        <f t="shared" si="146"/>
        <v>0</v>
      </c>
      <c r="T670" s="20">
        <f ca="1">IF(AND(S670=1,F669&gt;D669),[1]Assumptions!$B$19*(F669-D669),0)</f>
        <v>0</v>
      </c>
      <c r="U670" s="21">
        <f ca="1">OFFSET(Assumptions!$B$6,U$1-1,0)*$E670</f>
        <v>10044064.03050508</v>
      </c>
      <c r="V670" s="21">
        <f ca="1">OFFSET(Assumptions!$B$6,V$1-1,0)*$E670</f>
        <v>12555080.038131349</v>
      </c>
      <c r="W670" s="21">
        <f ca="1">OFFSET(Assumptions!$B$6,W$1-1,0)*$E670</f>
        <v>6277540.0190656744</v>
      </c>
      <c r="X670" s="21">
        <f ca="1">OFFSET(Assumptions!$B$6,X$1-1,0)*$E670</f>
        <v>0</v>
      </c>
      <c r="Y670" s="21">
        <f ca="1">OFFSET(Assumptions!$B$6,Y$1-1,0)*$E670</f>
        <v>0</v>
      </c>
      <c r="Z670" s="21">
        <f ca="1">OFFSET(Assumptions!$B$6,Z$1-1,0)*$E670</f>
        <v>25110160.076262698</v>
      </c>
      <c r="AA670" s="21">
        <f ca="1">OFFSET(Assumptions!$B$6,AA$1-1,0)*$E670</f>
        <v>25110160.076262698</v>
      </c>
      <c r="AB670" s="21">
        <f ca="1">OFFSET(Assumptions!$B$6,AB$1-1,0)*$E670</f>
        <v>46453796.14108599</v>
      </c>
      <c r="AC670" s="24">
        <f t="shared" si="149"/>
        <v>0</v>
      </c>
      <c r="AD670" s="24">
        <f t="shared" si="151"/>
        <v>0</v>
      </c>
      <c r="AE670" s="24">
        <f t="shared" si="151"/>
        <v>0</v>
      </c>
      <c r="AF670" s="24">
        <f t="shared" si="151"/>
        <v>0</v>
      </c>
      <c r="AG670" s="24">
        <f t="shared" si="151"/>
        <v>0</v>
      </c>
      <c r="AH670" s="24">
        <f t="shared" si="151"/>
        <v>0</v>
      </c>
      <c r="AI670" s="24">
        <f t="shared" si="151"/>
        <v>0</v>
      </c>
      <c r="AJ670" s="24">
        <f t="shared" si="147"/>
        <v>0</v>
      </c>
      <c r="AK670" s="26">
        <f t="shared" ca="1" si="148"/>
        <v>9.8418264732957894E-4</v>
      </c>
      <c r="AL670" s="34">
        <f t="shared" ca="1" si="150"/>
        <v>0.2549126079204147</v>
      </c>
    </row>
    <row r="671" spans="1:38" x14ac:dyDescent="0.25">
      <c r="A671" s="4">
        <f t="shared" si="139"/>
        <v>10</v>
      </c>
      <c r="B671" s="4">
        <f t="shared" si="140"/>
        <v>2014</v>
      </c>
      <c r="C671" s="9">
        <v>41934</v>
      </c>
      <c r="D671" s="12">
        <f ca="1">(1+Returns!E671)*D670</f>
        <v>125097367.64245631</v>
      </c>
      <c r="E671" s="12">
        <f t="shared" ca="1" si="141"/>
        <v>125548392.00064677</v>
      </c>
      <c r="F671" s="12">
        <f t="shared" ca="1" si="142"/>
        <v>125484868.56182629</v>
      </c>
      <c r="G671" s="14">
        <f ca="1">G670*(1+Returns!G671)+AC671</f>
        <v>9803007.3485689443</v>
      </c>
      <c r="H671" s="14">
        <f ca="1">H670*(1+Returns!H671)+AD671</f>
        <v>12591601.250710163</v>
      </c>
      <c r="I671" s="14">
        <f ca="1">I670*(1+Returns!I671)+AE671</f>
        <v>6297739.9896054892</v>
      </c>
      <c r="J671" s="14">
        <f ca="1">J670*(1+Returns!J671)+AF671</f>
        <v>0</v>
      </c>
      <c r="K671" s="14">
        <f ca="1">K670*(1+Returns!K671)+AG671</f>
        <v>0</v>
      </c>
      <c r="L671" s="14">
        <f ca="1">L670*(1+Returns!L671)+AH671</f>
        <v>25182424.837185279</v>
      </c>
      <c r="M671" s="14">
        <f ca="1">M670*(1+Returns!M671)+AI671</f>
        <v>25186309.663589299</v>
      </c>
      <c r="N671" s="14">
        <f ca="1">N670*(1+Returns!N671)+AJ671-R671-T671</f>
        <v>46487308.910987608</v>
      </c>
      <c r="O671" s="17">
        <f ca="1">(Assumptions!$B$16 / 252)*F670</f>
        <v>3983.8495489537127</v>
      </c>
      <c r="P671" s="17">
        <f t="shared" ca="1" si="143"/>
        <v>63523.438820485375</v>
      </c>
      <c r="Q671" s="16">
        <f t="shared" si="144"/>
        <v>0</v>
      </c>
      <c r="R671" s="17">
        <f t="shared" si="145"/>
        <v>0</v>
      </c>
      <c r="S671" s="19">
        <f t="shared" si="146"/>
        <v>0</v>
      </c>
      <c r="T671" s="20">
        <f ca="1">IF(AND(S671=1,F670&gt;D670),[1]Assumptions!$B$19*(F670-D670),0)</f>
        <v>0</v>
      </c>
      <c r="U671" s="21">
        <f ca="1">OFFSET(Assumptions!$B$6,U$1-1,0)*$E671</f>
        <v>10043871.360051742</v>
      </c>
      <c r="V671" s="21">
        <f ca="1">OFFSET(Assumptions!$B$6,V$1-1,0)*$E671</f>
        <v>12554839.200064678</v>
      </c>
      <c r="W671" s="21">
        <f ca="1">OFFSET(Assumptions!$B$6,W$1-1,0)*$E671</f>
        <v>6277419.6000323389</v>
      </c>
      <c r="X671" s="21">
        <f ca="1">OFFSET(Assumptions!$B$6,X$1-1,0)*$E671</f>
        <v>0</v>
      </c>
      <c r="Y671" s="21">
        <f ca="1">OFFSET(Assumptions!$B$6,Y$1-1,0)*$E671</f>
        <v>0</v>
      </c>
      <c r="Z671" s="21">
        <f ca="1">OFFSET(Assumptions!$B$6,Z$1-1,0)*$E671</f>
        <v>25109678.400129355</v>
      </c>
      <c r="AA671" s="21">
        <f ca="1">OFFSET(Assumptions!$B$6,AA$1-1,0)*$E671</f>
        <v>25109678.400129355</v>
      </c>
      <c r="AB671" s="21">
        <f ca="1">OFFSET(Assumptions!$B$6,AB$1-1,0)*$E671</f>
        <v>46452905.040239304</v>
      </c>
      <c r="AC671" s="24">
        <f t="shared" si="149"/>
        <v>0</v>
      </c>
      <c r="AD671" s="24">
        <f t="shared" si="151"/>
        <v>0</v>
      </c>
      <c r="AE671" s="24">
        <f t="shared" si="151"/>
        <v>0</v>
      </c>
      <c r="AF671" s="24">
        <f t="shared" si="151"/>
        <v>0</v>
      </c>
      <c r="AG671" s="24">
        <f t="shared" si="151"/>
        <v>0</v>
      </c>
      <c r="AH671" s="24">
        <f t="shared" si="151"/>
        <v>0</v>
      </c>
      <c r="AI671" s="24">
        <f t="shared" si="151"/>
        <v>0</v>
      </c>
      <c r="AJ671" s="24">
        <f t="shared" si="147"/>
        <v>0</v>
      </c>
      <c r="AK671" s="26">
        <f t="shared" ca="1" si="148"/>
        <v>-5.093765235386627E-5</v>
      </c>
      <c r="AL671" s="34">
        <f t="shared" ca="1" si="150"/>
        <v>0.25484868561825791</v>
      </c>
    </row>
    <row r="672" spans="1:38" x14ac:dyDescent="0.25">
      <c r="A672" s="4">
        <f t="shared" si="139"/>
        <v>10</v>
      </c>
      <c r="B672" s="4">
        <f t="shared" si="140"/>
        <v>2014</v>
      </c>
      <c r="C672" s="9">
        <v>41935</v>
      </c>
      <c r="D672" s="12">
        <f ca="1">(1+Returns!E672)*D671</f>
        <v>125148468.66616459</v>
      </c>
      <c r="E672" s="12">
        <f t="shared" ca="1" si="141"/>
        <v>125403850.11220959</v>
      </c>
      <c r="F672" s="12">
        <f t="shared" ca="1" si="142"/>
        <v>125336343.02676809</v>
      </c>
      <c r="G672" s="14">
        <f ca="1">G671*(1+Returns!G672)+AC672</f>
        <v>9609594.3183977939</v>
      </c>
      <c r="H672" s="14">
        <f ca="1">H671*(1+Returns!H672)+AD672</f>
        <v>12596988.636060776</v>
      </c>
      <c r="I672" s="14">
        <f ca="1">I671*(1+Returns!I672)+AE672</f>
        <v>6300555.880992312</v>
      </c>
      <c r="J672" s="14">
        <f ca="1">J671*(1+Returns!J672)+AF672</f>
        <v>0</v>
      </c>
      <c r="K672" s="14">
        <f ca="1">K671*(1+Returns!K672)+AG672</f>
        <v>0</v>
      </c>
      <c r="L672" s="14">
        <f ca="1">L671*(1+Returns!L672)+AH672</f>
        <v>25193150.614719834</v>
      </c>
      <c r="M672" s="14">
        <f ca="1">M671*(1+Returns!M672)+AI672</f>
        <v>25197280.199887581</v>
      </c>
      <c r="N672" s="14">
        <f ca="1">N671*(1+Returns!N672)+AJ672-R672-T672</f>
        <v>46506280.462151296</v>
      </c>
      <c r="O672" s="17">
        <f ca="1">(Assumptions!$B$16 / 252)*F671</f>
        <v>3983.6466210103581</v>
      </c>
      <c r="P672" s="17">
        <f t="shared" ca="1" si="143"/>
        <v>67507.085441495728</v>
      </c>
      <c r="Q672" s="16">
        <f t="shared" si="144"/>
        <v>0</v>
      </c>
      <c r="R672" s="17">
        <f t="shared" si="145"/>
        <v>0</v>
      </c>
      <c r="S672" s="19">
        <f t="shared" si="146"/>
        <v>0</v>
      </c>
      <c r="T672" s="20">
        <f ca="1">IF(AND(S672=1,F671&gt;D671),[1]Assumptions!$B$19*(F671-D671),0)</f>
        <v>0</v>
      </c>
      <c r="U672" s="21">
        <f ca="1">OFFSET(Assumptions!$B$6,U$1-1,0)*$E672</f>
        <v>10032308.008976767</v>
      </c>
      <c r="V672" s="21">
        <f ca="1">OFFSET(Assumptions!$B$6,V$1-1,0)*$E672</f>
        <v>12540385.01122096</v>
      </c>
      <c r="W672" s="21">
        <f ca="1">OFFSET(Assumptions!$B$6,W$1-1,0)*$E672</f>
        <v>6270192.50561048</v>
      </c>
      <c r="X672" s="21">
        <f ca="1">OFFSET(Assumptions!$B$6,X$1-1,0)*$E672</f>
        <v>0</v>
      </c>
      <c r="Y672" s="21">
        <f ca="1">OFFSET(Assumptions!$B$6,Y$1-1,0)*$E672</f>
        <v>0</v>
      </c>
      <c r="Z672" s="21">
        <f ca="1">OFFSET(Assumptions!$B$6,Z$1-1,0)*$E672</f>
        <v>25080770.02244192</v>
      </c>
      <c r="AA672" s="21">
        <f ca="1">OFFSET(Assumptions!$B$6,AA$1-1,0)*$E672</f>
        <v>25080770.02244192</v>
      </c>
      <c r="AB672" s="21">
        <f ca="1">OFFSET(Assumptions!$B$6,AB$1-1,0)*$E672</f>
        <v>46399424.541517548</v>
      </c>
      <c r="AC672" s="24">
        <f t="shared" si="149"/>
        <v>0</v>
      </c>
      <c r="AD672" s="24">
        <f t="shared" si="151"/>
        <v>0</v>
      </c>
      <c r="AE672" s="24">
        <f t="shared" si="151"/>
        <v>0</v>
      </c>
      <c r="AF672" s="24">
        <f t="shared" si="151"/>
        <v>0</v>
      </c>
      <c r="AG672" s="24">
        <f t="shared" si="151"/>
        <v>0</v>
      </c>
      <c r="AH672" s="24">
        <f t="shared" si="151"/>
        <v>0</v>
      </c>
      <c r="AI672" s="24">
        <f t="shared" si="151"/>
        <v>0</v>
      </c>
      <c r="AJ672" s="24">
        <f t="shared" si="147"/>
        <v>0</v>
      </c>
      <c r="AK672" s="26">
        <f t="shared" ca="1" si="148"/>
        <v>-1.1836131061891964E-3</v>
      </c>
      <c r="AL672" s="34">
        <f t="shared" ca="1" si="150"/>
        <v>0.25336343026767594</v>
      </c>
    </row>
    <row r="673" spans="1:38" x14ac:dyDescent="0.25">
      <c r="A673" s="4">
        <f t="shared" si="139"/>
        <v>10</v>
      </c>
      <c r="B673" s="4">
        <f t="shared" si="140"/>
        <v>2014</v>
      </c>
      <c r="C673" s="9">
        <v>41936</v>
      </c>
      <c r="D673" s="12">
        <f ca="1">(1+Returns!E673)*D672</f>
        <v>125199590.56413004</v>
      </c>
      <c r="E673" s="12">
        <f t="shared" ca="1" si="141"/>
        <v>125362932.39322367</v>
      </c>
      <c r="F673" s="12">
        <f t="shared" ca="1" si="142"/>
        <v>125291446.37625752</v>
      </c>
      <c r="G673" s="14">
        <f ca="1">G672*(1+Returns!G673)+AC673</f>
        <v>9519784.8044186104</v>
      </c>
      <c r="H673" s="14">
        <f ca="1">H672*(1+Returns!H673)+AD673</f>
        <v>12602378.326433629</v>
      </c>
      <c r="I673" s="14">
        <f ca="1">I672*(1+Returns!I673)+AE673</f>
        <v>6303373.0314410068</v>
      </c>
      <c r="J673" s="14">
        <f ca="1">J672*(1+Returns!J673)+AF673</f>
        <v>0</v>
      </c>
      <c r="K673" s="14">
        <f ca="1">K672*(1+Returns!K673)+AG673</f>
        <v>0</v>
      </c>
      <c r="L673" s="14">
        <f ca="1">L672*(1+Returns!L673)+AH673</f>
        <v>25203880.960611269</v>
      </c>
      <c r="M673" s="14">
        <f ca="1">M672*(1+Returns!M673)+AI673</f>
        <v>25208255.514681336</v>
      </c>
      <c r="N673" s="14">
        <f ca="1">N672*(1+Returns!N673)+AJ673-R673-T673</f>
        <v>46525259.755637825</v>
      </c>
      <c r="O673" s="17">
        <f ca="1">(Assumptions!$B$16 / 252)*F672</f>
        <v>3978.9315246593042</v>
      </c>
      <c r="P673" s="17">
        <f t="shared" ca="1" si="143"/>
        <v>71486.016966155032</v>
      </c>
      <c r="Q673" s="16">
        <f t="shared" si="144"/>
        <v>0</v>
      </c>
      <c r="R673" s="17">
        <f t="shared" si="145"/>
        <v>0</v>
      </c>
      <c r="S673" s="19">
        <f t="shared" si="146"/>
        <v>0</v>
      </c>
      <c r="T673" s="20">
        <f ca="1">IF(AND(S673=1,F672&gt;D672),[1]Assumptions!$B$19*(F672-D672),0)</f>
        <v>0</v>
      </c>
      <c r="U673" s="21">
        <f ca="1">OFFSET(Assumptions!$B$6,U$1-1,0)*$E673</f>
        <v>10029034.591457894</v>
      </c>
      <c r="V673" s="21">
        <f ca="1">OFFSET(Assumptions!$B$6,V$1-1,0)*$E673</f>
        <v>12536293.239322368</v>
      </c>
      <c r="W673" s="21">
        <f ca="1">OFFSET(Assumptions!$B$6,W$1-1,0)*$E673</f>
        <v>6268146.619661184</v>
      </c>
      <c r="X673" s="21">
        <f ca="1">OFFSET(Assumptions!$B$6,X$1-1,0)*$E673</f>
        <v>0</v>
      </c>
      <c r="Y673" s="21">
        <f ca="1">OFFSET(Assumptions!$B$6,Y$1-1,0)*$E673</f>
        <v>0</v>
      </c>
      <c r="Z673" s="21">
        <f ca="1">OFFSET(Assumptions!$B$6,Z$1-1,0)*$E673</f>
        <v>25072586.478644736</v>
      </c>
      <c r="AA673" s="21">
        <f ca="1">OFFSET(Assumptions!$B$6,AA$1-1,0)*$E673</f>
        <v>25072586.478644736</v>
      </c>
      <c r="AB673" s="21">
        <f ca="1">OFFSET(Assumptions!$B$6,AB$1-1,0)*$E673</f>
        <v>46384284.985492758</v>
      </c>
      <c r="AC673" s="24">
        <f t="shared" si="149"/>
        <v>0</v>
      </c>
      <c r="AD673" s="24">
        <f t="shared" si="151"/>
        <v>0</v>
      </c>
      <c r="AE673" s="24">
        <f t="shared" si="151"/>
        <v>0</v>
      </c>
      <c r="AF673" s="24">
        <f t="shared" si="151"/>
        <v>0</v>
      </c>
      <c r="AG673" s="24">
        <f t="shared" si="151"/>
        <v>0</v>
      </c>
      <c r="AH673" s="24">
        <f t="shared" si="151"/>
        <v>0</v>
      </c>
      <c r="AI673" s="24">
        <f t="shared" si="151"/>
        <v>0</v>
      </c>
      <c r="AJ673" s="24">
        <f t="shared" si="147"/>
        <v>0</v>
      </c>
      <c r="AK673" s="26">
        <f t="shared" ca="1" si="148"/>
        <v>-3.5820935433683587E-4</v>
      </c>
      <c r="AL673" s="34">
        <f t="shared" ca="1" si="150"/>
        <v>0.25291446376257043</v>
      </c>
    </row>
    <row r="674" spans="1:38" x14ac:dyDescent="0.25">
      <c r="A674" s="4">
        <f t="shared" si="139"/>
        <v>10</v>
      </c>
      <c r="B674" s="4">
        <f t="shared" si="140"/>
        <v>2014</v>
      </c>
      <c r="C674" s="9">
        <v>41939</v>
      </c>
      <c r="D674" s="12">
        <f ca="1">(1+Returns!E674)*D673</f>
        <v>125250733.3448796</v>
      </c>
      <c r="E674" s="12">
        <f t="shared" ca="1" si="141"/>
        <v>125504028.94820863</v>
      </c>
      <c r="F674" s="12">
        <f t="shared" ca="1" si="142"/>
        <v>125428565.42500831</v>
      </c>
      <c r="G674" s="14">
        <f ca="1">G673*(1+Returns!G674)+AC674</f>
        <v>9611968.9024149962</v>
      </c>
      <c r="H674" s="14">
        <f ca="1">H673*(1+Returns!H674)+AD674</f>
        <v>12607770.322814936</v>
      </c>
      <c r="I674" s="14">
        <f ca="1">I673*(1+Returns!I674)+AE674</f>
        <v>6306191.4415145349</v>
      </c>
      <c r="J674" s="14">
        <f ca="1">J673*(1+Returns!J674)+AF674</f>
        <v>0</v>
      </c>
      <c r="K674" s="14">
        <f ca="1">K673*(1+Returns!K674)+AG674</f>
        <v>0</v>
      </c>
      <c r="L674" s="14">
        <f ca="1">L673*(1+Returns!L674)+AH674</f>
        <v>25214615.87680535</v>
      </c>
      <c r="M674" s="14">
        <f ca="1">M673*(1+Returns!M674)+AI674</f>
        <v>25219235.610051956</v>
      </c>
      <c r="N674" s="14">
        <f ca="1">N673*(1+Returns!N674)+AJ674-R674-T674</f>
        <v>46544246.79460685</v>
      </c>
      <c r="O674" s="17">
        <f ca="1">(Assumptions!$B$16 / 252)*F673</f>
        <v>3977.5062341669054</v>
      </c>
      <c r="P674" s="17">
        <f t="shared" ca="1" si="143"/>
        <v>75463.523200321943</v>
      </c>
      <c r="Q674" s="16">
        <f t="shared" si="144"/>
        <v>0</v>
      </c>
      <c r="R674" s="17">
        <f t="shared" si="145"/>
        <v>0</v>
      </c>
      <c r="S674" s="19">
        <f t="shared" si="146"/>
        <v>0</v>
      </c>
      <c r="T674" s="20">
        <f ca="1">IF(AND(S674=1,F673&gt;D673),[1]Assumptions!$B$19*(F673-D673),0)</f>
        <v>0</v>
      </c>
      <c r="U674" s="21">
        <f ca="1">OFFSET(Assumptions!$B$6,U$1-1,0)*$E674</f>
        <v>10040322.315856691</v>
      </c>
      <c r="V674" s="21">
        <f ca="1">OFFSET(Assumptions!$B$6,V$1-1,0)*$E674</f>
        <v>12550402.894820863</v>
      </c>
      <c r="W674" s="21">
        <f ca="1">OFFSET(Assumptions!$B$6,W$1-1,0)*$E674</f>
        <v>6275201.4474104317</v>
      </c>
      <c r="X674" s="21">
        <f ca="1">OFFSET(Assumptions!$B$6,X$1-1,0)*$E674</f>
        <v>0</v>
      </c>
      <c r="Y674" s="21">
        <f ca="1">OFFSET(Assumptions!$B$6,Y$1-1,0)*$E674</f>
        <v>0</v>
      </c>
      <c r="Z674" s="21">
        <f ca="1">OFFSET(Assumptions!$B$6,Z$1-1,0)*$E674</f>
        <v>25100805.789641727</v>
      </c>
      <c r="AA674" s="21">
        <f ca="1">OFFSET(Assumptions!$B$6,AA$1-1,0)*$E674</f>
        <v>25100805.789641727</v>
      </c>
      <c r="AB674" s="21">
        <f ca="1">OFFSET(Assumptions!$B$6,AB$1-1,0)*$E674</f>
        <v>46436490.710837193</v>
      </c>
      <c r="AC674" s="24">
        <f t="shared" si="149"/>
        <v>0</v>
      </c>
      <c r="AD674" s="24">
        <f t="shared" si="151"/>
        <v>0</v>
      </c>
      <c r="AE674" s="24">
        <f t="shared" si="151"/>
        <v>0</v>
      </c>
      <c r="AF674" s="24">
        <f t="shared" si="151"/>
        <v>0</v>
      </c>
      <c r="AG674" s="24">
        <f t="shared" si="151"/>
        <v>0</v>
      </c>
      <c r="AH674" s="24">
        <f t="shared" si="151"/>
        <v>0</v>
      </c>
      <c r="AI674" s="24">
        <f t="shared" si="151"/>
        <v>0</v>
      </c>
      <c r="AJ674" s="24">
        <f t="shared" si="147"/>
        <v>0</v>
      </c>
      <c r="AK674" s="26">
        <f t="shared" ca="1" si="148"/>
        <v>1.094400717021049E-3</v>
      </c>
      <c r="AL674" s="34">
        <f t="shared" ca="1" si="150"/>
        <v>0.25428565425007821</v>
      </c>
    </row>
    <row r="675" spans="1:38" x14ac:dyDescent="0.25">
      <c r="A675" s="4">
        <f t="shared" si="139"/>
        <v>10</v>
      </c>
      <c r="B675" s="4">
        <f t="shared" si="140"/>
        <v>2014</v>
      </c>
      <c r="C675" s="9">
        <v>41940</v>
      </c>
      <c r="D675" s="12">
        <f ca="1">(1+Returns!E675)*D674</f>
        <v>125301897.01694366</v>
      </c>
      <c r="E675" s="12">
        <f t="shared" ca="1" si="141"/>
        <v>125693879.37424159</v>
      </c>
      <c r="F675" s="12">
        <f t="shared" ca="1" si="142"/>
        <v>125614433.99182142</v>
      </c>
      <c r="G675" s="14">
        <f ca="1">G674*(1+Returns!G675)+AC675</f>
        <v>9752886.2007244173</v>
      </c>
      <c r="H675" s="14">
        <f ca="1">H674*(1+Returns!H675)+AD675</f>
        <v>12613164.626191339</v>
      </c>
      <c r="I675" s="14">
        <f ca="1">I674*(1+Returns!I675)+AE675</f>
        <v>6309011.1117761089</v>
      </c>
      <c r="J675" s="14">
        <f ca="1">J674*(1+Returns!J675)+AF675</f>
        <v>0</v>
      </c>
      <c r="K675" s="14">
        <f ca="1">K674*(1+Returns!K675)+AG675</f>
        <v>0</v>
      </c>
      <c r="L675" s="14">
        <f ca="1">L674*(1+Returns!L675)+AH675</f>
        <v>25225355.365248676</v>
      </c>
      <c r="M675" s="14">
        <f ca="1">M674*(1+Returns!M675)+AI675</f>
        <v>25230220.488081746</v>
      </c>
      <c r="N675" s="14">
        <f ca="1">N674*(1+Returns!N675)+AJ675-R675-T675</f>
        <v>46563241.58221931</v>
      </c>
      <c r="O675" s="17">
        <f ca="1">(Assumptions!$B$16 / 252)*F674</f>
        <v>3981.8592198415336</v>
      </c>
      <c r="P675" s="17">
        <f t="shared" ca="1" si="143"/>
        <v>79445.382420163471</v>
      </c>
      <c r="Q675" s="16">
        <f t="shared" si="144"/>
        <v>0</v>
      </c>
      <c r="R675" s="17">
        <f t="shared" si="145"/>
        <v>0</v>
      </c>
      <c r="S675" s="19">
        <f t="shared" si="146"/>
        <v>0</v>
      </c>
      <c r="T675" s="20">
        <f ca="1">IF(AND(S675=1,F674&gt;D674),[1]Assumptions!$B$19*(F674-D674),0)</f>
        <v>0</v>
      </c>
      <c r="U675" s="21">
        <f ca="1">OFFSET(Assumptions!$B$6,U$1-1,0)*$E675</f>
        <v>10055510.349939328</v>
      </c>
      <c r="V675" s="21">
        <f ca="1">OFFSET(Assumptions!$B$6,V$1-1,0)*$E675</f>
        <v>12569387.937424161</v>
      </c>
      <c r="W675" s="21">
        <f ca="1">OFFSET(Assumptions!$B$6,W$1-1,0)*$E675</f>
        <v>6284693.9687120803</v>
      </c>
      <c r="X675" s="21">
        <f ca="1">OFFSET(Assumptions!$B$6,X$1-1,0)*$E675</f>
        <v>0</v>
      </c>
      <c r="Y675" s="21">
        <f ca="1">OFFSET(Assumptions!$B$6,Y$1-1,0)*$E675</f>
        <v>0</v>
      </c>
      <c r="Z675" s="21">
        <f ca="1">OFFSET(Assumptions!$B$6,Z$1-1,0)*$E675</f>
        <v>25138775.874848321</v>
      </c>
      <c r="AA675" s="21">
        <f ca="1">OFFSET(Assumptions!$B$6,AA$1-1,0)*$E675</f>
        <v>25138775.874848321</v>
      </c>
      <c r="AB675" s="21">
        <f ca="1">OFFSET(Assumptions!$B$6,AB$1-1,0)*$E675</f>
        <v>46506735.368469387</v>
      </c>
      <c r="AC675" s="24">
        <f t="shared" si="149"/>
        <v>0</v>
      </c>
      <c r="AD675" s="24">
        <f t="shared" si="151"/>
        <v>0</v>
      </c>
      <c r="AE675" s="24">
        <f t="shared" si="151"/>
        <v>0</v>
      </c>
      <c r="AF675" s="24">
        <f t="shared" si="151"/>
        <v>0</v>
      </c>
      <c r="AG675" s="24">
        <f t="shared" si="151"/>
        <v>0</v>
      </c>
      <c r="AH675" s="24">
        <f t="shared" si="151"/>
        <v>0</v>
      </c>
      <c r="AI675" s="24">
        <f t="shared" si="151"/>
        <v>0</v>
      </c>
      <c r="AJ675" s="24">
        <f t="shared" si="147"/>
        <v>0</v>
      </c>
      <c r="AK675" s="26">
        <f t="shared" ca="1" si="148"/>
        <v>1.4818679156802794E-3</v>
      </c>
      <c r="AL675" s="34">
        <f t="shared" ca="1" si="150"/>
        <v>0.25614433991820951</v>
      </c>
    </row>
    <row r="676" spans="1:38" x14ac:dyDescent="0.25">
      <c r="A676" s="4">
        <f t="shared" si="139"/>
        <v>10</v>
      </c>
      <c r="B676" s="4">
        <f t="shared" si="140"/>
        <v>2014</v>
      </c>
      <c r="C676" s="9">
        <v>41941</v>
      </c>
      <c r="D676" s="12">
        <f ca="1">(1+Returns!E676)*D675</f>
        <v>125353081.58885613</v>
      </c>
      <c r="E676" s="12">
        <f t="shared" ca="1" si="141"/>
        <v>125706224.24248163</v>
      </c>
      <c r="F676" s="12">
        <f t="shared" ca="1" si="142"/>
        <v>125622791.10025221</v>
      </c>
      <c r="G676" s="14">
        <f ca="1">G675*(1+Returns!G676)+AC676</f>
        <v>9716277.2617625147</v>
      </c>
      <c r="H676" s="14">
        <f ca="1">H675*(1+Returns!H676)+AD676</f>
        <v>12618561.237549895</v>
      </c>
      <c r="I676" s="14">
        <f ca="1">I675*(1+Returns!I676)+AE676</f>
        <v>6311832.0427891929</v>
      </c>
      <c r="J676" s="14">
        <f ca="1">J675*(1+Returns!J676)+AF676</f>
        <v>0</v>
      </c>
      <c r="K676" s="14">
        <f ca="1">K675*(1+Returns!K676)+AG676</f>
        <v>0</v>
      </c>
      <c r="L676" s="14">
        <f ca="1">L675*(1+Returns!L676)+AH676</f>
        <v>25236099.427888673</v>
      </c>
      <c r="M676" s="14">
        <f ca="1">M675*(1+Returns!M676)+AI676</f>
        <v>25241210.150853913</v>
      </c>
      <c r="N676" s="14">
        <f ca="1">N675*(1+Returns!N676)+AJ676-R676-T676</f>
        <v>46582244.121637449</v>
      </c>
      <c r="O676" s="17">
        <f ca="1">(Assumptions!$B$16 / 252)*F675</f>
        <v>3987.759809264172</v>
      </c>
      <c r="P676" s="17">
        <f t="shared" ca="1" si="143"/>
        <v>83433.142229427642</v>
      </c>
      <c r="Q676" s="16">
        <f t="shared" si="144"/>
        <v>0</v>
      </c>
      <c r="R676" s="17">
        <f t="shared" si="145"/>
        <v>0</v>
      </c>
      <c r="S676" s="19">
        <f t="shared" si="146"/>
        <v>0</v>
      </c>
      <c r="T676" s="20">
        <f ca="1">IF(AND(S676=1,F675&gt;D675),[1]Assumptions!$B$19*(F675-D675),0)</f>
        <v>0</v>
      </c>
      <c r="U676" s="21">
        <f ca="1">OFFSET(Assumptions!$B$6,U$1-1,0)*$E676</f>
        <v>10056497.939398531</v>
      </c>
      <c r="V676" s="21">
        <f ca="1">OFFSET(Assumptions!$B$6,V$1-1,0)*$E676</f>
        <v>12570622.424248165</v>
      </c>
      <c r="W676" s="21">
        <f ca="1">OFFSET(Assumptions!$B$6,W$1-1,0)*$E676</f>
        <v>6285311.2121240823</v>
      </c>
      <c r="X676" s="21">
        <f ca="1">OFFSET(Assumptions!$B$6,X$1-1,0)*$E676</f>
        <v>0</v>
      </c>
      <c r="Y676" s="21">
        <f ca="1">OFFSET(Assumptions!$B$6,Y$1-1,0)*$E676</f>
        <v>0</v>
      </c>
      <c r="Z676" s="21">
        <f ca="1">OFFSET(Assumptions!$B$6,Z$1-1,0)*$E676</f>
        <v>25141244.848496329</v>
      </c>
      <c r="AA676" s="21">
        <f ca="1">OFFSET(Assumptions!$B$6,AA$1-1,0)*$E676</f>
        <v>25141244.848496329</v>
      </c>
      <c r="AB676" s="21">
        <f ca="1">OFFSET(Assumptions!$B$6,AB$1-1,0)*$E676</f>
        <v>46511302.969718203</v>
      </c>
      <c r="AC676" s="24">
        <f t="shared" si="149"/>
        <v>0</v>
      </c>
      <c r="AD676" s="24">
        <f t="shared" si="151"/>
        <v>0</v>
      </c>
      <c r="AE676" s="24">
        <f t="shared" si="151"/>
        <v>0</v>
      </c>
      <c r="AF676" s="24">
        <f t="shared" si="151"/>
        <v>0</v>
      </c>
      <c r="AG676" s="24">
        <f t="shared" si="151"/>
        <v>0</v>
      </c>
      <c r="AH676" s="24">
        <f t="shared" si="151"/>
        <v>0</v>
      </c>
      <c r="AI676" s="24">
        <f t="shared" si="151"/>
        <v>0</v>
      </c>
      <c r="AJ676" s="24">
        <f t="shared" si="147"/>
        <v>0</v>
      </c>
      <c r="AK676" s="26">
        <f t="shared" ca="1" si="148"/>
        <v>6.6529841875828666E-5</v>
      </c>
      <c r="AL676" s="34">
        <f t="shared" ca="1" si="150"/>
        <v>0.25622791100251741</v>
      </c>
    </row>
    <row r="677" spans="1:38" x14ac:dyDescent="0.25">
      <c r="A677" s="4">
        <f t="shared" si="139"/>
        <v>10</v>
      </c>
      <c r="B677" s="4">
        <f t="shared" si="140"/>
        <v>2014</v>
      </c>
      <c r="C677" s="9">
        <v>41942</v>
      </c>
      <c r="D677" s="12">
        <f ca="1">(1+Returns!E677)*D676</f>
        <v>125404287.06915438</v>
      </c>
      <c r="E677" s="12">
        <f t="shared" ca="1" si="141"/>
        <v>125760158.40714715</v>
      </c>
      <c r="F677" s="12">
        <f t="shared" ca="1" si="142"/>
        <v>125672737.23980343</v>
      </c>
      <c r="G677" s="14">
        <f ca="1">G676*(1+Returns!G677)+AC677</f>
        <v>9721236.9310006015</v>
      </c>
      <c r="H677" s="14">
        <f ca="1">H676*(1+Returns!H677)+AD677</f>
        <v>12623960.15787809</v>
      </c>
      <c r="I677" s="14">
        <f ca="1">I676*(1+Returns!I677)+AE677</f>
        <v>6314654.2351175034</v>
      </c>
      <c r="J677" s="14">
        <f ca="1">J676*(1+Returns!J677)+AF677</f>
        <v>0</v>
      </c>
      <c r="K677" s="14">
        <f ca="1">K676*(1+Returns!K677)+AG677</f>
        <v>0</v>
      </c>
      <c r="L677" s="14">
        <f ca="1">L676*(1+Returns!L677)+AH677</f>
        <v>25246848.066673599</v>
      </c>
      <c r="M677" s="14">
        <f ca="1">M676*(1+Returns!M677)+AI677</f>
        <v>25252204.600452572</v>
      </c>
      <c r="N677" s="14">
        <f ca="1">N676*(1+Returns!N677)+AJ677-R677-T677</f>
        <v>46601254.416024789</v>
      </c>
      <c r="O677" s="17">
        <f ca="1">(Assumptions!$B$16 / 252)*F676</f>
        <v>3988.0251142937209</v>
      </c>
      <c r="P677" s="17">
        <f t="shared" ca="1" si="143"/>
        <v>87421.167343721361</v>
      </c>
      <c r="Q677" s="16">
        <f t="shared" si="144"/>
        <v>0</v>
      </c>
      <c r="R677" s="17">
        <f t="shared" si="145"/>
        <v>0</v>
      </c>
      <c r="S677" s="19">
        <f t="shared" si="146"/>
        <v>0</v>
      </c>
      <c r="T677" s="20">
        <f ca="1">IF(AND(S677=1,F676&gt;D676),[1]Assumptions!$B$19*(F676-D676),0)</f>
        <v>0</v>
      </c>
      <c r="U677" s="21">
        <f ca="1">OFFSET(Assumptions!$B$6,U$1-1,0)*$E677</f>
        <v>10060812.672571773</v>
      </c>
      <c r="V677" s="21">
        <f ca="1">OFFSET(Assumptions!$B$6,V$1-1,0)*$E677</f>
        <v>12576015.840714715</v>
      </c>
      <c r="W677" s="21">
        <f ca="1">OFFSET(Assumptions!$B$6,W$1-1,0)*$E677</f>
        <v>6288007.9203573577</v>
      </c>
      <c r="X677" s="21">
        <f ca="1">OFFSET(Assumptions!$B$6,X$1-1,0)*$E677</f>
        <v>0</v>
      </c>
      <c r="Y677" s="21">
        <f ca="1">OFFSET(Assumptions!$B$6,Y$1-1,0)*$E677</f>
        <v>0</v>
      </c>
      <c r="Z677" s="21">
        <f ca="1">OFFSET(Assumptions!$B$6,Z$1-1,0)*$E677</f>
        <v>25152031.681429431</v>
      </c>
      <c r="AA677" s="21">
        <f ca="1">OFFSET(Assumptions!$B$6,AA$1-1,0)*$E677</f>
        <v>25152031.681429431</v>
      </c>
      <c r="AB677" s="21">
        <f ca="1">OFFSET(Assumptions!$B$6,AB$1-1,0)*$E677</f>
        <v>46531258.610644445</v>
      </c>
      <c r="AC677" s="24">
        <f t="shared" si="149"/>
        <v>0</v>
      </c>
      <c r="AD677" s="24">
        <f t="shared" si="151"/>
        <v>0</v>
      </c>
      <c r="AE677" s="24">
        <f t="shared" si="151"/>
        <v>0</v>
      </c>
      <c r="AF677" s="24">
        <f t="shared" si="151"/>
        <v>0</v>
      </c>
      <c r="AG677" s="24">
        <f t="shared" si="151"/>
        <v>0</v>
      </c>
      <c r="AH677" s="24">
        <f t="shared" si="151"/>
        <v>0</v>
      </c>
      <c r="AI677" s="24">
        <f t="shared" si="151"/>
        <v>0</v>
      </c>
      <c r="AJ677" s="24">
        <f t="shared" si="147"/>
        <v>0</v>
      </c>
      <c r="AK677" s="26">
        <f t="shared" ca="1" si="148"/>
        <v>3.9758820126323258E-4</v>
      </c>
      <c r="AL677" s="34">
        <f t="shared" ca="1" si="150"/>
        <v>0.25672737239802967</v>
      </c>
    </row>
    <row r="678" spans="1:38" x14ac:dyDescent="0.25">
      <c r="A678" s="4">
        <f t="shared" si="139"/>
        <v>10</v>
      </c>
      <c r="B678" s="4">
        <f t="shared" si="140"/>
        <v>2014</v>
      </c>
      <c r="C678" s="9">
        <v>41943</v>
      </c>
      <c r="D678" s="12">
        <f ca="1">(1+Returns!E678)*D677</f>
        <v>125456634.58070566</v>
      </c>
      <c r="E678" s="12">
        <f t="shared" ca="1" si="141"/>
        <v>125941836.09136519</v>
      </c>
      <c r="F678" s="12">
        <f t="shared" ca="1" si="142"/>
        <v>125850425.31331544</v>
      </c>
      <c r="G678" s="14">
        <f ca="1">G677*(1+Returns!G678)+AC678</f>
        <v>9852849.0410162322</v>
      </c>
      <c r="H678" s="14">
        <f ca="1">H677*(1+Returns!H678)+AD678</f>
        <v>12629479.308980888</v>
      </c>
      <c r="I678" s="14">
        <f ca="1">I677*(1+Returns!I678)+AE678</f>
        <v>6317539.1824167892</v>
      </c>
      <c r="J678" s="14">
        <f ca="1">J677*(1+Returns!J678)+AF678</f>
        <v>0</v>
      </c>
      <c r="K678" s="14">
        <f ca="1">K677*(1+Returns!K678)+AG678</f>
        <v>0</v>
      </c>
      <c r="L678" s="14">
        <f ca="1">L677*(1+Returns!L678)+AH678</f>
        <v>25257836.107154537</v>
      </c>
      <c r="M678" s="14">
        <f ca="1">M677*(1+Returns!M678)+AI678</f>
        <v>25263443.743684005</v>
      </c>
      <c r="N678" s="14">
        <f ca="1">N677*(1+Returns!N678)+AJ678-R678-T678</f>
        <v>46620688.708112724</v>
      </c>
      <c r="O678" s="17">
        <f ca="1">(Assumptions!$B$16 / 252)*F677</f>
        <v>3989.6107060255058</v>
      </c>
      <c r="P678" s="17">
        <f t="shared" ca="1" si="143"/>
        <v>91410.778049746863</v>
      </c>
      <c r="Q678" s="16">
        <f t="shared" si="144"/>
        <v>0</v>
      </c>
      <c r="R678" s="17">
        <f t="shared" si="145"/>
        <v>0</v>
      </c>
      <c r="S678" s="19">
        <f t="shared" si="146"/>
        <v>0</v>
      </c>
      <c r="T678" s="20">
        <f ca="1">IF(AND(S678=1,F677&gt;D677),[1]Assumptions!$B$19*(F677-D677),0)</f>
        <v>0</v>
      </c>
      <c r="U678" s="21">
        <f ca="1">OFFSET(Assumptions!$B$6,U$1-1,0)*$E678</f>
        <v>10075346.887309216</v>
      </c>
      <c r="V678" s="21">
        <f ca="1">OFFSET(Assumptions!$B$6,V$1-1,0)*$E678</f>
        <v>12594183.60913652</v>
      </c>
      <c r="W678" s="21">
        <f ca="1">OFFSET(Assumptions!$B$6,W$1-1,0)*$E678</f>
        <v>6297091.80456826</v>
      </c>
      <c r="X678" s="21">
        <f ca="1">OFFSET(Assumptions!$B$6,X$1-1,0)*$E678</f>
        <v>0</v>
      </c>
      <c r="Y678" s="21">
        <f ca="1">OFFSET(Assumptions!$B$6,Y$1-1,0)*$E678</f>
        <v>0</v>
      </c>
      <c r="Z678" s="21">
        <f ca="1">OFFSET(Assumptions!$B$6,Z$1-1,0)*$E678</f>
        <v>25188367.21827304</v>
      </c>
      <c r="AA678" s="21">
        <f ca="1">OFFSET(Assumptions!$B$6,AA$1-1,0)*$E678</f>
        <v>25188367.21827304</v>
      </c>
      <c r="AB678" s="21">
        <f ca="1">OFFSET(Assumptions!$B$6,AB$1-1,0)*$E678</f>
        <v>46598479.353805117</v>
      </c>
      <c r="AC678" s="24">
        <f t="shared" si="149"/>
        <v>0</v>
      </c>
      <c r="AD678" s="24">
        <f t="shared" si="151"/>
        <v>0</v>
      </c>
      <c r="AE678" s="24">
        <f t="shared" si="151"/>
        <v>0</v>
      </c>
      <c r="AF678" s="24">
        <f t="shared" si="151"/>
        <v>0</v>
      </c>
      <c r="AG678" s="24">
        <f t="shared" si="151"/>
        <v>0</v>
      </c>
      <c r="AH678" s="24">
        <f t="shared" si="151"/>
        <v>0</v>
      </c>
      <c r="AI678" s="24">
        <f t="shared" si="151"/>
        <v>0</v>
      </c>
      <c r="AJ678" s="24">
        <f t="shared" si="147"/>
        <v>0</v>
      </c>
      <c r="AK678" s="26">
        <f t="shared" ca="1" si="148"/>
        <v>1.4138951487381313E-3</v>
      </c>
      <c r="AL678" s="34">
        <f t="shared" ca="1" si="150"/>
        <v>0.25850425313314962</v>
      </c>
    </row>
    <row r="679" spans="1:38" x14ac:dyDescent="0.25">
      <c r="A679" s="4">
        <f t="shared" si="139"/>
        <v>11</v>
      </c>
      <c r="B679" s="4">
        <f t="shared" si="140"/>
        <v>2014</v>
      </c>
      <c r="C679" s="9">
        <v>41946</v>
      </c>
      <c r="D679" s="12">
        <f ca="1">(1+Returns!E679)*D678</f>
        <v>125508869.70507967</v>
      </c>
      <c r="E679" s="12">
        <f t="shared" ca="1" si="141"/>
        <v>125939215.47762355</v>
      </c>
      <c r="F679" s="12">
        <f t="shared" ca="1" si="142"/>
        <v>125935220.2260263</v>
      </c>
      <c r="G679" s="14">
        <f ca="1">G678*(1+Returns!G679)+AC679</f>
        <v>10114178.018911278</v>
      </c>
      <c r="H679" s="14">
        <f ca="1">H678*(1+Returns!H679)+AD679</f>
        <v>12599691.054081915</v>
      </c>
      <c r="I679" s="14">
        <f ca="1">I678*(1+Returns!I679)+AE679</f>
        <v>6299970.7072748449</v>
      </c>
      <c r="J679" s="14">
        <f ca="1">J678*(1+Returns!J679)+AF679</f>
        <v>0</v>
      </c>
      <c r="K679" s="14">
        <f ca="1">K678*(1+Returns!K679)+AG679</f>
        <v>0</v>
      </c>
      <c r="L679" s="14">
        <f ca="1">L678*(1+Returns!L679)+AH679</f>
        <v>25199331.924618267</v>
      </c>
      <c r="M679" s="14">
        <f ca="1">M678*(1+Returns!M679)+AI679</f>
        <v>25199582.639342241</v>
      </c>
      <c r="N679" s="14">
        <f ca="1">N678*(1+Returns!N679)+AJ679-R679-T679</f>
        <v>46526461.133395009</v>
      </c>
      <c r="O679" s="17">
        <f ca="1">(Assumptions!$B$16 / 252)*F678</f>
        <v>3995.2515972481087</v>
      </c>
      <c r="P679" s="17">
        <f t="shared" ca="1" si="143"/>
        <v>3995.2515972481051</v>
      </c>
      <c r="Q679" s="16">
        <f t="shared" si="144"/>
        <v>1</v>
      </c>
      <c r="R679" s="17">
        <f t="shared" ca="1" si="145"/>
        <v>91410.778049746863</v>
      </c>
      <c r="S679" s="19">
        <f t="shared" si="146"/>
        <v>0</v>
      </c>
      <c r="T679" s="20">
        <f ca="1">IF(AND(S679=1,F678&gt;D678),[1]Assumptions!$B$19*(F678-D678),0)</f>
        <v>0</v>
      </c>
      <c r="U679" s="21">
        <f ca="1">OFFSET(Assumptions!$B$6,U$1-1,0)*$E679</f>
        <v>10075137.238209885</v>
      </c>
      <c r="V679" s="21">
        <f ca="1">OFFSET(Assumptions!$B$6,V$1-1,0)*$E679</f>
        <v>12593921.547762357</v>
      </c>
      <c r="W679" s="21">
        <f ca="1">OFFSET(Assumptions!$B$6,W$1-1,0)*$E679</f>
        <v>6296960.7738811783</v>
      </c>
      <c r="X679" s="21">
        <f ca="1">OFFSET(Assumptions!$B$6,X$1-1,0)*$E679</f>
        <v>0</v>
      </c>
      <c r="Y679" s="21">
        <f ca="1">OFFSET(Assumptions!$B$6,Y$1-1,0)*$E679</f>
        <v>0</v>
      </c>
      <c r="Z679" s="21">
        <f ca="1">OFFSET(Assumptions!$B$6,Z$1-1,0)*$E679</f>
        <v>25187843.095524713</v>
      </c>
      <c r="AA679" s="21">
        <f ca="1">OFFSET(Assumptions!$B$6,AA$1-1,0)*$E679</f>
        <v>25187843.095524713</v>
      </c>
      <c r="AB679" s="21">
        <f ca="1">OFFSET(Assumptions!$B$6,AB$1-1,0)*$E679</f>
        <v>46597509.726720713</v>
      </c>
      <c r="AC679" s="24">
        <f t="shared" ca="1" si="149"/>
        <v>222497.84629298374</v>
      </c>
      <c r="AD679" s="24">
        <f t="shared" ca="1" si="151"/>
        <v>-35295.699844367802</v>
      </c>
      <c r="AE679" s="24">
        <f t="shared" ca="1" si="151"/>
        <v>-20447.377848529257</v>
      </c>
      <c r="AF679" s="24">
        <f t="shared" ca="1" si="151"/>
        <v>0</v>
      </c>
      <c r="AG679" s="24">
        <f t="shared" ca="1" si="151"/>
        <v>0</v>
      </c>
      <c r="AH679" s="24">
        <f t="shared" ca="1" si="151"/>
        <v>-69468.888881497085</v>
      </c>
      <c r="AI679" s="24">
        <f t="shared" ca="1" si="151"/>
        <v>-75076.525410965085</v>
      </c>
      <c r="AJ679" s="24">
        <f t="shared" ca="1" si="147"/>
        <v>-22209.354307624511</v>
      </c>
      <c r="AK679" s="26">
        <f t="shared" ca="1" si="148"/>
        <v>6.7377533687107416E-4</v>
      </c>
      <c r="AL679" s="34">
        <f t="shared" ca="1" si="150"/>
        <v>0.25935220226025812</v>
      </c>
    </row>
    <row r="680" spans="1:38" x14ac:dyDescent="0.25">
      <c r="A680" s="4">
        <f t="shared" si="139"/>
        <v>11</v>
      </c>
      <c r="B680" s="4">
        <f t="shared" si="140"/>
        <v>2014</v>
      </c>
      <c r="C680" s="9">
        <v>41947</v>
      </c>
      <c r="D680" s="12">
        <f ca="1">(1+Returns!E680)*D679</f>
        <v>125561126.57807009</v>
      </c>
      <c r="E680" s="12">
        <f t="shared" ca="1" si="141"/>
        <v>125996749.01732144</v>
      </c>
      <c r="F680" s="12">
        <f t="shared" ca="1" si="142"/>
        <v>125988755.82222494</v>
      </c>
      <c r="G680" s="14">
        <f ca="1">G679*(1+Returns!G680)+AC680</f>
        <v>10121866.464945681</v>
      </c>
      <c r="H680" s="14">
        <f ca="1">H679*(1+Returns!H680)+AD680</f>
        <v>12605185.509008493</v>
      </c>
      <c r="I680" s="14">
        <f ca="1">I679*(1+Returns!I680)+AE680</f>
        <v>6302841.6040270263</v>
      </c>
      <c r="J680" s="14">
        <f ca="1">J679*(1+Returns!J680)+AF680</f>
        <v>0</v>
      </c>
      <c r="K680" s="14">
        <f ca="1">K679*(1+Returns!K680)+AG680</f>
        <v>0</v>
      </c>
      <c r="L680" s="14">
        <f ca="1">L679*(1+Returns!L680)+AH680</f>
        <v>25210271.233650014</v>
      </c>
      <c r="M680" s="14">
        <f ca="1">M679*(1+Returns!M680)+AI680</f>
        <v>25210769.70999404</v>
      </c>
      <c r="N680" s="14">
        <f ca="1">N679*(1+Returns!N680)+AJ680-R680-T680</f>
        <v>46545814.49569618</v>
      </c>
      <c r="O680" s="17">
        <f ca="1">(Assumptions!$B$16 / 252)*F679</f>
        <v>3997.9434992389297</v>
      </c>
      <c r="P680" s="17">
        <f t="shared" ca="1" si="143"/>
        <v>7993.1950964870348</v>
      </c>
      <c r="Q680" s="16">
        <f t="shared" si="144"/>
        <v>0</v>
      </c>
      <c r="R680" s="17">
        <f t="shared" si="145"/>
        <v>0</v>
      </c>
      <c r="S680" s="19">
        <f t="shared" si="146"/>
        <v>0</v>
      </c>
      <c r="T680" s="20">
        <f ca="1">IF(AND(S680=1,F679&gt;D679),[1]Assumptions!$B$19*(F679-D679),0)</f>
        <v>0</v>
      </c>
      <c r="U680" s="21">
        <f ca="1">OFFSET(Assumptions!$B$6,U$1-1,0)*$E680</f>
        <v>10079739.921385715</v>
      </c>
      <c r="V680" s="21">
        <f ca="1">OFFSET(Assumptions!$B$6,V$1-1,0)*$E680</f>
        <v>12599674.901732145</v>
      </c>
      <c r="W680" s="21">
        <f ca="1">OFFSET(Assumptions!$B$6,W$1-1,0)*$E680</f>
        <v>6299837.4508660724</v>
      </c>
      <c r="X680" s="21">
        <f ca="1">OFFSET(Assumptions!$B$6,X$1-1,0)*$E680</f>
        <v>0</v>
      </c>
      <c r="Y680" s="21">
        <f ca="1">OFFSET(Assumptions!$B$6,Y$1-1,0)*$E680</f>
        <v>0</v>
      </c>
      <c r="Z680" s="21">
        <f ca="1">OFFSET(Assumptions!$B$6,Z$1-1,0)*$E680</f>
        <v>25199349.80346429</v>
      </c>
      <c r="AA680" s="21">
        <f ca="1">OFFSET(Assumptions!$B$6,AA$1-1,0)*$E680</f>
        <v>25199349.80346429</v>
      </c>
      <c r="AB680" s="21">
        <f ca="1">OFFSET(Assumptions!$B$6,AB$1-1,0)*$E680</f>
        <v>46618797.136408933</v>
      </c>
      <c r="AC680" s="24">
        <f t="shared" si="149"/>
        <v>0</v>
      </c>
      <c r="AD680" s="24">
        <f t="shared" si="151"/>
        <v>0</v>
      </c>
      <c r="AE680" s="24">
        <f t="shared" si="151"/>
        <v>0</v>
      </c>
      <c r="AF680" s="24">
        <f t="shared" si="151"/>
        <v>0</v>
      </c>
      <c r="AG680" s="24">
        <f t="shared" si="151"/>
        <v>0</v>
      </c>
      <c r="AH680" s="24">
        <f t="shared" si="151"/>
        <v>0</v>
      </c>
      <c r="AI680" s="24">
        <f t="shared" si="151"/>
        <v>0</v>
      </c>
      <c r="AJ680" s="24">
        <f t="shared" si="147"/>
        <v>0</v>
      </c>
      <c r="AK680" s="26">
        <f t="shared" ca="1" si="148"/>
        <v>4.2510424091490862E-4</v>
      </c>
      <c r="AL680" s="34">
        <f t="shared" ca="1" si="150"/>
        <v>0.25988755822224441</v>
      </c>
    </row>
    <row r="681" spans="1:38" x14ac:dyDescent="0.25">
      <c r="A681" s="4">
        <f t="shared" si="139"/>
        <v>11</v>
      </c>
      <c r="B681" s="4">
        <f t="shared" si="140"/>
        <v>2014</v>
      </c>
      <c r="C681" s="9">
        <v>41948</v>
      </c>
      <c r="D681" s="12">
        <f ca="1">(1+Returns!E681)*D680</f>
        <v>125613405.20873213</v>
      </c>
      <c r="E681" s="12">
        <f t="shared" ca="1" si="141"/>
        <v>126080647.2721085</v>
      </c>
      <c r="F681" s="12">
        <f t="shared" ca="1" si="142"/>
        <v>126068654.43397003</v>
      </c>
      <c r="G681" s="14">
        <f ca="1">G680*(1+Returns!G681)+AC681</f>
        <v>10155898.156224348</v>
      </c>
      <c r="H681" s="14">
        <f ca="1">H680*(1+Returns!H681)+AD681</f>
        <v>12610682.359948974</v>
      </c>
      <c r="I681" s="14">
        <f ca="1">I680*(1+Returns!I681)+AE681</f>
        <v>6305713.8090469036</v>
      </c>
      <c r="J681" s="14">
        <f ca="1">J680*(1+Returns!J681)+AF681</f>
        <v>0</v>
      </c>
      <c r="K681" s="14">
        <f ca="1">K680*(1+Returns!K681)+AG681</f>
        <v>0</v>
      </c>
      <c r="L681" s="14">
        <f ca="1">L680*(1+Returns!L681)+AH681</f>
        <v>25221215.291556947</v>
      </c>
      <c r="M681" s="14">
        <f ca="1">M680*(1+Returns!M681)+AI681</f>
        <v>25221961.747019749</v>
      </c>
      <c r="N681" s="14">
        <f ca="1">N680*(1+Returns!N681)+AJ681-R681-T681</f>
        <v>46565175.908311583</v>
      </c>
      <c r="O681" s="17">
        <f ca="1">(Assumptions!$B$16 / 252)*F680</f>
        <v>3999.6430419753947</v>
      </c>
      <c r="P681" s="17">
        <f t="shared" ca="1" si="143"/>
        <v>11992.83813846243</v>
      </c>
      <c r="Q681" s="16">
        <f t="shared" si="144"/>
        <v>0</v>
      </c>
      <c r="R681" s="17">
        <f t="shared" si="145"/>
        <v>0</v>
      </c>
      <c r="S681" s="19">
        <f t="shared" si="146"/>
        <v>0</v>
      </c>
      <c r="T681" s="20">
        <f ca="1">IF(AND(S681=1,F680&gt;D680),[1]Assumptions!$B$19*(F680-D680),0)</f>
        <v>0</v>
      </c>
      <c r="U681" s="21">
        <f ca="1">OFFSET(Assumptions!$B$6,U$1-1,0)*$E681</f>
        <v>10086451.78176868</v>
      </c>
      <c r="V681" s="21">
        <f ca="1">OFFSET(Assumptions!$B$6,V$1-1,0)*$E681</f>
        <v>12608064.72721085</v>
      </c>
      <c r="W681" s="21">
        <f ca="1">OFFSET(Assumptions!$B$6,W$1-1,0)*$E681</f>
        <v>6304032.3636054248</v>
      </c>
      <c r="X681" s="21">
        <f ca="1">OFFSET(Assumptions!$B$6,X$1-1,0)*$E681</f>
        <v>0</v>
      </c>
      <c r="Y681" s="21">
        <f ca="1">OFFSET(Assumptions!$B$6,Y$1-1,0)*$E681</f>
        <v>0</v>
      </c>
      <c r="Z681" s="21">
        <f ca="1">OFFSET(Assumptions!$B$6,Z$1-1,0)*$E681</f>
        <v>25216129.454421699</v>
      </c>
      <c r="AA681" s="21">
        <f ca="1">OFFSET(Assumptions!$B$6,AA$1-1,0)*$E681</f>
        <v>25216129.454421699</v>
      </c>
      <c r="AB681" s="21">
        <f ca="1">OFFSET(Assumptions!$B$6,AB$1-1,0)*$E681</f>
        <v>46649839.490680143</v>
      </c>
      <c r="AC681" s="24">
        <f t="shared" si="149"/>
        <v>0</v>
      </c>
      <c r="AD681" s="24">
        <f t="shared" si="151"/>
        <v>0</v>
      </c>
      <c r="AE681" s="24">
        <f t="shared" si="151"/>
        <v>0</v>
      </c>
      <c r="AF681" s="24">
        <f t="shared" si="151"/>
        <v>0</v>
      </c>
      <c r="AG681" s="24">
        <f t="shared" si="151"/>
        <v>0</v>
      </c>
      <c r="AH681" s="24">
        <f t="shared" si="151"/>
        <v>0</v>
      </c>
      <c r="AI681" s="24">
        <f t="shared" si="151"/>
        <v>0</v>
      </c>
      <c r="AJ681" s="24">
        <f t="shared" si="147"/>
        <v>0</v>
      </c>
      <c r="AK681" s="26">
        <f t="shared" ca="1" si="148"/>
        <v>6.3417255947695317E-4</v>
      </c>
      <c r="AL681" s="34">
        <f t="shared" ca="1" si="150"/>
        <v>0.26068654433969529</v>
      </c>
    </row>
    <row r="682" spans="1:38" x14ac:dyDescent="0.25">
      <c r="A682" s="4">
        <f t="shared" si="139"/>
        <v>11</v>
      </c>
      <c r="B682" s="4">
        <f t="shared" si="140"/>
        <v>2014</v>
      </c>
      <c r="C682" s="9">
        <v>41949</v>
      </c>
      <c r="D682" s="12">
        <f ca="1">(1+Returns!E682)*D681</f>
        <v>125665840.0124684</v>
      </c>
      <c r="E682" s="12">
        <f t="shared" ca="1" si="141"/>
        <v>126242238.58294722</v>
      </c>
      <c r="F682" s="12">
        <f t="shared" ca="1" si="142"/>
        <v>126226243.56530292</v>
      </c>
      <c r="G682" s="14">
        <f ca="1">G681*(1+Returns!G682)+AC682</f>
        <v>10267473.444756685</v>
      </c>
      <c r="H682" s="14">
        <f ca="1">H681*(1+Returns!H682)+AD682</f>
        <v>12616195.706045089</v>
      </c>
      <c r="I682" s="14">
        <f ca="1">I681*(1+Returns!I682)+AE682</f>
        <v>6308594.6717744796</v>
      </c>
      <c r="J682" s="14">
        <f ca="1">J681*(1+Returns!J682)+AF682</f>
        <v>0</v>
      </c>
      <c r="K682" s="14">
        <f ca="1">K681*(1+Returns!K682)+AG682</f>
        <v>0</v>
      </c>
      <c r="L682" s="14">
        <f ca="1">L681*(1+Returns!L682)+AH682</f>
        <v>25232192.176032592</v>
      </c>
      <c r="M682" s="14">
        <f ca="1">M681*(1+Returns!M682)+AI682</f>
        <v>25233187.429891311</v>
      </c>
      <c r="N682" s="14">
        <f ca="1">N681*(1+Returns!N682)+AJ682-R682-T682</f>
        <v>46584595.154447086</v>
      </c>
      <c r="O682" s="17">
        <f ca="1">(Assumptions!$B$16 / 252)*F681</f>
        <v>4002.1795058403181</v>
      </c>
      <c r="P682" s="17">
        <f t="shared" ca="1" si="143"/>
        <v>15995.017644302749</v>
      </c>
      <c r="Q682" s="16">
        <f t="shared" si="144"/>
        <v>0</v>
      </c>
      <c r="R682" s="17">
        <f t="shared" si="145"/>
        <v>0</v>
      </c>
      <c r="S682" s="19">
        <f t="shared" si="146"/>
        <v>0</v>
      </c>
      <c r="T682" s="20">
        <f ca="1">IF(AND(S682=1,F681&gt;D681),[1]Assumptions!$B$19*(F681-D681),0)</f>
        <v>0</v>
      </c>
      <c r="U682" s="21">
        <f ca="1">OFFSET(Assumptions!$B$6,U$1-1,0)*$E682</f>
        <v>10099379.086635778</v>
      </c>
      <c r="V682" s="21">
        <f ca="1">OFFSET(Assumptions!$B$6,V$1-1,0)*$E682</f>
        <v>12624223.858294724</v>
      </c>
      <c r="W682" s="21">
        <f ca="1">OFFSET(Assumptions!$B$6,W$1-1,0)*$E682</f>
        <v>6312111.9291473618</v>
      </c>
      <c r="X682" s="21">
        <f ca="1">OFFSET(Assumptions!$B$6,X$1-1,0)*$E682</f>
        <v>0</v>
      </c>
      <c r="Y682" s="21">
        <f ca="1">OFFSET(Assumptions!$B$6,Y$1-1,0)*$E682</f>
        <v>0</v>
      </c>
      <c r="Z682" s="21">
        <f ca="1">OFFSET(Assumptions!$B$6,Z$1-1,0)*$E682</f>
        <v>25248447.716589447</v>
      </c>
      <c r="AA682" s="21">
        <f ca="1">OFFSET(Assumptions!$B$6,AA$1-1,0)*$E682</f>
        <v>25248447.716589447</v>
      </c>
      <c r="AB682" s="21">
        <f ca="1">OFFSET(Assumptions!$B$6,AB$1-1,0)*$E682</f>
        <v>46709628.275690474</v>
      </c>
      <c r="AC682" s="24">
        <f t="shared" si="149"/>
        <v>0</v>
      </c>
      <c r="AD682" s="24">
        <f t="shared" si="151"/>
        <v>0</v>
      </c>
      <c r="AE682" s="24">
        <f t="shared" si="151"/>
        <v>0</v>
      </c>
      <c r="AF682" s="24">
        <f t="shared" si="151"/>
        <v>0</v>
      </c>
      <c r="AG682" s="24">
        <f t="shared" si="151"/>
        <v>0</v>
      </c>
      <c r="AH682" s="24">
        <f t="shared" si="151"/>
        <v>0</v>
      </c>
      <c r="AI682" s="24">
        <f t="shared" si="151"/>
        <v>0</v>
      </c>
      <c r="AJ682" s="24">
        <f t="shared" si="147"/>
        <v>0</v>
      </c>
      <c r="AK682" s="26">
        <f t="shared" ca="1" si="148"/>
        <v>1.2500262816355079E-3</v>
      </c>
      <c r="AL682" s="34">
        <f t="shared" ca="1" si="150"/>
        <v>0.2622624356530241</v>
      </c>
    </row>
    <row r="683" spans="1:38" x14ac:dyDescent="0.25">
      <c r="A683" s="4">
        <f t="shared" si="139"/>
        <v>11</v>
      </c>
      <c r="B683" s="4">
        <f t="shared" si="140"/>
        <v>2014</v>
      </c>
      <c r="C683" s="9">
        <v>41950</v>
      </c>
      <c r="D683" s="12">
        <f ca="1">(1+Returns!E683)*D682</f>
        <v>125718296.7040648</v>
      </c>
      <c r="E683" s="12">
        <f t="shared" ca="1" si="141"/>
        <v>126336368.24491727</v>
      </c>
      <c r="F683" s="12">
        <f t="shared" ca="1" si="142"/>
        <v>126316366.04493757</v>
      </c>
      <c r="G683" s="14">
        <f ca="1">G682*(1+Returns!G683)+AC683</f>
        <v>10311565.485673429</v>
      </c>
      <c r="H683" s="14">
        <f ca="1">H682*(1+Returns!H683)+AD683</f>
        <v>12621711.462556781</v>
      </c>
      <c r="I683" s="14">
        <f ca="1">I682*(1+Returns!I683)+AE683</f>
        <v>6311476.850668679</v>
      </c>
      <c r="J683" s="14">
        <f ca="1">J682*(1+Returns!J683)+AF683</f>
        <v>0</v>
      </c>
      <c r="K683" s="14">
        <f ca="1">K682*(1+Returns!K683)+AG683</f>
        <v>0</v>
      </c>
      <c r="L683" s="14">
        <f ca="1">L682*(1+Returns!L683)+AH683</f>
        <v>25243173.837914534</v>
      </c>
      <c r="M683" s="14">
        <f ca="1">M682*(1+Returns!M683)+AI683</f>
        <v>25244418.109041799</v>
      </c>
      <c r="N683" s="14">
        <f ca="1">N682*(1+Returns!N683)+AJ683-R683-T683</f>
        <v>46604022.499062046</v>
      </c>
      <c r="O683" s="17">
        <f ca="1">(Assumptions!$B$16 / 252)*F682</f>
        <v>4007.1823354064418</v>
      </c>
      <c r="P683" s="17">
        <f t="shared" ca="1" si="143"/>
        <v>20002.199979709192</v>
      </c>
      <c r="Q683" s="16">
        <f t="shared" si="144"/>
        <v>0</v>
      </c>
      <c r="R683" s="17">
        <f t="shared" si="145"/>
        <v>0</v>
      </c>
      <c r="S683" s="19">
        <f t="shared" si="146"/>
        <v>0</v>
      </c>
      <c r="T683" s="20">
        <f ca="1">IF(AND(S683=1,F682&gt;D682),[1]Assumptions!$B$19*(F682-D682),0)</f>
        <v>0</v>
      </c>
      <c r="U683" s="21">
        <f ca="1">OFFSET(Assumptions!$B$6,U$1-1,0)*$E683</f>
        <v>10106909.459593382</v>
      </c>
      <c r="V683" s="21">
        <f ca="1">OFFSET(Assumptions!$B$6,V$1-1,0)*$E683</f>
        <v>12633636.824491728</v>
      </c>
      <c r="W683" s="21">
        <f ca="1">OFFSET(Assumptions!$B$6,W$1-1,0)*$E683</f>
        <v>6316818.412245864</v>
      </c>
      <c r="X683" s="21">
        <f ca="1">OFFSET(Assumptions!$B$6,X$1-1,0)*$E683</f>
        <v>0</v>
      </c>
      <c r="Y683" s="21">
        <f ca="1">OFFSET(Assumptions!$B$6,Y$1-1,0)*$E683</f>
        <v>0</v>
      </c>
      <c r="Z683" s="21">
        <f ca="1">OFFSET(Assumptions!$B$6,Z$1-1,0)*$E683</f>
        <v>25267273.648983456</v>
      </c>
      <c r="AA683" s="21">
        <f ca="1">OFFSET(Assumptions!$B$6,AA$1-1,0)*$E683</f>
        <v>25267273.648983456</v>
      </c>
      <c r="AB683" s="21">
        <f ca="1">OFFSET(Assumptions!$B$6,AB$1-1,0)*$E683</f>
        <v>46744456.250619389</v>
      </c>
      <c r="AC683" s="24">
        <f t="shared" si="149"/>
        <v>0</v>
      </c>
      <c r="AD683" s="24">
        <f t="shared" si="151"/>
        <v>0</v>
      </c>
      <c r="AE683" s="24">
        <f t="shared" si="151"/>
        <v>0</v>
      </c>
      <c r="AF683" s="24">
        <f t="shared" si="151"/>
        <v>0</v>
      </c>
      <c r="AG683" s="24">
        <f t="shared" si="151"/>
        <v>0</v>
      </c>
      <c r="AH683" s="24">
        <f t="shared" si="151"/>
        <v>0</v>
      </c>
      <c r="AI683" s="24">
        <f t="shared" si="151"/>
        <v>0</v>
      </c>
      <c r="AJ683" s="24">
        <f t="shared" si="147"/>
        <v>0</v>
      </c>
      <c r="AK683" s="26">
        <f t="shared" ca="1" si="148"/>
        <v>7.1397577151244285E-4</v>
      </c>
      <c r="AL683" s="34">
        <f t="shared" ca="1" si="150"/>
        <v>0.26316366044937056</v>
      </c>
    </row>
    <row r="684" spans="1:38" x14ac:dyDescent="0.25">
      <c r="A684" s="4">
        <f t="shared" si="139"/>
        <v>11</v>
      </c>
      <c r="B684" s="4">
        <f t="shared" si="140"/>
        <v>2014</v>
      </c>
      <c r="C684" s="9">
        <v>41953</v>
      </c>
      <c r="D684" s="12">
        <f ca="1">(1+Returns!E684)*D683</f>
        <v>125770775.29265797</v>
      </c>
      <c r="E684" s="12">
        <f t="shared" ca="1" si="141"/>
        <v>126379336.15333992</v>
      </c>
      <c r="F684" s="12">
        <f t="shared" ca="1" si="142"/>
        <v>126355323.90999371</v>
      </c>
      <c r="G684" s="14">
        <f ca="1">G683*(1+Returns!G684)+AC684</f>
        <v>10304474.164960474</v>
      </c>
      <c r="H684" s="14">
        <f ca="1">H683*(1+Returns!H684)+AD684</f>
        <v>12627229.630537873</v>
      </c>
      <c r="I684" s="14">
        <f ca="1">I683*(1+Returns!I684)+AE684</f>
        <v>6314360.3463308131</v>
      </c>
      <c r="J684" s="14">
        <f ca="1">J683*(1+Returns!J684)+AF684</f>
        <v>0</v>
      </c>
      <c r="K684" s="14">
        <f ca="1">K683*(1+Returns!K684)+AG684</f>
        <v>0</v>
      </c>
      <c r="L684" s="14">
        <f ca="1">L683*(1+Returns!L684)+AH684</f>
        <v>25254160.279282019</v>
      </c>
      <c r="M684" s="14">
        <f ca="1">M683*(1+Returns!M684)+AI684</f>
        <v>25255653.786694933</v>
      </c>
      <c r="N684" s="14">
        <f ca="1">N683*(1+Returns!N684)+AJ684-R684-T684</f>
        <v>46623457.945533805</v>
      </c>
      <c r="O684" s="17">
        <f ca="1">(Assumptions!$B$16 / 252)*F683</f>
        <v>4010.0433665059545</v>
      </c>
      <c r="P684" s="17">
        <f t="shared" ca="1" si="143"/>
        <v>24012.243346215146</v>
      </c>
      <c r="Q684" s="16">
        <f t="shared" si="144"/>
        <v>0</v>
      </c>
      <c r="R684" s="17">
        <f t="shared" si="145"/>
        <v>0</v>
      </c>
      <c r="S684" s="19">
        <f t="shared" si="146"/>
        <v>0</v>
      </c>
      <c r="T684" s="20">
        <f ca="1">IF(AND(S684=1,F683&gt;D683),[1]Assumptions!$B$19*(F683-D683),0)</f>
        <v>0</v>
      </c>
      <c r="U684" s="21">
        <f ca="1">OFFSET(Assumptions!$B$6,U$1-1,0)*$E684</f>
        <v>10110346.892267194</v>
      </c>
      <c r="V684" s="21">
        <f ca="1">OFFSET(Assumptions!$B$6,V$1-1,0)*$E684</f>
        <v>12637933.615333993</v>
      </c>
      <c r="W684" s="21">
        <f ca="1">OFFSET(Assumptions!$B$6,W$1-1,0)*$E684</f>
        <v>6318966.8076669965</v>
      </c>
      <c r="X684" s="21">
        <f ca="1">OFFSET(Assumptions!$B$6,X$1-1,0)*$E684</f>
        <v>0</v>
      </c>
      <c r="Y684" s="21">
        <f ca="1">OFFSET(Assumptions!$B$6,Y$1-1,0)*$E684</f>
        <v>0</v>
      </c>
      <c r="Z684" s="21">
        <f ca="1">OFFSET(Assumptions!$B$6,Z$1-1,0)*$E684</f>
        <v>25275867.230667986</v>
      </c>
      <c r="AA684" s="21">
        <f ca="1">OFFSET(Assumptions!$B$6,AA$1-1,0)*$E684</f>
        <v>25275867.230667986</v>
      </c>
      <c r="AB684" s="21">
        <f ca="1">OFFSET(Assumptions!$B$6,AB$1-1,0)*$E684</f>
        <v>46760354.376735769</v>
      </c>
      <c r="AC684" s="24">
        <f t="shared" si="149"/>
        <v>0</v>
      </c>
      <c r="AD684" s="24">
        <f t="shared" si="151"/>
        <v>0</v>
      </c>
      <c r="AE684" s="24">
        <f t="shared" si="151"/>
        <v>0</v>
      </c>
      <c r="AF684" s="24">
        <f t="shared" si="151"/>
        <v>0</v>
      </c>
      <c r="AG684" s="24">
        <f t="shared" si="151"/>
        <v>0</v>
      </c>
      <c r="AH684" s="24">
        <f t="shared" si="151"/>
        <v>0</v>
      </c>
      <c r="AI684" s="24">
        <f t="shared" si="151"/>
        <v>0</v>
      </c>
      <c r="AJ684" s="24">
        <f t="shared" si="147"/>
        <v>0</v>
      </c>
      <c r="AK684" s="26">
        <f t="shared" ca="1" si="148"/>
        <v>3.0841502392719988E-4</v>
      </c>
      <c r="AL684" s="34">
        <f t="shared" ca="1" si="150"/>
        <v>0.263553239099932</v>
      </c>
    </row>
    <row r="685" spans="1:38" x14ac:dyDescent="0.25">
      <c r="A685" s="4">
        <f t="shared" si="139"/>
        <v>11</v>
      </c>
      <c r="B685" s="4">
        <f t="shared" si="140"/>
        <v>2014</v>
      </c>
      <c r="C685" s="9">
        <v>41954</v>
      </c>
      <c r="D685" s="12">
        <f ca="1">(1+Returns!E685)*D684</f>
        <v>125823275.78738838</v>
      </c>
      <c r="E685" s="12">
        <f t="shared" ca="1" si="141"/>
        <v>126337582.46876878</v>
      </c>
      <c r="F685" s="12">
        <f t="shared" ca="1" si="142"/>
        <v>126309558.94529843</v>
      </c>
      <c r="G685" s="14">
        <f ca="1">G684*(1+Returns!G685)+AC685</f>
        <v>10212639.633831926</v>
      </c>
      <c r="H685" s="14">
        <f ca="1">H684*(1+Returns!H685)+AD685</f>
        <v>12632750.211042652</v>
      </c>
      <c r="I685" s="14">
        <f ca="1">I684*(1+Returns!I685)+AE685</f>
        <v>6317245.1593624679</v>
      </c>
      <c r="J685" s="14">
        <f ca="1">J684*(1+Returns!J685)+AF685</f>
        <v>0</v>
      </c>
      <c r="K685" s="14">
        <f ca="1">K684*(1+Returns!K685)+AG685</f>
        <v>0</v>
      </c>
      <c r="L685" s="14">
        <f ca="1">L684*(1+Returns!L685)+AH685</f>
        <v>25265151.502215195</v>
      </c>
      <c r="M685" s="14">
        <f ca="1">M684*(1+Returns!M685)+AI685</f>
        <v>25266894.46507543</v>
      </c>
      <c r="N685" s="14">
        <f ca="1">N684*(1+Returns!N685)+AJ685-R685-T685</f>
        <v>46642901.497241102</v>
      </c>
      <c r="O685" s="17">
        <f ca="1">(Assumptions!$B$16 / 252)*F684</f>
        <v>4011.2801241267844</v>
      </c>
      <c r="P685" s="17">
        <f t="shared" ca="1" si="143"/>
        <v>28023.52347034193</v>
      </c>
      <c r="Q685" s="16">
        <f t="shared" si="144"/>
        <v>0</v>
      </c>
      <c r="R685" s="17">
        <f t="shared" si="145"/>
        <v>0</v>
      </c>
      <c r="S685" s="19">
        <f t="shared" si="146"/>
        <v>0</v>
      </c>
      <c r="T685" s="20">
        <f ca="1">IF(AND(S685=1,F684&gt;D684),[1]Assumptions!$B$19*(F684-D684),0)</f>
        <v>0</v>
      </c>
      <c r="U685" s="21">
        <f ca="1">OFFSET(Assumptions!$B$6,U$1-1,0)*$E685</f>
        <v>10107006.597501501</v>
      </c>
      <c r="V685" s="21">
        <f ca="1">OFFSET(Assumptions!$B$6,V$1-1,0)*$E685</f>
        <v>12633758.246876879</v>
      </c>
      <c r="W685" s="21">
        <f ca="1">OFFSET(Assumptions!$B$6,W$1-1,0)*$E685</f>
        <v>6316879.1234384393</v>
      </c>
      <c r="X685" s="21">
        <f ca="1">OFFSET(Assumptions!$B$6,X$1-1,0)*$E685</f>
        <v>0</v>
      </c>
      <c r="Y685" s="21">
        <f ca="1">OFFSET(Assumptions!$B$6,Y$1-1,0)*$E685</f>
        <v>0</v>
      </c>
      <c r="Z685" s="21">
        <f ca="1">OFFSET(Assumptions!$B$6,Z$1-1,0)*$E685</f>
        <v>25267516.493753757</v>
      </c>
      <c r="AA685" s="21">
        <f ca="1">OFFSET(Assumptions!$B$6,AA$1-1,0)*$E685</f>
        <v>25267516.493753757</v>
      </c>
      <c r="AB685" s="21">
        <f ca="1">OFFSET(Assumptions!$B$6,AB$1-1,0)*$E685</f>
        <v>46744905.513444446</v>
      </c>
      <c r="AC685" s="24">
        <f t="shared" si="149"/>
        <v>0</v>
      </c>
      <c r="AD685" s="24">
        <f t="shared" si="151"/>
        <v>0</v>
      </c>
      <c r="AE685" s="24">
        <f t="shared" si="151"/>
        <v>0</v>
      </c>
      <c r="AF685" s="24">
        <f t="shared" si="151"/>
        <v>0</v>
      </c>
      <c r="AG685" s="24">
        <f t="shared" si="151"/>
        <v>0</v>
      </c>
      <c r="AH685" s="24">
        <f t="shared" si="151"/>
        <v>0</v>
      </c>
      <c r="AI685" s="24">
        <f t="shared" si="151"/>
        <v>0</v>
      </c>
      <c r="AJ685" s="24">
        <f t="shared" si="147"/>
        <v>0</v>
      </c>
      <c r="AK685" s="26">
        <f t="shared" ca="1" si="148"/>
        <v>-3.6219261111525292E-4</v>
      </c>
      <c r="AL685" s="34">
        <f t="shared" ca="1" si="150"/>
        <v>0.26309558945297917</v>
      </c>
    </row>
    <row r="686" spans="1:38" x14ac:dyDescent="0.25">
      <c r="A686" s="4">
        <f t="shared" si="139"/>
        <v>11</v>
      </c>
      <c r="B686" s="4">
        <f t="shared" si="140"/>
        <v>2014</v>
      </c>
      <c r="C686" s="9">
        <v>41955</v>
      </c>
      <c r="D686" s="12">
        <f ca="1">(1+Returns!E686)*D685</f>
        <v>125875798.1974003</v>
      </c>
      <c r="E686" s="12">
        <f t="shared" ca="1" si="141"/>
        <v>126397784.92482886</v>
      </c>
      <c r="F686" s="12">
        <f t="shared" ca="1" si="142"/>
        <v>126365751.57409041</v>
      </c>
      <c r="G686" s="14">
        <f ca="1">G685*(1+Returns!G686)+AC686</f>
        <v>10222739.616569309</v>
      </c>
      <c r="H686" s="14">
        <f ca="1">H685*(1+Returns!H686)+AD686</f>
        <v>12638273.205125863</v>
      </c>
      <c r="I686" s="14">
        <f ca="1">I685*(1+Returns!I686)+AE686</f>
        <v>6320131.2903655041</v>
      </c>
      <c r="J686" s="14">
        <f ca="1">J685*(1+Returns!J686)+AF686</f>
        <v>0</v>
      </c>
      <c r="K686" s="14">
        <f ca="1">K685*(1+Returns!K686)+AG686</f>
        <v>0</v>
      </c>
      <c r="L686" s="14">
        <f ca="1">L685*(1+Returns!L686)+AH686</f>
        <v>25276147.508795112</v>
      </c>
      <c r="M686" s="14">
        <f ca="1">M685*(1+Returns!M686)+AI686</f>
        <v>25278140.146408986</v>
      </c>
      <c r="N686" s="14">
        <f ca="1">N685*(1+Returns!N686)+AJ686-R686-T686</f>
        <v>46662353.157564096</v>
      </c>
      <c r="O686" s="17">
        <f ca="1">(Assumptions!$B$16 / 252)*F685</f>
        <v>4009.8272681047119</v>
      </c>
      <c r="P686" s="17">
        <f t="shared" ca="1" si="143"/>
        <v>32033.350738446643</v>
      </c>
      <c r="Q686" s="16">
        <f t="shared" si="144"/>
        <v>0</v>
      </c>
      <c r="R686" s="17">
        <f t="shared" si="145"/>
        <v>0</v>
      </c>
      <c r="S686" s="19">
        <f t="shared" si="146"/>
        <v>0</v>
      </c>
      <c r="T686" s="20">
        <f ca="1">IF(AND(S686=1,F685&gt;D685),[1]Assumptions!$B$19*(F685-D685),0)</f>
        <v>0</v>
      </c>
      <c r="U686" s="21">
        <f ca="1">OFFSET(Assumptions!$B$6,U$1-1,0)*$E686</f>
        <v>10111822.793986309</v>
      </c>
      <c r="V686" s="21">
        <f ca="1">OFFSET(Assumptions!$B$6,V$1-1,0)*$E686</f>
        <v>12639778.492482886</v>
      </c>
      <c r="W686" s="21">
        <f ca="1">OFFSET(Assumptions!$B$6,W$1-1,0)*$E686</f>
        <v>6319889.2462414429</v>
      </c>
      <c r="X686" s="21">
        <f ca="1">OFFSET(Assumptions!$B$6,X$1-1,0)*$E686</f>
        <v>0</v>
      </c>
      <c r="Y686" s="21">
        <f ca="1">OFFSET(Assumptions!$B$6,Y$1-1,0)*$E686</f>
        <v>0</v>
      </c>
      <c r="Z686" s="21">
        <f ca="1">OFFSET(Assumptions!$B$6,Z$1-1,0)*$E686</f>
        <v>25279556.984965771</v>
      </c>
      <c r="AA686" s="21">
        <f ca="1">OFFSET(Assumptions!$B$6,AA$1-1,0)*$E686</f>
        <v>25279556.984965771</v>
      </c>
      <c r="AB686" s="21">
        <f ca="1">OFFSET(Assumptions!$B$6,AB$1-1,0)*$E686</f>
        <v>46767180.42218668</v>
      </c>
      <c r="AC686" s="24">
        <f t="shared" si="149"/>
        <v>0</v>
      </c>
      <c r="AD686" s="24">
        <f t="shared" si="151"/>
        <v>0</v>
      </c>
      <c r="AE686" s="24">
        <f t="shared" si="151"/>
        <v>0</v>
      </c>
      <c r="AF686" s="24">
        <f t="shared" si="151"/>
        <v>0</v>
      </c>
      <c r="AG686" s="24">
        <f t="shared" si="151"/>
        <v>0</v>
      </c>
      <c r="AH686" s="24">
        <f t="shared" si="151"/>
        <v>0</v>
      </c>
      <c r="AI686" s="24">
        <f t="shared" si="151"/>
        <v>0</v>
      </c>
      <c r="AJ686" s="24">
        <f t="shared" si="147"/>
        <v>0</v>
      </c>
      <c r="AK686" s="26">
        <f t="shared" ca="1" si="148"/>
        <v>4.4488025499567208E-4</v>
      </c>
      <c r="AL686" s="34">
        <f t="shared" ca="1" si="150"/>
        <v>0.26365751574089891</v>
      </c>
    </row>
    <row r="687" spans="1:38" x14ac:dyDescent="0.25">
      <c r="A687" s="4">
        <f t="shared" si="139"/>
        <v>11</v>
      </c>
      <c r="B687" s="4">
        <f t="shared" si="140"/>
        <v>2014</v>
      </c>
      <c r="C687" s="9">
        <v>41956</v>
      </c>
      <c r="D687" s="12">
        <f ca="1">(1+Returns!E687)*D686</f>
        <v>125928342.53184183</v>
      </c>
      <c r="E687" s="12">
        <f t="shared" ca="1" si="141"/>
        <v>126445609.64130829</v>
      </c>
      <c r="F687" s="12">
        <f t="shared" ca="1" si="142"/>
        <v>126409564.67940876</v>
      </c>
      <c r="G687" s="14">
        <f ca="1">G686*(1+Returns!G687)+AC687</f>
        <v>10220440.223613128</v>
      </c>
      <c r="H687" s="14">
        <f ca="1">H686*(1+Returns!H687)+AD687</f>
        <v>12643798.613842716</v>
      </c>
      <c r="I687" s="14">
        <f ca="1">I686*(1+Returns!I687)+AE687</f>
        <v>6323018.7399420571</v>
      </c>
      <c r="J687" s="14">
        <f ca="1">J686*(1+Returns!J687)+AF687</f>
        <v>0</v>
      </c>
      <c r="K687" s="14">
        <f ca="1">K686*(1+Returns!K687)+AG687</f>
        <v>0</v>
      </c>
      <c r="L687" s="14">
        <f ca="1">L686*(1+Returns!L687)+AH687</f>
        <v>25287148.301103733</v>
      </c>
      <c r="M687" s="14">
        <f ca="1">M686*(1+Returns!M687)+AI687</f>
        <v>25289390.832922298</v>
      </c>
      <c r="N687" s="14">
        <f ca="1">N686*(1+Returns!N687)+AJ687-R687-T687</f>
        <v>46681812.929884359</v>
      </c>
      <c r="O687" s="17">
        <f ca="1">(Assumptions!$B$16 / 252)*F686</f>
        <v>4011.611161082235</v>
      </c>
      <c r="P687" s="17">
        <f t="shared" ca="1" si="143"/>
        <v>36044.961899528877</v>
      </c>
      <c r="Q687" s="16">
        <f t="shared" si="144"/>
        <v>0</v>
      </c>
      <c r="R687" s="17">
        <f t="shared" si="145"/>
        <v>0</v>
      </c>
      <c r="S687" s="19">
        <f t="shared" si="146"/>
        <v>0</v>
      </c>
      <c r="T687" s="20">
        <f ca="1">IF(AND(S687=1,F686&gt;D686),[1]Assumptions!$B$19*(F686-D686),0)</f>
        <v>0</v>
      </c>
      <c r="U687" s="21">
        <f ca="1">OFFSET(Assumptions!$B$6,U$1-1,0)*$E687</f>
        <v>10115648.771304663</v>
      </c>
      <c r="V687" s="21">
        <f ca="1">OFFSET(Assumptions!$B$6,V$1-1,0)*$E687</f>
        <v>12644560.96413083</v>
      </c>
      <c r="W687" s="21">
        <f ca="1">OFFSET(Assumptions!$B$6,W$1-1,0)*$E687</f>
        <v>6322280.482065415</v>
      </c>
      <c r="X687" s="21">
        <f ca="1">OFFSET(Assumptions!$B$6,X$1-1,0)*$E687</f>
        <v>0</v>
      </c>
      <c r="Y687" s="21">
        <f ca="1">OFFSET(Assumptions!$B$6,Y$1-1,0)*$E687</f>
        <v>0</v>
      </c>
      <c r="Z687" s="21">
        <f ca="1">OFFSET(Assumptions!$B$6,Z$1-1,0)*$E687</f>
        <v>25289121.92826166</v>
      </c>
      <c r="AA687" s="21">
        <f ca="1">OFFSET(Assumptions!$B$6,AA$1-1,0)*$E687</f>
        <v>25289121.92826166</v>
      </c>
      <c r="AB687" s="21">
        <f ca="1">OFFSET(Assumptions!$B$6,AB$1-1,0)*$E687</f>
        <v>46784875.56728407</v>
      </c>
      <c r="AC687" s="24">
        <f t="shared" si="149"/>
        <v>0</v>
      </c>
      <c r="AD687" s="24">
        <f t="shared" si="151"/>
        <v>0</v>
      </c>
      <c r="AE687" s="24">
        <f t="shared" si="151"/>
        <v>0</v>
      </c>
      <c r="AF687" s="24">
        <f t="shared" si="151"/>
        <v>0</v>
      </c>
      <c r="AG687" s="24">
        <f t="shared" si="151"/>
        <v>0</v>
      </c>
      <c r="AH687" s="24">
        <f t="shared" si="151"/>
        <v>0</v>
      </c>
      <c r="AI687" s="24">
        <f t="shared" si="151"/>
        <v>0</v>
      </c>
      <c r="AJ687" s="24">
        <f t="shared" si="147"/>
        <v>0</v>
      </c>
      <c r="AK687" s="26">
        <f t="shared" ca="1" si="148"/>
        <v>3.4671661247287489E-4</v>
      </c>
      <c r="AL687" s="34">
        <f t="shared" ca="1" si="150"/>
        <v>0.26409564679408248</v>
      </c>
    </row>
    <row r="688" spans="1:38" x14ac:dyDescent="0.25">
      <c r="A688" s="4">
        <f t="shared" si="139"/>
        <v>11</v>
      </c>
      <c r="B688" s="4">
        <f t="shared" si="140"/>
        <v>2014</v>
      </c>
      <c r="C688" s="9">
        <v>41957</v>
      </c>
      <c r="D688" s="12">
        <f ca="1">(1+Returns!E688)*D687</f>
        <v>125980908.79986489</v>
      </c>
      <c r="E688" s="12">
        <f t="shared" ca="1" si="141"/>
        <v>126466836.48299323</v>
      </c>
      <c r="F688" s="12">
        <f t="shared" ca="1" si="142"/>
        <v>126426778.51904039</v>
      </c>
      <c r="G688" s="14">
        <f ca="1">G687*(1+Returns!G688)+AC688</f>
        <v>10191521.310397975</v>
      </c>
      <c r="H688" s="14">
        <f ca="1">H687*(1+Returns!H688)+AD688</f>
        <v>12649326.43824888</v>
      </c>
      <c r="I688" s="14">
        <f ca="1">I687*(1+Returns!I688)+AE688</f>
        <v>6325907.5086945379</v>
      </c>
      <c r="J688" s="14">
        <f ca="1">J687*(1+Returns!J688)+AF688</f>
        <v>0</v>
      </c>
      <c r="K688" s="14">
        <f ca="1">K687*(1+Returns!K688)+AG688</f>
        <v>0</v>
      </c>
      <c r="L688" s="14">
        <f ca="1">L687*(1+Returns!L688)+AH688</f>
        <v>25298153.881223921</v>
      </c>
      <c r="M688" s="14">
        <f ca="1">M687*(1+Returns!M688)+AI688</f>
        <v>25300646.526843049</v>
      </c>
      <c r="N688" s="14">
        <f ca="1">N687*(1+Returns!N688)+AJ688-R688-T688</f>
        <v>46701280.817584857</v>
      </c>
      <c r="O688" s="17">
        <f ca="1">(Assumptions!$B$16 / 252)*F687</f>
        <v>4013.0020533145635</v>
      </c>
      <c r="P688" s="17">
        <f t="shared" ca="1" si="143"/>
        <v>40057.963952843442</v>
      </c>
      <c r="Q688" s="16">
        <f t="shared" si="144"/>
        <v>0</v>
      </c>
      <c r="R688" s="17">
        <f t="shared" si="145"/>
        <v>0</v>
      </c>
      <c r="S688" s="19">
        <f t="shared" si="146"/>
        <v>0</v>
      </c>
      <c r="T688" s="20">
        <f ca="1">IF(AND(S688=1,F687&gt;D687),[1]Assumptions!$B$19*(F687-D687),0)</f>
        <v>0</v>
      </c>
      <c r="U688" s="21">
        <f ca="1">OFFSET(Assumptions!$B$6,U$1-1,0)*$E688</f>
        <v>10117346.918639459</v>
      </c>
      <c r="V688" s="21">
        <f ca="1">OFFSET(Assumptions!$B$6,V$1-1,0)*$E688</f>
        <v>12646683.648299323</v>
      </c>
      <c r="W688" s="21">
        <f ca="1">OFFSET(Assumptions!$B$6,W$1-1,0)*$E688</f>
        <v>6323341.8241496617</v>
      </c>
      <c r="X688" s="21">
        <f ca="1">OFFSET(Assumptions!$B$6,X$1-1,0)*$E688</f>
        <v>0</v>
      </c>
      <c r="Y688" s="21">
        <f ca="1">OFFSET(Assumptions!$B$6,Y$1-1,0)*$E688</f>
        <v>0</v>
      </c>
      <c r="Z688" s="21">
        <f ca="1">OFFSET(Assumptions!$B$6,Z$1-1,0)*$E688</f>
        <v>25293367.296598647</v>
      </c>
      <c r="AA688" s="21">
        <f ca="1">OFFSET(Assumptions!$B$6,AA$1-1,0)*$E688</f>
        <v>25293367.296598647</v>
      </c>
      <c r="AB688" s="21">
        <f ca="1">OFFSET(Assumptions!$B$6,AB$1-1,0)*$E688</f>
        <v>46792729.498707496</v>
      </c>
      <c r="AC688" s="24">
        <f t="shared" si="149"/>
        <v>0</v>
      </c>
      <c r="AD688" s="24">
        <f t="shared" si="151"/>
        <v>0</v>
      </c>
      <c r="AE688" s="24">
        <f t="shared" si="151"/>
        <v>0</v>
      </c>
      <c r="AF688" s="24">
        <f t="shared" si="151"/>
        <v>0</v>
      </c>
      <c r="AG688" s="24">
        <f t="shared" si="151"/>
        <v>0</v>
      </c>
      <c r="AH688" s="24">
        <f t="shared" si="151"/>
        <v>0</v>
      </c>
      <c r="AI688" s="24">
        <f t="shared" si="151"/>
        <v>0</v>
      </c>
      <c r="AJ688" s="24">
        <f t="shared" si="147"/>
        <v>0</v>
      </c>
      <c r="AK688" s="26">
        <f t="shared" ca="1" si="148"/>
        <v>1.3617513576047457E-4</v>
      </c>
      <c r="AL688" s="34">
        <f t="shared" ca="1" si="150"/>
        <v>0.26426778519039895</v>
      </c>
    </row>
    <row r="689" spans="1:38" x14ac:dyDescent="0.25">
      <c r="A689" s="4">
        <f t="shared" si="139"/>
        <v>11</v>
      </c>
      <c r="B689" s="4">
        <f t="shared" si="140"/>
        <v>2014</v>
      </c>
      <c r="C689" s="9">
        <v>41960</v>
      </c>
      <c r="D689" s="12">
        <f ca="1">(1+Returns!E689)*D688</f>
        <v>126033497.01062521</v>
      </c>
      <c r="E689" s="12">
        <f t="shared" ca="1" si="141"/>
        <v>126448271.89186278</v>
      </c>
      <c r="F689" s="12">
        <f t="shared" ca="1" si="142"/>
        <v>126404200.37938552</v>
      </c>
      <c r="G689" s="14">
        <f ca="1">G688*(1+Returns!G689)+AC689</f>
        <v>10122789.309547333</v>
      </c>
      <c r="H689" s="14">
        <f ca="1">H688*(1+Returns!H689)+AD689</f>
        <v>12654856.679400485</v>
      </c>
      <c r="I689" s="14">
        <f ca="1">I688*(1+Returns!I689)+AE689</f>
        <v>6328797.5972256325</v>
      </c>
      <c r="J689" s="14">
        <f ca="1">J688*(1+Returns!J689)+AF689</f>
        <v>0</v>
      </c>
      <c r="K689" s="14">
        <f ca="1">K688*(1+Returns!K689)+AG689</f>
        <v>0</v>
      </c>
      <c r="L689" s="14">
        <f ca="1">L688*(1+Returns!L689)+AH689</f>
        <v>25309164.251239449</v>
      </c>
      <c r="M689" s="14">
        <f ca="1">M688*(1+Returns!M689)+AI689</f>
        <v>25311907.230399914</v>
      </c>
      <c r="N689" s="14">
        <f ca="1">N688*(1+Returns!N689)+AJ689-R689-T689</f>
        <v>46720756.824049987</v>
      </c>
      <c r="O689" s="17">
        <f ca="1">(Assumptions!$B$16 / 252)*F688</f>
        <v>4013.5485244139804</v>
      </c>
      <c r="P689" s="17">
        <f t="shared" ca="1" si="143"/>
        <v>44071.51247725742</v>
      </c>
      <c r="Q689" s="16">
        <f t="shared" si="144"/>
        <v>0</v>
      </c>
      <c r="R689" s="17">
        <f t="shared" si="145"/>
        <v>0</v>
      </c>
      <c r="S689" s="19">
        <f t="shared" si="146"/>
        <v>0</v>
      </c>
      <c r="T689" s="20">
        <f ca="1">IF(AND(S689=1,F688&gt;D688),[1]Assumptions!$B$19*(F688-D688),0)</f>
        <v>0</v>
      </c>
      <c r="U689" s="21">
        <f ca="1">OFFSET(Assumptions!$B$6,U$1-1,0)*$E689</f>
        <v>10115861.751349023</v>
      </c>
      <c r="V689" s="21">
        <f ca="1">OFFSET(Assumptions!$B$6,V$1-1,0)*$E689</f>
        <v>12644827.189186279</v>
      </c>
      <c r="W689" s="21">
        <f ca="1">OFFSET(Assumptions!$B$6,W$1-1,0)*$E689</f>
        <v>6322413.5945931394</v>
      </c>
      <c r="X689" s="21">
        <f ca="1">OFFSET(Assumptions!$B$6,X$1-1,0)*$E689</f>
        <v>0</v>
      </c>
      <c r="Y689" s="21">
        <f ca="1">OFFSET(Assumptions!$B$6,Y$1-1,0)*$E689</f>
        <v>0</v>
      </c>
      <c r="Z689" s="21">
        <f ca="1">OFFSET(Assumptions!$B$6,Z$1-1,0)*$E689</f>
        <v>25289654.378372557</v>
      </c>
      <c r="AA689" s="21">
        <f ca="1">OFFSET(Assumptions!$B$6,AA$1-1,0)*$E689</f>
        <v>25289654.378372557</v>
      </c>
      <c r="AB689" s="21">
        <f ca="1">OFFSET(Assumptions!$B$6,AB$1-1,0)*$E689</f>
        <v>46785860.599989228</v>
      </c>
      <c r="AC689" s="24">
        <f t="shared" si="149"/>
        <v>0</v>
      </c>
      <c r="AD689" s="24">
        <f t="shared" si="151"/>
        <v>0</v>
      </c>
      <c r="AE689" s="24">
        <f t="shared" si="151"/>
        <v>0</v>
      </c>
      <c r="AF689" s="24">
        <f t="shared" si="151"/>
        <v>0</v>
      </c>
      <c r="AG689" s="24">
        <f t="shared" si="151"/>
        <v>0</v>
      </c>
      <c r="AH689" s="24">
        <f t="shared" si="151"/>
        <v>0</v>
      </c>
      <c r="AI689" s="24">
        <f t="shared" si="151"/>
        <v>0</v>
      </c>
      <c r="AJ689" s="24">
        <f t="shared" si="147"/>
        <v>0</v>
      </c>
      <c r="AK689" s="26">
        <f t="shared" ca="1" si="148"/>
        <v>-1.7858668803683031E-4</v>
      </c>
      <c r="AL689" s="34">
        <f t="shared" ca="1" si="150"/>
        <v>0.26404200379385023</v>
      </c>
    </row>
    <row r="690" spans="1:38" x14ac:dyDescent="0.25">
      <c r="A690" s="4">
        <f t="shared" si="139"/>
        <v>11</v>
      </c>
      <c r="B690" s="4">
        <f t="shared" si="140"/>
        <v>2014</v>
      </c>
      <c r="C690" s="9">
        <v>41961</v>
      </c>
      <c r="D690" s="12">
        <f ca="1">(1+Returns!E690)*D689</f>
        <v>126086107.17328236</v>
      </c>
      <c r="E690" s="12">
        <f t="shared" ca="1" si="141"/>
        <v>126507642.54967557</v>
      </c>
      <c r="F690" s="12">
        <f t="shared" ca="1" si="142"/>
        <v>126459558.20544024</v>
      </c>
      <c r="G690" s="14">
        <f ca="1">G689*(1+Returns!G690)+AC690</f>
        <v>10131970.893460052</v>
      </c>
      <c r="H690" s="14">
        <f ca="1">H689*(1+Returns!H690)+AD690</f>
        <v>12660389.338354126</v>
      </c>
      <c r="I690" s="14">
        <f ca="1">I689*(1+Returns!I690)+AE690</f>
        <v>6331689.0061383015</v>
      </c>
      <c r="J690" s="14">
        <f ca="1">J689*(1+Returns!J690)+AF690</f>
        <v>0</v>
      </c>
      <c r="K690" s="14">
        <f ca="1">K689*(1+Returns!K690)+AG690</f>
        <v>0</v>
      </c>
      <c r="L690" s="14">
        <f ca="1">L689*(1+Returns!L690)+AH690</f>
        <v>25320179.413234994</v>
      </c>
      <c r="M690" s="14">
        <f ca="1">M689*(1+Returns!M690)+AI690</f>
        <v>25323172.945822563</v>
      </c>
      <c r="N690" s="14">
        <f ca="1">N689*(1+Returns!N690)+AJ690-R690-T690</f>
        <v>46740240.952665538</v>
      </c>
      <c r="O690" s="17">
        <f ca="1">(Assumptions!$B$16 / 252)*F689</f>
        <v>4012.8317580757307</v>
      </c>
      <c r="P690" s="17">
        <f t="shared" ca="1" si="143"/>
        <v>48084.344235333148</v>
      </c>
      <c r="Q690" s="16">
        <f t="shared" si="144"/>
        <v>0</v>
      </c>
      <c r="R690" s="17">
        <f t="shared" si="145"/>
        <v>0</v>
      </c>
      <c r="S690" s="19">
        <f t="shared" si="146"/>
        <v>0</v>
      </c>
      <c r="T690" s="20">
        <f ca="1">IF(AND(S690=1,F689&gt;D689),[1]Assumptions!$B$19*(F689-D689),0)</f>
        <v>0</v>
      </c>
      <c r="U690" s="21">
        <f ca="1">OFFSET(Assumptions!$B$6,U$1-1,0)*$E690</f>
        <v>10120611.403974045</v>
      </c>
      <c r="V690" s="21">
        <f ca="1">OFFSET(Assumptions!$B$6,V$1-1,0)*$E690</f>
        <v>12650764.254967557</v>
      </c>
      <c r="W690" s="21">
        <f ca="1">OFFSET(Assumptions!$B$6,W$1-1,0)*$E690</f>
        <v>6325382.1274837786</v>
      </c>
      <c r="X690" s="21">
        <f ca="1">OFFSET(Assumptions!$B$6,X$1-1,0)*$E690</f>
        <v>0</v>
      </c>
      <c r="Y690" s="21">
        <f ca="1">OFFSET(Assumptions!$B$6,Y$1-1,0)*$E690</f>
        <v>0</v>
      </c>
      <c r="Z690" s="21">
        <f ca="1">OFFSET(Assumptions!$B$6,Z$1-1,0)*$E690</f>
        <v>25301528.509935115</v>
      </c>
      <c r="AA690" s="21">
        <f ca="1">OFFSET(Assumptions!$B$6,AA$1-1,0)*$E690</f>
        <v>25301528.509935115</v>
      </c>
      <c r="AB690" s="21">
        <f ca="1">OFFSET(Assumptions!$B$6,AB$1-1,0)*$E690</f>
        <v>46807827.743379958</v>
      </c>
      <c r="AC690" s="24">
        <f t="shared" si="149"/>
        <v>0</v>
      </c>
      <c r="AD690" s="24">
        <f t="shared" si="151"/>
        <v>0</v>
      </c>
      <c r="AE690" s="24">
        <f t="shared" si="151"/>
        <v>0</v>
      </c>
      <c r="AF690" s="24">
        <f t="shared" si="151"/>
        <v>0</v>
      </c>
      <c r="AG690" s="24">
        <f t="shared" si="151"/>
        <v>0</v>
      </c>
      <c r="AH690" s="24">
        <f t="shared" si="151"/>
        <v>0</v>
      </c>
      <c r="AI690" s="24">
        <f t="shared" si="151"/>
        <v>0</v>
      </c>
      <c r="AJ690" s="24">
        <f t="shared" si="147"/>
        <v>0</v>
      </c>
      <c r="AK690" s="26">
        <f t="shared" ca="1" si="148"/>
        <v>4.3794293139454155E-4</v>
      </c>
      <c r="AL690" s="34">
        <f t="shared" ca="1" si="150"/>
        <v>0.26459558205439748</v>
      </c>
    </row>
    <row r="691" spans="1:38" x14ac:dyDescent="0.25">
      <c r="A691" s="4">
        <f t="shared" si="139"/>
        <v>11</v>
      </c>
      <c r="B691" s="4">
        <f t="shared" si="140"/>
        <v>2014</v>
      </c>
      <c r="C691" s="9">
        <v>41962</v>
      </c>
      <c r="D691" s="12">
        <f ca="1">(1+Returns!E691)*D690</f>
        <v>126138739.29699969</v>
      </c>
      <c r="E691" s="12">
        <f t="shared" ca="1" si="141"/>
        <v>126520787.63863257</v>
      </c>
      <c r="F691" s="12">
        <f t="shared" ca="1" si="142"/>
        <v>126468688.70524785</v>
      </c>
      <c r="G691" s="14">
        <f ca="1">G690*(1+Returns!G691)+AC691</f>
        <v>10094905.234973418</v>
      </c>
      <c r="H691" s="14">
        <f ca="1">H690*(1+Returns!H691)+AD691</f>
        <v>12665924.416166855</v>
      </c>
      <c r="I691" s="14">
        <f ca="1">I690*(1+Returns!I691)+AE691</f>
        <v>6334581.7360357819</v>
      </c>
      <c r="J691" s="14">
        <f ca="1">J690*(1+Returns!J691)+AF691</f>
        <v>0</v>
      </c>
      <c r="K691" s="14">
        <f ca="1">K690*(1+Returns!K691)+AG691</f>
        <v>0</v>
      </c>
      <c r="L691" s="14">
        <f ca="1">L690*(1+Returns!L691)+AH691</f>
        <v>25331199.369296141</v>
      </c>
      <c r="M691" s="14">
        <f ca="1">M690*(1+Returns!M691)+AI691</f>
        <v>25334443.675341655</v>
      </c>
      <c r="N691" s="14">
        <f ca="1">N690*(1+Returns!N691)+AJ691-R691-T691</f>
        <v>46759733.206818722</v>
      </c>
      <c r="O691" s="17">
        <f ca="1">(Assumptions!$B$16 / 252)*F690</f>
        <v>4014.589149379055</v>
      </c>
      <c r="P691" s="17">
        <f t="shared" ca="1" si="143"/>
        <v>52098.933384712203</v>
      </c>
      <c r="Q691" s="16">
        <f t="shared" si="144"/>
        <v>0</v>
      </c>
      <c r="R691" s="17">
        <f t="shared" si="145"/>
        <v>0</v>
      </c>
      <c r="S691" s="19">
        <f t="shared" si="146"/>
        <v>0</v>
      </c>
      <c r="T691" s="20">
        <f ca="1">IF(AND(S691=1,F690&gt;D690),[1]Assumptions!$B$19*(F690-D690),0)</f>
        <v>0</v>
      </c>
      <c r="U691" s="21">
        <f ca="1">OFFSET(Assumptions!$B$6,U$1-1,0)*$E691</f>
        <v>10121663.011090605</v>
      </c>
      <c r="V691" s="21">
        <f ca="1">OFFSET(Assumptions!$B$6,V$1-1,0)*$E691</f>
        <v>12652078.763863258</v>
      </c>
      <c r="W691" s="21">
        <f ca="1">OFFSET(Assumptions!$B$6,W$1-1,0)*$E691</f>
        <v>6326039.381931629</v>
      </c>
      <c r="X691" s="21">
        <f ca="1">OFFSET(Assumptions!$B$6,X$1-1,0)*$E691</f>
        <v>0</v>
      </c>
      <c r="Y691" s="21">
        <f ca="1">OFFSET(Assumptions!$B$6,Y$1-1,0)*$E691</f>
        <v>0</v>
      </c>
      <c r="Z691" s="21">
        <f ca="1">OFFSET(Assumptions!$B$6,Z$1-1,0)*$E691</f>
        <v>25304157.527726516</v>
      </c>
      <c r="AA691" s="21">
        <f ca="1">OFFSET(Assumptions!$B$6,AA$1-1,0)*$E691</f>
        <v>25304157.527726516</v>
      </c>
      <c r="AB691" s="21">
        <f ca="1">OFFSET(Assumptions!$B$6,AB$1-1,0)*$E691</f>
        <v>46812691.426294051</v>
      </c>
      <c r="AC691" s="24">
        <f t="shared" si="149"/>
        <v>0</v>
      </c>
      <c r="AD691" s="24">
        <f t="shared" si="151"/>
        <v>0</v>
      </c>
      <c r="AE691" s="24">
        <f t="shared" si="151"/>
        <v>0</v>
      </c>
      <c r="AF691" s="24">
        <f t="shared" si="151"/>
        <v>0</v>
      </c>
      <c r="AG691" s="24">
        <f t="shared" si="151"/>
        <v>0</v>
      </c>
      <c r="AH691" s="24">
        <f t="shared" si="151"/>
        <v>0</v>
      </c>
      <c r="AI691" s="24">
        <f t="shared" si="151"/>
        <v>0</v>
      </c>
      <c r="AJ691" s="24">
        <f t="shared" si="147"/>
        <v>0</v>
      </c>
      <c r="AK691" s="26">
        <f t="shared" ca="1" si="148"/>
        <v>7.2200946588552029E-5</v>
      </c>
      <c r="AL691" s="34">
        <f t="shared" ca="1" si="150"/>
        <v>0.26468688705247345</v>
      </c>
    </row>
    <row r="692" spans="1:38" x14ac:dyDescent="0.25">
      <c r="A692" s="4">
        <f t="shared" si="139"/>
        <v>11</v>
      </c>
      <c r="B692" s="4">
        <f t="shared" si="140"/>
        <v>2014</v>
      </c>
      <c r="C692" s="9">
        <v>41963</v>
      </c>
      <c r="D692" s="12">
        <f ca="1">(1+Returns!E692)*D691</f>
        <v>126191393.39094444</v>
      </c>
      <c r="E692" s="12">
        <f t="shared" ca="1" si="141"/>
        <v>126569417.44786605</v>
      </c>
      <c r="F692" s="12">
        <f t="shared" ca="1" si="142"/>
        <v>126513303.63547483</v>
      </c>
      <c r="G692" s="14">
        <f ca="1">G691*(1+Returns!G692)+AC692</f>
        <v>10093302.613851879</v>
      </c>
      <c r="H692" s="14">
        <f ca="1">H691*(1+Returns!H692)+AD692</f>
        <v>12671461.91389619</v>
      </c>
      <c r="I692" s="14">
        <f ca="1">I691*(1+Returns!I692)+AE692</f>
        <v>6337475.7875215858</v>
      </c>
      <c r="J692" s="14">
        <f ca="1">J691*(1+Returns!J692)+AF692</f>
        <v>0</v>
      </c>
      <c r="K692" s="14">
        <f ca="1">K691*(1+Returns!K692)+AG692</f>
        <v>0</v>
      </c>
      <c r="L692" s="14">
        <f ca="1">L691*(1+Returns!L692)+AH692</f>
        <v>25342224.121509384</v>
      </c>
      <c r="M692" s="14">
        <f ca="1">M691*(1+Returns!M692)+AI692</f>
        <v>25345719.421188839</v>
      </c>
      <c r="N692" s="14">
        <f ca="1">N691*(1+Returns!N692)+AJ692-R692-T692</f>
        <v>46779233.589898169</v>
      </c>
      <c r="O692" s="17">
        <f ca="1">(Assumptions!$B$16 / 252)*F691</f>
        <v>4014.8790065158046</v>
      </c>
      <c r="P692" s="17">
        <f t="shared" ca="1" si="143"/>
        <v>56113.812391228006</v>
      </c>
      <c r="Q692" s="16">
        <f t="shared" si="144"/>
        <v>0</v>
      </c>
      <c r="R692" s="17">
        <f t="shared" si="145"/>
        <v>0</v>
      </c>
      <c r="S692" s="19">
        <f t="shared" si="146"/>
        <v>0</v>
      </c>
      <c r="T692" s="20">
        <f ca="1">IF(AND(S692=1,F691&gt;D691),[1]Assumptions!$B$19*(F691-D691),0)</f>
        <v>0</v>
      </c>
      <c r="U692" s="21">
        <f ca="1">OFFSET(Assumptions!$B$6,U$1-1,0)*$E692</f>
        <v>10125553.395829285</v>
      </c>
      <c r="V692" s="21">
        <f ca="1">OFFSET(Assumptions!$B$6,V$1-1,0)*$E692</f>
        <v>12656941.744786605</v>
      </c>
      <c r="W692" s="21">
        <f ca="1">OFFSET(Assumptions!$B$6,W$1-1,0)*$E692</f>
        <v>6328470.8723933026</v>
      </c>
      <c r="X692" s="21">
        <f ca="1">OFFSET(Assumptions!$B$6,X$1-1,0)*$E692</f>
        <v>0</v>
      </c>
      <c r="Y692" s="21">
        <f ca="1">OFFSET(Assumptions!$B$6,Y$1-1,0)*$E692</f>
        <v>0</v>
      </c>
      <c r="Z692" s="21">
        <f ca="1">OFFSET(Assumptions!$B$6,Z$1-1,0)*$E692</f>
        <v>25313883.48957321</v>
      </c>
      <c r="AA692" s="21">
        <f ca="1">OFFSET(Assumptions!$B$6,AA$1-1,0)*$E692</f>
        <v>25313883.48957321</v>
      </c>
      <c r="AB692" s="21">
        <f ca="1">OFFSET(Assumptions!$B$6,AB$1-1,0)*$E692</f>
        <v>46830684.455710441</v>
      </c>
      <c r="AC692" s="24">
        <f t="shared" si="149"/>
        <v>0</v>
      </c>
      <c r="AD692" s="24">
        <f t="shared" si="151"/>
        <v>0</v>
      </c>
      <c r="AE692" s="24">
        <f t="shared" si="151"/>
        <v>0</v>
      </c>
      <c r="AF692" s="24">
        <f t="shared" si="151"/>
        <v>0</v>
      </c>
      <c r="AG692" s="24">
        <f t="shared" si="151"/>
        <v>0</v>
      </c>
      <c r="AH692" s="24">
        <f t="shared" si="151"/>
        <v>0</v>
      </c>
      <c r="AI692" s="24">
        <f t="shared" si="151"/>
        <v>0</v>
      </c>
      <c r="AJ692" s="24">
        <f t="shared" si="147"/>
        <v>0</v>
      </c>
      <c r="AK692" s="26">
        <f t="shared" ca="1" si="148"/>
        <v>3.5277451425907991E-4</v>
      </c>
      <c r="AL692" s="34">
        <f t="shared" ca="1" si="150"/>
        <v>0.26513303635474328</v>
      </c>
    </row>
    <row r="693" spans="1:38" x14ac:dyDescent="0.25">
      <c r="A693" s="4">
        <f t="shared" si="139"/>
        <v>11</v>
      </c>
      <c r="B693" s="4">
        <f t="shared" si="140"/>
        <v>2014</v>
      </c>
      <c r="C693" s="9">
        <v>41964</v>
      </c>
      <c r="D693" s="12">
        <f ca="1">(1+Returns!E693)*D692</f>
        <v>126244069.46428761</v>
      </c>
      <c r="E693" s="12">
        <f t="shared" ca="1" si="141"/>
        <v>126505109.36897144</v>
      </c>
      <c r="F693" s="12">
        <f t="shared" ca="1" si="142"/>
        <v>126444979.2612267</v>
      </c>
      <c r="G693" s="14">
        <f ca="1">G692*(1+Returns!G693)+AC693</f>
        <v>9978740.4123190194</v>
      </c>
      <c r="H693" s="14">
        <f ca="1">H692*(1+Returns!H693)+AD693</f>
        <v>12677001.832600109</v>
      </c>
      <c r="I693" s="14">
        <f ca="1">I692*(1+Returns!I693)+AE693</f>
        <v>6340371.1611995017</v>
      </c>
      <c r="J693" s="14">
        <f ca="1">J692*(1+Returns!J693)+AF693</f>
        <v>0</v>
      </c>
      <c r="K693" s="14">
        <f ca="1">K692*(1+Returns!K693)+AG693</f>
        <v>0</v>
      </c>
      <c r="L693" s="14">
        <f ca="1">L692*(1+Returns!L693)+AH693</f>
        <v>25353253.671962127</v>
      </c>
      <c r="M693" s="14">
        <f ca="1">M692*(1+Returns!M693)+AI693</f>
        <v>25357000.185596764</v>
      </c>
      <c r="N693" s="14">
        <f ca="1">N692*(1+Returns!N693)+AJ693-R693-T693</f>
        <v>46798742.105293907</v>
      </c>
      <c r="O693" s="17">
        <f ca="1">(Assumptions!$B$16 / 252)*F692</f>
        <v>4016.2953535071374</v>
      </c>
      <c r="P693" s="17">
        <f t="shared" ca="1" si="143"/>
        <v>60130.107744735142</v>
      </c>
      <c r="Q693" s="16">
        <f t="shared" si="144"/>
        <v>0</v>
      </c>
      <c r="R693" s="17">
        <f t="shared" si="145"/>
        <v>0</v>
      </c>
      <c r="S693" s="19">
        <f t="shared" si="146"/>
        <v>0</v>
      </c>
      <c r="T693" s="20">
        <f ca="1">IF(AND(S693=1,F692&gt;D692),[1]Assumptions!$B$19*(F692-D692),0)</f>
        <v>0</v>
      </c>
      <c r="U693" s="21">
        <f ca="1">OFFSET(Assumptions!$B$6,U$1-1,0)*$E693</f>
        <v>10120408.749517715</v>
      </c>
      <c r="V693" s="21">
        <f ca="1">OFFSET(Assumptions!$B$6,V$1-1,0)*$E693</f>
        <v>12650510.936897144</v>
      </c>
      <c r="W693" s="21">
        <f ca="1">OFFSET(Assumptions!$B$6,W$1-1,0)*$E693</f>
        <v>6325255.4684485719</v>
      </c>
      <c r="X693" s="21">
        <f ca="1">OFFSET(Assumptions!$B$6,X$1-1,0)*$E693</f>
        <v>0</v>
      </c>
      <c r="Y693" s="21">
        <f ca="1">OFFSET(Assumptions!$B$6,Y$1-1,0)*$E693</f>
        <v>0</v>
      </c>
      <c r="Z693" s="21">
        <f ca="1">OFFSET(Assumptions!$B$6,Z$1-1,0)*$E693</f>
        <v>25301021.873794287</v>
      </c>
      <c r="AA693" s="21">
        <f ca="1">OFFSET(Assumptions!$B$6,AA$1-1,0)*$E693</f>
        <v>25301021.873794287</v>
      </c>
      <c r="AB693" s="21">
        <f ca="1">OFFSET(Assumptions!$B$6,AB$1-1,0)*$E693</f>
        <v>46806890.46651943</v>
      </c>
      <c r="AC693" s="24">
        <f t="shared" si="149"/>
        <v>0</v>
      </c>
      <c r="AD693" s="24">
        <f t="shared" si="151"/>
        <v>0</v>
      </c>
      <c r="AE693" s="24">
        <f t="shared" si="151"/>
        <v>0</v>
      </c>
      <c r="AF693" s="24">
        <f t="shared" si="151"/>
        <v>0</v>
      </c>
      <c r="AG693" s="24">
        <f t="shared" si="151"/>
        <v>0</v>
      </c>
      <c r="AH693" s="24">
        <f t="shared" si="151"/>
        <v>0</v>
      </c>
      <c r="AI693" s="24">
        <f t="shared" si="151"/>
        <v>0</v>
      </c>
      <c r="AJ693" s="24">
        <f t="shared" si="147"/>
        <v>0</v>
      </c>
      <c r="AK693" s="26">
        <f t="shared" ca="1" si="148"/>
        <v>-5.4005683422031492E-4</v>
      </c>
      <c r="AL693" s="34">
        <f t="shared" ca="1" si="150"/>
        <v>0.26444979261226198</v>
      </c>
    </row>
    <row r="694" spans="1:38" x14ac:dyDescent="0.25">
      <c r="A694" s="4">
        <f t="shared" si="139"/>
        <v>11</v>
      </c>
      <c r="B694" s="4">
        <f t="shared" si="140"/>
        <v>2014</v>
      </c>
      <c r="C694" s="9">
        <v>41967</v>
      </c>
      <c r="D694" s="12">
        <f ca="1">(1+Returns!E694)*D693</f>
        <v>126296767.52620408</v>
      </c>
      <c r="E694" s="12">
        <f t="shared" ca="1" si="141"/>
        <v>126450408.30917996</v>
      </c>
      <c r="F694" s="12">
        <f t="shared" ca="1" si="142"/>
        <v>126386264.07510947</v>
      </c>
      <c r="G694" s="14">
        <f ca="1">G693*(1+Returns!G694)+AC694</f>
        <v>9873763.5282301735</v>
      </c>
      <c r="H694" s="14">
        <f ca="1">H693*(1+Returns!H694)+AD694</f>
        <v>12682544.173337054</v>
      </c>
      <c r="I694" s="14">
        <f ca="1">I693*(1+Returns!I694)+AE694</f>
        <v>6343267.8576735929</v>
      </c>
      <c r="J694" s="14">
        <f ca="1">J693*(1+Returns!J694)+AF694</f>
        <v>0</v>
      </c>
      <c r="K694" s="14">
        <f ca="1">K693*(1+Returns!K694)+AG694</f>
        <v>0</v>
      </c>
      <c r="L694" s="14">
        <f ca="1">L693*(1+Returns!L694)+AH694</f>
        <v>25364288.022742677</v>
      </c>
      <c r="M694" s="14">
        <f ca="1">M693*(1+Returns!M694)+AI694</f>
        <v>25368285.97079907</v>
      </c>
      <c r="N694" s="14">
        <f ca="1">N693*(1+Returns!N694)+AJ694-R694-T694</f>
        <v>46818258.756397389</v>
      </c>
      <c r="O694" s="17">
        <f ca="1">(Assumptions!$B$16 / 252)*F693</f>
        <v>4014.1263257532282</v>
      </c>
      <c r="P694" s="17">
        <f t="shared" ca="1" si="143"/>
        <v>64144.234070488368</v>
      </c>
      <c r="Q694" s="16">
        <f t="shared" si="144"/>
        <v>0</v>
      </c>
      <c r="R694" s="17">
        <f t="shared" si="145"/>
        <v>0</v>
      </c>
      <c r="S694" s="19">
        <f t="shared" si="146"/>
        <v>0</v>
      </c>
      <c r="T694" s="20">
        <f ca="1">IF(AND(S694=1,F693&gt;D693),[1]Assumptions!$B$19*(F693-D693),0)</f>
        <v>0</v>
      </c>
      <c r="U694" s="21">
        <f ca="1">OFFSET(Assumptions!$B$6,U$1-1,0)*$E694</f>
        <v>10116032.664734397</v>
      </c>
      <c r="V694" s="21">
        <f ca="1">OFFSET(Assumptions!$B$6,V$1-1,0)*$E694</f>
        <v>12645040.830917997</v>
      </c>
      <c r="W694" s="21">
        <f ca="1">OFFSET(Assumptions!$B$6,W$1-1,0)*$E694</f>
        <v>6322520.4154589986</v>
      </c>
      <c r="X694" s="21">
        <f ca="1">OFFSET(Assumptions!$B$6,X$1-1,0)*$E694</f>
        <v>0</v>
      </c>
      <c r="Y694" s="21">
        <f ca="1">OFFSET(Assumptions!$B$6,Y$1-1,0)*$E694</f>
        <v>0</v>
      </c>
      <c r="Z694" s="21">
        <f ca="1">OFFSET(Assumptions!$B$6,Z$1-1,0)*$E694</f>
        <v>25290081.661835995</v>
      </c>
      <c r="AA694" s="21">
        <f ca="1">OFFSET(Assumptions!$B$6,AA$1-1,0)*$E694</f>
        <v>25290081.661835995</v>
      </c>
      <c r="AB694" s="21">
        <f ca="1">OFFSET(Assumptions!$B$6,AB$1-1,0)*$E694</f>
        <v>46786651.074396588</v>
      </c>
      <c r="AC694" s="24">
        <f t="shared" si="149"/>
        <v>0</v>
      </c>
      <c r="AD694" s="24">
        <f t="shared" si="151"/>
        <v>0</v>
      </c>
      <c r="AE694" s="24">
        <f t="shared" si="151"/>
        <v>0</v>
      </c>
      <c r="AF694" s="24">
        <f t="shared" si="151"/>
        <v>0</v>
      </c>
      <c r="AG694" s="24">
        <f t="shared" si="151"/>
        <v>0</v>
      </c>
      <c r="AH694" s="24">
        <f t="shared" si="151"/>
        <v>0</v>
      </c>
      <c r="AI694" s="24">
        <f t="shared" si="151"/>
        <v>0</v>
      </c>
      <c r="AJ694" s="24">
        <f t="shared" si="147"/>
        <v>0</v>
      </c>
      <c r="AK694" s="26">
        <f t="shared" ca="1" si="148"/>
        <v>-4.6435363792440842E-4</v>
      </c>
      <c r="AL694" s="34">
        <f t="shared" ca="1" si="150"/>
        <v>0.26386264075108978</v>
      </c>
    </row>
    <row r="695" spans="1:38" x14ac:dyDescent="0.25">
      <c r="A695" s="4">
        <f t="shared" si="139"/>
        <v>11</v>
      </c>
      <c r="B695" s="4">
        <f t="shared" si="140"/>
        <v>2014</v>
      </c>
      <c r="C695" s="9">
        <v>41968</v>
      </c>
      <c r="D695" s="12">
        <f ca="1">(1+Returns!E695)*D694</f>
        <v>126349487.58587253</v>
      </c>
      <c r="E695" s="12">
        <f t="shared" ca="1" si="141"/>
        <v>126470597.08909711</v>
      </c>
      <c r="F695" s="12">
        <f t="shared" ca="1" si="142"/>
        <v>126402440.59267503</v>
      </c>
      <c r="G695" s="14">
        <f ca="1">G694*(1+Returns!G695)+AC695</f>
        <v>9843654.7728108745</v>
      </c>
      <c r="H695" s="14">
        <f ca="1">H694*(1+Returns!H695)+AD695</f>
        <v>12688088.937165929</v>
      </c>
      <c r="I695" s="14">
        <f ca="1">I694*(1+Returns!I695)+AE695</f>
        <v>6346165.8775482001</v>
      </c>
      <c r="J695" s="14">
        <f ca="1">J694*(1+Returns!J695)+AF695</f>
        <v>0</v>
      </c>
      <c r="K695" s="14">
        <f ca="1">K694*(1+Returns!K695)+AG695</f>
        <v>0</v>
      </c>
      <c r="L695" s="14">
        <f ca="1">L694*(1+Returns!L695)+AH695</f>
        <v>25375327.175940257</v>
      </c>
      <c r="M695" s="14">
        <f ca="1">M694*(1+Returns!M695)+AI695</f>
        <v>25379576.77903039</v>
      </c>
      <c r="N695" s="14">
        <f ca="1">N694*(1+Returns!N695)+AJ695-R695-T695</f>
        <v>46837783.546601474</v>
      </c>
      <c r="O695" s="17">
        <f ca="1">(Assumptions!$B$16 / 252)*F694</f>
        <v>4012.2623515907767</v>
      </c>
      <c r="P695" s="17">
        <f t="shared" ca="1" si="143"/>
        <v>68156.496422079144</v>
      </c>
      <c r="Q695" s="16">
        <f t="shared" si="144"/>
        <v>0</v>
      </c>
      <c r="R695" s="17">
        <f t="shared" si="145"/>
        <v>0</v>
      </c>
      <c r="S695" s="19">
        <f t="shared" si="146"/>
        <v>0</v>
      </c>
      <c r="T695" s="20">
        <f ca="1">IF(AND(S695=1,F694&gt;D694),[1]Assumptions!$B$19*(F694-D694),0)</f>
        <v>0</v>
      </c>
      <c r="U695" s="21">
        <f ca="1">OFFSET(Assumptions!$B$6,U$1-1,0)*$E695</f>
        <v>10117647.767127769</v>
      </c>
      <c r="V695" s="21">
        <f ca="1">OFFSET(Assumptions!$B$6,V$1-1,0)*$E695</f>
        <v>12647059.708909713</v>
      </c>
      <c r="W695" s="21">
        <f ca="1">OFFSET(Assumptions!$B$6,W$1-1,0)*$E695</f>
        <v>6323529.8544548564</v>
      </c>
      <c r="X695" s="21">
        <f ca="1">OFFSET(Assumptions!$B$6,X$1-1,0)*$E695</f>
        <v>0</v>
      </c>
      <c r="Y695" s="21">
        <f ca="1">OFFSET(Assumptions!$B$6,Y$1-1,0)*$E695</f>
        <v>0</v>
      </c>
      <c r="Z695" s="21">
        <f ca="1">OFFSET(Assumptions!$B$6,Z$1-1,0)*$E695</f>
        <v>25294119.417819425</v>
      </c>
      <c r="AA695" s="21">
        <f ca="1">OFFSET(Assumptions!$B$6,AA$1-1,0)*$E695</f>
        <v>25294119.417819425</v>
      </c>
      <c r="AB695" s="21">
        <f ca="1">OFFSET(Assumptions!$B$6,AB$1-1,0)*$E695</f>
        <v>46794120.922965929</v>
      </c>
      <c r="AC695" s="24">
        <f t="shared" si="149"/>
        <v>0</v>
      </c>
      <c r="AD695" s="24">
        <f t="shared" si="151"/>
        <v>0</v>
      </c>
      <c r="AE695" s="24">
        <f t="shared" si="151"/>
        <v>0</v>
      </c>
      <c r="AF695" s="24">
        <f t="shared" si="151"/>
        <v>0</v>
      </c>
      <c r="AG695" s="24">
        <f t="shared" si="151"/>
        <v>0</v>
      </c>
      <c r="AH695" s="24">
        <f t="shared" si="151"/>
        <v>0</v>
      </c>
      <c r="AI695" s="24">
        <f t="shared" si="151"/>
        <v>0</v>
      </c>
      <c r="AJ695" s="24">
        <f t="shared" si="147"/>
        <v>0</v>
      </c>
      <c r="AK695" s="26">
        <f t="shared" ca="1" si="148"/>
        <v>1.2799268721130908E-4</v>
      </c>
      <c r="AL695" s="34">
        <f t="shared" ca="1" si="150"/>
        <v>0.26402440592674559</v>
      </c>
    </row>
    <row r="696" spans="1:38" x14ac:dyDescent="0.25">
      <c r="A696" s="4">
        <f t="shared" si="139"/>
        <v>11</v>
      </c>
      <c r="B696" s="4">
        <f t="shared" si="140"/>
        <v>2014</v>
      </c>
      <c r="C696" s="9">
        <v>41969</v>
      </c>
      <c r="D696" s="12">
        <f ca="1">(1+Returns!E696)*D695</f>
        <v>126402229.65247549</v>
      </c>
      <c r="E696" s="12">
        <f t="shared" ca="1" si="141"/>
        <v>126591472.79106382</v>
      </c>
      <c r="F696" s="12">
        <f t="shared" ca="1" si="142"/>
        <v>126519303.51874991</v>
      </c>
      <c r="G696" s="14">
        <f ca="1">G695*(1+Returns!G696)+AC696</f>
        <v>9914211.2190179862</v>
      </c>
      <c r="H696" s="14">
        <f ca="1">H695*(1+Returns!H696)+AD696</f>
        <v>12693636.125146102</v>
      </c>
      <c r="I696" s="14">
        <f ca="1">I695*(1+Returns!I696)+AE696</f>
        <v>6349065.221427938</v>
      </c>
      <c r="J696" s="14">
        <f ca="1">J695*(1+Returns!J696)+AF696</f>
        <v>0</v>
      </c>
      <c r="K696" s="14">
        <f ca="1">K695*(1+Returns!K696)+AG696</f>
        <v>0</v>
      </c>
      <c r="L696" s="14">
        <f ca="1">L695*(1+Returns!L696)+AH696</f>
        <v>25386371.133644994</v>
      </c>
      <c r="M696" s="14">
        <f ca="1">M695*(1+Returns!M696)+AI696</f>
        <v>25390872.612526353</v>
      </c>
      <c r="N696" s="14">
        <f ca="1">N695*(1+Returns!N696)+AJ696-R696-T696</f>
        <v>46857316.479300447</v>
      </c>
      <c r="O696" s="17">
        <f ca="1">(Assumptions!$B$16 / 252)*F695</f>
        <v>4012.7758918309532</v>
      </c>
      <c r="P696" s="17">
        <f t="shared" ca="1" si="143"/>
        <v>72169.2723139101</v>
      </c>
      <c r="Q696" s="16">
        <f t="shared" si="144"/>
        <v>0</v>
      </c>
      <c r="R696" s="17">
        <f t="shared" si="145"/>
        <v>0</v>
      </c>
      <c r="S696" s="19">
        <f t="shared" si="146"/>
        <v>0</v>
      </c>
      <c r="T696" s="20">
        <f ca="1">IF(AND(S696=1,F695&gt;D695),[1]Assumptions!$B$19*(F695-D695),0)</f>
        <v>0</v>
      </c>
      <c r="U696" s="21">
        <f ca="1">OFFSET(Assumptions!$B$6,U$1-1,0)*$E696</f>
        <v>10127317.823285105</v>
      </c>
      <c r="V696" s="21">
        <f ca="1">OFFSET(Assumptions!$B$6,V$1-1,0)*$E696</f>
        <v>12659147.279106382</v>
      </c>
      <c r="W696" s="21">
        <f ca="1">OFFSET(Assumptions!$B$6,W$1-1,0)*$E696</f>
        <v>6329573.6395531911</v>
      </c>
      <c r="X696" s="21">
        <f ca="1">OFFSET(Assumptions!$B$6,X$1-1,0)*$E696</f>
        <v>0</v>
      </c>
      <c r="Y696" s="21">
        <f ca="1">OFFSET(Assumptions!$B$6,Y$1-1,0)*$E696</f>
        <v>0</v>
      </c>
      <c r="Z696" s="21">
        <f ca="1">OFFSET(Assumptions!$B$6,Z$1-1,0)*$E696</f>
        <v>25318294.558212765</v>
      </c>
      <c r="AA696" s="21">
        <f ca="1">OFFSET(Assumptions!$B$6,AA$1-1,0)*$E696</f>
        <v>25318294.558212765</v>
      </c>
      <c r="AB696" s="21">
        <f ca="1">OFFSET(Assumptions!$B$6,AB$1-1,0)*$E696</f>
        <v>46838844.932693608</v>
      </c>
      <c r="AC696" s="24">
        <f t="shared" si="149"/>
        <v>0</v>
      </c>
      <c r="AD696" s="24">
        <f t="shared" si="151"/>
        <v>0</v>
      </c>
      <c r="AE696" s="24">
        <f t="shared" si="151"/>
        <v>0</v>
      </c>
      <c r="AF696" s="24">
        <f t="shared" si="151"/>
        <v>0</v>
      </c>
      <c r="AG696" s="24">
        <f t="shared" si="151"/>
        <v>0</v>
      </c>
      <c r="AH696" s="24">
        <f t="shared" si="151"/>
        <v>0</v>
      </c>
      <c r="AI696" s="24">
        <f t="shared" si="151"/>
        <v>0</v>
      </c>
      <c r="AJ696" s="24">
        <f t="shared" si="147"/>
        <v>0</v>
      </c>
      <c r="AK696" s="26">
        <f t="shared" ca="1" si="148"/>
        <v>9.2453061449560003E-4</v>
      </c>
      <c r="AL696" s="34">
        <f t="shared" ca="1" si="150"/>
        <v>0.26519303518749449</v>
      </c>
    </row>
    <row r="697" spans="1:38" x14ac:dyDescent="0.25">
      <c r="A697" s="4">
        <f t="shared" si="139"/>
        <v>11</v>
      </c>
      <c r="B697" s="4">
        <f t="shared" si="140"/>
        <v>2014</v>
      </c>
      <c r="C697" s="9">
        <v>41970</v>
      </c>
      <c r="D697" s="12">
        <f ca="1">(1+Returns!E697)*D696</f>
        <v>126454993.73519932</v>
      </c>
      <c r="E697" s="12">
        <f t="shared" ca="1" si="141"/>
        <v>126773101.75287187</v>
      </c>
      <c r="F697" s="12">
        <f t="shared" ca="1" si="142"/>
        <v>126696915.99473196</v>
      </c>
      <c r="G697" s="14">
        <f ca="1">G696*(1+Returns!G697)+AC697</f>
        <v>10045499.195255252</v>
      </c>
      <c r="H697" s="14">
        <f ca="1">H696*(1+Returns!H697)+AD697</f>
        <v>12699185.738337403</v>
      </c>
      <c r="I697" s="14">
        <f ca="1">I696*(1+Returns!I697)+AE697</f>
        <v>6351965.8899176996</v>
      </c>
      <c r="J697" s="14">
        <f ca="1">J696*(1+Returns!J697)+AF697</f>
        <v>0</v>
      </c>
      <c r="K697" s="14">
        <f ca="1">K696*(1+Returns!K697)+AG697</f>
        <v>0</v>
      </c>
      <c r="L697" s="14">
        <f ca="1">L696*(1+Returns!L697)+AH697</f>
        <v>25397419.897947926</v>
      </c>
      <c r="M697" s="14">
        <f ca="1">M696*(1+Returns!M697)+AI697</f>
        <v>25402173.47352358</v>
      </c>
      <c r="N697" s="14">
        <f ca="1">N696*(1+Returns!N697)+AJ697-R697-T697</f>
        <v>46876857.557890005</v>
      </c>
      <c r="O697" s="17">
        <f ca="1">(Assumptions!$B$16 / 252)*F696</f>
        <v>4016.4858259920602</v>
      </c>
      <c r="P697" s="17">
        <f t="shared" ca="1" si="143"/>
        <v>76185.758139902158</v>
      </c>
      <c r="Q697" s="16">
        <f t="shared" si="144"/>
        <v>0</v>
      </c>
      <c r="R697" s="17">
        <f t="shared" si="145"/>
        <v>0</v>
      </c>
      <c r="S697" s="19">
        <f t="shared" si="146"/>
        <v>0</v>
      </c>
      <c r="T697" s="20">
        <f ca="1">IF(AND(S697=1,F696&gt;D696),[1]Assumptions!$B$19*(F696-D696),0)</f>
        <v>0</v>
      </c>
      <c r="U697" s="21">
        <f ca="1">OFFSET(Assumptions!$B$6,U$1-1,0)*$E697</f>
        <v>10141848.14022975</v>
      </c>
      <c r="V697" s="21">
        <f ca="1">OFFSET(Assumptions!$B$6,V$1-1,0)*$E697</f>
        <v>12677310.175287187</v>
      </c>
      <c r="W697" s="21">
        <f ca="1">OFFSET(Assumptions!$B$6,W$1-1,0)*$E697</f>
        <v>6338655.0876435935</v>
      </c>
      <c r="X697" s="21">
        <f ca="1">OFFSET(Assumptions!$B$6,X$1-1,0)*$E697</f>
        <v>0</v>
      </c>
      <c r="Y697" s="21">
        <f ca="1">OFFSET(Assumptions!$B$6,Y$1-1,0)*$E697</f>
        <v>0</v>
      </c>
      <c r="Z697" s="21">
        <f ca="1">OFFSET(Assumptions!$B$6,Z$1-1,0)*$E697</f>
        <v>25354620.350574374</v>
      </c>
      <c r="AA697" s="21">
        <f ca="1">OFFSET(Assumptions!$B$6,AA$1-1,0)*$E697</f>
        <v>25354620.350574374</v>
      </c>
      <c r="AB697" s="21">
        <f ca="1">OFFSET(Assumptions!$B$6,AB$1-1,0)*$E697</f>
        <v>46906047.648562595</v>
      </c>
      <c r="AC697" s="24">
        <f t="shared" si="149"/>
        <v>0</v>
      </c>
      <c r="AD697" s="24">
        <f t="shared" si="151"/>
        <v>0</v>
      </c>
      <c r="AE697" s="24">
        <f t="shared" si="151"/>
        <v>0</v>
      </c>
      <c r="AF697" s="24">
        <f t="shared" si="151"/>
        <v>0</v>
      </c>
      <c r="AG697" s="24">
        <f t="shared" si="151"/>
        <v>0</v>
      </c>
      <c r="AH697" s="24">
        <f t="shared" si="151"/>
        <v>0</v>
      </c>
      <c r="AI697" s="24">
        <f t="shared" si="151"/>
        <v>0</v>
      </c>
      <c r="AJ697" s="24">
        <f t="shared" si="147"/>
        <v>0</v>
      </c>
      <c r="AK697" s="26">
        <f t="shared" ca="1" si="148"/>
        <v>1.403836972243111E-3</v>
      </c>
      <c r="AL697" s="34">
        <f t="shared" ca="1" si="150"/>
        <v>0.26696915994731518</v>
      </c>
    </row>
    <row r="698" spans="1:38" x14ac:dyDescent="0.25">
      <c r="A698" s="4">
        <f t="shared" si="139"/>
        <v>11</v>
      </c>
      <c r="B698" s="4">
        <f t="shared" si="140"/>
        <v>2014</v>
      </c>
      <c r="C698" s="9">
        <v>41971</v>
      </c>
      <c r="D698" s="12">
        <f ca="1">(1+Returns!E698)*D697</f>
        <v>126507779.8432342</v>
      </c>
      <c r="E698" s="12">
        <f t="shared" ca="1" si="141"/>
        <v>126804453.00815269</v>
      </c>
      <c r="F698" s="12">
        <f t="shared" ca="1" si="142"/>
        <v>126724245.1256955</v>
      </c>
      <c r="G698" s="14">
        <f ca="1">G697*(1+Returns!G698)+AC698</f>
        <v>10026487.725761976</v>
      </c>
      <c r="H698" s="14">
        <f ca="1">H697*(1+Returns!H698)+AD698</f>
        <v>12704737.777800128</v>
      </c>
      <c r="I698" s="14">
        <f ca="1">I697*(1+Returns!I698)+AE698</f>
        <v>6354867.8836226538</v>
      </c>
      <c r="J698" s="14">
        <f ca="1">J697*(1+Returns!J698)+AF698</f>
        <v>0</v>
      </c>
      <c r="K698" s="14">
        <f ca="1">K697*(1+Returns!K698)+AG698</f>
        <v>0</v>
      </c>
      <c r="L698" s="14">
        <f ca="1">L697*(1+Returns!L698)+AH698</f>
        <v>25408473.470941</v>
      </c>
      <c r="M698" s="14">
        <f ca="1">M697*(1+Returns!M698)+AI698</f>
        <v>25413479.36425969</v>
      </c>
      <c r="N698" s="14">
        <f ca="1">N697*(1+Returns!N698)+AJ698-R698-T698</f>
        <v>46896406.78576725</v>
      </c>
      <c r="O698" s="17">
        <f ca="1">(Assumptions!$B$16 / 252)*F697</f>
        <v>4022.1243172930781</v>
      </c>
      <c r="P698" s="17">
        <f t="shared" ca="1" si="143"/>
        <v>80207.882457195243</v>
      </c>
      <c r="Q698" s="16">
        <f t="shared" si="144"/>
        <v>0</v>
      </c>
      <c r="R698" s="17">
        <f t="shared" si="145"/>
        <v>0</v>
      </c>
      <c r="S698" s="19">
        <f t="shared" si="146"/>
        <v>0</v>
      </c>
      <c r="T698" s="20">
        <f ca="1">IF(AND(S698=1,F697&gt;D697),[1]Assumptions!$B$19*(F697-D697),0)</f>
        <v>0</v>
      </c>
      <c r="U698" s="21">
        <f ca="1">OFFSET(Assumptions!$B$6,U$1-1,0)*$E698</f>
        <v>10144356.240652217</v>
      </c>
      <c r="V698" s="21">
        <f ca="1">OFFSET(Assumptions!$B$6,V$1-1,0)*$E698</f>
        <v>12680445.300815269</v>
      </c>
      <c r="W698" s="21">
        <f ca="1">OFFSET(Assumptions!$B$6,W$1-1,0)*$E698</f>
        <v>6340222.6504076347</v>
      </c>
      <c r="X698" s="21">
        <f ca="1">OFFSET(Assumptions!$B$6,X$1-1,0)*$E698</f>
        <v>0</v>
      </c>
      <c r="Y698" s="21">
        <f ca="1">OFFSET(Assumptions!$B$6,Y$1-1,0)*$E698</f>
        <v>0</v>
      </c>
      <c r="Z698" s="21">
        <f ca="1">OFFSET(Assumptions!$B$6,Z$1-1,0)*$E698</f>
        <v>25360890.601630539</v>
      </c>
      <c r="AA698" s="21">
        <f ca="1">OFFSET(Assumptions!$B$6,AA$1-1,0)*$E698</f>
        <v>25360890.601630539</v>
      </c>
      <c r="AB698" s="21">
        <f ca="1">OFFSET(Assumptions!$B$6,AB$1-1,0)*$E698</f>
        <v>46917647.613016494</v>
      </c>
      <c r="AC698" s="24">
        <f t="shared" si="149"/>
        <v>0</v>
      </c>
      <c r="AD698" s="24">
        <f t="shared" si="151"/>
        <v>0</v>
      </c>
      <c r="AE698" s="24">
        <f t="shared" si="151"/>
        <v>0</v>
      </c>
      <c r="AF698" s="24">
        <f t="shared" si="151"/>
        <v>0</v>
      </c>
      <c r="AG698" s="24">
        <f t="shared" si="151"/>
        <v>0</v>
      </c>
      <c r="AH698" s="24">
        <f t="shared" si="151"/>
        <v>0</v>
      </c>
      <c r="AI698" s="24">
        <f t="shared" si="151"/>
        <v>0</v>
      </c>
      <c r="AJ698" s="24">
        <f t="shared" si="147"/>
        <v>0</v>
      </c>
      <c r="AK698" s="26">
        <f t="shared" ca="1" si="148"/>
        <v>2.1570478451637953E-4</v>
      </c>
      <c r="AL698" s="34">
        <f t="shared" ca="1" si="150"/>
        <v>0.26724245125695045</v>
      </c>
    </row>
    <row r="699" spans="1:38" x14ac:dyDescent="0.25">
      <c r="A699" s="4">
        <f t="shared" si="139"/>
        <v>12</v>
      </c>
      <c r="B699" s="4">
        <f t="shared" si="140"/>
        <v>2014</v>
      </c>
      <c r="C699" s="9">
        <v>41974</v>
      </c>
      <c r="D699" s="12">
        <f ca="1">(1+Returns!E699)*D698</f>
        <v>126560452.62244973</v>
      </c>
      <c r="E699" s="12">
        <f t="shared" ca="1" si="141"/>
        <v>126820957.47415122</v>
      </c>
      <c r="F699" s="12">
        <f t="shared" ca="1" si="142"/>
        <v>126816934.48224247</v>
      </c>
      <c r="G699" s="14">
        <f ca="1">G698*(1+Returns!G699)+AC699</f>
        <v>10190813.038169675</v>
      </c>
      <c r="H699" s="14">
        <f ca="1">H698*(1+Returns!H699)+AD699</f>
        <v>12685985.564364152</v>
      </c>
      <c r="I699" s="14">
        <f ca="1">I698*(1+Returns!I699)+AE699</f>
        <v>6343118.5638039568</v>
      </c>
      <c r="J699" s="14">
        <f ca="1">J698*(1+Returns!J699)+AF699</f>
        <v>0</v>
      </c>
      <c r="K699" s="14">
        <f ca="1">K698*(1+Returns!K699)+AG699</f>
        <v>0</v>
      </c>
      <c r="L699" s="14">
        <f ca="1">L698*(1+Returns!L699)+AH699</f>
        <v>25371920.701323461</v>
      </c>
      <c r="M699" s="14">
        <f ca="1">M698*(1+Returns!M699)+AI699</f>
        <v>25372172.629322223</v>
      </c>
      <c r="N699" s="14">
        <f ca="1">N698*(1+Returns!N699)+AJ699-R699-T699</f>
        <v>46856946.977167763</v>
      </c>
      <c r="O699" s="17">
        <f ca="1">(Assumptions!$B$16 / 252)*F698</f>
        <v>4022.991908752238</v>
      </c>
      <c r="P699" s="17">
        <f t="shared" ca="1" si="143"/>
        <v>4022.991908752243</v>
      </c>
      <c r="Q699" s="16">
        <f t="shared" si="144"/>
        <v>1</v>
      </c>
      <c r="R699" s="17">
        <f t="shared" ca="1" si="145"/>
        <v>80207.882457195243</v>
      </c>
      <c r="S699" s="19">
        <f t="shared" si="146"/>
        <v>0</v>
      </c>
      <c r="T699" s="20">
        <f ca="1">IF(AND(S699=1,F698&gt;D698),[1]Assumptions!$B$19*(F698-D698),0)</f>
        <v>0</v>
      </c>
      <c r="U699" s="21">
        <f ca="1">OFFSET(Assumptions!$B$6,U$1-1,0)*$E699</f>
        <v>10145676.597932098</v>
      </c>
      <c r="V699" s="21">
        <f ca="1">OFFSET(Assumptions!$B$6,V$1-1,0)*$E699</f>
        <v>12682095.747415124</v>
      </c>
      <c r="W699" s="21">
        <f ca="1">OFFSET(Assumptions!$B$6,W$1-1,0)*$E699</f>
        <v>6341047.8737075618</v>
      </c>
      <c r="X699" s="21">
        <f ca="1">OFFSET(Assumptions!$B$6,X$1-1,0)*$E699</f>
        <v>0</v>
      </c>
      <c r="Y699" s="21">
        <f ca="1">OFFSET(Assumptions!$B$6,Y$1-1,0)*$E699</f>
        <v>0</v>
      </c>
      <c r="Z699" s="21">
        <f ca="1">OFFSET(Assumptions!$B$6,Z$1-1,0)*$E699</f>
        <v>25364191.494830247</v>
      </c>
      <c r="AA699" s="21">
        <f ca="1">OFFSET(Assumptions!$B$6,AA$1-1,0)*$E699</f>
        <v>25364191.494830247</v>
      </c>
      <c r="AB699" s="21">
        <f ca="1">OFFSET(Assumptions!$B$6,AB$1-1,0)*$E699</f>
        <v>46923754.265435949</v>
      </c>
      <c r="AC699" s="24">
        <f t="shared" ca="1" si="149"/>
        <v>117868.51489024051</v>
      </c>
      <c r="AD699" s="24">
        <f t="shared" ca="1" si="151"/>
        <v>-24292.476984858513</v>
      </c>
      <c r="AE699" s="24">
        <f t="shared" ca="1" si="151"/>
        <v>-14645.233215019107</v>
      </c>
      <c r="AF699" s="24">
        <f t="shared" ca="1" si="151"/>
        <v>0</v>
      </c>
      <c r="AG699" s="24">
        <f t="shared" ca="1" si="151"/>
        <v>0</v>
      </c>
      <c r="AH699" s="24">
        <f t="shared" ca="1" si="151"/>
        <v>-47582.869310460985</v>
      </c>
      <c r="AI699" s="24">
        <f t="shared" ca="1" si="151"/>
        <v>-52588.762629151344</v>
      </c>
      <c r="AJ699" s="24">
        <f t="shared" ca="1" si="147"/>
        <v>21240.827249249443</v>
      </c>
      <c r="AK699" s="26">
        <f t="shared" ca="1" si="148"/>
        <v>7.3142559622296766E-4</v>
      </c>
      <c r="AL699" s="34">
        <f t="shared" ca="1" si="150"/>
        <v>0.26816934482242005</v>
      </c>
    </row>
    <row r="700" spans="1:38" x14ac:dyDescent="0.25">
      <c r="A700" s="4">
        <f t="shared" si="139"/>
        <v>12</v>
      </c>
      <c r="B700" s="4">
        <f t="shared" si="140"/>
        <v>2014</v>
      </c>
      <c r="C700" s="9">
        <v>41975</v>
      </c>
      <c r="D700" s="12">
        <f ca="1">(1+Returns!E700)*D699</f>
        <v>126613147.33250362</v>
      </c>
      <c r="E700" s="12">
        <f t="shared" ca="1" si="141"/>
        <v>126888136.63060486</v>
      </c>
      <c r="F700" s="12">
        <f t="shared" ca="1" si="142"/>
        <v>126880087.7042681</v>
      </c>
      <c r="G700" s="14">
        <f ca="1">G699*(1+Returns!G700)+AC700</f>
        <v>10207800.794794362</v>
      </c>
      <c r="H700" s="14">
        <f ca="1">H699*(1+Returns!H700)+AD700</f>
        <v>12691517.650475109</v>
      </c>
      <c r="I700" s="14">
        <f ca="1">I699*(1+Returns!I700)+AE700</f>
        <v>6346009.1230350491</v>
      </c>
      <c r="J700" s="14">
        <f ca="1">J699*(1+Returns!J700)+AF700</f>
        <v>0</v>
      </c>
      <c r="K700" s="14">
        <f ca="1">K699*(1+Returns!K700)+AG700</f>
        <v>0</v>
      </c>
      <c r="L700" s="14">
        <f ca="1">L699*(1+Returns!L700)+AH700</f>
        <v>25382934.933054324</v>
      </c>
      <c r="M700" s="14">
        <f ca="1">M699*(1+Returns!M700)+AI700</f>
        <v>25383436.319354564</v>
      </c>
      <c r="N700" s="14">
        <f ca="1">N699*(1+Returns!N700)+AJ700-R700-T700</f>
        <v>46876437.809891447</v>
      </c>
      <c r="O700" s="17">
        <f ca="1">(Assumptions!$B$16 / 252)*F699</f>
        <v>4025.9344280076971</v>
      </c>
      <c r="P700" s="17">
        <f t="shared" ca="1" si="143"/>
        <v>8048.9263367599397</v>
      </c>
      <c r="Q700" s="16">
        <f t="shared" si="144"/>
        <v>0</v>
      </c>
      <c r="R700" s="17">
        <f t="shared" si="145"/>
        <v>0</v>
      </c>
      <c r="S700" s="19">
        <f t="shared" si="146"/>
        <v>0</v>
      </c>
      <c r="T700" s="20">
        <f ca="1">IF(AND(S700=1,F699&gt;D699),[1]Assumptions!$B$19*(F699-D699),0)</f>
        <v>0</v>
      </c>
      <c r="U700" s="21">
        <f ca="1">OFFSET(Assumptions!$B$6,U$1-1,0)*$E700</f>
        <v>10151050.930448389</v>
      </c>
      <c r="V700" s="21">
        <f ca="1">OFFSET(Assumptions!$B$6,V$1-1,0)*$E700</f>
        <v>12688813.663060486</v>
      </c>
      <c r="W700" s="21">
        <f ca="1">OFFSET(Assumptions!$B$6,W$1-1,0)*$E700</f>
        <v>6344406.8315302432</v>
      </c>
      <c r="X700" s="21">
        <f ca="1">OFFSET(Assumptions!$B$6,X$1-1,0)*$E700</f>
        <v>0</v>
      </c>
      <c r="Y700" s="21">
        <f ca="1">OFFSET(Assumptions!$B$6,Y$1-1,0)*$E700</f>
        <v>0</v>
      </c>
      <c r="Z700" s="21">
        <f ca="1">OFFSET(Assumptions!$B$6,Z$1-1,0)*$E700</f>
        <v>25377627.326120973</v>
      </c>
      <c r="AA700" s="21">
        <f ca="1">OFFSET(Assumptions!$B$6,AA$1-1,0)*$E700</f>
        <v>25377627.326120973</v>
      </c>
      <c r="AB700" s="21">
        <f ca="1">OFFSET(Assumptions!$B$6,AB$1-1,0)*$E700</f>
        <v>46948610.553323798</v>
      </c>
      <c r="AC700" s="24">
        <f t="shared" si="149"/>
        <v>0</v>
      </c>
      <c r="AD700" s="24">
        <f t="shared" si="151"/>
        <v>0</v>
      </c>
      <c r="AE700" s="24">
        <f t="shared" si="151"/>
        <v>0</v>
      </c>
      <c r="AF700" s="24">
        <f t="shared" si="151"/>
        <v>0</v>
      </c>
      <c r="AG700" s="24">
        <f t="shared" si="151"/>
        <v>0</v>
      </c>
      <c r="AH700" s="24">
        <f t="shared" si="151"/>
        <v>0</v>
      </c>
      <c r="AI700" s="24">
        <f t="shared" si="151"/>
        <v>0</v>
      </c>
      <c r="AJ700" s="24">
        <f t="shared" si="147"/>
        <v>0</v>
      </c>
      <c r="AK700" s="26">
        <f t="shared" ca="1" si="148"/>
        <v>4.9798729391681285E-4</v>
      </c>
      <c r="AL700" s="34">
        <f t="shared" ca="1" si="150"/>
        <v>0.26880087704267641</v>
      </c>
    </row>
    <row r="701" spans="1:38" x14ac:dyDescent="0.25">
      <c r="A701" s="4">
        <f t="shared" si="139"/>
        <v>12</v>
      </c>
      <c r="B701" s="4">
        <f t="shared" si="140"/>
        <v>2014</v>
      </c>
      <c r="C701" s="9">
        <v>41976</v>
      </c>
      <c r="D701" s="12">
        <f ca="1">(1+Returns!E701)*D700</f>
        <v>126665863.98252697</v>
      </c>
      <c r="E701" s="12">
        <f t="shared" ca="1" si="141"/>
        <v>127031802.58089742</v>
      </c>
      <c r="F701" s="12">
        <f t="shared" ca="1" si="142"/>
        <v>127019725.71526846</v>
      </c>
      <c r="G701" s="14">
        <f ca="1">G700*(1+Returns!G701)+AC701</f>
        <v>10301253.726320807</v>
      </c>
      <c r="H701" s="14">
        <f ca="1">H700*(1+Returns!H701)+AD701</f>
        <v>12697052.14901012</v>
      </c>
      <c r="I701" s="14">
        <f ca="1">I700*(1+Returns!I701)+AE701</f>
        <v>6348900.9994940292</v>
      </c>
      <c r="J701" s="14">
        <f ca="1">J700*(1+Returns!J701)+AF701</f>
        <v>0</v>
      </c>
      <c r="K701" s="14">
        <f ca="1">K700*(1+Returns!K701)+AG701</f>
        <v>0</v>
      </c>
      <c r="L701" s="14">
        <f ca="1">L700*(1+Returns!L701)+AH701</f>
        <v>25393953.946185149</v>
      </c>
      <c r="M701" s="14">
        <f ca="1">M700*(1+Returns!M701)+AI701</f>
        <v>25394705.009775124</v>
      </c>
      <c r="N701" s="14">
        <f ca="1">N700*(1+Returns!N701)+AJ701-R701-T701</f>
        <v>46895936.750112198</v>
      </c>
      <c r="O701" s="17">
        <f ca="1">(Assumptions!$B$16 / 252)*F700</f>
        <v>4027.939292198987</v>
      </c>
      <c r="P701" s="17">
        <f t="shared" ca="1" si="143"/>
        <v>12076.865628958927</v>
      </c>
      <c r="Q701" s="16">
        <f t="shared" si="144"/>
        <v>0</v>
      </c>
      <c r="R701" s="17">
        <f t="shared" si="145"/>
        <v>0</v>
      </c>
      <c r="S701" s="19">
        <f t="shared" si="146"/>
        <v>0</v>
      </c>
      <c r="T701" s="20">
        <f ca="1">IF(AND(S701=1,F700&gt;D700),[1]Assumptions!$B$19*(F700-D700),0)</f>
        <v>0</v>
      </c>
      <c r="U701" s="21">
        <f ca="1">OFFSET(Assumptions!$B$6,U$1-1,0)*$E701</f>
        <v>10162544.206471793</v>
      </c>
      <c r="V701" s="21">
        <f ca="1">OFFSET(Assumptions!$B$6,V$1-1,0)*$E701</f>
        <v>12703180.258089744</v>
      </c>
      <c r="W701" s="21">
        <f ca="1">OFFSET(Assumptions!$B$6,W$1-1,0)*$E701</f>
        <v>6351590.1290448718</v>
      </c>
      <c r="X701" s="21">
        <f ca="1">OFFSET(Assumptions!$B$6,X$1-1,0)*$E701</f>
        <v>0</v>
      </c>
      <c r="Y701" s="21">
        <f ca="1">OFFSET(Assumptions!$B$6,Y$1-1,0)*$E701</f>
        <v>0</v>
      </c>
      <c r="Z701" s="21">
        <f ca="1">OFFSET(Assumptions!$B$6,Z$1-1,0)*$E701</f>
        <v>25406360.516179487</v>
      </c>
      <c r="AA701" s="21">
        <f ca="1">OFFSET(Assumptions!$B$6,AA$1-1,0)*$E701</f>
        <v>25406360.516179487</v>
      </c>
      <c r="AB701" s="21">
        <f ca="1">OFFSET(Assumptions!$B$6,AB$1-1,0)*$E701</f>
        <v>47001766.954932041</v>
      </c>
      <c r="AC701" s="24">
        <f t="shared" si="149"/>
        <v>0</v>
      </c>
      <c r="AD701" s="24">
        <f t="shared" si="151"/>
        <v>0</v>
      </c>
      <c r="AE701" s="24">
        <f t="shared" si="151"/>
        <v>0</v>
      </c>
      <c r="AF701" s="24">
        <f t="shared" si="151"/>
        <v>0</v>
      </c>
      <c r="AG701" s="24">
        <f t="shared" si="151"/>
        <v>0</v>
      </c>
      <c r="AH701" s="24">
        <f t="shared" si="151"/>
        <v>0</v>
      </c>
      <c r="AI701" s="24">
        <f t="shared" si="151"/>
        <v>0</v>
      </c>
      <c r="AJ701" s="24">
        <f t="shared" si="147"/>
        <v>0</v>
      </c>
      <c r="AK701" s="26">
        <f t="shared" ca="1" si="148"/>
        <v>1.1005510283523812E-3</v>
      </c>
      <c r="AL701" s="34">
        <f t="shared" ca="1" si="150"/>
        <v>0.27019725715268006</v>
      </c>
    </row>
    <row r="702" spans="1:38" x14ac:dyDescent="0.25">
      <c r="A702" s="4">
        <f t="shared" si="139"/>
        <v>12</v>
      </c>
      <c r="B702" s="4">
        <f t="shared" si="140"/>
        <v>2014</v>
      </c>
      <c r="C702" s="9">
        <v>41977</v>
      </c>
      <c r="D702" s="12">
        <f ca="1">(1+Returns!E702)*D701</f>
        <v>126718738.11412919</v>
      </c>
      <c r="E702" s="12">
        <f t="shared" ca="1" si="141"/>
        <v>127321233.92157602</v>
      </c>
      <c r="F702" s="12">
        <f t="shared" ca="1" si="142"/>
        <v>127305124.68370214</v>
      </c>
      <c r="G702" s="14">
        <f ca="1">G701*(1+Returns!G702)+AC702</f>
        <v>10540321.551098207</v>
      </c>
      <c r="H702" s="14">
        <f ca="1">H701*(1+Returns!H702)+AD702</f>
        <v>12702603.255675074</v>
      </c>
      <c r="I702" s="14">
        <f ca="1">I701*(1+Returns!I702)+AE702</f>
        <v>6351801.5929564647</v>
      </c>
      <c r="J702" s="14">
        <f ca="1">J701*(1+Returns!J702)+AF702</f>
        <v>0</v>
      </c>
      <c r="K702" s="14">
        <f ca="1">K701*(1+Returns!K702)+AG702</f>
        <v>0</v>
      </c>
      <c r="L702" s="14">
        <f ca="1">L701*(1+Returns!L702)+AH702</f>
        <v>25405006.010711972</v>
      </c>
      <c r="M702" s="14">
        <f ca="1">M701*(1+Returns!M702)+AI702</f>
        <v>25406007.576479331</v>
      </c>
      <c r="N702" s="14">
        <f ca="1">N701*(1+Returns!N702)+AJ702-R702-T702</f>
        <v>46915493.934654973</v>
      </c>
      <c r="O702" s="17">
        <f ca="1">(Assumptions!$B$16 / 252)*F701</f>
        <v>4032.3722449291572</v>
      </c>
      <c r="P702" s="17">
        <f t="shared" ca="1" si="143"/>
        <v>16109.237873888083</v>
      </c>
      <c r="Q702" s="16">
        <f t="shared" si="144"/>
        <v>0</v>
      </c>
      <c r="R702" s="17">
        <f t="shared" si="145"/>
        <v>0</v>
      </c>
      <c r="S702" s="19">
        <f t="shared" si="146"/>
        <v>0</v>
      </c>
      <c r="T702" s="20">
        <f ca="1">IF(AND(S702=1,F701&gt;D701),[1]Assumptions!$B$19*(F701-D701),0)</f>
        <v>0</v>
      </c>
      <c r="U702" s="21">
        <f ca="1">OFFSET(Assumptions!$B$6,U$1-1,0)*$E702</f>
        <v>10185698.713726083</v>
      </c>
      <c r="V702" s="21">
        <f ca="1">OFFSET(Assumptions!$B$6,V$1-1,0)*$E702</f>
        <v>12732123.392157603</v>
      </c>
      <c r="W702" s="21">
        <f ca="1">OFFSET(Assumptions!$B$6,W$1-1,0)*$E702</f>
        <v>6366061.6960788015</v>
      </c>
      <c r="X702" s="21">
        <f ca="1">OFFSET(Assumptions!$B$6,X$1-1,0)*$E702</f>
        <v>0</v>
      </c>
      <c r="Y702" s="21">
        <f ca="1">OFFSET(Assumptions!$B$6,Y$1-1,0)*$E702</f>
        <v>0</v>
      </c>
      <c r="Z702" s="21">
        <f ca="1">OFFSET(Assumptions!$B$6,Z$1-1,0)*$E702</f>
        <v>25464246.784315206</v>
      </c>
      <c r="AA702" s="21">
        <f ca="1">OFFSET(Assumptions!$B$6,AA$1-1,0)*$E702</f>
        <v>25464246.784315206</v>
      </c>
      <c r="AB702" s="21">
        <f ca="1">OFFSET(Assumptions!$B$6,AB$1-1,0)*$E702</f>
        <v>47108856.550983131</v>
      </c>
      <c r="AC702" s="24">
        <f t="shared" si="149"/>
        <v>0</v>
      </c>
      <c r="AD702" s="24">
        <f t="shared" si="151"/>
        <v>0</v>
      </c>
      <c r="AE702" s="24">
        <f t="shared" si="151"/>
        <v>0</v>
      </c>
      <c r="AF702" s="24">
        <f t="shared" si="151"/>
        <v>0</v>
      </c>
      <c r="AG702" s="24">
        <f t="shared" si="151"/>
        <v>0</v>
      </c>
      <c r="AH702" s="24">
        <f t="shared" si="151"/>
        <v>0</v>
      </c>
      <c r="AI702" s="24">
        <f t="shared" si="151"/>
        <v>0</v>
      </c>
      <c r="AJ702" s="24">
        <f t="shared" si="147"/>
        <v>0</v>
      </c>
      <c r="AK702" s="26">
        <f t="shared" ca="1" si="148"/>
        <v>2.2468869841008043E-3</v>
      </c>
      <c r="AL702" s="34">
        <f t="shared" ca="1" si="150"/>
        <v>0.27305124683701698</v>
      </c>
    </row>
    <row r="703" spans="1:38" x14ac:dyDescent="0.25">
      <c r="A703" s="4">
        <f t="shared" si="139"/>
        <v>12</v>
      </c>
      <c r="B703" s="4">
        <f t="shared" si="140"/>
        <v>2014</v>
      </c>
      <c r="C703" s="9">
        <v>41978</v>
      </c>
      <c r="D703" s="12">
        <f ca="1">(1+Returns!E703)*D702</f>
        <v>126773893.71208073</v>
      </c>
      <c r="E703" s="12">
        <f t="shared" ca="1" si="141"/>
        <v>127042853.27915168</v>
      </c>
      <c r="F703" s="12">
        <f t="shared" ca="1" si="142"/>
        <v>127022702.60874815</v>
      </c>
      <c r="G703" s="14">
        <f ca="1">G702*(1+Returns!G703)+AC703</f>
        <v>10209407.469205739</v>
      </c>
      <c r="H703" s="14">
        <f ca="1">H702*(1+Returns!H703)+AD703</f>
        <v>12708393.400932364</v>
      </c>
      <c r="I703" s="14">
        <f ca="1">I702*(1+Returns!I703)+AE703</f>
        <v>6354826.8384447973</v>
      </c>
      <c r="J703" s="14">
        <f ca="1">J702*(1+Returns!J703)+AF703</f>
        <v>0</v>
      </c>
      <c r="K703" s="14">
        <f ca="1">K702*(1+Returns!K703)+AG703</f>
        <v>0</v>
      </c>
      <c r="L703" s="14">
        <f ca="1">L702*(1+Returns!L703)+AH703</f>
        <v>25416534.089330941</v>
      </c>
      <c r="M703" s="14">
        <f ca="1">M702*(1+Returns!M703)+AI703</f>
        <v>25417796.454500783</v>
      </c>
      <c r="N703" s="14">
        <f ca="1">N702*(1+Returns!N703)+AJ703-R703-T703</f>
        <v>46935895.026737057</v>
      </c>
      <c r="O703" s="17">
        <f ca="1">(Assumptions!$B$16 / 252)*F702</f>
        <v>4041.4325296413376</v>
      </c>
      <c r="P703" s="17">
        <f t="shared" ca="1" si="143"/>
        <v>20150.670403529421</v>
      </c>
      <c r="Q703" s="16">
        <f t="shared" si="144"/>
        <v>0</v>
      </c>
      <c r="R703" s="17">
        <f t="shared" si="145"/>
        <v>0</v>
      </c>
      <c r="S703" s="19">
        <f t="shared" si="146"/>
        <v>0</v>
      </c>
      <c r="T703" s="20">
        <f ca="1">IF(AND(S703=1,F702&gt;D702),[1]Assumptions!$B$19*(F702-D702),0)</f>
        <v>0</v>
      </c>
      <c r="U703" s="21">
        <f ca="1">OFFSET(Assumptions!$B$6,U$1-1,0)*$E703</f>
        <v>10163428.262332134</v>
      </c>
      <c r="V703" s="21">
        <f ca="1">OFFSET(Assumptions!$B$6,V$1-1,0)*$E703</f>
        <v>12704285.327915169</v>
      </c>
      <c r="W703" s="21">
        <f ca="1">OFFSET(Assumptions!$B$6,W$1-1,0)*$E703</f>
        <v>6352142.6639575846</v>
      </c>
      <c r="X703" s="21">
        <f ca="1">OFFSET(Assumptions!$B$6,X$1-1,0)*$E703</f>
        <v>0</v>
      </c>
      <c r="Y703" s="21">
        <f ca="1">OFFSET(Assumptions!$B$6,Y$1-1,0)*$E703</f>
        <v>0</v>
      </c>
      <c r="Z703" s="21">
        <f ca="1">OFFSET(Assumptions!$B$6,Z$1-1,0)*$E703</f>
        <v>25408570.655830339</v>
      </c>
      <c r="AA703" s="21">
        <f ca="1">OFFSET(Assumptions!$B$6,AA$1-1,0)*$E703</f>
        <v>25408570.655830339</v>
      </c>
      <c r="AB703" s="21">
        <f ca="1">OFFSET(Assumptions!$B$6,AB$1-1,0)*$E703</f>
        <v>47005855.713286117</v>
      </c>
      <c r="AC703" s="24">
        <f t="shared" si="149"/>
        <v>0</v>
      </c>
      <c r="AD703" s="24">
        <f t="shared" si="151"/>
        <v>0</v>
      </c>
      <c r="AE703" s="24">
        <f t="shared" si="151"/>
        <v>0</v>
      </c>
      <c r="AF703" s="24">
        <f t="shared" si="151"/>
        <v>0</v>
      </c>
      <c r="AG703" s="24">
        <f t="shared" si="151"/>
        <v>0</v>
      </c>
      <c r="AH703" s="24">
        <f t="shared" si="151"/>
        <v>0</v>
      </c>
      <c r="AI703" s="24">
        <f t="shared" si="151"/>
        <v>0</v>
      </c>
      <c r="AJ703" s="24">
        <f t="shared" si="147"/>
        <v>0</v>
      </c>
      <c r="AK703" s="26">
        <f t="shared" ca="1" si="148"/>
        <v>-2.2184658760256992E-3</v>
      </c>
      <c r="AL703" s="34">
        <f t="shared" ca="1" si="150"/>
        <v>0.27022702608747706</v>
      </c>
    </row>
    <row r="704" spans="1:38" x14ac:dyDescent="0.25">
      <c r="A704" s="4">
        <f t="shared" si="139"/>
        <v>12</v>
      </c>
      <c r="B704" s="4">
        <f t="shared" si="140"/>
        <v>2014</v>
      </c>
      <c r="C704" s="9">
        <v>41981</v>
      </c>
      <c r="D704" s="12">
        <f ca="1">(1+Returns!E704)*D703</f>
        <v>126829073.31705785</v>
      </c>
      <c r="E704" s="12">
        <f t="shared" ca="1" si="141"/>
        <v>127105557.82515174</v>
      </c>
      <c r="F704" s="12">
        <f t="shared" ca="1" si="142"/>
        <v>127081374.68799873</v>
      </c>
      <c r="G704" s="14">
        <f ca="1">G703*(1+Returns!G704)+AC704</f>
        <v>10219554.922832547</v>
      </c>
      <c r="H704" s="14">
        <f ca="1">H703*(1+Returns!H704)+AD704</f>
        <v>12714186.185474014</v>
      </c>
      <c r="I704" s="14">
        <f ca="1">I703*(1+Returns!I704)+AE704</f>
        <v>6357853.5248015402</v>
      </c>
      <c r="J704" s="14">
        <f ca="1">J703*(1+Returns!J704)+AF704</f>
        <v>0</v>
      </c>
      <c r="K704" s="14">
        <f ca="1">K703*(1+Returns!K704)+AG704</f>
        <v>0</v>
      </c>
      <c r="L704" s="14">
        <f ca="1">L703*(1+Returns!L704)+AH704</f>
        <v>25428067.399068397</v>
      </c>
      <c r="M704" s="14">
        <f ca="1">M703*(1+Returns!M704)+AI704</f>
        <v>25429590.802789241</v>
      </c>
      <c r="N704" s="14">
        <f ca="1">N703*(1+Returns!N704)+AJ704-R704-T704</f>
        <v>46956304.990185998</v>
      </c>
      <c r="O704" s="17">
        <f ca="1">(Assumptions!$B$16 / 252)*F703</f>
        <v>4032.4667494840683</v>
      </c>
      <c r="P704" s="17">
        <f t="shared" ca="1" si="143"/>
        <v>24183.137153013489</v>
      </c>
      <c r="Q704" s="16">
        <f t="shared" si="144"/>
        <v>0</v>
      </c>
      <c r="R704" s="17">
        <f t="shared" si="145"/>
        <v>0</v>
      </c>
      <c r="S704" s="19">
        <f t="shared" si="146"/>
        <v>0</v>
      </c>
      <c r="T704" s="20">
        <f ca="1">IF(AND(S704=1,F703&gt;D703),[1]Assumptions!$B$19*(F703-D703),0)</f>
        <v>0</v>
      </c>
      <c r="U704" s="21">
        <f ca="1">OFFSET(Assumptions!$B$6,U$1-1,0)*$E704</f>
        <v>10168444.626012139</v>
      </c>
      <c r="V704" s="21">
        <f ca="1">OFFSET(Assumptions!$B$6,V$1-1,0)*$E704</f>
        <v>12710555.782515176</v>
      </c>
      <c r="W704" s="21">
        <f ca="1">OFFSET(Assumptions!$B$6,W$1-1,0)*$E704</f>
        <v>6355277.8912575878</v>
      </c>
      <c r="X704" s="21">
        <f ca="1">OFFSET(Assumptions!$B$6,X$1-1,0)*$E704</f>
        <v>0</v>
      </c>
      <c r="Y704" s="21">
        <f ca="1">OFFSET(Assumptions!$B$6,Y$1-1,0)*$E704</f>
        <v>0</v>
      </c>
      <c r="Z704" s="21">
        <f ca="1">OFFSET(Assumptions!$B$6,Z$1-1,0)*$E704</f>
        <v>25421111.565030351</v>
      </c>
      <c r="AA704" s="21">
        <f ca="1">OFFSET(Assumptions!$B$6,AA$1-1,0)*$E704</f>
        <v>25421111.565030351</v>
      </c>
      <c r="AB704" s="21">
        <f ca="1">OFFSET(Assumptions!$B$6,AB$1-1,0)*$E704</f>
        <v>47029056.39530614</v>
      </c>
      <c r="AC704" s="24">
        <f t="shared" si="149"/>
        <v>0</v>
      </c>
      <c r="AD704" s="24">
        <f t="shared" si="151"/>
        <v>0</v>
      </c>
      <c r="AE704" s="24">
        <f t="shared" si="151"/>
        <v>0</v>
      </c>
      <c r="AF704" s="24">
        <f t="shared" si="151"/>
        <v>0</v>
      </c>
      <c r="AG704" s="24">
        <f t="shared" si="151"/>
        <v>0</v>
      </c>
      <c r="AH704" s="24">
        <f t="shared" si="151"/>
        <v>0</v>
      </c>
      <c r="AI704" s="24">
        <f t="shared" si="151"/>
        <v>0</v>
      </c>
      <c r="AJ704" s="24">
        <f t="shared" si="147"/>
        <v>0</v>
      </c>
      <c r="AK704" s="26">
        <f t="shared" ca="1" si="148"/>
        <v>4.6190230600973159E-4</v>
      </c>
      <c r="AL704" s="34">
        <f t="shared" ca="1" si="150"/>
        <v>0.27081374687998272</v>
      </c>
    </row>
    <row r="705" spans="1:38" x14ac:dyDescent="0.25">
      <c r="A705" s="4">
        <f t="shared" si="139"/>
        <v>12</v>
      </c>
      <c r="B705" s="4">
        <f t="shared" si="140"/>
        <v>2014</v>
      </c>
      <c r="C705" s="9">
        <v>41982</v>
      </c>
      <c r="D705" s="12">
        <f ca="1">(1+Returns!E705)*D704</f>
        <v>126884276.93950982</v>
      </c>
      <c r="E705" s="12">
        <f t="shared" ca="1" si="141"/>
        <v>127130399.07106072</v>
      </c>
      <c r="F705" s="12">
        <f t="shared" ca="1" si="142"/>
        <v>127102181.60455252</v>
      </c>
      <c r="G705" s="14">
        <f ca="1">G704*(1+Returns!G705)+AC705</f>
        <v>10191815.412804117</v>
      </c>
      <c r="H705" s="14">
        <f ca="1">H704*(1+Returns!H705)+AD705</f>
        <v>12719981.610503072</v>
      </c>
      <c r="I705" s="14">
        <f ca="1">I704*(1+Returns!I705)+AE705</f>
        <v>6360881.6527129523</v>
      </c>
      <c r="J705" s="14">
        <f ca="1">J704*(1+Returns!J705)+AF705</f>
        <v>0</v>
      </c>
      <c r="K705" s="14">
        <f ca="1">K704*(1+Returns!K705)+AG705</f>
        <v>0</v>
      </c>
      <c r="L705" s="14">
        <f ca="1">L704*(1+Returns!L705)+AH705</f>
        <v>25439605.942298077</v>
      </c>
      <c r="M705" s="14">
        <f ca="1">M704*(1+Returns!M705)+AI705</f>
        <v>25441390.623883013</v>
      </c>
      <c r="N705" s="14">
        <f ca="1">N704*(1+Returns!N705)+AJ705-R705-T705</f>
        <v>46976723.828859493</v>
      </c>
      <c r="O705" s="17">
        <f ca="1">(Assumptions!$B$16 / 252)*F704</f>
        <v>4034.3293551745628</v>
      </c>
      <c r="P705" s="17">
        <f t="shared" ca="1" si="143"/>
        <v>28217.466508188052</v>
      </c>
      <c r="Q705" s="16">
        <f t="shared" si="144"/>
        <v>0</v>
      </c>
      <c r="R705" s="17">
        <f t="shared" si="145"/>
        <v>0</v>
      </c>
      <c r="S705" s="19">
        <f t="shared" si="146"/>
        <v>0</v>
      </c>
      <c r="T705" s="20">
        <f ca="1">IF(AND(S705=1,F704&gt;D704),[1]Assumptions!$B$19*(F704-D704),0)</f>
        <v>0</v>
      </c>
      <c r="U705" s="21">
        <f ca="1">OFFSET(Assumptions!$B$6,U$1-1,0)*$E705</f>
        <v>10170431.925684858</v>
      </c>
      <c r="V705" s="21">
        <f ca="1">OFFSET(Assumptions!$B$6,V$1-1,0)*$E705</f>
        <v>12713039.907106072</v>
      </c>
      <c r="W705" s="21">
        <f ca="1">OFFSET(Assumptions!$B$6,W$1-1,0)*$E705</f>
        <v>6356519.9535530359</v>
      </c>
      <c r="X705" s="21">
        <f ca="1">OFFSET(Assumptions!$B$6,X$1-1,0)*$E705</f>
        <v>0</v>
      </c>
      <c r="Y705" s="21">
        <f ca="1">OFFSET(Assumptions!$B$6,Y$1-1,0)*$E705</f>
        <v>0</v>
      </c>
      <c r="Z705" s="21">
        <f ca="1">OFFSET(Assumptions!$B$6,Z$1-1,0)*$E705</f>
        <v>25426079.814212143</v>
      </c>
      <c r="AA705" s="21">
        <f ca="1">OFFSET(Assumptions!$B$6,AA$1-1,0)*$E705</f>
        <v>25426079.814212143</v>
      </c>
      <c r="AB705" s="21">
        <f ca="1">OFFSET(Assumptions!$B$6,AB$1-1,0)*$E705</f>
        <v>47038247.656292468</v>
      </c>
      <c r="AC705" s="24">
        <f t="shared" si="149"/>
        <v>0</v>
      </c>
      <c r="AD705" s="24">
        <f t="shared" si="151"/>
        <v>0</v>
      </c>
      <c r="AE705" s="24">
        <f t="shared" si="151"/>
        <v>0</v>
      </c>
      <c r="AF705" s="24">
        <f t="shared" si="151"/>
        <v>0</v>
      </c>
      <c r="AG705" s="24">
        <f t="shared" ref="AG705:AI768" si="152">IF($Q705=1,Y704-K704,0)</f>
        <v>0</v>
      </c>
      <c r="AH705" s="24">
        <f t="shared" si="152"/>
        <v>0</v>
      </c>
      <c r="AI705" s="24">
        <f t="shared" si="152"/>
        <v>0</v>
      </c>
      <c r="AJ705" s="24">
        <f t="shared" si="147"/>
        <v>0</v>
      </c>
      <c r="AK705" s="26">
        <f t="shared" ca="1" si="148"/>
        <v>1.6372907992923125E-4</v>
      </c>
      <c r="AL705" s="34">
        <f t="shared" ca="1" si="150"/>
        <v>0.27102181604552089</v>
      </c>
    </row>
    <row r="706" spans="1:38" x14ac:dyDescent="0.25">
      <c r="A706" s="4">
        <f t="shared" si="139"/>
        <v>12</v>
      </c>
      <c r="B706" s="4">
        <f t="shared" si="140"/>
        <v>2014</v>
      </c>
      <c r="C706" s="9">
        <v>41983</v>
      </c>
      <c r="D706" s="12">
        <f ca="1">(1+Returns!E706)*D705</f>
        <v>126939414.50205389</v>
      </c>
      <c r="E706" s="12">
        <f t="shared" ca="1" si="141"/>
        <v>127126741.91524893</v>
      </c>
      <c r="F706" s="12">
        <f t="shared" ca="1" si="142"/>
        <v>127094489.45884854</v>
      </c>
      <c r="G706" s="14">
        <f ca="1">G705*(1+Returns!G706)+AC706</f>
        <v>10135639.477899659</v>
      </c>
      <c r="H706" s="14">
        <f ca="1">H705*(1+Returns!H706)+AD706</f>
        <v>12725770.243236251</v>
      </c>
      <c r="I706" s="14">
        <f ca="1">I705*(1+Returns!I706)+AE706</f>
        <v>6363906.305843628</v>
      </c>
      <c r="J706" s="14">
        <f ca="1">J705*(1+Returns!J706)+AF706</f>
        <v>0</v>
      </c>
      <c r="K706" s="14">
        <f ca="1">K705*(1+Returns!K706)+AG706</f>
        <v>0</v>
      </c>
      <c r="L706" s="14">
        <f ca="1">L705*(1+Returns!L706)+AH706</f>
        <v>25451130.933871958</v>
      </c>
      <c r="M706" s="14">
        <f ca="1">M705*(1+Returns!M706)+AI706</f>
        <v>25453176.731345639</v>
      </c>
      <c r="N706" s="14">
        <f ca="1">N705*(1+Returns!N706)+AJ706-R706-T706</f>
        <v>46997118.223051786</v>
      </c>
      <c r="O706" s="17">
        <f ca="1">(Assumptions!$B$16 / 252)*F705</f>
        <v>4034.9898922080165</v>
      </c>
      <c r="P706" s="17">
        <f t="shared" ca="1" si="143"/>
        <v>32252.45640039607</v>
      </c>
      <c r="Q706" s="16">
        <f t="shared" si="144"/>
        <v>0</v>
      </c>
      <c r="R706" s="17">
        <f t="shared" si="145"/>
        <v>0</v>
      </c>
      <c r="S706" s="19">
        <f t="shared" si="146"/>
        <v>0</v>
      </c>
      <c r="T706" s="20">
        <f ca="1">IF(AND(S706=1,F705&gt;D705),[1]Assumptions!$B$19*(F705-D705),0)</f>
        <v>0</v>
      </c>
      <c r="U706" s="21">
        <f ca="1">OFFSET(Assumptions!$B$6,U$1-1,0)*$E706</f>
        <v>10170139.353219915</v>
      </c>
      <c r="V706" s="21">
        <f ca="1">OFFSET(Assumptions!$B$6,V$1-1,0)*$E706</f>
        <v>12712674.191524893</v>
      </c>
      <c r="W706" s="21">
        <f ca="1">OFFSET(Assumptions!$B$6,W$1-1,0)*$E706</f>
        <v>6356337.0957624465</v>
      </c>
      <c r="X706" s="21">
        <f ca="1">OFFSET(Assumptions!$B$6,X$1-1,0)*$E706</f>
        <v>0</v>
      </c>
      <c r="Y706" s="21">
        <f ca="1">OFFSET(Assumptions!$B$6,Y$1-1,0)*$E706</f>
        <v>0</v>
      </c>
      <c r="Z706" s="21">
        <f ca="1">OFFSET(Assumptions!$B$6,Z$1-1,0)*$E706</f>
        <v>25425348.383049786</v>
      </c>
      <c r="AA706" s="21">
        <f ca="1">OFFSET(Assumptions!$B$6,AA$1-1,0)*$E706</f>
        <v>25425348.383049786</v>
      </c>
      <c r="AB706" s="21">
        <f ca="1">OFFSET(Assumptions!$B$6,AB$1-1,0)*$E706</f>
        <v>47036894.508642107</v>
      </c>
      <c r="AC706" s="24">
        <f t="shared" si="149"/>
        <v>0</v>
      </c>
      <c r="AD706" s="24">
        <f t="shared" ref="AD706:AI769" si="153">IF($Q706=1,V705-H705,0)</f>
        <v>0</v>
      </c>
      <c r="AE706" s="24">
        <f t="shared" si="153"/>
        <v>0</v>
      </c>
      <c r="AF706" s="24">
        <f t="shared" si="153"/>
        <v>0</v>
      </c>
      <c r="AG706" s="24">
        <f t="shared" si="152"/>
        <v>0</v>
      </c>
      <c r="AH706" s="24">
        <f t="shared" si="152"/>
        <v>0</v>
      </c>
      <c r="AI706" s="24">
        <f t="shared" si="152"/>
        <v>0</v>
      </c>
      <c r="AJ706" s="24">
        <f t="shared" si="147"/>
        <v>0</v>
      </c>
      <c r="AK706" s="26">
        <f t="shared" ca="1" si="148"/>
        <v>-6.0519383749957356E-5</v>
      </c>
      <c r="AL706" s="34">
        <f t="shared" ca="1" si="150"/>
        <v>0.27094489458848114</v>
      </c>
    </row>
    <row r="707" spans="1:38" x14ac:dyDescent="0.25">
      <c r="A707" s="4">
        <f t="shared" si="139"/>
        <v>12</v>
      </c>
      <c r="B707" s="4">
        <f t="shared" si="140"/>
        <v>2014</v>
      </c>
      <c r="C707" s="9">
        <v>41984</v>
      </c>
      <c r="D707" s="12">
        <f ca="1">(1+Returns!E707)*D706</f>
        <v>126994576.02462576</v>
      </c>
      <c r="E707" s="12">
        <f t="shared" ca="1" si="141"/>
        <v>127266870.8035153</v>
      </c>
      <c r="F707" s="12">
        <f t="shared" ca="1" si="142"/>
        <v>127230583.60141779</v>
      </c>
      <c r="G707" s="14">
        <f ca="1">G706*(1+Returns!G707)+AC707</f>
        <v>10223225.979238106</v>
      </c>
      <c r="H707" s="14">
        <f ca="1">H706*(1+Returns!H707)+AD707</f>
        <v>12731561.51027111</v>
      </c>
      <c r="I707" s="14">
        <f ca="1">I706*(1+Returns!I707)+AE707</f>
        <v>6366932.3972224994</v>
      </c>
      <c r="J707" s="14">
        <f ca="1">J706*(1+Returns!J707)+AF707</f>
        <v>0</v>
      </c>
      <c r="K707" s="14">
        <f ca="1">K706*(1+Returns!K707)+AG707</f>
        <v>0</v>
      </c>
      <c r="L707" s="14">
        <f ca="1">L706*(1+Returns!L707)+AH707</f>
        <v>25462661.14665214</v>
      </c>
      <c r="M707" s="14">
        <f ca="1">M706*(1+Returns!M707)+AI707</f>
        <v>25464968.298900098</v>
      </c>
      <c r="N707" s="14">
        <f ca="1">N706*(1+Returns!N707)+AJ707-R707-T707</f>
        <v>47017521.471231341</v>
      </c>
      <c r="O707" s="17">
        <f ca="1">(Assumptions!$B$16 / 252)*F706</f>
        <v>4034.7456971063025</v>
      </c>
      <c r="P707" s="17">
        <f t="shared" ca="1" si="143"/>
        <v>36287.20209750237</v>
      </c>
      <c r="Q707" s="16">
        <f t="shared" si="144"/>
        <v>0</v>
      </c>
      <c r="R707" s="17">
        <f t="shared" si="145"/>
        <v>0</v>
      </c>
      <c r="S707" s="19">
        <f t="shared" si="146"/>
        <v>0</v>
      </c>
      <c r="T707" s="20">
        <f ca="1">IF(AND(S707=1,F706&gt;D706),[1]Assumptions!$B$19*(F706-D706),0)</f>
        <v>0</v>
      </c>
      <c r="U707" s="21">
        <f ca="1">OFFSET(Assumptions!$B$6,U$1-1,0)*$E707</f>
        <v>10181349.664281225</v>
      </c>
      <c r="V707" s="21">
        <f ca="1">OFFSET(Assumptions!$B$6,V$1-1,0)*$E707</f>
        <v>12726687.080351532</v>
      </c>
      <c r="W707" s="21">
        <f ca="1">OFFSET(Assumptions!$B$6,W$1-1,0)*$E707</f>
        <v>6363343.5401757658</v>
      </c>
      <c r="X707" s="21">
        <f ca="1">OFFSET(Assumptions!$B$6,X$1-1,0)*$E707</f>
        <v>0</v>
      </c>
      <c r="Y707" s="21">
        <f ca="1">OFFSET(Assumptions!$B$6,Y$1-1,0)*$E707</f>
        <v>0</v>
      </c>
      <c r="Z707" s="21">
        <f ca="1">OFFSET(Assumptions!$B$6,Z$1-1,0)*$E707</f>
        <v>25453374.160703063</v>
      </c>
      <c r="AA707" s="21">
        <f ca="1">OFFSET(Assumptions!$B$6,AA$1-1,0)*$E707</f>
        <v>25453374.160703063</v>
      </c>
      <c r="AB707" s="21">
        <f ca="1">OFFSET(Assumptions!$B$6,AB$1-1,0)*$E707</f>
        <v>47088742.197300658</v>
      </c>
      <c r="AC707" s="24">
        <f t="shared" si="149"/>
        <v>0</v>
      </c>
      <c r="AD707" s="24">
        <f t="shared" si="153"/>
        <v>0</v>
      </c>
      <c r="AE707" s="24">
        <f t="shared" si="153"/>
        <v>0</v>
      </c>
      <c r="AF707" s="24">
        <f t="shared" si="153"/>
        <v>0</v>
      </c>
      <c r="AG707" s="24">
        <f t="shared" si="152"/>
        <v>0</v>
      </c>
      <c r="AH707" s="24">
        <f t="shared" si="152"/>
        <v>0</v>
      </c>
      <c r="AI707" s="24">
        <f t="shared" si="152"/>
        <v>0</v>
      </c>
      <c r="AJ707" s="24">
        <f t="shared" si="147"/>
        <v>0</v>
      </c>
      <c r="AK707" s="26">
        <f t="shared" ca="1" si="148"/>
        <v>1.0708107263244226E-3</v>
      </c>
      <c r="AL707" s="34">
        <f t="shared" ca="1" si="150"/>
        <v>0.27230583601417369</v>
      </c>
    </row>
    <row r="708" spans="1:38" x14ac:dyDescent="0.25">
      <c r="A708" s="4">
        <f t="shared" ref="A708:A771" si="154">MONTH(C708)</f>
        <v>12</v>
      </c>
      <c r="B708" s="4">
        <f t="shared" ref="B708:B771" si="155">YEAR(C708)</f>
        <v>2014</v>
      </c>
      <c r="C708" s="9">
        <v>41985</v>
      </c>
      <c r="D708" s="12">
        <f ca="1">(1+Returns!E708)*D707</f>
        <v>127049851.68378623</v>
      </c>
      <c r="E708" s="12">
        <f t="shared" ref="E708:E771" ca="1" si="156">SUM(G708:N708)</f>
        <v>127268725.9931213</v>
      </c>
      <c r="F708" s="12">
        <f t="shared" ref="F708:F771" ca="1" si="157">E708-P708</f>
        <v>127228399.72487772</v>
      </c>
      <c r="G708" s="14">
        <f ca="1">G707*(1+Returns!G708)+AC708</f>
        <v>10172429.435370749</v>
      </c>
      <c r="H708" s="14">
        <f ca="1">H707*(1+Returns!H708)+AD708</f>
        <v>12737364.855381779</v>
      </c>
      <c r="I708" s="14">
        <f ca="1">I707*(1+Returns!I708)+AE708</f>
        <v>6369964.8492327407</v>
      </c>
      <c r="J708" s="14">
        <f ca="1">J707*(1+Returns!J708)+AF708</f>
        <v>0</v>
      </c>
      <c r="K708" s="14">
        <f ca="1">K707*(1+Returns!K708)+AG708</f>
        <v>0</v>
      </c>
      <c r="L708" s="14">
        <f ca="1">L707*(1+Returns!L708)+AH708</f>
        <v>25474215.387553439</v>
      </c>
      <c r="M708" s="14">
        <f ca="1">M707*(1+Returns!M708)+AI708</f>
        <v>25476784.535835087</v>
      </c>
      <c r="N708" s="14">
        <f ca="1">N707*(1+Returns!N708)+AJ708-R708-T708</f>
        <v>47037966.929747492</v>
      </c>
      <c r="O708" s="17">
        <f ca="1">(Assumptions!$B$16 / 252)*F707</f>
        <v>4039.0661460767551</v>
      </c>
      <c r="P708" s="17">
        <f t="shared" ca="1" si="143"/>
        <v>40326.268243579121</v>
      </c>
      <c r="Q708" s="16">
        <f t="shared" si="144"/>
        <v>0</v>
      </c>
      <c r="R708" s="17">
        <f t="shared" si="145"/>
        <v>0</v>
      </c>
      <c r="S708" s="19">
        <f t="shared" si="146"/>
        <v>0</v>
      </c>
      <c r="T708" s="20">
        <f ca="1">IF(AND(S708=1,F707&gt;D707),[1]Assumptions!$B$19*(F707-D707),0)</f>
        <v>0</v>
      </c>
      <c r="U708" s="21">
        <f ca="1">OFFSET(Assumptions!$B$6,U$1-1,0)*$E708</f>
        <v>10181498.079449704</v>
      </c>
      <c r="V708" s="21">
        <f ca="1">OFFSET(Assumptions!$B$6,V$1-1,0)*$E708</f>
        <v>12726872.59931213</v>
      </c>
      <c r="W708" s="21">
        <f ca="1">OFFSET(Assumptions!$B$6,W$1-1,0)*$E708</f>
        <v>6363436.2996560652</v>
      </c>
      <c r="X708" s="21">
        <f ca="1">OFFSET(Assumptions!$B$6,X$1-1,0)*$E708</f>
        <v>0</v>
      </c>
      <c r="Y708" s="21">
        <f ca="1">OFFSET(Assumptions!$B$6,Y$1-1,0)*$E708</f>
        <v>0</v>
      </c>
      <c r="Z708" s="21">
        <f ca="1">OFFSET(Assumptions!$B$6,Z$1-1,0)*$E708</f>
        <v>25453745.198624261</v>
      </c>
      <c r="AA708" s="21">
        <f ca="1">OFFSET(Assumptions!$B$6,AA$1-1,0)*$E708</f>
        <v>25453745.198624261</v>
      </c>
      <c r="AB708" s="21">
        <f ca="1">OFFSET(Assumptions!$B$6,AB$1-1,0)*$E708</f>
        <v>47089428.617454879</v>
      </c>
      <c r="AC708" s="24">
        <f t="shared" si="149"/>
        <v>0</v>
      </c>
      <c r="AD708" s="24">
        <f t="shared" si="153"/>
        <v>0</v>
      </c>
      <c r="AE708" s="24">
        <f t="shared" si="153"/>
        <v>0</v>
      </c>
      <c r="AF708" s="24">
        <f t="shared" si="153"/>
        <v>0</v>
      </c>
      <c r="AG708" s="24">
        <f t="shared" si="152"/>
        <v>0</v>
      </c>
      <c r="AH708" s="24">
        <f t="shared" si="152"/>
        <v>0</v>
      </c>
      <c r="AI708" s="24">
        <f t="shared" si="152"/>
        <v>0</v>
      </c>
      <c r="AJ708" s="24">
        <f t="shared" si="147"/>
        <v>0</v>
      </c>
      <c r="AK708" s="26">
        <f t="shared" ca="1" si="148"/>
        <v>-1.7164713689621358E-5</v>
      </c>
      <c r="AL708" s="34">
        <f t="shared" ca="1" si="150"/>
        <v>0.27228399724877295</v>
      </c>
    </row>
    <row r="709" spans="1:38" x14ac:dyDescent="0.25">
      <c r="A709" s="4">
        <f t="shared" si="154"/>
        <v>12</v>
      </c>
      <c r="B709" s="4">
        <f t="shared" si="155"/>
        <v>2014</v>
      </c>
      <c r="C709" s="9">
        <v>41988</v>
      </c>
      <c r="D709" s="12">
        <f ca="1">(1+Returns!E709)*D708</f>
        <v>127105151.4022301</v>
      </c>
      <c r="E709" s="12">
        <f t="shared" ca="1" si="156"/>
        <v>127378331.24227655</v>
      </c>
      <c r="F709" s="12">
        <f t="shared" ca="1" si="157"/>
        <v>127333965.9772163</v>
      </c>
      <c r="G709" s="14">
        <f ca="1">G708*(1+Returns!G709)+AC709</f>
        <v>10229359.244838981</v>
      </c>
      <c r="H709" s="14">
        <f ca="1">H708*(1+Returns!H709)+AD709</f>
        <v>12743170.845793612</v>
      </c>
      <c r="I709" s="14">
        <f ca="1">I708*(1+Returns!I709)+AE709</f>
        <v>6372998.7455437258</v>
      </c>
      <c r="J709" s="14">
        <f ca="1">J708*(1+Returns!J709)+AF709</f>
        <v>0</v>
      </c>
      <c r="K709" s="14">
        <f ca="1">K708*(1+Returns!K709)+AG709</f>
        <v>0</v>
      </c>
      <c r="L709" s="14">
        <f ca="1">L708*(1+Returns!L709)+AH709</f>
        <v>25485774.871444937</v>
      </c>
      <c r="M709" s="14">
        <f ca="1">M708*(1+Returns!M709)+AI709</f>
        <v>25488606.255732149</v>
      </c>
      <c r="N709" s="14">
        <f ca="1">N708*(1+Returns!N709)+AJ709-R709-T709</f>
        <v>47058421.278923146</v>
      </c>
      <c r="O709" s="17">
        <f ca="1">(Assumptions!$B$16 / 252)*F708</f>
        <v>4038.9968166627846</v>
      </c>
      <c r="P709" s="17">
        <f t="shared" ref="P709:P772" ca="1" si="158">P708+O709-IF(Q709=1,P708,0)</f>
        <v>44365.265060241909</v>
      </c>
      <c r="Q709" s="16">
        <f t="shared" ref="Q709:Q772" si="159">IF(DAY(C709)&lt;DAY(C708),1,0)</f>
        <v>0</v>
      </c>
      <c r="R709" s="17">
        <f t="shared" ref="R709:R772" si="160">IF(Q709=1,P708,0)</f>
        <v>0</v>
      </c>
      <c r="S709" s="19">
        <f t="shared" ref="S709:S772" si="161">IF(AND(DAY(C709)&lt;DAY(C708),OR(MONTH(C709)=7,MONTH(C709)=1)),1,0)</f>
        <v>0</v>
      </c>
      <c r="T709" s="20">
        <f ca="1">IF(AND(S709=1,F708&gt;D708),[1]Assumptions!$B$19*(F708-D708),0)</f>
        <v>0</v>
      </c>
      <c r="U709" s="21">
        <f ca="1">OFFSET(Assumptions!$B$6,U$1-1,0)*$E709</f>
        <v>10190266.499382123</v>
      </c>
      <c r="V709" s="21">
        <f ca="1">OFFSET(Assumptions!$B$6,V$1-1,0)*$E709</f>
        <v>12737833.124227656</v>
      </c>
      <c r="W709" s="21">
        <f ca="1">OFFSET(Assumptions!$B$6,W$1-1,0)*$E709</f>
        <v>6368916.562113828</v>
      </c>
      <c r="X709" s="21">
        <f ca="1">OFFSET(Assumptions!$B$6,X$1-1,0)*$E709</f>
        <v>0</v>
      </c>
      <c r="Y709" s="21">
        <f ca="1">OFFSET(Assumptions!$B$6,Y$1-1,0)*$E709</f>
        <v>0</v>
      </c>
      <c r="Z709" s="21">
        <f ca="1">OFFSET(Assumptions!$B$6,Z$1-1,0)*$E709</f>
        <v>25475666.248455312</v>
      </c>
      <c r="AA709" s="21">
        <f ca="1">OFFSET(Assumptions!$B$6,AA$1-1,0)*$E709</f>
        <v>25475666.248455312</v>
      </c>
      <c r="AB709" s="21">
        <f ca="1">OFFSET(Assumptions!$B$6,AB$1-1,0)*$E709</f>
        <v>47129982.559642322</v>
      </c>
      <c r="AC709" s="24">
        <f t="shared" si="149"/>
        <v>0</v>
      </c>
      <c r="AD709" s="24">
        <f t="shared" si="153"/>
        <v>0</v>
      </c>
      <c r="AE709" s="24">
        <f t="shared" si="153"/>
        <v>0</v>
      </c>
      <c r="AF709" s="24">
        <f t="shared" si="153"/>
        <v>0</v>
      </c>
      <c r="AG709" s="24">
        <f t="shared" si="152"/>
        <v>0</v>
      </c>
      <c r="AH709" s="24">
        <f t="shared" si="152"/>
        <v>0</v>
      </c>
      <c r="AI709" s="24">
        <f t="shared" si="152"/>
        <v>0</v>
      </c>
      <c r="AJ709" s="24">
        <f t="shared" ref="AJ709:AJ772" si="162">-SUM(AC709:AI709)</f>
        <v>0</v>
      </c>
      <c r="AK709" s="26">
        <f t="shared" ref="AK709:AK772" ca="1" si="163">F709/F708-1</f>
        <v>8.2973811324249525E-4</v>
      </c>
      <c r="AL709" s="34">
        <f t="shared" ca="1" si="150"/>
        <v>0.27333965977215868</v>
      </c>
    </row>
    <row r="710" spans="1:38" x14ac:dyDescent="0.25">
      <c r="A710" s="4">
        <f t="shared" si="154"/>
        <v>12</v>
      </c>
      <c r="B710" s="4">
        <f t="shared" si="155"/>
        <v>2014</v>
      </c>
      <c r="C710" s="9">
        <v>41989</v>
      </c>
      <c r="D710" s="12">
        <f ca="1">(1+Returns!E710)*D709</f>
        <v>127160475.19042942</v>
      </c>
      <c r="E710" s="12">
        <f t="shared" ca="1" si="156"/>
        <v>127709705.60444286</v>
      </c>
      <c r="F710" s="12">
        <f t="shared" ca="1" si="157"/>
        <v>127661297.99125636</v>
      </c>
      <c r="G710" s="14">
        <f ca="1">G709*(1+Returns!G710)+AC710</f>
        <v>10508034.450421518</v>
      </c>
      <c r="H710" s="14">
        <f ca="1">H709*(1+Returns!H710)+AD710</f>
        <v>12748979.482712399</v>
      </c>
      <c r="I710" s="14">
        <f ca="1">I709*(1+Returns!I710)+AE710</f>
        <v>6376034.0868433481</v>
      </c>
      <c r="J710" s="14">
        <f ca="1">J709*(1+Returns!J710)+AF710</f>
        <v>0</v>
      </c>
      <c r="K710" s="14">
        <f ca="1">K709*(1+Returns!K710)+AG710</f>
        <v>0</v>
      </c>
      <c r="L710" s="14">
        <f ca="1">L709*(1+Returns!L710)+AH710</f>
        <v>25497339.600705754</v>
      </c>
      <c r="M710" s="14">
        <f ca="1">M709*(1+Returns!M710)+AI710</f>
        <v>25500433.461135481</v>
      </c>
      <c r="N710" s="14">
        <f ca="1">N709*(1+Returns!N710)+AJ710-R710-T710</f>
        <v>47078884.522624381</v>
      </c>
      <c r="O710" s="17">
        <f ca="1">(Assumptions!$B$16 / 252)*F709</f>
        <v>4042.3481262608348</v>
      </c>
      <c r="P710" s="17">
        <f t="shared" ca="1" si="158"/>
        <v>48407.613186502742</v>
      </c>
      <c r="Q710" s="16">
        <f t="shared" si="159"/>
        <v>0</v>
      </c>
      <c r="R710" s="17">
        <f t="shared" si="160"/>
        <v>0</v>
      </c>
      <c r="S710" s="19">
        <f t="shared" si="161"/>
        <v>0</v>
      </c>
      <c r="T710" s="20">
        <f ca="1">IF(AND(S710=1,F709&gt;D709),[1]Assumptions!$B$19*(F709-D709),0)</f>
        <v>0</v>
      </c>
      <c r="U710" s="21">
        <f ca="1">OFFSET(Assumptions!$B$6,U$1-1,0)*$E710</f>
        <v>10216776.448355429</v>
      </c>
      <c r="V710" s="21">
        <f ca="1">OFFSET(Assumptions!$B$6,V$1-1,0)*$E710</f>
        <v>12770970.560444288</v>
      </c>
      <c r="W710" s="21">
        <f ca="1">OFFSET(Assumptions!$B$6,W$1-1,0)*$E710</f>
        <v>6385485.280222144</v>
      </c>
      <c r="X710" s="21">
        <f ca="1">OFFSET(Assumptions!$B$6,X$1-1,0)*$E710</f>
        <v>0</v>
      </c>
      <c r="Y710" s="21">
        <f ca="1">OFFSET(Assumptions!$B$6,Y$1-1,0)*$E710</f>
        <v>0</v>
      </c>
      <c r="Z710" s="21">
        <f ca="1">OFFSET(Assumptions!$B$6,Z$1-1,0)*$E710</f>
        <v>25541941.120888576</v>
      </c>
      <c r="AA710" s="21">
        <f ca="1">OFFSET(Assumptions!$B$6,AA$1-1,0)*$E710</f>
        <v>25541941.120888576</v>
      </c>
      <c r="AB710" s="21">
        <f ca="1">OFFSET(Assumptions!$B$6,AB$1-1,0)*$E710</f>
        <v>47252591.073643856</v>
      </c>
      <c r="AC710" s="24">
        <f t="shared" ref="AC710:AC773" si="164">IF(Q710=1,U709-G709,0)</f>
        <v>0</v>
      </c>
      <c r="AD710" s="24">
        <f t="shared" si="153"/>
        <v>0</v>
      </c>
      <c r="AE710" s="24">
        <f t="shared" si="153"/>
        <v>0</v>
      </c>
      <c r="AF710" s="24">
        <f t="shared" si="153"/>
        <v>0</v>
      </c>
      <c r="AG710" s="24">
        <f t="shared" si="152"/>
        <v>0</v>
      </c>
      <c r="AH710" s="24">
        <f t="shared" si="152"/>
        <v>0</v>
      </c>
      <c r="AI710" s="24">
        <f t="shared" si="152"/>
        <v>0</v>
      </c>
      <c r="AJ710" s="24">
        <f t="shared" si="162"/>
        <v>0</v>
      </c>
      <c r="AK710" s="26">
        <f t="shared" ca="1" si="163"/>
        <v>2.5706574952564232E-3</v>
      </c>
      <c r="AL710" s="34">
        <f t="shared" ref="AL710:AL773" ca="1" si="165">(1+AK710)*(1+AL709)-1</f>
        <v>0.27661297991255918</v>
      </c>
    </row>
    <row r="711" spans="1:38" x14ac:dyDescent="0.25">
      <c r="A711" s="4">
        <f t="shared" si="154"/>
        <v>12</v>
      </c>
      <c r="B711" s="4">
        <f t="shared" si="155"/>
        <v>2014</v>
      </c>
      <c r="C711" s="9">
        <v>41990</v>
      </c>
      <c r="D711" s="12">
        <f ca="1">(1+Returns!E711)*D710</f>
        <v>127215823.05886079</v>
      </c>
      <c r="E711" s="12">
        <f t="shared" ca="1" si="156"/>
        <v>128189391.92893207</v>
      </c>
      <c r="F711" s="12">
        <f t="shared" ca="1" si="157"/>
        <v>128136931.5761268</v>
      </c>
      <c r="G711" s="14">
        <f ca="1">G710*(1+Returns!G711)+AC711</f>
        <v>10934997.890742254</v>
      </c>
      <c r="H711" s="14">
        <f ca="1">H710*(1+Returns!H711)+AD711</f>
        <v>12754790.767344479</v>
      </c>
      <c r="I711" s="14">
        <f ca="1">I710*(1+Returns!I711)+AE711</f>
        <v>6379070.873819829</v>
      </c>
      <c r="J711" s="14">
        <f ca="1">J710*(1+Returns!J711)+AF711</f>
        <v>0</v>
      </c>
      <c r="K711" s="14">
        <f ca="1">K710*(1+Returns!K711)+AG711</f>
        <v>0</v>
      </c>
      <c r="L711" s="14">
        <f ca="1">L710*(1+Returns!L711)+AH711</f>
        <v>25508909.577716094</v>
      </c>
      <c r="M711" s="14">
        <f ca="1">M710*(1+Returns!M711)+AI711</f>
        <v>25512266.154590461</v>
      </c>
      <c r="N711" s="14">
        <f ca="1">N710*(1+Returns!N711)+AJ711-R711-T711</f>
        <v>47099356.664718963</v>
      </c>
      <c r="O711" s="17">
        <f ca="1">(Assumptions!$B$16 / 252)*F710</f>
        <v>4052.7396187700429</v>
      </c>
      <c r="P711" s="17">
        <f t="shared" ca="1" si="158"/>
        <v>52460.352805272785</v>
      </c>
      <c r="Q711" s="16">
        <f t="shared" si="159"/>
        <v>0</v>
      </c>
      <c r="R711" s="17">
        <f t="shared" si="160"/>
        <v>0</v>
      </c>
      <c r="S711" s="19">
        <f t="shared" si="161"/>
        <v>0</v>
      </c>
      <c r="T711" s="20">
        <f ca="1">IF(AND(S711=1,F710&gt;D710),[1]Assumptions!$B$19*(F710-D710),0)</f>
        <v>0</v>
      </c>
      <c r="U711" s="21">
        <f ca="1">OFFSET(Assumptions!$B$6,U$1-1,0)*$E711</f>
        <v>10255151.354314566</v>
      </c>
      <c r="V711" s="21">
        <f ca="1">OFFSET(Assumptions!$B$6,V$1-1,0)*$E711</f>
        <v>12818939.192893207</v>
      </c>
      <c r="W711" s="21">
        <f ca="1">OFFSET(Assumptions!$B$6,W$1-1,0)*$E711</f>
        <v>6409469.5964466035</v>
      </c>
      <c r="X711" s="21">
        <f ca="1">OFFSET(Assumptions!$B$6,X$1-1,0)*$E711</f>
        <v>0</v>
      </c>
      <c r="Y711" s="21">
        <f ca="1">OFFSET(Assumptions!$B$6,Y$1-1,0)*$E711</f>
        <v>0</v>
      </c>
      <c r="Z711" s="21">
        <f ca="1">OFFSET(Assumptions!$B$6,Z$1-1,0)*$E711</f>
        <v>25637878.385786414</v>
      </c>
      <c r="AA711" s="21">
        <f ca="1">OFFSET(Assumptions!$B$6,AA$1-1,0)*$E711</f>
        <v>25637878.385786414</v>
      </c>
      <c r="AB711" s="21">
        <f ca="1">OFFSET(Assumptions!$B$6,AB$1-1,0)*$E711</f>
        <v>47430075.013704866</v>
      </c>
      <c r="AC711" s="24">
        <f t="shared" si="164"/>
        <v>0</v>
      </c>
      <c r="AD711" s="24">
        <f t="shared" si="153"/>
        <v>0</v>
      </c>
      <c r="AE711" s="24">
        <f t="shared" si="153"/>
        <v>0</v>
      </c>
      <c r="AF711" s="24">
        <f t="shared" si="153"/>
        <v>0</v>
      </c>
      <c r="AG711" s="24">
        <f t="shared" si="152"/>
        <v>0</v>
      </c>
      <c r="AH711" s="24">
        <f t="shared" si="152"/>
        <v>0</v>
      </c>
      <c r="AI711" s="24">
        <f t="shared" si="152"/>
        <v>0</v>
      </c>
      <c r="AJ711" s="24">
        <f t="shared" si="162"/>
        <v>0</v>
      </c>
      <c r="AK711" s="26">
        <f t="shared" ca="1" si="163"/>
        <v>3.7257461137754078E-3</v>
      </c>
      <c r="AL711" s="34">
        <f t="shared" ca="1" si="165"/>
        <v>0.28136931576126356</v>
      </c>
    </row>
    <row r="712" spans="1:38" x14ac:dyDescent="0.25">
      <c r="A712" s="4">
        <f t="shared" si="154"/>
        <v>12</v>
      </c>
      <c r="B712" s="4">
        <f t="shared" si="155"/>
        <v>2014</v>
      </c>
      <c r="C712" s="9">
        <v>41991</v>
      </c>
      <c r="D712" s="12">
        <f ca="1">(1+Returns!E712)*D711</f>
        <v>127271195.01800539</v>
      </c>
      <c r="E712" s="12">
        <f t="shared" ca="1" si="156"/>
        <v>128234544.50776663</v>
      </c>
      <c r="F712" s="12">
        <f t="shared" ca="1" si="157"/>
        <v>128178016.31586371</v>
      </c>
      <c r="G712" s="14">
        <f ca="1">G711*(1+Returns!G712)+AC712</f>
        <v>10927403.847130956</v>
      </c>
      <c r="H712" s="14">
        <f ca="1">H711*(1+Returns!H712)+AD712</f>
        <v>12760604.700896742</v>
      </c>
      <c r="I712" s="14">
        <f ca="1">I711*(1+Returns!I712)+AE712</f>
        <v>6382109.1071617166</v>
      </c>
      <c r="J712" s="14">
        <f ca="1">J711*(1+Returns!J712)+AF712</f>
        <v>0</v>
      </c>
      <c r="K712" s="14">
        <f ca="1">K711*(1+Returns!K712)+AG712</f>
        <v>0</v>
      </c>
      <c r="L712" s="14">
        <f ca="1">L711*(1+Returns!L712)+AH712</f>
        <v>25520484.804857235</v>
      </c>
      <c r="M712" s="14">
        <f ca="1">M711*(1+Returns!M712)+AI712</f>
        <v>25524104.338643659</v>
      </c>
      <c r="N712" s="14">
        <f ca="1">N711*(1+Returns!N712)+AJ712-R712-T712</f>
        <v>47119837.709076338</v>
      </c>
      <c r="O712" s="17">
        <f ca="1">(Assumptions!$B$16 / 252)*F711</f>
        <v>4067.8390976548189</v>
      </c>
      <c r="P712" s="17">
        <f t="shared" ca="1" si="158"/>
        <v>56528.191902927603</v>
      </c>
      <c r="Q712" s="16">
        <f t="shared" si="159"/>
        <v>0</v>
      </c>
      <c r="R712" s="17">
        <f t="shared" si="160"/>
        <v>0</v>
      </c>
      <c r="S712" s="19">
        <f t="shared" si="161"/>
        <v>0</v>
      </c>
      <c r="T712" s="20">
        <f ca="1">IF(AND(S712=1,F711&gt;D711),[1]Assumptions!$B$19*(F711-D711),0)</f>
        <v>0</v>
      </c>
      <c r="U712" s="21">
        <f ca="1">OFFSET(Assumptions!$B$6,U$1-1,0)*$E712</f>
        <v>10258763.560621331</v>
      </c>
      <c r="V712" s="21">
        <f ca="1">OFFSET(Assumptions!$B$6,V$1-1,0)*$E712</f>
        <v>12823454.450776665</v>
      </c>
      <c r="W712" s="21">
        <f ca="1">OFFSET(Assumptions!$B$6,W$1-1,0)*$E712</f>
        <v>6411727.2253883323</v>
      </c>
      <c r="X712" s="21">
        <f ca="1">OFFSET(Assumptions!$B$6,X$1-1,0)*$E712</f>
        <v>0</v>
      </c>
      <c r="Y712" s="21">
        <f ca="1">OFFSET(Assumptions!$B$6,Y$1-1,0)*$E712</f>
        <v>0</v>
      </c>
      <c r="Z712" s="21">
        <f ca="1">OFFSET(Assumptions!$B$6,Z$1-1,0)*$E712</f>
        <v>25646908.901553329</v>
      </c>
      <c r="AA712" s="21">
        <f ca="1">OFFSET(Assumptions!$B$6,AA$1-1,0)*$E712</f>
        <v>25646908.901553329</v>
      </c>
      <c r="AB712" s="21">
        <f ca="1">OFFSET(Assumptions!$B$6,AB$1-1,0)*$E712</f>
        <v>47446781.467873655</v>
      </c>
      <c r="AC712" s="24">
        <f t="shared" si="164"/>
        <v>0</v>
      </c>
      <c r="AD712" s="24">
        <f t="shared" si="153"/>
        <v>0</v>
      </c>
      <c r="AE712" s="24">
        <f t="shared" si="153"/>
        <v>0</v>
      </c>
      <c r="AF712" s="24">
        <f t="shared" si="153"/>
        <v>0</v>
      </c>
      <c r="AG712" s="24">
        <f t="shared" si="152"/>
        <v>0</v>
      </c>
      <c r="AH712" s="24">
        <f t="shared" si="152"/>
        <v>0</v>
      </c>
      <c r="AI712" s="24">
        <f t="shared" si="152"/>
        <v>0</v>
      </c>
      <c r="AJ712" s="24">
        <f t="shared" si="162"/>
        <v>0</v>
      </c>
      <c r="AK712" s="26">
        <f t="shared" ca="1" si="163"/>
        <v>3.206315246631064E-4</v>
      </c>
      <c r="AL712" s="34">
        <f t="shared" ca="1" si="165"/>
        <v>0.28178016315863252</v>
      </c>
    </row>
    <row r="713" spans="1:38" x14ac:dyDescent="0.25">
      <c r="A713" s="4">
        <f t="shared" si="154"/>
        <v>12</v>
      </c>
      <c r="B713" s="4">
        <f t="shared" si="155"/>
        <v>2014</v>
      </c>
      <c r="C713" s="9">
        <v>41992</v>
      </c>
      <c r="D713" s="12">
        <f ca="1">(1+Returns!E713)*D712</f>
        <v>127326591.07834892</v>
      </c>
      <c r="E713" s="12">
        <f t="shared" ca="1" si="156"/>
        <v>128120714.28491122</v>
      </c>
      <c r="F713" s="12">
        <f t="shared" ca="1" si="157"/>
        <v>128060116.94963318</v>
      </c>
      <c r="G713" s="14">
        <f ca="1">G712*(1+Returns!G713)+AC713</f>
        <v>10760803.252854707</v>
      </c>
      <c r="H713" s="14">
        <f ca="1">H712*(1+Returns!H713)+AD713</f>
        <v>12766421.28457663</v>
      </c>
      <c r="I713" s="14">
        <f ca="1">I712*(1+Returns!I713)+AE713</f>
        <v>6385148.7875578888</v>
      </c>
      <c r="J713" s="14">
        <f ca="1">J712*(1+Returns!J713)+AF713</f>
        <v>0</v>
      </c>
      <c r="K713" s="14">
        <f ca="1">K712*(1+Returns!K713)+AG713</f>
        <v>0</v>
      </c>
      <c r="L713" s="14">
        <f ca="1">L712*(1+Returns!L713)+AH713</f>
        <v>25532065.28451154</v>
      </c>
      <c r="M713" s="14">
        <f ca="1">M712*(1+Returns!M713)+AI713</f>
        <v>25535948.01584281</v>
      </c>
      <c r="N713" s="14">
        <f ca="1">N712*(1+Returns!N713)+AJ713-R713-T713</f>
        <v>47140327.659567632</v>
      </c>
      <c r="O713" s="17">
        <f ca="1">(Assumptions!$B$16 / 252)*F712</f>
        <v>4069.1433751067843</v>
      </c>
      <c r="P713" s="17">
        <f t="shared" ca="1" si="158"/>
        <v>60597.335278034385</v>
      </c>
      <c r="Q713" s="16">
        <f t="shared" si="159"/>
        <v>0</v>
      </c>
      <c r="R713" s="17">
        <f t="shared" si="160"/>
        <v>0</v>
      </c>
      <c r="S713" s="19">
        <f t="shared" si="161"/>
        <v>0</v>
      </c>
      <c r="T713" s="20">
        <f ca="1">IF(AND(S713=1,F712&gt;D712),[1]Assumptions!$B$19*(F712-D712),0)</f>
        <v>0</v>
      </c>
      <c r="U713" s="21">
        <f ca="1">OFFSET(Assumptions!$B$6,U$1-1,0)*$E713</f>
        <v>10249657.142792897</v>
      </c>
      <c r="V713" s="21">
        <f ca="1">OFFSET(Assumptions!$B$6,V$1-1,0)*$E713</f>
        <v>12812071.428491123</v>
      </c>
      <c r="W713" s="21">
        <f ca="1">OFFSET(Assumptions!$B$6,W$1-1,0)*$E713</f>
        <v>6406035.7142455615</v>
      </c>
      <c r="X713" s="21">
        <f ca="1">OFFSET(Assumptions!$B$6,X$1-1,0)*$E713</f>
        <v>0</v>
      </c>
      <c r="Y713" s="21">
        <f ca="1">OFFSET(Assumptions!$B$6,Y$1-1,0)*$E713</f>
        <v>0</v>
      </c>
      <c r="Z713" s="21">
        <f ca="1">OFFSET(Assumptions!$B$6,Z$1-1,0)*$E713</f>
        <v>25624142.856982246</v>
      </c>
      <c r="AA713" s="21">
        <f ca="1">OFFSET(Assumptions!$B$6,AA$1-1,0)*$E713</f>
        <v>25624142.856982246</v>
      </c>
      <c r="AB713" s="21">
        <f ca="1">OFFSET(Assumptions!$B$6,AB$1-1,0)*$E713</f>
        <v>47404664.285417147</v>
      </c>
      <c r="AC713" s="24">
        <f t="shared" si="164"/>
        <v>0</v>
      </c>
      <c r="AD713" s="24">
        <f t="shared" si="153"/>
        <v>0</v>
      </c>
      <c r="AE713" s="24">
        <f t="shared" si="153"/>
        <v>0</v>
      </c>
      <c r="AF713" s="24">
        <f t="shared" si="153"/>
        <v>0</v>
      </c>
      <c r="AG713" s="24">
        <f t="shared" si="152"/>
        <v>0</v>
      </c>
      <c r="AH713" s="24">
        <f t="shared" si="152"/>
        <v>0</v>
      </c>
      <c r="AI713" s="24">
        <f t="shared" si="152"/>
        <v>0</v>
      </c>
      <c r="AJ713" s="24">
        <f t="shared" si="162"/>
        <v>0</v>
      </c>
      <c r="AK713" s="26">
        <f t="shared" ca="1" si="163"/>
        <v>-9.1980957124504492E-4</v>
      </c>
      <c r="AL713" s="34">
        <f t="shared" ca="1" si="165"/>
        <v>0.28060116949632707</v>
      </c>
    </row>
    <row r="714" spans="1:38" x14ac:dyDescent="0.25">
      <c r="A714" s="4">
        <f t="shared" si="154"/>
        <v>12</v>
      </c>
      <c r="B714" s="4">
        <f t="shared" si="155"/>
        <v>2014</v>
      </c>
      <c r="C714" s="9">
        <v>41995</v>
      </c>
      <c r="D714" s="12">
        <f ca="1">(1+Returns!E714)*D713</f>
        <v>127382011.25038168</v>
      </c>
      <c r="E714" s="12">
        <f t="shared" ca="1" si="156"/>
        <v>128165302.45657337</v>
      </c>
      <c r="F714" s="12">
        <f t="shared" ca="1" si="157"/>
        <v>128100639.72075725</v>
      </c>
      <c r="G714" s="14">
        <f ca="1">G713*(1+Returns!G714)+AC714</f>
        <v>10752597.293418715</v>
      </c>
      <c r="H714" s="14">
        <f ca="1">H713*(1+Returns!H714)+AD714</f>
        <v>12772240.519592132</v>
      </c>
      <c r="I714" s="14">
        <f ca="1">I713*(1+Returns!I714)+AE714</f>
        <v>6388189.9156975513</v>
      </c>
      <c r="J714" s="14">
        <f ca="1">J713*(1+Returns!J714)+AF714</f>
        <v>0</v>
      </c>
      <c r="K714" s="14">
        <f ca="1">K713*(1+Returns!K714)+AG714</f>
        <v>0</v>
      </c>
      <c r="L714" s="14">
        <f ca="1">L713*(1+Returns!L714)+AH714</f>
        <v>25543651.019062452</v>
      </c>
      <c r="M714" s="14">
        <f ca="1">M713*(1+Returns!M714)+AI714</f>
        <v>25547797.188736845</v>
      </c>
      <c r="N714" s="14">
        <f ca="1">N713*(1+Returns!N714)+AJ714-R714-T714</f>
        <v>47160826.520065658</v>
      </c>
      <c r="O714" s="17">
        <f ca="1">(Assumptions!$B$16 / 252)*F713</f>
        <v>4065.4005380835929</v>
      </c>
      <c r="P714" s="17">
        <f t="shared" ca="1" si="158"/>
        <v>64662.73581611798</v>
      </c>
      <c r="Q714" s="16">
        <f t="shared" si="159"/>
        <v>0</v>
      </c>
      <c r="R714" s="17">
        <f t="shared" si="160"/>
        <v>0</v>
      </c>
      <c r="S714" s="19">
        <f t="shared" si="161"/>
        <v>0</v>
      </c>
      <c r="T714" s="20">
        <f ca="1">IF(AND(S714=1,F713&gt;D713),[1]Assumptions!$B$19*(F713-D713),0)</f>
        <v>0</v>
      </c>
      <c r="U714" s="21">
        <f ca="1">OFFSET(Assumptions!$B$6,U$1-1,0)*$E714</f>
        <v>10253224.19652587</v>
      </c>
      <c r="V714" s="21">
        <f ca="1">OFFSET(Assumptions!$B$6,V$1-1,0)*$E714</f>
        <v>12816530.245657338</v>
      </c>
      <c r="W714" s="21">
        <f ca="1">OFFSET(Assumptions!$B$6,W$1-1,0)*$E714</f>
        <v>6408265.1228286689</v>
      </c>
      <c r="X714" s="21">
        <f ca="1">OFFSET(Assumptions!$B$6,X$1-1,0)*$E714</f>
        <v>0</v>
      </c>
      <c r="Y714" s="21">
        <f ca="1">OFFSET(Assumptions!$B$6,Y$1-1,0)*$E714</f>
        <v>0</v>
      </c>
      <c r="Z714" s="21">
        <f ca="1">OFFSET(Assumptions!$B$6,Z$1-1,0)*$E714</f>
        <v>25633060.491314676</v>
      </c>
      <c r="AA714" s="21">
        <f ca="1">OFFSET(Assumptions!$B$6,AA$1-1,0)*$E714</f>
        <v>25633060.491314676</v>
      </c>
      <c r="AB714" s="21">
        <f ca="1">OFFSET(Assumptions!$B$6,AB$1-1,0)*$E714</f>
        <v>47421161.908932142</v>
      </c>
      <c r="AC714" s="24">
        <f t="shared" si="164"/>
        <v>0</v>
      </c>
      <c r="AD714" s="24">
        <f t="shared" si="153"/>
        <v>0</v>
      </c>
      <c r="AE714" s="24">
        <f t="shared" si="153"/>
        <v>0</v>
      </c>
      <c r="AF714" s="24">
        <f t="shared" si="153"/>
        <v>0</v>
      </c>
      <c r="AG714" s="24">
        <f t="shared" si="152"/>
        <v>0</v>
      </c>
      <c r="AH714" s="24">
        <f t="shared" si="152"/>
        <v>0</v>
      </c>
      <c r="AI714" s="24">
        <f t="shared" si="152"/>
        <v>0</v>
      </c>
      <c r="AJ714" s="24">
        <f t="shared" si="162"/>
        <v>0</v>
      </c>
      <c r="AK714" s="26">
        <f t="shared" ca="1" si="163"/>
        <v>3.1643553113425149E-4</v>
      </c>
      <c r="AL714" s="34">
        <f t="shared" ca="1" si="165"/>
        <v>0.28100639720756782</v>
      </c>
    </row>
    <row r="715" spans="1:38" x14ac:dyDescent="0.25">
      <c r="A715" s="4">
        <f t="shared" si="154"/>
        <v>12</v>
      </c>
      <c r="B715" s="4">
        <f t="shared" si="155"/>
        <v>2014</v>
      </c>
      <c r="C715" s="9">
        <v>41996</v>
      </c>
      <c r="D715" s="12">
        <f ca="1">(1+Returns!E715)*D714</f>
        <v>127437455.5445985</v>
      </c>
      <c r="E715" s="12">
        <f t="shared" ca="1" si="156"/>
        <v>128167454.13267544</v>
      </c>
      <c r="F715" s="12">
        <f t="shared" ca="1" si="157"/>
        <v>128098724.70988406</v>
      </c>
      <c r="G715" s="14">
        <f ca="1">G714*(1+Returns!G715)+AC715</f>
        <v>10701931.068038119</v>
      </c>
      <c r="H715" s="14">
        <f ca="1">H714*(1+Returns!H715)+AD715</f>
        <v>12778062.40715179</v>
      </c>
      <c r="I715" s="14">
        <f ca="1">I714*(1+Returns!I715)+AE715</f>
        <v>6391232.4922702368</v>
      </c>
      <c r="J715" s="14">
        <f ca="1">J714*(1+Returns!J715)+AF715</f>
        <v>0</v>
      </c>
      <c r="K715" s="14">
        <f ca="1">K714*(1+Returns!K715)+AG715</f>
        <v>0</v>
      </c>
      <c r="L715" s="14">
        <f ca="1">L714*(1+Returns!L715)+AH715</f>
        <v>25555242.010894496</v>
      </c>
      <c r="M715" s="14">
        <f ca="1">M714*(1+Returns!M715)+AI715</f>
        <v>25559651.859875873</v>
      </c>
      <c r="N715" s="14">
        <f ca="1">N714*(1+Returns!N715)+AJ715-R715-T715</f>
        <v>47181334.294444911</v>
      </c>
      <c r="O715" s="17">
        <f ca="1">(Assumptions!$B$16 / 252)*F714</f>
        <v>4066.6869752621346</v>
      </c>
      <c r="P715" s="17">
        <f t="shared" ca="1" si="158"/>
        <v>68729.422791380115</v>
      </c>
      <c r="Q715" s="16">
        <f t="shared" si="159"/>
        <v>0</v>
      </c>
      <c r="R715" s="17">
        <f t="shared" si="160"/>
        <v>0</v>
      </c>
      <c r="S715" s="19">
        <f t="shared" si="161"/>
        <v>0</v>
      </c>
      <c r="T715" s="20">
        <f ca="1">IF(AND(S715=1,F714&gt;D714),[1]Assumptions!$B$19*(F714-D714),0)</f>
        <v>0</v>
      </c>
      <c r="U715" s="21">
        <f ca="1">OFFSET(Assumptions!$B$6,U$1-1,0)*$E715</f>
        <v>10253396.330614036</v>
      </c>
      <c r="V715" s="21">
        <f ca="1">OFFSET(Assumptions!$B$6,V$1-1,0)*$E715</f>
        <v>12816745.413267545</v>
      </c>
      <c r="W715" s="21">
        <f ca="1">OFFSET(Assumptions!$B$6,W$1-1,0)*$E715</f>
        <v>6408372.7066337727</v>
      </c>
      <c r="X715" s="21">
        <f ca="1">OFFSET(Assumptions!$B$6,X$1-1,0)*$E715</f>
        <v>0</v>
      </c>
      <c r="Y715" s="21">
        <f ca="1">OFFSET(Assumptions!$B$6,Y$1-1,0)*$E715</f>
        <v>0</v>
      </c>
      <c r="Z715" s="21">
        <f ca="1">OFFSET(Assumptions!$B$6,Z$1-1,0)*$E715</f>
        <v>25633490.826535091</v>
      </c>
      <c r="AA715" s="21">
        <f ca="1">OFFSET(Assumptions!$B$6,AA$1-1,0)*$E715</f>
        <v>25633490.826535091</v>
      </c>
      <c r="AB715" s="21">
        <f ca="1">OFFSET(Assumptions!$B$6,AB$1-1,0)*$E715</f>
        <v>47421958.029089913</v>
      </c>
      <c r="AC715" s="24">
        <f t="shared" si="164"/>
        <v>0</v>
      </c>
      <c r="AD715" s="24">
        <f t="shared" si="153"/>
        <v>0</v>
      </c>
      <c r="AE715" s="24">
        <f t="shared" si="153"/>
        <v>0</v>
      </c>
      <c r="AF715" s="24">
        <f t="shared" si="153"/>
        <v>0</v>
      </c>
      <c r="AG715" s="24">
        <f t="shared" si="152"/>
        <v>0</v>
      </c>
      <c r="AH715" s="24">
        <f t="shared" si="152"/>
        <v>0</v>
      </c>
      <c r="AI715" s="24">
        <f t="shared" si="152"/>
        <v>0</v>
      </c>
      <c r="AJ715" s="24">
        <f t="shared" si="162"/>
        <v>0</v>
      </c>
      <c r="AK715" s="26">
        <f t="shared" ca="1" si="163"/>
        <v>-1.494926861689283E-5</v>
      </c>
      <c r="AL715" s="34">
        <f t="shared" ca="1" si="165"/>
        <v>0.28098724709883593</v>
      </c>
    </row>
    <row r="716" spans="1:38" x14ac:dyDescent="0.25">
      <c r="A716" s="4">
        <f t="shared" si="154"/>
        <v>12</v>
      </c>
      <c r="B716" s="4">
        <f t="shared" si="155"/>
        <v>2014</v>
      </c>
      <c r="C716" s="9">
        <v>41997</v>
      </c>
      <c r="D716" s="12">
        <f ca="1">(1+Returns!E716)*D715</f>
        <v>127492833.49090542</v>
      </c>
      <c r="E716" s="12">
        <f t="shared" ca="1" si="156"/>
        <v>128218510.78782642</v>
      </c>
      <c r="F716" s="12">
        <f t="shared" ca="1" si="157"/>
        <v>128145714.73885377</v>
      </c>
      <c r="G716" s="14">
        <f ca="1">G715*(1+Returns!G716)+AC716</f>
        <v>10700232.077960473</v>
      </c>
      <c r="H716" s="14">
        <f ca="1">H715*(1+Returns!H716)+AD716</f>
        <v>12783877.47140122</v>
      </c>
      <c r="I716" s="14">
        <f ca="1">I715*(1+Returns!I716)+AE716</f>
        <v>6394271.5774823278</v>
      </c>
      <c r="J716" s="14">
        <f ca="1">J715*(1+Returns!J716)+AF716</f>
        <v>0</v>
      </c>
      <c r="K716" s="14">
        <f ca="1">K715*(1+Returns!K716)+AG716</f>
        <v>0</v>
      </c>
      <c r="L716" s="14">
        <f ca="1">L715*(1+Returns!L716)+AH716</f>
        <v>25566819.389471512</v>
      </c>
      <c r="M716" s="14">
        <f ca="1">M715*(1+Returns!M716)+AI716</f>
        <v>25571492.753637593</v>
      </c>
      <c r="N716" s="14">
        <f ca="1">N715*(1+Returns!N716)+AJ716-R716-T716</f>
        <v>47201817.51787328</v>
      </c>
      <c r="O716" s="17">
        <f ca="1">(Assumptions!$B$16 / 252)*F715</f>
        <v>4066.6261812661605</v>
      </c>
      <c r="P716" s="17">
        <f t="shared" ca="1" si="158"/>
        <v>72796.048972646269</v>
      </c>
      <c r="Q716" s="16">
        <f t="shared" si="159"/>
        <v>0</v>
      </c>
      <c r="R716" s="17">
        <f t="shared" si="160"/>
        <v>0</v>
      </c>
      <c r="S716" s="19">
        <f t="shared" si="161"/>
        <v>0</v>
      </c>
      <c r="T716" s="20">
        <f ca="1">IF(AND(S716=1,F715&gt;D715),[1]Assumptions!$B$19*(F715-D715),0)</f>
        <v>0</v>
      </c>
      <c r="U716" s="21">
        <f ca="1">OFFSET(Assumptions!$B$6,U$1-1,0)*$E716</f>
        <v>10257480.863026114</v>
      </c>
      <c r="V716" s="21">
        <f ca="1">OFFSET(Assumptions!$B$6,V$1-1,0)*$E716</f>
        <v>12821851.078782642</v>
      </c>
      <c r="W716" s="21">
        <f ca="1">OFFSET(Assumptions!$B$6,W$1-1,0)*$E716</f>
        <v>6410925.5393913211</v>
      </c>
      <c r="X716" s="21">
        <f ca="1">OFFSET(Assumptions!$B$6,X$1-1,0)*$E716</f>
        <v>0</v>
      </c>
      <c r="Y716" s="21">
        <f ca="1">OFFSET(Assumptions!$B$6,Y$1-1,0)*$E716</f>
        <v>0</v>
      </c>
      <c r="Z716" s="21">
        <f ca="1">OFFSET(Assumptions!$B$6,Z$1-1,0)*$E716</f>
        <v>25643702.157565285</v>
      </c>
      <c r="AA716" s="21">
        <f ca="1">OFFSET(Assumptions!$B$6,AA$1-1,0)*$E716</f>
        <v>25643702.157565285</v>
      </c>
      <c r="AB716" s="21">
        <f ca="1">OFFSET(Assumptions!$B$6,AB$1-1,0)*$E716</f>
        <v>47440848.991495773</v>
      </c>
      <c r="AC716" s="24">
        <f t="shared" si="164"/>
        <v>0</v>
      </c>
      <c r="AD716" s="24">
        <f t="shared" si="153"/>
        <v>0</v>
      </c>
      <c r="AE716" s="24">
        <f t="shared" si="153"/>
        <v>0</v>
      </c>
      <c r="AF716" s="24">
        <f t="shared" si="153"/>
        <v>0</v>
      </c>
      <c r="AG716" s="24">
        <f t="shared" si="152"/>
        <v>0</v>
      </c>
      <c r="AH716" s="24">
        <f t="shared" si="152"/>
        <v>0</v>
      </c>
      <c r="AI716" s="24">
        <f t="shared" si="152"/>
        <v>0</v>
      </c>
      <c r="AJ716" s="24">
        <f t="shared" si="162"/>
        <v>0</v>
      </c>
      <c r="AK716" s="26">
        <f t="shared" ca="1" si="163"/>
        <v>3.6682667275678149E-4</v>
      </c>
      <c r="AL716" s="34">
        <f t="shared" ca="1" si="165"/>
        <v>0.281457147388533</v>
      </c>
    </row>
    <row r="717" spans="1:38" x14ac:dyDescent="0.25">
      <c r="A717" s="4">
        <f t="shared" si="154"/>
        <v>12</v>
      </c>
      <c r="B717" s="4">
        <f t="shared" si="155"/>
        <v>2014</v>
      </c>
      <c r="C717" s="9">
        <v>41999</v>
      </c>
      <c r="D717" s="12">
        <f ca="1">(1+Returns!E717)*D716</f>
        <v>127548235.5016989</v>
      </c>
      <c r="E717" s="12">
        <f t="shared" ca="1" si="156"/>
        <v>128410826.71253756</v>
      </c>
      <c r="F717" s="12">
        <f t="shared" ca="1" si="157"/>
        <v>128333962.5456367</v>
      </c>
      <c r="G717" s="14">
        <f ca="1">G716*(1+Returns!G717)+AC717</f>
        <v>10839768.643038837</v>
      </c>
      <c r="H717" s="14">
        <f ca="1">H716*(1+Returns!H717)+AD717</f>
        <v>12789695.181980833</v>
      </c>
      <c r="I717" s="14">
        <f ca="1">I716*(1+Returns!I717)+AE717</f>
        <v>6397312.1078051915</v>
      </c>
      <c r="J717" s="14">
        <f ca="1">J716*(1+Returns!J717)+AF717</f>
        <v>0</v>
      </c>
      <c r="K717" s="14">
        <f ca="1">K716*(1+Returns!K717)+AG717</f>
        <v>0</v>
      </c>
      <c r="L717" s="14">
        <f ca="1">L716*(1+Returns!L717)+AH717</f>
        <v>25578402.012987889</v>
      </c>
      <c r="M717" s="14">
        <f ca="1">M716*(1+Returns!M717)+AI717</f>
        <v>25583339.132871721</v>
      </c>
      <c r="N717" s="14">
        <f ca="1">N716*(1+Returns!N717)+AJ717-R717-T717</f>
        <v>47222309.633853085</v>
      </c>
      <c r="O717" s="17">
        <f ca="1">(Assumptions!$B$16 / 252)*F716</f>
        <v>4068.1179282175799</v>
      </c>
      <c r="P717" s="17">
        <f t="shared" ca="1" si="158"/>
        <v>76864.166900863842</v>
      </c>
      <c r="Q717" s="16">
        <f t="shared" si="159"/>
        <v>0</v>
      </c>
      <c r="R717" s="17">
        <f t="shared" si="160"/>
        <v>0</v>
      </c>
      <c r="S717" s="19">
        <f t="shared" si="161"/>
        <v>0</v>
      </c>
      <c r="T717" s="20">
        <f ca="1">IF(AND(S717=1,F716&gt;D716),[1]Assumptions!$B$19*(F716-D716),0)</f>
        <v>0</v>
      </c>
      <c r="U717" s="21">
        <f ca="1">OFFSET(Assumptions!$B$6,U$1-1,0)*$E717</f>
        <v>10272866.137003005</v>
      </c>
      <c r="V717" s="21">
        <f ca="1">OFFSET(Assumptions!$B$6,V$1-1,0)*$E717</f>
        <v>12841082.671253756</v>
      </c>
      <c r="W717" s="21">
        <f ca="1">OFFSET(Assumptions!$B$6,W$1-1,0)*$E717</f>
        <v>6420541.3356268778</v>
      </c>
      <c r="X717" s="21">
        <f ca="1">OFFSET(Assumptions!$B$6,X$1-1,0)*$E717</f>
        <v>0</v>
      </c>
      <c r="Y717" s="21">
        <f ca="1">OFFSET(Assumptions!$B$6,Y$1-1,0)*$E717</f>
        <v>0</v>
      </c>
      <c r="Z717" s="21">
        <f ca="1">OFFSET(Assumptions!$B$6,Z$1-1,0)*$E717</f>
        <v>25682165.342507511</v>
      </c>
      <c r="AA717" s="21">
        <f ca="1">OFFSET(Assumptions!$B$6,AA$1-1,0)*$E717</f>
        <v>25682165.342507511</v>
      </c>
      <c r="AB717" s="21">
        <f ca="1">OFFSET(Assumptions!$B$6,AB$1-1,0)*$E717</f>
        <v>47512005.883638896</v>
      </c>
      <c r="AC717" s="24">
        <f t="shared" si="164"/>
        <v>0</v>
      </c>
      <c r="AD717" s="24">
        <f t="shared" si="153"/>
        <v>0</v>
      </c>
      <c r="AE717" s="24">
        <f t="shared" si="153"/>
        <v>0</v>
      </c>
      <c r="AF717" s="24">
        <f t="shared" si="153"/>
        <v>0</v>
      </c>
      <c r="AG717" s="24">
        <f t="shared" si="152"/>
        <v>0</v>
      </c>
      <c r="AH717" s="24">
        <f t="shared" si="152"/>
        <v>0</v>
      </c>
      <c r="AI717" s="24">
        <f t="shared" si="152"/>
        <v>0</v>
      </c>
      <c r="AJ717" s="24">
        <f t="shared" si="162"/>
        <v>0</v>
      </c>
      <c r="AK717" s="26">
        <f t="shared" ca="1" si="163"/>
        <v>1.4690136706214663E-3</v>
      </c>
      <c r="AL717" s="34">
        <f t="shared" ca="1" si="165"/>
        <v>0.28333962545636227</v>
      </c>
    </row>
    <row r="718" spans="1:38" x14ac:dyDescent="0.25">
      <c r="A718" s="4">
        <f t="shared" si="154"/>
        <v>12</v>
      </c>
      <c r="B718" s="4">
        <f t="shared" si="155"/>
        <v>2014</v>
      </c>
      <c r="C718" s="9">
        <v>42002</v>
      </c>
      <c r="D718" s="12">
        <f ca="1">(1+Returns!E718)*D717</f>
        <v>127603661.58743617</v>
      </c>
      <c r="E718" s="12">
        <f t="shared" ca="1" si="156"/>
        <v>128469617.01199624</v>
      </c>
      <c r="F718" s="12">
        <f t="shared" ca="1" si="157"/>
        <v>128388678.75104631</v>
      </c>
      <c r="G718" s="14">
        <f ca="1">G717*(1+Returns!G718)+AC718</f>
        <v>10845755.857791144</v>
      </c>
      <c r="H718" s="14">
        <f ca="1">H717*(1+Returns!H718)+AD718</f>
        <v>12795515.540094927</v>
      </c>
      <c r="I718" s="14">
        <f ca="1">I717*(1+Returns!I718)+AE718</f>
        <v>6400354.0839259904</v>
      </c>
      <c r="J718" s="14">
        <f ca="1">J717*(1+Returns!J718)+AF718</f>
        <v>0</v>
      </c>
      <c r="K718" s="14">
        <f ca="1">K717*(1+Returns!K718)+AG718</f>
        <v>0</v>
      </c>
      <c r="L718" s="14">
        <f ca="1">L717*(1+Returns!L718)+AH718</f>
        <v>25589989.883819759</v>
      </c>
      <c r="M718" s="14">
        <f ca="1">M717*(1+Returns!M718)+AI718</f>
        <v>25595191.000119489</v>
      </c>
      <c r="N718" s="14">
        <f ca="1">N717*(1+Returns!N718)+AJ718-R718-T718</f>
        <v>47242810.646244921</v>
      </c>
      <c r="O718" s="17">
        <f ca="1">(Assumptions!$B$16 / 252)*F717</f>
        <v>4074.0940490678317</v>
      </c>
      <c r="P718" s="17">
        <f t="shared" ca="1" si="158"/>
        <v>80938.260949931675</v>
      </c>
      <c r="Q718" s="16">
        <f t="shared" si="159"/>
        <v>0</v>
      </c>
      <c r="R718" s="17">
        <f t="shared" si="160"/>
        <v>0</v>
      </c>
      <c r="S718" s="19">
        <f t="shared" si="161"/>
        <v>0</v>
      </c>
      <c r="T718" s="20">
        <f ca="1">IF(AND(S718=1,F717&gt;D717),[1]Assumptions!$B$19*(F717-D717),0)</f>
        <v>0</v>
      </c>
      <c r="U718" s="21">
        <f ca="1">OFFSET(Assumptions!$B$6,U$1-1,0)*$E718</f>
        <v>10277569.360959699</v>
      </c>
      <c r="V718" s="21">
        <f ca="1">OFFSET(Assumptions!$B$6,V$1-1,0)*$E718</f>
        <v>12846961.701199625</v>
      </c>
      <c r="W718" s="21">
        <f ca="1">OFFSET(Assumptions!$B$6,W$1-1,0)*$E718</f>
        <v>6423480.8505998123</v>
      </c>
      <c r="X718" s="21">
        <f ca="1">OFFSET(Assumptions!$B$6,X$1-1,0)*$E718</f>
        <v>0</v>
      </c>
      <c r="Y718" s="21">
        <f ca="1">OFFSET(Assumptions!$B$6,Y$1-1,0)*$E718</f>
        <v>0</v>
      </c>
      <c r="Z718" s="21">
        <f ca="1">OFFSET(Assumptions!$B$6,Z$1-1,0)*$E718</f>
        <v>25693923.402399249</v>
      </c>
      <c r="AA718" s="21">
        <f ca="1">OFFSET(Assumptions!$B$6,AA$1-1,0)*$E718</f>
        <v>25693923.402399249</v>
      </c>
      <c r="AB718" s="21">
        <f ca="1">OFFSET(Assumptions!$B$6,AB$1-1,0)*$E718</f>
        <v>47533758.294438608</v>
      </c>
      <c r="AC718" s="24">
        <f t="shared" si="164"/>
        <v>0</v>
      </c>
      <c r="AD718" s="24">
        <f t="shared" si="153"/>
        <v>0</v>
      </c>
      <c r="AE718" s="24">
        <f t="shared" si="153"/>
        <v>0</v>
      </c>
      <c r="AF718" s="24">
        <f t="shared" si="153"/>
        <v>0</v>
      </c>
      <c r="AG718" s="24">
        <f t="shared" si="152"/>
        <v>0</v>
      </c>
      <c r="AH718" s="24">
        <f t="shared" si="152"/>
        <v>0</v>
      </c>
      <c r="AI718" s="24">
        <f t="shared" si="152"/>
        <v>0</v>
      </c>
      <c r="AJ718" s="24">
        <f t="shared" si="162"/>
        <v>0</v>
      </c>
      <c r="AK718" s="26">
        <f t="shared" ca="1" si="163"/>
        <v>4.2635795173984192E-4</v>
      </c>
      <c r="AL718" s="34">
        <f t="shared" ca="1" si="165"/>
        <v>0.28388678751045848</v>
      </c>
    </row>
    <row r="719" spans="1:38" x14ac:dyDescent="0.25">
      <c r="A719" s="4">
        <f t="shared" si="154"/>
        <v>12</v>
      </c>
      <c r="B719" s="4">
        <f t="shared" si="155"/>
        <v>2014</v>
      </c>
      <c r="C719" s="9">
        <v>42003</v>
      </c>
      <c r="D719" s="12">
        <f ca="1">(1+Returns!E719)*D718</f>
        <v>127659202.3571787</v>
      </c>
      <c r="E719" s="12">
        <f t="shared" ca="1" si="156"/>
        <v>128585582.01041195</v>
      </c>
      <c r="F719" s="12">
        <f t="shared" ca="1" si="157"/>
        <v>128500567.91839056</v>
      </c>
      <c r="G719" s="14">
        <f ca="1">G718*(1+Returns!G719)+AC719</f>
        <v>10908807.882330602</v>
      </c>
      <c r="H719" s="14">
        <f ca="1">H718*(1+Returns!H719)+AD719</f>
        <v>12801348.036956226</v>
      </c>
      <c r="I719" s="14">
        <f ca="1">I718*(1+Returns!I719)+AE719</f>
        <v>6403402.4540667702</v>
      </c>
      <c r="J719" s="14">
        <f ca="1">J718*(1+Returns!J719)+AF719</f>
        <v>0</v>
      </c>
      <c r="K719" s="14">
        <f ca="1">K718*(1+Returns!K719)+AG719</f>
        <v>0</v>
      </c>
      <c r="L719" s="14">
        <f ca="1">L718*(1+Returns!L719)+AH719</f>
        <v>25601601.902927916</v>
      </c>
      <c r="M719" s="14">
        <f ca="1">M718*(1+Returns!M719)+AI719</f>
        <v>25607067.662902016</v>
      </c>
      <c r="N719" s="14">
        <f ca="1">N718*(1+Returns!N719)+AJ719-R719-T719</f>
        <v>47263354.071228422</v>
      </c>
      <c r="O719" s="17">
        <f ca="1">(Assumptions!$B$16 / 252)*F718</f>
        <v>4075.8310714617878</v>
      </c>
      <c r="P719" s="17">
        <f t="shared" ca="1" si="158"/>
        <v>85014.092021393459</v>
      </c>
      <c r="Q719" s="16">
        <f t="shared" si="159"/>
        <v>0</v>
      </c>
      <c r="R719" s="17">
        <f t="shared" si="160"/>
        <v>0</v>
      </c>
      <c r="S719" s="19">
        <f t="shared" si="161"/>
        <v>0</v>
      </c>
      <c r="T719" s="20">
        <f ca="1">IF(AND(S719=1,F718&gt;D718),[1]Assumptions!$B$19*(F718-D718),0)</f>
        <v>0</v>
      </c>
      <c r="U719" s="21">
        <f ca="1">OFFSET(Assumptions!$B$6,U$1-1,0)*$E719</f>
        <v>10286846.560832957</v>
      </c>
      <c r="V719" s="21">
        <f ca="1">OFFSET(Assumptions!$B$6,V$1-1,0)*$E719</f>
        <v>12858558.201041196</v>
      </c>
      <c r="W719" s="21">
        <f ca="1">OFFSET(Assumptions!$B$6,W$1-1,0)*$E719</f>
        <v>6429279.1005205978</v>
      </c>
      <c r="X719" s="21">
        <f ca="1">OFFSET(Assumptions!$B$6,X$1-1,0)*$E719</f>
        <v>0</v>
      </c>
      <c r="Y719" s="21">
        <f ca="1">OFFSET(Assumptions!$B$6,Y$1-1,0)*$E719</f>
        <v>0</v>
      </c>
      <c r="Z719" s="21">
        <f ca="1">OFFSET(Assumptions!$B$6,Z$1-1,0)*$E719</f>
        <v>25717116.402082391</v>
      </c>
      <c r="AA719" s="21">
        <f ca="1">OFFSET(Assumptions!$B$6,AA$1-1,0)*$E719</f>
        <v>25717116.402082391</v>
      </c>
      <c r="AB719" s="21">
        <f ca="1">OFFSET(Assumptions!$B$6,AB$1-1,0)*$E719</f>
        <v>47576665.343852423</v>
      </c>
      <c r="AC719" s="24">
        <f t="shared" si="164"/>
        <v>0</v>
      </c>
      <c r="AD719" s="24">
        <f t="shared" si="153"/>
        <v>0</v>
      </c>
      <c r="AE719" s="24">
        <f t="shared" si="153"/>
        <v>0</v>
      </c>
      <c r="AF719" s="24">
        <f t="shared" si="153"/>
        <v>0</v>
      </c>
      <c r="AG719" s="24">
        <f t="shared" si="152"/>
        <v>0</v>
      </c>
      <c r="AH719" s="24">
        <f t="shared" si="152"/>
        <v>0</v>
      </c>
      <c r="AI719" s="24">
        <f t="shared" si="152"/>
        <v>0</v>
      </c>
      <c r="AJ719" s="24">
        <f t="shared" si="162"/>
        <v>0</v>
      </c>
      <c r="AK719" s="26">
        <f t="shared" ca="1" si="163"/>
        <v>8.7148780120394065E-4</v>
      </c>
      <c r="AL719" s="34">
        <f t="shared" ca="1" si="165"/>
        <v>0.28500567918390085</v>
      </c>
    </row>
    <row r="720" spans="1:38" x14ac:dyDescent="0.25">
      <c r="A720" s="4">
        <f t="shared" si="154"/>
        <v>12</v>
      </c>
      <c r="B720" s="4">
        <f t="shared" si="155"/>
        <v>2014</v>
      </c>
      <c r="C720" s="9">
        <v>42004</v>
      </c>
      <c r="D720" s="12">
        <f ca="1">(1+Returns!E720)*D719</f>
        <v>127714676.66356301</v>
      </c>
      <c r="E720" s="12">
        <f t="shared" ca="1" si="156"/>
        <v>128637039.58495152</v>
      </c>
      <c r="F720" s="12">
        <f t="shared" ca="1" si="157"/>
        <v>128547946.1098216</v>
      </c>
      <c r="G720" s="14">
        <f ca="1">G719*(1+Returns!G720)+AC720</f>
        <v>10907414.851263847</v>
      </c>
      <c r="H720" s="14">
        <f ca="1">H719*(1+Returns!H720)+AD720</f>
        <v>12807173.698073091</v>
      </c>
      <c r="I720" s="14">
        <f ca="1">I719*(1+Returns!I720)+AE720</f>
        <v>6406447.3261988284</v>
      </c>
      <c r="J720" s="14">
        <f ca="1">J719*(1+Returns!J720)+AF720</f>
        <v>0</v>
      </c>
      <c r="K720" s="14">
        <f ca="1">K719*(1+Returns!K720)+AG720</f>
        <v>0</v>
      </c>
      <c r="L720" s="14">
        <f ca="1">L719*(1+Returns!L720)+AH720</f>
        <v>25613200.284085169</v>
      </c>
      <c r="M720" s="14">
        <f ca="1">M719*(1+Returns!M720)+AI720</f>
        <v>25618930.522748772</v>
      </c>
      <c r="N720" s="14">
        <f ca="1">N719*(1+Returns!N720)+AJ720-R720-T720</f>
        <v>47283872.902581804</v>
      </c>
      <c r="O720" s="17">
        <f ca="1">(Assumptions!$B$16 / 252)*F719</f>
        <v>4079.3831085203351</v>
      </c>
      <c r="P720" s="17">
        <f t="shared" ca="1" si="158"/>
        <v>89093.475129913801</v>
      </c>
      <c r="Q720" s="16">
        <f t="shared" si="159"/>
        <v>0</v>
      </c>
      <c r="R720" s="17">
        <f t="shared" si="160"/>
        <v>0</v>
      </c>
      <c r="S720" s="19">
        <f t="shared" si="161"/>
        <v>0</v>
      </c>
      <c r="T720" s="20">
        <f ca="1">IF(AND(S720=1,F719&gt;D719),[1]Assumptions!$B$19*(F719-D719),0)</f>
        <v>0</v>
      </c>
      <c r="U720" s="21">
        <f ca="1">OFFSET(Assumptions!$B$6,U$1-1,0)*$E720</f>
        <v>10290963.166796122</v>
      </c>
      <c r="V720" s="21">
        <f ca="1">OFFSET(Assumptions!$B$6,V$1-1,0)*$E720</f>
        <v>12863703.958495153</v>
      </c>
      <c r="W720" s="21">
        <f ca="1">OFFSET(Assumptions!$B$6,W$1-1,0)*$E720</f>
        <v>6431851.9792475766</v>
      </c>
      <c r="X720" s="21">
        <f ca="1">OFFSET(Assumptions!$B$6,X$1-1,0)*$E720</f>
        <v>0</v>
      </c>
      <c r="Y720" s="21">
        <f ca="1">OFFSET(Assumptions!$B$6,Y$1-1,0)*$E720</f>
        <v>0</v>
      </c>
      <c r="Z720" s="21">
        <f ca="1">OFFSET(Assumptions!$B$6,Z$1-1,0)*$E720</f>
        <v>25727407.916990306</v>
      </c>
      <c r="AA720" s="21">
        <f ca="1">OFFSET(Assumptions!$B$6,AA$1-1,0)*$E720</f>
        <v>25727407.916990306</v>
      </c>
      <c r="AB720" s="21">
        <f ca="1">OFFSET(Assumptions!$B$6,AB$1-1,0)*$E720</f>
        <v>47595704.646432064</v>
      </c>
      <c r="AC720" s="24">
        <f t="shared" si="164"/>
        <v>0</v>
      </c>
      <c r="AD720" s="24">
        <f t="shared" si="153"/>
        <v>0</v>
      </c>
      <c r="AE720" s="24">
        <f t="shared" si="153"/>
        <v>0</v>
      </c>
      <c r="AF720" s="24">
        <f t="shared" si="153"/>
        <v>0</v>
      </c>
      <c r="AG720" s="24">
        <f t="shared" si="152"/>
        <v>0</v>
      </c>
      <c r="AH720" s="24">
        <f t="shared" si="152"/>
        <v>0</v>
      </c>
      <c r="AI720" s="24">
        <f t="shared" si="152"/>
        <v>0</v>
      </c>
      <c r="AJ720" s="24">
        <f t="shared" si="162"/>
        <v>0</v>
      </c>
      <c r="AK720" s="26">
        <f t="shared" ca="1" si="163"/>
        <v>3.6870024933377543E-4</v>
      </c>
      <c r="AL720" s="34">
        <f t="shared" ca="1" si="165"/>
        <v>0.28547946109821121</v>
      </c>
    </row>
    <row r="721" spans="1:38" x14ac:dyDescent="0.25">
      <c r="A721" s="4">
        <f t="shared" si="154"/>
        <v>1</v>
      </c>
      <c r="B721" s="4">
        <f t="shared" si="155"/>
        <v>2015</v>
      </c>
      <c r="C721" s="9">
        <v>42006</v>
      </c>
      <c r="D721" s="12">
        <f ca="1">(1+Returns!E721)*D720</f>
        <v>127770175.07630716</v>
      </c>
      <c r="E721" s="12">
        <f t="shared" ca="1" si="156"/>
        <v>128270486.20484854</v>
      </c>
      <c r="F721" s="12">
        <f t="shared" ca="1" si="157"/>
        <v>128266405.31767045</v>
      </c>
      <c r="G721" s="14">
        <f ca="1">G720*(1+Returns!G721)+AC721</f>
        <v>10127282.788340384</v>
      </c>
      <c r="H721" s="14">
        <f ca="1">H720*(1+Returns!H721)+AD721</f>
        <v>12869532.270764643</v>
      </c>
      <c r="I721" s="14">
        <f ca="1">I720*(1+Returns!I721)+AE721</f>
        <v>6434898.299242137</v>
      </c>
      <c r="J721" s="14">
        <f ca="1">J720*(1+Returns!J721)+AF721</f>
        <v>0</v>
      </c>
      <c r="K721" s="14">
        <f ca="1">K720*(1+Returns!K721)+AG721</f>
        <v>0</v>
      </c>
      <c r="L721" s="14">
        <f ca="1">L720*(1+Returns!L721)+AH721</f>
        <v>25739011.552601792</v>
      </c>
      <c r="M721" s="14">
        <f ca="1">M720*(1+Returns!M721)+AI721</f>
        <v>25739276.272485591</v>
      </c>
      <c r="N721" s="14">
        <f ca="1">N720*(1+Returns!N721)+AJ721-R721-T721</f>
        <v>47360485.021413997</v>
      </c>
      <c r="O721" s="17">
        <f ca="1">(Assumptions!$B$16 / 252)*F720</f>
        <v>4080.8871780895747</v>
      </c>
      <c r="P721" s="17">
        <f t="shared" ca="1" si="158"/>
        <v>4080.8871780895715</v>
      </c>
      <c r="Q721" s="16">
        <f t="shared" si="159"/>
        <v>1</v>
      </c>
      <c r="R721" s="17">
        <f t="shared" ca="1" si="160"/>
        <v>89093.475129913801</v>
      </c>
      <c r="S721" s="19">
        <f t="shared" si="161"/>
        <v>1</v>
      </c>
      <c r="T721" s="20">
        <f ca="1">IF(AND(S721=1,F720&gt;D720),[1]Assumptions!$B$19*(F720-D720),0)</f>
        <v>166653.88925171795</v>
      </c>
      <c r="U721" s="21">
        <f ca="1">OFFSET(Assumptions!$B$6,U$1-1,0)*$E721</f>
        <v>10261638.896387884</v>
      </c>
      <c r="V721" s="21">
        <f ca="1">OFFSET(Assumptions!$B$6,V$1-1,0)*$E721</f>
        <v>12827048.620484855</v>
      </c>
      <c r="W721" s="21">
        <f ca="1">OFFSET(Assumptions!$B$6,W$1-1,0)*$E721</f>
        <v>6413524.3102424275</v>
      </c>
      <c r="X721" s="21">
        <f ca="1">OFFSET(Assumptions!$B$6,X$1-1,0)*$E721</f>
        <v>0</v>
      </c>
      <c r="Y721" s="21">
        <f ca="1">OFFSET(Assumptions!$B$6,Y$1-1,0)*$E721</f>
        <v>0</v>
      </c>
      <c r="Z721" s="21">
        <f ca="1">OFFSET(Assumptions!$B$6,Z$1-1,0)*$E721</f>
        <v>25654097.24096971</v>
      </c>
      <c r="AA721" s="21">
        <f ca="1">OFFSET(Assumptions!$B$6,AA$1-1,0)*$E721</f>
        <v>25654097.24096971</v>
      </c>
      <c r="AB721" s="21">
        <f ca="1">OFFSET(Assumptions!$B$6,AB$1-1,0)*$E721</f>
        <v>47460079.895793959</v>
      </c>
      <c r="AC721" s="24">
        <f t="shared" ca="1" si="164"/>
        <v>-616451.68446772546</v>
      </c>
      <c r="AD721" s="24">
        <f t="shared" ca="1" si="153"/>
        <v>56530.260422062129</v>
      </c>
      <c r="AE721" s="24">
        <f t="shared" ca="1" si="153"/>
        <v>25404.65304874815</v>
      </c>
      <c r="AF721" s="24">
        <f t="shared" ca="1" si="153"/>
        <v>0</v>
      </c>
      <c r="AG721" s="24">
        <f t="shared" ca="1" si="152"/>
        <v>0</v>
      </c>
      <c r="AH721" s="24">
        <f t="shared" ca="1" si="152"/>
        <v>114207.63290513679</v>
      </c>
      <c r="AI721" s="24">
        <f t="shared" ca="1" si="152"/>
        <v>108477.39424153417</v>
      </c>
      <c r="AJ721" s="24">
        <f t="shared" ca="1" si="162"/>
        <v>311831.74385024421</v>
      </c>
      <c r="AK721" s="26">
        <f t="shared" ca="1" si="163"/>
        <v>-2.1901617308659471E-3</v>
      </c>
      <c r="AL721" s="34">
        <f t="shared" ca="1" si="165"/>
        <v>0.28266405317669974</v>
      </c>
    </row>
    <row r="722" spans="1:38" x14ac:dyDescent="0.25">
      <c r="A722" s="4">
        <f t="shared" si="154"/>
        <v>1</v>
      </c>
      <c r="B722" s="4">
        <f t="shared" si="155"/>
        <v>2015</v>
      </c>
      <c r="C722" s="9">
        <v>42009</v>
      </c>
      <c r="D722" s="12">
        <f ca="1">(1+Returns!E722)*D721</f>
        <v>127825697.60588658</v>
      </c>
      <c r="E722" s="12">
        <f t="shared" ca="1" si="156"/>
        <v>128253685.75545931</v>
      </c>
      <c r="F722" s="12">
        <f t="shared" ca="1" si="157"/>
        <v>128245532.91890605</v>
      </c>
      <c r="G722" s="14">
        <f ca="1">G721*(1+Returns!G722)+AC722</f>
        <v>10057420.060339613</v>
      </c>
      <c r="H722" s="14">
        <f ca="1">H721*(1+Returns!H722)+AD722</f>
        <v>12875388.96128861</v>
      </c>
      <c r="I722" s="14">
        <f ca="1">I721*(1+Returns!I722)+AE722</f>
        <v>6437958.1479154853</v>
      </c>
      <c r="J722" s="14">
        <f ca="1">J721*(1+Returns!J722)+AF722</f>
        <v>0</v>
      </c>
      <c r="K722" s="14">
        <f ca="1">K721*(1+Returns!K722)+AG722</f>
        <v>0</v>
      </c>
      <c r="L722" s="14">
        <f ca="1">L721*(1+Returns!L722)+AH722</f>
        <v>25750672.184921987</v>
      </c>
      <c r="M722" s="14">
        <f ca="1">M721*(1+Returns!M722)+AI722</f>
        <v>25751200.379962362</v>
      </c>
      <c r="N722" s="14">
        <f ca="1">N721*(1+Returns!N722)+AJ722-R722-T722</f>
        <v>47381046.021031253</v>
      </c>
      <c r="O722" s="17">
        <f ca="1">(Assumptions!$B$16 / 252)*F721</f>
        <v>4071.9493751641412</v>
      </c>
      <c r="P722" s="17">
        <f t="shared" ca="1" si="158"/>
        <v>8152.8365532537127</v>
      </c>
      <c r="Q722" s="16">
        <f t="shared" si="159"/>
        <v>0</v>
      </c>
      <c r="R722" s="17">
        <f t="shared" si="160"/>
        <v>0</v>
      </c>
      <c r="S722" s="19">
        <f t="shared" si="161"/>
        <v>0</v>
      </c>
      <c r="T722" s="20">
        <f ca="1">IF(AND(S722=1,F721&gt;D721),[1]Assumptions!$B$19*(F721-D721),0)</f>
        <v>0</v>
      </c>
      <c r="U722" s="21">
        <f ca="1">OFFSET(Assumptions!$B$6,U$1-1,0)*$E722</f>
        <v>10260294.860436745</v>
      </c>
      <c r="V722" s="21">
        <f ca="1">OFFSET(Assumptions!$B$6,V$1-1,0)*$E722</f>
        <v>12825368.575545931</v>
      </c>
      <c r="W722" s="21">
        <f ca="1">OFFSET(Assumptions!$B$6,W$1-1,0)*$E722</f>
        <v>6412684.2877729656</v>
      </c>
      <c r="X722" s="21">
        <f ca="1">OFFSET(Assumptions!$B$6,X$1-1,0)*$E722</f>
        <v>0</v>
      </c>
      <c r="Y722" s="21">
        <f ca="1">OFFSET(Assumptions!$B$6,Y$1-1,0)*$E722</f>
        <v>0</v>
      </c>
      <c r="Z722" s="21">
        <f ca="1">OFFSET(Assumptions!$B$6,Z$1-1,0)*$E722</f>
        <v>25650737.151091862</v>
      </c>
      <c r="AA722" s="21">
        <f ca="1">OFFSET(Assumptions!$B$6,AA$1-1,0)*$E722</f>
        <v>25650737.151091862</v>
      </c>
      <c r="AB722" s="21">
        <f ca="1">OFFSET(Assumptions!$B$6,AB$1-1,0)*$E722</f>
        <v>47453863.729519941</v>
      </c>
      <c r="AC722" s="24">
        <f t="shared" si="164"/>
        <v>0</v>
      </c>
      <c r="AD722" s="24">
        <f t="shared" si="153"/>
        <v>0</v>
      </c>
      <c r="AE722" s="24">
        <f t="shared" si="153"/>
        <v>0</v>
      </c>
      <c r="AF722" s="24">
        <f t="shared" si="153"/>
        <v>0</v>
      </c>
      <c r="AG722" s="24">
        <f t="shared" si="152"/>
        <v>0</v>
      </c>
      <c r="AH722" s="24">
        <f t="shared" si="152"/>
        <v>0</v>
      </c>
      <c r="AI722" s="24">
        <f t="shared" si="152"/>
        <v>0</v>
      </c>
      <c r="AJ722" s="24">
        <f t="shared" si="162"/>
        <v>0</v>
      </c>
      <c r="AK722" s="26">
        <f t="shared" ca="1" si="163"/>
        <v>-1.6272693315688702E-4</v>
      </c>
      <c r="AL722" s="34">
        <f t="shared" ca="1" si="165"/>
        <v>0.28245532918905569</v>
      </c>
    </row>
    <row r="723" spans="1:38" x14ac:dyDescent="0.25">
      <c r="A723" s="4">
        <f t="shared" si="154"/>
        <v>1</v>
      </c>
      <c r="B723" s="4">
        <f t="shared" si="155"/>
        <v>2015</v>
      </c>
      <c r="C723" s="9">
        <v>42010</v>
      </c>
      <c r="D723" s="12">
        <f ca="1">(1+Returns!E723)*D722</f>
        <v>127881244.26278122</v>
      </c>
      <c r="E723" s="12">
        <f t="shared" ca="1" si="156"/>
        <v>128208399.49060874</v>
      </c>
      <c r="F723" s="12">
        <f t="shared" ca="1" si="157"/>
        <v>128196175.36729616</v>
      </c>
      <c r="G723" s="14">
        <f ca="1">G722*(1+Returns!G723)+AC723</f>
        <v>9959047.6636244133</v>
      </c>
      <c r="H723" s="14">
        <f ca="1">H722*(1+Returns!H723)+AD723</f>
        <v>12881248.317086121</v>
      </c>
      <c r="I723" s="14">
        <f ca="1">I722*(1+Returns!I723)+AE723</f>
        <v>6441019.4515728084</v>
      </c>
      <c r="J723" s="14">
        <f ca="1">J722*(1+Returns!J723)+AF723</f>
        <v>0</v>
      </c>
      <c r="K723" s="14">
        <f ca="1">K722*(1+Returns!K723)+AG723</f>
        <v>0</v>
      </c>
      <c r="L723" s="14">
        <f ca="1">L722*(1+Returns!L723)+AH723</f>
        <v>25762338.099898271</v>
      </c>
      <c r="M723" s="14">
        <f ca="1">M722*(1+Returns!M723)+AI723</f>
        <v>25763130.011461552</v>
      </c>
      <c r="N723" s="14">
        <f ca="1">N722*(1+Returns!N723)+AJ723-R723-T723</f>
        <v>47401615.94696556</v>
      </c>
      <c r="O723" s="17">
        <f ca="1">(Assumptions!$B$16 / 252)*F722</f>
        <v>4071.2867593303504</v>
      </c>
      <c r="P723" s="17">
        <f t="shared" ca="1" si="158"/>
        <v>12224.123312584063</v>
      </c>
      <c r="Q723" s="16">
        <f t="shared" si="159"/>
        <v>0</v>
      </c>
      <c r="R723" s="17">
        <f t="shared" si="160"/>
        <v>0</v>
      </c>
      <c r="S723" s="19">
        <f t="shared" si="161"/>
        <v>0</v>
      </c>
      <c r="T723" s="20">
        <f ca="1">IF(AND(S723=1,F722&gt;D722),[1]Assumptions!$B$19*(F722-D722),0)</f>
        <v>0</v>
      </c>
      <c r="U723" s="21">
        <f ca="1">OFFSET(Assumptions!$B$6,U$1-1,0)*$E723</f>
        <v>10256671.959248699</v>
      </c>
      <c r="V723" s="21">
        <f ca="1">OFFSET(Assumptions!$B$6,V$1-1,0)*$E723</f>
        <v>12820839.949060874</v>
      </c>
      <c r="W723" s="21">
        <f ca="1">OFFSET(Assumptions!$B$6,W$1-1,0)*$E723</f>
        <v>6410419.974530437</v>
      </c>
      <c r="X723" s="21">
        <f ca="1">OFFSET(Assumptions!$B$6,X$1-1,0)*$E723</f>
        <v>0</v>
      </c>
      <c r="Y723" s="21">
        <f ca="1">OFFSET(Assumptions!$B$6,Y$1-1,0)*$E723</f>
        <v>0</v>
      </c>
      <c r="Z723" s="21">
        <f ca="1">OFFSET(Assumptions!$B$6,Z$1-1,0)*$E723</f>
        <v>25641679.898121748</v>
      </c>
      <c r="AA723" s="21">
        <f ca="1">OFFSET(Assumptions!$B$6,AA$1-1,0)*$E723</f>
        <v>25641679.898121748</v>
      </c>
      <c r="AB723" s="21">
        <f ca="1">OFFSET(Assumptions!$B$6,AB$1-1,0)*$E723</f>
        <v>47437107.811525233</v>
      </c>
      <c r="AC723" s="24">
        <f t="shared" si="164"/>
        <v>0</v>
      </c>
      <c r="AD723" s="24">
        <f t="shared" si="153"/>
        <v>0</v>
      </c>
      <c r="AE723" s="24">
        <f t="shared" si="153"/>
        <v>0</v>
      </c>
      <c r="AF723" s="24">
        <f t="shared" si="153"/>
        <v>0</v>
      </c>
      <c r="AG723" s="24">
        <f t="shared" si="152"/>
        <v>0</v>
      </c>
      <c r="AH723" s="24">
        <f t="shared" si="152"/>
        <v>0</v>
      </c>
      <c r="AI723" s="24">
        <f t="shared" si="152"/>
        <v>0</v>
      </c>
      <c r="AJ723" s="24">
        <f t="shared" si="162"/>
        <v>0</v>
      </c>
      <c r="AK723" s="26">
        <f t="shared" ca="1" si="163"/>
        <v>-3.8486760892564309E-4</v>
      </c>
      <c r="AL723" s="34">
        <f t="shared" ca="1" si="165"/>
        <v>0.28196175367295684</v>
      </c>
    </row>
    <row r="724" spans="1:38" x14ac:dyDescent="0.25">
      <c r="A724" s="4">
        <f t="shared" si="154"/>
        <v>1</v>
      </c>
      <c r="B724" s="4">
        <f t="shared" si="155"/>
        <v>2015</v>
      </c>
      <c r="C724" s="9">
        <v>42011</v>
      </c>
      <c r="D724" s="12">
        <f ca="1">(1+Returns!E724)*D723</f>
        <v>127936815.05747561</v>
      </c>
      <c r="E724" s="12">
        <f t="shared" ca="1" si="156"/>
        <v>128129817.08527803</v>
      </c>
      <c r="F724" s="12">
        <f t="shared" ca="1" si="157"/>
        <v>128113523.24211252</v>
      </c>
      <c r="G724" s="14">
        <f ca="1">G723*(1+Returns!G724)+AC724</f>
        <v>9827355.2624436952</v>
      </c>
      <c r="H724" s="14">
        <f ca="1">H723*(1+Returns!H724)+AD724</f>
        <v>12887110.339370094</v>
      </c>
      <c r="I724" s="14">
        <f ca="1">I723*(1+Returns!I724)+AE724</f>
        <v>6444082.2109059636</v>
      </c>
      <c r="J724" s="14">
        <f ca="1">J723*(1+Returns!J724)+AF724</f>
        <v>0</v>
      </c>
      <c r="K724" s="14">
        <f ca="1">K723*(1+Returns!K724)+AG724</f>
        <v>0</v>
      </c>
      <c r="L724" s="14">
        <f ca="1">L723*(1+Returns!L724)+AH724</f>
        <v>25774009.299923863</v>
      </c>
      <c r="M724" s="14">
        <f ca="1">M723*(1+Returns!M724)+AI724</f>
        <v>25775065.169542246</v>
      </c>
      <c r="N724" s="14">
        <f ca="1">N723*(1+Returns!N724)+AJ724-R724-T724</f>
        <v>47422194.803092182</v>
      </c>
      <c r="O724" s="17">
        <f ca="1">(Assumptions!$B$16 / 252)*F723</f>
        <v>4069.7198529300367</v>
      </c>
      <c r="P724" s="17">
        <f t="shared" ca="1" si="158"/>
        <v>16293.843165514099</v>
      </c>
      <c r="Q724" s="16">
        <f t="shared" si="159"/>
        <v>0</v>
      </c>
      <c r="R724" s="17">
        <f t="shared" si="160"/>
        <v>0</v>
      </c>
      <c r="S724" s="19">
        <f t="shared" si="161"/>
        <v>0</v>
      </c>
      <c r="T724" s="20">
        <f ca="1">IF(AND(S724=1,F723&gt;D723),[1]Assumptions!$B$19*(F723-D723),0)</f>
        <v>0</v>
      </c>
      <c r="U724" s="21">
        <f ca="1">OFFSET(Assumptions!$B$6,U$1-1,0)*$E724</f>
        <v>10250385.366822243</v>
      </c>
      <c r="V724" s="21">
        <f ca="1">OFFSET(Assumptions!$B$6,V$1-1,0)*$E724</f>
        <v>12812981.708527803</v>
      </c>
      <c r="W724" s="21">
        <f ca="1">OFFSET(Assumptions!$B$6,W$1-1,0)*$E724</f>
        <v>6406490.8542639017</v>
      </c>
      <c r="X724" s="21">
        <f ca="1">OFFSET(Assumptions!$B$6,X$1-1,0)*$E724</f>
        <v>0</v>
      </c>
      <c r="Y724" s="21">
        <f ca="1">OFFSET(Assumptions!$B$6,Y$1-1,0)*$E724</f>
        <v>0</v>
      </c>
      <c r="Z724" s="21">
        <f ca="1">OFFSET(Assumptions!$B$6,Z$1-1,0)*$E724</f>
        <v>25625963.417055607</v>
      </c>
      <c r="AA724" s="21">
        <f ca="1">OFFSET(Assumptions!$B$6,AA$1-1,0)*$E724</f>
        <v>25625963.417055607</v>
      </c>
      <c r="AB724" s="21">
        <f ca="1">OFFSET(Assumptions!$B$6,AB$1-1,0)*$E724</f>
        <v>47408032.321552873</v>
      </c>
      <c r="AC724" s="24">
        <f t="shared" si="164"/>
        <v>0</v>
      </c>
      <c r="AD724" s="24">
        <f t="shared" si="153"/>
        <v>0</v>
      </c>
      <c r="AE724" s="24">
        <f t="shared" si="153"/>
        <v>0</v>
      </c>
      <c r="AF724" s="24">
        <f t="shared" si="153"/>
        <v>0</v>
      </c>
      <c r="AG724" s="24">
        <f t="shared" si="152"/>
        <v>0</v>
      </c>
      <c r="AH724" s="24">
        <f t="shared" si="152"/>
        <v>0</v>
      </c>
      <c r="AI724" s="24">
        <f t="shared" si="152"/>
        <v>0</v>
      </c>
      <c r="AJ724" s="24">
        <f t="shared" si="162"/>
        <v>0</v>
      </c>
      <c r="AK724" s="26">
        <f t="shared" ca="1" si="163"/>
        <v>-6.4473159941658142E-4</v>
      </c>
      <c r="AL724" s="34">
        <f t="shared" ca="1" si="165"/>
        <v>0.28113523242112048</v>
      </c>
    </row>
    <row r="725" spans="1:38" x14ac:dyDescent="0.25">
      <c r="A725" s="4">
        <f t="shared" si="154"/>
        <v>1</v>
      </c>
      <c r="B725" s="4">
        <f t="shared" si="155"/>
        <v>2015</v>
      </c>
      <c r="C725" s="9">
        <v>42012</v>
      </c>
      <c r="D725" s="12">
        <f ca="1">(1+Returns!E725)*D724</f>
        <v>127992410.00045884</v>
      </c>
      <c r="E725" s="12">
        <f t="shared" ca="1" si="156"/>
        <v>128211453.92239407</v>
      </c>
      <c r="F725" s="12">
        <f t="shared" ca="1" si="157"/>
        <v>128191092.98325261</v>
      </c>
      <c r="G725" s="14">
        <f ca="1">G724*(1+Returns!G725)+AC725</f>
        <v>9855858.2289871015</v>
      </c>
      <c r="H725" s="14">
        <f ca="1">H724*(1+Returns!H725)+AD725</f>
        <v>12892975.029353999</v>
      </c>
      <c r="I725" s="14">
        <f ca="1">I724*(1+Returns!I725)+AE725</f>
        <v>6447146.4266071366</v>
      </c>
      <c r="J725" s="14">
        <f ca="1">J724*(1+Returns!J725)+AF725</f>
        <v>0</v>
      </c>
      <c r="K725" s="14">
        <f ca="1">K724*(1+Returns!K725)+AG725</f>
        <v>0</v>
      </c>
      <c r="L725" s="14">
        <f ca="1">L724*(1+Returns!L725)+AH725</f>
        <v>25785685.787393067</v>
      </c>
      <c r="M725" s="14">
        <f ca="1">M724*(1+Returns!M725)+AI725</f>
        <v>25787005.856764715</v>
      </c>
      <c r="N725" s="14">
        <f ca="1">N724*(1+Returns!N725)+AJ725-R725-T725</f>
        <v>47442782.593288057</v>
      </c>
      <c r="O725" s="17">
        <f ca="1">(Assumptions!$B$16 / 252)*F724</f>
        <v>4067.0959759400798</v>
      </c>
      <c r="P725" s="17">
        <f t="shared" ca="1" si="158"/>
        <v>20360.939141454179</v>
      </c>
      <c r="Q725" s="16">
        <f t="shared" si="159"/>
        <v>0</v>
      </c>
      <c r="R725" s="17">
        <f t="shared" si="160"/>
        <v>0</v>
      </c>
      <c r="S725" s="19">
        <f t="shared" si="161"/>
        <v>0</v>
      </c>
      <c r="T725" s="20">
        <f ca="1">IF(AND(S725=1,F724&gt;D724),[1]Assumptions!$B$19*(F724-D724),0)</f>
        <v>0</v>
      </c>
      <c r="U725" s="21">
        <f ca="1">OFFSET(Assumptions!$B$6,U$1-1,0)*$E725</f>
        <v>10256916.313791526</v>
      </c>
      <c r="V725" s="21">
        <f ca="1">OFFSET(Assumptions!$B$6,V$1-1,0)*$E725</f>
        <v>12821145.392239407</v>
      </c>
      <c r="W725" s="21">
        <f ca="1">OFFSET(Assumptions!$B$6,W$1-1,0)*$E725</f>
        <v>6410572.6961197034</v>
      </c>
      <c r="X725" s="21">
        <f ca="1">OFFSET(Assumptions!$B$6,X$1-1,0)*$E725</f>
        <v>0</v>
      </c>
      <c r="Y725" s="21">
        <f ca="1">OFFSET(Assumptions!$B$6,Y$1-1,0)*$E725</f>
        <v>0</v>
      </c>
      <c r="Z725" s="21">
        <f ca="1">OFFSET(Assumptions!$B$6,Z$1-1,0)*$E725</f>
        <v>25642290.784478813</v>
      </c>
      <c r="AA725" s="21">
        <f ca="1">OFFSET(Assumptions!$B$6,AA$1-1,0)*$E725</f>
        <v>25642290.784478813</v>
      </c>
      <c r="AB725" s="21">
        <f ca="1">OFFSET(Assumptions!$B$6,AB$1-1,0)*$E725</f>
        <v>47438237.951285802</v>
      </c>
      <c r="AC725" s="24">
        <f t="shared" si="164"/>
        <v>0</v>
      </c>
      <c r="AD725" s="24">
        <f t="shared" si="153"/>
        <v>0</v>
      </c>
      <c r="AE725" s="24">
        <f t="shared" si="153"/>
        <v>0</v>
      </c>
      <c r="AF725" s="24">
        <f t="shared" si="153"/>
        <v>0</v>
      </c>
      <c r="AG725" s="24">
        <f t="shared" si="152"/>
        <v>0</v>
      </c>
      <c r="AH725" s="24">
        <f t="shared" si="152"/>
        <v>0</v>
      </c>
      <c r="AI725" s="24">
        <f t="shared" si="152"/>
        <v>0</v>
      </c>
      <c r="AJ725" s="24">
        <f t="shared" si="162"/>
        <v>0</v>
      </c>
      <c r="AK725" s="26">
        <f t="shared" ca="1" si="163"/>
        <v>6.0547660525656077E-4</v>
      </c>
      <c r="AL725" s="34">
        <f t="shared" ca="1" si="165"/>
        <v>0.28191092983252131</v>
      </c>
    </row>
    <row r="726" spans="1:38" x14ac:dyDescent="0.25">
      <c r="A726" s="4">
        <f t="shared" si="154"/>
        <v>1</v>
      </c>
      <c r="B726" s="4">
        <f t="shared" si="155"/>
        <v>2015</v>
      </c>
      <c r="C726" s="9">
        <v>42013</v>
      </c>
      <c r="D726" s="12">
        <f ca="1">(1+Returns!E726)*D725</f>
        <v>128048029.10222454</v>
      </c>
      <c r="E726" s="12">
        <f t="shared" ca="1" si="156"/>
        <v>128341453.7377798</v>
      </c>
      <c r="F726" s="12">
        <f t="shared" ca="1" si="157"/>
        <v>128317023.24013093</v>
      </c>
      <c r="G726" s="14">
        <f ca="1">G725*(1+Returns!G726)+AC726</f>
        <v>9932700.288335599</v>
      </c>
      <c r="H726" s="14">
        <f ca="1">H725*(1+Returns!H726)+AD726</f>
        <v>12898842.388251858</v>
      </c>
      <c r="I726" s="14">
        <f ca="1">I725*(1+Returns!I726)+AE726</f>
        <v>6450212.0993688432</v>
      </c>
      <c r="J726" s="14">
        <f ca="1">J725*(1+Returns!J726)+AF726</f>
        <v>0</v>
      </c>
      <c r="K726" s="14">
        <f ca="1">K725*(1+Returns!K726)+AG726</f>
        <v>0</v>
      </c>
      <c r="L726" s="14">
        <f ca="1">L725*(1+Returns!L726)+AH726</f>
        <v>25797367.564701274</v>
      </c>
      <c r="M726" s="14">
        <f ca="1">M725*(1+Returns!M726)+AI726</f>
        <v>25798952.075690418</v>
      </c>
      <c r="N726" s="14">
        <f ca="1">N725*(1+Returns!N726)+AJ726-R726-T726</f>
        <v>47463379.321431801</v>
      </c>
      <c r="O726" s="17">
        <f ca="1">(Assumptions!$B$16 / 252)*F725</f>
        <v>4069.5585074048449</v>
      </c>
      <c r="P726" s="17">
        <f t="shared" ca="1" si="158"/>
        <v>24430.497648859026</v>
      </c>
      <c r="Q726" s="16">
        <f t="shared" si="159"/>
        <v>0</v>
      </c>
      <c r="R726" s="17">
        <f t="shared" si="160"/>
        <v>0</v>
      </c>
      <c r="S726" s="19">
        <f t="shared" si="161"/>
        <v>0</v>
      </c>
      <c r="T726" s="20">
        <f ca="1">IF(AND(S726=1,F725&gt;D725),[1]Assumptions!$B$19*(F725-D725),0)</f>
        <v>0</v>
      </c>
      <c r="U726" s="21">
        <f ca="1">OFFSET(Assumptions!$B$6,U$1-1,0)*$E726</f>
        <v>10267316.299022384</v>
      </c>
      <c r="V726" s="21">
        <f ca="1">OFFSET(Assumptions!$B$6,V$1-1,0)*$E726</f>
        <v>12834145.37377798</v>
      </c>
      <c r="W726" s="21">
        <f ca="1">OFFSET(Assumptions!$B$6,W$1-1,0)*$E726</f>
        <v>6417072.68688899</v>
      </c>
      <c r="X726" s="21">
        <f ca="1">OFFSET(Assumptions!$B$6,X$1-1,0)*$E726</f>
        <v>0</v>
      </c>
      <c r="Y726" s="21">
        <f ca="1">OFFSET(Assumptions!$B$6,Y$1-1,0)*$E726</f>
        <v>0</v>
      </c>
      <c r="Z726" s="21">
        <f ca="1">OFFSET(Assumptions!$B$6,Z$1-1,0)*$E726</f>
        <v>25668290.74755596</v>
      </c>
      <c r="AA726" s="21">
        <f ca="1">OFFSET(Assumptions!$B$6,AA$1-1,0)*$E726</f>
        <v>25668290.74755596</v>
      </c>
      <c r="AB726" s="21">
        <f ca="1">OFFSET(Assumptions!$B$6,AB$1-1,0)*$E726</f>
        <v>47486337.882978521</v>
      </c>
      <c r="AC726" s="24">
        <f t="shared" si="164"/>
        <v>0</v>
      </c>
      <c r="AD726" s="24">
        <f t="shared" si="153"/>
        <v>0</v>
      </c>
      <c r="AE726" s="24">
        <f t="shared" si="153"/>
        <v>0</v>
      </c>
      <c r="AF726" s="24">
        <f t="shared" si="153"/>
        <v>0</v>
      </c>
      <c r="AG726" s="24">
        <f t="shared" si="152"/>
        <v>0</v>
      </c>
      <c r="AH726" s="24">
        <f t="shared" si="152"/>
        <v>0</v>
      </c>
      <c r="AI726" s="24">
        <f t="shared" si="152"/>
        <v>0</v>
      </c>
      <c r="AJ726" s="24">
        <f t="shared" si="162"/>
        <v>0</v>
      </c>
      <c r="AK726" s="26">
        <f t="shared" ca="1" si="163"/>
        <v>9.8236354763558964E-4</v>
      </c>
      <c r="AL726" s="34">
        <f t="shared" ca="1" si="165"/>
        <v>0.28317023240130434</v>
      </c>
    </row>
    <row r="727" spans="1:38" x14ac:dyDescent="0.25">
      <c r="A727" s="4">
        <f t="shared" si="154"/>
        <v>1</v>
      </c>
      <c r="B727" s="4">
        <f t="shared" si="155"/>
        <v>2015</v>
      </c>
      <c r="C727" s="9">
        <v>42016</v>
      </c>
      <c r="D727" s="12">
        <f ca="1">(1+Returns!E727)*D726</f>
        <v>128103672.37327091</v>
      </c>
      <c r="E727" s="12">
        <f t="shared" ca="1" si="156"/>
        <v>128453228.83177522</v>
      </c>
      <c r="F727" s="12">
        <f t="shared" ca="1" si="157"/>
        <v>128424724.77783301</v>
      </c>
      <c r="G727" s="14">
        <f ca="1">G726*(1+Returns!G727)+AC727</f>
        <v>9991293.7300823629</v>
      </c>
      <c r="H727" s="14">
        <f ca="1">H726*(1+Returns!H727)+AD727</f>
        <v>12904712.417278245</v>
      </c>
      <c r="I727" s="14">
        <f ca="1">I726*(1+Returns!I727)+AE727</f>
        <v>6453279.2298839279</v>
      </c>
      <c r="J727" s="14">
        <f ca="1">J726*(1+Returns!J727)+AF727</f>
        <v>0</v>
      </c>
      <c r="K727" s="14">
        <f ca="1">K726*(1+Returns!K727)+AG727</f>
        <v>0</v>
      </c>
      <c r="L727" s="14">
        <f ca="1">L726*(1+Returns!L727)+AH727</f>
        <v>25809054.634244956</v>
      </c>
      <c r="M727" s="14">
        <f ca="1">M726*(1+Returns!M727)+AI727</f>
        <v>25810903.828881998</v>
      </c>
      <c r="N727" s="14">
        <f ca="1">N726*(1+Returns!N727)+AJ727-R727-T727</f>
        <v>47483984.991403721</v>
      </c>
      <c r="O727" s="17">
        <f ca="1">(Assumptions!$B$16 / 252)*F726</f>
        <v>4073.5562933374895</v>
      </c>
      <c r="P727" s="17">
        <f t="shared" ca="1" si="158"/>
        <v>28504.053942196515</v>
      </c>
      <c r="Q727" s="16">
        <f t="shared" si="159"/>
        <v>0</v>
      </c>
      <c r="R727" s="17">
        <f t="shared" si="160"/>
        <v>0</v>
      </c>
      <c r="S727" s="19">
        <f t="shared" si="161"/>
        <v>0</v>
      </c>
      <c r="T727" s="20">
        <f ca="1">IF(AND(S727=1,F726&gt;D726),[1]Assumptions!$B$19*(F726-D726),0)</f>
        <v>0</v>
      </c>
      <c r="U727" s="21">
        <f ca="1">OFFSET(Assumptions!$B$6,U$1-1,0)*$E727</f>
        <v>10276258.306542018</v>
      </c>
      <c r="V727" s="21">
        <f ca="1">OFFSET(Assumptions!$B$6,V$1-1,0)*$E727</f>
        <v>12845322.883177523</v>
      </c>
      <c r="W727" s="21">
        <f ca="1">OFFSET(Assumptions!$B$6,W$1-1,0)*$E727</f>
        <v>6422661.4415887613</v>
      </c>
      <c r="X727" s="21">
        <f ca="1">OFFSET(Assumptions!$B$6,X$1-1,0)*$E727</f>
        <v>0</v>
      </c>
      <c r="Y727" s="21">
        <f ca="1">OFFSET(Assumptions!$B$6,Y$1-1,0)*$E727</f>
        <v>0</v>
      </c>
      <c r="Z727" s="21">
        <f ca="1">OFFSET(Assumptions!$B$6,Z$1-1,0)*$E727</f>
        <v>25690645.766355045</v>
      </c>
      <c r="AA727" s="21">
        <f ca="1">OFFSET(Assumptions!$B$6,AA$1-1,0)*$E727</f>
        <v>25690645.766355045</v>
      </c>
      <c r="AB727" s="21">
        <f ca="1">OFFSET(Assumptions!$B$6,AB$1-1,0)*$E727</f>
        <v>47527694.667756833</v>
      </c>
      <c r="AC727" s="24">
        <f t="shared" si="164"/>
        <v>0</v>
      </c>
      <c r="AD727" s="24">
        <f t="shared" si="153"/>
        <v>0</v>
      </c>
      <c r="AE727" s="24">
        <f t="shared" si="153"/>
        <v>0</v>
      </c>
      <c r="AF727" s="24">
        <f t="shared" si="153"/>
        <v>0</v>
      </c>
      <c r="AG727" s="24">
        <f t="shared" si="152"/>
        <v>0</v>
      </c>
      <c r="AH727" s="24">
        <f t="shared" si="152"/>
        <v>0</v>
      </c>
      <c r="AI727" s="24">
        <f t="shared" si="152"/>
        <v>0</v>
      </c>
      <c r="AJ727" s="24">
        <f t="shared" si="162"/>
        <v>0</v>
      </c>
      <c r="AK727" s="26">
        <f t="shared" ca="1" si="163"/>
        <v>8.3933943433622815E-4</v>
      </c>
      <c r="AL727" s="34">
        <f t="shared" ca="1" si="165"/>
        <v>0.28424724777832511</v>
      </c>
    </row>
    <row r="728" spans="1:38" x14ac:dyDescent="0.25">
      <c r="A728" s="4">
        <f t="shared" si="154"/>
        <v>1</v>
      </c>
      <c r="B728" s="4">
        <f t="shared" si="155"/>
        <v>2015</v>
      </c>
      <c r="C728" s="9">
        <v>42017</v>
      </c>
      <c r="D728" s="12">
        <f ca="1">(1+Returns!E728)*D727</f>
        <v>128159339.82410072</v>
      </c>
      <c r="E728" s="12">
        <f t="shared" ca="1" si="156"/>
        <v>128595619.23716338</v>
      </c>
      <c r="F728" s="12">
        <f t="shared" ca="1" si="157"/>
        <v>128563038.20783141</v>
      </c>
      <c r="G728" s="14">
        <f ca="1">G727*(1+Returns!G728)+AC728</f>
        <v>10080478.576258773</v>
      </c>
      <c r="H728" s="14">
        <f ca="1">H727*(1+Returns!H728)+AD728</f>
        <v>12910585.117648287</v>
      </c>
      <c r="I728" s="14">
        <f ca="1">I727*(1+Returns!I728)+AE728</f>
        <v>6456347.8188455645</v>
      </c>
      <c r="J728" s="14">
        <f ca="1">J727*(1+Returns!J728)+AF728</f>
        <v>0</v>
      </c>
      <c r="K728" s="14">
        <f ca="1">K727*(1+Returns!K728)+AG728</f>
        <v>0</v>
      </c>
      <c r="L728" s="14">
        <f ca="1">L727*(1+Returns!L728)+AH728</f>
        <v>25820746.998421673</v>
      </c>
      <c r="M728" s="14">
        <f ca="1">M727*(1+Returns!M728)+AI728</f>
        <v>25822861.118903287</v>
      </c>
      <c r="N728" s="14">
        <f ca="1">N727*(1+Returns!N728)+AJ728-R728-T728</f>
        <v>47504599.607085809</v>
      </c>
      <c r="O728" s="17">
        <f ca="1">(Assumptions!$B$16 / 252)*F727</f>
        <v>4076.9753897724763</v>
      </c>
      <c r="P728" s="17">
        <f t="shared" ca="1" si="158"/>
        <v>32581.029331968992</v>
      </c>
      <c r="Q728" s="16">
        <f t="shared" si="159"/>
        <v>0</v>
      </c>
      <c r="R728" s="17">
        <f t="shared" si="160"/>
        <v>0</v>
      </c>
      <c r="S728" s="19">
        <f t="shared" si="161"/>
        <v>0</v>
      </c>
      <c r="T728" s="20">
        <f ca="1">IF(AND(S728=1,F727&gt;D727),[1]Assumptions!$B$19*(F727-D727),0)</f>
        <v>0</v>
      </c>
      <c r="U728" s="21">
        <f ca="1">OFFSET(Assumptions!$B$6,U$1-1,0)*$E728</f>
        <v>10287649.538973071</v>
      </c>
      <c r="V728" s="21">
        <f ca="1">OFFSET(Assumptions!$B$6,V$1-1,0)*$E728</f>
        <v>12859561.923716338</v>
      </c>
      <c r="W728" s="21">
        <f ca="1">OFFSET(Assumptions!$B$6,W$1-1,0)*$E728</f>
        <v>6429780.9618581692</v>
      </c>
      <c r="X728" s="21">
        <f ca="1">OFFSET(Assumptions!$B$6,X$1-1,0)*$E728</f>
        <v>0</v>
      </c>
      <c r="Y728" s="21">
        <f ca="1">OFFSET(Assumptions!$B$6,Y$1-1,0)*$E728</f>
        <v>0</v>
      </c>
      <c r="Z728" s="21">
        <f ca="1">OFFSET(Assumptions!$B$6,Z$1-1,0)*$E728</f>
        <v>25719123.847432677</v>
      </c>
      <c r="AA728" s="21">
        <f ca="1">OFFSET(Assumptions!$B$6,AA$1-1,0)*$E728</f>
        <v>25719123.847432677</v>
      </c>
      <c r="AB728" s="21">
        <f ca="1">OFFSET(Assumptions!$B$6,AB$1-1,0)*$E728</f>
        <v>47580379.117750451</v>
      </c>
      <c r="AC728" s="24">
        <f t="shared" si="164"/>
        <v>0</v>
      </c>
      <c r="AD728" s="24">
        <f t="shared" si="153"/>
        <v>0</v>
      </c>
      <c r="AE728" s="24">
        <f t="shared" si="153"/>
        <v>0</v>
      </c>
      <c r="AF728" s="24">
        <f t="shared" si="153"/>
        <v>0</v>
      </c>
      <c r="AG728" s="24">
        <f t="shared" si="152"/>
        <v>0</v>
      </c>
      <c r="AH728" s="24">
        <f t="shared" si="152"/>
        <v>0</v>
      </c>
      <c r="AI728" s="24">
        <f t="shared" si="152"/>
        <v>0</v>
      </c>
      <c r="AJ728" s="24">
        <f t="shared" si="162"/>
        <v>0</v>
      </c>
      <c r="AK728" s="26">
        <f t="shared" ca="1" si="163"/>
        <v>1.0770000110000844E-3</v>
      </c>
      <c r="AL728" s="34">
        <f t="shared" ca="1" si="165"/>
        <v>0.28563038207830926</v>
      </c>
    </row>
    <row r="729" spans="1:38" x14ac:dyDescent="0.25">
      <c r="A729" s="4">
        <f t="shared" si="154"/>
        <v>1</v>
      </c>
      <c r="B729" s="4">
        <f t="shared" si="155"/>
        <v>2015</v>
      </c>
      <c r="C729" s="9">
        <v>42018</v>
      </c>
      <c r="D729" s="12">
        <f ca="1">(1+Returns!E729)*D728</f>
        <v>128215031.46522129</v>
      </c>
      <c r="E729" s="12">
        <f t="shared" ca="1" si="156"/>
        <v>128726284.18449865</v>
      </c>
      <c r="F729" s="12">
        <f t="shared" ca="1" si="157"/>
        <v>128689621.78887437</v>
      </c>
      <c r="G729" s="14">
        <f ca="1">G728*(1+Returns!G729)+AC729</f>
        <v>10157914.046662608</v>
      </c>
      <c r="H729" s="14">
        <f ca="1">H728*(1+Returns!H729)+AD729</f>
        <v>12916460.490577664</v>
      </c>
      <c r="I729" s="14">
        <f ca="1">I728*(1+Returns!I729)+AE729</f>
        <v>6459417.866947257</v>
      </c>
      <c r="J729" s="14">
        <f ca="1">J728*(1+Returns!J729)+AF729</f>
        <v>0</v>
      </c>
      <c r="K729" s="14">
        <f ca="1">K728*(1+Returns!K729)+AG729</f>
        <v>0</v>
      </c>
      <c r="L729" s="14">
        <f ca="1">L728*(1+Returns!L729)+AH729</f>
        <v>25832444.659630071</v>
      </c>
      <c r="M729" s="14">
        <f ca="1">M728*(1+Returns!M729)+AI729</f>
        <v>25834823.948319308</v>
      </c>
      <c r="N729" s="14">
        <f ca="1">N728*(1+Returns!N729)+AJ729-R729-T729</f>
        <v>47525223.172361746</v>
      </c>
      <c r="O729" s="17">
        <f ca="1">(Assumptions!$B$16 / 252)*F728</f>
        <v>4081.3662923121083</v>
      </c>
      <c r="P729" s="17">
        <f t="shared" ca="1" si="158"/>
        <v>36662.395624281096</v>
      </c>
      <c r="Q729" s="16">
        <f t="shared" si="159"/>
        <v>0</v>
      </c>
      <c r="R729" s="17">
        <f t="shared" si="160"/>
        <v>0</v>
      </c>
      <c r="S729" s="19">
        <f t="shared" si="161"/>
        <v>0</v>
      </c>
      <c r="T729" s="20">
        <f ca="1">IF(AND(S729=1,F728&gt;D728),[1]Assumptions!$B$19*(F728-D728),0)</f>
        <v>0</v>
      </c>
      <c r="U729" s="21">
        <f ca="1">OFFSET(Assumptions!$B$6,U$1-1,0)*$E729</f>
        <v>10298102.734759893</v>
      </c>
      <c r="V729" s="21">
        <f ca="1">OFFSET(Assumptions!$B$6,V$1-1,0)*$E729</f>
        <v>12872628.418449866</v>
      </c>
      <c r="W729" s="21">
        <f ca="1">OFFSET(Assumptions!$B$6,W$1-1,0)*$E729</f>
        <v>6436314.2092249328</v>
      </c>
      <c r="X729" s="21">
        <f ca="1">OFFSET(Assumptions!$B$6,X$1-1,0)*$E729</f>
        <v>0</v>
      </c>
      <c r="Y729" s="21">
        <f ca="1">OFFSET(Assumptions!$B$6,Y$1-1,0)*$E729</f>
        <v>0</v>
      </c>
      <c r="Z729" s="21">
        <f ca="1">OFFSET(Assumptions!$B$6,Z$1-1,0)*$E729</f>
        <v>25745256.836899731</v>
      </c>
      <c r="AA729" s="21">
        <f ca="1">OFFSET(Assumptions!$B$6,AA$1-1,0)*$E729</f>
        <v>25745256.836899731</v>
      </c>
      <c r="AB729" s="21">
        <f ca="1">OFFSET(Assumptions!$B$6,AB$1-1,0)*$E729</f>
        <v>47628725.148264498</v>
      </c>
      <c r="AC729" s="24">
        <f t="shared" si="164"/>
        <v>0</v>
      </c>
      <c r="AD729" s="24">
        <f t="shared" si="153"/>
        <v>0</v>
      </c>
      <c r="AE729" s="24">
        <f t="shared" si="153"/>
        <v>0</v>
      </c>
      <c r="AF729" s="24">
        <f t="shared" si="153"/>
        <v>0</v>
      </c>
      <c r="AG729" s="24">
        <f t="shared" si="152"/>
        <v>0</v>
      </c>
      <c r="AH729" s="24">
        <f t="shared" si="152"/>
        <v>0</v>
      </c>
      <c r="AI729" s="24">
        <f t="shared" si="152"/>
        <v>0</v>
      </c>
      <c r="AJ729" s="24">
        <f t="shared" si="162"/>
        <v>0</v>
      </c>
      <c r="AK729" s="26">
        <f t="shared" ca="1" si="163"/>
        <v>9.8460321728177647E-4</v>
      </c>
      <c r="AL729" s="34">
        <f t="shared" ca="1" si="165"/>
        <v>0.28689621788873887</v>
      </c>
    </row>
    <row r="730" spans="1:38" x14ac:dyDescent="0.25">
      <c r="A730" s="4">
        <f t="shared" si="154"/>
        <v>1</v>
      </c>
      <c r="B730" s="4">
        <f t="shared" si="155"/>
        <v>2015</v>
      </c>
      <c r="C730" s="9">
        <v>42019</v>
      </c>
      <c r="D730" s="12">
        <f ca="1">(1+Returns!E730)*D729</f>
        <v>128270747.30714451</v>
      </c>
      <c r="E730" s="12">
        <f t="shared" ca="1" si="156"/>
        <v>128741260.87233116</v>
      </c>
      <c r="F730" s="12">
        <f t="shared" ca="1" si="157"/>
        <v>128700513.09188817</v>
      </c>
      <c r="G730" s="14">
        <f ca="1">G729*(1+Returns!G730)+AC730</f>
        <v>10119637.329082681</v>
      </c>
      <c r="H730" s="14">
        <f ca="1">H729*(1+Returns!H730)+AD730</f>
        <v>12922338.537282608</v>
      </c>
      <c r="I730" s="14">
        <f ca="1">I729*(1+Returns!I730)+AE730</f>
        <v>6462489.3748828387</v>
      </c>
      <c r="J730" s="14">
        <f ca="1">J729*(1+Returns!J730)+AF730</f>
        <v>0</v>
      </c>
      <c r="K730" s="14">
        <f ca="1">K729*(1+Returns!K730)+AG730</f>
        <v>0</v>
      </c>
      <c r="L730" s="14">
        <f ca="1">L729*(1+Returns!L730)+AH730</f>
        <v>25844147.620269883</v>
      </c>
      <c r="M730" s="14">
        <f ca="1">M729*(1+Returns!M730)+AI730</f>
        <v>25846792.319696266</v>
      </c>
      <c r="N730" s="14">
        <f ca="1">N729*(1+Returns!N730)+AJ730-R730-T730</f>
        <v>47545855.691116884</v>
      </c>
      <c r="O730" s="17">
        <f ca="1">(Assumptions!$B$16 / 252)*F729</f>
        <v>4085.3848186944242</v>
      </c>
      <c r="P730" s="17">
        <f t="shared" ca="1" si="158"/>
        <v>40747.78044297552</v>
      </c>
      <c r="Q730" s="16">
        <f t="shared" si="159"/>
        <v>0</v>
      </c>
      <c r="R730" s="17">
        <f t="shared" si="160"/>
        <v>0</v>
      </c>
      <c r="S730" s="19">
        <f t="shared" si="161"/>
        <v>0</v>
      </c>
      <c r="T730" s="20">
        <f ca="1">IF(AND(S730=1,F729&gt;D729),[1]Assumptions!$B$19*(F729-D729),0)</f>
        <v>0</v>
      </c>
      <c r="U730" s="21">
        <f ca="1">OFFSET(Assumptions!$B$6,U$1-1,0)*$E730</f>
        <v>10299300.869786493</v>
      </c>
      <c r="V730" s="21">
        <f ca="1">OFFSET(Assumptions!$B$6,V$1-1,0)*$E730</f>
        <v>12874126.087233117</v>
      </c>
      <c r="W730" s="21">
        <f ca="1">OFFSET(Assumptions!$B$6,W$1-1,0)*$E730</f>
        <v>6437063.0436165584</v>
      </c>
      <c r="X730" s="21">
        <f ca="1">OFFSET(Assumptions!$B$6,X$1-1,0)*$E730</f>
        <v>0</v>
      </c>
      <c r="Y730" s="21">
        <f ca="1">OFFSET(Assumptions!$B$6,Y$1-1,0)*$E730</f>
        <v>0</v>
      </c>
      <c r="Z730" s="21">
        <f ca="1">OFFSET(Assumptions!$B$6,Z$1-1,0)*$E730</f>
        <v>25748252.174466234</v>
      </c>
      <c r="AA730" s="21">
        <f ca="1">OFFSET(Assumptions!$B$6,AA$1-1,0)*$E730</f>
        <v>25748252.174466234</v>
      </c>
      <c r="AB730" s="21">
        <f ca="1">OFFSET(Assumptions!$B$6,AB$1-1,0)*$E730</f>
        <v>47634266.52276253</v>
      </c>
      <c r="AC730" s="24">
        <f t="shared" si="164"/>
        <v>0</v>
      </c>
      <c r="AD730" s="24">
        <f t="shared" si="153"/>
        <v>0</v>
      </c>
      <c r="AE730" s="24">
        <f t="shared" si="153"/>
        <v>0</v>
      </c>
      <c r="AF730" s="24">
        <f t="shared" si="153"/>
        <v>0</v>
      </c>
      <c r="AG730" s="24">
        <f t="shared" si="152"/>
        <v>0</v>
      </c>
      <c r="AH730" s="24">
        <f t="shared" si="152"/>
        <v>0</v>
      </c>
      <c r="AI730" s="24">
        <f t="shared" si="152"/>
        <v>0</v>
      </c>
      <c r="AJ730" s="24">
        <f t="shared" si="162"/>
        <v>0</v>
      </c>
      <c r="AK730" s="26">
        <f t="shared" ca="1" si="163"/>
        <v>8.4632333690937145E-5</v>
      </c>
      <c r="AL730" s="34">
        <f t="shared" ca="1" si="165"/>
        <v>0.28700513091887681</v>
      </c>
    </row>
    <row r="731" spans="1:38" x14ac:dyDescent="0.25">
      <c r="A731" s="4">
        <f t="shared" si="154"/>
        <v>1</v>
      </c>
      <c r="B731" s="4">
        <f t="shared" si="155"/>
        <v>2015</v>
      </c>
      <c r="C731" s="9">
        <v>42020</v>
      </c>
      <c r="D731" s="12">
        <f ca="1">(1+Returns!E731)*D730</f>
        <v>128326487.36038683</v>
      </c>
      <c r="E731" s="12">
        <f t="shared" ca="1" si="156"/>
        <v>128790560.5875822</v>
      </c>
      <c r="F731" s="12">
        <f t="shared" ca="1" si="157"/>
        <v>128745727.07656488</v>
      </c>
      <c r="G731" s="14">
        <f ca="1">G730*(1+Returns!G731)+AC731</f>
        <v>10115659.699674064</v>
      </c>
      <c r="H731" s="14">
        <f ca="1">H730*(1+Returns!H731)+AD731</f>
        <v>12928219.258979909</v>
      </c>
      <c r="I731" s="14">
        <f ca="1">I730*(1+Returns!I731)+AE731</f>
        <v>6465562.3433464728</v>
      </c>
      <c r="J731" s="14">
        <f ca="1">J730*(1+Returns!J731)+AF731</f>
        <v>0</v>
      </c>
      <c r="K731" s="14">
        <f ca="1">K730*(1+Returns!K731)+AG731</f>
        <v>0</v>
      </c>
      <c r="L731" s="14">
        <f ca="1">L730*(1+Returns!L731)+AH731</f>
        <v>25855855.882741924</v>
      </c>
      <c r="M731" s="14">
        <f ca="1">M730*(1+Returns!M731)+AI731</f>
        <v>25858766.235601559</v>
      </c>
      <c r="N731" s="14">
        <f ca="1">N730*(1+Returns!N731)+AJ731-R731-T731</f>
        <v>47566497.167238273</v>
      </c>
      <c r="O731" s="17">
        <f ca="1">(Assumptions!$B$16 / 252)*F730</f>
        <v>4085.7305743456564</v>
      </c>
      <c r="P731" s="17">
        <f t="shared" ca="1" si="158"/>
        <v>44833.511017321172</v>
      </c>
      <c r="Q731" s="16">
        <f t="shared" si="159"/>
        <v>0</v>
      </c>
      <c r="R731" s="17">
        <f t="shared" si="160"/>
        <v>0</v>
      </c>
      <c r="S731" s="19">
        <f t="shared" si="161"/>
        <v>0</v>
      </c>
      <c r="T731" s="20">
        <f ca="1">IF(AND(S731=1,F730&gt;D730),[1]Assumptions!$B$19*(F730-D730),0)</f>
        <v>0</v>
      </c>
      <c r="U731" s="21">
        <f ca="1">OFFSET(Assumptions!$B$6,U$1-1,0)*$E731</f>
        <v>10303244.847006576</v>
      </c>
      <c r="V731" s="21">
        <f ca="1">OFFSET(Assumptions!$B$6,V$1-1,0)*$E731</f>
        <v>12879056.058758222</v>
      </c>
      <c r="W731" s="21">
        <f ca="1">OFFSET(Assumptions!$B$6,W$1-1,0)*$E731</f>
        <v>6439528.0293791108</v>
      </c>
      <c r="X731" s="21">
        <f ca="1">OFFSET(Assumptions!$B$6,X$1-1,0)*$E731</f>
        <v>0</v>
      </c>
      <c r="Y731" s="21">
        <f ca="1">OFFSET(Assumptions!$B$6,Y$1-1,0)*$E731</f>
        <v>0</v>
      </c>
      <c r="Z731" s="21">
        <f ca="1">OFFSET(Assumptions!$B$6,Z$1-1,0)*$E731</f>
        <v>25758112.117516443</v>
      </c>
      <c r="AA731" s="21">
        <f ca="1">OFFSET(Assumptions!$B$6,AA$1-1,0)*$E731</f>
        <v>25758112.117516443</v>
      </c>
      <c r="AB731" s="21">
        <f ca="1">OFFSET(Assumptions!$B$6,AB$1-1,0)*$E731</f>
        <v>47652507.417405412</v>
      </c>
      <c r="AC731" s="24">
        <f t="shared" si="164"/>
        <v>0</v>
      </c>
      <c r="AD731" s="24">
        <f t="shared" si="153"/>
        <v>0</v>
      </c>
      <c r="AE731" s="24">
        <f t="shared" si="153"/>
        <v>0</v>
      </c>
      <c r="AF731" s="24">
        <f t="shared" si="153"/>
        <v>0</v>
      </c>
      <c r="AG731" s="24">
        <f t="shared" si="152"/>
        <v>0</v>
      </c>
      <c r="AH731" s="24">
        <f t="shared" si="152"/>
        <v>0</v>
      </c>
      <c r="AI731" s="24">
        <f t="shared" si="152"/>
        <v>0</v>
      </c>
      <c r="AJ731" s="24">
        <f t="shared" si="162"/>
        <v>0</v>
      </c>
      <c r="AK731" s="26">
        <f t="shared" ca="1" si="163"/>
        <v>3.5131161166712666E-4</v>
      </c>
      <c r="AL731" s="34">
        <f t="shared" ca="1" si="165"/>
        <v>0.28745727076564376</v>
      </c>
    </row>
    <row r="732" spans="1:38" x14ac:dyDescent="0.25">
      <c r="A732" s="4">
        <f t="shared" si="154"/>
        <v>1</v>
      </c>
      <c r="B732" s="4">
        <f t="shared" si="155"/>
        <v>2015</v>
      </c>
      <c r="C732" s="9">
        <v>42023</v>
      </c>
      <c r="D732" s="12">
        <f ca="1">(1+Returns!E732)*D731</f>
        <v>128382251.63546929</v>
      </c>
      <c r="E732" s="12">
        <f t="shared" ca="1" si="156"/>
        <v>128874795.72129652</v>
      </c>
      <c r="F732" s="12">
        <f t="shared" ca="1" si="157"/>
        <v>128825875.04434025</v>
      </c>
      <c r="G732" s="14">
        <f ca="1">G731*(1+Returns!G732)+AC732</f>
        <v>10146593.538710414</v>
      </c>
      <c r="H732" s="14">
        <f ca="1">H731*(1+Returns!H732)+AD732</f>
        <v>12934102.656886904</v>
      </c>
      <c r="I732" s="14">
        <f ca="1">I731*(1+Returns!I732)+AE732</f>
        <v>6468636.7730326531</v>
      </c>
      <c r="J732" s="14">
        <f ca="1">J731*(1+Returns!J732)+AF732</f>
        <v>0</v>
      </c>
      <c r="K732" s="14">
        <f ca="1">K731*(1+Returns!K732)+AG732</f>
        <v>0</v>
      </c>
      <c r="L732" s="14">
        <f ca="1">L731*(1+Returns!L732)+AH732</f>
        <v>25867569.449448105</v>
      </c>
      <c r="M732" s="14">
        <f ca="1">M731*(1+Returns!M732)+AI732</f>
        <v>25870745.698603775</v>
      </c>
      <c r="N732" s="14">
        <f ca="1">N731*(1+Returns!N732)+AJ732-R732-T732</f>
        <v>47587147.604614653</v>
      </c>
      <c r="O732" s="17">
        <f ca="1">(Assumptions!$B$16 / 252)*F731</f>
        <v>4087.1659389385673</v>
      </c>
      <c r="P732" s="17">
        <f t="shared" ca="1" si="158"/>
        <v>48920.67695625974</v>
      </c>
      <c r="Q732" s="16">
        <f t="shared" si="159"/>
        <v>0</v>
      </c>
      <c r="R732" s="17">
        <f t="shared" si="160"/>
        <v>0</v>
      </c>
      <c r="S732" s="19">
        <f t="shared" si="161"/>
        <v>0</v>
      </c>
      <c r="T732" s="20">
        <f ca="1">IF(AND(S732=1,F731&gt;D731),[1]Assumptions!$B$19*(F731-D731),0)</f>
        <v>0</v>
      </c>
      <c r="U732" s="21">
        <f ca="1">OFFSET(Assumptions!$B$6,U$1-1,0)*$E732</f>
        <v>10309983.657703722</v>
      </c>
      <c r="V732" s="21">
        <f ca="1">OFFSET(Assumptions!$B$6,V$1-1,0)*$E732</f>
        <v>12887479.572129652</v>
      </c>
      <c r="W732" s="21">
        <f ca="1">OFFSET(Assumptions!$B$6,W$1-1,0)*$E732</f>
        <v>6443739.786064826</v>
      </c>
      <c r="X732" s="21">
        <f ca="1">OFFSET(Assumptions!$B$6,X$1-1,0)*$E732</f>
        <v>0</v>
      </c>
      <c r="Y732" s="21">
        <f ca="1">OFFSET(Assumptions!$B$6,Y$1-1,0)*$E732</f>
        <v>0</v>
      </c>
      <c r="Z732" s="21">
        <f ca="1">OFFSET(Assumptions!$B$6,Z$1-1,0)*$E732</f>
        <v>25774959.144259304</v>
      </c>
      <c r="AA732" s="21">
        <f ca="1">OFFSET(Assumptions!$B$6,AA$1-1,0)*$E732</f>
        <v>25774959.144259304</v>
      </c>
      <c r="AB732" s="21">
        <f ca="1">OFFSET(Assumptions!$B$6,AB$1-1,0)*$E732</f>
        <v>47683674.416879714</v>
      </c>
      <c r="AC732" s="24">
        <f t="shared" si="164"/>
        <v>0</v>
      </c>
      <c r="AD732" s="24">
        <f t="shared" si="153"/>
        <v>0</v>
      </c>
      <c r="AE732" s="24">
        <f t="shared" si="153"/>
        <v>0</v>
      </c>
      <c r="AF732" s="24">
        <f t="shared" si="153"/>
        <v>0</v>
      </c>
      <c r="AG732" s="24">
        <f t="shared" si="152"/>
        <v>0</v>
      </c>
      <c r="AH732" s="24">
        <f t="shared" si="152"/>
        <v>0</v>
      </c>
      <c r="AI732" s="24">
        <f t="shared" si="152"/>
        <v>0</v>
      </c>
      <c r="AJ732" s="24">
        <f t="shared" si="162"/>
        <v>0</v>
      </c>
      <c r="AK732" s="26">
        <f t="shared" ca="1" si="163"/>
        <v>6.2252914792049197E-4</v>
      </c>
      <c r="AL732" s="34">
        <f t="shared" ca="1" si="165"/>
        <v>0.28825875044339755</v>
      </c>
    </row>
    <row r="733" spans="1:38" x14ac:dyDescent="0.25">
      <c r="A733" s="4">
        <f t="shared" si="154"/>
        <v>1</v>
      </c>
      <c r="B733" s="4">
        <f t="shared" si="155"/>
        <v>2015</v>
      </c>
      <c r="C733" s="9">
        <v>42024</v>
      </c>
      <c r="D733" s="12">
        <f ca="1">(1+Returns!E733)*D732</f>
        <v>128438040.14291748</v>
      </c>
      <c r="E733" s="12">
        <f t="shared" ca="1" si="156"/>
        <v>128981421.81784245</v>
      </c>
      <c r="F733" s="12">
        <f t="shared" ca="1" si="157"/>
        <v>128928411.43056732</v>
      </c>
      <c r="G733" s="14">
        <f ca="1">G732*(1+Returns!G733)+AC733</f>
        <v>10199894.379784215</v>
      </c>
      <c r="H733" s="14">
        <f ca="1">H732*(1+Returns!H733)+AD733</f>
        <v>12939988.732221488</v>
      </c>
      <c r="I733" s="14">
        <f ca="1">I732*(1+Returns!I733)+AE733</f>
        <v>6471712.6646362031</v>
      </c>
      <c r="J733" s="14">
        <f ca="1">J732*(1+Returns!J733)+AF733</f>
        <v>0</v>
      </c>
      <c r="K733" s="14">
        <f ca="1">K732*(1+Returns!K733)+AG733</f>
        <v>0</v>
      </c>
      <c r="L733" s="14">
        <f ca="1">L732*(1+Returns!L733)+AH733</f>
        <v>25879288.322791424</v>
      </c>
      <c r="M733" s="14">
        <f ca="1">M732*(1+Returns!M733)+AI733</f>
        <v>25882730.71127269</v>
      </c>
      <c r="N733" s="14">
        <f ca="1">N732*(1+Returns!N733)+AJ733-R733-T733</f>
        <v>47607807.007136442</v>
      </c>
      <c r="O733" s="17">
        <f ca="1">(Assumptions!$B$16 / 252)*F732</f>
        <v>4089.7103188679444</v>
      </c>
      <c r="P733" s="17">
        <f t="shared" ca="1" si="158"/>
        <v>53010.387275127687</v>
      </c>
      <c r="Q733" s="16">
        <f t="shared" si="159"/>
        <v>0</v>
      </c>
      <c r="R733" s="17">
        <f t="shared" si="160"/>
        <v>0</v>
      </c>
      <c r="S733" s="19">
        <f t="shared" si="161"/>
        <v>0</v>
      </c>
      <c r="T733" s="20">
        <f ca="1">IF(AND(S733=1,F732&gt;D732),[1]Assumptions!$B$19*(F732-D732),0)</f>
        <v>0</v>
      </c>
      <c r="U733" s="21">
        <f ca="1">OFFSET(Assumptions!$B$6,U$1-1,0)*$E733</f>
        <v>10318513.745427396</v>
      </c>
      <c r="V733" s="21">
        <f ca="1">OFFSET(Assumptions!$B$6,V$1-1,0)*$E733</f>
        <v>12898142.181784246</v>
      </c>
      <c r="W733" s="21">
        <f ca="1">OFFSET(Assumptions!$B$6,W$1-1,0)*$E733</f>
        <v>6449071.0908921231</v>
      </c>
      <c r="X733" s="21">
        <f ca="1">OFFSET(Assumptions!$B$6,X$1-1,0)*$E733</f>
        <v>0</v>
      </c>
      <c r="Y733" s="21">
        <f ca="1">OFFSET(Assumptions!$B$6,Y$1-1,0)*$E733</f>
        <v>0</v>
      </c>
      <c r="Z733" s="21">
        <f ca="1">OFFSET(Assumptions!$B$6,Z$1-1,0)*$E733</f>
        <v>25796284.363568492</v>
      </c>
      <c r="AA733" s="21">
        <f ca="1">OFFSET(Assumptions!$B$6,AA$1-1,0)*$E733</f>
        <v>25796284.363568492</v>
      </c>
      <c r="AB733" s="21">
        <f ca="1">OFFSET(Assumptions!$B$6,AB$1-1,0)*$E733</f>
        <v>47723126.072601706</v>
      </c>
      <c r="AC733" s="24">
        <f t="shared" si="164"/>
        <v>0</v>
      </c>
      <c r="AD733" s="24">
        <f t="shared" si="153"/>
        <v>0</v>
      </c>
      <c r="AE733" s="24">
        <f t="shared" si="153"/>
        <v>0</v>
      </c>
      <c r="AF733" s="24">
        <f t="shared" si="153"/>
        <v>0</v>
      </c>
      <c r="AG733" s="24">
        <f t="shared" si="152"/>
        <v>0</v>
      </c>
      <c r="AH733" s="24">
        <f t="shared" si="152"/>
        <v>0</v>
      </c>
      <c r="AI733" s="24">
        <f t="shared" si="152"/>
        <v>0</v>
      </c>
      <c r="AJ733" s="24">
        <f t="shared" si="162"/>
        <v>0</v>
      </c>
      <c r="AK733" s="26">
        <f t="shared" ca="1" si="163"/>
        <v>7.9593005824163399E-4</v>
      </c>
      <c r="AL733" s="34">
        <f t="shared" ca="1" si="165"/>
        <v>0.28928411430566836</v>
      </c>
    </row>
    <row r="734" spans="1:38" x14ac:dyDescent="0.25">
      <c r="A734" s="4">
        <f t="shared" si="154"/>
        <v>1</v>
      </c>
      <c r="B734" s="4">
        <f t="shared" si="155"/>
        <v>2015</v>
      </c>
      <c r="C734" s="9">
        <v>42025</v>
      </c>
      <c r="D734" s="12">
        <f ca="1">(1+Returns!E734)*D733</f>
        <v>128493852.8932616</v>
      </c>
      <c r="E734" s="12">
        <f t="shared" ca="1" si="156"/>
        <v>129000677.34779854</v>
      </c>
      <c r="F734" s="12">
        <f t="shared" ca="1" si="157"/>
        <v>128943573.99508117</v>
      </c>
      <c r="G734" s="14">
        <f ca="1">G733*(1+Returns!G734)+AC734</f>
        <v>10165800.682693172</v>
      </c>
      <c r="H734" s="14">
        <f ca="1">H733*(1+Returns!H734)+AD734</f>
        <v>12945877.486202111</v>
      </c>
      <c r="I734" s="14">
        <f ca="1">I733*(1+Returns!I734)+AE734</f>
        <v>6474790.0188522767</v>
      </c>
      <c r="J734" s="14">
        <f ca="1">J733*(1+Returns!J734)+AF734</f>
        <v>0</v>
      </c>
      <c r="K734" s="14">
        <f ca="1">K733*(1+Returns!K734)+AG734</f>
        <v>0</v>
      </c>
      <c r="L734" s="14">
        <f ca="1">L733*(1+Returns!L734)+AH734</f>
        <v>25891012.505175959</v>
      </c>
      <c r="M734" s="14">
        <f ca="1">M733*(1+Returns!M734)+AI734</f>
        <v>25894721.276179269</v>
      </c>
      <c r="N734" s="14">
        <f ca="1">N733*(1+Returns!N734)+AJ734-R734-T734</f>
        <v>47628475.378695756</v>
      </c>
      <c r="O734" s="17">
        <f ca="1">(Assumptions!$B$16 / 252)*F733</f>
        <v>4092.9654422402323</v>
      </c>
      <c r="P734" s="17">
        <f t="shared" ca="1" si="158"/>
        <v>57103.352717367918</v>
      </c>
      <c r="Q734" s="16">
        <f t="shared" si="159"/>
        <v>0</v>
      </c>
      <c r="R734" s="17">
        <f t="shared" si="160"/>
        <v>0</v>
      </c>
      <c r="S734" s="19">
        <f t="shared" si="161"/>
        <v>0</v>
      </c>
      <c r="T734" s="20">
        <f ca="1">IF(AND(S734=1,F733&gt;D733),[1]Assumptions!$B$19*(F733-D733),0)</f>
        <v>0</v>
      </c>
      <c r="U734" s="21">
        <f ca="1">OFFSET(Assumptions!$B$6,U$1-1,0)*$E734</f>
        <v>10320054.187823884</v>
      </c>
      <c r="V734" s="21">
        <f ca="1">OFFSET(Assumptions!$B$6,V$1-1,0)*$E734</f>
        <v>12900067.734779855</v>
      </c>
      <c r="W734" s="21">
        <f ca="1">OFFSET(Assumptions!$B$6,W$1-1,0)*$E734</f>
        <v>6450033.8673899276</v>
      </c>
      <c r="X734" s="21">
        <f ca="1">OFFSET(Assumptions!$B$6,X$1-1,0)*$E734</f>
        <v>0</v>
      </c>
      <c r="Y734" s="21">
        <f ca="1">OFFSET(Assumptions!$B$6,Y$1-1,0)*$E734</f>
        <v>0</v>
      </c>
      <c r="Z734" s="21">
        <f ca="1">OFFSET(Assumptions!$B$6,Z$1-1,0)*$E734</f>
        <v>25800135.46955971</v>
      </c>
      <c r="AA734" s="21">
        <f ca="1">OFFSET(Assumptions!$B$6,AA$1-1,0)*$E734</f>
        <v>25800135.46955971</v>
      </c>
      <c r="AB734" s="21">
        <f ca="1">OFFSET(Assumptions!$B$6,AB$1-1,0)*$E734</f>
        <v>47730250.618685462</v>
      </c>
      <c r="AC734" s="24">
        <f t="shared" si="164"/>
        <v>0</v>
      </c>
      <c r="AD734" s="24">
        <f t="shared" si="153"/>
        <v>0</v>
      </c>
      <c r="AE734" s="24">
        <f t="shared" si="153"/>
        <v>0</v>
      </c>
      <c r="AF734" s="24">
        <f t="shared" si="153"/>
        <v>0</v>
      </c>
      <c r="AG734" s="24">
        <f t="shared" si="152"/>
        <v>0</v>
      </c>
      <c r="AH734" s="24">
        <f t="shared" si="152"/>
        <v>0</v>
      </c>
      <c r="AI734" s="24">
        <f t="shared" si="152"/>
        <v>0</v>
      </c>
      <c r="AJ734" s="24">
        <f t="shared" si="162"/>
        <v>0</v>
      </c>
      <c r="AK734" s="26">
        <f t="shared" ca="1" si="163"/>
        <v>1.1760452444575797E-4</v>
      </c>
      <c r="AL734" s="34">
        <f t="shared" ca="1" si="165"/>
        <v>0.28943573995080674</v>
      </c>
    </row>
    <row r="735" spans="1:38" x14ac:dyDescent="0.25">
      <c r="A735" s="4">
        <f t="shared" si="154"/>
        <v>1</v>
      </c>
      <c r="B735" s="4">
        <f t="shared" si="155"/>
        <v>2015</v>
      </c>
      <c r="C735" s="9">
        <v>42026</v>
      </c>
      <c r="D735" s="12">
        <f ca="1">(1+Returns!E735)*D734</f>
        <v>128549689.89703637</v>
      </c>
      <c r="E735" s="12">
        <f t="shared" ca="1" si="156"/>
        <v>129081928.13838738</v>
      </c>
      <c r="F735" s="12">
        <f t="shared" ca="1" si="157"/>
        <v>129020731.33887652</v>
      </c>
      <c r="G735" s="14">
        <f ca="1">G734*(1+Returns!G735)+AC735</f>
        <v>10193678.263874281</v>
      </c>
      <c r="H735" s="14">
        <f ca="1">H734*(1+Returns!H735)+AD735</f>
        <v>12951768.920047777</v>
      </c>
      <c r="I735" s="14">
        <f ca="1">I734*(1+Returns!I735)+AE735</f>
        <v>6477868.8363763588</v>
      </c>
      <c r="J735" s="14">
        <f ca="1">J734*(1+Returns!J735)+AF735</f>
        <v>0</v>
      </c>
      <c r="K735" s="14">
        <f ca="1">K734*(1+Returns!K735)+AG735</f>
        <v>0</v>
      </c>
      <c r="L735" s="14">
        <f ca="1">L734*(1+Returns!L735)+AH735</f>
        <v>25902741.999006886</v>
      </c>
      <c r="M735" s="14">
        <f ca="1">M734*(1+Returns!M735)+AI735</f>
        <v>25906717.395895667</v>
      </c>
      <c r="N735" s="14">
        <f ca="1">N734*(1+Returns!N735)+AJ735-R735-T735</f>
        <v>47649152.723186396</v>
      </c>
      <c r="O735" s="17">
        <f ca="1">(Assumptions!$B$16 / 252)*F734</f>
        <v>4093.4467934946401</v>
      </c>
      <c r="P735" s="17">
        <f t="shared" ca="1" si="158"/>
        <v>61196.799510862555</v>
      </c>
      <c r="Q735" s="16">
        <f t="shared" si="159"/>
        <v>0</v>
      </c>
      <c r="R735" s="17">
        <f t="shared" si="160"/>
        <v>0</v>
      </c>
      <c r="S735" s="19">
        <f t="shared" si="161"/>
        <v>0</v>
      </c>
      <c r="T735" s="20">
        <f ca="1">IF(AND(S735=1,F734&gt;D734),[1]Assumptions!$B$19*(F734-D734),0)</f>
        <v>0</v>
      </c>
      <c r="U735" s="21">
        <f ca="1">OFFSET(Assumptions!$B$6,U$1-1,0)*$E735</f>
        <v>10326554.251070991</v>
      </c>
      <c r="V735" s="21">
        <f ca="1">OFFSET(Assumptions!$B$6,V$1-1,0)*$E735</f>
        <v>12908192.813838739</v>
      </c>
      <c r="W735" s="21">
        <f ca="1">OFFSET(Assumptions!$B$6,W$1-1,0)*$E735</f>
        <v>6454096.4069193695</v>
      </c>
      <c r="X735" s="21">
        <f ca="1">OFFSET(Assumptions!$B$6,X$1-1,0)*$E735</f>
        <v>0</v>
      </c>
      <c r="Y735" s="21">
        <f ca="1">OFFSET(Assumptions!$B$6,Y$1-1,0)*$E735</f>
        <v>0</v>
      </c>
      <c r="Z735" s="21">
        <f ca="1">OFFSET(Assumptions!$B$6,Z$1-1,0)*$E735</f>
        <v>25816385.627677478</v>
      </c>
      <c r="AA735" s="21">
        <f ca="1">OFFSET(Assumptions!$B$6,AA$1-1,0)*$E735</f>
        <v>25816385.627677478</v>
      </c>
      <c r="AB735" s="21">
        <f ca="1">OFFSET(Assumptions!$B$6,AB$1-1,0)*$E735</f>
        <v>47760313.411203332</v>
      </c>
      <c r="AC735" s="24">
        <f t="shared" si="164"/>
        <v>0</v>
      </c>
      <c r="AD735" s="24">
        <f t="shared" si="153"/>
        <v>0</v>
      </c>
      <c r="AE735" s="24">
        <f t="shared" si="153"/>
        <v>0</v>
      </c>
      <c r="AF735" s="24">
        <f t="shared" si="153"/>
        <v>0</v>
      </c>
      <c r="AG735" s="24">
        <f t="shared" si="152"/>
        <v>0</v>
      </c>
      <c r="AH735" s="24">
        <f t="shared" si="152"/>
        <v>0</v>
      </c>
      <c r="AI735" s="24">
        <f t="shared" si="152"/>
        <v>0</v>
      </c>
      <c r="AJ735" s="24">
        <f t="shared" si="162"/>
        <v>0</v>
      </c>
      <c r="AK735" s="26">
        <f t="shared" ca="1" si="163"/>
        <v>5.9838068237727526E-4</v>
      </c>
      <c r="AL735" s="34">
        <f t="shared" ca="1" si="165"/>
        <v>0.29020731338876016</v>
      </c>
    </row>
    <row r="736" spans="1:38" x14ac:dyDescent="0.25">
      <c r="A736" s="4">
        <f t="shared" si="154"/>
        <v>1</v>
      </c>
      <c r="B736" s="4">
        <f t="shared" si="155"/>
        <v>2015</v>
      </c>
      <c r="C736" s="9">
        <v>42027</v>
      </c>
      <c r="D736" s="12">
        <f ca="1">(1+Returns!E736)*D735</f>
        <v>128607924.19205663</v>
      </c>
      <c r="E736" s="12">
        <f t="shared" ca="1" si="156"/>
        <v>129112836.50252055</v>
      </c>
      <c r="F736" s="12">
        <f t="shared" ca="1" si="157"/>
        <v>129047543.8067767</v>
      </c>
      <c r="G736" s="14">
        <f ca="1">G735*(1+Returns!G736)+AC736</f>
        <v>10168925.420114642</v>
      </c>
      <c r="H736" s="14">
        <f ca="1">H735*(1+Returns!H736)+AD736</f>
        <v>12957912.763518959</v>
      </c>
      <c r="I736" s="14">
        <f ca="1">I735*(1+Returns!I736)+AE736</f>
        <v>6481079.2860453408</v>
      </c>
      <c r="J736" s="14">
        <f ca="1">J735*(1+Returns!J736)+AF736</f>
        <v>0</v>
      </c>
      <c r="K736" s="14">
        <f ca="1">K735*(1+Returns!K736)+AG736</f>
        <v>0</v>
      </c>
      <c r="L736" s="14">
        <f ca="1">L735*(1+Returns!L736)+AH736</f>
        <v>25914974.130753286</v>
      </c>
      <c r="M736" s="14">
        <f ca="1">M735*(1+Returns!M736)+AI736</f>
        <v>25919227.041233562</v>
      </c>
      <c r="N736" s="14">
        <f ca="1">N735*(1+Returns!N736)+AJ736-R736-T736</f>
        <v>47670717.86085476</v>
      </c>
      <c r="O736" s="17">
        <f ca="1">(Assumptions!$B$16 / 252)*F735</f>
        <v>4095.8962329802066</v>
      </c>
      <c r="P736" s="17">
        <f t="shared" ca="1" si="158"/>
        <v>65292.695743842763</v>
      </c>
      <c r="Q736" s="16">
        <f t="shared" si="159"/>
        <v>0</v>
      </c>
      <c r="R736" s="17">
        <f t="shared" si="160"/>
        <v>0</v>
      </c>
      <c r="S736" s="19">
        <f t="shared" si="161"/>
        <v>0</v>
      </c>
      <c r="T736" s="20">
        <f ca="1">IF(AND(S736=1,F735&gt;D735),[1]Assumptions!$B$19*(F735-D735),0)</f>
        <v>0</v>
      </c>
      <c r="U736" s="21">
        <f ca="1">OFFSET(Assumptions!$B$6,U$1-1,0)*$E736</f>
        <v>10329026.920201644</v>
      </c>
      <c r="V736" s="21">
        <f ca="1">OFFSET(Assumptions!$B$6,V$1-1,0)*$E736</f>
        <v>12911283.650252055</v>
      </c>
      <c r="W736" s="21">
        <f ca="1">OFFSET(Assumptions!$B$6,W$1-1,0)*$E736</f>
        <v>6455641.8251260277</v>
      </c>
      <c r="X736" s="21">
        <f ca="1">OFFSET(Assumptions!$B$6,X$1-1,0)*$E736</f>
        <v>0</v>
      </c>
      <c r="Y736" s="21">
        <f ca="1">OFFSET(Assumptions!$B$6,Y$1-1,0)*$E736</f>
        <v>0</v>
      </c>
      <c r="Z736" s="21">
        <f ca="1">OFFSET(Assumptions!$B$6,Z$1-1,0)*$E736</f>
        <v>25822567.300504111</v>
      </c>
      <c r="AA736" s="21">
        <f ca="1">OFFSET(Assumptions!$B$6,AA$1-1,0)*$E736</f>
        <v>25822567.300504111</v>
      </c>
      <c r="AB736" s="21">
        <f ca="1">OFFSET(Assumptions!$B$6,AB$1-1,0)*$E736</f>
        <v>47771749.505932599</v>
      </c>
      <c r="AC736" s="24">
        <f t="shared" si="164"/>
        <v>0</v>
      </c>
      <c r="AD736" s="24">
        <f t="shared" si="153"/>
        <v>0</v>
      </c>
      <c r="AE736" s="24">
        <f t="shared" si="153"/>
        <v>0</v>
      </c>
      <c r="AF736" s="24">
        <f t="shared" si="153"/>
        <v>0</v>
      </c>
      <c r="AG736" s="24">
        <f t="shared" si="152"/>
        <v>0</v>
      </c>
      <c r="AH736" s="24">
        <f t="shared" si="152"/>
        <v>0</v>
      </c>
      <c r="AI736" s="24">
        <f t="shared" si="152"/>
        <v>0</v>
      </c>
      <c r="AJ736" s="24">
        <f t="shared" si="162"/>
        <v>0</v>
      </c>
      <c r="AK736" s="26">
        <f t="shared" ca="1" si="163"/>
        <v>2.0781519079871025E-4</v>
      </c>
      <c r="AL736" s="34">
        <f t="shared" ca="1" si="165"/>
        <v>0.29047543806776188</v>
      </c>
    </row>
    <row r="737" spans="1:38" x14ac:dyDescent="0.25">
      <c r="A737" s="4">
        <f t="shared" si="154"/>
        <v>1</v>
      </c>
      <c r="B737" s="4">
        <f t="shared" si="155"/>
        <v>2015</v>
      </c>
      <c r="C737" s="9">
        <v>42030</v>
      </c>
      <c r="D737" s="12">
        <f ca="1">(1+Returns!E737)*D736</f>
        <v>128666138.56894216</v>
      </c>
      <c r="E737" s="12">
        <f t="shared" ca="1" si="156"/>
        <v>129130085.43238328</v>
      </c>
      <c r="F737" s="12">
        <f t="shared" ca="1" si="157"/>
        <v>129060695.989217</v>
      </c>
      <c r="G737" s="14">
        <f ca="1">G736*(1+Returns!G737)+AC737</f>
        <v>10130531.228818366</v>
      </c>
      <c r="H737" s="14">
        <f ca="1">H736*(1+Returns!H737)+AD737</f>
        <v>12964054.649472868</v>
      </c>
      <c r="I737" s="14">
        <f ca="1">I736*(1+Returns!I737)+AE737</f>
        <v>6484288.7875834759</v>
      </c>
      <c r="J737" s="14">
        <f ca="1">J736*(1+Returns!J737)+AF737</f>
        <v>0</v>
      </c>
      <c r="K737" s="14">
        <f ca="1">K736*(1+Returns!K737)+AG737</f>
        <v>0</v>
      </c>
      <c r="L737" s="14">
        <f ca="1">L736*(1+Returns!L737)+AH737</f>
        <v>25927202.336591166</v>
      </c>
      <c r="M737" s="14">
        <f ca="1">M736*(1+Returns!M737)+AI737</f>
        <v>25931732.817544546</v>
      </c>
      <c r="N737" s="14">
        <f ca="1">N736*(1+Returns!N737)+AJ737-R737-T737</f>
        <v>47692275.61237286</v>
      </c>
      <c r="O737" s="17">
        <f ca="1">(Assumptions!$B$16 / 252)*F736</f>
        <v>4096.7474224373555</v>
      </c>
      <c r="P737" s="17">
        <f t="shared" ca="1" si="158"/>
        <v>69389.443166280122</v>
      </c>
      <c r="Q737" s="16">
        <f t="shared" si="159"/>
        <v>0</v>
      </c>
      <c r="R737" s="17">
        <f t="shared" si="160"/>
        <v>0</v>
      </c>
      <c r="S737" s="19">
        <f t="shared" si="161"/>
        <v>0</v>
      </c>
      <c r="T737" s="20">
        <f ca="1">IF(AND(S737=1,F736&gt;D736),[1]Assumptions!$B$19*(F736-D736),0)</f>
        <v>0</v>
      </c>
      <c r="U737" s="21">
        <f ca="1">OFFSET(Assumptions!$B$6,U$1-1,0)*$E737</f>
        <v>10330406.834590662</v>
      </c>
      <c r="V737" s="21">
        <f ca="1">OFFSET(Assumptions!$B$6,V$1-1,0)*$E737</f>
        <v>12913008.543238329</v>
      </c>
      <c r="W737" s="21">
        <f ca="1">OFFSET(Assumptions!$B$6,W$1-1,0)*$E737</f>
        <v>6456504.2716191644</v>
      </c>
      <c r="X737" s="21">
        <f ca="1">OFFSET(Assumptions!$B$6,X$1-1,0)*$E737</f>
        <v>0</v>
      </c>
      <c r="Y737" s="21">
        <f ca="1">OFFSET(Assumptions!$B$6,Y$1-1,0)*$E737</f>
        <v>0</v>
      </c>
      <c r="Z737" s="21">
        <f ca="1">OFFSET(Assumptions!$B$6,Z$1-1,0)*$E737</f>
        <v>25826017.086476658</v>
      </c>
      <c r="AA737" s="21">
        <f ca="1">OFFSET(Assumptions!$B$6,AA$1-1,0)*$E737</f>
        <v>25826017.086476658</v>
      </c>
      <c r="AB737" s="21">
        <f ca="1">OFFSET(Assumptions!$B$6,AB$1-1,0)*$E737</f>
        <v>47778131.609981813</v>
      </c>
      <c r="AC737" s="24">
        <f t="shared" si="164"/>
        <v>0</v>
      </c>
      <c r="AD737" s="24">
        <f t="shared" si="153"/>
        <v>0</v>
      </c>
      <c r="AE737" s="24">
        <f t="shared" si="153"/>
        <v>0</v>
      </c>
      <c r="AF737" s="24">
        <f t="shared" si="153"/>
        <v>0</v>
      </c>
      <c r="AG737" s="24">
        <f t="shared" si="152"/>
        <v>0</v>
      </c>
      <c r="AH737" s="24">
        <f t="shared" si="152"/>
        <v>0</v>
      </c>
      <c r="AI737" s="24">
        <f t="shared" si="152"/>
        <v>0</v>
      </c>
      <c r="AJ737" s="24">
        <f t="shared" si="162"/>
        <v>0</v>
      </c>
      <c r="AK737" s="26">
        <f t="shared" ca="1" si="163"/>
        <v>1.0191734032516386E-4</v>
      </c>
      <c r="AL737" s="34">
        <f t="shared" ca="1" si="165"/>
        <v>0.29060695989216478</v>
      </c>
    </row>
    <row r="738" spans="1:38" x14ac:dyDescent="0.25">
      <c r="A738" s="4">
        <f t="shared" si="154"/>
        <v>1</v>
      </c>
      <c r="B738" s="4">
        <f t="shared" si="155"/>
        <v>2015</v>
      </c>
      <c r="C738" s="9">
        <v>42031</v>
      </c>
      <c r="D738" s="12">
        <f ca="1">(1+Returns!E738)*D737</f>
        <v>128724379.29656538</v>
      </c>
      <c r="E738" s="12">
        <f t="shared" ca="1" si="156"/>
        <v>129204430.02362482</v>
      </c>
      <c r="F738" s="12">
        <f t="shared" ca="1" si="157"/>
        <v>129130943.4155065</v>
      </c>
      <c r="G738" s="14">
        <f ca="1">G737*(1+Returns!G738)+AC738</f>
        <v>10149206.645551959</v>
      </c>
      <c r="H738" s="14">
        <f ca="1">H737*(1+Returns!H738)+AD738</f>
        <v>12970199.446602656</v>
      </c>
      <c r="I738" s="14">
        <f ca="1">I737*(1+Returns!I738)+AE738</f>
        <v>6487499.8785019703</v>
      </c>
      <c r="J738" s="14">
        <f ca="1">J737*(1+Returns!J738)+AF738</f>
        <v>0</v>
      </c>
      <c r="K738" s="14">
        <f ca="1">K737*(1+Returns!K738)+AG738</f>
        <v>0</v>
      </c>
      <c r="L738" s="14">
        <f ca="1">L737*(1+Returns!L738)+AH738</f>
        <v>25939436.312414277</v>
      </c>
      <c r="M738" s="14">
        <f ca="1">M737*(1+Returns!M738)+AI738</f>
        <v>25944244.62777162</v>
      </c>
      <c r="N738" s="14">
        <f ca="1">N737*(1+Returns!N738)+AJ738-R738-T738</f>
        <v>47713843.112782344</v>
      </c>
      <c r="O738" s="17">
        <f ca="1">(Assumptions!$B$16 / 252)*F737</f>
        <v>4097.1649520386345</v>
      </c>
      <c r="P738" s="17">
        <f t="shared" ca="1" si="158"/>
        <v>73486.608118318749</v>
      </c>
      <c r="Q738" s="16">
        <f t="shared" si="159"/>
        <v>0</v>
      </c>
      <c r="R738" s="17">
        <f t="shared" si="160"/>
        <v>0</v>
      </c>
      <c r="S738" s="19">
        <f t="shared" si="161"/>
        <v>0</v>
      </c>
      <c r="T738" s="20">
        <f ca="1">IF(AND(S738=1,F737&gt;D737),[1]Assumptions!$B$19*(F737-D737),0)</f>
        <v>0</v>
      </c>
      <c r="U738" s="21">
        <f ca="1">OFFSET(Assumptions!$B$6,U$1-1,0)*$E738</f>
        <v>10336354.401889985</v>
      </c>
      <c r="V738" s="21">
        <f ca="1">OFFSET(Assumptions!$B$6,V$1-1,0)*$E738</f>
        <v>12920443.002362482</v>
      </c>
      <c r="W738" s="21">
        <f ca="1">OFFSET(Assumptions!$B$6,W$1-1,0)*$E738</f>
        <v>6460221.5011812411</v>
      </c>
      <c r="X738" s="21">
        <f ca="1">OFFSET(Assumptions!$B$6,X$1-1,0)*$E738</f>
        <v>0</v>
      </c>
      <c r="Y738" s="21">
        <f ca="1">OFFSET(Assumptions!$B$6,Y$1-1,0)*$E738</f>
        <v>0</v>
      </c>
      <c r="Z738" s="21">
        <f ca="1">OFFSET(Assumptions!$B$6,Z$1-1,0)*$E738</f>
        <v>25840886.004724964</v>
      </c>
      <c r="AA738" s="21">
        <f ca="1">OFFSET(Assumptions!$B$6,AA$1-1,0)*$E738</f>
        <v>25840886.004724964</v>
      </c>
      <c r="AB738" s="21">
        <f ca="1">OFFSET(Assumptions!$B$6,AB$1-1,0)*$E738</f>
        <v>47805639.108741187</v>
      </c>
      <c r="AC738" s="24">
        <f t="shared" si="164"/>
        <v>0</v>
      </c>
      <c r="AD738" s="24">
        <f t="shared" si="153"/>
        <v>0</v>
      </c>
      <c r="AE738" s="24">
        <f t="shared" si="153"/>
        <v>0</v>
      </c>
      <c r="AF738" s="24">
        <f t="shared" si="153"/>
        <v>0</v>
      </c>
      <c r="AG738" s="24">
        <f t="shared" si="152"/>
        <v>0</v>
      </c>
      <c r="AH738" s="24">
        <f t="shared" si="152"/>
        <v>0</v>
      </c>
      <c r="AI738" s="24">
        <f t="shared" si="152"/>
        <v>0</v>
      </c>
      <c r="AJ738" s="24">
        <f t="shared" si="162"/>
        <v>0</v>
      </c>
      <c r="AK738" s="26">
        <f t="shared" ca="1" si="163"/>
        <v>5.4429759386520615E-4</v>
      </c>
      <c r="AL738" s="34">
        <f t="shared" ca="1" si="165"/>
        <v>0.29130943415505972</v>
      </c>
    </row>
    <row r="739" spans="1:38" x14ac:dyDescent="0.25">
      <c r="A739" s="4">
        <f t="shared" si="154"/>
        <v>1</v>
      </c>
      <c r="B739" s="4">
        <f t="shared" si="155"/>
        <v>2015</v>
      </c>
      <c r="C739" s="9">
        <v>42032</v>
      </c>
      <c r="D739" s="12">
        <f ca="1">(1+Returns!E739)*D738</f>
        <v>128782646.38685396</v>
      </c>
      <c r="E739" s="12">
        <f t="shared" ca="1" si="156"/>
        <v>129193766.6584325</v>
      </c>
      <c r="F739" s="12">
        <f t="shared" ca="1" si="157"/>
        <v>129116180.65528512</v>
      </c>
      <c r="G739" s="14">
        <f ca="1">G738*(1+Returns!G739)+AC739</f>
        <v>10082848.040293207</v>
      </c>
      <c r="H739" s="14">
        <f ca="1">H738*(1+Returns!H739)+AD739</f>
        <v>12976347.156288182</v>
      </c>
      <c r="I739" s="14">
        <f ca="1">I738*(1+Returns!I739)+AE739</f>
        <v>6490712.5595879024</v>
      </c>
      <c r="J739" s="14">
        <f ca="1">J738*(1+Returns!J739)+AF739</f>
        <v>0</v>
      </c>
      <c r="K739" s="14">
        <f ca="1">K738*(1+Returns!K739)+AG739</f>
        <v>0</v>
      </c>
      <c r="L739" s="14">
        <f ca="1">L738*(1+Returns!L739)+AH739</f>
        <v>25951676.060945239</v>
      </c>
      <c r="M739" s="14">
        <f ca="1">M738*(1+Returns!M739)+AI739</f>
        <v>25956762.474826094</v>
      </c>
      <c r="N739" s="14">
        <f ca="1">N738*(1+Returns!N739)+AJ739-R739-T739</f>
        <v>47735420.366491869</v>
      </c>
      <c r="O739" s="17">
        <f ca="1">(Assumptions!$B$16 / 252)*F738</f>
        <v>4099.3950290636985</v>
      </c>
      <c r="P739" s="17">
        <f t="shared" ca="1" si="158"/>
        <v>77586.003147382449</v>
      </c>
      <c r="Q739" s="16">
        <f t="shared" si="159"/>
        <v>0</v>
      </c>
      <c r="R739" s="17">
        <f t="shared" si="160"/>
        <v>0</v>
      </c>
      <c r="S739" s="19">
        <f t="shared" si="161"/>
        <v>0</v>
      </c>
      <c r="T739" s="20">
        <f ca="1">IF(AND(S739=1,F738&gt;D738),[1]Assumptions!$B$19*(F738-D738),0)</f>
        <v>0</v>
      </c>
      <c r="U739" s="21">
        <f ca="1">OFFSET(Assumptions!$B$6,U$1-1,0)*$E739</f>
        <v>10335501.3326746</v>
      </c>
      <c r="V739" s="21">
        <f ca="1">OFFSET(Assumptions!$B$6,V$1-1,0)*$E739</f>
        <v>12919376.66584325</v>
      </c>
      <c r="W739" s="21">
        <f ca="1">OFFSET(Assumptions!$B$6,W$1-1,0)*$E739</f>
        <v>6459688.3329216251</v>
      </c>
      <c r="X739" s="21">
        <f ca="1">OFFSET(Assumptions!$B$6,X$1-1,0)*$E739</f>
        <v>0</v>
      </c>
      <c r="Y739" s="21">
        <f ca="1">OFFSET(Assumptions!$B$6,Y$1-1,0)*$E739</f>
        <v>0</v>
      </c>
      <c r="Z739" s="21">
        <f ca="1">OFFSET(Assumptions!$B$6,Z$1-1,0)*$E739</f>
        <v>25838753.3316865</v>
      </c>
      <c r="AA739" s="21">
        <f ca="1">OFFSET(Assumptions!$B$6,AA$1-1,0)*$E739</f>
        <v>25838753.3316865</v>
      </c>
      <c r="AB739" s="21">
        <f ca="1">OFFSET(Assumptions!$B$6,AB$1-1,0)*$E739</f>
        <v>47801693.663620025</v>
      </c>
      <c r="AC739" s="24">
        <f t="shared" si="164"/>
        <v>0</v>
      </c>
      <c r="AD739" s="24">
        <f t="shared" si="153"/>
        <v>0</v>
      </c>
      <c r="AE739" s="24">
        <f t="shared" si="153"/>
        <v>0</v>
      </c>
      <c r="AF739" s="24">
        <f t="shared" si="153"/>
        <v>0</v>
      </c>
      <c r="AG739" s="24">
        <f t="shared" si="152"/>
        <v>0</v>
      </c>
      <c r="AH739" s="24">
        <f t="shared" si="152"/>
        <v>0</v>
      </c>
      <c r="AI739" s="24">
        <f t="shared" si="152"/>
        <v>0</v>
      </c>
      <c r="AJ739" s="24">
        <f t="shared" si="162"/>
        <v>0</v>
      </c>
      <c r="AK739" s="26">
        <f t="shared" ca="1" si="163"/>
        <v>-1.1432395544319629E-4</v>
      </c>
      <c r="AL739" s="34">
        <f t="shared" ca="1" si="165"/>
        <v>0.29116180655284607</v>
      </c>
    </row>
    <row r="740" spans="1:38" x14ac:dyDescent="0.25">
      <c r="A740" s="4">
        <f t="shared" si="154"/>
        <v>1</v>
      </c>
      <c r="B740" s="4">
        <f t="shared" si="155"/>
        <v>2015</v>
      </c>
      <c r="C740" s="9">
        <v>42033</v>
      </c>
      <c r="D740" s="12">
        <f ca="1">(1+Returns!E740)*D739</f>
        <v>128840939.85174097</v>
      </c>
      <c r="E740" s="12">
        <f t="shared" ca="1" si="156"/>
        <v>129271209.18808565</v>
      </c>
      <c r="F740" s="12">
        <f t="shared" ca="1" si="157"/>
        <v>129189524.25856826</v>
      </c>
      <c r="G740" s="14">
        <f ca="1">G739*(1+Returns!G740)+AC740</f>
        <v>10104569.252106225</v>
      </c>
      <c r="H740" s="14">
        <f ca="1">H739*(1+Returns!H740)+AD740</f>
        <v>12982497.779909961</v>
      </c>
      <c r="I740" s="14">
        <f ca="1">I739*(1+Returns!I740)+AE740</f>
        <v>6493926.8316287408</v>
      </c>
      <c r="J740" s="14">
        <f ca="1">J739*(1+Returns!J740)+AF740</f>
        <v>0</v>
      </c>
      <c r="K740" s="14">
        <f ca="1">K739*(1+Returns!K740)+AG740</f>
        <v>0</v>
      </c>
      <c r="L740" s="14">
        <f ca="1">L739*(1+Returns!L740)+AH740</f>
        <v>25963921.584907953</v>
      </c>
      <c r="M740" s="14">
        <f ca="1">M739*(1+Returns!M740)+AI740</f>
        <v>25969286.361620676</v>
      </c>
      <c r="N740" s="14">
        <f ca="1">N739*(1+Returns!N740)+AJ740-R740-T740</f>
        <v>47757007.377912097</v>
      </c>
      <c r="O740" s="17">
        <f ca="1">(Assumptions!$B$16 / 252)*F739</f>
        <v>4098.9263700090514</v>
      </c>
      <c r="P740" s="17">
        <f t="shared" ca="1" si="158"/>
        <v>81684.929517391502</v>
      </c>
      <c r="Q740" s="16">
        <f t="shared" si="159"/>
        <v>0</v>
      </c>
      <c r="R740" s="17">
        <f t="shared" si="160"/>
        <v>0</v>
      </c>
      <c r="S740" s="19">
        <f t="shared" si="161"/>
        <v>0</v>
      </c>
      <c r="T740" s="20">
        <f ca="1">IF(AND(S740=1,F739&gt;D739),[1]Assumptions!$B$19*(F739-D739),0)</f>
        <v>0</v>
      </c>
      <c r="U740" s="21">
        <f ca="1">OFFSET(Assumptions!$B$6,U$1-1,0)*$E740</f>
        <v>10341696.735046852</v>
      </c>
      <c r="V740" s="21">
        <f ca="1">OFFSET(Assumptions!$B$6,V$1-1,0)*$E740</f>
        <v>12927120.918808565</v>
      </c>
      <c r="W740" s="21">
        <f ca="1">OFFSET(Assumptions!$B$6,W$1-1,0)*$E740</f>
        <v>6463560.4594042823</v>
      </c>
      <c r="X740" s="21">
        <f ca="1">OFFSET(Assumptions!$B$6,X$1-1,0)*$E740</f>
        <v>0</v>
      </c>
      <c r="Y740" s="21">
        <f ca="1">OFFSET(Assumptions!$B$6,Y$1-1,0)*$E740</f>
        <v>0</v>
      </c>
      <c r="Z740" s="21">
        <f ca="1">OFFSET(Assumptions!$B$6,Z$1-1,0)*$E740</f>
        <v>25854241.837617129</v>
      </c>
      <c r="AA740" s="21">
        <f ca="1">OFFSET(Assumptions!$B$6,AA$1-1,0)*$E740</f>
        <v>25854241.837617129</v>
      </c>
      <c r="AB740" s="21">
        <f ca="1">OFFSET(Assumptions!$B$6,AB$1-1,0)*$E740</f>
        <v>47830347.399591692</v>
      </c>
      <c r="AC740" s="24">
        <f t="shared" si="164"/>
        <v>0</v>
      </c>
      <c r="AD740" s="24">
        <f t="shared" si="153"/>
        <v>0</v>
      </c>
      <c r="AE740" s="24">
        <f t="shared" si="153"/>
        <v>0</v>
      </c>
      <c r="AF740" s="24">
        <f t="shared" si="153"/>
        <v>0</v>
      </c>
      <c r="AG740" s="24">
        <f t="shared" si="152"/>
        <v>0</v>
      </c>
      <c r="AH740" s="24">
        <f t="shared" si="152"/>
        <v>0</v>
      </c>
      <c r="AI740" s="24">
        <f t="shared" si="152"/>
        <v>0</v>
      </c>
      <c r="AJ740" s="24">
        <f t="shared" si="162"/>
        <v>0</v>
      </c>
      <c r="AK740" s="26">
        <f t="shared" ca="1" si="163"/>
        <v>5.6804346992689325E-4</v>
      </c>
      <c r="AL740" s="34">
        <f t="shared" ca="1" si="165"/>
        <v>0.29189524258567734</v>
      </c>
    </row>
    <row r="741" spans="1:38" x14ac:dyDescent="0.25">
      <c r="A741" s="4">
        <f t="shared" si="154"/>
        <v>1</v>
      </c>
      <c r="B741" s="4">
        <f t="shared" si="155"/>
        <v>2015</v>
      </c>
      <c r="C741" s="9">
        <v>42034</v>
      </c>
      <c r="D741" s="12">
        <f ca="1">(1+Returns!E741)*D740</f>
        <v>128899259.70316486</v>
      </c>
      <c r="E741" s="12">
        <f t="shared" ca="1" si="156"/>
        <v>129277524.92669296</v>
      </c>
      <c r="F741" s="12">
        <f t="shared" ca="1" si="157"/>
        <v>129191738.7424372</v>
      </c>
      <c r="G741" s="14">
        <f ca="1">G740*(1+Returns!G741)+AC741</f>
        <v>10055137.582878683</v>
      </c>
      <c r="H741" s="14">
        <f ca="1">H740*(1+Returns!H741)+AD741</f>
        <v>12988651.318849163</v>
      </c>
      <c r="I741" s="14">
        <f ca="1">I740*(1+Returns!I741)+AE741</f>
        <v>6497142.6954123434</v>
      </c>
      <c r="J741" s="14">
        <f ca="1">J740*(1+Returns!J741)+AF741</f>
        <v>0</v>
      </c>
      <c r="K741" s="14">
        <f ca="1">K740*(1+Returns!K741)+AG741</f>
        <v>0</v>
      </c>
      <c r="L741" s="14">
        <f ca="1">L740*(1+Returns!L741)+AH741</f>
        <v>25976172.887027606</v>
      </c>
      <c r="M741" s="14">
        <f ca="1">M740*(1+Returns!M741)+AI741</f>
        <v>25981816.291069482</v>
      </c>
      <c r="N741" s="14">
        <f ca="1">N740*(1+Returns!N741)+AJ741-R741-T741</f>
        <v>47778604.151455685</v>
      </c>
      <c r="O741" s="17">
        <f ca="1">(Assumptions!$B$16 / 252)*F740</f>
        <v>4101.2547383672463</v>
      </c>
      <c r="P741" s="17">
        <f t="shared" ca="1" si="158"/>
        <v>85786.184255758752</v>
      </c>
      <c r="Q741" s="16">
        <f t="shared" si="159"/>
        <v>0</v>
      </c>
      <c r="R741" s="17">
        <f t="shared" si="160"/>
        <v>0</v>
      </c>
      <c r="S741" s="19">
        <f t="shared" si="161"/>
        <v>0</v>
      </c>
      <c r="T741" s="20">
        <f ca="1">IF(AND(S741=1,F740&gt;D740),[1]Assumptions!$B$19*(F740-D740),0)</f>
        <v>0</v>
      </c>
      <c r="U741" s="21">
        <f ca="1">OFFSET(Assumptions!$B$6,U$1-1,0)*$E741</f>
        <v>10342201.994135438</v>
      </c>
      <c r="V741" s="21">
        <f ca="1">OFFSET(Assumptions!$B$6,V$1-1,0)*$E741</f>
        <v>12927752.492669297</v>
      </c>
      <c r="W741" s="21">
        <f ca="1">OFFSET(Assumptions!$B$6,W$1-1,0)*$E741</f>
        <v>6463876.2463346487</v>
      </c>
      <c r="X741" s="21">
        <f ca="1">OFFSET(Assumptions!$B$6,X$1-1,0)*$E741</f>
        <v>0</v>
      </c>
      <c r="Y741" s="21">
        <f ca="1">OFFSET(Assumptions!$B$6,Y$1-1,0)*$E741</f>
        <v>0</v>
      </c>
      <c r="Z741" s="21">
        <f ca="1">OFFSET(Assumptions!$B$6,Z$1-1,0)*$E741</f>
        <v>25855504.985338595</v>
      </c>
      <c r="AA741" s="21">
        <f ca="1">OFFSET(Assumptions!$B$6,AA$1-1,0)*$E741</f>
        <v>25855504.985338595</v>
      </c>
      <c r="AB741" s="21">
        <f ca="1">OFFSET(Assumptions!$B$6,AB$1-1,0)*$E741</f>
        <v>47832684.222876392</v>
      </c>
      <c r="AC741" s="24">
        <f t="shared" si="164"/>
        <v>0</v>
      </c>
      <c r="AD741" s="24">
        <f t="shared" si="153"/>
        <v>0</v>
      </c>
      <c r="AE741" s="24">
        <f t="shared" si="153"/>
        <v>0</v>
      </c>
      <c r="AF741" s="24">
        <f t="shared" si="153"/>
        <v>0</v>
      </c>
      <c r="AG741" s="24">
        <f t="shared" si="152"/>
        <v>0</v>
      </c>
      <c r="AH741" s="24">
        <f t="shared" si="152"/>
        <v>0</v>
      </c>
      <c r="AI741" s="24">
        <f t="shared" si="152"/>
        <v>0</v>
      </c>
      <c r="AJ741" s="24">
        <f t="shared" si="162"/>
        <v>0</v>
      </c>
      <c r="AK741" s="26">
        <f t="shared" ca="1" si="163"/>
        <v>1.7141357874450591E-5</v>
      </c>
      <c r="AL741" s="34">
        <f t="shared" ca="1" si="165"/>
        <v>0.29191738742436679</v>
      </c>
    </row>
    <row r="742" spans="1:38" x14ac:dyDescent="0.25">
      <c r="A742" s="4">
        <f t="shared" si="154"/>
        <v>2</v>
      </c>
      <c r="B742" s="4">
        <f t="shared" si="155"/>
        <v>2015</v>
      </c>
      <c r="C742" s="9">
        <v>42037</v>
      </c>
      <c r="D742" s="12">
        <f ca="1">(1+Returns!E742)*D741</f>
        <v>128957605.95306949</v>
      </c>
      <c r="E742" s="12">
        <f t="shared" ca="1" si="156"/>
        <v>129163408.86134531</v>
      </c>
      <c r="F742" s="12">
        <f t="shared" ca="1" si="157"/>
        <v>129159307.53630586</v>
      </c>
      <c r="G742" s="14">
        <f ca="1">G741*(1+Returns!G742)+AC742</f>
        <v>10258098.602987261</v>
      </c>
      <c r="H742" s="14">
        <f ca="1">H741*(1+Returns!H742)+AD742</f>
        <v>12933908.948307743</v>
      </c>
      <c r="I742" s="14">
        <f ca="1">I741*(1+Returns!I742)+AE742</f>
        <v>6467093.7026492637</v>
      </c>
      <c r="J742" s="14">
        <f ca="1">J741*(1+Returns!J742)+AF742</f>
        <v>0</v>
      </c>
      <c r="K742" s="14">
        <f ca="1">K741*(1+Returns!K742)+AG742</f>
        <v>0</v>
      </c>
      <c r="L742" s="14">
        <f ca="1">L741*(1+Returns!L742)+AH742</f>
        <v>25867762.068341661</v>
      </c>
      <c r="M742" s="14">
        <f ca="1">M741*(1+Returns!M742)+AI742</f>
        <v>25868040.960357148</v>
      </c>
      <c r="N742" s="14">
        <f ca="1">N741*(1+Returns!N742)+AJ742-R742-T742</f>
        <v>47768504.578702226</v>
      </c>
      <c r="O742" s="17">
        <f ca="1">(Assumptions!$B$16 / 252)*F741</f>
        <v>4101.3250394424504</v>
      </c>
      <c r="P742" s="17">
        <f t="shared" ca="1" si="158"/>
        <v>4101.325039442454</v>
      </c>
      <c r="Q742" s="16">
        <f t="shared" si="159"/>
        <v>1</v>
      </c>
      <c r="R742" s="17">
        <f t="shared" ca="1" si="160"/>
        <v>85786.184255758752</v>
      </c>
      <c r="S742" s="19">
        <f t="shared" si="161"/>
        <v>0</v>
      </c>
      <c r="T742" s="20">
        <f ca="1">IF(AND(S742=1,F741&gt;D741),[1]Assumptions!$B$19*(F741-D741),0)</f>
        <v>0</v>
      </c>
      <c r="U742" s="21">
        <f ca="1">OFFSET(Assumptions!$B$6,U$1-1,0)*$E742</f>
        <v>10333072.708907625</v>
      </c>
      <c r="V742" s="21">
        <f ca="1">OFFSET(Assumptions!$B$6,V$1-1,0)*$E742</f>
        <v>12916340.886134531</v>
      </c>
      <c r="W742" s="21">
        <f ca="1">OFFSET(Assumptions!$B$6,W$1-1,0)*$E742</f>
        <v>6458170.4430672657</v>
      </c>
      <c r="X742" s="21">
        <f ca="1">OFFSET(Assumptions!$B$6,X$1-1,0)*$E742</f>
        <v>0</v>
      </c>
      <c r="Y742" s="21">
        <f ca="1">OFFSET(Assumptions!$B$6,Y$1-1,0)*$E742</f>
        <v>0</v>
      </c>
      <c r="Z742" s="21">
        <f ca="1">OFFSET(Assumptions!$B$6,Z$1-1,0)*$E742</f>
        <v>25832681.772269063</v>
      </c>
      <c r="AA742" s="21">
        <f ca="1">OFFSET(Assumptions!$B$6,AA$1-1,0)*$E742</f>
        <v>25832681.772269063</v>
      </c>
      <c r="AB742" s="21">
        <f ca="1">OFFSET(Assumptions!$B$6,AB$1-1,0)*$E742</f>
        <v>47790461.278697766</v>
      </c>
      <c r="AC742" s="24">
        <f t="shared" ca="1" si="164"/>
        <v>287064.41125675477</v>
      </c>
      <c r="AD742" s="24">
        <f t="shared" ca="1" si="153"/>
        <v>-60898.826179865748</v>
      </c>
      <c r="AE742" s="24">
        <f t="shared" ca="1" si="153"/>
        <v>-33266.449077694677</v>
      </c>
      <c r="AF742" s="24">
        <f t="shared" ca="1" si="153"/>
        <v>0</v>
      </c>
      <c r="AG742" s="24">
        <f t="shared" ca="1" si="152"/>
        <v>0</v>
      </c>
      <c r="AH742" s="24">
        <f t="shared" ca="1" si="152"/>
        <v>-120667.9016890116</v>
      </c>
      <c r="AI742" s="24">
        <f t="shared" ca="1" si="152"/>
        <v>-126311.30573088676</v>
      </c>
      <c r="AJ742" s="24">
        <f t="shared" ca="1" si="162"/>
        <v>54080.071420704015</v>
      </c>
      <c r="AK742" s="26">
        <f t="shared" ca="1" si="163"/>
        <v>-2.5103157869865722E-4</v>
      </c>
      <c r="AL742" s="34">
        <f t="shared" ca="1" si="165"/>
        <v>0.29159307536305334</v>
      </c>
    </row>
    <row r="743" spans="1:38" x14ac:dyDescent="0.25">
      <c r="A743" s="4">
        <f t="shared" si="154"/>
        <v>2</v>
      </c>
      <c r="B743" s="4">
        <f t="shared" si="155"/>
        <v>2015</v>
      </c>
      <c r="C743" s="9">
        <v>42038</v>
      </c>
      <c r="D743" s="12">
        <f ca="1">(1+Returns!E743)*D742</f>
        <v>129015978.61340414</v>
      </c>
      <c r="E743" s="12">
        <f t="shared" ca="1" si="156"/>
        <v>129206669.90977979</v>
      </c>
      <c r="F743" s="12">
        <f t="shared" ca="1" si="157"/>
        <v>129198468.289263</v>
      </c>
      <c r="G743" s="14">
        <f ca="1">G742*(1+Returns!G743)+AC743</f>
        <v>10245737.586477665</v>
      </c>
      <c r="H743" s="14">
        <f ca="1">H742*(1+Returns!H743)+AD743</f>
        <v>12940039.456758333</v>
      </c>
      <c r="I743" s="14">
        <f ca="1">I742*(1+Returns!I743)+AE743</f>
        <v>6470296.2783731259</v>
      </c>
      <c r="J743" s="14">
        <f ca="1">J742*(1+Returns!J743)+AF743</f>
        <v>0</v>
      </c>
      <c r="K743" s="14">
        <f ca="1">K742*(1+Returns!K743)+AG743</f>
        <v>0</v>
      </c>
      <c r="L743" s="14">
        <f ca="1">L742*(1+Returns!L743)+AH743</f>
        <v>25879967.996757451</v>
      </c>
      <c r="M743" s="14">
        <f ca="1">M742*(1+Returns!M743)+AI743</f>
        <v>25880522.03987927</v>
      </c>
      <c r="N743" s="14">
        <f ca="1">N742*(1+Returns!N743)+AJ743-R743-T743</f>
        <v>47790106.551533945</v>
      </c>
      <c r="O743" s="17">
        <f ca="1">(Assumptions!$B$16 / 252)*F742</f>
        <v>4100.2954773430429</v>
      </c>
      <c r="P743" s="17">
        <f t="shared" ca="1" si="158"/>
        <v>8201.6205167854969</v>
      </c>
      <c r="Q743" s="16">
        <f t="shared" si="159"/>
        <v>0</v>
      </c>
      <c r="R743" s="17">
        <f t="shared" si="160"/>
        <v>0</v>
      </c>
      <c r="S743" s="19">
        <f t="shared" si="161"/>
        <v>0</v>
      </c>
      <c r="T743" s="20">
        <f ca="1">IF(AND(S743=1,F742&gt;D742),[1]Assumptions!$B$19*(F742-D742),0)</f>
        <v>0</v>
      </c>
      <c r="U743" s="21">
        <f ca="1">OFFSET(Assumptions!$B$6,U$1-1,0)*$E743</f>
        <v>10336533.592782384</v>
      </c>
      <c r="V743" s="21">
        <f ca="1">OFFSET(Assumptions!$B$6,V$1-1,0)*$E743</f>
        <v>12920666.99097798</v>
      </c>
      <c r="W743" s="21">
        <f ca="1">OFFSET(Assumptions!$B$6,W$1-1,0)*$E743</f>
        <v>6460333.4954889901</v>
      </c>
      <c r="X743" s="21">
        <f ca="1">OFFSET(Assumptions!$B$6,X$1-1,0)*$E743</f>
        <v>0</v>
      </c>
      <c r="Y743" s="21">
        <f ca="1">OFFSET(Assumptions!$B$6,Y$1-1,0)*$E743</f>
        <v>0</v>
      </c>
      <c r="Z743" s="21">
        <f ca="1">OFFSET(Assumptions!$B$6,Z$1-1,0)*$E743</f>
        <v>25841333.98195596</v>
      </c>
      <c r="AA743" s="21">
        <f ca="1">OFFSET(Assumptions!$B$6,AA$1-1,0)*$E743</f>
        <v>25841333.98195596</v>
      </c>
      <c r="AB743" s="21">
        <f ca="1">OFFSET(Assumptions!$B$6,AB$1-1,0)*$E743</f>
        <v>47806467.866618522</v>
      </c>
      <c r="AC743" s="24">
        <f t="shared" si="164"/>
        <v>0</v>
      </c>
      <c r="AD743" s="24">
        <f t="shared" si="153"/>
        <v>0</v>
      </c>
      <c r="AE743" s="24">
        <f t="shared" si="153"/>
        <v>0</v>
      </c>
      <c r="AF743" s="24">
        <f t="shared" si="153"/>
        <v>0</v>
      </c>
      <c r="AG743" s="24">
        <f t="shared" si="152"/>
        <v>0</v>
      </c>
      <c r="AH743" s="24">
        <f t="shared" si="152"/>
        <v>0</v>
      </c>
      <c r="AI743" s="24">
        <f t="shared" si="152"/>
        <v>0</v>
      </c>
      <c r="AJ743" s="24">
        <f t="shared" si="162"/>
        <v>0</v>
      </c>
      <c r="AK743" s="26">
        <f t="shared" ca="1" si="163"/>
        <v>3.0319729723027322E-4</v>
      </c>
      <c r="AL743" s="34">
        <f t="shared" ca="1" si="165"/>
        <v>0.29198468289262469</v>
      </c>
    </row>
    <row r="744" spans="1:38" x14ac:dyDescent="0.25">
      <c r="A744" s="4">
        <f t="shared" si="154"/>
        <v>2</v>
      </c>
      <c r="B744" s="4">
        <f t="shared" si="155"/>
        <v>2015</v>
      </c>
      <c r="C744" s="9">
        <v>42039</v>
      </c>
      <c r="D744" s="12">
        <f ca="1">(1+Returns!E744)*D743</f>
        <v>129074424.14187579</v>
      </c>
      <c r="E744" s="12">
        <f t="shared" ca="1" si="156"/>
        <v>129351766.03252761</v>
      </c>
      <c r="F744" s="12">
        <f t="shared" ca="1" si="157"/>
        <v>129339462.87333497</v>
      </c>
      <c r="G744" s="14">
        <f ca="1">G743*(1+Returns!G744)+AC744</f>
        <v>10335141.428865746</v>
      </c>
      <c r="H744" s="14">
        <f ca="1">H743*(1+Returns!H744)+AD744</f>
        <v>12946177.736202942</v>
      </c>
      <c r="I744" s="14">
        <f ca="1">I743*(1+Returns!I744)+AE744</f>
        <v>6473502.9750614678</v>
      </c>
      <c r="J744" s="14">
        <f ca="1">J743*(1+Returns!J744)+AF744</f>
        <v>0</v>
      </c>
      <c r="K744" s="14">
        <f ca="1">K743*(1+Returns!K744)+AG744</f>
        <v>0</v>
      </c>
      <c r="L744" s="14">
        <f ca="1">L743*(1+Returns!L744)+AH744</f>
        <v>25892189.373866528</v>
      </c>
      <c r="M744" s="14">
        <f ca="1">M743*(1+Returns!M744)+AI744</f>
        <v>25893019.036196128</v>
      </c>
      <c r="N744" s="14">
        <f ca="1">N743*(1+Returns!N744)+AJ744-R744-T744</f>
        <v>47811735.482334808</v>
      </c>
      <c r="O744" s="17">
        <f ca="1">(Assumptions!$B$16 / 252)*F743</f>
        <v>4101.5386758496188</v>
      </c>
      <c r="P744" s="17">
        <f t="shared" ca="1" si="158"/>
        <v>12303.159192635116</v>
      </c>
      <c r="Q744" s="16">
        <f t="shared" si="159"/>
        <v>0</v>
      </c>
      <c r="R744" s="17">
        <f t="shared" si="160"/>
        <v>0</v>
      </c>
      <c r="S744" s="19">
        <f t="shared" si="161"/>
        <v>0</v>
      </c>
      <c r="T744" s="20">
        <f ca="1">IF(AND(S744=1,F743&gt;D743),[1]Assumptions!$B$19*(F743-D743),0)</f>
        <v>0</v>
      </c>
      <c r="U744" s="21">
        <f ca="1">OFFSET(Assumptions!$B$6,U$1-1,0)*$E744</f>
        <v>10348141.28260221</v>
      </c>
      <c r="V744" s="21">
        <f ca="1">OFFSET(Assumptions!$B$6,V$1-1,0)*$E744</f>
        <v>12935176.603252761</v>
      </c>
      <c r="W744" s="21">
        <f ca="1">OFFSET(Assumptions!$B$6,W$1-1,0)*$E744</f>
        <v>6467588.3016263805</v>
      </c>
      <c r="X744" s="21">
        <f ca="1">OFFSET(Assumptions!$B$6,X$1-1,0)*$E744</f>
        <v>0</v>
      </c>
      <c r="Y744" s="21">
        <f ca="1">OFFSET(Assumptions!$B$6,Y$1-1,0)*$E744</f>
        <v>0</v>
      </c>
      <c r="Z744" s="21">
        <f ca="1">OFFSET(Assumptions!$B$6,Z$1-1,0)*$E744</f>
        <v>25870353.206505522</v>
      </c>
      <c r="AA744" s="21">
        <f ca="1">OFFSET(Assumptions!$B$6,AA$1-1,0)*$E744</f>
        <v>25870353.206505522</v>
      </c>
      <c r="AB744" s="21">
        <f ca="1">OFFSET(Assumptions!$B$6,AB$1-1,0)*$E744</f>
        <v>47860153.432035215</v>
      </c>
      <c r="AC744" s="24">
        <f t="shared" si="164"/>
        <v>0</v>
      </c>
      <c r="AD744" s="24">
        <f t="shared" si="153"/>
        <v>0</v>
      </c>
      <c r="AE744" s="24">
        <f t="shared" si="153"/>
        <v>0</v>
      </c>
      <c r="AF744" s="24">
        <f t="shared" si="153"/>
        <v>0</v>
      </c>
      <c r="AG744" s="24">
        <f t="shared" si="152"/>
        <v>0</v>
      </c>
      <c r="AH744" s="24">
        <f t="shared" si="152"/>
        <v>0</v>
      </c>
      <c r="AI744" s="24">
        <f t="shared" si="152"/>
        <v>0</v>
      </c>
      <c r="AJ744" s="24">
        <f t="shared" si="162"/>
        <v>0</v>
      </c>
      <c r="AK744" s="26">
        <f t="shared" ca="1" si="163"/>
        <v>1.0913022881688939E-3</v>
      </c>
      <c r="AL744" s="34">
        <f t="shared" ca="1" si="165"/>
        <v>0.29339462873334465</v>
      </c>
    </row>
    <row r="745" spans="1:38" x14ac:dyDescent="0.25">
      <c r="A745" s="4">
        <f t="shared" si="154"/>
        <v>2</v>
      </c>
      <c r="B745" s="4">
        <f t="shared" si="155"/>
        <v>2015</v>
      </c>
      <c r="C745" s="9">
        <v>42040</v>
      </c>
      <c r="D745" s="12">
        <f ca="1">(1+Returns!E745)*D744</f>
        <v>129132896.14675629</v>
      </c>
      <c r="E745" s="12">
        <f t="shared" ca="1" si="156"/>
        <v>129375851.81351469</v>
      </c>
      <c r="F745" s="12">
        <f t="shared" ca="1" si="157"/>
        <v>129359442.63962767</v>
      </c>
      <c r="G745" s="14">
        <f ca="1">G744*(1+Returns!G745)+AC745</f>
        <v>10303508.833814973</v>
      </c>
      <c r="H745" s="14">
        <f ca="1">H744*(1+Returns!H745)+AD745</f>
        <v>12952318.927421868</v>
      </c>
      <c r="I745" s="14">
        <f ca="1">I744*(1+Returns!I745)+AE745</f>
        <v>6476711.2609975357</v>
      </c>
      <c r="J745" s="14">
        <f ca="1">J744*(1+Returns!J745)+AF745</f>
        <v>0</v>
      </c>
      <c r="K745" s="14">
        <f ca="1">K744*(1+Returns!K745)+AG745</f>
        <v>0</v>
      </c>
      <c r="L745" s="14">
        <f ca="1">L744*(1+Returns!L745)+AH745</f>
        <v>25904416.522314209</v>
      </c>
      <c r="M745" s="14">
        <f ca="1">M744*(1+Returns!M745)+AI745</f>
        <v>25905522.066970743</v>
      </c>
      <c r="N745" s="14">
        <f ca="1">N744*(1+Returns!N745)+AJ745-R745-T745</f>
        <v>47833374.201995358</v>
      </c>
      <c r="O745" s="17">
        <f ca="1">(Assumptions!$B$16 / 252)*F744</f>
        <v>4106.0146943915861</v>
      </c>
      <c r="P745" s="17">
        <f t="shared" ca="1" si="158"/>
        <v>16409.1738870267</v>
      </c>
      <c r="Q745" s="16">
        <f t="shared" si="159"/>
        <v>0</v>
      </c>
      <c r="R745" s="17">
        <f t="shared" si="160"/>
        <v>0</v>
      </c>
      <c r="S745" s="19">
        <f t="shared" si="161"/>
        <v>0</v>
      </c>
      <c r="T745" s="20">
        <f ca="1">IF(AND(S745=1,F744&gt;D744),[1]Assumptions!$B$19*(F744-D744),0)</f>
        <v>0</v>
      </c>
      <c r="U745" s="21">
        <f ca="1">OFFSET(Assumptions!$B$6,U$1-1,0)*$E745</f>
        <v>10350068.145081175</v>
      </c>
      <c r="V745" s="21">
        <f ca="1">OFFSET(Assumptions!$B$6,V$1-1,0)*$E745</f>
        <v>12937585.18135147</v>
      </c>
      <c r="W745" s="21">
        <f ca="1">OFFSET(Assumptions!$B$6,W$1-1,0)*$E745</f>
        <v>6468792.5906757349</v>
      </c>
      <c r="X745" s="21">
        <f ca="1">OFFSET(Assumptions!$B$6,X$1-1,0)*$E745</f>
        <v>0</v>
      </c>
      <c r="Y745" s="21">
        <f ca="1">OFFSET(Assumptions!$B$6,Y$1-1,0)*$E745</f>
        <v>0</v>
      </c>
      <c r="Z745" s="21">
        <f ca="1">OFFSET(Assumptions!$B$6,Z$1-1,0)*$E745</f>
        <v>25875170.36270294</v>
      </c>
      <c r="AA745" s="21">
        <f ca="1">OFFSET(Assumptions!$B$6,AA$1-1,0)*$E745</f>
        <v>25875170.36270294</v>
      </c>
      <c r="AB745" s="21">
        <f ca="1">OFFSET(Assumptions!$B$6,AB$1-1,0)*$E745</f>
        <v>47869065.171000436</v>
      </c>
      <c r="AC745" s="24">
        <f t="shared" si="164"/>
        <v>0</v>
      </c>
      <c r="AD745" s="24">
        <f t="shared" si="153"/>
        <v>0</v>
      </c>
      <c r="AE745" s="24">
        <f t="shared" si="153"/>
        <v>0</v>
      </c>
      <c r="AF745" s="24">
        <f t="shared" si="153"/>
        <v>0</v>
      </c>
      <c r="AG745" s="24">
        <f t="shared" si="152"/>
        <v>0</v>
      </c>
      <c r="AH745" s="24">
        <f t="shared" si="152"/>
        <v>0</v>
      </c>
      <c r="AI745" s="24">
        <f t="shared" si="152"/>
        <v>0</v>
      </c>
      <c r="AJ745" s="24">
        <f t="shared" si="162"/>
        <v>0</v>
      </c>
      <c r="AK745" s="26">
        <f t="shared" ca="1" si="163"/>
        <v>1.544754079600974E-4</v>
      </c>
      <c r="AL745" s="34">
        <f t="shared" ca="1" si="165"/>
        <v>0.29359442639627154</v>
      </c>
    </row>
    <row r="746" spans="1:38" x14ac:dyDescent="0.25">
      <c r="A746" s="4">
        <f t="shared" si="154"/>
        <v>2</v>
      </c>
      <c r="B746" s="4">
        <f t="shared" si="155"/>
        <v>2015</v>
      </c>
      <c r="C746" s="9">
        <v>42041</v>
      </c>
      <c r="D746" s="12">
        <f ca="1">(1+Returns!E746)*D745</f>
        <v>129191394.64003973</v>
      </c>
      <c r="E746" s="12">
        <f t="shared" ca="1" si="156"/>
        <v>129504970.62048444</v>
      </c>
      <c r="F746" s="12">
        <f t="shared" ca="1" si="157"/>
        <v>129484454.79762472</v>
      </c>
      <c r="G746" s="14">
        <f ca="1">G745*(1+Returns!G746)+AC746</f>
        <v>10376883.156830365</v>
      </c>
      <c r="H746" s="14">
        <f ca="1">H745*(1+Returns!H746)+AD746</f>
        <v>12958463.031796347</v>
      </c>
      <c r="I746" s="14">
        <f ca="1">I745*(1+Returns!I746)+AE746</f>
        <v>6479921.1369689656</v>
      </c>
      <c r="J746" s="14">
        <f ca="1">J745*(1+Returns!J746)+AF746</f>
        <v>0</v>
      </c>
      <c r="K746" s="14">
        <f ca="1">K745*(1+Returns!K746)+AG746</f>
        <v>0</v>
      </c>
      <c r="L746" s="14">
        <f ca="1">L745*(1+Returns!L746)+AH746</f>
        <v>25916649.444825917</v>
      </c>
      <c r="M746" s="14">
        <f ca="1">M745*(1+Returns!M746)+AI746</f>
        <v>25918031.135116987</v>
      </c>
      <c r="N746" s="14">
        <f ca="1">N745*(1+Returns!N746)+AJ746-R746-T746</f>
        <v>47855022.71494586</v>
      </c>
      <c r="O746" s="17">
        <f ca="1">(Assumptions!$B$16 / 252)*F745</f>
        <v>4106.6489726865921</v>
      </c>
      <c r="P746" s="17">
        <f t="shared" ca="1" si="158"/>
        <v>20515.822859713291</v>
      </c>
      <c r="Q746" s="16">
        <f t="shared" si="159"/>
        <v>0</v>
      </c>
      <c r="R746" s="17">
        <f t="shared" si="160"/>
        <v>0</v>
      </c>
      <c r="S746" s="19">
        <f t="shared" si="161"/>
        <v>0</v>
      </c>
      <c r="T746" s="20">
        <f ca="1">IF(AND(S746=1,F745&gt;D745),[1]Assumptions!$B$19*(F745-D745),0)</f>
        <v>0</v>
      </c>
      <c r="U746" s="21">
        <f ca="1">OFFSET(Assumptions!$B$6,U$1-1,0)*$E746</f>
        <v>10360397.649638755</v>
      </c>
      <c r="V746" s="21">
        <f ca="1">OFFSET(Assumptions!$B$6,V$1-1,0)*$E746</f>
        <v>12950497.062048445</v>
      </c>
      <c r="W746" s="21">
        <f ca="1">OFFSET(Assumptions!$B$6,W$1-1,0)*$E746</f>
        <v>6475248.5310242223</v>
      </c>
      <c r="X746" s="21">
        <f ca="1">OFFSET(Assumptions!$B$6,X$1-1,0)*$E746</f>
        <v>0</v>
      </c>
      <c r="Y746" s="21">
        <f ca="1">OFFSET(Assumptions!$B$6,Y$1-1,0)*$E746</f>
        <v>0</v>
      </c>
      <c r="Z746" s="21">
        <f ca="1">OFFSET(Assumptions!$B$6,Z$1-1,0)*$E746</f>
        <v>25900994.124096889</v>
      </c>
      <c r="AA746" s="21">
        <f ca="1">OFFSET(Assumptions!$B$6,AA$1-1,0)*$E746</f>
        <v>25900994.124096889</v>
      </c>
      <c r="AB746" s="21">
        <f ca="1">OFFSET(Assumptions!$B$6,AB$1-1,0)*$E746</f>
        <v>47916839.129579246</v>
      </c>
      <c r="AC746" s="24">
        <f t="shared" si="164"/>
        <v>0</v>
      </c>
      <c r="AD746" s="24">
        <f t="shared" si="153"/>
        <v>0</v>
      </c>
      <c r="AE746" s="24">
        <f t="shared" si="153"/>
        <v>0</v>
      </c>
      <c r="AF746" s="24">
        <f t="shared" si="153"/>
        <v>0</v>
      </c>
      <c r="AG746" s="24">
        <f t="shared" si="152"/>
        <v>0</v>
      </c>
      <c r="AH746" s="24">
        <f t="shared" si="152"/>
        <v>0</v>
      </c>
      <c r="AI746" s="24">
        <f t="shared" si="152"/>
        <v>0</v>
      </c>
      <c r="AJ746" s="24">
        <f t="shared" si="162"/>
        <v>0</v>
      </c>
      <c r="AK746" s="26">
        <f t="shared" ca="1" si="163"/>
        <v>9.6639375870943844E-4</v>
      </c>
      <c r="AL746" s="34">
        <f t="shared" ca="1" si="165"/>
        <v>0.29484454797624227</v>
      </c>
    </row>
    <row r="747" spans="1:38" x14ac:dyDescent="0.25">
      <c r="A747" s="4">
        <f t="shared" si="154"/>
        <v>2</v>
      </c>
      <c r="B747" s="4">
        <f t="shared" si="155"/>
        <v>2015</v>
      </c>
      <c r="C747" s="9">
        <v>42044</v>
      </c>
      <c r="D747" s="12">
        <f ca="1">(1+Returns!E747)*D746</f>
        <v>129249919.63372561</v>
      </c>
      <c r="E747" s="12">
        <f t="shared" ca="1" si="156"/>
        <v>129535002.22331461</v>
      </c>
      <c r="F747" s="12">
        <f t="shared" ca="1" si="157"/>
        <v>129510375.78284228</v>
      </c>
      <c r="G747" s="14">
        <f ca="1">G746*(1+Returns!G747)+AC747</f>
        <v>10351144.155545475</v>
      </c>
      <c r="H747" s="14">
        <f ca="1">H746*(1+Returns!H747)+AD747</f>
        <v>12964610.050708277</v>
      </c>
      <c r="I747" s="14">
        <f ca="1">I746*(1+Returns!I747)+AE747</f>
        <v>6483132.6037637843</v>
      </c>
      <c r="J747" s="14">
        <f ca="1">J746*(1+Returns!J747)+AF747</f>
        <v>0</v>
      </c>
      <c r="K747" s="14">
        <f ca="1">K746*(1+Returns!K747)+AG747</f>
        <v>0</v>
      </c>
      <c r="L747" s="14">
        <f ca="1">L746*(1+Returns!L747)+AH747</f>
        <v>25928888.144128352</v>
      </c>
      <c r="M747" s="14">
        <f ca="1">M746*(1+Returns!M747)+AI747</f>
        <v>25930546.243550144</v>
      </c>
      <c r="N747" s="14">
        <f ca="1">N746*(1+Returns!N747)+AJ747-R747-T747</f>
        <v>47876681.025618576</v>
      </c>
      <c r="O747" s="17">
        <f ca="1">(Assumptions!$B$16 / 252)*F746</f>
        <v>4110.6176126230066</v>
      </c>
      <c r="P747" s="17">
        <f t="shared" ca="1" si="158"/>
        <v>24626.440472336297</v>
      </c>
      <c r="Q747" s="16">
        <f t="shared" si="159"/>
        <v>0</v>
      </c>
      <c r="R747" s="17">
        <f t="shared" si="160"/>
        <v>0</v>
      </c>
      <c r="S747" s="19">
        <f t="shared" si="161"/>
        <v>0</v>
      </c>
      <c r="T747" s="20">
        <f ca="1">IF(AND(S747=1,F746&gt;D746),[1]Assumptions!$B$19*(F746-D746),0)</f>
        <v>0</v>
      </c>
      <c r="U747" s="21">
        <f ca="1">OFFSET(Assumptions!$B$6,U$1-1,0)*$E747</f>
        <v>10362800.17786517</v>
      </c>
      <c r="V747" s="21">
        <f ca="1">OFFSET(Assumptions!$B$6,V$1-1,0)*$E747</f>
        <v>12953500.222331462</v>
      </c>
      <c r="W747" s="21">
        <f ca="1">OFFSET(Assumptions!$B$6,W$1-1,0)*$E747</f>
        <v>6476750.1111657312</v>
      </c>
      <c r="X747" s="21">
        <f ca="1">OFFSET(Assumptions!$B$6,X$1-1,0)*$E747</f>
        <v>0</v>
      </c>
      <c r="Y747" s="21">
        <f ca="1">OFFSET(Assumptions!$B$6,Y$1-1,0)*$E747</f>
        <v>0</v>
      </c>
      <c r="Z747" s="21">
        <f ca="1">OFFSET(Assumptions!$B$6,Z$1-1,0)*$E747</f>
        <v>25907000.444662925</v>
      </c>
      <c r="AA747" s="21">
        <f ca="1">OFFSET(Assumptions!$B$6,AA$1-1,0)*$E747</f>
        <v>25907000.444662925</v>
      </c>
      <c r="AB747" s="21">
        <f ca="1">OFFSET(Assumptions!$B$6,AB$1-1,0)*$E747</f>
        <v>47927950.822626404</v>
      </c>
      <c r="AC747" s="24">
        <f t="shared" si="164"/>
        <v>0</v>
      </c>
      <c r="AD747" s="24">
        <f t="shared" si="153"/>
        <v>0</v>
      </c>
      <c r="AE747" s="24">
        <f t="shared" si="153"/>
        <v>0</v>
      </c>
      <c r="AF747" s="24">
        <f t="shared" si="153"/>
        <v>0</v>
      </c>
      <c r="AG747" s="24">
        <f t="shared" si="152"/>
        <v>0</v>
      </c>
      <c r="AH747" s="24">
        <f t="shared" si="152"/>
        <v>0</v>
      </c>
      <c r="AI747" s="24">
        <f t="shared" si="152"/>
        <v>0</v>
      </c>
      <c r="AJ747" s="24">
        <f t="shared" si="162"/>
        <v>0</v>
      </c>
      <c r="AK747" s="26">
        <f t="shared" ca="1" si="163"/>
        <v>2.0018607838334646E-4</v>
      </c>
      <c r="AL747" s="34">
        <f t="shared" ca="1" si="165"/>
        <v>0.29510375782841769</v>
      </c>
    </row>
    <row r="748" spans="1:38" x14ac:dyDescent="0.25">
      <c r="A748" s="4">
        <f t="shared" si="154"/>
        <v>2</v>
      </c>
      <c r="B748" s="4">
        <f t="shared" si="155"/>
        <v>2015</v>
      </c>
      <c r="C748" s="9">
        <v>42045</v>
      </c>
      <c r="D748" s="12">
        <f ca="1">(1+Returns!E748)*D747</f>
        <v>129308471.13981888</v>
      </c>
      <c r="E748" s="12">
        <f t="shared" ca="1" si="156"/>
        <v>129704796.32777046</v>
      </c>
      <c r="F748" s="12">
        <f t="shared" ca="1" si="157"/>
        <v>129676058.44679707</v>
      </c>
      <c r="G748" s="14">
        <f ca="1">G747*(1+Returns!G748)+AC748</f>
        <v>10465141.523475653</v>
      </c>
      <c r="H748" s="14">
        <f ca="1">H747*(1+Returns!H748)+AD748</f>
        <v>12970759.985540204</v>
      </c>
      <c r="I748" s="14">
        <f ca="1">I747*(1+Returns!I748)+AE748</f>
        <v>6486345.6621704074</v>
      </c>
      <c r="J748" s="14">
        <f ca="1">J747*(1+Returns!J748)+AF748</f>
        <v>0</v>
      </c>
      <c r="K748" s="14">
        <f ca="1">K747*(1+Returns!K748)+AG748</f>
        <v>0</v>
      </c>
      <c r="L748" s="14">
        <f ca="1">L747*(1+Returns!L748)+AH748</f>
        <v>25941132.622949507</v>
      </c>
      <c r="M748" s="14">
        <f ca="1">M747*(1+Returns!M748)+AI748</f>
        <v>25943067.395186901</v>
      </c>
      <c r="N748" s="14">
        <f ca="1">N747*(1+Returns!N748)+AJ748-R748-T748</f>
        <v>47898349.138447776</v>
      </c>
      <c r="O748" s="17">
        <f ca="1">(Assumptions!$B$16 / 252)*F747</f>
        <v>4111.4405010426117</v>
      </c>
      <c r="P748" s="17">
        <f t="shared" ca="1" si="158"/>
        <v>28737.880973378909</v>
      </c>
      <c r="Q748" s="16">
        <f t="shared" si="159"/>
        <v>0</v>
      </c>
      <c r="R748" s="17">
        <f t="shared" si="160"/>
        <v>0</v>
      </c>
      <c r="S748" s="19">
        <f t="shared" si="161"/>
        <v>0</v>
      </c>
      <c r="T748" s="20">
        <f ca="1">IF(AND(S748=1,F747&gt;D747),[1]Assumptions!$B$19*(F747-D747),0)</f>
        <v>0</v>
      </c>
      <c r="U748" s="21">
        <f ca="1">OFFSET(Assumptions!$B$6,U$1-1,0)*$E748</f>
        <v>10376383.706221636</v>
      </c>
      <c r="V748" s="21">
        <f ca="1">OFFSET(Assumptions!$B$6,V$1-1,0)*$E748</f>
        <v>12970479.632777046</v>
      </c>
      <c r="W748" s="21">
        <f ca="1">OFFSET(Assumptions!$B$6,W$1-1,0)*$E748</f>
        <v>6485239.8163885232</v>
      </c>
      <c r="X748" s="21">
        <f ca="1">OFFSET(Assumptions!$B$6,X$1-1,0)*$E748</f>
        <v>0</v>
      </c>
      <c r="Y748" s="21">
        <f ca="1">OFFSET(Assumptions!$B$6,Y$1-1,0)*$E748</f>
        <v>0</v>
      </c>
      <c r="Z748" s="21">
        <f ca="1">OFFSET(Assumptions!$B$6,Z$1-1,0)*$E748</f>
        <v>25940959.265554093</v>
      </c>
      <c r="AA748" s="21">
        <f ca="1">OFFSET(Assumptions!$B$6,AA$1-1,0)*$E748</f>
        <v>25940959.265554093</v>
      </c>
      <c r="AB748" s="21">
        <f ca="1">OFFSET(Assumptions!$B$6,AB$1-1,0)*$E748</f>
        <v>47990774.641275071</v>
      </c>
      <c r="AC748" s="24">
        <f t="shared" si="164"/>
        <v>0</v>
      </c>
      <c r="AD748" s="24">
        <f t="shared" si="153"/>
        <v>0</v>
      </c>
      <c r="AE748" s="24">
        <f t="shared" si="153"/>
        <v>0</v>
      </c>
      <c r="AF748" s="24">
        <f t="shared" si="153"/>
        <v>0</v>
      </c>
      <c r="AG748" s="24">
        <f t="shared" si="152"/>
        <v>0</v>
      </c>
      <c r="AH748" s="24">
        <f t="shared" si="152"/>
        <v>0</v>
      </c>
      <c r="AI748" s="24">
        <f t="shared" si="152"/>
        <v>0</v>
      </c>
      <c r="AJ748" s="24">
        <f t="shared" si="162"/>
        <v>0</v>
      </c>
      <c r="AK748" s="26">
        <f t="shared" ca="1" si="163"/>
        <v>1.2793003105218137E-3</v>
      </c>
      <c r="AL748" s="34">
        <f t="shared" ca="1" si="165"/>
        <v>0.29676058446796549</v>
      </c>
    </row>
    <row r="749" spans="1:38" x14ac:dyDescent="0.25">
      <c r="A749" s="4">
        <f t="shared" si="154"/>
        <v>2</v>
      </c>
      <c r="B749" s="4">
        <f t="shared" si="155"/>
        <v>2015</v>
      </c>
      <c r="C749" s="9">
        <v>42046</v>
      </c>
      <c r="D749" s="12">
        <f ca="1">(1+Returns!E749)*D748</f>
        <v>129367049.17032993</v>
      </c>
      <c r="E749" s="12">
        <f t="shared" ca="1" si="156"/>
        <v>129795340.38371044</v>
      </c>
      <c r="F749" s="12">
        <f t="shared" ca="1" si="157"/>
        <v>129762485.80246891</v>
      </c>
      <c r="G749" s="14">
        <f ca="1">G748*(1+Returns!G749)+AC749</f>
        <v>10499862.698223704</v>
      </c>
      <c r="H749" s="14">
        <f ca="1">H748*(1+Returns!H749)+AD749</f>
        <v>12976912.837675335</v>
      </c>
      <c r="I749" s="14">
        <f ca="1">I748*(1+Returns!I749)+AE749</f>
        <v>6489560.3129776418</v>
      </c>
      <c r="J749" s="14">
        <f ca="1">J748*(1+Returns!J749)+AF749</f>
        <v>0</v>
      </c>
      <c r="K749" s="14">
        <f ca="1">K748*(1+Returns!K749)+AG749</f>
        <v>0</v>
      </c>
      <c r="L749" s="14">
        <f ca="1">L748*(1+Returns!L749)+AH749</f>
        <v>25953382.88401866</v>
      </c>
      <c r="M749" s="14">
        <f ca="1">M748*(1+Returns!M749)+AI749</f>
        <v>25955594.59294536</v>
      </c>
      <c r="N749" s="14">
        <f ca="1">N748*(1+Returns!N749)+AJ749-R749-T749</f>
        <v>47920027.057869732</v>
      </c>
      <c r="O749" s="17">
        <f ca="1">(Assumptions!$B$16 / 252)*F748</f>
        <v>4116.7002681522881</v>
      </c>
      <c r="P749" s="17">
        <f t="shared" ca="1" si="158"/>
        <v>32854.581241531196</v>
      </c>
      <c r="Q749" s="16">
        <f t="shared" si="159"/>
        <v>0</v>
      </c>
      <c r="R749" s="17">
        <f t="shared" si="160"/>
        <v>0</v>
      </c>
      <c r="S749" s="19">
        <f t="shared" si="161"/>
        <v>0</v>
      </c>
      <c r="T749" s="20">
        <f ca="1">IF(AND(S749=1,F748&gt;D748),[1]Assumptions!$B$19*(F748-D748),0)</f>
        <v>0</v>
      </c>
      <c r="U749" s="21">
        <f ca="1">OFFSET(Assumptions!$B$6,U$1-1,0)*$E749</f>
        <v>10383627.230696836</v>
      </c>
      <c r="V749" s="21">
        <f ca="1">OFFSET(Assumptions!$B$6,V$1-1,0)*$E749</f>
        <v>12979534.038371045</v>
      </c>
      <c r="W749" s="21">
        <f ca="1">OFFSET(Assumptions!$B$6,W$1-1,0)*$E749</f>
        <v>6489767.0191855226</v>
      </c>
      <c r="X749" s="21">
        <f ca="1">OFFSET(Assumptions!$B$6,X$1-1,0)*$E749</f>
        <v>0</v>
      </c>
      <c r="Y749" s="21">
        <f ca="1">OFFSET(Assumptions!$B$6,Y$1-1,0)*$E749</f>
        <v>0</v>
      </c>
      <c r="Z749" s="21">
        <f ca="1">OFFSET(Assumptions!$B$6,Z$1-1,0)*$E749</f>
        <v>25959068.07674209</v>
      </c>
      <c r="AA749" s="21">
        <f ca="1">OFFSET(Assumptions!$B$6,AA$1-1,0)*$E749</f>
        <v>25959068.07674209</v>
      </c>
      <c r="AB749" s="21">
        <f ca="1">OFFSET(Assumptions!$B$6,AB$1-1,0)*$E749</f>
        <v>48024275.941972867</v>
      </c>
      <c r="AC749" s="24">
        <f t="shared" si="164"/>
        <v>0</v>
      </c>
      <c r="AD749" s="24">
        <f t="shared" si="153"/>
        <v>0</v>
      </c>
      <c r="AE749" s="24">
        <f t="shared" si="153"/>
        <v>0</v>
      </c>
      <c r="AF749" s="24">
        <f t="shared" si="153"/>
        <v>0</v>
      </c>
      <c r="AG749" s="24">
        <f t="shared" si="152"/>
        <v>0</v>
      </c>
      <c r="AH749" s="24">
        <f t="shared" si="152"/>
        <v>0</v>
      </c>
      <c r="AI749" s="24">
        <f t="shared" si="152"/>
        <v>0</v>
      </c>
      <c r="AJ749" s="24">
        <f t="shared" si="162"/>
        <v>0</v>
      </c>
      <c r="AK749" s="26">
        <f t="shared" ca="1" si="163"/>
        <v>6.6648660290136164E-4</v>
      </c>
      <c r="AL749" s="34">
        <f t="shared" ca="1" si="165"/>
        <v>0.29762485802468386</v>
      </c>
    </row>
    <row r="750" spans="1:38" x14ac:dyDescent="0.25">
      <c r="A750" s="4">
        <f t="shared" si="154"/>
        <v>2</v>
      </c>
      <c r="B750" s="4">
        <f t="shared" si="155"/>
        <v>2015</v>
      </c>
      <c r="C750" s="9">
        <v>42047</v>
      </c>
      <c r="D750" s="12">
        <f ca="1">(1+Returns!E750)*D749</f>
        <v>129425653.73727457</v>
      </c>
      <c r="E750" s="12">
        <f t="shared" ca="1" si="156"/>
        <v>130198073.85249588</v>
      </c>
      <c r="F750" s="12">
        <f t="shared" ca="1" si="157"/>
        <v>130161099.82726061</v>
      </c>
      <c r="G750" s="14">
        <f ca="1">G749*(1+Returns!G750)+AC750</f>
        <v>10846747.12888952</v>
      </c>
      <c r="H750" s="14">
        <f ca="1">H749*(1+Returns!H750)+AD750</f>
        <v>12983068.608497532</v>
      </c>
      <c r="I750" s="14">
        <f ca="1">I749*(1+Returns!I750)+AE750</f>
        <v>6492776.5569746867</v>
      </c>
      <c r="J750" s="14">
        <f ca="1">J749*(1+Returns!J750)+AF750</f>
        <v>0</v>
      </c>
      <c r="K750" s="14">
        <f ca="1">K749*(1+Returns!K750)+AG750</f>
        <v>0</v>
      </c>
      <c r="L750" s="14">
        <f ca="1">L749*(1+Returns!L750)+AH750</f>
        <v>25965638.930066381</v>
      </c>
      <c r="M750" s="14">
        <f ca="1">M749*(1+Returns!M750)+AI750</f>
        <v>25968127.839745022</v>
      </c>
      <c r="N750" s="14">
        <f ca="1">N749*(1+Returns!N750)+AJ750-R750-T750</f>
        <v>47941714.788322739</v>
      </c>
      <c r="O750" s="17">
        <f ca="1">(Assumptions!$B$16 / 252)*F749</f>
        <v>4119.4439937291718</v>
      </c>
      <c r="P750" s="17">
        <f t="shared" ca="1" si="158"/>
        <v>36974.025235260371</v>
      </c>
      <c r="Q750" s="16">
        <f t="shared" si="159"/>
        <v>0</v>
      </c>
      <c r="R750" s="17">
        <f t="shared" si="160"/>
        <v>0</v>
      </c>
      <c r="S750" s="19">
        <f t="shared" si="161"/>
        <v>0</v>
      </c>
      <c r="T750" s="20">
        <f ca="1">IF(AND(S750=1,F749&gt;D749),[1]Assumptions!$B$19*(F749-D749),0)</f>
        <v>0</v>
      </c>
      <c r="U750" s="21">
        <f ca="1">OFFSET(Assumptions!$B$6,U$1-1,0)*$E750</f>
        <v>10415845.90819967</v>
      </c>
      <c r="V750" s="21">
        <f ca="1">OFFSET(Assumptions!$B$6,V$1-1,0)*$E750</f>
        <v>13019807.385249589</v>
      </c>
      <c r="W750" s="21">
        <f ca="1">OFFSET(Assumptions!$B$6,W$1-1,0)*$E750</f>
        <v>6509903.6926247943</v>
      </c>
      <c r="X750" s="21">
        <f ca="1">OFFSET(Assumptions!$B$6,X$1-1,0)*$E750</f>
        <v>0</v>
      </c>
      <c r="Y750" s="21">
        <f ca="1">OFFSET(Assumptions!$B$6,Y$1-1,0)*$E750</f>
        <v>0</v>
      </c>
      <c r="Z750" s="21">
        <f ca="1">OFFSET(Assumptions!$B$6,Z$1-1,0)*$E750</f>
        <v>26039614.770499177</v>
      </c>
      <c r="AA750" s="21">
        <f ca="1">OFFSET(Assumptions!$B$6,AA$1-1,0)*$E750</f>
        <v>26039614.770499177</v>
      </c>
      <c r="AB750" s="21">
        <f ca="1">OFFSET(Assumptions!$B$6,AB$1-1,0)*$E750</f>
        <v>48173287.325423472</v>
      </c>
      <c r="AC750" s="24">
        <f t="shared" si="164"/>
        <v>0</v>
      </c>
      <c r="AD750" s="24">
        <f t="shared" si="153"/>
        <v>0</v>
      </c>
      <c r="AE750" s="24">
        <f t="shared" si="153"/>
        <v>0</v>
      </c>
      <c r="AF750" s="24">
        <f t="shared" si="153"/>
        <v>0</v>
      </c>
      <c r="AG750" s="24">
        <f t="shared" si="152"/>
        <v>0</v>
      </c>
      <c r="AH750" s="24">
        <f t="shared" si="152"/>
        <v>0</v>
      </c>
      <c r="AI750" s="24">
        <f t="shared" si="152"/>
        <v>0</v>
      </c>
      <c r="AJ750" s="24">
        <f t="shared" si="162"/>
        <v>0</v>
      </c>
      <c r="AK750" s="26">
        <f t="shared" ca="1" si="163"/>
        <v>3.0718741424120566E-3</v>
      </c>
      <c r="AL750" s="34">
        <f t="shared" ca="1" si="165"/>
        <v>0.30161099827260096</v>
      </c>
    </row>
    <row r="751" spans="1:38" x14ac:dyDescent="0.25">
      <c r="A751" s="4">
        <f t="shared" si="154"/>
        <v>2</v>
      </c>
      <c r="B751" s="4">
        <f t="shared" si="155"/>
        <v>2015</v>
      </c>
      <c r="C751" s="9">
        <v>42048</v>
      </c>
      <c r="D751" s="12">
        <f ca="1">(1+Returns!E751)*D750</f>
        <v>129484284.8526741</v>
      </c>
      <c r="E751" s="12">
        <f t="shared" ca="1" si="156"/>
        <v>130051731.10916907</v>
      </c>
      <c r="F751" s="12">
        <f t="shared" ca="1" si="157"/>
        <v>130010624.98552659</v>
      </c>
      <c r="G751" s="14">
        <f ca="1">G750*(1+Returns!G751)+AC751</f>
        <v>10644529.178248214</v>
      </c>
      <c r="H751" s="14">
        <f ca="1">H750*(1+Returns!H751)+AD751</f>
        <v>12989227.299391313</v>
      </c>
      <c r="I751" s="14">
        <f ca="1">I750*(1+Returns!I751)+AE751</f>
        <v>6495994.3949511303</v>
      </c>
      <c r="J751" s="14">
        <f ca="1">J750*(1+Returns!J751)+AF751</f>
        <v>0</v>
      </c>
      <c r="K751" s="14">
        <f ca="1">K750*(1+Returns!K751)+AG751</f>
        <v>0</v>
      </c>
      <c r="L751" s="14">
        <f ca="1">L750*(1+Returns!L751)+AH751</f>
        <v>25977900.76382453</v>
      </c>
      <c r="M751" s="14">
        <f ca="1">M750*(1+Returns!M751)+AI751</f>
        <v>25980667.138506807</v>
      </c>
      <c r="N751" s="14">
        <f ca="1">N750*(1+Returns!N751)+AJ751-R751-T751</f>
        <v>47963412.334247082</v>
      </c>
      <c r="O751" s="17">
        <f ca="1">(Assumptions!$B$16 / 252)*F750</f>
        <v>4132.0984072146221</v>
      </c>
      <c r="P751" s="17">
        <f t="shared" ca="1" si="158"/>
        <v>41106.123642474995</v>
      </c>
      <c r="Q751" s="16">
        <f t="shared" si="159"/>
        <v>0</v>
      </c>
      <c r="R751" s="17">
        <f t="shared" si="160"/>
        <v>0</v>
      </c>
      <c r="S751" s="19">
        <f t="shared" si="161"/>
        <v>0</v>
      </c>
      <c r="T751" s="20">
        <f ca="1">IF(AND(S751=1,F750&gt;D750),[1]Assumptions!$B$19*(F750-D750),0)</f>
        <v>0</v>
      </c>
      <c r="U751" s="21">
        <f ca="1">OFFSET(Assumptions!$B$6,U$1-1,0)*$E751</f>
        <v>10404138.488733526</v>
      </c>
      <c r="V751" s="21">
        <f ca="1">OFFSET(Assumptions!$B$6,V$1-1,0)*$E751</f>
        <v>13005173.110916907</v>
      </c>
      <c r="W751" s="21">
        <f ca="1">OFFSET(Assumptions!$B$6,W$1-1,0)*$E751</f>
        <v>6502586.5554584535</v>
      </c>
      <c r="X751" s="21">
        <f ca="1">OFFSET(Assumptions!$B$6,X$1-1,0)*$E751</f>
        <v>0</v>
      </c>
      <c r="Y751" s="21">
        <f ca="1">OFFSET(Assumptions!$B$6,Y$1-1,0)*$E751</f>
        <v>0</v>
      </c>
      <c r="Z751" s="21">
        <f ca="1">OFFSET(Assumptions!$B$6,Z$1-1,0)*$E751</f>
        <v>26010346.221833814</v>
      </c>
      <c r="AA751" s="21">
        <f ca="1">OFFSET(Assumptions!$B$6,AA$1-1,0)*$E751</f>
        <v>26010346.221833814</v>
      </c>
      <c r="AB751" s="21">
        <f ca="1">OFFSET(Assumptions!$B$6,AB$1-1,0)*$E751</f>
        <v>48119140.510392554</v>
      </c>
      <c r="AC751" s="24">
        <f t="shared" si="164"/>
        <v>0</v>
      </c>
      <c r="AD751" s="24">
        <f t="shared" si="153"/>
        <v>0</v>
      </c>
      <c r="AE751" s="24">
        <f t="shared" si="153"/>
        <v>0</v>
      </c>
      <c r="AF751" s="24">
        <f t="shared" si="153"/>
        <v>0</v>
      </c>
      <c r="AG751" s="24">
        <f t="shared" si="152"/>
        <v>0</v>
      </c>
      <c r="AH751" s="24">
        <f t="shared" si="152"/>
        <v>0</v>
      </c>
      <c r="AI751" s="24">
        <f t="shared" si="152"/>
        <v>0</v>
      </c>
      <c r="AJ751" s="24">
        <f t="shared" si="162"/>
        <v>0</v>
      </c>
      <c r="AK751" s="26">
        <f t="shared" ca="1" si="163"/>
        <v>-1.1560661513595472E-3</v>
      </c>
      <c r="AL751" s="34">
        <f t="shared" ca="1" si="165"/>
        <v>0.30010624985526069</v>
      </c>
    </row>
    <row r="752" spans="1:38" x14ac:dyDescent="0.25">
      <c r="A752" s="4">
        <f t="shared" si="154"/>
        <v>2</v>
      </c>
      <c r="B752" s="4">
        <f t="shared" si="155"/>
        <v>2015</v>
      </c>
      <c r="C752" s="9">
        <v>42053</v>
      </c>
      <c r="D752" s="12">
        <f ca="1">(1+Returns!E752)*D751</f>
        <v>129542942.5285552</v>
      </c>
      <c r="E752" s="12">
        <f t="shared" ca="1" si="156"/>
        <v>130064515.68980455</v>
      </c>
      <c r="F752" s="12">
        <f t="shared" ca="1" si="157"/>
        <v>130019282.24473397</v>
      </c>
      <c r="G752" s="14">
        <f ca="1">G751*(1+Returns!G752)+AC752</f>
        <v>10601412.370101379</v>
      </c>
      <c r="H752" s="14">
        <f ca="1">H751*(1+Returns!H752)+AD752</f>
        <v>12995388.911741851</v>
      </c>
      <c r="I752" s="14">
        <f ca="1">I751*(1+Returns!I752)+AE752</f>
        <v>6499213.8276969539</v>
      </c>
      <c r="J752" s="14">
        <f ca="1">J751*(1+Returns!J752)+AF752</f>
        <v>0</v>
      </c>
      <c r="K752" s="14">
        <f ca="1">K751*(1+Returns!K752)+AG752</f>
        <v>0</v>
      </c>
      <c r="L752" s="14">
        <f ca="1">L751*(1+Returns!L752)+AH752</f>
        <v>25990168.388026252</v>
      </c>
      <c r="M752" s="14">
        <f ca="1">M751*(1+Returns!M752)+AI752</f>
        <v>25993212.492153041</v>
      </c>
      <c r="N752" s="14">
        <f ca="1">N751*(1+Returns!N752)+AJ752-R752-T752</f>
        <v>47985119.700085074</v>
      </c>
      <c r="O752" s="17">
        <f ca="1">(Assumptions!$B$16 / 252)*F751</f>
        <v>4127.3214281119554</v>
      </c>
      <c r="P752" s="17">
        <f t="shared" ca="1" si="158"/>
        <v>45233.445070586953</v>
      </c>
      <c r="Q752" s="16">
        <f t="shared" si="159"/>
        <v>0</v>
      </c>
      <c r="R752" s="17">
        <f t="shared" si="160"/>
        <v>0</v>
      </c>
      <c r="S752" s="19">
        <f t="shared" si="161"/>
        <v>0</v>
      </c>
      <c r="T752" s="20">
        <f ca="1">IF(AND(S752=1,F751&gt;D751),[1]Assumptions!$B$19*(F751-D751),0)</f>
        <v>0</v>
      </c>
      <c r="U752" s="21">
        <f ca="1">OFFSET(Assumptions!$B$6,U$1-1,0)*$E752</f>
        <v>10405161.255184365</v>
      </c>
      <c r="V752" s="21">
        <f ca="1">OFFSET(Assumptions!$B$6,V$1-1,0)*$E752</f>
        <v>13006451.568980455</v>
      </c>
      <c r="W752" s="21">
        <f ca="1">OFFSET(Assumptions!$B$6,W$1-1,0)*$E752</f>
        <v>6503225.7844902277</v>
      </c>
      <c r="X752" s="21">
        <f ca="1">OFFSET(Assumptions!$B$6,X$1-1,0)*$E752</f>
        <v>0</v>
      </c>
      <c r="Y752" s="21">
        <f ca="1">OFFSET(Assumptions!$B$6,Y$1-1,0)*$E752</f>
        <v>0</v>
      </c>
      <c r="Z752" s="21">
        <f ca="1">OFFSET(Assumptions!$B$6,Z$1-1,0)*$E752</f>
        <v>26012903.137960911</v>
      </c>
      <c r="AA752" s="21">
        <f ca="1">OFFSET(Assumptions!$B$6,AA$1-1,0)*$E752</f>
        <v>26012903.137960911</v>
      </c>
      <c r="AB752" s="21">
        <f ca="1">OFFSET(Assumptions!$B$6,AB$1-1,0)*$E752</f>
        <v>48123870.805227682</v>
      </c>
      <c r="AC752" s="24">
        <f t="shared" si="164"/>
        <v>0</v>
      </c>
      <c r="AD752" s="24">
        <f t="shared" si="153"/>
        <v>0</v>
      </c>
      <c r="AE752" s="24">
        <f t="shared" si="153"/>
        <v>0</v>
      </c>
      <c r="AF752" s="24">
        <f t="shared" si="153"/>
        <v>0</v>
      </c>
      <c r="AG752" s="24">
        <f t="shared" si="152"/>
        <v>0</v>
      </c>
      <c r="AH752" s="24">
        <f t="shared" si="152"/>
        <v>0</v>
      </c>
      <c r="AI752" s="24">
        <f t="shared" si="152"/>
        <v>0</v>
      </c>
      <c r="AJ752" s="24">
        <f t="shared" si="162"/>
        <v>0</v>
      </c>
      <c r="AK752" s="26">
        <f t="shared" ca="1" si="163"/>
        <v>6.6588859243932319E-5</v>
      </c>
      <c r="AL752" s="34">
        <f t="shared" ca="1" si="165"/>
        <v>0.30019282244733447</v>
      </c>
    </row>
    <row r="753" spans="1:38" x14ac:dyDescent="0.25">
      <c r="A753" s="4">
        <f t="shared" si="154"/>
        <v>2</v>
      </c>
      <c r="B753" s="4">
        <f t="shared" si="155"/>
        <v>2015</v>
      </c>
      <c r="C753" s="9">
        <v>42054</v>
      </c>
      <c r="D753" s="12">
        <f ca="1">(1+Returns!E753)*D752</f>
        <v>129601626.77695006</v>
      </c>
      <c r="E753" s="12">
        <f t="shared" ca="1" si="156"/>
        <v>130142408.70373504</v>
      </c>
      <c r="F753" s="12">
        <f t="shared" ca="1" si="157"/>
        <v>130093047.66240272</v>
      </c>
      <c r="G753" s="14">
        <f ca="1">G752*(1+Returns!G753)+AC753</f>
        <v>10623377.801503064</v>
      </c>
      <c r="H753" s="14">
        <f ca="1">H752*(1+Returns!H753)+AD753</f>
        <v>13001553.446934978</v>
      </c>
      <c r="I753" s="14">
        <f ca="1">I752*(1+Returns!I753)+AE753</f>
        <v>6502434.8560025292</v>
      </c>
      <c r="J753" s="14">
        <f ca="1">J752*(1+Returns!J753)+AF753</f>
        <v>0</v>
      </c>
      <c r="K753" s="14">
        <f ca="1">K752*(1+Returns!K753)+AG753</f>
        <v>0</v>
      </c>
      <c r="L753" s="14">
        <f ca="1">L752*(1+Returns!L753)+AH753</f>
        <v>26002441.805405989</v>
      </c>
      <c r="M753" s="14">
        <f ca="1">M752*(1+Returns!M753)+AI753</f>
        <v>26005763.903607462</v>
      </c>
      <c r="N753" s="14">
        <f ca="1">N752*(1+Returns!N753)+AJ753-R753-T753</f>
        <v>48006836.890281022</v>
      </c>
      <c r="O753" s="17">
        <f ca="1">(Assumptions!$B$16 / 252)*F752</f>
        <v>4127.5962617375862</v>
      </c>
      <c r="P753" s="17">
        <f t="shared" ca="1" si="158"/>
        <v>49361.041332324538</v>
      </c>
      <c r="Q753" s="16">
        <f t="shared" si="159"/>
        <v>0</v>
      </c>
      <c r="R753" s="17">
        <f t="shared" si="160"/>
        <v>0</v>
      </c>
      <c r="S753" s="19">
        <f t="shared" si="161"/>
        <v>0</v>
      </c>
      <c r="T753" s="20">
        <f ca="1">IF(AND(S753=1,F752&gt;D752),[1]Assumptions!$B$19*(F752-D752),0)</f>
        <v>0</v>
      </c>
      <c r="U753" s="21">
        <f ca="1">OFFSET(Assumptions!$B$6,U$1-1,0)*$E753</f>
        <v>10411392.696298804</v>
      </c>
      <c r="V753" s="21">
        <f ca="1">OFFSET(Assumptions!$B$6,V$1-1,0)*$E753</f>
        <v>13014240.870373504</v>
      </c>
      <c r="W753" s="21">
        <f ca="1">OFFSET(Assumptions!$B$6,W$1-1,0)*$E753</f>
        <v>6507120.4351867521</v>
      </c>
      <c r="X753" s="21">
        <f ca="1">OFFSET(Assumptions!$B$6,X$1-1,0)*$E753</f>
        <v>0</v>
      </c>
      <c r="Y753" s="21">
        <f ca="1">OFFSET(Assumptions!$B$6,Y$1-1,0)*$E753</f>
        <v>0</v>
      </c>
      <c r="Z753" s="21">
        <f ca="1">OFFSET(Assumptions!$B$6,Z$1-1,0)*$E753</f>
        <v>26028481.740747008</v>
      </c>
      <c r="AA753" s="21">
        <f ca="1">OFFSET(Assumptions!$B$6,AA$1-1,0)*$E753</f>
        <v>26028481.740747008</v>
      </c>
      <c r="AB753" s="21">
        <f ca="1">OFFSET(Assumptions!$B$6,AB$1-1,0)*$E753</f>
        <v>48152691.22038196</v>
      </c>
      <c r="AC753" s="24">
        <f t="shared" si="164"/>
        <v>0</v>
      </c>
      <c r="AD753" s="24">
        <f t="shared" si="153"/>
        <v>0</v>
      </c>
      <c r="AE753" s="24">
        <f t="shared" si="153"/>
        <v>0</v>
      </c>
      <c r="AF753" s="24">
        <f t="shared" si="153"/>
        <v>0</v>
      </c>
      <c r="AG753" s="24">
        <f t="shared" si="152"/>
        <v>0</v>
      </c>
      <c r="AH753" s="24">
        <f t="shared" si="152"/>
        <v>0</v>
      </c>
      <c r="AI753" s="24">
        <f t="shared" si="152"/>
        <v>0</v>
      </c>
      <c r="AJ753" s="24">
        <f t="shared" si="162"/>
        <v>0</v>
      </c>
      <c r="AK753" s="26">
        <f t="shared" ca="1" si="163"/>
        <v>5.6734213875975215E-4</v>
      </c>
      <c r="AL753" s="34">
        <f t="shared" ca="1" si="165"/>
        <v>0.30093047662402173</v>
      </c>
    </row>
    <row r="754" spans="1:38" x14ac:dyDescent="0.25">
      <c r="A754" s="4">
        <f t="shared" si="154"/>
        <v>2</v>
      </c>
      <c r="B754" s="4">
        <f t="shared" si="155"/>
        <v>2015</v>
      </c>
      <c r="C754" s="9">
        <v>42055</v>
      </c>
      <c r="D754" s="12">
        <f ca="1">(1+Returns!E754)*D753</f>
        <v>129660337.60989629</v>
      </c>
      <c r="E754" s="12">
        <f t="shared" ca="1" si="156"/>
        <v>130296808.12112689</v>
      </c>
      <c r="F754" s="12">
        <f t="shared" ca="1" si="157"/>
        <v>130243317.14177354</v>
      </c>
      <c r="G754" s="14">
        <f ca="1">G753*(1+Returns!G754)+AC754</f>
        <v>10721823.430335142</v>
      </c>
      <c r="H754" s="14">
        <f ca="1">H753*(1+Returns!H754)+AD754</f>
        <v>13007720.906357184</v>
      </c>
      <c r="I754" s="14">
        <f ca="1">I753*(1+Returns!I754)+AE754</f>
        <v>6505657.4806586206</v>
      </c>
      <c r="J754" s="14">
        <f ca="1">J753*(1+Returns!J754)+AF754</f>
        <v>0</v>
      </c>
      <c r="K754" s="14">
        <f ca="1">K753*(1+Returns!K754)+AG754</f>
        <v>0</v>
      </c>
      <c r="L754" s="14">
        <f ca="1">L753*(1+Returns!L754)+AH754</f>
        <v>26014721.018699471</v>
      </c>
      <c r="M754" s="14">
        <f ca="1">M753*(1+Returns!M754)+AI754</f>
        <v>26018321.375795223</v>
      </c>
      <c r="N754" s="14">
        <f ca="1">N753*(1+Returns!N754)+AJ754-R754-T754</f>
        <v>48028563.909281254</v>
      </c>
      <c r="O754" s="17">
        <f ca="1">(Assumptions!$B$16 / 252)*F753</f>
        <v>4129.9380210286572</v>
      </c>
      <c r="P754" s="17">
        <f t="shared" ca="1" si="158"/>
        <v>53490.979353353192</v>
      </c>
      <c r="Q754" s="16">
        <f t="shared" si="159"/>
        <v>0</v>
      </c>
      <c r="R754" s="17">
        <f t="shared" si="160"/>
        <v>0</v>
      </c>
      <c r="S754" s="19">
        <f t="shared" si="161"/>
        <v>0</v>
      </c>
      <c r="T754" s="20">
        <f ca="1">IF(AND(S754=1,F753&gt;D753),[1]Assumptions!$B$19*(F753-D753),0)</f>
        <v>0</v>
      </c>
      <c r="U754" s="21">
        <f ca="1">OFFSET(Assumptions!$B$6,U$1-1,0)*$E754</f>
        <v>10423744.649690151</v>
      </c>
      <c r="V754" s="21">
        <f ca="1">OFFSET(Assumptions!$B$6,V$1-1,0)*$E754</f>
        <v>13029680.812112689</v>
      </c>
      <c r="W754" s="21">
        <f ca="1">OFFSET(Assumptions!$B$6,W$1-1,0)*$E754</f>
        <v>6514840.4060563445</v>
      </c>
      <c r="X754" s="21">
        <f ca="1">OFFSET(Assumptions!$B$6,X$1-1,0)*$E754</f>
        <v>0</v>
      </c>
      <c r="Y754" s="21">
        <f ca="1">OFFSET(Assumptions!$B$6,Y$1-1,0)*$E754</f>
        <v>0</v>
      </c>
      <c r="Z754" s="21">
        <f ca="1">OFFSET(Assumptions!$B$6,Z$1-1,0)*$E754</f>
        <v>26059361.624225378</v>
      </c>
      <c r="AA754" s="21">
        <f ca="1">OFFSET(Assumptions!$B$6,AA$1-1,0)*$E754</f>
        <v>26059361.624225378</v>
      </c>
      <c r="AB754" s="21">
        <f ca="1">OFFSET(Assumptions!$B$6,AB$1-1,0)*$E754</f>
        <v>48209819.004816949</v>
      </c>
      <c r="AC754" s="24">
        <f t="shared" si="164"/>
        <v>0</v>
      </c>
      <c r="AD754" s="24">
        <f t="shared" si="153"/>
        <v>0</v>
      </c>
      <c r="AE754" s="24">
        <f t="shared" si="153"/>
        <v>0</v>
      </c>
      <c r="AF754" s="24">
        <f t="shared" si="153"/>
        <v>0</v>
      </c>
      <c r="AG754" s="24">
        <f t="shared" si="152"/>
        <v>0</v>
      </c>
      <c r="AH754" s="24">
        <f t="shared" si="152"/>
        <v>0</v>
      </c>
      <c r="AI754" s="24">
        <f t="shared" si="152"/>
        <v>0</v>
      </c>
      <c r="AJ754" s="24">
        <f t="shared" si="162"/>
        <v>0</v>
      </c>
      <c r="AK754" s="26">
        <f t="shared" ca="1" si="163"/>
        <v>1.1550923133170077E-3</v>
      </c>
      <c r="AL754" s="34">
        <f t="shared" ca="1" si="165"/>
        <v>0.30243317141772996</v>
      </c>
    </row>
    <row r="755" spans="1:38" x14ac:dyDescent="0.25">
      <c r="A755" s="4">
        <f t="shared" si="154"/>
        <v>2</v>
      </c>
      <c r="B755" s="4">
        <f t="shared" si="155"/>
        <v>2015</v>
      </c>
      <c r="C755" s="9">
        <v>42058</v>
      </c>
      <c r="D755" s="12">
        <f ca="1">(1+Returns!E755)*D754</f>
        <v>129719075.03943694</v>
      </c>
      <c r="E755" s="12">
        <f t="shared" ca="1" si="156"/>
        <v>130399195.27813056</v>
      </c>
      <c r="F755" s="12">
        <f t="shared" ca="1" si="157"/>
        <v>130341569.59029652</v>
      </c>
      <c r="G755" s="14">
        <f ca="1">G754*(1+Returns!G755)+AC755</f>
        <v>10768230.580457862</v>
      </c>
      <c r="H755" s="14">
        <f ca="1">H754*(1+Returns!H755)+AD755</f>
        <v>13013891.291395616</v>
      </c>
      <c r="I755" s="14">
        <f ca="1">I754*(1+Returns!I755)+AE755</f>
        <v>6508881.702456383</v>
      </c>
      <c r="J755" s="14">
        <f ca="1">J754*(1+Returns!J755)+AF755</f>
        <v>0</v>
      </c>
      <c r="K755" s="14">
        <f ca="1">K754*(1+Returns!K755)+AG755</f>
        <v>0</v>
      </c>
      <c r="L755" s="14">
        <f ca="1">L754*(1+Returns!L755)+AH755</f>
        <v>26027006.03064372</v>
      </c>
      <c r="M755" s="14">
        <f ca="1">M754*(1+Returns!M755)+AI755</f>
        <v>26030884.911642883</v>
      </c>
      <c r="N755" s="14">
        <f ca="1">N754*(1+Returns!N755)+AJ755-R755-T755</f>
        <v>48050300.761534102</v>
      </c>
      <c r="O755" s="17">
        <f ca="1">(Assumptions!$B$16 / 252)*F754</f>
        <v>4134.7084806912235</v>
      </c>
      <c r="P755" s="17">
        <f t="shared" ca="1" si="158"/>
        <v>57625.687834044416</v>
      </c>
      <c r="Q755" s="16">
        <f t="shared" si="159"/>
        <v>0</v>
      </c>
      <c r="R755" s="17">
        <f t="shared" si="160"/>
        <v>0</v>
      </c>
      <c r="S755" s="19">
        <f t="shared" si="161"/>
        <v>0</v>
      </c>
      <c r="T755" s="20">
        <f ca="1">IF(AND(S755=1,F754&gt;D754),[1]Assumptions!$B$19*(F754-D754),0)</f>
        <v>0</v>
      </c>
      <c r="U755" s="21">
        <f ca="1">OFFSET(Assumptions!$B$6,U$1-1,0)*$E755</f>
        <v>10431935.622250445</v>
      </c>
      <c r="V755" s="21">
        <f ca="1">OFFSET(Assumptions!$B$6,V$1-1,0)*$E755</f>
        <v>13039919.527813056</v>
      </c>
      <c r="W755" s="21">
        <f ca="1">OFFSET(Assumptions!$B$6,W$1-1,0)*$E755</f>
        <v>6519959.7639065282</v>
      </c>
      <c r="X755" s="21">
        <f ca="1">OFFSET(Assumptions!$B$6,X$1-1,0)*$E755</f>
        <v>0</v>
      </c>
      <c r="Y755" s="21">
        <f ca="1">OFFSET(Assumptions!$B$6,Y$1-1,0)*$E755</f>
        <v>0</v>
      </c>
      <c r="Z755" s="21">
        <f ca="1">OFFSET(Assumptions!$B$6,Z$1-1,0)*$E755</f>
        <v>26079839.055626113</v>
      </c>
      <c r="AA755" s="21">
        <f ca="1">OFFSET(Assumptions!$B$6,AA$1-1,0)*$E755</f>
        <v>26079839.055626113</v>
      </c>
      <c r="AB755" s="21">
        <f ca="1">OFFSET(Assumptions!$B$6,AB$1-1,0)*$E755</f>
        <v>48247702.252908304</v>
      </c>
      <c r="AC755" s="24">
        <f t="shared" si="164"/>
        <v>0</v>
      </c>
      <c r="AD755" s="24">
        <f t="shared" si="153"/>
        <v>0</v>
      </c>
      <c r="AE755" s="24">
        <f t="shared" si="153"/>
        <v>0</v>
      </c>
      <c r="AF755" s="24">
        <f t="shared" si="153"/>
        <v>0</v>
      </c>
      <c r="AG755" s="24">
        <f t="shared" si="152"/>
        <v>0</v>
      </c>
      <c r="AH755" s="24">
        <f t="shared" si="152"/>
        <v>0</v>
      </c>
      <c r="AI755" s="24">
        <f t="shared" si="152"/>
        <v>0</v>
      </c>
      <c r="AJ755" s="24">
        <f t="shared" si="162"/>
        <v>0</v>
      </c>
      <c r="AK755" s="26">
        <f t="shared" ca="1" si="163"/>
        <v>7.5437612216244787E-4</v>
      </c>
      <c r="AL755" s="34">
        <f t="shared" ca="1" si="165"/>
        <v>0.30341569590295991</v>
      </c>
    </row>
    <row r="756" spans="1:38" x14ac:dyDescent="0.25">
      <c r="A756" s="4">
        <f t="shared" si="154"/>
        <v>2</v>
      </c>
      <c r="B756" s="4">
        <f t="shared" si="155"/>
        <v>2015</v>
      </c>
      <c r="C756" s="9">
        <v>42059</v>
      </c>
      <c r="D756" s="12">
        <f ca="1">(1+Returns!E756)*D755</f>
        <v>129777839.07762055</v>
      </c>
      <c r="E756" s="12">
        <f t="shared" ca="1" si="156"/>
        <v>130432155.32259355</v>
      </c>
      <c r="F756" s="12">
        <f t="shared" ca="1" si="157"/>
        <v>130370391.80715346</v>
      </c>
      <c r="G756" s="14">
        <f ca="1">G755*(1+Returns!G756)+AC756</f>
        <v>10745184.387422709</v>
      </c>
      <c r="H756" s="14">
        <f ca="1">H755*(1+Returns!H756)+AD756</f>
        <v>13020064.603438079</v>
      </c>
      <c r="I756" s="14">
        <f ca="1">I755*(1+Returns!I756)+AE756</f>
        <v>6512107.5221873652</v>
      </c>
      <c r="J756" s="14">
        <f ca="1">J755*(1+Returns!J756)+AF756</f>
        <v>0</v>
      </c>
      <c r="K756" s="14">
        <f ca="1">K755*(1+Returns!K756)+AG756</f>
        <v>0</v>
      </c>
      <c r="L756" s="14">
        <f ca="1">L755*(1+Returns!L756)+AH756</f>
        <v>26039296.843977049</v>
      </c>
      <c r="M756" s="14">
        <f ca="1">M755*(1+Returns!M756)+AI756</f>
        <v>26043454.51407842</v>
      </c>
      <c r="N756" s="14">
        <f ca="1">N755*(1+Returns!N756)+AJ756-R756-T756</f>
        <v>48072047.451489925</v>
      </c>
      <c r="O756" s="17">
        <f ca="1">(Assumptions!$B$16 / 252)*F755</f>
        <v>4137.827606041159</v>
      </c>
      <c r="P756" s="17">
        <f t="shared" ca="1" si="158"/>
        <v>61763.515440085575</v>
      </c>
      <c r="Q756" s="16">
        <f t="shared" si="159"/>
        <v>0</v>
      </c>
      <c r="R756" s="17">
        <f t="shared" si="160"/>
        <v>0</v>
      </c>
      <c r="S756" s="19">
        <f t="shared" si="161"/>
        <v>0</v>
      </c>
      <c r="T756" s="20">
        <f ca="1">IF(AND(S756=1,F755&gt;D755),[1]Assumptions!$B$19*(F755-D755),0)</f>
        <v>0</v>
      </c>
      <c r="U756" s="21">
        <f ca="1">OFFSET(Assumptions!$B$6,U$1-1,0)*$E756</f>
        <v>10434572.425807485</v>
      </c>
      <c r="V756" s="21">
        <f ca="1">OFFSET(Assumptions!$B$6,V$1-1,0)*$E756</f>
        <v>13043215.532259356</v>
      </c>
      <c r="W756" s="21">
        <f ca="1">OFFSET(Assumptions!$B$6,W$1-1,0)*$E756</f>
        <v>6521607.7661296781</v>
      </c>
      <c r="X756" s="21">
        <f ca="1">OFFSET(Assumptions!$B$6,X$1-1,0)*$E756</f>
        <v>0</v>
      </c>
      <c r="Y756" s="21">
        <f ca="1">OFFSET(Assumptions!$B$6,Y$1-1,0)*$E756</f>
        <v>0</v>
      </c>
      <c r="Z756" s="21">
        <f ca="1">OFFSET(Assumptions!$B$6,Z$1-1,0)*$E756</f>
        <v>26086431.064518712</v>
      </c>
      <c r="AA756" s="21">
        <f ca="1">OFFSET(Assumptions!$B$6,AA$1-1,0)*$E756</f>
        <v>26086431.064518712</v>
      </c>
      <c r="AB756" s="21">
        <f ca="1">OFFSET(Assumptions!$B$6,AB$1-1,0)*$E756</f>
        <v>48259897.469359614</v>
      </c>
      <c r="AC756" s="24">
        <f t="shared" si="164"/>
        <v>0</v>
      </c>
      <c r="AD756" s="24">
        <f t="shared" si="153"/>
        <v>0</v>
      </c>
      <c r="AE756" s="24">
        <f t="shared" si="153"/>
        <v>0</v>
      </c>
      <c r="AF756" s="24">
        <f t="shared" si="153"/>
        <v>0</v>
      </c>
      <c r="AG756" s="24">
        <f t="shared" si="152"/>
        <v>0</v>
      </c>
      <c r="AH756" s="24">
        <f t="shared" si="152"/>
        <v>0</v>
      </c>
      <c r="AI756" s="24">
        <f t="shared" si="152"/>
        <v>0</v>
      </c>
      <c r="AJ756" s="24">
        <f t="shared" si="162"/>
        <v>0</v>
      </c>
      <c r="AK756" s="26">
        <f t="shared" ca="1" si="163"/>
        <v>2.2112835488741212E-4</v>
      </c>
      <c r="AL756" s="34">
        <f t="shared" ca="1" si="165"/>
        <v>0.3037039180715293</v>
      </c>
    </row>
    <row r="757" spans="1:38" x14ac:dyDescent="0.25">
      <c r="A757" s="4">
        <f t="shared" si="154"/>
        <v>2</v>
      </c>
      <c r="B757" s="4">
        <f t="shared" si="155"/>
        <v>2015</v>
      </c>
      <c r="C757" s="9">
        <v>42060</v>
      </c>
      <c r="D757" s="12">
        <f ca="1">(1+Returns!E757)*D756</f>
        <v>129836629.7365011</v>
      </c>
      <c r="E757" s="12">
        <f t="shared" ca="1" si="156"/>
        <v>130244527.45321141</v>
      </c>
      <c r="F757" s="12">
        <f t="shared" ca="1" si="157"/>
        <v>130178625.19517428</v>
      </c>
      <c r="G757" s="14">
        <f ca="1">G756*(1+Returns!G757)+AC757</f>
        <v>10501524.037623497</v>
      </c>
      <c r="H757" s="14">
        <f ca="1">H756*(1+Returns!H757)+AD757</f>
        <v>13026240.843873035</v>
      </c>
      <c r="I757" s="14">
        <f ca="1">I756*(1+Returns!I757)+AE757</f>
        <v>6515334.9406435061</v>
      </c>
      <c r="J757" s="14">
        <f ca="1">J756*(1+Returns!J757)+AF757</f>
        <v>0</v>
      </c>
      <c r="K757" s="14">
        <f ca="1">K756*(1+Returns!K757)+AG757</f>
        <v>0</v>
      </c>
      <c r="L757" s="14">
        <f ca="1">L756*(1+Returns!L757)+AH757</f>
        <v>26051593.461439069</v>
      </c>
      <c r="M757" s="14">
        <f ca="1">M756*(1+Returns!M757)+AI757</f>
        <v>26056030.186031219</v>
      </c>
      <c r="N757" s="14">
        <f ca="1">N756*(1+Returns!N757)+AJ757-R757-T757</f>
        <v>48093803.983601078</v>
      </c>
      <c r="O757" s="17">
        <f ca="1">(Assumptions!$B$16 / 252)*F756</f>
        <v>4138.742597052491</v>
      </c>
      <c r="P757" s="17">
        <f t="shared" ca="1" si="158"/>
        <v>65902.258037138061</v>
      </c>
      <c r="Q757" s="16">
        <f t="shared" si="159"/>
        <v>0</v>
      </c>
      <c r="R757" s="17">
        <f t="shared" si="160"/>
        <v>0</v>
      </c>
      <c r="S757" s="19">
        <f t="shared" si="161"/>
        <v>0</v>
      </c>
      <c r="T757" s="20">
        <f ca="1">IF(AND(S757=1,F756&gt;D756),[1]Assumptions!$B$19*(F756-D756),0)</f>
        <v>0</v>
      </c>
      <c r="U757" s="21">
        <f ca="1">OFFSET(Assumptions!$B$6,U$1-1,0)*$E757</f>
        <v>10419562.196256913</v>
      </c>
      <c r="V757" s="21">
        <f ca="1">OFFSET(Assumptions!$B$6,V$1-1,0)*$E757</f>
        <v>13024452.745321142</v>
      </c>
      <c r="W757" s="21">
        <f ca="1">OFFSET(Assumptions!$B$6,W$1-1,0)*$E757</f>
        <v>6512226.3726605708</v>
      </c>
      <c r="X757" s="21">
        <f ca="1">OFFSET(Assumptions!$B$6,X$1-1,0)*$E757</f>
        <v>0</v>
      </c>
      <c r="Y757" s="21">
        <f ca="1">OFFSET(Assumptions!$B$6,Y$1-1,0)*$E757</f>
        <v>0</v>
      </c>
      <c r="Z757" s="21">
        <f ca="1">OFFSET(Assumptions!$B$6,Z$1-1,0)*$E757</f>
        <v>26048905.490642283</v>
      </c>
      <c r="AA757" s="21">
        <f ca="1">OFFSET(Assumptions!$B$6,AA$1-1,0)*$E757</f>
        <v>26048905.490642283</v>
      </c>
      <c r="AB757" s="21">
        <f ca="1">OFFSET(Assumptions!$B$6,AB$1-1,0)*$E757</f>
        <v>48190475.157688223</v>
      </c>
      <c r="AC757" s="24">
        <f t="shared" si="164"/>
        <v>0</v>
      </c>
      <c r="AD757" s="24">
        <f t="shared" si="153"/>
        <v>0</v>
      </c>
      <c r="AE757" s="24">
        <f t="shared" si="153"/>
        <v>0</v>
      </c>
      <c r="AF757" s="24">
        <f t="shared" si="153"/>
        <v>0</v>
      </c>
      <c r="AG757" s="24">
        <f t="shared" si="152"/>
        <v>0</v>
      </c>
      <c r="AH757" s="24">
        <f t="shared" si="152"/>
        <v>0</v>
      </c>
      <c r="AI757" s="24">
        <f t="shared" si="152"/>
        <v>0</v>
      </c>
      <c r="AJ757" s="24">
        <f t="shared" si="162"/>
        <v>0</v>
      </c>
      <c r="AK757" s="26">
        <f t="shared" ca="1" si="163"/>
        <v>-1.4709368386561783E-3</v>
      </c>
      <c r="AL757" s="34">
        <f t="shared" ca="1" si="165"/>
        <v>0.30178625195173758</v>
      </c>
    </row>
    <row r="758" spans="1:38" x14ac:dyDescent="0.25">
      <c r="A758" s="4">
        <f t="shared" si="154"/>
        <v>2</v>
      </c>
      <c r="B758" s="4">
        <f t="shared" si="155"/>
        <v>2015</v>
      </c>
      <c r="C758" s="9">
        <v>42061</v>
      </c>
      <c r="D758" s="12">
        <f ca="1">(1+Returns!E758)*D757</f>
        <v>129895447.02813803</v>
      </c>
      <c r="E758" s="12">
        <f t="shared" ca="1" si="156"/>
        <v>130457813.34109533</v>
      </c>
      <c r="F758" s="12">
        <f t="shared" ca="1" si="157"/>
        <v>130387778.42829008</v>
      </c>
      <c r="G758" s="14">
        <f ca="1">G757*(1+Returns!G758)+AC758</f>
        <v>10658751.189863857</v>
      </c>
      <c r="H758" s="14">
        <f ca="1">H757*(1+Returns!H758)+AD758</f>
        <v>13032420.014089607</v>
      </c>
      <c r="I758" s="14">
        <f ca="1">I757*(1+Returns!I758)+AE758</f>
        <v>6518563.9586171387</v>
      </c>
      <c r="J758" s="14">
        <f ca="1">J757*(1+Returns!J758)+AF758</f>
        <v>0</v>
      </c>
      <c r="K758" s="14">
        <f ca="1">K757*(1+Returns!K758)+AG758</f>
        <v>0</v>
      </c>
      <c r="L758" s="14">
        <f ca="1">L757*(1+Returns!L758)+AH758</f>
        <v>26063895.885770679</v>
      </c>
      <c r="M758" s="14">
        <f ca="1">M757*(1+Returns!M758)+AI758</f>
        <v>26068611.930432089</v>
      </c>
      <c r="N758" s="14">
        <f ca="1">N757*(1+Returns!N758)+AJ758-R758-T758</f>
        <v>48115570.36232195</v>
      </c>
      <c r="O758" s="17">
        <f ca="1">(Assumptions!$B$16 / 252)*F757</f>
        <v>4132.6547681007705</v>
      </c>
      <c r="P758" s="17">
        <f t="shared" ca="1" si="158"/>
        <v>70034.912805238826</v>
      </c>
      <c r="Q758" s="16">
        <f t="shared" si="159"/>
        <v>0</v>
      </c>
      <c r="R758" s="17">
        <f t="shared" si="160"/>
        <v>0</v>
      </c>
      <c r="S758" s="19">
        <f t="shared" si="161"/>
        <v>0</v>
      </c>
      <c r="T758" s="20">
        <f ca="1">IF(AND(S758=1,F757&gt;D757),[1]Assumptions!$B$19*(F757-D757),0)</f>
        <v>0</v>
      </c>
      <c r="U758" s="21">
        <f ca="1">OFFSET(Assumptions!$B$6,U$1-1,0)*$E758</f>
        <v>10436625.067287626</v>
      </c>
      <c r="V758" s="21">
        <f ca="1">OFFSET(Assumptions!$B$6,V$1-1,0)*$E758</f>
        <v>13045781.334109534</v>
      </c>
      <c r="W758" s="21">
        <f ca="1">OFFSET(Assumptions!$B$6,W$1-1,0)*$E758</f>
        <v>6522890.6670547668</v>
      </c>
      <c r="X758" s="21">
        <f ca="1">OFFSET(Assumptions!$B$6,X$1-1,0)*$E758</f>
        <v>0</v>
      </c>
      <c r="Y758" s="21">
        <f ca="1">OFFSET(Assumptions!$B$6,Y$1-1,0)*$E758</f>
        <v>0</v>
      </c>
      <c r="Z758" s="21">
        <f ca="1">OFFSET(Assumptions!$B$6,Z$1-1,0)*$E758</f>
        <v>26091562.668219067</v>
      </c>
      <c r="AA758" s="21">
        <f ca="1">OFFSET(Assumptions!$B$6,AA$1-1,0)*$E758</f>
        <v>26091562.668219067</v>
      </c>
      <c r="AB758" s="21">
        <f ca="1">OFFSET(Assumptions!$B$6,AB$1-1,0)*$E758</f>
        <v>48269390.936205268</v>
      </c>
      <c r="AC758" s="24">
        <f t="shared" si="164"/>
        <v>0</v>
      </c>
      <c r="AD758" s="24">
        <f t="shared" si="153"/>
        <v>0</v>
      </c>
      <c r="AE758" s="24">
        <f t="shared" si="153"/>
        <v>0</v>
      </c>
      <c r="AF758" s="24">
        <f t="shared" si="153"/>
        <v>0</v>
      </c>
      <c r="AG758" s="24">
        <f t="shared" si="152"/>
        <v>0</v>
      </c>
      <c r="AH758" s="24">
        <f t="shared" si="152"/>
        <v>0</v>
      </c>
      <c r="AI758" s="24">
        <f t="shared" si="152"/>
        <v>0</v>
      </c>
      <c r="AJ758" s="24">
        <f t="shared" si="162"/>
        <v>0</v>
      </c>
      <c r="AK758" s="26">
        <f t="shared" ca="1" si="163"/>
        <v>1.6066634042433137E-3</v>
      </c>
      <c r="AL758" s="34">
        <f t="shared" ca="1" si="165"/>
        <v>0.30387778428289547</v>
      </c>
    </row>
    <row r="759" spans="1:38" x14ac:dyDescent="0.25">
      <c r="A759" s="4">
        <f t="shared" si="154"/>
        <v>2</v>
      </c>
      <c r="B759" s="4">
        <f t="shared" si="155"/>
        <v>2015</v>
      </c>
      <c r="C759" s="9">
        <v>42062</v>
      </c>
      <c r="D759" s="12">
        <f ca="1">(1+Returns!E759)*D758</f>
        <v>129954290.96459624</v>
      </c>
      <c r="E759" s="12">
        <f t="shared" ca="1" si="156"/>
        <v>130610364.67248748</v>
      </c>
      <c r="F759" s="12">
        <f t="shared" ca="1" si="157"/>
        <v>130536190.46512896</v>
      </c>
      <c r="G759" s="14">
        <f ca="1">G758*(1+Returns!G759)+AC759</f>
        <v>10755217.518072665</v>
      </c>
      <c r="H759" s="14">
        <f ca="1">H758*(1+Returns!H759)+AD759</f>
        <v>13038602.115477575</v>
      </c>
      <c r="I759" s="14">
        <f ca="1">I758*(1+Returns!I759)+AE759</f>
        <v>6521794.5769009888</v>
      </c>
      <c r="J759" s="14">
        <f ca="1">J758*(1+Returns!J759)+AF759</f>
        <v>0</v>
      </c>
      <c r="K759" s="14">
        <f ca="1">K758*(1+Returns!K759)+AG759</f>
        <v>0</v>
      </c>
      <c r="L759" s="14">
        <f ca="1">L758*(1+Returns!L759)+AH759</f>
        <v>26076204.119714074</v>
      </c>
      <c r="M759" s="14">
        <f ca="1">M758*(1+Returns!M759)+AI759</f>
        <v>26081199.750213243</v>
      </c>
      <c r="N759" s="14">
        <f ca="1">N758*(1+Returns!N759)+AJ759-R759-T759</f>
        <v>48137346.592108935</v>
      </c>
      <c r="O759" s="17">
        <f ca="1">(Assumptions!$B$16 / 252)*F758</f>
        <v>4139.29455327905</v>
      </c>
      <c r="P759" s="17">
        <f t="shared" ca="1" si="158"/>
        <v>74174.207358517873</v>
      </c>
      <c r="Q759" s="16">
        <f t="shared" si="159"/>
        <v>0</v>
      </c>
      <c r="R759" s="17">
        <f t="shared" si="160"/>
        <v>0</v>
      </c>
      <c r="S759" s="19">
        <f t="shared" si="161"/>
        <v>0</v>
      </c>
      <c r="T759" s="20">
        <f ca="1">IF(AND(S759=1,F758&gt;D758),[1]Assumptions!$B$19*(F758-D758),0)</f>
        <v>0</v>
      </c>
      <c r="U759" s="21">
        <f ca="1">OFFSET(Assumptions!$B$6,U$1-1,0)*$E759</f>
        <v>10448829.173798999</v>
      </c>
      <c r="V759" s="21">
        <f ca="1">OFFSET(Assumptions!$B$6,V$1-1,0)*$E759</f>
        <v>13061036.467248749</v>
      </c>
      <c r="W759" s="21">
        <f ca="1">OFFSET(Assumptions!$B$6,W$1-1,0)*$E759</f>
        <v>6530518.2336243745</v>
      </c>
      <c r="X759" s="21">
        <f ca="1">OFFSET(Assumptions!$B$6,X$1-1,0)*$E759</f>
        <v>0</v>
      </c>
      <c r="Y759" s="21">
        <f ca="1">OFFSET(Assumptions!$B$6,Y$1-1,0)*$E759</f>
        <v>0</v>
      </c>
      <c r="Z759" s="21">
        <f ca="1">OFFSET(Assumptions!$B$6,Z$1-1,0)*$E759</f>
        <v>26122072.934497498</v>
      </c>
      <c r="AA759" s="21">
        <f ca="1">OFFSET(Assumptions!$B$6,AA$1-1,0)*$E759</f>
        <v>26122072.934497498</v>
      </c>
      <c r="AB759" s="21">
        <f ca="1">OFFSET(Assumptions!$B$6,AB$1-1,0)*$E759</f>
        <v>48325834.928820372</v>
      </c>
      <c r="AC759" s="24">
        <f t="shared" si="164"/>
        <v>0</v>
      </c>
      <c r="AD759" s="24">
        <f t="shared" si="153"/>
        <v>0</v>
      </c>
      <c r="AE759" s="24">
        <f t="shared" si="153"/>
        <v>0</v>
      </c>
      <c r="AF759" s="24">
        <f t="shared" si="153"/>
        <v>0</v>
      </c>
      <c r="AG759" s="24">
        <f t="shared" si="152"/>
        <v>0</v>
      </c>
      <c r="AH759" s="24">
        <f t="shared" si="152"/>
        <v>0</v>
      </c>
      <c r="AI759" s="24">
        <f t="shared" si="152"/>
        <v>0</v>
      </c>
      <c r="AJ759" s="24">
        <f t="shared" si="162"/>
        <v>0</v>
      </c>
      <c r="AK759" s="26">
        <f t="shared" ca="1" si="163"/>
        <v>1.1382357965434853E-3</v>
      </c>
      <c r="AL759" s="34">
        <f t="shared" ca="1" si="165"/>
        <v>0.3053619046512841</v>
      </c>
    </row>
    <row r="760" spans="1:38" x14ac:dyDescent="0.25">
      <c r="A760" s="4">
        <f t="shared" si="154"/>
        <v>3</v>
      </c>
      <c r="B760" s="4">
        <f t="shared" si="155"/>
        <v>2015</v>
      </c>
      <c r="C760" s="9">
        <v>42065</v>
      </c>
      <c r="D760" s="12">
        <f ca="1">(1+Returns!E760)*D759</f>
        <v>130013161.55794612</v>
      </c>
      <c r="E760" s="12">
        <f t="shared" ca="1" si="156"/>
        <v>130484884.67940709</v>
      </c>
      <c r="F760" s="12">
        <f t="shared" ca="1" si="157"/>
        <v>130480740.67336057</v>
      </c>
      <c r="G760" s="14">
        <f ca="1">G759*(1+Returns!G760)+AC760</f>
        <v>10341412.105034865</v>
      </c>
      <c r="H760" s="14">
        <f ca="1">H759*(1+Returns!H760)+AD760</f>
        <v>13067221.501198554</v>
      </c>
      <c r="I760" s="14">
        <f ca="1">I759*(1+Returns!I760)+AE760</f>
        <v>6533750.4530115603</v>
      </c>
      <c r="J760" s="14">
        <f ca="1">J759*(1+Returns!J760)+AF760</f>
        <v>0</v>
      </c>
      <c r="K760" s="14">
        <f ca="1">K759*(1+Returns!K760)+AG760</f>
        <v>0</v>
      </c>
      <c r="L760" s="14">
        <f ca="1">L759*(1+Returns!L760)+AH760</f>
        <v>26134386.980796173</v>
      </c>
      <c r="M760" s="14">
        <f ca="1">M759*(1+Returns!M760)+AI760</f>
        <v>26134666.832592577</v>
      </c>
      <c r="N760" s="14">
        <f ca="1">N759*(1+Returns!N760)+AJ760-R760-T760</f>
        <v>48273446.806773357</v>
      </c>
      <c r="O760" s="17">
        <f ca="1">(Assumptions!$B$16 / 252)*F759</f>
        <v>4144.0060465120305</v>
      </c>
      <c r="P760" s="17">
        <f t="shared" ca="1" si="158"/>
        <v>4144.0060465120332</v>
      </c>
      <c r="Q760" s="16">
        <f t="shared" si="159"/>
        <v>1</v>
      </c>
      <c r="R760" s="17">
        <f t="shared" ca="1" si="160"/>
        <v>74174.207358517873</v>
      </c>
      <c r="S760" s="19">
        <f t="shared" si="161"/>
        <v>0</v>
      </c>
      <c r="T760" s="20">
        <f ca="1">IF(AND(S760=1,F759&gt;D759),[1]Assumptions!$B$19*(F759-D759),0)</f>
        <v>0</v>
      </c>
      <c r="U760" s="21">
        <f ca="1">OFFSET(Assumptions!$B$6,U$1-1,0)*$E760</f>
        <v>10438790.774352567</v>
      </c>
      <c r="V760" s="21">
        <f ca="1">OFFSET(Assumptions!$B$6,V$1-1,0)*$E760</f>
        <v>13048488.46794071</v>
      </c>
      <c r="W760" s="21">
        <f ca="1">OFFSET(Assumptions!$B$6,W$1-1,0)*$E760</f>
        <v>6524244.2339703552</v>
      </c>
      <c r="X760" s="21">
        <f ca="1">OFFSET(Assumptions!$B$6,X$1-1,0)*$E760</f>
        <v>0</v>
      </c>
      <c r="Y760" s="21">
        <f ca="1">OFFSET(Assumptions!$B$6,Y$1-1,0)*$E760</f>
        <v>0</v>
      </c>
      <c r="Z760" s="21">
        <f ca="1">OFFSET(Assumptions!$B$6,Z$1-1,0)*$E760</f>
        <v>26096976.935881421</v>
      </c>
      <c r="AA760" s="21">
        <f ca="1">OFFSET(Assumptions!$B$6,AA$1-1,0)*$E760</f>
        <v>26096976.935881421</v>
      </c>
      <c r="AB760" s="21">
        <f ca="1">OFFSET(Assumptions!$B$6,AB$1-1,0)*$E760</f>
        <v>48279407.331380621</v>
      </c>
      <c r="AC760" s="24">
        <f t="shared" ca="1" si="164"/>
        <v>-306388.34427366592</v>
      </c>
      <c r="AD760" s="24">
        <f t="shared" ca="1" si="153"/>
        <v>22434.351771173999</v>
      </c>
      <c r="AE760" s="24">
        <f t="shared" ca="1" si="153"/>
        <v>8723.6567233856767</v>
      </c>
      <c r="AF760" s="24">
        <f t="shared" ca="1" si="153"/>
        <v>0</v>
      </c>
      <c r="AG760" s="24">
        <f t="shared" ca="1" si="152"/>
        <v>0</v>
      </c>
      <c r="AH760" s="24">
        <f t="shared" ca="1" si="152"/>
        <v>45868.814783424139</v>
      </c>
      <c r="AI760" s="24">
        <f t="shared" ca="1" si="152"/>
        <v>40873.184284254909</v>
      </c>
      <c r="AJ760" s="24">
        <f t="shared" ca="1" si="162"/>
        <v>188488.3367114272</v>
      </c>
      <c r="AK760" s="26">
        <f t="shared" ca="1" si="163"/>
        <v>-4.2478481692165282E-4</v>
      </c>
      <c r="AL760" s="34">
        <f t="shared" ca="1" si="165"/>
        <v>0.30480740673360041</v>
      </c>
    </row>
    <row r="761" spans="1:38" x14ac:dyDescent="0.25">
      <c r="A761" s="4">
        <f t="shared" si="154"/>
        <v>3</v>
      </c>
      <c r="B761" s="4">
        <f t="shared" si="155"/>
        <v>2015</v>
      </c>
      <c r="C761" s="9">
        <v>42066</v>
      </c>
      <c r="D761" s="12">
        <f ca="1">(1+Returns!E761)*D760</f>
        <v>130072058.82026348</v>
      </c>
      <c r="E761" s="12">
        <f t="shared" ca="1" si="156"/>
        <v>130567478.20373192</v>
      </c>
      <c r="F761" s="12">
        <f t="shared" ca="1" si="157"/>
        <v>130559191.95194975</v>
      </c>
      <c r="G761" s="14">
        <f ca="1">G760*(1+Returns!G761)+AC761</f>
        <v>10367759.954827556</v>
      </c>
      <c r="H761" s="14">
        <f ca="1">H760*(1+Returns!H761)+AD761</f>
        <v>13073420.111133786</v>
      </c>
      <c r="I761" s="14">
        <f ca="1">I760*(1+Returns!I761)+AE761</f>
        <v>6536988.5977639351</v>
      </c>
      <c r="J761" s="14">
        <f ca="1">J760*(1+Returns!J761)+AF761</f>
        <v>0</v>
      </c>
      <c r="K761" s="14">
        <f ca="1">K760*(1+Returns!K761)+AG761</f>
        <v>0</v>
      </c>
      <c r="L761" s="14">
        <f ca="1">L760*(1+Returns!L761)+AH761</f>
        <v>26146728.502966791</v>
      </c>
      <c r="M761" s="14">
        <f ca="1">M760*(1+Returns!M761)+AI761</f>
        <v>26147286.548479527</v>
      </c>
      <c r="N761" s="14">
        <f ca="1">N760*(1+Returns!N761)+AJ761-R761-T761</f>
        <v>48295294.488560319</v>
      </c>
      <c r="O761" s="17">
        <f ca="1">(Assumptions!$B$16 / 252)*F760</f>
        <v>4142.2457356622399</v>
      </c>
      <c r="P761" s="17">
        <f t="shared" ca="1" si="158"/>
        <v>8286.2517821742731</v>
      </c>
      <c r="Q761" s="16">
        <f t="shared" si="159"/>
        <v>0</v>
      </c>
      <c r="R761" s="17">
        <f t="shared" si="160"/>
        <v>0</v>
      </c>
      <c r="S761" s="19">
        <f t="shared" si="161"/>
        <v>0</v>
      </c>
      <c r="T761" s="20">
        <f ca="1">IF(AND(S761=1,F760&gt;D760),[1]Assumptions!$B$19*(F760-D760),0)</f>
        <v>0</v>
      </c>
      <c r="U761" s="21">
        <f ca="1">OFFSET(Assumptions!$B$6,U$1-1,0)*$E761</f>
        <v>10445398.256298555</v>
      </c>
      <c r="V761" s="21">
        <f ca="1">OFFSET(Assumptions!$B$6,V$1-1,0)*$E761</f>
        <v>13056747.820373192</v>
      </c>
      <c r="W761" s="21">
        <f ca="1">OFFSET(Assumptions!$B$6,W$1-1,0)*$E761</f>
        <v>6528373.9101865962</v>
      </c>
      <c r="X761" s="21">
        <f ca="1">OFFSET(Assumptions!$B$6,X$1-1,0)*$E761</f>
        <v>0</v>
      </c>
      <c r="Y761" s="21">
        <f ca="1">OFFSET(Assumptions!$B$6,Y$1-1,0)*$E761</f>
        <v>0</v>
      </c>
      <c r="Z761" s="21">
        <f ca="1">OFFSET(Assumptions!$B$6,Z$1-1,0)*$E761</f>
        <v>26113495.640746385</v>
      </c>
      <c r="AA761" s="21">
        <f ca="1">OFFSET(Assumptions!$B$6,AA$1-1,0)*$E761</f>
        <v>26113495.640746385</v>
      </c>
      <c r="AB761" s="21">
        <f ca="1">OFFSET(Assumptions!$B$6,AB$1-1,0)*$E761</f>
        <v>48309966.935380809</v>
      </c>
      <c r="AC761" s="24">
        <f t="shared" si="164"/>
        <v>0</v>
      </c>
      <c r="AD761" s="24">
        <f t="shared" si="153"/>
        <v>0</v>
      </c>
      <c r="AE761" s="24">
        <f t="shared" si="153"/>
        <v>0</v>
      </c>
      <c r="AF761" s="24">
        <f t="shared" si="153"/>
        <v>0</v>
      </c>
      <c r="AG761" s="24">
        <f t="shared" si="152"/>
        <v>0</v>
      </c>
      <c r="AH761" s="24">
        <f t="shared" si="152"/>
        <v>0</v>
      </c>
      <c r="AI761" s="24">
        <f t="shared" si="152"/>
        <v>0</v>
      </c>
      <c r="AJ761" s="24">
        <f t="shared" si="162"/>
        <v>0</v>
      </c>
      <c r="AK761" s="26">
        <f t="shared" ca="1" si="163"/>
        <v>6.0124795570848377E-4</v>
      </c>
      <c r="AL761" s="34">
        <f t="shared" ca="1" si="165"/>
        <v>0.30559191951949227</v>
      </c>
    </row>
    <row r="762" spans="1:38" x14ac:dyDescent="0.25">
      <c r="A762" s="4">
        <f t="shared" si="154"/>
        <v>3</v>
      </c>
      <c r="B762" s="4">
        <f t="shared" si="155"/>
        <v>2015</v>
      </c>
      <c r="C762" s="9">
        <v>42067</v>
      </c>
      <c r="D762" s="12">
        <f ca="1">(1+Returns!E762)*D761</f>
        <v>130130982.76362965</v>
      </c>
      <c r="E762" s="12">
        <f t="shared" ca="1" si="156"/>
        <v>130642456.32384564</v>
      </c>
      <c r="F762" s="12">
        <f t="shared" ca="1" si="157"/>
        <v>130630025.33581102</v>
      </c>
      <c r="G762" s="14">
        <f ca="1">G761*(1+Returns!G762)+AC762</f>
        <v>10386466.045529639</v>
      </c>
      <c r="H762" s="14">
        <f ca="1">H761*(1+Returns!H762)+AD762</f>
        <v>13079621.661461903</v>
      </c>
      <c r="I762" s="14">
        <f ca="1">I761*(1+Returns!I762)+AE762</f>
        <v>6540228.3473497834</v>
      </c>
      <c r="J762" s="14">
        <f ca="1">J761*(1+Returns!J762)+AF762</f>
        <v>0</v>
      </c>
      <c r="K762" s="14">
        <f ca="1">K761*(1+Returns!K762)+AG762</f>
        <v>0</v>
      </c>
      <c r="L762" s="14">
        <f ca="1">L761*(1+Returns!L762)+AH762</f>
        <v>26159075.853212487</v>
      </c>
      <c r="M762" s="14">
        <f ca="1">M761*(1+Returns!M762)+AI762</f>
        <v>26159912.358082157</v>
      </c>
      <c r="N762" s="14">
        <f ca="1">N761*(1+Returns!N762)+AJ762-R762-T762</f>
        <v>48317152.058209673</v>
      </c>
      <c r="O762" s="17">
        <f ca="1">(Assumptions!$B$16 / 252)*F761</f>
        <v>4144.736252442849</v>
      </c>
      <c r="P762" s="17">
        <f t="shared" ca="1" si="158"/>
        <v>12430.988034617123</v>
      </c>
      <c r="Q762" s="16">
        <f t="shared" si="159"/>
        <v>0</v>
      </c>
      <c r="R762" s="17">
        <f t="shared" si="160"/>
        <v>0</v>
      </c>
      <c r="S762" s="19">
        <f t="shared" si="161"/>
        <v>0</v>
      </c>
      <c r="T762" s="20">
        <f ca="1">IF(AND(S762=1,F761&gt;D761),[1]Assumptions!$B$19*(F761-D761),0)</f>
        <v>0</v>
      </c>
      <c r="U762" s="21">
        <f ca="1">OFFSET(Assumptions!$B$6,U$1-1,0)*$E762</f>
        <v>10451396.505907651</v>
      </c>
      <c r="V762" s="21">
        <f ca="1">OFFSET(Assumptions!$B$6,V$1-1,0)*$E762</f>
        <v>13064245.632384565</v>
      </c>
      <c r="W762" s="21">
        <f ca="1">OFFSET(Assumptions!$B$6,W$1-1,0)*$E762</f>
        <v>6532122.8161922824</v>
      </c>
      <c r="X762" s="21">
        <f ca="1">OFFSET(Assumptions!$B$6,X$1-1,0)*$E762</f>
        <v>0</v>
      </c>
      <c r="Y762" s="21">
        <f ca="1">OFFSET(Assumptions!$B$6,Y$1-1,0)*$E762</f>
        <v>0</v>
      </c>
      <c r="Z762" s="21">
        <f ca="1">OFFSET(Assumptions!$B$6,Z$1-1,0)*$E762</f>
        <v>26128491.264769129</v>
      </c>
      <c r="AA762" s="21">
        <f ca="1">OFFSET(Assumptions!$B$6,AA$1-1,0)*$E762</f>
        <v>26128491.264769129</v>
      </c>
      <c r="AB762" s="21">
        <f ca="1">OFFSET(Assumptions!$B$6,AB$1-1,0)*$E762</f>
        <v>48337708.839822888</v>
      </c>
      <c r="AC762" s="24">
        <f t="shared" si="164"/>
        <v>0</v>
      </c>
      <c r="AD762" s="24">
        <f t="shared" si="153"/>
        <v>0</v>
      </c>
      <c r="AE762" s="24">
        <f t="shared" si="153"/>
        <v>0</v>
      </c>
      <c r="AF762" s="24">
        <f t="shared" si="153"/>
        <v>0</v>
      </c>
      <c r="AG762" s="24">
        <f t="shared" si="152"/>
        <v>0</v>
      </c>
      <c r="AH762" s="24">
        <f t="shared" si="152"/>
        <v>0</v>
      </c>
      <c r="AI762" s="24">
        <f t="shared" si="152"/>
        <v>0</v>
      </c>
      <c r="AJ762" s="24">
        <f t="shared" si="162"/>
        <v>0</v>
      </c>
      <c r="AK762" s="26">
        <f t="shared" ca="1" si="163"/>
        <v>5.4253846705298869E-4</v>
      </c>
      <c r="AL762" s="34">
        <f t="shared" ca="1" si="165"/>
        <v>0.30630025335810518</v>
      </c>
    </row>
    <row r="763" spans="1:38" x14ac:dyDescent="0.25">
      <c r="A763" s="4">
        <f t="shared" si="154"/>
        <v>3</v>
      </c>
      <c r="B763" s="4">
        <f t="shared" si="155"/>
        <v>2015</v>
      </c>
      <c r="C763" s="9">
        <v>42068</v>
      </c>
      <c r="D763" s="12">
        <f ca="1">(1+Returns!E763)*D762</f>
        <v>130189933.40013139</v>
      </c>
      <c r="E763" s="12">
        <f t="shared" ca="1" si="156"/>
        <v>130825424.79531044</v>
      </c>
      <c r="F763" s="12">
        <f t="shared" ca="1" si="157"/>
        <v>130808846.82234453</v>
      </c>
      <c r="G763" s="14">
        <f ca="1">G762*(1+Returns!G763)+AC763</f>
        <v>10513136.120343341</v>
      </c>
      <c r="H763" s="14">
        <f ca="1">H762*(1+Returns!H763)+AD763</f>
        <v>13085826.153577719</v>
      </c>
      <c r="I763" s="14">
        <f ca="1">I762*(1+Returns!I763)+AE763</f>
        <v>6543469.7025644658</v>
      </c>
      <c r="J763" s="14">
        <f ca="1">J762*(1+Returns!J763)+AF763</f>
        <v>0</v>
      </c>
      <c r="K763" s="14">
        <f ca="1">K762*(1+Returns!K763)+AG763</f>
        <v>0</v>
      </c>
      <c r="L763" s="14">
        <f ca="1">L762*(1+Returns!L763)+AH763</f>
        <v>26171429.034285475</v>
      </c>
      <c r="M763" s="14">
        <f ca="1">M762*(1+Returns!M763)+AI763</f>
        <v>26172544.264342956</v>
      </c>
      <c r="N763" s="14">
        <f ca="1">N762*(1+Returns!N763)+AJ763-R763-T763</f>
        <v>48339019.52019649</v>
      </c>
      <c r="O763" s="17">
        <f ca="1">(Assumptions!$B$16 / 252)*F762</f>
        <v>4146.9849312955876</v>
      </c>
      <c r="P763" s="17">
        <f t="shared" ca="1" si="158"/>
        <v>16577.972965912712</v>
      </c>
      <c r="Q763" s="16">
        <f t="shared" si="159"/>
        <v>0</v>
      </c>
      <c r="R763" s="17">
        <f t="shared" si="160"/>
        <v>0</v>
      </c>
      <c r="S763" s="19">
        <f t="shared" si="161"/>
        <v>0</v>
      </c>
      <c r="T763" s="20">
        <f ca="1">IF(AND(S763=1,F762&gt;D762),[1]Assumptions!$B$19*(F762-D762),0)</f>
        <v>0</v>
      </c>
      <c r="U763" s="21">
        <f ca="1">OFFSET(Assumptions!$B$6,U$1-1,0)*$E763</f>
        <v>10466033.983624835</v>
      </c>
      <c r="V763" s="21">
        <f ca="1">OFFSET(Assumptions!$B$6,V$1-1,0)*$E763</f>
        <v>13082542.479531044</v>
      </c>
      <c r="W763" s="21">
        <f ca="1">OFFSET(Assumptions!$B$6,W$1-1,0)*$E763</f>
        <v>6541271.2397655221</v>
      </c>
      <c r="X763" s="21">
        <f ca="1">OFFSET(Assumptions!$B$6,X$1-1,0)*$E763</f>
        <v>0</v>
      </c>
      <c r="Y763" s="21">
        <f ca="1">OFFSET(Assumptions!$B$6,Y$1-1,0)*$E763</f>
        <v>0</v>
      </c>
      <c r="Z763" s="21">
        <f ca="1">OFFSET(Assumptions!$B$6,Z$1-1,0)*$E763</f>
        <v>26165084.959062088</v>
      </c>
      <c r="AA763" s="21">
        <f ca="1">OFFSET(Assumptions!$B$6,AA$1-1,0)*$E763</f>
        <v>26165084.959062088</v>
      </c>
      <c r="AB763" s="21">
        <f ca="1">OFFSET(Assumptions!$B$6,AB$1-1,0)*$E763</f>
        <v>48405407.174264863</v>
      </c>
      <c r="AC763" s="24">
        <f t="shared" si="164"/>
        <v>0</v>
      </c>
      <c r="AD763" s="24">
        <f t="shared" si="153"/>
        <v>0</v>
      </c>
      <c r="AE763" s="24">
        <f t="shared" si="153"/>
        <v>0</v>
      </c>
      <c r="AF763" s="24">
        <f t="shared" si="153"/>
        <v>0</v>
      </c>
      <c r="AG763" s="24">
        <f t="shared" si="152"/>
        <v>0</v>
      </c>
      <c r="AH763" s="24">
        <f t="shared" si="152"/>
        <v>0</v>
      </c>
      <c r="AI763" s="24">
        <f t="shared" si="152"/>
        <v>0</v>
      </c>
      <c r="AJ763" s="24">
        <f t="shared" si="162"/>
        <v>0</v>
      </c>
      <c r="AK763" s="26">
        <f t="shared" ca="1" si="163"/>
        <v>1.3689156537619596E-3</v>
      </c>
      <c r="AL763" s="34">
        <f t="shared" ca="1" si="165"/>
        <v>0.30808846822344038</v>
      </c>
    </row>
    <row r="764" spans="1:38" x14ac:dyDescent="0.25">
      <c r="A764" s="4">
        <f t="shared" si="154"/>
        <v>3</v>
      </c>
      <c r="B764" s="4">
        <f t="shared" si="155"/>
        <v>2015</v>
      </c>
      <c r="C764" s="9">
        <v>42069</v>
      </c>
      <c r="D764" s="12">
        <f ca="1">(1+Returns!E764)*D763</f>
        <v>130251256.76446085</v>
      </c>
      <c r="E764" s="12">
        <f t="shared" ca="1" si="156"/>
        <v>131022479.52387372</v>
      </c>
      <c r="F764" s="12">
        <f t="shared" ca="1" si="157"/>
        <v>131001748.88910392</v>
      </c>
      <c r="G764" s="14">
        <f ca="1">G763*(1+Returns!G764)+AC764</f>
        <v>10651630.006644113</v>
      </c>
      <c r="H764" s="14">
        <f ca="1">H763*(1+Returns!H764)+AD764</f>
        <v>13092279.838258311</v>
      </c>
      <c r="I764" s="14">
        <f ca="1">I763*(1+Returns!I764)+AE764</f>
        <v>6546840.9646947915</v>
      </c>
      <c r="J764" s="14">
        <f ca="1">J763*(1+Returns!J764)+AF764</f>
        <v>0</v>
      </c>
      <c r="K764" s="14">
        <f ca="1">K763*(1+Returns!K764)+AG764</f>
        <v>0</v>
      </c>
      <c r="L764" s="14">
        <f ca="1">L763*(1+Returns!L764)+AH764</f>
        <v>26184278.465192787</v>
      </c>
      <c r="M764" s="14">
        <f ca="1">M763*(1+Returns!M764)+AI764</f>
        <v>26185683.076773074</v>
      </c>
      <c r="N764" s="14">
        <f ca="1">N763*(1+Returns!N764)+AJ764-R764-T764</f>
        <v>48361767.172310628</v>
      </c>
      <c r="O764" s="17">
        <f ca="1">(Assumptions!$B$16 / 252)*F763</f>
        <v>4152.6618038839533</v>
      </c>
      <c r="P764" s="17">
        <f t="shared" ca="1" si="158"/>
        <v>20730.634769796663</v>
      </c>
      <c r="Q764" s="16">
        <f t="shared" si="159"/>
        <v>0</v>
      </c>
      <c r="R764" s="17">
        <f t="shared" si="160"/>
        <v>0</v>
      </c>
      <c r="S764" s="19">
        <f t="shared" si="161"/>
        <v>0</v>
      </c>
      <c r="T764" s="20">
        <f ca="1">IF(AND(S764=1,F763&gt;D763),[1]Assumptions!$B$19*(F763-D763),0)</f>
        <v>0</v>
      </c>
      <c r="U764" s="21">
        <f ca="1">OFFSET(Assumptions!$B$6,U$1-1,0)*$E764</f>
        <v>10481798.361909898</v>
      </c>
      <c r="V764" s="21">
        <f ca="1">OFFSET(Assumptions!$B$6,V$1-1,0)*$E764</f>
        <v>13102247.952387372</v>
      </c>
      <c r="W764" s="21">
        <f ca="1">OFFSET(Assumptions!$B$6,W$1-1,0)*$E764</f>
        <v>6551123.976193686</v>
      </c>
      <c r="X764" s="21">
        <f ca="1">OFFSET(Assumptions!$B$6,X$1-1,0)*$E764</f>
        <v>0</v>
      </c>
      <c r="Y764" s="21">
        <f ca="1">OFFSET(Assumptions!$B$6,Y$1-1,0)*$E764</f>
        <v>0</v>
      </c>
      <c r="Z764" s="21">
        <f ca="1">OFFSET(Assumptions!$B$6,Z$1-1,0)*$E764</f>
        <v>26204495.904774744</v>
      </c>
      <c r="AA764" s="21">
        <f ca="1">OFFSET(Assumptions!$B$6,AA$1-1,0)*$E764</f>
        <v>26204495.904774744</v>
      </c>
      <c r="AB764" s="21">
        <f ca="1">OFFSET(Assumptions!$B$6,AB$1-1,0)*$E764</f>
        <v>48478317.423833273</v>
      </c>
      <c r="AC764" s="24">
        <f t="shared" si="164"/>
        <v>0</v>
      </c>
      <c r="AD764" s="24">
        <f t="shared" si="153"/>
        <v>0</v>
      </c>
      <c r="AE764" s="24">
        <f t="shared" si="153"/>
        <v>0</v>
      </c>
      <c r="AF764" s="24">
        <f t="shared" si="153"/>
        <v>0</v>
      </c>
      <c r="AG764" s="24">
        <f t="shared" si="152"/>
        <v>0</v>
      </c>
      <c r="AH764" s="24">
        <f t="shared" si="152"/>
        <v>0</v>
      </c>
      <c r="AI764" s="24">
        <f t="shared" si="152"/>
        <v>0</v>
      </c>
      <c r="AJ764" s="24">
        <f t="shared" si="162"/>
        <v>0</v>
      </c>
      <c r="AK764" s="26">
        <f t="shared" ca="1" si="163"/>
        <v>1.4746867008266218E-3</v>
      </c>
      <c r="AL764" s="34">
        <f t="shared" ca="1" si="165"/>
        <v>0.31001748889103409</v>
      </c>
    </row>
    <row r="765" spans="1:38" x14ac:dyDescent="0.25">
      <c r="A765" s="4">
        <f t="shared" si="154"/>
        <v>3</v>
      </c>
      <c r="B765" s="4">
        <f t="shared" si="155"/>
        <v>2015</v>
      </c>
      <c r="C765" s="9">
        <v>42072</v>
      </c>
      <c r="D765" s="12">
        <f ca="1">(1+Returns!E765)*D764</f>
        <v>130312609.0139346</v>
      </c>
      <c r="E765" s="12">
        <f t="shared" ca="1" si="156"/>
        <v>131360542.82821631</v>
      </c>
      <c r="F765" s="12">
        <f t="shared" ca="1" si="157"/>
        <v>131335653.4077675</v>
      </c>
      <c r="G765" s="14">
        <f ca="1">G764*(1+Returns!G765)+AC765</f>
        <v>10931103.939770272</v>
      </c>
      <c r="H765" s="14">
        <f ca="1">H764*(1+Returns!H765)+AD765</f>
        <v>13098736.705775468</v>
      </c>
      <c r="I765" s="14">
        <f ca="1">I764*(1+Returns!I765)+AE765</f>
        <v>6550213.9637336479</v>
      </c>
      <c r="J765" s="14">
        <f ca="1">J764*(1+Returns!J765)+AF765</f>
        <v>0</v>
      </c>
      <c r="K765" s="14">
        <f ca="1">K764*(1+Returns!K765)+AG765</f>
        <v>0</v>
      </c>
      <c r="L765" s="14">
        <f ca="1">L764*(1+Returns!L765)+AH765</f>
        <v>26197134.204806991</v>
      </c>
      <c r="M765" s="14">
        <f ca="1">M764*(1+Returns!M765)+AI765</f>
        <v>26198828.484985027</v>
      </c>
      <c r="N765" s="14">
        <f ca="1">N764*(1+Returns!N765)+AJ765-R765-T765</f>
        <v>48384525.52914492</v>
      </c>
      <c r="O765" s="17">
        <f ca="1">(Assumptions!$B$16 / 252)*F764</f>
        <v>4158.7856790191718</v>
      </c>
      <c r="P765" s="17">
        <f t="shared" ca="1" si="158"/>
        <v>24889.420448815836</v>
      </c>
      <c r="Q765" s="16">
        <f t="shared" si="159"/>
        <v>0</v>
      </c>
      <c r="R765" s="17">
        <f t="shared" si="160"/>
        <v>0</v>
      </c>
      <c r="S765" s="19">
        <f t="shared" si="161"/>
        <v>0</v>
      </c>
      <c r="T765" s="20">
        <f ca="1">IF(AND(S765=1,F764&gt;D764),[1]Assumptions!$B$19*(F764-D764),0)</f>
        <v>0</v>
      </c>
      <c r="U765" s="21">
        <f ca="1">OFFSET(Assumptions!$B$6,U$1-1,0)*$E765</f>
        <v>10508843.426257305</v>
      </c>
      <c r="V765" s="21">
        <f ca="1">OFFSET(Assumptions!$B$6,V$1-1,0)*$E765</f>
        <v>13136054.282821633</v>
      </c>
      <c r="W765" s="21">
        <f ca="1">OFFSET(Assumptions!$B$6,W$1-1,0)*$E765</f>
        <v>6568027.1414108165</v>
      </c>
      <c r="X765" s="21">
        <f ca="1">OFFSET(Assumptions!$B$6,X$1-1,0)*$E765</f>
        <v>0</v>
      </c>
      <c r="Y765" s="21">
        <f ca="1">OFFSET(Assumptions!$B$6,Y$1-1,0)*$E765</f>
        <v>0</v>
      </c>
      <c r="Z765" s="21">
        <f ca="1">OFFSET(Assumptions!$B$6,Z$1-1,0)*$E765</f>
        <v>26272108.565643266</v>
      </c>
      <c r="AA765" s="21">
        <f ca="1">OFFSET(Assumptions!$B$6,AA$1-1,0)*$E765</f>
        <v>26272108.565643266</v>
      </c>
      <c r="AB765" s="21">
        <f ca="1">OFFSET(Assumptions!$B$6,AB$1-1,0)*$E765</f>
        <v>48603400.846440032</v>
      </c>
      <c r="AC765" s="24">
        <f t="shared" si="164"/>
        <v>0</v>
      </c>
      <c r="AD765" s="24">
        <f t="shared" si="153"/>
        <v>0</v>
      </c>
      <c r="AE765" s="24">
        <f t="shared" si="153"/>
        <v>0</v>
      </c>
      <c r="AF765" s="24">
        <f t="shared" si="153"/>
        <v>0</v>
      </c>
      <c r="AG765" s="24">
        <f t="shared" si="152"/>
        <v>0</v>
      </c>
      <c r="AH765" s="24">
        <f t="shared" si="152"/>
        <v>0</v>
      </c>
      <c r="AI765" s="24">
        <f t="shared" si="152"/>
        <v>0</v>
      </c>
      <c r="AJ765" s="24">
        <f t="shared" si="162"/>
        <v>0</v>
      </c>
      <c r="AK765" s="26">
        <f t="shared" ca="1" si="163"/>
        <v>2.5488554274664121E-3</v>
      </c>
      <c r="AL765" s="34">
        <f t="shared" ca="1" si="165"/>
        <v>0.31335653407766983</v>
      </c>
    </row>
    <row r="766" spans="1:38" x14ac:dyDescent="0.25">
      <c r="A766" s="4">
        <f t="shared" si="154"/>
        <v>3</v>
      </c>
      <c r="B766" s="4">
        <f t="shared" si="155"/>
        <v>2015</v>
      </c>
      <c r="C766" s="9">
        <v>42073</v>
      </c>
      <c r="D766" s="12">
        <f ca="1">(1+Returns!E766)*D765</f>
        <v>130373990.16215841</v>
      </c>
      <c r="E766" s="12">
        <f t="shared" ca="1" si="156"/>
        <v>131959228.66698444</v>
      </c>
      <c r="F766" s="12">
        <f t="shared" ca="1" si="157"/>
        <v>131930169.86071315</v>
      </c>
      <c r="G766" s="14">
        <f ca="1">G765*(1+Returns!G766)+AC766</f>
        <v>11471171.864457335</v>
      </c>
      <c r="H766" s="14">
        <f ca="1">H765*(1+Returns!H766)+AD766</f>
        <v>13105196.757698905</v>
      </c>
      <c r="I766" s="14">
        <f ca="1">I765*(1+Returns!I766)+AE766</f>
        <v>6553588.7005759096</v>
      </c>
      <c r="J766" s="14">
        <f ca="1">J765*(1+Returns!J766)+AF766</f>
        <v>0</v>
      </c>
      <c r="K766" s="14">
        <f ca="1">K765*(1+Returns!K766)+AG766</f>
        <v>0</v>
      </c>
      <c r="L766" s="14">
        <f ca="1">L765*(1+Returns!L766)+AH766</f>
        <v>26209996.256225478</v>
      </c>
      <c r="M766" s="14">
        <f ca="1">M765*(1+Returns!M766)+AI766</f>
        <v>26211980.492289949</v>
      </c>
      <c r="N766" s="14">
        <f ca="1">N765*(1+Returns!N766)+AJ766-R766-T766</f>
        <v>48407294.595736861</v>
      </c>
      <c r="O766" s="17">
        <f ca="1">(Assumptions!$B$16 / 252)*F765</f>
        <v>4169.3858224688092</v>
      </c>
      <c r="P766" s="17">
        <f t="shared" ca="1" si="158"/>
        <v>29058.806271284644</v>
      </c>
      <c r="Q766" s="16">
        <f t="shared" si="159"/>
        <v>0</v>
      </c>
      <c r="R766" s="17">
        <f t="shared" si="160"/>
        <v>0</v>
      </c>
      <c r="S766" s="19">
        <f t="shared" si="161"/>
        <v>0</v>
      </c>
      <c r="T766" s="20">
        <f ca="1">IF(AND(S766=1,F765&gt;D765),[1]Assumptions!$B$19*(F765-D765),0)</f>
        <v>0</v>
      </c>
      <c r="U766" s="21">
        <f ca="1">OFFSET(Assumptions!$B$6,U$1-1,0)*$E766</f>
        <v>10556738.293358756</v>
      </c>
      <c r="V766" s="21">
        <f ca="1">OFFSET(Assumptions!$B$6,V$1-1,0)*$E766</f>
        <v>13195922.866698444</v>
      </c>
      <c r="W766" s="21">
        <f ca="1">OFFSET(Assumptions!$B$6,W$1-1,0)*$E766</f>
        <v>6597961.4333492219</v>
      </c>
      <c r="X766" s="21">
        <f ca="1">OFFSET(Assumptions!$B$6,X$1-1,0)*$E766</f>
        <v>0</v>
      </c>
      <c r="Y766" s="21">
        <f ca="1">OFFSET(Assumptions!$B$6,Y$1-1,0)*$E766</f>
        <v>0</v>
      </c>
      <c r="Z766" s="21">
        <f ca="1">OFFSET(Assumptions!$B$6,Z$1-1,0)*$E766</f>
        <v>26391845.733396888</v>
      </c>
      <c r="AA766" s="21">
        <f ca="1">OFFSET(Assumptions!$B$6,AA$1-1,0)*$E766</f>
        <v>26391845.733396888</v>
      </c>
      <c r="AB766" s="21">
        <f ca="1">OFFSET(Assumptions!$B$6,AB$1-1,0)*$E766</f>
        <v>48824914.606784239</v>
      </c>
      <c r="AC766" s="24">
        <f t="shared" si="164"/>
        <v>0</v>
      </c>
      <c r="AD766" s="24">
        <f t="shared" si="153"/>
        <v>0</v>
      </c>
      <c r="AE766" s="24">
        <f t="shared" si="153"/>
        <v>0</v>
      </c>
      <c r="AF766" s="24">
        <f t="shared" si="153"/>
        <v>0</v>
      </c>
      <c r="AG766" s="24">
        <f t="shared" si="152"/>
        <v>0</v>
      </c>
      <c r="AH766" s="24">
        <f t="shared" si="152"/>
        <v>0</v>
      </c>
      <c r="AI766" s="24">
        <f t="shared" si="152"/>
        <v>0</v>
      </c>
      <c r="AJ766" s="24">
        <f t="shared" si="162"/>
        <v>0</v>
      </c>
      <c r="AK766" s="26">
        <f t="shared" ca="1" si="163"/>
        <v>4.5266950559099683E-3</v>
      </c>
      <c r="AL766" s="34">
        <f t="shared" ca="1" si="165"/>
        <v>0.31930169860712621</v>
      </c>
    </row>
    <row r="767" spans="1:38" x14ac:dyDescent="0.25">
      <c r="A767" s="4">
        <f t="shared" si="154"/>
        <v>3</v>
      </c>
      <c r="B767" s="4">
        <f t="shared" si="155"/>
        <v>2015</v>
      </c>
      <c r="C767" s="9">
        <v>42074</v>
      </c>
      <c r="D767" s="12">
        <f ca="1">(1+Returns!E767)*D766</f>
        <v>130435400.22274448</v>
      </c>
      <c r="E767" s="12">
        <f t="shared" ca="1" si="156"/>
        <v>131906824.49828708</v>
      </c>
      <c r="F767" s="12">
        <f t="shared" ca="1" si="157"/>
        <v>131873577.43265514</v>
      </c>
      <c r="G767" s="14">
        <f ca="1">G766*(1+Returns!G767)+AC767</f>
        <v>11360121.224896954</v>
      </c>
      <c r="H767" s="14">
        <f ca="1">H766*(1+Returns!H767)+AD767</f>
        <v>13111659.995599112</v>
      </c>
      <c r="I767" s="14">
        <f ca="1">I766*(1+Returns!I767)+AE767</f>
        <v>6556965.1761169089</v>
      </c>
      <c r="J767" s="14">
        <f ca="1">J766*(1+Returns!J767)+AF767</f>
        <v>0</v>
      </c>
      <c r="K767" s="14">
        <f ca="1">K766*(1+Returns!K767)+AG767</f>
        <v>0</v>
      </c>
      <c r="L767" s="14">
        <f ca="1">L766*(1+Returns!L767)+AH767</f>
        <v>26222864.622547168</v>
      </c>
      <c r="M767" s="14">
        <f ca="1">M766*(1+Returns!M767)+AI767</f>
        <v>26225139.102000631</v>
      </c>
      <c r="N767" s="14">
        <f ca="1">N766*(1+Returns!N767)+AJ767-R767-T767</f>
        <v>48430074.377126306</v>
      </c>
      <c r="O767" s="17">
        <f ca="1">(Assumptions!$B$16 / 252)*F766</f>
        <v>4188.2593606575601</v>
      </c>
      <c r="P767" s="17">
        <f t="shared" ca="1" si="158"/>
        <v>33247.065631942205</v>
      </c>
      <c r="Q767" s="16">
        <f t="shared" si="159"/>
        <v>0</v>
      </c>
      <c r="R767" s="17">
        <f t="shared" si="160"/>
        <v>0</v>
      </c>
      <c r="S767" s="19">
        <f t="shared" si="161"/>
        <v>0</v>
      </c>
      <c r="T767" s="20">
        <f ca="1">IF(AND(S767=1,F766&gt;D766),[1]Assumptions!$B$19*(F766-D766),0)</f>
        <v>0</v>
      </c>
      <c r="U767" s="21">
        <f ca="1">OFFSET(Assumptions!$B$6,U$1-1,0)*$E767</f>
        <v>10552545.959862966</v>
      </c>
      <c r="V767" s="21">
        <f ca="1">OFFSET(Assumptions!$B$6,V$1-1,0)*$E767</f>
        <v>13190682.449828709</v>
      </c>
      <c r="W767" s="21">
        <f ca="1">OFFSET(Assumptions!$B$6,W$1-1,0)*$E767</f>
        <v>6595341.2249143543</v>
      </c>
      <c r="X767" s="21">
        <f ca="1">OFFSET(Assumptions!$B$6,X$1-1,0)*$E767</f>
        <v>0</v>
      </c>
      <c r="Y767" s="21">
        <f ca="1">OFFSET(Assumptions!$B$6,Y$1-1,0)*$E767</f>
        <v>0</v>
      </c>
      <c r="Z767" s="21">
        <f ca="1">OFFSET(Assumptions!$B$6,Z$1-1,0)*$E767</f>
        <v>26381364.899657417</v>
      </c>
      <c r="AA767" s="21">
        <f ca="1">OFFSET(Assumptions!$B$6,AA$1-1,0)*$E767</f>
        <v>26381364.899657417</v>
      </c>
      <c r="AB767" s="21">
        <f ca="1">OFFSET(Assumptions!$B$6,AB$1-1,0)*$E767</f>
        <v>48805525.064366221</v>
      </c>
      <c r="AC767" s="24">
        <f t="shared" si="164"/>
        <v>0</v>
      </c>
      <c r="AD767" s="24">
        <f t="shared" si="153"/>
        <v>0</v>
      </c>
      <c r="AE767" s="24">
        <f t="shared" si="153"/>
        <v>0</v>
      </c>
      <c r="AF767" s="24">
        <f t="shared" si="153"/>
        <v>0</v>
      </c>
      <c r="AG767" s="24">
        <f t="shared" si="152"/>
        <v>0</v>
      </c>
      <c r="AH767" s="24">
        <f t="shared" si="152"/>
        <v>0</v>
      </c>
      <c r="AI767" s="24">
        <f t="shared" si="152"/>
        <v>0</v>
      </c>
      <c r="AJ767" s="24">
        <f t="shared" si="162"/>
        <v>0</v>
      </c>
      <c r="AK767" s="26">
        <f t="shared" ca="1" si="163"/>
        <v>-4.2895744102933175E-4</v>
      </c>
      <c r="AL767" s="34">
        <f t="shared" ca="1" si="165"/>
        <v>0.31873577432654598</v>
      </c>
    </row>
    <row r="768" spans="1:38" x14ac:dyDescent="0.25">
      <c r="A768" s="4">
        <f t="shared" si="154"/>
        <v>3</v>
      </c>
      <c r="B768" s="4">
        <f t="shared" si="155"/>
        <v>2015</v>
      </c>
      <c r="C768" s="9">
        <v>42075</v>
      </c>
      <c r="D768" s="12">
        <f ca="1">(1+Returns!E768)*D767</f>
        <v>130496839.2093114</v>
      </c>
      <c r="E768" s="12">
        <f t="shared" ca="1" si="156"/>
        <v>131999506.93715607</v>
      </c>
      <c r="F768" s="12">
        <f t="shared" ca="1" si="157"/>
        <v>131962073.40874848</v>
      </c>
      <c r="G768" s="14">
        <f ca="1">G767*(1+Returns!G768)+AC768</f>
        <v>11394128.62219674</v>
      </c>
      <c r="H768" s="14">
        <f ca="1">H767*(1+Returns!H768)+AD768</f>
        <v>13118126.421047352</v>
      </c>
      <c r="I768" s="14">
        <f ca="1">I767*(1+Returns!I768)+AE768</f>
        <v>6560343.3912524423</v>
      </c>
      <c r="J768" s="14">
        <f ca="1">J767*(1+Returns!J768)+AF768</f>
        <v>0</v>
      </c>
      <c r="K768" s="14">
        <f ca="1">K767*(1+Returns!K768)+AG768</f>
        <v>0</v>
      </c>
      <c r="L768" s="14">
        <f ca="1">L767*(1+Returns!L768)+AH768</f>
        <v>26235739.306872502</v>
      </c>
      <c r="M768" s="14">
        <f ca="1">M767*(1+Returns!M768)+AI768</f>
        <v>26238304.317431532</v>
      </c>
      <c r="N768" s="14">
        <f ca="1">N767*(1+Returns!N768)+AJ768-R768-T768</f>
        <v>48452864.878355488</v>
      </c>
      <c r="O768" s="17">
        <f ca="1">(Assumptions!$B$16 / 252)*F767</f>
        <v>4186.4627756398459</v>
      </c>
      <c r="P768" s="17">
        <f t="shared" ca="1" si="158"/>
        <v>37433.528407582053</v>
      </c>
      <c r="Q768" s="16">
        <f t="shared" si="159"/>
        <v>0</v>
      </c>
      <c r="R768" s="17">
        <f t="shared" si="160"/>
        <v>0</v>
      </c>
      <c r="S768" s="19">
        <f t="shared" si="161"/>
        <v>0</v>
      </c>
      <c r="T768" s="20">
        <f ca="1">IF(AND(S768=1,F767&gt;D767),[1]Assumptions!$B$19*(F767-D767),0)</f>
        <v>0</v>
      </c>
      <c r="U768" s="21">
        <f ca="1">OFFSET(Assumptions!$B$6,U$1-1,0)*$E768</f>
        <v>10559960.554972485</v>
      </c>
      <c r="V768" s="21">
        <f ca="1">OFFSET(Assumptions!$B$6,V$1-1,0)*$E768</f>
        <v>13199950.693715608</v>
      </c>
      <c r="W768" s="21">
        <f ca="1">OFFSET(Assumptions!$B$6,W$1-1,0)*$E768</f>
        <v>6599975.3468578039</v>
      </c>
      <c r="X768" s="21">
        <f ca="1">OFFSET(Assumptions!$B$6,X$1-1,0)*$E768</f>
        <v>0</v>
      </c>
      <c r="Y768" s="21">
        <f ca="1">OFFSET(Assumptions!$B$6,Y$1-1,0)*$E768</f>
        <v>0</v>
      </c>
      <c r="Z768" s="21">
        <f ca="1">OFFSET(Assumptions!$B$6,Z$1-1,0)*$E768</f>
        <v>26399901.387431215</v>
      </c>
      <c r="AA768" s="21">
        <f ca="1">OFFSET(Assumptions!$B$6,AA$1-1,0)*$E768</f>
        <v>26399901.387431215</v>
      </c>
      <c r="AB768" s="21">
        <f ca="1">OFFSET(Assumptions!$B$6,AB$1-1,0)*$E768</f>
        <v>48839817.566747747</v>
      </c>
      <c r="AC768" s="24">
        <f t="shared" si="164"/>
        <v>0</v>
      </c>
      <c r="AD768" s="24">
        <f t="shared" si="153"/>
        <v>0</v>
      </c>
      <c r="AE768" s="24">
        <f t="shared" si="153"/>
        <v>0</v>
      </c>
      <c r="AF768" s="24">
        <f t="shared" si="153"/>
        <v>0</v>
      </c>
      <c r="AG768" s="24">
        <f t="shared" si="152"/>
        <v>0</v>
      </c>
      <c r="AH768" s="24">
        <f t="shared" si="152"/>
        <v>0</v>
      </c>
      <c r="AI768" s="24">
        <f t="shared" si="152"/>
        <v>0</v>
      </c>
      <c r="AJ768" s="24">
        <f t="shared" si="162"/>
        <v>0</v>
      </c>
      <c r="AK768" s="26">
        <f t="shared" ca="1" si="163"/>
        <v>6.7106677331585374E-4</v>
      </c>
      <c r="AL768" s="34">
        <f t="shared" ca="1" si="165"/>
        <v>0.31962073408747949</v>
      </c>
    </row>
    <row r="769" spans="1:38" x14ac:dyDescent="0.25">
      <c r="A769" s="4">
        <f t="shared" si="154"/>
        <v>3</v>
      </c>
      <c r="B769" s="4">
        <f t="shared" si="155"/>
        <v>2015</v>
      </c>
      <c r="C769" s="9">
        <v>42076</v>
      </c>
      <c r="D769" s="12">
        <f ca="1">(1+Returns!E769)*D768</f>
        <v>130558307.13548414</v>
      </c>
      <c r="E769" s="12">
        <f t="shared" ca="1" si="156"/>
        <v>132306878.27566624</v>
      </c>
      <c r="F769" s="12">
        <f t="shared" ca="1" si="157"/>
        <v>132265255.47508694</v>
      </c>
      <c r="G769" s="14">
        <f ca="1">G768*(1+Returns!G769)+AC769</f>
        <v>11642796.334500596</v>
      </c>
      <c r="H769" s="14">
        <f ca="1">H768*(1+Returns!H769)+AD769</f>
        <v>13124596.035615666</v>
      </c>
      <c r="I769" s="14">
        <f ca="1">I768*(1+Returns!I769)+AE769</f>
        <v>6563723.3468787661</v>
      </c>
      <c r="J769" s="14">
        <f ca="1">J768*(1+Returns!J769)+AF769</f>
        <v>0</v>
      </c>
      <c r="K769" s="14">
        <f ca="1">K768*(1+Returns!K769)+AG769</f>
        <v>0</v>
      </c>
      <c r="L769" s="14">
        <f ca="1">L768*(1+Returns!L769)+AH769</f>
        <v>26248620.312303435</v>
      </c>
      <c r="M769" s="14">
        <f ca="1">M768*(1+Returns!M769)+AI769</f>
        <v>26251476.141898774</v>
      </c>
      <c r="N769" s="14">
        <f ca="1">N768*(1+Returns!N769)+AJ769-R769-T769</f>
        <v>48475666.104469009</v>
      </c>
      <c r="O769" s="17">
        <f ca="1">(Assumptions!$B$16 / 252)*F768</f>
        <v>4189.2721717063005</v>
      </c>
      <c r="P769" s="17">
        <f t="shared" ca="1" si="158"/>
        <v>41622.800579288356</v>
      </c>
      <c r="Q769" s="16">
        <f t="shared" si="159"/>
        <v>0</v>
      </c>
      <c r="R769" s="17">
        <f t="shared" si="160"/>
        <v>0</v>
      </c>
      <c r="S769" s="19">
        <f t="shared" si="161"/>
        <v>0</v>
      </c>
      <c r="T769" s="20">
        <f ca="1">IF(AND(S769=1,F768&gt;D768),[1]Assumptions!$B$19*(F768-D768),0)</f>
        <v>0</v>
      </c>
      <c r="U769" s="21">
        <f ca="1">OFFSET(Assumptions!$B$6,U$1-1,0)*$E769</f>
        <v>10584550.2620533</v>
      </c>
      <c r="V769" s="21">
        <f ca="1">OFFSET(Assumptions!$B$6,V$1-1,0)*$E769</f>
        <v>13230687.827566624</v>
      </c>
      <c r="W769" s="21">
        <f ca="1">OFFSET(Assumptions!$B$6,W$1-1,0)*$E769</f>
        <v>6615343.9137833118</v>
      </c>
      <c r="X769" s="21">
        <f ca="1">OFFSET(Assumptions!$B$6,X$1-1,0)*$E769</f>
        <v>0</v>
      </c>
      <c r="Y769" s="21">
        <f ca="1">OFFSET(Assumptions!$B$6,Y$1-1,0)*$E769</f>
        <v>0</v>
      </c>
      <c r="Z769" s="21">
        <f ca="1">OFFSET(Assumptions!$B$6,Z$1-1,0)*$E769</f>
        <v>26461375.655133247</v>
      </c>
      <c r="AA769" s="21">
        <f ca="1">OFFSET(Assumptions!$B$6,AA$1-1,0)*$E769</f>
        <v>26461375.655133247</v>
      </c>
      <c r="AB769" s="21">
        <f ca="1">OFFSET(Assumptions!$B$6,AB$1-1,0)*$E769</f>
        <v>48953544.961996511</v>
      </c>
      <c r="AC769" s="24">
        <f t="shared" si="164"/>
        <v>0</v>
      </c>
      <c r="AD769" s="24">
        <f t="shared" si="153"/>
        <v>0</v>
      </c>
      <c r="AE769" s="24">
        <f t="shared" si="153"/>
        <v>0</v>
      </c>
      <c r="AF769" s="24">
        <f t="shared" si="153"/>
        <v>0</v>
      </c>
      <c r="AG769" s="24">
        <f t="shared" si="153"/>
        <v>0</v>
      </c>
      <c r="AH769" s="24">
        <f t="shared" si="153"/>
        <v>0</v>
      </c>
      <c r="AI769" s="24">
        <f t="shared" si="153"/>
        <v>0</v>
      </c>
      <c r="AJ769" s="24">
        <f t="shared" si="162"/>
        <v>0</v>
      </c>
      <c r="AK769" s="26">
        <f t="shared" ca="1" si="163"/>
        <v>2.297493957975183E-3</v>
      </c>
      <c r="AL769" s="34">
        <f t="shared" ca="1" si="165"/>
        <v>0.3226525547508643</v>
      </c>
    </row>
    <row r="770" spans="1:38" x14ac:dyDescent="0.25">
      <c r="A770" s="4">
        <f t="shared" si="154"/>
        <v>3</v>
      </c>
      <c r="B770" s="4">
        <f t="shared" si="155"/>
        <v>2015</v>
      </c>
      <c r="C770" s="9">
        <v>42079</v>
      </c>
      <c r="D770" s="12">
        <f ca="1">(1+Returns!E770)*D769</f>
        <v>130619804.01489416</v>
      </c>
      <c r="E770" s="12">
        <f t="shared" ca="1" si="156"/>
        <v>132490028.43025994</v>
      </c>
      <c r="F770" s="12">
        <f t="shared" ca="1" si="157"/>
        <v>132444206.73268144</v>
      </c>
      <c r="G770" s="14">
        <f ca="1">G769*(1+Returns!G770)+AC770</f>
        <v>11767214.264313025</v>
      </c>
      <c r="H770" s="14">
        <f ca="1">H769*(1+Returns!H770)+AD770</f>
        <v>13131068.840876866</v>
      </c>
      <c r="I770" s="14">
        <f ca="1">I769*(1+Returns!I770)+AE770</f>
        <v>6567105.0438925987</v>
      </c>
      <c r="J770" s="14">
        <f ca="1">J769*(1+Returns!J770)+AF770</f>
        <v>0</v>
      </c>
      <c r="K770" s="14">
        <f ca="1">K769*(1+Returns!K770)+AG770</f>
        <v>0</v>
      </c>
      <c r="L770" s="14">
        <f ca="1">L769*(1+Returns!L770)+AH770</f>
        <v>26261507.641943455</v>
      </c>
      <c r="M770" s="14">
        <f ca="1">M769*(1+Returns!M770)+AI770</f>
        <v>26264654.578720141</v>
      </c>
      <c r="N770" s="14">
        <f ca="1">N769*(1+Returns!N770)+AJ770-R770-T770</f>
        <v>48498478.060513847</v>
      </c>
      <c r="O770" s="17">
        <f ca="1">(Assumptions!$B$16 / 252)*F769</f>
        <v>4198.8969992091088</v>
      </c>
      <c r="P770" s="17">
        <f t="shared" ca="1" si="158"/>
        <v>45821.697578497464</v>
      </c>
      <c r="Q770" s="16">
        <f t="shared" si="159"/>
        <v>0</v>
      </c>
      <c r="R770" s="17">
        <f t="shared" si="160"/>
        <v>0</v>
      </c>
      <c r="S770" s="19">
        <f t="shared" si="161"/>
        <v>0</v>
      </c>
      <c r="T770" s="20">
        <f ca="1">IF(AND(S770=1,F769&gt;D769),[1]Assumptions!$B$19*(F769-D769),0)</f>
        <v>0</v>
      </c>
      <c r="U770" s="21">
        <f ca="1">OFFSET(Assumptions!$B$6,U$1-1,0)*$E770</f>
        <v>10599202.274420796</v>
      </c>
      <c r="V770" s="21">
        <f ca="1">OFFSET(Assumptions!$B$6,V$1-1,0)*$E770</f>
        <v>13249002.843025995</v>
      </c>
      <c r="W770" s="21">
        <f ca="1">OFFSET(Assumptions!$B$6,W$1-1,0)*$E770</f>
        <v>6624501.4215129977</v>
      </c>
      <c r="X770" s="21">
        <f ca="1">OFFSET(Assumptions!$B$6,X$1-1,0)*$E770</f>
        <v>0</v>
      </c>
      <c r="Y770" s="21">
        <f ca="1">OFFSET(Assumptions!$B$6,Y$1-1,0)*$E770</f>
        <v>0</v>
      </c>
      <c r="Z770" s="21">
        <f ca="1">OFFSET(Assumptions!$B$6,Z$1-1,0)*$E770</f>
        <v>26498005.686051991</v>
      </c>
      <c r="AA770" s="21">
        <f ca="1">OFFSET(Assumptions!$B$6,AA$1-1,0)*$E770</f>
        <v>26498005.686051991</v>
      </c>
      <c r="AB770" s="21">
        <f ca="1">OFFSET(Assumptions!$B$6,AB$1-1,0)*$E770</f>
        <v>49021310.519196175</v>
      </c>
      <c r="AC770" s="24">
        <f t="shared" si="164"/>
        <v>0</v>
      </c>
      <c r="AD770" s="24">
        <f t="shared" ref="AD770:AI833" si="166">IF($Q770=1,V769-H769,0)</f>
        <v>0</v>
      </c>
      <c r="AE770" s="24">
        <f t="shared" si="166"/>
        <v>0</v>
      </c>
      <c r="AF770" s="24">
        <f t="shared" si="166"/>
        <v>0</v>
      </c>
      <c r="AG770" s="24">
        <f t="shared" si="166"/>
        <v>0</v>
      </c>
      <c r="AH770" s="24">
        <f t="shared" si="166"/>
        <v>0</v>
      </c>
      <c r="AI770" s="24">
        <f t="shared" si="166"/>
        <v>0</v>
      </c>
      <c r="AJ770" s="24">
        <f t="shared" si="162"/>
        <v>0</v>
      </c>
      <c r="AK770" s="26">
        <f t="shared" ca="1" si="163"/>
        <v>1.352972531990515E-3</v>
      </c>
      <c r="AL770" s="34">
        <f t="shared" ca="1" si="165"/>
        <v>0.32444206732680936</v>
      </c>
    </row>
    <row r="771" spans="1:38" x14ac:dyDescent="0.25">
      <c r="A771" s="4">
        <f t="shared" si="154"/>
        <v>3</v>
      </c>
      <c r="B771" s="4">
        <f t="shared" si="155"/>
        <v>2015</v>
      </c>
      <c r="C771" s="9">
        <v>42080</v>
      </c>
      <c r="D771" s="12">
        <f ca="1">(1+Returns!E771)*D770</f>
        <v>130681329.86117928</v>
      </c>
      <c r="E771" s="12">
        <f t="shared" ca="1" si="156"/>
        <v>132513498.78707522</v>
      </c>
      <c r="F771" s="12">
        <f t="shared" ca="1" si="157"/>
        <v>132463472.51150522</v>
      </c>
      <c r="G771" s="14">
        <f ca="1">G770*(1+Returns!G771)+AC771</f>
        <v>11731923.783827545</v>
      </c>
      <c r="H771" s="14">
        <f ca="1">H770*(1+Returns!H771)+AD771</f>
        <v>13137544.838404544</v>
      </c>
      <c r="I771" s="14">
        <f ca="1">I770*(1+Returns!I771)+AE771</f>
        <v>6570488.4831911204</v>
      </c>
      <c r="J771" s="14">
        <f ca="1">J770*(1+Returns!J771)+AF771</f>
        <v>0</v>
      </c>
      <c r="K771" s="14">
        <f ca="1">K770*(1+Returns!K771)+AG771</f>
        <v>0</v>
      </c>
      <c r="L771" s="14">
        <f ca="1">L770*(1+Returns!L771)+AH771</f>
        <v>26274401.298897568</v>
      </c>
      <c r="M771" s="14">
        <f ca="1">M770*(1+Returns!M771)+AI771</f>
        <v>26277839.631215084</v>
      </c>
      <c r="N771" s="14">
        <f ca="1">N770*(1+Returns!N771)+AJ771-R771-T771</f>
        <v>48521300.751539357</v>
      </c>
      <c r="O771" s="17">
        <f ca="1">(Assumptions!$B$16 / 252)*F770</f>
        <v>4204.5779915136964</v>
      </c>
      <c r="P771" s="17">
        <f t="shared" ca="1" si="158"/>
        <v>50026.275570011159</v>
      </c>
      <c r="Q771" s="16">
        <f t="shared" si="159"/>
        <v>0</v>
      </c>
      <c r="R771" s="17">
        <f t="shared" si="160"/>
        <v>0</v>
      </c>
      <c r="S771" s="19">
        <f t="shared" si="161"/>
        <v>0</v>
      </c>
      <c r="T771" s="20">
        <f ca="1">IF(AND(S771=1,F770&gt;D770),[1]Assumptions!$B$19*(F770-D770),0)</f>
        <v>0</v>
      </c>
      <c r="U771" s="21">
        <f ca="1">OFFSET(Assumptions!$B$6,U$1-1,0)*$E771</f>
        <v>10601079.902966019</v>
      </c>
      <c r="V771" s="21">
        <f ca="1">OFFSET(Assumptions!$B$6,V$1-1,0)*$E771</f>
        <v>13251349.878707523</v>
      </c>
      <c r="W771" s="21">
        <f ca="1">OFFSET(Assumptions!$B$6,W$1-1,0)*$E771</f>
        <v>6625674.9393537613</v>
      </c>
      <c r="X771" s="21">
        <f ca="1">OFFSET(Assumptions!$B$6,X$1-1,0)*$E771</f>
        <v>0</v>
      </c>
      <c r="Y771" s="21">
        <f ca="1">OFFSET(Assumptions!$B$6,Y$1-1,0)*$E771</f>
        <v>0</v>
      </c>
      <c r="Z771" s="21">
        <f ca="1">OFFSET(Assumptions!$B$6,Z$1-1,0)*$E771</f>
        <v>26502699.757415045</v>
      </c>
      <c r="AA771" s="21">
        <f ca="1">OFFSET(Assumptions!$B$6,AA$1-1,0)*$E771</f>
        <v>26502699.757415045</v>
      </c>
      <c r="AB771" s="21">
        <f ca="1">OFFSET(Assumptions!$B$6,AB$1-1,0)*$E771</f>
        <v>49029994.551217832</v>
      </c>
      <c r="AC771" s="24">
        <f t="shared" si="164"/>
        <v>0</v>
      </c>
      <c r="AD771" s="24">
        <f t="shared" si="166"/>
        <v>0</v>
      </c>
      <c r="AE771" s="24">
        <f t="shared" si="166"/>
        <v>0</v>
      </c>
      <c r="AF771" s="24">
        <f t="shared" si="166"/>
        <v>0</v>
      </c>
      <c r="AG771" s="24">
        <f t="shared" si="166"/>
        <v>0</v>
      </c>
      <c r="AH771" s="24">
        <f t="shared" si="166"/>
        <v>0</v>
      </c>
      <c r="AI771" s="24">
        <f t="shared" si="166"/>
        <v>0</v>
      </c>
      <c r="AJ771" s="24">
        <f t="shared" si="162"/>
        <v>0</v>
      </c>
      <c r="AK771" s="26">
        <f t="shared" ca="1" si="163"/>
        <v>1.454633562241181E-4</v>
      </c>
      <c r="AL771" s="34">
        <f t="shared" ca="1" si="165"/>
        <v>0.32463472511504721</v>
      </c>
    </row>
    <row r="772" spans="1:38" x14ac:dyDescent="0.25">
      <c r="A772" s="4">
        <f t="shared" ref="A772:A835" si="167">MONTH(C772)</f>
        <v>3</v>
      </c>
      <c r="B772" s="4">
        <f t="shared" ref="B772:B835" si="168">YEAR(C772)</f>
        <v>2015</v>
      </c>
      <c r="C772" s="9">
        <v>42081</v>
      </c>
      <c r="D772" s="12">
        <f ca="1">(1+Returns!E772)*D771</f>
        <v>130742884.68798378</v>
      </c>
      <c r="E772" s="12">
        <f t="shared" ref="E772:E835" ca="1" si="169">SUM(G772:N772)</f>
        <v>132464136.34306161</v>
      </c>
      <c r="F772" s="12">
        <f t="shared" ref="F772:F835" ca="1" si="170">E772-P772</f>
        <v>132409904.87788805</v>
      </c>
      <c r="G772" s="14">
        <f ca="1">G771*(1+Returns!G772)+AC772</f>
        <v>11623771.876042278</v>
      </c>
      <c r="H772" s="14">
        <f ca="1">H771*(1+Returns!H772)+AD772</f>
        <v>13144024.029773064</v>
      </c>
      <c r="I772" s="14">
        <f ca="1">I771*(1+Returns!I772)+AE772</f>
        <v>6573873.6656719744</v>
      </c>
      <c r="J772" s="14">
        <f ca="1">J771*(1+Returns!J772)+AF772</f>
        <v>0</v>
      </c>
      <c r="K772" s="14">
        <f ca="1">K771*(1+Returns!K772)+AG772</f>
        <v>0</v>
      </c>
      <c r="L772" s="14">
        <f ca="1">L771*(1+Returns!L772)+AH772</f>
        <v>26287301.28627231</v>
      </c>
      <c r="M772" s="14">
        <f ca="1">M771*(1+Returns!M772)+AI772</f>
        <v>26291031.302704722</v>
      </c>
      <c r="N772" s="14">
        <f ca="1">N771*(1+Returns!N772)+AJ772-R772-T772</f>
        <v>48544134.182597265</v>
      </c>
      <c r="O772" s="17">
        <f ca="1">(Assumptions!$B$16 / 252)*F771</f>
        <v>4205.1896035398477</v>
      </c>
      <c r="P772" s="17">
        <f t="shared" ca="1" si="158"/>
        <v>54231.465173551005</v>
      </c>
      <c r="Q772" s="16">
        <f t="shared" si="159"/>
        <v>0</v>
      </c>
      <c r="R772" s="17">
        <f t="shared" si="160"/>
        <v>0</v>
      </c>
      <c r="S772" s="19">
        <f t="shared" si="161"/>
        <v>0</v>
      </c>
      <c r="T772" s="20">
        <f ca="1">IF(AND(S772=1,F771&gt;D771),[1]Assumptions!$B$19*(F771-D771),0)</f>
        <v>0</v>
      </c>
      <c r="U772" s="21">
        <f ca="1">OFFSET(Assumptions!$B$6,U$1-1,0)*$E772</f>
        <v>10597130.90744493</v>
      </c>
      <c r="V772" s="21">
        <f ca="1">OFFSET(Assumptions!$B$6,V$1-1,0)*$E772</f>
        <v>13246413.634306163</v>
      </c>
      <c r="W772" s="21">
        <f ca="1">OFFSET(Assumptions!$B$6,W$1-1,0)*$E772</f>
        <v>6623206.8171530813</v>
      </c>
      <c r="X772" s="21">
        <f ca="1">OFFSET(Assumptions!$B$6,X$1-1,0)*$E772</f>
        <v>0</v>
      </c>
      <c r="Y772" s="21">
        <f ca="1">OFFSET(Assumptions!$B$6,Y$1-1,0)*$E772</f>
        <v>0</v>
      </c>
      <c r="Z772" s="21">
        <f ca="1">OFFSET(Assumptions!$B$6,Z$1-1,0)*$E772</f>
        <v>26492827.268612325</v>
      </c>
      <c r="AA772" s="21">
        <f ca="1">OFFSET(Assumptions!$B$6,AA$1-1,0)*$E772</f>
        <v>26492827.268612325</v>
      </c>
      <c r="AB772" s="21">
        <f ca="1">OFFSET(Assumptions!$B$6,AB$1-1,0)*$E772</f>
        <v>49011730.446932793</v>
      </c>
      <c r="AC772" s="24">
        <f t="shared" si="164"/>
        <v>0</v>
      </c>
      <c r="AD772" s="24">
        <f t="shared" si="166"/>
        <v>0</v>
      </c>
      <c r="AE772" s="24">
        <f t="shared" si="166"/>
        <v>0</v>
      </c>
      <c r="AF772" s="24">
        <f t="shared" si="166"/>
        <v>0</v>
      </c>
      <c r="AG772" s="24">
        <f t="shared" si="166"/>
        <v>0</v>
      </c>
      <c r="AH772" s="24">
        <f t="shared" si="166"/>
        <v>0</v>
      </c>
      <c r="AI772" s="24">
        <f t="shared" si="166"/>
        <v>0</v>
      </c>
      <c r="AJ772" s="24">
        <f t="shared" si="162"/>
        <v>0</v>
      </c>
      <c r="AK772" s="26">
        <f t="shared" ca="1" si="163"/>
        <v>-4.0439551071336233E-4</v>
      </c>
      <c r="AL772" s="34">
        <f t="shared" ca="1" si="165"/>
        <v>0.32409904877887574</v>
      </c>
    </row>
    <row r="773" spans="1:38" x14ac:dyDescent="0.25">
      <c r="A773" s="4">
        <f t="shared" si="167"/>
        <v>3</v>
      </c>
      <c r="B773" s="4">
        <f t="shared" si="168"/>
        <v>2015</v>
      </c>
      <c r="C773" s="9">
        <v>42082</v>
      </c>
      <c r="D773" s="12">
        <f ca="1">(1+Returns!E773)*D772</f>
        <v>130804468.50895835</v>
      </c>
      <c r="E773" s="12">
        <f t="shared" ca="1" si="169"/>
        <v>132450490.62351078</v>
      </c>
      <c r="F773" s="12">
        <f t="shared" ca="1" si="170"/>
        <v>132392055.66929348</v>
      </c>
      <c r="G773" s="14">
        <f ca="1">G772*(1+Returns!G773)+AC773</f>
        <v>11551308.052290699</v>
      </c>
      <c r="H773" s="14">
        <f ca="1">H772*(1+Returns!H773)+AD773</f>
        <v>13150506.416557569</v>
      </c>
      <c r="I773" s="14">
        <f ca="1">I772*(1+Returns!I773)+AE773</f>
        <v>6577260.5922332667</v>
      </c>
      <c r="J773" s="14">
        <f ca="1">J772*(1+Returns!J773)+AF773</f>
        <v>0</v>
      </c>
      <c r="K773" s="14">
        <f ca="1">K772*(1+Returns!K773)+AG773</f>
        <v>0</v>
      </c>
      <c r="L773" s="14">
        <f ca="1">L772*(1+Returns!L773)+AH773</f>
        <v>26300207.607175734</v>
      </c>
      <c r="M773" s="14">
        <f ca="1">M772*(1+Returns!M773)+AI773</f>
        <v>26304229.596511837</v>
      </c>
      <c r="N773" s="14">
        <f ca="1">N772*(1+Returns!N773)+AJ773-R773-T773</f>
        <v>48566978.358741678</v>
      </c>
      <c r="O773" s="17">
        <f ca="1">(Assumptions!$B$16 / 252)*F772</f>
        <v>4203.4890437424774</v>
      </c>
      <c r="P773" s="17">
        <f t="shared" ref="P773:P836" ca="1" si="171">P772+O773-IF(Q773=1,P772,0)</f>
        <v>58434.954217293482</v>
      </c>
      <c r="Q773" s="16">
        <f t="shared" ref="Q773:Q836" si="172">IF(DAY(C773)&lt;DAY(C772),1,0)</f>
        <v>0</v>
      </c>
      <c r="R773" s="17">
        <f t="shared" ref="R773:R836" si="173">IF(Q773=1,P772,0)</f>
        <v>0</v>
      </c>
      <c r="S773" s="19">
        <f t="shared" ref="S773:S836" si="174">IF(AND(DAY(C773)&lt;DAY(C772),OR(MONTH(C773)=7,MONTH(C773)=1)),1,0)</f>
        <v>0</v>
      </c>
      <c r="T773" s="20">
        <f ca="1">IF(AND(S773=1,F772&gt;D772),[1]Assumptions!$B$19*(F772-D772),0)</f>
        <v>0</v>
      </c>
      <c r="U773" s="21">
        <f ca="1">OFFSET(Assumptions!$B$6,U$1-1,0)*$E773</f>
        <v>10596039.249880863</v>
      </c>
      <c r="V773" s="21">
        <f ca="1">OFFSET(Assumptions!$B$6,V$1-1,0)*$E773</f>
        <v>13245049.062351078</v>
      </c>
      <c r="W773" s="21">
        <f ca="1">OFFSET(Assumptions!$B$6,W$1-1,0)*$E773</f>
        <v>6622524.5311755389</v>
      </c>
      <c r="X773" s="21">
        <f ca="1">OFFSET(Assumptions!$B$6,X$1-1,0)*$E773</f>
        <v>0</v>
      </c>
      <c r="Y773" s="21">
        <f ca="1">OFFSET(Assumptions!$B$6,Y$1-1,0)*$E773</f>
        <v>0</v>
      </c>
      <c r="Z773" s="21">
        <f ca="1">OFFSET(Assumptions!$B$6,Z$1-1,0)*$E773</f>
        <v>26490098.124702156</v>
      </c>
      <c r="AA773" s="21">
        <f ca="1">OFFSET(Assumptions!$B$6,AA$1-1,0)*$E773</f>
        <v>26490098.124702156</v>
      </c>
      <c r="AB773" s="21">
        <f ca="1">OFFSET(Assumptions!$B$6,AB$1-1,0)*$E773</f>
        <v>49006681.530698985</v>
      </c>
      <c r="AC773" s="24">
        <f t="shared" si="164"/>
        <v>0</v>
      </c>
      <c r="AD773" s="24">
        <f t="shared" si="166"/>
        <v>0</v>
      </c>
      <c r="AE773" s="24">
        <f t="shared" si="166"/>
        <v>0</v>
      </c>
      <c r="AF773" s="24">
        <f t="shared" si="166"/>
        <v>0</v>
      </c>
      <c r="AG773" s="24">
        <f t="shared" si="166"/>
        <v>0</v>
      </c>
      <c r="AH773" s="24">
        <f t="shared" si="166"/>
        <v>0</v>
      </c>
      <c r="AI773" s="24">
        <f t="shared" si="166"/>
        <v>0</v>
      </c>
      <c r="AJ773" s="24">
        <f t="shared" ref="AJ773:AJ836" si="175">-SUM(AC773:AI773)</f>
        <v>0</v>
      </c>
      <c r="AK773" s="26">
        <f t="shared" ref="AK773:AK836" ca="1" si="176">F773/F772-1</f>
        <v>-1.3480266911325423E-4</v>
      </c>
      <c r="AL773" s="34">
        <f t="shared" ca="1" si="165"/>
        <v>0.32392055669292996</v>
      </c>
    </row>
    <row r="774" spans="1:38" x14ac:dyDescent="0.25">
      <c r="A774" s="4">
        <f t="shared" si="167"/>
        <v>3</v>
      </c>
      <c r="B774" s="4">
        <f t="shared" si="168"/>
        <v>2015</v>
      </c>
      <c r="C774" s="9">
        <v>42083</v>
      </c>
      <c r="D774" s="12">
        <f ca="1">(1+Returns!E774)*D773</f>
        <v>130866081.33776012</v>
      </c>
      <c r="E774" s="12">
        <f t="shared" ca="1" si="169"/>
        <v>132665125.98418152</v>
      </c>
      <c r="F774" s="12">
        <f t="shared" ca="1" si="170"/>
        <v>132602488.10756204</v>
      </c>
      <c r="G774" s="14">
        <f ca="1">G773*(1+Returns!G774)+AC774</f>
        <v>11707096.654366579</v>
      </c>
      <c r="H774" s="14">
        <f ca="1">H773*(1+Returns!H774)+AD774</f>
        <v>13156992.00033398</v>
      </c>
      <c r="I774" s="14">
        <f ca="1">I773*(1+Returns!I774)+AE774</f>
        <v>6580649.2637735642</v>
      </c>
      <c r="J774" s="14">
        <f ca="1">J773*(1+Returns!J774)+AF774</f>
        <v>0</v>
      </c>
      <c r="K774" s="14">
        <f ca="1">K773*(1+Returns!K774)+AG774</f>
        <v>0</v>
      </c>
      <c r="L774" s="14">
        <f ca="1">L773*(1+Returns!L774)+AH774</f>
        <v>26313120.264717426</v>
      </c>
      <c r="M774" s="14">
        <f ca="1">M773*(1+Returns!M774)+AI774</f>
        <v>26317434.515960883</v>
      </c>
      <c r="N774" s="14">
        <f ca="1">N773*(1+Returns!N774)+AJ774-R774-T774</f>
        <v>48589833.285029083</v>
      </c>
      <c r="O774" s="17">
        <f ca="1">(Assumptions!$B$16 / 252)*F773</f>
        <v>4202.9224021997925</v>
      </c>
      <c r="P774" s="17">
        <f t="shared" ca="1" si="171"/>
        <v>62637.876619493276</v>
      </c>
      <c r="Q774" s="16">
        <f t="shared" si="172"/>
        <v>0</v>
      </c>
      <c r="R774" s="17">
        <f t="shared" si="173"/>
        <v>0</v>
      </c>
      <c r="S774" s="19">
        <f t="shared" si="174"/>
        <v>0</v>
      </c>
      <c r="T774" s="20">
        <f ca="1">IF(AND(S774=1,F773&gt;D773),[1]Assumptions!$B$19*(F773-D773),0)</f>
        <v>0</v>
      </c>
      <c r="U774" s="21">
        <f ca="1">OFFSET(Assumptions!$B$6,U$1-1,0)*$E774</f>
        <v>10613210.078734523</v>
      </c>
      <c r="V774" s="21">
        <f ca="1">OFFSET(Assumptions!$B$6,V$1-1,0)*$E774</f>
        <v>13266512.598418154</v>
      </c>
      <c r="W774" s="21">
        <f ca="1">OFFSET(Assumptions!$B$6,W$1-1,0)*$E774</f>
        <v>6633256.2992090769</v>
      </c>
      <c r="X774" s="21">
        <f ca="1">OFFSET(Assumptions!$B$6,X$1-1,0)*$E774</f>
        <v>0</v>
      </c>
      <c r="Y774" s="21">
        <f ca="1">OFFSET(Assumptions!$B$6,Y$1-1,0)*$E774</f>
        <v>0</v>
      </c>
      <c r="Z774" s="21">
        <f ca="1">OFFSET(Assumptions!$B$6,Z$1-1,0)*$E774</f>
        <v>26533025.196836308</v>
      </c>
      <c r="AA774" s="21">
        <f ca="1">OFFSET(Assumptions!$B$6,AA$1-1,0)*$E774</f>
        <v>26533025.196836308</v>
      </c>
      <c r="AB774" s="21">
        <f ca="1">OFFSET(Assumptions!$B$6,AB$1-1,0)*$E774</f>
        <v>49086096.614147164</v>
      </c>
      <c r="AC774" s="24">
        <f t="shared" ref="AC774:AC837" si="177">IF(Q774=1,U773-G773,0)</f>
        <v>0</v>
      </c>
      <c r="AD774" s="24">
        <f t="shared" si="166"/>
        <v>0</v>
      </c>
      <c r="AE774" s="24">
        <f t="shared" si="166"/>
        <v>0</v>
      </c>
      <c r="AF774" s="24">
        <f t="shared" si="166"/>
        <v>0</v>
      </c>
      <c r="AG774" s="24">
        <f t="shared" si="166"/>
        <v>0</v>
      </c>
      <c r="AH774" s="24">
        <f t="shared" si="166"/>
        <v>0</v>
      </c>
      <c r="AI774" s="24">
        <f t="shared" si="166"/>
        <v>0</v>
      </c>
      <c r="AJ774" s="24">
        <f t="shared" si="175"/>
        <v>0</v>
      </c>
      <c r="AK774" s="26">
        <f t="shared" ca="1" si="176"/>
        <v>1.5894642409224335E-3</v>
      </c>
      <c r="AL774" s="34">
        <f t="shared" ref="AL774:AL837" ca="1" si="178">(1+AK774)*(1+AL773)-1</f>
        <v>0.32602488107561545</v>
      </c>
    </row>
    <row r="775" spans="1:38" x14ac:dyDescent="0.25">
      <c r="A775" s="4">
        <f t="shared" si="167"/>
        <v>3</v>
      </c>
      <c r="B775" s="4">
        <f t="shared" si="168"/>
        <v>2015</v>
      </c>
      <c r="C775" s="9">
        <v>42086</v>
      </c>
      <c r="D775" s="12">
        <f ca="1">(1+Returns!E775)*D774</f>
        <v>130927723.18805264</v>
      </c>
      <c r="E775" s="12">
        <f t="shared" ca="1" si="169"/>
        <v>132619766.74369168</v>
      </c>
      <c r="F775" s="12">
        <f t="shared" ca="1" si="170"/>
        <v>132552919.26427512</v>
      </c>
      <c r="G775" s="14">
        <f ca="1">G774*(1+Returns!G775)+AC775</f>
        <v>11602861.986915976</v>
      </c>
      <c r="H775" s="14">
        <f ca="1">H774*(1+Returns!H775)+AD775</f>
        <v>13163480.782678992</v>
      </c>
      <c r="I775" s="14">
        <f ca="1">I774*(1+Returns!I775)+AE775</f>
        <v>6584039.681191898</v>
      </c>
      <c r="J775" s="14">
        <f ca="1">J774*(1+Returns!J775)+AF775</f>
        <v>0</v>
      </c>
      <c r="K775" s="14">
        <f ca="1">K774*(1+Returns!K775)+AG775</f>
        <v>0</v>
      </c>
      <c r="L775" s="14">
        <f ca="1">L774*(1+Returns!L775)+AH775</f>
        <v>26326039.262008496</v>
      </c>
      <c r="M775" s="14">
        <f ca="1">M774*(1+Returns!M775)+AI775</f>
        <v>26330646.064377982</v>
      </c>
      <c r="N775" s="14">
        <f ca="1">N774*(1+Returns!N775)+AJ775-R775-T775</f>
        <v>48612698.966518335</v>
      </c>
      <c r="O775" s="17">
        <f ca="1">(Assumptions!$B$16 / 252)*F774</f>
        <v>4209.6027970654613</v>
      </c>
      <c r="P775" s="17">
        <f t="shared" ca="1" si="171"/>
        <v>66847.479416558737</v>
      </c>
      <c r="Q775" s="16">
        <f t="shared" si="172"/>
        <v>0</v>
      </c>
      <c r="R775" s="17">
        <f t="shared" si="173"/>
        <v>0</v>
      </c>
      <c r="S775" s="19">
        <f t="shared" si="174"/>
        <v>0</v>
      </c>
      <c r="T775" s="20">
        <f ca="1">IF(AND(S775=1,F774&gt;D774),[1]Assumptions!$B$19*(F774-D774),0)</f>
        <v>0</v>
      </c>
      <c r="U775" s="21">
        <f ca="1">OFFSET(Assumptions!$B$6,U$1-1,0)*$E775</f>
        <v>10609581.339495335</v>
      </c>
      <c r="V775" s="21">
        <f ca="1">OFFSET(Assumptions!$B$6,V$1-1,0)*$E775</f>
        <v>13261976.674369169</v>
      </c>
      <c r="W775" s="21">
        <f ca="1">OFFSET(Assumptions!$B$6,W$1-1,0)*$E775</f>
        <v>6630988.3371845847</v>
      </c>
      <c r="X775" s="21">
        <f ca="1">OFFSET(Assumptions!$B$6,X$1-1,0)*$E775</f>
        <v>0</v>
      </c>
      <c r="Y775" s="21">
        <f ca="1">OFFSET(Assumptions!$B$6,Y$1-1,0)*$E775</f>
        <v>0</v>
      </c>
      <c r="Z775" s="21">
        <f ca="1">OFFSET(Assumptions!$B$6,Z$1-1,0)*$E775</f>
        <v>26523953.348738339</v>
      </c>
      <c r="AA775" s="21">
        <f ca="1">OFFSET(Assumptions!$B$6,AA$1-1,0)*$E775</f>
        <v>26523953.348738339</v>
      </c>
      <c r="AB775" s="21">
        <f ca="1">OFFSET(Assumptions!$B$6,AB$1-1,0)*$E775</f>
        <v>49069313.695165925</v>
      </c>
      <c r="AC775" s="24">
        <f t="shared" si="177"/>
        <v>0</v>
      </c>
      <c r="AD775" s="24">
        <f t="shared" si="166"/>
        <v>0</v>
      </c>
      <c r="AE775" s="24">
        <f t="shared" si="166"/>
        <v>0</v>
      </c>
      <c r="AF775" s="24">
        <f t="shared" si="166"/>
        <v>0</v>
      </c>
      <c r="AG775" s="24">
        <f t="shared" si="166"/>
        <v>0</v>
      </c>
      <c r="AH775" s="24">
        <f t="shared" si="166"/>
        <v>0</v>
      </c>
      <c r="AI775" s="24">
        <f t="shared" si="166"/>
        <v>0</v>
      </c>
      <c r="AJ775" s="24">
        <f t="shared" si="175"/>
        <v>0</v>
      </c>
      <c r="AK775" s="26">
        <f t="shared" ca="1" si="176"/>
        <v>-3.7381533328928462E-4</v>
      </c>
      <c r="AL775" s="34">
        <f t="shared" ca="1" si="178"/>
        <v>0.32552919264274638</v>
      </c>
    </row>
    <row r="776" spans="1:38" x14ac:dyDescent="0.25">
      <c r="A776" s="4">
        <f t="shared" si="167"/>
        <v>3</v>
      </c>
      <c r="B776" s="4">
        <f t="shared" si="168"/>
        <v>2015</v>
      </c>
      <c r="C776" s="9">
        <v>42087</v>
      </c>
      <c r="D776" s="12">
        <f ca="1">(1+Returns!E776)*D775</f>
        <v>130989439.89820902</v>
      </c>
      <c r="E776" s="12">
        <f t="shared" ca="1" si="169"/>
        <v>132644113.10715832</v>
      </c>
      <c r="F776" s="12">
        <f t="shared" ca="1" si="170"/>
        <v>132573057.59855877</v>
      </c>
      <c r="G776" s="14">
        <f ca="1">G775*(1+Returns!G776)+AC776</f>
        <v>11568260.558942504</v>
      </c>
      <c r="H776" s="14">
        <f ca="1">H775*(1+Returns!H776)+AD776</f>
        <v>13169977.575930646</v>
      </c>
      <c r="I776" s="14">
        <f ca="1">I775*(1+Returns!I776)+AE776</f>
        <v>6587434.3522927836</v>
      </c>
      <c r="J776" s="14">
        <f ca="1">J775*(1+Returns!J776)+AF776</f>
        <v>0</v>
      </c>
      <c r="K776" s="14">
        <f ca="1">K775*(1+Returns!K776)+AG776</f>
        <v>0</v>
      </c>
      <c r="L776" s="14">
        <f ca="1">L775*(1+Returns!L776)+AH776</f>
        <v>26338974.182841774</v>
      </c>
      <c r="M776" s="14">
        <f ca="1">M775*(1+Returns!M776)+AI776</f>
        <v>26343874.029554378</v>
      </c>
      <c r="N776" s="14">
        <f ca="1">N775*(1+Returns!N776)+AJ776-R776-T776</f>
        <v>48635592.407596231</v>
      </c>
      <c r="O776" s="17">
        <f ca="1">(Assumptions!$B$16 / 252)*F775</f>
        <v>4208.029182992861</v>
      </c>
      <c r="P776" s="17">
        <f t="shared" ca="1" si="171"/>
        <v>71055.508599551598</v>
      </c>
      <c r="Q776" s="16">
        <f t="shared" si="172"/>
        <v>0</v>
      </c>
      <c r="R776" s="17">
        <f t="shared" si="173"/>
        <v>0</v>
      </c>
      <c r="S776" s="19">
        <f t="shared" si="174"/>
        <v>0</v>
      </c>
      <c r="T776" s="20">
        <f ca="1">IF(AND(S776=1,F775&gt;D775),[1]Assumptions!$B$19*(F775-D775),0)</f>
        <v>0</v>
      </c>
      <c r="U776" s="21">
        <f ca="1">OFFSET(Assumptions!$B$6,U$1-1,0)*$E776</f>
        <v>10611529.048572665</v>
      </c>
      <c r="V776" s="21">
        <f ca="1">OFFSET(Assumptions!$B$6,V$1-1,0)*$E776</f>
        <v>13264411.310715832</v>
      </c>
      <c r="W776" s="21">
        <f ca="1">OFFSET(Assumptions!$B$6,W$1-1,0)*$E776</f>
        <v>6632205.6553579159</v>
      </c>
      <c r="X776" s="21">
        <f ca="1">OFFSET(Assumptions!$B$6,X$1-1,0)*$E776</f>
        <v>0</v>
      </c>
      <c r="Y776" s="21">
        <f ca="1">OFFSET(Assumptions!$B$6,Y$1-1,0)*$E776</f>
        <v>0</v>
      </c>
      <c r="Z776" s="21">
        <f ca="1">OFFSET(Assumptions!$B$6,Z$1-1,0)*$E776</f>
        <v>26528822.621431664</v>
      </c>
      <c r="AA776" s="21">
        <f ca="1">OFFSET(Assumptions!$B$6,AA$1-1,0)*$E776</f>
        <v>26528822.621431664</v>
      </c>
      <c r="AB776" s="21">
        <f ca="1">OFFSET(Assumptions!$B$6,AB$1-1,0)*$E776</f>
        <v>49078321.84964858</v>
      </c>
      <c r="AC776" s="24">
        <f t="shared" si="177"/>
        <v>0</v>
      </c>
      <c r="AD776" s="24">
        <f t="shared" si="166"/>
        <v>0</v>
      </c>
      <c r="AE776" s="24">
        <f t="shared" si="166"/>
        <v>0</v>
      </c>
      <c r="AF776" s="24">
        <f t="shared" si="166"/>
        <v>0</v>
      </c>
      <c r="AG776" s="24">
        <f t="shared" si="166"/>
        <v>0</v>
      </c>
      <c r="AH776" s="24">
        <f t="shared" si="166"/>
        <v>0</v>
      </c>
      <c r="AI776" s="24">
        <f t="shared" si="166"/>
        <v>0</v>
      </c>
      <c r="AJ776" s="24">
        <f t="shared" si="175"/>
        <v>0</v>
      </c>
      <c r="AK776" s="26">
        <f t="shared" ca="1" si="176"/>
        <v>1.5192675042863257E-4</v>
      </c>
      <c r="AL776" s="34">
        <f t="shared" ca="1" si="178"/>
        <v>0.32573057598558286</v>
      </c>
    </row>
    <row r="777" spans="1:38" x14ac:dyDescent="0.25">
      <c r="A777" s="4">
        <f t="shared" si="167"/>
        <v>3</v>
      </c>
      <c r="B777" s="4">
        <f t="shared" si="168"/>
        <v>2015</v>
      </c>
      <c r="C777" s="9">
        <v>42088</v>
      </c>
      <c r="D777" s="12">
        <f ca="1">(1+Returns!E777)*D776</f>
        <v>131051185.70038824</v>
      </c>
      <c r="E777" s="12">
        <f t="shared" ca="1" si="169"/>
        <v>132625916.83920112</v>
      </c>
      <c r="F777" s="12">
        <f t="shared" ca="1" si="170"/>
        <v>132550652.66210638</v>
      </c>
      <c r="G777" s="14">
        <f ca="1">G776*(1+Returns!G777)+AC777</f>
        <v>11491087.760640366</v>
      </c>
      <c r="H777" s="14">
        <f ca="1">H776*(1+Returns!H777)+AD777</f>
        <v>13176477.57565354</v>
      </c>
      <c r="I777" s="14">
        <f ca="1">I776*(1+Returns!I777)+AE777</f>
        <v>6590830.7736552777</v>
      </c>
      <c r="J777" s="14">
        <f ca="1">J776*(1+Returns!J777)+AF777</f>
        <v>0</v>
      </c>
      <c r="K777" s="14">
        <f ca="1">K776*(1+Returns!K777)+AG777</f>
        <v>0</v>
      </c>
      <c r="L777" s="14">
        <f ca="1">L776*(1+Returns!L777)+AH777</f>
        <v>26351915.459062405</v>
      </c>
      <c r="M777" s="14">
        <f ca="1">M776*(1+Returns!M777)+AI777</f>
        <v>26357108.640183464</v>
      </c>
      <c r="N777" s="14">
        <f ca="1">N776*(1+Returns!N777)+AJ777-R777-T777</f>
        <v>48658496.630006075</v>
      </c>
      <c r="O777" s="17">
        <f ca="1">(Assumptions!$B$16 / 252)*F776</f>
        <v>4208.6684951923417</v>
      </c>
      <c r="P777" s="17">
        <f t="shared" ca="1" si="171"/>
        <v>75264.177094743936</v>
      </c>
      <c r="Q777" s="16">
        <f t="shared" si="172"/>
        <v>0</v>
      </c>
      <c r="R777" s="17">
        <f t="shared" si="173"/>
        <v>0</v>
      </c>
      <c r="S777" s="19">
        <f t="shared" si="174"/>
        <v>0</v>
      </c>
      <c r="T777" s="20">
        <f ca="1">IF(AND(S777=1,F776&gt;D776),[1]Assumptions!$B$19*(F776-D776),0)</f>
        <v>0</v>
      </c>
      <c r="U777" s="21">
        <f ca="1">OFFSET(Assumptions!$B$6,U$1-1,0)*$E777</f>
        <v>10610073.34713609</v>
      </c>
      <c r="V777" s="21">
        <f ca="1">OFFSET(Assumptions!$B$6,V$1-1,0)*$E777</f>
        <v>13262591.683920113</v>
      </c>
      <c r="W777" s="21">
        <f ca="1">OFFSET(Assumptions!$B$6,W$1-1,0)*$E777</f>
        <v>6631295.8419600567</v>
      </c>
      <c r="X777" s="21">
        <f ca="1">OFFSET(Assumptions!$B$6,X$1-1,0)*$E777</f>
        <v>0</v>
      </c>
      <c r="Y777" s="21">
        <f ca="1">OFFSET(Assumptions!$B$6,Y$1-1,0)*$E777</f>
        <v>0</v>
      </c>
      <c r="Z777" s="21">
        <f ca="1">OFFSET(Assumptions!$B$6,Z$1-1,0)*$E777</f>
        <v>26525183.367840227</v>
      </c>
      <c r="AA777" s="21">
        <f ca="1">OFFSET(Assumptions!$B$6,AA$1-1,0)*$E777</f>
        <v>26525183.367840227</v>
      </c>
      <c r="AB777" s="21">
        <f ca="1">OFFSET(Assumptions!$B$6,AB$1-1,0)*$E777</f>
        <v>49071589.230504416</v>
      </c>
      <c r="AC777" s="24">
        <f t="shared" si="177"/>
        <v>0</v>
      </c>
      <c r="AD777" s="24">
        <f t="shared" si="166"/>
        <v>0</v>
      </c>
      <c r="AE777" s="24">
        <f t="shared" si="166"/>
        <v>0</v>
      </c>
      <c r="AF777" s="24">
        <f t="shared" si="166"/>
        <v>0</v>
      </c>
      <c r="AG777" s="24">
        <f t="shared" si="166"/>
        <v>0</v>
      </c>
      <c r="AH777" s="24">
        <f t="shared" si="166"/>
        <v>0</v>
      </c>
      <c r="AI777" s="24">
        <f t="shared" si="166"/>
        <v>0</v>
      </c>
      <c r="AJ777" s="24">
        <f t="shared" si="175"/>
        <v>0</v>
      </c>
      <c r="AK777" s="26">
        <f t="shared" ca="1" si="176"/>
        <v>-1.6900067674563424E-4</v>
      </c>
      <c r="AL777" s="34">
        <f t="shared" ca="1" si="178"/>
        <v>0.32550652662105883</v>
      </c>
    </row>
    <row r="778" spans="1:38" x14ac:dyDescent="0.25">
      <c r="A778" s="4">
        <f t="shared" si="167"/>
        <v>3</v>
      </c>
      <c r="B778" s="4">
        <f t="shared" si="168"/>
        <v>2015</v>
      </c>
      <c r="C778" s="9">
        <v>42089</v>
      </c>
      <c r="D778" s="12">
        <f ca="1">(1+Returns!E778)*D777</f>
        <v>131112960.6083037</v>
      </c>
      <c r="E778" s="12">
        <f t="shared" ca="1" si="169"/>
        <v>132739654.47973025</v>
      </c>
      <c r="F778" s="12">
        <f t="shared" ca="1" si="170"/>
        <v>132660182.34540814</v>
      </c>
      <c r="G778" s="14">
        <f ca="1">G777*(1+Returns!G778)+AC778</f>
        <v>11545820.117896257</v>
      </c>
      <c r="H778" s="14">
        <f ca="1">H777*(1+Returns!H778)+AD778</f>
        <v>13182980.783430219</v>
      </c>
      <c r="I778" s="14">
        <f ca="1">I777*(1+Returns!I778)+AE778</f>
        <v>6594228.9461817993</v>
      </c>
      <c r="J778" s="14">
        <f ca="1">J777*(1+Returns!J778)+AF778</f>
        <v>0</v>
      </c>
      <c r="K778" s="14">
        <f ca="1">K777*(1+Returns!K778)+AG778</f>
        <v>0</v>
      </c>
      <c r="L778" s="14">
        <f ca="1">L777*(1+Returns!L778)+AH778</f>
        <v>26364863.093793016</v>
      </c>
      <c r="M778" s="14">
        <f ca="1">M777*(1+Returns!M778)+AI778</f>
        <v>26370349.899603773</v>
      </c>
      <c r="N778" s="14">
        <f ca="1">N777*(1+Returns!N778)+AJ778-R778-T778</f>
        <v>48681411.638825178</v>
      </c>
      <c r="O778" s="17">
        <f ca="1">(Assumptions!$B$16 / 252)*F777</f>
        <v>4207.9572273684562</v>
      </c>
      <c r="P778" s="17">
        <f t="shared" ca="1" si="171"/>
        <v>79472.134322112397</v>
      </c>
      <c r="Q778" s="16">
        <f t="shared" si="172"/>
        <v>0</v>
      </c>
      <c r="R778" s="17">
        <f t="shared" si="173"/>
        <v>0</v>
      </c>
      <c r="S778" s="19">
        <f t="shared" si="174"/>
        <v>0</v>
      </c>
      <c r="T778" s="20">
        <f ca="1">IF(AND(S778=1,F777&gt;D777),[1]Assumptions!$B$19*(F777-D777),0)</f>
        <v>0</v>
      </c>
      <c r="U778" s="21">
        <f ca="1">OFFSET(Assumptions!$B$6,U$1-1,0)*$E778</f>
        <v>10619172.35837842</v>
      </c>
      <c r="V778" s="21">
        <f ca="1">OFFSET(Assumptions!$B$6,V$1-1,0)*$E778</f>
        <v>13273965.447973026</v>
      </c>
      <c r="W778" s="21">
        <f ca="1">OFFSET(Assumptions!$B$6,W$1-1,0)*$E778</f>
        <v>6636982.723986513</v>
      </c>
      <c r="X778" s="21">
        <f ca="1">OFFSET(Assumptions!$B$6,X$1-1,0)*$E778</f>
        <v>0</v>
      </c>
      <c r="Y778" s="21">
        <f ca="1">OFFSET(Assumptions!$B$6,Y$1-1,0)*$E778</f>
        <v>0</v>
      </c>
      <c r="Z778" s="21">
        <f ca="1">OFFSET(Assumptions!$B$6,Z$1-1,0)*$E778</f>
        <v>26547930.895946052</v>
      </c>
      <c r="AA778" s="21">
        <f ca="1">OFFSET(Assumptions!$B$6,AA$1-1,0)*$E778</f>
        <v>26547930.895946052</v>
      </c>
      <c r="AB778" s="21">
        <f ca="1">OFFSET(Assumptions!$B$6,AB$1-1,0)*$E778</f>
        <v>49113672.157500193</v>
      </c>
      <c r="AC778" s="24">
        <f t="shared" si="177"/>
        <v>0</v>
      </c>
      <c r="AD778" s="24">
        <f t="shared" si="166"/>
        <v>0</v>
      </c>
      <c r="AE778" s="24">
        <f t="shared" si="166"/>
        <v>0</v>
      </c>
      <c r="AF778" s="24">
        <f t="shared" si="166"/>
        <v>0</v>
      </c>
      <c r="AG778" s="24">
        <f t="shared" si="166"/>
        <v>0</v>
      </c>
      <c r="AH778" s="24">
        <f t="shared" si="166"/>
        <v>0</v>
      </c>
      <c r="AI778" s="24">
        <f t="shared" si="166"/>
        <v>0</v>
      </c>
      <c r="AJ778" s="24">
        <f t="shared" si="175"/>
        <v>0</v>
      </c>
      <c r="AK778" s="26">
        <f t="shared" ca="1" si="176"/>
        <v>8.2632322890918708E-4</v>
      </c>
      <c r="AL778" s="34">
        <f t="shared" ca="1" si="178"/>
        <v>0.32660182345407662</v>
      </c>
    </row>
    <row r="779" spans="1:38" x14ac:dyDescent="0.25">
      <c r="A779" s="4">
        <f t="shared" si="167"/>
        <v>3</v>
      </c>
      <c r="B779" s="4">
        <f t="shared" si="168"/>
        <v>2015</v>
      </c>
      <c r="C779" s="9">
        <v>42090</v>
      </c>
      <c r="D779" s="12">
        <f ca="1">(1+Returns!E779)*D778</f>
        <v>131174764.63567524</v>
      </c>
      <c r="E779" s="12">
        <f t="shared" ca="1" si="169"/>
        <v>132869420.21702237</v>
      </c>
      <c r="F779" s="12">
        <f t="shared" ca="1" si="170"/>
        <v>132785736.64834009</v>
      </c>
      <c r="G779" s="14">
        <f ca="1">G778*(1+Returns!G779)+AC779</f>
        <v>11616551.804956594</v>
      </c>
      <c r="H779" s="14">
        <f ca="1">H778*(1+Returns!H779)+AD779</f>
        <v>13189487.200844007</v>
      </c>
      <c r="I779" s="14">
        <f ca="1">I778*(1+Returns!I779)+AE779</f>
        <v>6597628.870775233</v>
      </c>
      <c r="J779" s="14">
        <f ca="1">J778*(1+Returns!J779)+AF779</f>
        <v>0</v>
      </c>
      <c r="K779" s="14">
        <f ca="1">K778*(1+Returns!K779)+AG779</f>
        <v>0</v>
      </c>
      <c r="L779" s="14">
        <f ca="1">L778*(1+Returns!L779)+AH779</f>
        <v>26377817.09015777</v>
      </c>
      <c r="M779" s="14">
        <f ca="1">M778*(1+Returns!M779)+AI779</f>
        <v>26383597.811155524</v>
      </c>
      <c r="N779" s="14">
        <f ca="1">N778*(1+Returns!N779)+AJ779-R779-T779</f>
        <v>48704337.439133242</v>
      </c>
      <c r="O779" s="17">
        <f ca="1">(Assumptions!$B$16 / 252)*F778</f>
        <v>4211.4343601716864</v>
      </c>
      <c r="P779" s="17">
        <f t="shared" ca="1" si="171"/>
        <v>83683.56868228408</v>
      </c>
      <c r="Q779" s="16">
        <f t="shared" si="172"/>
        <v>0</v>
      </c>
      <c r="R779" s="17">
        <f t="shared" si="173"/>
        <v>0</v>
      </c>
      <c r="S779" s="19">
        <f t="shared" si="174"/>
        <v>0</v>
      </c>
      <c r="T779" s="20">
        <f ca="1">IF(AND(S779=1,F778&gt;D778),[1]Assumptions!$B$19*(F778-D778),0)</f>
        <v>0</v>
      </c>
      <c r="U779" s="21">
        <f ca="1">OFFSET(Assumptions!$B$6,U$1-1,0)*$E779</f>
        <v>10629553.61736179</v>
      </c>
      <c r="V779" s="21">
        <f ca="1">OFFSET(Assumptions!$B$6,V$1-1,0)*$E779</f>
        <v>13286942.021702237</v>
      </c>
      <c r="W779" s="21">
        <f ca="1">OFFSET(Assumptions!$B$6,W$1-1,0)*$E779</f>
        <v>6643471.0108511187</v>
      </c>
      <c r="X779" s="21">
        <f ca="1">OFFSET(Assumptions!$B$6,X$1-1,0)*$E779</f>
        <v>0</v>
      </c>
      <c r="Y779" s="21">
        <f ca="1">OFFSET(Assumptions!$B$6,Y$1-1,0)*$E779</f>
        <v>0</v>
      </c>
      <c r="Z779" s="21">
        <f ca="1">OFFSET(Assumptions!$B$6,Z$1-1,0)*$E779</f>
        <v>26573884.043404475</v>
      </c>
      <c r="AA779" s="21">
        <f ca="1">OFFSET(Assumptions!$B$6,AA$1-1,0)*$E779</f>
        <v>26573884.043404475</v>
      </c>
      <c r="AB779" s="21">
        <f ca="1">OFFSET(Assumptions!$B$6,AB$1-1,0)*$E779</f>
        <v>49161685.480298281</v>
      </c>
      <c r="AC779" s="24">
        <f t="shared" si="177"/>
        <v>0</v>
      </c>
      <c r="AD779" s="24">
        <f t="shared" si="166"/>
        <v>0</v>
      </c>
      <c r="AE779" s="24">
        <f t="shared" si="166"/>
        <v>0</v>
      </c>
      <c r="AF779" s="24">
        <f t="shared" si="166"/>
        <v>0</v>
      </c>
      <c r="AG779" s="24">
        <f t="shared" si="166"/>
        <v>0</v>
      </c>
      <c r="AH779" s="24">
        <f t="shared" si="166"/>
        <v>0</v>
      </c>
      <c r="AI779" s="24">
        <f t="shared" si="166"/>
        <v>0</v>
      </c>
      <c r="AJ779" s="24">
        <f t="shared" si="175"/>
        <v>0</v>
      </c>
      <c r="AK779" s="26">
        <f t="shared" ca="1" si="176"/>
        <v>9.464354768113914E-4</v>
      </c>
      <c r="AL779" s="34">
        <f t="shared" ca="1" si="178"/>
        <v>0.32785736648339614</v>
      </c>
    </row>
    <row r="780" spans="1:38" x14ac:dyDescent="0.25">
      <c r="A780" s="4">
        <f t="shared" si="167"/>
        <v>3</v>
      </c>
      <c r="B780" s="4">
        <f t="shared" si="168"/>
        <v>2015</v>
      </c>
      <c r="C780" s="9">
        <v>42093</v>
      </c>
      <c r="D780" s="12">
        <f ca="1">(1+Returns!E780)*D779</f>
        <v>131236597.7962292</v>
      </c>
      <c r="E780" s="12">
        <f t="shared" ca="1" si="169"/>
        <v>133067226.0813053</v>
      </c>
      <c r="F780" s="12">
        <f t="shared" ca="1" si="170"/>
        <v>132979327.09241195</v>
      </c>
      <c r="G780" s="14">
        <f ca="1">G779*(1+Returns!G780)+AC780</f>
        <v>11755294.838012042</v>
      </c>
      <c r="H780" s="14">
        <f ca="1">H779*(1+Returns!H780)+AD780</f>
        <v>13195996.829479009</v>
      </c>
      <c r="I780" s="14">
        <f ca="1">I779*(1+Returns!I780)+AE780</f>
        <v>6601030.5483389283</v>
      </c>
      <c r="J780" s="14">
        <f ca="1">J779*(1+Returns!J780)+AF780</f>
        <v>0</v>
      </c>
      <c r="K780" s="14">
        <f ca="1">K779*(1+Returns!K780)+AG780</f>
        <v>0</v>
      </c>
      <c r="L780" s="14">
        <f ca="1">L779*(1+Returns!L780)+AH780</f>
        <v>26390777.451282363</v>
      </c>
      <c r="M780" s="14">
        <f ca="1">M779*(1+Returns!M780)+AI780</f>
        <v>26396852.378180604</v>
      </c>
      <c r="N780" s="14">
        <f ca="1">N779*(1+Returns!N780)+AJ780-R780-T780</f>
        <v>48727274.036012359</v>
      </c>
      <c r="O780" s="17">
        <f ca="1">(Assumptions!$B$16 / 252)*F779</f>
        <v>4215.4202110584156</v>
      </c>
      <c r="P780" s="17">
        <f t="shared" ca="1" si="171"/>
        <v>87898.988893342495</v>
      </c>
      <c r="Q780" s="16">
        <f t="shared" si="172"/>
        <v>0</v>
      </c>
      <c r="R780" s="17">
        <f t="shared" si="173"/>
        <v>0</v>
      </c>
      <c r="S780" s="19">
        <f t="shared" si="174"/>
        <v>0</v>
      </c>
      <c r="T780" s="20">
        <f ca="1">IF(AND(S780=1,F779&gt;D779),[1]Assumptions!$B$19*(F779-D779),0)</f>
        <v>0</v>
      </c>
      <c r="U780" s="21">
        <f ca="1">OFFSET(Assumptions!$B$6,U$1-1,0)*$E780</f>
        <v>10645378.086504424</v>
      </c>
      <c r="V780" s="21">
        <f ca="1">OFFSET(Assumptions!$B$6,V$1-1,0)*$E780</f>
        <v>13306722.60813053</v>
      </c>
      <c r="W780" s="21">
        <f ca="1">OFFSET(Assumptions!$B$6,W$1-1,0)*$E780</f>
        <v>6653361.3040652648</v>
      </c>
      <c r="X780" s="21">
        <f ca="1">OFFSET(Assumptions!$B$6,X$1-1,0)*$E780</f>
        <v>0</v>
      </c>
      <c r="Y780" s="21">
        <f ca="1">OFFSET(Assumptions!$B$6,Y$1-1,0)*$E780</f>
        <v>0</v>
      </c>
      <c r="Z780" s="21">
        <f ca="1">OFFSET(Assumptions!$B$6,Z$1-1,0)*$E780</f>
        <v>26613445.216261059</v>
      </c>
      <c r="AA780" s="21">
        <f ca="1">OFFSET(Assumptions!$B$6,AA$1-1,0)*$E780</f>
        <v>26613445.216261059</v>
      </c>
      <c r="AB780" s="21">
        <f ca="1">OFFSET(Assumptions!$B$6,AB$1-1,0)*$E780</f>
        <v>49234873.650082961</v>
      </c>
      <c r="AC780" s="24">
        <f t="shared" si="177"/>
        <v>0</v>
      </c>
      <c r="AD780" s="24">
        <f t="shared" si="166"/>
        <v>0</v>
      </c>
      <c r="AE780" s="24">
        <f t="shared" si="166"/>
        <v>0</v>
      </c>
      <c r="AF780" s="24">
        <f t="shared" si="166"/>
        <v>0</v>
      </c>
      <c r="AG780" s="24">
        <f t="shared" si="166"/>
        <v>0</v>
      </c>
      <c r="AH780" s="24">
        <f t="shared" si="166"/>
        <v>0</v>
      </c>
      <c r="AI780" s="24">
        <f t="shared" si="166"/>
        <v>0</v>
      </c>
      <c r="AJ780" s="24">
        <f t="shared" si="175"/>
        <v>0</v>
      </c>
      <c r="AK780" s="26">
        <f t="shared" ca="1" si="176"/>
        <v>1.4579159551191267E-3</v>
      </c>
      <c r="AL780" s="34">
        <f t="shared" ca="1" si="178"/>
        <v>0.3297932709241147</v>
      </c>
    </row>
    <row r="781" spans="1:38" x14ac:dyDescent="0.25">
      <c r="A781" s="4">
        <f t="shared" si="167"/>
        <v>3</v>
      </c>
      <c r="B781" s="4">
        <f t="shared" si="168"/>
        <v>2015</v>
      </c>
      <c r="C781" s="9">
        <v>42094</v>
      </c>
      <c r="D781" s="12">
        <f ca="1">(1+Returns!E781)*D780</f>
        <v>131298414.17088915</v>
      </c>
      <c r="E781" s="12">
        <f t="shared" ca="1" si="169"/>
        <v>133193226.96279293</v>
      </c>
      <c r="F781" s="12">
        <f t="shared" ca="1" si="170"/>
        <v>133101106.40796015</v>
      </c>
      <c r="G781" s="14">
        <f ca="1">G780*(1+Returns!G781)+AC781</f>
        <v>11822247.881947704</v>
      </c>
      <c r="H781" s="14">
        <f ca="1">H780*(1+Returns!H781)+AD781</f>
        <v>13202504.848276148</v>
      </c>
      <c r="I781" s="14">
        <f ca="1">I780*(1+Returns!I781)+AE781</f>
        <v>6604431.4664023248</v>
      </c>
      <c r="J781" s="14">
        <f ca="1">J780*(1+Returns!J781)+AF781</f>
        <v>0</v>
      </c>
      <c r="K781" s="14">
        <f ca="1">K780*(1+Returns!K781)+AG781</f>
        <v>0</v>
      </c>
      <c r="L781" s="14">
        <f ca="1">L780*(1+Returns!L781)+AH781</f>
        <v>26403734.576054048</v>
      </c>
      <c r="M781" s="14">
        <f ca="1">M780*(1+Returns!M781)+AI781</f>
        <v>26410103.794956882</v>
      </c>
      <c r="N781" s="14">
        <f ca="1">N780*(1+Returns!N781)+AJ781-R781-T781</f>
        <v>48750204.395155832</v>
      </c>
      <c r="O781" s="17">
        <f ca="1">(Assumptions!$B$16 / 252)*F780</f>
        <v>4221.5659394416489</v>
      </c>
      <c r="P781" s="17">
        <f t="shared" ca="1" si="171"/>
        <v>92120.554832784139</v>
      </c>
      <c r="Q781" s="16">
        <f t="shared" si="172"/>
        <v>0</v>
      </c>
      <c r="R781" s="17">
        <f t="shared" si="173"/>
        <v>0</v>
      </c>
      <c r="S781" s="19">
        <f t="shared" si="174"/>
        <v>0</v>
      </c>
      <c r="T781" s="20">
        <f ca="1">IF(AND(S781=1,F780&gt;D780),[1]Assumptions!$B$19*(F780-D780),0)</f>
        <v>0</v>
      </c>
      <c r="U781" s="21">
        <f ca="1">OFFSET(Assumptions!$B$6,U$1-1,0)*$E781</f>
        <v>10655458.157023435</v>
      </c>
      <c r="V781" s="21">
        <f ca="1">OFFSET(Assumptions!$B$6,V$1-1,0)*$E781</f>
        <v>13319322.696279295</v>
      </c>
      <c r="W781" s="21">
        <f ca="1">OFFSET(Assumptions!$B$6,W$1-1,0)*$E781</f>
        <v>6659661.3481396474</v>
      </c>
      <c r="X781" s="21">
        <f ca="1">OFFSET(Assumptions!$B$6,X$1-1,0)*$E781</f>
        <v>0</v>
      </c>
      <c r="Y781" s="21">
        <f ca="1">OFFSET(Assumptions!$B$6,Y$1-1,0)*$E781</f>
        <v>0</v>
      </c>
      <c r="Z781" s="21">
        <f ca="1">OFFSET(Assumptions!$B$6,Z$1-1,0)*$E781</f>
        <v>26638645.39255859</v>
      </c>
      <c r="AA781" s="21">
        <f ca="1">OFFSET(Assumptions!$B$6,AA$1-1,0)*$E781</f>
        <v>26638645.39255859</v>
      </c>
      <c r="AB781" s="21">
        <f ca="1">OFFSET(Assumptions!$B$6,AB$1-1,0)*$E781</f>
        <v>49281493.976233386</v>
      </c>
      <c r="AC781" s="24">
        <f t="shared" si="177"/>
        <v>0</v>
      </c>
      <c r="AD781" s="24">
        <f t="shared" si="166"/>
        <v>0</v>
      </c>
      <c r="AE781" s="24">
        <f t="shared" si="166"/>
        <v>0</v>
      </c>
      <c r="AF781" s="24">
        <f t="shared" si="166"/>
        <v>0</v>
      </c>
      <c r="AG781" s="24">
        <f t="shared" si="166"/>
        <v>0</v>
      </c>
      <c r="AH781" s="24">
        <f t="shared" si="166"/>
        <v>0</v>
      </c>
      <c r="AI781" s="24">
        <f t="shared" si="166"/>
        <v>0</v>
      </c>
      <c r="AJ781" s="24">
        <f t="shared" si="175"/>
        <v>0</v>
      </c>
      <c r="AK781" s="26">
        <f t="shared" ca="1" si="176"/>
        <v>9.1577629554073781E-4</v>
      </c>
      <c r="AL781" s="34">
        <f t="shared" ca="1" si="178"/>
        <v>0.33101106407959668</v>
      </c>
    </row>
    <row r="782" spans="1:38" x14ac:dyDescent="0.25">
      <c r="A782" s="4">
        <f t="shared" si="167"/>
        <v>4</v>
      </c>
      <c r="B782" s="4">
        <f t="shared" si="168"/>
        <v>2015</v>
      </c>
      <c r="C782" s="9">
        <v>42095</v>
      </c>
      <c r="D782" s="12">
        <f ca="1">(1+Returns!E782)*D781</f>
        <v>131360259.66291606</v>
      </c>
      <c r="E782" s="12">
        <f t="shared" ca="1" si="169"/>
        <v>133159266.80650979</v>
      </c>
      <c r="F782" s="12">
        <f t="shared" ca="1" si="170"/>
        <v>133155041.37456033</v>
      </c>
      <c r="G782" s="14">
        <f ca="1">G781*(1+Returns!G782)+AC782</f>
        <v>10654541.951609343</v>
      </c>
      <c r="H782" s="14">
        <f ca="1">H781*(1+Returns!H782)+AD782</f>
        <v>13325833.924709568</v>
      </c>
      <c r="I782" s="14">
        <f ca="1">I781*(1+Returns!I782)+AE782</f>
        <v>6663064.0183906136</v>
      </c>
      <c r="J782" s="14">
        <f ca="1">J781*(1+Returns!J782)+AF782</f>
        <v>0</v>
      </c>
      <c r="K782" s="14">
        <f ca="1">K781*(1+Returns!K782)+AG782</f>
        <v>0</v>
      </c>
      <c r="L782" s="14">
        <f ca="1">L781*(1+Returns!L782)+AH782</f>
        <v>26651608.878911804</v>
      </c>
      <c r="M782" s="14">
        <f ca="1">M781*(1+Returns!M782)+AI782</f>
        <v>26651903.461644925</v>
      </c>
      <c r="N782" s="14">
        <f ca="1">N781*(1+Returns!N782)+AJ782-R782-T782</f>
        <v>49212314.571243539</v>
      </c>
      <c r="O782" s="17">
        <f ca="1">(Assumptions!$B$16 / 252)*F781</f>
        <v>4225.4319494590518</v>
      </c>
      <c r="P782" s="17">
        <f t="shared" ca="1" si="171"/>
        <v>4225.4319494590454</v>
      </c>
      <c r="Q782" s="16">
        <f t="shared" si="172"/>
        <v>1</v>
      </c>
      <c r="R782" s="17">
        <f t="shared" ca="1" si="173"/>
        <v>92120.554832784139</v>
      </c>
      <c r="S782" s="19">
        <f t="shared" si="174"/>
        <v>0</v>
      </c>
      <c r="T782" s="20">
        <f ca="1">IF(AND(S782=1,F781&gt;D781),[1]Assumptions!$B$19*(F781-D781),0)</f>
        <v>0</v>
      </c>
      <c r="U782" s="21">
        <f ca="1">OFFSET(Assumptions!$B$6,U$1-1,0)*$E782</f>
        <v>10652741.344520783</v>
      </c>
      <c r="V782" s="21">
        <f ca="1">OFFSET(Assumptions!$B$6,V$1-1,0)*$E782</f>
        <v>13315926.680650979</v>
      </c>
      <c r="W782" s="21">
        <f ca="1">OFFSET(Assumptions!$B$6,W$1-1,0)*$E782</f>
        <v>6657963.3403254896</v>
      </c>
      <c r="X782" s="21">
        <f ca="1">OFFSET(Assumptions!$B$6,X$1-1,0)*$E782</f>
        <v>0</v>
      </c>
      <c r="Y782" s="21">
        <f ca="1">OFFSET(Assumptions!$B$6,Y$1-1,0)*$E782</f>
        <v>0</v>
      </c>
      <c r="Z782" s="21">
        <f ca="1">OFFSET(Assumptions!$B$6,Z$1-1,0)*$E782</f>
        <v>26631853.361301959</v>
      </c>
      <c r="AA782" s="21">
        <f ca="1">OFFSET(Assumptions!$B$6,AA$1-1,0)*$E782</f>
        <v>26631853.361301959</v>
      </c>
      <c r="AB782" s="21">
        <f ca="1">OFFSET(Assumptions!$B$6,AB$1-1,0)*$E782</f>
        <v>49268928.718408622</v>
      </c>
      <c r="AC782" s="24">
        <f t="shared" ca="1" si="177"/>
        <v>-1166789.7249242682</v>
      </c>
      <c r="AD782" s="24">
        <f t="shared" ca="1" si="166"/>
        <v>116817.84800314717</v>
      </c>
      <c r="AE782" s="24">
        <f t="shared" ca="1" si="166"/>
        <v>55229.881737322547</v>
      </c>
      <c r="AF782" s="24">
        <f t="shared" ca="1" si="166"/>
        <v>0</v>
      </c>
      <c r="AG782" s="24">
        <f t="shared" ca="1" si="166"/>
        <v>0</v>
      </c>
      <c r="AH782" s="24">
        <f t="shared" ca="1" si="166"/>
        <v>234910.81650454178</v>
      </c>
      <c r="AI782" s="24">
        <f t="shared" ca="1" si="166"/>
        <v>228541.59760170802</v>
      </c>
      <c r="AJ782" s="24">
        <f t="shared" ca="1" si="175"/>
        <v>531289.58107754868</v>
      </c>
      <c r="AK782" s="26">
        <f t="shared" ca="1" si="176"/>
        <v>4.0521801851034489E-4</v>
      </c>
      <c r="AL782" s="34">
        <f t="shared" ca="1" si="178"/>
        <v>0.33155041374559846</v>
      </c>
    </row>
    <row r="783" spans="1:38" x14ac:dyDescent="0.25">
      <c r="A783" s="4">
        <f t="shared" si="167"/>
        <v>4</v>
      </c>
      <c r="B783" s="4">
        <f t="shared" si="168"/>
        <v>2015</v>
      </c>
      <c r="C783" s="9">
        <v>42096</v>
      </c>
      <c r="D783" s="12">
        <f ca="1">(1+Returns!E783)*D782</f>
        <v>131422134.28602508</v>
      </c>
      <c r="E783" s="12">
        <f t="shared" ca="1" si="169"/>
        <v>133398444.378171</v>
      </c>
      <c r="F783" s="12">
        <f t="shared" ca="1" si="170"/>
        <v>133389991.80205092</v>
      </c>
      <c r="G783" s="14">
        <f ca="1">G782*(1+Returns!G783)+AC783</f>
        <v>10834091.340675052</v>
      </c>
      <c r="H783" s="14">
        <f ca="1">H782*(1+Returns!H783)+AD783</f>
        <v>13332405.976733392</v>
      </c>
      <c r="I783" s="14">
        <f ca="1">I782*(1+Returns!I783)+AE783</f>
        <v>6666496.8967285892</v>
      </c>
      <c r="J783" s="14">
        <f ca="1">J782*(1+Returns!J783)+AF783</f>
        <v>0</v>
      </c>
      <c r="K783" s="14">
        <f ca="1">K782*(1+Returns!K783)+AG783</f>
        <v>0</v>
      </c>
      <c r="L783" s="14">
        <f ca="1">L782*(1+Returns!L783)+AH783</f>
        <v>26664694.06453196</v>
      </c>
      <c r="M783" s="14">
        <f ca="1">M782*(1+Returns!M783)+AI783</f>
        <v>26665282.915967416</v>
      </c>
      <c r="N783" s="14">
        <f ca="1">N782*(1+Returns!N783)+AJ783-R783-T783</f>
        <v>49235473.183534592</v>
      </c>
      <c r="O783" s="17">
        <f ca="1">(Assumptions!$B$16 / 252)*F782</f>
        <v>4227.1441706209625</v>
      </c>
      <c r="P783" s="17">
        <f t="shared" ca="1" si="171"/>
        <v>8452.576120080008</v>
      </c>
      <c r="Q783" s="16">
        <f t="shared" si="172"/>
        <v>0</v>
      </c>
      <c r="R783" s="17">
        <f t="shared" si="173"/>
        <v>0</v>
      </c>
      <c r="S783" s="19">
        <f t="shared" si="174"/>
        <v>0</v>
      </c>
      <c r="T783" s="20">
        <f ca="1">IF(AND(S783=1,F782&gt;D782),[1]Assumptions!$B$19*(F782-D782),0)</f>
        <v>0</v>
      </c>
      <c r="U783" s="21">
        <f ca="1">OFFSET(Assumptions!$B$6,U$1-1,0)*$E783</f>
        <v>10671875.55025368</v>
      </c>
      <c r="V783" s="21">
        <f ca="1">OFFSET(Assumptions!$B$6,V$1-1,0)*$E783</f>
        <v>13339844.4378171</v>
      </c>
      <c r="W783" s="21">
        <f ca="1">OFFSET(Assumptions!$B$6,W$1-1,0)*$E783</f>
        <v>6669922.2189085502</v>
      </c>
      <c r="X783" s="21">
        <f ca="1">OFFSET(Assumptions!$B$6,X$1-1,0)*$E783</f>
        <v>0</v>
      </c>
      <c r="Y783" s="21">
        <f ca="1">OFFSET(Assumptions!$B$6,Y$1-1,0)*$E783</f>
        <v>0</v>
      </c>
      <c r="Z783" s="21">
        <f ca="1">OFFSET(Assumptions!$B$6,Z$1-1,0)*$E783</f>
        <v>26679688.875634201</v>
      </c>
      <c r="AA783" s="21">
        <f ca="1">OFFSET(Assumptions!$B$6,AA$1-1,0)*$E783</f>
        <v>26679688.875634201</v>
      </c>
      <c r="AB783" s="21">
        <f ca="1">OFFSET(Assumptions!$B$6,AB$1-1,0)*$E783</f>
        <v>49357424.419923268</v>
      </c>
      <c r="AC783" s="24">
        <f t="shared" si="177"/>
        <v>0</v>
      </c>
      <c r="AD783" s="24">
        <f t="shared" si="166"/>
        <v>0</v>
      </c>
      <c r="AE783" s="24">
        <f t="shared" si="166"/>
        <v>0</v>
      </c>
      <c r="AF783" s="24">
        <f t="shared" si="166"/>
        <v>0</v>
      </c>
      <c r="AG783" s="24">
        <f t="shared" si="166"/>
        <v>0</v>
      </c>
      <c r="AH783" s="24">
        <f t="shared" si="166"/>
        <v>0</v>
      </c>
      <c r="AI783" s="24">
        <f t="shared" si="166"/>
        <v>0</v>
      </c>
      <c r="AJ783" s="24">
        <f t="shared" si="175"/>
        <v>0</v>
      </c>
      <c r="AK783" s="26">
        <f t="shared" ca="1" si="176"/>
        <v>1.7644876608891025E-3</v>
      </c>
      <c r="AL783" s="34">
        <f t="shared" ca="1" si="178"/>
        <v>0.33389991802050445</v>
      </c>
    </row>
    <row r="784" spans="1:38" x14ac:dyDescent="0.25">
      <c r="A784" s="4">
        <f t="shared" si="167"/>
        <v>4</v>
      </c>
      <c r="B784" s="4">
        <f t="shared" si="168"/>
        <v>2015</v>
      </c>
      <c r="C784" s="9">
        <v>42100</v>
      </c>
      <c r="D784" s="12">
        <f ca="1">(1+Returns!E784)*D783</f>
        <v>131484038.05393781</v>
      </c>
      <c r="E784" s="12">
        <f t="shared" ca="1" si="169"/>
        <v>133407426.70737328</v>
      </c>
      <c r="F784" s="12">
        <f t="shared" ca="1" si="170"/>
        <v>133394739.52833885</v>
      </c>
      <c r="G784" s="14">
        <f ca="1">G783*(1+Returns!G784)+AC784</f>
        <v>10783416.438261097</v>
      </c>
      <c r="H784" s="14">
        <f ca="1">H783*(1+Returns!H784)+AD784</f>
        <v>13338981.269970339</v>
      </c>
      <c r="I784" s="14">
        <f ca="1">I783*(1+Returns!I784)+AE784</f>
        <v>6669931.5437203934</v>
      </c>
      <c r="J784" s="14">
        <f ca="1">J783*(1+Returns!J784)+AF784</f>
        <v>0</v>
      </c>
      <c r="K784" s="14">
        <f ca="1">K783*(1+Returns!K784)+AG784</f>
        <v>0</v>
      </c>
      <c r="L784" s="14">
        <f ca="1">L783*(1+Returns!L784)+AH784</f>
        <v>26677785.674607895</v>
      </c>
      <c r="M784" s="14">
        <f ca="1">M783*(1+Returns!M784)+AI784</f>
        <v>26678669.086875767</v>
      </c>
      <c r="N784" s="14">
        <f ca="1">N783*(1+Returns!N784)+AJ784-R784-T784</f>
        <v>49258642.693937793</v>
      </c>
      <c r="O784" s="17">
        <f ca="1">(Assumptions!$B$16 / 252)*F783</f>
        <v>4234.6029143508222</v>
      </c>
      <c r="P784" s="17">
        <f t="shared" ca="1" si="171"/>
        <v>12687.17903443083</v>
      </c>
      <c r="Q784" s="16">
        <f t="shared" si="172"/>
        <v>0</v>
      </c>
      <c r="R784" s="17">
        <f t="shared" si="173"/>
        <v>0</v>
      </c>
      <c r="S784" s="19">
        <f t="shared" si="174"/>
        <v>0</v>
      </c>
      <c r="T784" s="20">
        <f ca="1">IF(AND(S784=1,F783&gt;D783),[1]Assumptions!$B$19*(F783-D783),0)</f>
        <v>0</v>
      </c>
      <c r="U784" s="21">
        <f ca="1">OFFSET(Assumptions!$B$6,U$1-1,0)*$E784</f>
        <v>10672594.136589862</v>
      </c>
      <c r="V784" s="21">
        <f ca="1">OFFSET(Assumptions!$B$6,V$1-1,0)*$E784</f>
        <v>13340742.670737328</v>
      </c>
      <c r="W784" s="21">
        <f ca="1">OFFSET(Assumptions!$B$6,W$1-1,0)*$E784</f>
        <v>6670371.335368664</v>
      </c>
      <c r="X784" s="21">
        <f ca="1">OFFSET(Assumptions!$B$6,X$1-1,0)*$E784</f>
        <v>0</v>
      </c>
      <c r="Y784" s="21">
        <f ca="1">OFFSET(Assumptions!$B$6,Y$1-1,0)*$E784</f>
        <v>0</v>
      </c>
      <c r="Z784" s="21">
        <f ca="1">OFFSET(Assumptions!$B$6,Z$1-1,0)*$E784</f>
        <v>26681485.341474656</v>
      </c>
      <c r="AA784" s="21">
        <f ca="1">OFFSET(Assumptions!$B$6,AA$1-1,0)*$E784</f>
        <v>26681485.341474656</v>
      </c>
      <c r="AB784" s="21">
        <f ca="1">OFFSET(Assumptions!$B$6,AB$1-1,0)*$E784</f>
        <v>49360747.881728113</v>
      </c>
      <c r="AC784" s="24">
        <f t="shared" si="177"/>
        <v>0</v>
      </c>
      <c r="AD784" s="24">
        <f t="shared" si="166"/>
        <v>0</v>
      </c>
      <c r="AE784" s="24">
        <f t="shared" si="166"/>
        <v>0</v>
      </c>
      <c r="AF784" s="24">
        <f t="shared" si="166"/>
        <v>0</v>
      </c>
      <c r="AG784" s="24">
        <f t="shared" si="166"/>
        <v>0</v>
      </c>
      <c r="AH784" s="24">
        <f t="shared" si="166"/>
        <v>0</v>
      </c>
      <c r="AI784" s="24">
        <f t="shared" si="166"/>
        <v>0</v>
      </c>
      <c r="AJ784" s="24">
        <f t="shared" si="175"/>
        <v>0</v>
      </c>
      <c r="AK784" s="26">
        <f t="shared" ca="1" si="176"/>
        <v>3.5592822398289314E-5</v>
      </c>
      <c r="AL784" s="34">
        <f t="shared" ca="1" si="178"/>
        <v>0.33394739528338357</v>
      </c>
    </row>
    <row r="785" spans="1:38" x14ac:dyDescent="0.25">
      <c r="A785" s="4">
        <f t="shared" si="167"/>
        <v>4</v>
      </c>
      <c r="B785" s="4">
        <f t="shared" si="168"/>
        <v>2015</v>
      </c>
      <c r="C785" s="9">
        <v>42101</v>
      </c>
      <c r="D785" s="12">
        <f ca="1">(1+Returns!E785)*D784</f>
        <v>131545970.98038234</v>
      </c>
      <c r="E785" s="12">
        <f t="shared" ca="1" si="169"/>
        <v>133383569.94620425</v>
      </c>
      <c r="F785" s="12">
        <f t="shared" ca="1" si="170"/>
        <v>133366648.01353399</v>
      </c>
      <c r="G785" s="14">
        <f ca="1">G784*(1+Returns!G785)+AC785</f>
        <v>10699873.382290846</v>
      </c>
      <c r="H785" s="14">
        <f ca="1">H784*(1+Returns!H785)+AD785</f>
        <v>13345559.806018915</v>
      </c>
      <c r="I785" s="14">
        <f ca="1">I784*(1+Returns!I785)+AE785</f>
        <v>6673367.9602772538</v>
      </c>
      <c r="J785" s="14">
        <f ca="1">J784*(1+Returns!J785)+AF785</f>
        <v>0</v>
      </c>
      <c r="K785" s="14">
        <f ca="1">K784*(1+Returns!K785)+AG785</f>
        <v>0</v>
      </c>
      <c r="L785" s="14">
        <f ca="1">L784*(1+Returns!L785)+AH785</f>
        <v>26690883.712293837</v>
      </c>
      <c r="M785" s="14">
        <f ca="1">M784*(1+Returns!M785)+AI785</f>
        <v>26692061.977741756</v>
      </c>
      <c r="N785" s="14">
        <f ca="1">N784*(1+Returns!N785)+AJ785-R785-T785</f>
        <v>49281823.107581638</v>
      </c>
      <c r="O785" s="17">
        <f ca="1">(Assumptions!$B$16 / 252)*F784</f>
        <v>4234.7536358202806</v>
      </c>
      <c r="P785" s="17">
        <f t="shared" ca="1" si="171"/>
        <v>16921.93267025111</v>
      </c>
      <c r="Q785" s="16">
        <f t="shared" si="172"/>
        <v>0</v>
      </c>
      <c r="R785" s="17">
        <f t="shared" si="173"/>
        <v>0</v>
      </c>
      <c r="S785" s="19">
        <f t="shared" si="174"/>
        <v>0</v>
      </c>
      <c r="T785" s="20">
        <f ca="1">IF(AND(S785=1,F784&gt;D784),[1]Assumptions!$B$19*(F784-D784),0)</f>
        <v>0</v>
      </c>
      <c r="U785" s="21">
        <f ca="1">OFFSET(Assumptions!$B$6,U$1-1,0)*$E785</f>
        <v>10670685.595696339</v>
      </c>
      <c r="V785" s="21">
        <f ca="1">OFFSET(Assumptions!$B$6,V$1-1,0)*$E785</f>
        <v>13338356.994620426</v>
      </c>
      <c r="W785" s="21">
        <f ca="1">OFFSET(Assumptions!$B$6,W$1-1,0)*$E785</f>
        <v>6669178.4973102128</v>
      </c>
      <c r="X785" s="21">
        <f ca="1">OFFSET(Assumptions!$B$6,X$1-1,0)*$E785</f>
        <v>0</v>
      </c>
      <c r="Y785" s="21">
        <f ca="1">OFFSET(Assumptions!$B$6,Y$1-1,0)*$E785</f>
        <v>0</v>
      </c>
      <c r="Z785" s="21">
        <f ca="1">OFFSET(Assumptions!$B$6,Z$1-1,0)*$E785</f>
        <v>26676713.989240851</v>
      </c>
      <c r="AA785" s="21">
        <f ca="1">OFFSET(Assumptions!$B$6,AA$1-1,0)*$E785</f>
        <v>26676713.989240851</v>
      </c>
      <c r="AB785" s="21">
        <f ca="1">OFFSET(Assumptions!$B$6,AB$1-1,0)*$E785</f>
        <v>49351920.880095571</v>
      </c>
      <c r="AC785" s="24">
        <f t="shared" si="177"/>
        <v>0</v>
      </c>
      <c r="AD785" s="24">
        <f t="shared" si="166"/>
        <v>0</v>
      </c>
      <c r="AE785" s="24">
        <f t="shared" si="166"/>
        <v>0</v>
      </c>
      <c r="AF785" s="24">
        <f t="shared" si="166"/>
        <v>0</v>
      </c>
      <c r="AG785" s="24">
        <f t="shared" si="166"/>
        <v>0</v>
      </c>
      <c r="AH785" s="24">
        <f t="shared" si="166"/>
        <v>0</v>
      </c>
      <c r="AI785" s="24">
        <f t="shared" si="166"/>
        <v>0</v>
      </c>
      <c r="AJ785" s="24">
        <f t="shared" si="175"/>
        <v>0</v>
      </c>
      <c r="AK785" s="26">
        <f t="shared" ca="1" si="176"/>
        <v>-2.105893748447496E-4</v>
      </c>
      <c r="AL785" s="34">
        <f t="shared" ca="1" si="178"/>
        <v>0.33366648013533506</v>
      </c>
    </row>
    <row r="786" spans="1:38" x14ac:dyDescent="0.25">
      <c r="A786" s="4">
        <f t="shared" si="167"/>
        <v>4</v>
      </c>
      <c r="B786" s="4">
        <f t="shared" si="168"/>
        <v>2015</v>
      </c>
      <c r="C786" s="9">
        <v>42102</v>
      </c>
      <c r="D786" s="12">
        <f ca="1">(1+Returns!E786)*D785</f>
        <v>131607933.07909322</v>
      </c>
      <c r="E786" s="12">
        <f t="shared" ca="1" si="169"/>
        <v>133548152.57917289</v>
      </c>
      <c r="F786" s="12">
        <f t="shared" ca="1" si="170"/>
        <v>133526996.78466095</v>
      </c>
      <c r="G786" s="14">
        <f ca="1">G785*(1+Returns!G786)+AC786</f>
        <v>10804740.643102165</v>
      </c>
      <c r="H786" s="14">
        <f ca="1">H785*(1+Returns!H786)+AD786</f>
        <v>13352141.586478416</v>
      </c>
      <c r="I786" s="14">
        <f ca="1">I785*(1+Returns!I786)+AE786</f>
        <v>6676806.1473108688</v>
      </c>
      <c r="J786" s="14">
        <f ca="1">J785*(1+Returns!J786)+AF786</f>
        <v>0</v>
      </c>
      <c r="K786" s="14">
        <f ca="1">K785*(1+Returns!K786)+AG786</f>
        <v>0</v>
      </c>
      <c r="L786" s="14">
        <f ca="1">L785*(1+Returns!L786)+AH786</f>
        <v>26703988.180745557</v>
      </c>
      <c r="M786" s="14">
        <f ca="1">M785*(1+Returns!M786)+AI786</f>
        <v>26705461.59193885</v>
      </c>
      <c r="N786" s="14">
        <f ca="1">N785*(1+Returns!N786)+AJ786-R786-T786</f>
        <v>49305014.429597035</v>
      </c>
      <c r="O786" s="17">
        <f ca="1">(Assumptions!$B$16 / 252)*F785</f>
        <v>4233.8618416994914</v>
      </c>
      <c r="P786" s="17">
        <f t="shared" ca="1" si="171"/>
        <v>21155.7945119506</v>
      </c>
      <c r="Q786" s="16">
        <f t="shared" si="172"/>
        <v>0</v>
      </c>
      <c r="R786" s="17">
        <f t="shared" si="173"/>
        <v>0</v>
      </c>
      <c r="S786" s="19">
        <f t="shared" si="174"/>
        <v>0</v>
      </c>
      <c r="T786" s="20">
        <f ca="1">IF(AND(S786=1,F785&gt;D785),[1]Assumptions!$B$19*(F785-D785),0)</f>
        <v>0</v>
      </c>
      <c r="U786" s="21">
        <f ca="1">OFFSET(Assumptions!$B$6,U$1-1,0)*$E786</f>
        <v>10683852.206333831</v>
      </c>
      <c r="V786" s="21">
        <f ca="1">OFFSET(Assumptions!$B$6,V$1-1,0)*$E786</f>
        <v>13354815.257917291</v>
      </c>
      <c r="W786" s="21">
        <f ca="1">OFFSET(Assumptions!$B$6,W$1-1,0)*$E786</f>
        <v>6677407.6289586453</v>
      </c>
      <c r="X786" s="21">
        <f ca="1">OFFSET(Assumptions!$B$6,X$1-1,0)*$E786</f>
        <v>0</v>
      </c>
      <c r="Y786" s="21">
        <f ca="1">OFFSET(Assumptions!$B$6,Y$1-1,0)*$E786</f>
        <v>0</v>
      </c>
      <c r="Z786" s="21">
        <f ca="1">OFFSET(Assumptions!$B$6,Z$1-1,0)*$E786</f>
        <v>26709630.515834581</v>
      </c>
      <c r="AA786" s="21">
        <f ca="1">OFFSET(Assumptions!$B$6,AA$1-1,0)*$E786</f>
        <v>26709630.515834581</v>
      </c>
      <c r="AB786" s="21">
        <f ca="1">OFFSET(Assumptions!$B$6,AB$1-1,0)*$E786</f>
        <v>49412816.454293974</v>
      </c>
      <c r="AC786" s="24">
        <f t="shared" si="177"/>
        <v>0</v>
      </c>
      <c r="AD786" s="24">
        <f t="shared" si="166"/>
        <v>0</v>
      </c>
      <c r="AE786" s="24">
        <f t="shared" si="166"/>
        <v>0</v>
      </c>
      <c r="AF786" s="24">
        <f t="shared" si="166"/>
        <v>0</v>
      </c>
      <c r="AG786" s="24">
        <f t="shared" si="166"/>
        <v>0</v>
      </c>
      <c r="AH786" s="24">
        <f t="shared" si="166"/>
        <v>0</v>
      </c>
      <c r="AI786" s="24">
        <f t="shared" si="166"/>
        <v>0</v>
      </c>
      <c r="AJ786" s="24">
        <f t="shared" si="175"/>
        <v>0</v>
      </c>
      <c r="AK786" s="26">
        <f t="shared" ca="1" si="176"/>
        <v>1.2023153728111247E-3</v>
      </c>
      <c r="AL786" s="34">
        <f t="shared" ca="1" si="178"/>
        <v>0.33526996784660468</v>
      </c>
    </row>
    <row r="787" spans="1:38" x14ac:dyDescent="0.25">
      <c r="A787" s="4">
        <f t="shared" si="167"/>
        <v>4</v>
      </c>
      <c r="B787" s="4">
        <f t="shared" si="168"/>
        <v>2015</v>
      </c>
      <c r="C787" s="9">
        <v>42103</v>
      </c>
      <c r="D787" s="12">
        <f ca="1">(1+Returns!E787)*D786</f>
        <v>131669924.36381145</v>
      </c>
      <c r="E787" s="12">
        <f t="shared" ca="1" si="169"/>
        <v>133653380.74026521</v>
      </c>
      <c r="F787" s="12">
        <f t="shared" ca="1" si="170"/>
        <v>133627985.99347438</v>
      </c>
      <c r="G787" s="14">
        <f ca="1">G786*(1+Returns!G787)+AC787</f>
        <v>10850224.340502976</v>
      </c>
      <c r="H787" s="14">
        <f ca="1">H786*(1+Returns!H787)+AD787</f>
        <v>13358726.612948922</v>
      </c>
      <c r="I787" s="14">
        <f ca="1">I786*(1+Returns!I787)+AE787</f>
        <v>6680246.1057334058</v>
      </c>
      <c r="J787" s="14">
        <f ca="1">J786*(1+Returns!J787)+AF787</f>
        <v>0</v>
      </c>
      <c r="K787" s="14">
        <f ca="1">K786*(1+Returns!K787)+AG787</f>
        <v>0</v>
      </c>
      <c r="L787" s="14">
        <f ca="1">L786*(1+Returns!L787)+AH787</f>
        <v>26717099.083120383</v>
      </c>
      <c r="M787" s="14">
        <f ca="1">M786*(1+Returns!M787)+AI787</f>
        <v>26718867.932842214</v>
      </c>
      <c r="N787" s="14">
        <f ca="1">N786*(1+Returns!N787)+AJ787-R787-T787</f>
        <v>49328216.665117308</v>
      </c>
      <c r="O787" s="17">
        <f ca="1">(Assumptions!$B$16 / 252)*F786</f>
        <v>4238.9522788781251</v>
      </c>
      <c r="P787" s="17">
        <f t="shared" ca="1" si="171"/>
        <v>25394.746790828725</v>
      </c>
      <c r="Q787" s="16">
        <f t="shared" si="172"/>
        <v>0</v>
      </c>
      <c r="R787" s="17">
        <f t="shared" si="173"/>
        <v>0</v>
      </c>
      <c r="S787" s="19">
        <f t="shared" si="174"/>
        <v>0</v>
      </c>
      <c r="T787" s="20">
        <f ca="1">IF(AND(S787=1,F786&gt;D786),[1]Assumptions!$B$19*(F786-D786),0)</f>
        <v>0</v>
      </c>
      <c r="U787" s="21">
        <f ca="1">OFFSET(Assumptions!$B$6,U$1-1,0)*$E787</f>
        <v>10692270.459221216</v>
      </c>
      <c r="V787" s="21">
        <f ca="1">OFFSET(Assumptions!$B$6,V$1-1,0)*$E787</f>
        <v>13365338.074026521</v>
      </c>
      <c r="W787" s="21">
        <f ca="1">OFFSET(Assumptions!$B$6,W$1-1,0)*$E787</f>
        <v>6682669.0370132606</v>
      </c>
      <c r="X787" s="21">
        <f ca="1">OFFSET(Assumptions!$B$6,X$1-1,0)*$E787</f>
        <v>0</v>
      </c>
      <c r="Y787" s="21">
        <f ca="1">OFFSET(Assumptions!$B$6,Y$1-1,0)*$E787</f>
        <v>0</v>
      </c>
      <c r="Z787" s="21">
        <f ca="1">OFFSET(Assumptions!$B$6,Z$1-1,0)*$E787</f>
        <v>26730676.148053043</v>
      </c>
      <c r="AA787" s="21">
        <f ca="1">OFFSET(Assumptions!$B$6,AA$1-1,0)*$E787</f>
        <v>26730676.148053043</v>
      </c>
      <c r="AB787" s="21">
        <f ca="1">OFFSET(Assumptions!$B$6,AB$1-1,0)*$E787</f>
        <v>49451750.873898126</v>
      </c>
      <c r="AC787" s="24">
        <f t="shared" si="177"/>
        <v>0</v>
      </c>
      <c r="AD787" s="24">
        <f t="shared" si="166"/>
        <v>0</v>
      </c>
      <c r="AE787" s="24">
        <f t="shared" si="166"/>
        <v>0</v>
      </c>
      <c r="AF787" s="24">
        <f t="shared" si="166"/>
        <v>0</v>
      </c>
      <c r="AG787" s="24">
        <f t="shared" si="166"/>
        <v>0</v>
      </c>
      <c r="AH787" s="24">
        <f t="shared" si="166"/>
        <v>0</v>
      </c>
      <c r="AI787" s="24">
        <f t="shared" si="166"/>
        <v>0</v>
      </c>
      <c r="AJ787" s="24">
        <f t="shared" si="175"/>
        <v>0</v>
      </c>
      <c r="AK787" s="26">
        <f t="shared" ca="1" si="176"/>
        <v>7.5632052877128153E-4</v>
      </c>
      <c r="AL787" s="34">
        <f t="shared" ca="1" si="178"/>
        <v>0.33627985993473875</v>
      </c>
    </row>
    <row r="788" spans="1:38" x14ac:dyDescent="0.25">
      <c r="A788" s="4">
        <f t="shared" si="167"/>
        <v>4</v>
      </c>
      <c r="B788" s="4">
        <f t="shared" si="168"/>
        <v>2015</v>
      </c>
      <c r="C788" s="9">
        <v>42104</v>
      </c>
      <c r="D788" s="12">
        <f ca="1">(1+Returns!E788)*D787</f>
        <v>131731944.84828453</v>
      </c>
      <c r="E788" s="12">
        <f t="shared" ca="1" si="169"/>
        <v>133598510.53903568</v>
      </c>
      <c r="F788" s="12">
        <f t="shared" ca="1" si="170"/>
        <v>133568873.63395934</v>
      </c>
      <c r="G788" s="14">
        <f ca="1">G787*(1+Returns!G788)+AC788</f>
        <v>10735580.569862779</v>
      </c>
      <c r="H788" s="14">
        <f ca="1">H787*(1+Returns!H788)+AD788</f>
        <v>13365314.887031307</v>
      </c>
      <c r="I788" s="14">
        <f ca="1">I787*(1+Returns!I788)+AE788</f>
        <v>6683687.836457503</v>
      </c>
      <c r="J788" s="14">
        <f ca="1">J787*(1+Returns!J788)+AF788</f>
        <v>0</v>
      </c>
      <c r="K788" s="14">
        <f ca="1">K787*(1+Returns!K788)+AG788</f>
        <v>0</v>
      </c>
      <c r="L788" s="14">
        <f ca="1">L787*(1+Returns!L788)+AH788</f>
        <v>26730216.422577187</v>
      </c>
      <c r="M788" s="14">
        <f ca="1">M787*(1+Returns!M788)+AI788</f>
        <v>26732281.003828704</v>
      </c>
      <c r="N788" s="14">
        <f ca="1">N787*(1+Returns!N788)+AJ788-R788-T788</f>
        <v>49351429.819278203</v>
      </c>
      <c r="O788" s="17">
        <f ca="1">(Assumptions!$B$16 / 252)*F787</f>
        <v>4242.1582855071229</v>
      </c>
      <c r="P788" s="17">
        <f t="shared" ca="1" si="171"/>
        <v>29636.905076335846</v>
      </c>
      <c r="Q788" s="16">
        <f t="shared" si="172"/>
        <v>0</v>
      </c>
      <c r="R788" s="17">
        <f t="shared" si="173"/>
        <v>0</v>
      </c>
      <c r="S788" s="19">
        <f t="shared" si="174"/>
        <v>0</v>
      </c>
      <c r="T788" s="20">
        <f ca="1">IF(AND(S788=1,F787&gt;D787),[1]Assumptions!$B$19*(F787-D787),0)</f>
        <v>0</v>
      </c>
      <c r="U788" s="21">
        <f ca="1">OFFSET(Assumptions!$B$6,U$1-1,0)*$E788</f>
        <v>10687880.843122855</v>
      </c>
      <c r="V788" s="21">
        <f ca="1">OFFSET(Assumptions!$B$6,V$1-1,0)*$E788</f>
        <v>13359851.053903569</v>
      </c>
      <c r="W788" s="21">
        <f ca="1">OFFSET(Assumptions!$B$6,W$1-1,0)*$E788</f>
        <v>6679925.5269517843</v>
      </c>
      <c r="X788" s="21">
        <f ca="1">OFFSET(Assumptions!$B$6,X$1-1,0)*$E788</f>
        <v>0</v>
      </c>
      <c r="Y788" s="21">
        <f ca="1">OFFSET(Assumptions!$B$6,Y$1-1,0)*$E788</f>
        <v>0</v>
      </c>
      <c r="Z788" s="21">
        <f ca="1">OFFSET(Assumptions!$B$6,Z$1-1,0)*$E788</f>
        <v>26719702.107807137</v>
      </c>
      <c r="AA788" s="21">
        <f ca="1">OFFSET(Assumptions!$B$6,AA$1-1,0)*$E788</f>
        <v>26719702.107807137</v>
      </c>
      <c r="AB788" s="21">
        <f ca="1">OFFSET(Assumptions!$B$6,AB$1-1,0)*$E788</f>
        <v>49431448.899443202</v>
      </c>
      <c r="AC788" s="24">
        <f t="shared" si="177"/>
        <v>0</v>
      </c>
      <c r="AD788" s="24">
        <f t="shared" si="166"/>
        <v>0</v>
      </c>
      <c r="AE788" s="24">
        <f t="shared" si="166"/>
        <v>0</v>
      </c>
      <c r="AF788" s="24">
        <f t="shared" si="166"/>
        <v>0</v>
      </c>
      <c r="AG788" s="24">
        <f t="shared" si="166"/>
        <v>0</v>
      </c>
      <c r="AH788" s="24">
        <f t="shared" si="166"/>
        <v>0</v>
      </c>
      <c r="AI788" s="24">
        <f t="shared" si="166"/>
        <v>0</v>
      </c>
      <c r="AJ788" s="24">
        <f t="shared" si="175"/>
        <v>0</v>
      </c>
      <c r="AK788" s="26">
        <f t="shared" ca="1" si="176"/>
        <v>-4.4236511592654626E-4</v>
      </c>
      <c r="AL788" s="34">
        <f t="shared" ca="1" si="178"/>
        <v>0.3356887363395884</v>
      </c>
    </row>
    <row r="789" spans="1:38" x14ac:dyDescent="0.25">
      <c r="A789" s="4">
        <f t="shared" si="167"/>
        <v>4</v>
      </c>
      <c r="B789" s="4">
        <f t="shared" si="168"/>
        <v>2015</v>
      </c>
      <c r="C789" s="9">
        <v>42107</v>
      </c>
      <c r="D789" s="12">
        <f ca="1">(1+Returns!E789)*D788</f>
        <v>131793994.54626641</v>
      </c>
      <c r="E789" s="12">
        <f t="shared" ca="1" si="169"/>
        <v>133633768.36506599</v>
      </c>
      <c r="F789" s="12">
        <f t="shared" ca="1" si="170"/>
        <v>133599891.17828698</v>
      </c>
      <c r="G789" s="14">
        <f ca="1">G788*(1+Returns!G789)+AC789</f>
        <v>10711035.706571355</v>
      </c>
      <c r="H789" s="14">
        <f ca="1">H788*(1+Returns!H789)+AD789</f>
        <v>13371906.410327233</v>
      </c>
      <c r="I789" s="14">
        <f ca="1">I788*(1+Returns!I789)+AE789</f>
        <v>6687131.3403962674</v>
      </c>
      <c r="J789" s="14">
        <f ca="1">J788*(1+Returns!J789)+AF789</f>
        <v>0</v>
      </c>
      <c r="K789" s="14">
        <f ca="1">K788*(1+Returns!K789)+AG789</f>
        <v>0</v>
      </c>
      <c r="L789" s="14">
        <f ca="1">L788*(1+Returns!L789)+AH789</f>
        <v>26743340.202276397</v>
      </c>
      <c r="M789" s="14">
        <f ca="1">M788*(1+Returns!M789)+AI789</f>
        <v>26745700.808276869</v>
      </c>
      <c r="N789" s="14">
        <f ca="1">N788*(1+Returns!N789)+AJ789-R789-T789</f>
        <v>49374653.89721787</v>
      </c>
      <c r="O789" s="17">
        <f ca="1">(Assumptions!$B$16 / 252)*F788</f>
        <v>4240.2817026653756</v>
      </c>
      <c r="P789" s="17">
        <f t="shared" ca="1" si="171"/>
        <v>33877.186779001218</v>
      </c>
      <c r="Q789" s="16">
        <f t="shared" si="172"/>
        <v>0</v>
      </c>
      <c r="R789" s="17">
        <f t="shared" si="173"/>
        <v>0</v>
      </c>
      <c r="S789" s="19">
        <f t="shared" si="174"/>
        <v>0</v>
      </c>
      <c r="T789" s="20">
        <f ca="1">IF(AND(S789=1,F788&gt;D788),[1]Assumptions!$B$19*(F788-D788),0)</f>
        <v>0</v>
      </c>
      <c r="U789" s="21">
        <f ca="1">OFFSET(Assumptions!$B$6,U$1-1,0)*$E789</f>
        <v>10690701.469205279</v>
      </c>
      <c r="V789" s="21">
        <f ca="1">OFFSET(Assumptions!$B$6,V$1-1,0)*$E789</f>
        <v>13363376.8365066</v>
      </c>
      <c r="W789" s="21">
        <f ca="1">OFFSET(Assumptions!$B$6,W$1-1,0)*$E789</f>
        <v>6681688.4182532998</v>
      </c>
      <c r="X789" s="21">
        <f ca="1">OFFSET(Assumptions!$B$6,X$1-1,0)*$E789</f>
        <v>0</v>
      </c>
      <c r="Y789" s="21">
        <f ca="1">OFFSET(Assumptions!$B$6,Y$1-1,0)*$E789</f>
        <v>0</v>
      </c>
      <c r="Z789" s="21">
        <f ca="1">OFFSET(Assumptions!$B$6,Z$1-1,0)*$E789</f>
        <v>26726753.673013199</v>
      </c>
      <c r="AA789" s="21">
        <f ca="1">OFFSET(Assumptions!$B$6,AA$1-1,0)*$E789</f>
        <v>26726753.673013199</v>
      </c>
      <c r="AB789" s="21">
        <f ca="1">OFFSET(Assumptions!$B$6,AB$1-1,0)*$E789</f>
        <v>49444494.295074418</v>
      </c>
      <c r="AC789" s="24">
        <f t="shared" si="177"/>
        <v>0</v>
      </c>
      <c r="AD789" s="24">
        <f t="shared" si="166"/>
        <v>0</v>
      </c>
      <c r="AE789" s="24">
        <f t="shared" si="166"/>
        <v>0</v>
      </c>
      <c r="AF789" s="24">
        <f t="shared" si="166"/>
        <v>0</v>
      </c>
      <c r="AG789" s="24">
        <f t="shared" si="166"/>
        <v>0</v>
      </c>
      <c r="AH789" s="24">
        <f t="shared" si="166"/>
        <v>0</v>
      </c>
      <c r="AI789" s="24">
        <f t="shared" si="166"/>
        <v>0</v>
      </c>
      <c r="AJ789" s="24">
        <f t="shared" si="175"/>
        <v>0</v>
      </c>
      <c r="AK789" s="26">
        <f t="shared" ca="1" si="176"/>
        <v>2.3222135130551713E-4</v>
      </c>
      <c r="AL789" s="34">
        <f t="shared" ca="1" si="178"/>
        <v>0.33599891178286478</v>
      </c>
    </row>
    <row r="790" spans="1:38" x14ac:dyDescent="0.25">
      <c r="A790" s="4">
        <f t="shared" si="167"/>
        <v>4</v>
      </c>
      <c r="B790" s="4">
        <f t="shared" si="168"/>
        <v>2015</v>
      </c>
      <c r="C790" s="9">
        <v>42108</v>
      </c>
      <c r="D790" s="12">
        <f ca="1">(1+Returns!E790)*D789</f>
        <v>131856073.47151752</v>
      </c>
      <c r="E790" s="12">
        <f t="shared" ca="1" si="169"/>
        <v>133761691.83242133</v>
      </c>
      <c r="F790" s="12">
        <f t="shared" ca="1" si="170"/>
        <v>133723573.37925571</v>
      </c>
      <c r="G790" s="14">
        <f ca="1">G789*(1+Returns!G790)+AC790</f>
        <v>10779127.350495072</v>
      </c>
      <c r="H790" s="14">
        <f ca="1">H789*(1+Returns!H790)+AD790</f>
        <v>13378501.184439151</v>
      </c>
      <c r="I790" s="14">
        <f ca="1">I789*(1+Returns!I790)+AE790</f>
        <v>6690576.6184632778</v>
      </c>
      <c r="J790" s="14">
        <f ca="1">J789*(1+Returns!J790)+AF790</f>
        <v>0</v>
      </c>
      <c r="K790" s="14">
        <f ca="1">K789*(1+Returns!K790)+AG790</f>
        <v>0</v>
      </c>
      <c r="L790" s="14">
        <f ca="1">L789*(1+Returns!L790)+AH790</f>
        <v>26756470.425379988</v>
      </c>
      <c r="M790" s="14">
        <f ca="1">M789*(1+Returns!M790)+AI790</f>
        <v>26759127.349566963</v>
      </c>
      <c r="N790" s="14">
        <f ca="1">N789*(1+Returns!N790)+AJ790-R790-T790</f>
        <v>49397888.904076882</v>
      </c>
      <c r="O790" s="17">
        <f ca="1">(Assumptions!$B$16 / 252)*F789</f>
        <v>4241.2663866122848</v>
      </c>
      <c r="P790" s="17">
        <f t="shared" ca="1" si="171"/>
        <v>38118.4531656135</v>
      </c>
      <c r="Q790" s="16">
        <f t="shared" si="172"/>
        <v>0</v>
      </c>
      <c r="R790" s="17">
        <f t="shared" si="173"/>
        <v>0</v>
      </c>
      <c r="S790" s="19">
        <f t="shared" si="174"/>
        <v>0</v>
      </c>
      <c r="T790" s="20">
        <f ca="1">IF(AND(S790=1,F789&gt;D789),[1]Assumptions!$B$19*(F789-D789),0)</f>
        <v>0</v>
      </c>
      <c r="U790" s="21">
        <f ca="1">OFFSET(Assumptions!$B$6,U$1-1,0)*$E790</f>
        <v>10700935.346593706</v>
      </c>
      <c r="V790" s="21">
        <f ca="1">OFFSET(Assumptions!$B$6,V$1-1,0)*$E790</f>
        <v>13376169.183242135</v>
      </c>
      <c r="W790" s="21">
        <f ca="1">OFFSET(Assumptions!$B$6,W$1-1,0)*$E790</f>
        <v>6688084.5916210674</v>
      </c>
      <c r="X790" s="21">
        <f ca="1">OFFSET(Assumptions!$B$6,X$1-1,0)*$E790</f>
        <v>0</v>
      </c>
      <c r="Y790" s="21">
        <f ca="1">OFFSET(Assumptions!$B$6,Y$1-1,0)*$E790</f>
        <v>0</v>
      </c>
      <c r="Z790" s="21">
        <f ca="1">OFFSET(Assumptions!$B$6,Z$1-1,0)*$E790</f>
        <v>26752338.366484269</v>
      </c>
      <c r="AA790" s="21">
        <f ca="1">OFFSET(Assumptions!$B$6,AA$1-1,0)*$E790</f>
        <v>26752338.366484269</v>
      </c>
      <c r="AB790" s="21">
        <f ca="1">OFFSET(Assumptions!$B$6,AB$1-1,0)*$E790</f>
        <v>49491825.977995895</v>
      </c>
      <c r="AC790" s="24">
        <f t="shared" si="177"/>
        <v>0</v>
      </c>
      <c r="AD790" s="24">
        <f t="shared" si="166"/>
        <v>0</v>
      </c>
      <c r="AE790" s="24">
        <f t="shared" si="166"/>
        <v>0</v>
      </c>
      <c r="AF790" s="24">
        <f t="shared" si="166"/>
        <v>0</v>
      </c>
      <c r="AG790" s="24">
        <f t="shared" si="166"/>
        <v>0</v>
      </c>
      <c r="AH790" s="24">
        <f t="shared" si="166"/>
        <v>0</v>
      </c>
      <c r="AI790" s="24">
        <f t="shared" si="166"/>
        <v>0</v>
      </c>
      <c r="AJ790" s="24">
        <f t="shared" si="175"/>
        <v>0</v>
      </c>
      <c r="AK790" s="26">
        <f t="shared" ca="1" si="176"/>
        <v>9.2576573137836959E-4</v>
      </c>
      <c r="AL790" s="34">
        <f t="shared" ca="1" si="178"/>
        <v>0.33723573379255223</v>
      </c>
    </row>
    <row r="791" spans="1:38" x14ac:dyDescent="0.25">
      <c r="A791" s="4">
        <f t="shared" si="167"/>
        <v>4</v>
      </c>
      <c r="B791" s="4">
        <f t="shared" si="168"/>
        <v>2015</v>
      </c>
      <c r="C791" s="9">
        <v>42109</v>
      </c>
      <c r="D791" s="12">
        <f ca="1">(1+Returns!E791)*D790</f>
        <v>131918181.63780479</v>
      </c>
      <c r="E791" s="12">
        <f t="shared" ca="1" si="169"/>
        <v>133934605.62883911</v>
      </c>
      <c r="F791" s="12">
        <f t="shared" ca="1" si="170"/>
        <v>133892241.98286781</v>
      </c>
      <c r="G791" s="14">
        <f ca="1">G790*(1+Returns!G791)+AC791</f>
        <v>10892180.175165566</v>
      </c>
      <c r="H791" s="14">
        <f ca="1">H790*(1+Returns!H791)+AD791</f>
        <v>13385099.210970299</v>
      </c>
      <c r="I791" s="14">
        <f ca="1">I790*(1+Returns!I791)+AE791</f>
        <v>6694023.6715725828</v>
      </c>
      <c r="J791" s="14">
        <f ca="1">J790*(1+Returns!J791)+AF791</f>
        <v>0</v>
      </c>
      <c r="K791" s="14">
        <f ca="1">K790*(1+Returns!K791)+AG791</f>
        <v>0</v>
      </c>
      <c r="L791" s="14">
        <f ca="1">L790*(1+Returns!L791)+AH791</f>
        <v>26769607.095051486</v>
      </c>
      <c r="M791" s="14">
        <f ca="1">M790*(1+Returns!M791)+AI791</f>
        <v>26772560.631080925</v>
      </c>
      <c r="N791" s="14">
        <f ca="1">N790*(1+Returns!N791)+AJ791-R791-T791</f>
        <v>49421134.844998233</v>
      </c>
      <c r="O791" s="17">
        <f ca="1">(Assumptions!$B$16 / 252)*F790</f>
        <v>4245.1928056906572</v>
      </c>
      <c r="P791" s="17">
        <f t="shared" ca="1" si="171"/>
        <v>42363.645971304155</v>
      </c>
      <c r="Q791" s="16">
        <f t="shared" si="172"/>
        <v>0</v>
      </c>
      <c r="R791" s="17">
        <f t="shared" si="173"/>
        <v>0</v>
      </c>
      <c r="S791" s="19">
        <f t="shared" si="174"/>
        <v>0</v>
      </c>
      <c r="T791" s="20">
        <f ca="1">IF(AND(S791=1,F790&gt;D790),[1]Assumptions!$B$19*(F790-D790),0)</f>
        <v>0</v>
      </c>
      <c r="U791" s="21">
        <f ca="1">OFFSET(Assumptions!$B$6,U$1-1,0)*$E791</f>
        <v>10714768.450307129</v>
      </c>
      <c r="V791" s="21">
        <f ca="1">OFFSET(Assumptions!$B$6,V$1-1,0)*$E791</f>
        <v>13393460.562883912</v>
      </c>
      <c r="W791" s="21">
        <f ca="1">OFFSET(Assumptions!$B$6,W$1-1,0)*$E791</f>
        <v>6696730.2814419558</v>
      </c>
      <c r="X791" s="21">
        <f ca="1">OFFSET(Assumptions!$B$6,X$1-1,0)*$E791</f>
        <v>0</v>
      </c>
      <c r="Y791" s="21">
        <f ca="1">OFFSET(Assumptions!$B$6,Y$1-1,0)*$E791</f>
        <v>0</v>
      </c>
      <c r="Z791" s="21">
        <f ca="1">OFFSET(Assumptions!$B$6,Z$1-1,0)*$E791</f>
        <v>26786921.125767823</v>
      </c>
      <c r="AA791" s="21">
        <f ca="1">OFFSET(Assumptions!$B$6,AA$1-1,0)*$E791</f>
        <v>26786921.125767823</v>
      </c>
      <c r="AB791" s="21">
        <f ca="1">OFFSET(Assumptions!$B$6,AB$1-1,0)*$E791</f>
        <v>49555804.082670465</v>
      </c>
      <c r="AC791" s="24">
        <f t="shared" si="177"/>
        <v>0</v>
      </c>
      <c r="AD791" s="24">
        <f t="shared" si="166"/>
        <v>0</v>
      </c>
      <c r="AE791" s="24">
        <f t="shared" si="166"/>
        <v>0</v>
      </c>
      <c r="AF791" s="24">
        <f t="shared" si="166"/>
        <v>0</v>
      </c>
      <c r="AG791" s="24">
        <f t="shared" si="166"/>
        <v>0</v>
      </c>
      <c r="AH791" s="24">
        <f t="shared" si="166"/>
        <v>0</v>
      </c>
      <c r="AI791" s="24">
        <f t="shared" si="166"/>
        <v>0</v>
      </c>
      <c r="AJ791" s="24">
        <f t="shared" si="175"/>
        <v>0</v>
      </c>
      <c r="AK791" s="26">
        <f t="shared" ca="1" si="176"/>
        <v>1.2613228868310067E-3</v>
      </c>
      <c r="AL791" s="34">
        <f t="shared" ca="1" si="178"/>
        <v>0.3389224198286731</v>
      </c>
    </row>
    <row r="792" spans="1:38" x14ac:dyDescent="0.25">
      <c r="A792" s="4">
        <f t="shared" si="167"/>
        <v>4</v>
      </c>
      <c r="B792" s="4">
        <f t="shared" si="168"/>
        <v>2015</v>
      </c>
      <c r="C792" s="9">
        <v>42110</v>
      </c>
      <c r="D792" s="12">
        <f ca="1">(1+Returns!E792)*D791</f>
        <v>131980319.05890164</v>
      </c>
      <c r="E792" s="12">
        <f t="shared" ca="1" si="169"/>
        <v>133953610.41123879</v>
      </c>
      <c r="F792" s="12">
        <f t="shared" ca="1" si="170"/>
        <v>133906996.21790294</v>
      </c>
      <c r="G792" s="14">
        <f ca="1">G791*(1+Returns!G792)+AC792</f>
        <v>10851294.823289651</v>
      </c>
      <c r="H792" s="14">
        <f ca="1">H791*(1+Returns!H792)+AD792</f>
        <v>13391700.491524713</v>
      </c>
      <c r="I792" s="14">
        <f ca="1">I791*(1+Returns!I792)+AE792</f>
        <v>6697472.500638702</v>
      </c>
      <c r="J792" s="14">
        <f ca="1">J791*(1+Returns!J792)+AF792</f>
        <v>0</v>
      </c>
      <c r="K792" s="14">
        <f ca="1">K791*(1+Returns!K792)+AG792</f>
        <v>0</v>
      </c>
      <c r="L792" s="14">
        <f ca="1">L791*(1+Returns!L792)+AH792</f>
        <v>26782750.214455977</v>
      </c>
      <c r="M792" s="14">
        <f ca="1">M791*(1+Returns!M792)+AI792</f>
        <v>26786000.656202402</v>
      </c>
      <c r="N792" s="14">
        <f ca="1">N791*(1+Returns!N792)+AJ792-R792-T792</f>
        <v>49444391.725127339</v>
      </c>
      <c r="O792" s="17">
        <f ca="1">(Assumptions!$B$16 / 252)*F791</f>
        <v>4250.5473645354859</v>
      </c>
      <c r="P792" s="17">
        <f t="shared" ca="1" si="171"/>
        <v>46614.193335839642</v>
      </c>
      <c r="Q792" s="16">
        <f t="shared" si="172"/>
        <v>0</v>
      </c>
      <c r="R792" s="17">
        <f t="shared" si="173"/>
        <v>0</v>
      </c>
      <c r="S792" s="19">
        <f t="shared" si="174"/>
        <v>0</v>
      </c>
      <c r="T792" s="20">
        <f ca="1">IF(AND(S792=1,F791&gt;D791),[1]Assumptions!$B$19*(F791-D791),0)</f>
        <v>0</v>
      </c>
      <c r="U792" s="21">
        <f ca="1">OFFSET(Assumptions!$B$6,U$1-1,0)*$E792</f>
        <v>10716288.832899103</v>
      </c>
      <c r="V792" s="21">
        <f ca="1">OFFSET(Assumptions!$B$6,V$1-1,0)*$E792</f>
        <v>13395361.04112388</v>
      </c>
      <c r="W792" s="21">
        <f ca="1">OFFSET(Assumptions!$B$6,W$1-1,0)*$E792</f>
        <v>6697680.52056194</v>
      </c>
      <c r="X792" s="21">
        <f ca="1">OFFSET(Assumptions!$B$6,X$1-1,0)*$E792</f>
        <v>0</v>
      </c>
      <c r="Y792" s="21">
        <f ca="1">OFFSET(Assumptions!$B$6,Y$1-1,0)*$E792</f>
        <v>0</v>
      </c>
      <c r="Z792" s="21">
        <f ca="1">OFFSET(Assumptions!$B$6,Z$1-1,0)*$E792</f>
        <v>26790722.08224776</v>
      </c>
      <c r="AA792" s="21">
        <f ca="1">OFFSET(Assumptions!$B$6,AA$1-1,0)*$E792</f>
        <v>26790722.08224776</v>
      </c>
      <c r="AB792" s="21">
        <f ca="1">OFFSET(Assumptions!$B$6,AB$1-1,0)*$E792</f>
        <v>49562835.852158353</v>
      </c>
      <c r="AC792" s="24">
        <f t="shared" si="177"/>
        <v>0</v>
      </c>
      <c r="AD792" s="24">
        <f t="shared" si="166"/>
        <v>0</v>
      </c>
      <c r="AE792" s="24">
        <f t="shared" si="166"/>
        <v>0</v>
      </c>
      <c r="AF792" s="24">
        <f t="shared" si="166"/>
        <v>0</v>
      </c>
      <c r="AG792" s="24">
        <f t="shared" si="166"/>
        <v>0</v>
      </c>
      <c r="AH792" s="24">
        <f t="shared" si="166"/>
        <v>0</v>
      </c>
      <c r="AI792" s="24">
        <f t="shared" si="166"/>
        <v>0</v>
      </c>
      <c r="AJ792" s="24">
        <f t="shared" si="175"/>
        <v>0</v>
      </c>
      <c r="AK792" s="26">
        <f t="shared" ca="1" si="176"/>
        <v>1.1019484636776156E-4</v>
      </c>
      <c r="AL792" s="34">
        <f t="shared" ca="1" si="178"/>
        <v>0.33906996217902452</v>
      </c>
    </row>
    <row r="793" spans="1:38" x14ac:dyDescent="0.25">
      <c r="A793" s="4">
        <f t="shared" si="167"/>
        <v>4</v>
      </c>
      <c r="B793" s="4">
        <f t="shared" si="168"/>
        <v>2015</v>
      </c>
      <c r="C793" s="9">
        <v>42111</v>
      </c>
      <c r="D793" s="12">
        <f ca="1">(1+Returns!E793)*D792</f>
        <v>132042485.74858794</v>
      </c>
      <c r="E793" s="12">
        <f t="shared" ca="1" si="169"/>
        <v>134099845.90439135</v>
      </c>
      <c r="F793" s="12">
        <f t="shared" ca="1" si="170"/>
        <v>134048980.69530256</v>
      </c>
      <c r="G793" s="14">
        <f ca="1">G792*(1+Returns!G793)+AC793</f>
        <v>10937611.005418655</v>
      </c>
      <c r="H793" s="14">
        <f ca="1">H792*(1+Returns!H793)+AD793</f>
        <v>13398305.027707215</v>
      </c>
      <c r="I793" s="14">
        <f ca="1">I792*(1+Returns!I793)+AE793</f>
        <v>6700923.1065766271</v>
      </c>
      <c r="J793" s="14">
        <f ca="1">J792*(1+Returns!J793)+AF793</f>
        <v>0</v>
      </c>
      <c r="K793" s="14">
        <f ca="1">K792*(1+Returns!K793)+AG793</f>
        <v>0</v>
      </c>
      <c r="L793" s="14">
        <f ca="1">L792*(1+Returns!L793)+AH793</f>
        <v>26795899.786760096</v>
      </c>
      <c r="M793" s="14">
        <f ca="1">M792*(1+Returns!M793)+AI793</f>
        <v>26799447.428316731</v>
      </c>
      <c r="N793" s="14">
        <f ca="1">N792*(1+Returns!N793)+AJ793-R793-T793</f>
        <v>49467659.549612038</v>
      </c>
      <c r="O793" s="17">
        <f ca="1">(Assumptions!$B$16 / 252)*F792</f>
        <v>4251.0157529492999</v>
      </c>
      <c r="P793" s="17">
        <f t="shared" ca="1" si="171"/>
        <v>50865.209088788943</v>
      </c>
      <c r="Q793" s="16">
        <f t="shared" si="172"/>
        <v>0</v>
      </c>
      <c r="R793" s="17">
        <f t="shared" si="173"/>
        <v>0</v>
      </c>
      <c r="S793" s="19">
        <f t="shared" si="174"/>
        <v>0</v>
      </c>
      <c r="T793" s="20">
        <f ca="1">IF(AND(S793=1,F792&gt;D792),[1]Assumptions!$B$19*(F792-D792),0)</f>
        <v>0</v>
      </c>
      <c r="U793" s="21">
        <f ca="1">OFFSET(Assumptions!$B$6,U$1-1,0)*$E793</f>
        <v>10727987.672351308</v>
      </c>
      <c r="V793" s="21">
        <f ca="1">OFFSET(Assumptions!$B$6,V$1-1,0)*$E793</f>
        <v>13409984.590439135</v>
      </c>
      <c r="W793" s="21">
        <f ca="1">OFFSET(Assumptions!$B$6,W$1-1,0)*$E793</f>
        <v>6704992.2952195676</v>
      </c>
      <c r="X793" s="21">
        <f ca="1">OFFSET(Assumptions!$B$6,X$1-1,0)*$E793</f>
        <v>0</v>
      </c>
      <c r="Y793" s="21">
        <f ca="1">OFFSET(Assumptions!$B$6,Y$1-1,0)*$E793</f>
        <v>0</v>
      </c>
      <c r="Z793" s="21">
        <f ca="1">OFFSET(Assumptions!$B$6,Z$1-1,0)*$E793</f>
        <v>26819969.18087827</v>
      </c>
      <c r="AA793" s="21">
        <f ca="1">OFFSET(Assumptions!$B$6,AA$1-1,0)*$E793</f>
        <v>26819969.18087827</v>
      </c>
      <c r="AB793" s="21">
        <f ca="1">OFFSET(Assumptions!$B$6,AB$1-1,0)*$E793</f>
        <v>49616942.984624796</v>
      </c>
      <c r="AC793" s="24">
        <f t="shared" si="177"/>
        <v>0</v>
      </c>
      <c r="AD793" s="24">
        <f t="shared" si="166"/>
        <v>0</v>
      </c>
      <c r="AE793" s="24">
        <f t="shared" si="166"/>
        <v>0</v>
      </c>
      <c r="AF793" s="24">
        <f t="shared" si="166"/>
        <v>0</v>
      </c>
      <c r="AG793" s="24">
        <f t="shared" si="166"/>
        <v>0</v>
      </c>
      <c r="AH793" s="24">
        <f t="shared" si="166"/>
        <v>0</v>
      </c>
      <c r="AI793" s="24">
        <f t="shared" si="166"/>
        <v>0</v>
      </c>
      <c r="AJ793" s="24">
        <f t="shared" si="175"/>
        <v>0</v>
      </c>
      <c r="AK793" s="26">
        <f t="shared" ca="1" si="176"/>
        <v>1.0603215769888763E-3</v>
      </c>
      <c r="AL793" s="34">
        <f t="shared" ca="1" si="178"/>
        <v>0.34048980695302067</v>
      </c>
    </row>
    <row r="794" spans="1:38" x14ac:dyDescent="0.25">
      <c r="A794" s="4">
        <f t="shared" si="167"/>
        <v>4</v>
      </c>
      <c r="B794" s="4">
        <f t="shared" si="168"/>
        <v>2015</v>
      </c>
      <c r="C794" s="9">
        <v>42114</v>
      </c>
      <c r="D794" s="12">
        <f ca="1">(1+Returns!E794)*D793</f>
        <v>132104681.72065008</v>
      </c>
      <c r="E794" s="12">
        <f t="shared" ca="1" si="169"/>
        <v>134064965.73739123</v>
      </c>
      <c r="F794" s="12">
        <f t="shared" ca="1" si="170"/>
        <v>134009845.00510576</v>
      </c>
      <c r="G794" s="14">
        <f ca="1">G793*(1+Returns!G794)+AC794</f>
        <v>10842782.336420421</v>
      </c>
      <c r="H794" s="14">
        <f ca="1">H793*(1+Returns!H794)+AD794</f>
        <v>13404912.821123421</v>
      </c>
      <c r="I794" s="14">
        <f ca="1">I793*(1+Returns!I794)+AE794</f>
        <v>6704375.4903018195</v>
      </c>
      <c r="J794" s="14">
        <f ca="1">J793*(1+Returns!J794)+AF794</f>
        <v>0</v>
      </c>
      <c r="K794" s="14">
        <f ca="1">K793*(1+Returns!K794)+AG794</f>
        <v>0</v>
      </c>
      <c r="L794" s="14">
        <f ca="1">L793*(1+Returns!L794)+AH794</f>
        <v>26809055.815132037</v>
      </c>
      <c r="M794" s="14">
        <f ca="1">M793*(1+Returns!M794)+AI794</f>
        <v>26812900.950810954</v>
      </c>
      <c r="N794" s="14">
        <f ca="1">N793*(1+Returns!N794)+AJ794-R794-T794</f>
        <v>49490938.32360258</v>
      </c>
      <c r="O794" s="17">
        <f ca="1">(Assumptions!$B$16 / 252)*F793</f>
        <v>4255.5231966762713</v>
      </c>
      <c r="P794" s="17">
        <f t="shared" ca="1" si="171"/>
        <v>55120.732285465216</v>
      </c>
      <c r="Q794" s="16">
        <f t="shared" si="172"/>
        <v>0</v>
      </c>
      <c r="R794" s="17">
        <f t="shared" si="173"/>
        <v>0</v>
      </c>
      <c r="S794" s="19">
        <f t="shared" si="174"/>
        <v>0</v>
      </c>
      <c r="T794" s="20">
        <f ca="1">IF(AND(S794=1,F793&gt;D793),[1]Assumptions!$B$19*(F793-D793),0)</f>
        <v>0</v>
      </c>
      <c r="U794" s="21">
        <f ca="1">OFFSET(Assumptions!$B$6,U$1-1,0)*$E794</f>
        <v>10725197.258991299</v>
      </c>
      <c r="V794" s="21">
        <f ca="1">OFFSET(Assumptions!$B$6,V$1-1,0)*$E794</f>
        <v>13406496.573739124</v>
      </c>
      <c r="W794" s="21">
        <f ca="1">OFFSET(Assumptions!$B$6,W$1-1,0)*$E794</f>
        <v>6703248.2868695622</v>
      </c>
      <c r="X794" s="21">
        <f ca="1">OFFSET(Assumptions!$B$6,X$1-1,0)*$E794</f>
        <v>0</v>
      </c>
      <c r="Y794" s="21">
        <f ca="1">OFFSET(Assumptions!$B$6,Y$1-1,0)*$E794</f>
        <v>0</v>
      </c>
      <c r="Z794" s="21">
        <f ca="1">OFFSET(Assumptions!$B$6,Z$1-1,0)*$E794</f>
        <v>26812993.147478249</v>
      </c>
      <c r="AA794" s="21">
        <f ca="1">OFFSET(Assumptions!$B$6,AA$1-1,0)*$E794</f>
        <v>26812993.147478249</v>
      </c>
      <c r="AB794" s="21">
        <f ca="1">OFFSET(Assumptions!$B$6,AB$1-1,0)*$E794</f>
        <v>49604037.322834753</v>
      </c>
      <c r="AC794" s="24">
        <f t="shared" si="177"/>
        <v>0</v>
      </c>
      <c r="AD794" s="24">
        <f t="shared" si="166"/>
        <v>0</v>
      </c>
      <c r="AE794" s="24">
        <f t="shared" si="166"/>
        <v>0</v>
      </c>
      <c r="AF794" s="24">
        <f t="shared" si="166"/>
        <v>0</v>
      </c>
      <c r="AG794" s="24">
        <f t="shared" si="166"/>
        <v>0</v>
      </c>
      <c r="AH794" s="24">
        <f t="shared" si="166"/>
        <v>0</v>
      </c>
      <c r="AI794" s="24">
        <f t="shared" si="166"/>
        <v>0</v>
      </c>
      <c r="AJ794" s="24">
        <f t="shared" si="175"/>
        <v>0</v>
      </c>
      <c r="AK794" s="26">
        <f t="shared" ca="1" si="176"/>
        <v>-2.9195067350606951E-4</v>
      </c>
      <c r="AL794" s="34">
        <f t="shared" ca="1" si="178"/>
        <v>0.34009845005105266</v>
      </c>
    </row>
    <row r="795" spans="1:38" x14ac:dyDescent="0.25">
      <c r="A795" s="4">
        <f t="shared" si="167"/>
        <v>4</v>
      </c>
      <c r="B795" s="4">
        <f t="shared" si="168"/>
        <v>2015</v>
      </c>
      <c r="C795" s="9">
        <v>42116</v>
      </c>
      <c r="D795" s="12">
        <f ca="1">(1+Returns!E795)*D794</f>
        <v>132166906.98888095</v>
      </c>
      <c r="E795" s="12">
        <f t="shared" ca="1" si="169"/>
        <v>134138794.04193696</v>
      </c>
      <c r="F795" s="12">
        <f t="shared" ca="1" si="170"/>
        <v>134079419.02885769</v>
      </c>
      <c r="G795" s="14">
        <f ca="1">G794*(1+Returns!G795)+AC795</f>
        <v>10856632.933760013</v>
      </c>
      <c r="H795" s="14">
        <f ca="1">H794*(1+Returns!H795)+AD795</f>
        <v>13411523.873379737</v>
      </c>
      <c r="I795" s="14">
        <f ca="1">I794*(1+Returns!I795)+AE795</f>
        <v>6707829.6527302144</v>
      </c>
      <c r="J795" s="14">
        <f ca="1">J794*(1+Returns!J795)+AF795</f>
        <v>0</v>
      </c>
      <c r="K795" s="14">
        <f ca="1">K794*(1+Returns!K795)+AG795</f>
        <v>0</v>
      </c>
      <c r="L795" s="14">
        <f ca="1">L794*(1+Returns!L795)+AH795</f>
        <v>26822218.302741542</v>
      </c>
      <c r="M795" s="14">
        <f ca="1">M794*(1+Returns!M795)+AI795</f>
        <v>26826361.227073815</v>
      </c>
      <c r="N795" s="14">
        <f ca="1">N794*(1+Returns!N795)+AJ795-R795-T795</f>
        <v>49514228.052251644</v>
      </c>
      <c r="O795" s="17">
        <f ca="1">(Assumptions!$B$16 / 252)*F794</f>
        <v>4254.2807938128808</v>
      </c>
      <c r="P795" s="17">
        <f t="shared" ca="1" si="171"/>
        <v>59375.013079278098</v>
      </c>
      <c r="Q795" s="16">
        <f t="shared" si="172"/>
        <v>0</v>
      </c>
      <c r="R795" s="17">
        <f t="shared" si="173"/>
        <v>0</v>
      </c>
      <c r="S795" s="19">
        <f t="shared" si="174"/>
        <v>0</v>
      </c>
      <c r="T795" s="20">
        <f ca="1">IF(AND(S795=1,F794&gt;D794),[1]Assumptions!$B$19*(F794-D794),0)</f>
        <v>0</v>
      </c>
      <c r="U795" s="21">
        <f ca="1">OFFSET(Assumptions!$B$6,U$1-1,0)*$E795</f>
        <v>10731103.523354957</v>
      </c>
      <c r="V795" s="21">
        <f ca="1">OFFSET(Assumptions!$B$6,V$1-1,0)*$E795</f>
        <v>13413879.404193697</v>
      </c>
      <c r="W795" s="21">
        <f ca="1">OFFSET(Assumptions!$B$6,W$1-1,0)*$E795</f>
        <v>6706939.7020968487</v>
      </c>
      <c r="X795" s="21">
        <f ca="1">OFFSET(Assumptions!$B$6,X$1-1,0)*$E795</f>
        <v>0</v>
      </c>
      <c r="Y795" s="21">
        <f ca="1">OFFSET(Assumptions!$B$6,Y$1-1,0)*$E795</f>
        <v>0</v>
      </c>
      <c r="Z795" s="21">
        <f ca="1">OFFSET(Assumptions!$B$6,Z$1-1,0)*$E795</f>
        <v>26827758.808387395</v>
      </c>
      <c r="AA795" s="21">
        <f ca="1">OFFSET(Assumptions!$B$6,AA$1-1,0)*$E795</f>
        <v>26827758.808387395</v>
      </c>
      <c r="AB795" s="21">
        <f ca="1">OFFSET(Assumptions!$B$6,AB$1-1,0)*$E795</f>
        <v>49631353.795516677</v>
      </c>
      <c r="AC795" s="24">
        <f t="shared" si="177"/>
        <v>0</v>
      </c>
      <c r="AD795" s="24">
        <f t="shared" si="166"/>
        <v>0</v>
      </c>
      <c r="AE795" s="24">
        <f t="shared" si="166"/>
        <v>0</v>
      </c>
      <c r="AF795" s="24">
        <f t="shared" si="166"/>
        <v>0</v>
      </c>
      <c r="AG795" s="24">
        <f t="shared" si="166"/>
        <v>0</v>
      </c>
      <c r="AH795" s="24">
        <f t="shared" si="166"/>
        <v>0</v>
      </c>
      <c r="AI795" s="24">
        <f t="shared" si="166"/>
        <v>0</v>
      </c>
      <c r="AJ795" s="24">
        <f t="shared" si="175"/>
        <v>0</v>
      </c>
      <c r="AK795" s="26">
        <f t="shared" ca="1" si="176"/>
        <v>5.1917098888720759E-4</v>
      </c>
      <c r="AL795" s="34">
        <f t="shared" ca="1" si="178"/>
        <v>0.34079419028857183</v>
      </c>
    </row>
    <row r="796" spans="1:38" x14ac:dyDescent="0.25">
      <c r="A796" s="4">
        <f t="shared" si="167"/>
        <v>4</v>
      </c>
      <c r="B796" s="4">
        <f t="shared" si="168"/>
        <v>2015</v>
      </c>
      <c r="C796" s="9">
        <v>42117</v>
      </c>
      <c r="D796" s="12">
        <f ca="1">(1+Returns!E796)*D795</f>
        <v>132229161.56707992</v>
      </c>
      <c r="E796" s="12">
        <f t="shared" ca="1" si="169"/>
        <v>134237548.41143921</v>
      </c>
      <c r="F796" s="12">
        <f t="shared" ca="1" si="170"/>
        <v>134173916.90886696</v>
      </c>
      <c r="G796" s="14">
        <f ca="1">G795*(1+Returns!G796)+AC796</f>
        <v>10895380.376607612</v>
      </c>
      <c r="H796" s="14">
        <f ca="1">H795*(1+Returns!H796)+AD796</f>
        <v>13418138.186083362</v>
      </c>
      <c r="I796" s="14">
        <f ca="1">I795*(1+Returns!I796)+AE796</f>
        <v>6711285.5947782174</v>
      </c>
      <c r="J796" s="14">
        <f ca="1">J795*(1+Returns!J796)+AF796</f>
        <v>0</v>
      </c>
      <c r="K796" s="14">
        <f ca="1">K795*(1+Returns!K796)+AG796</f>
        <v>0</v>
      </c>
      <c r="L796" s="14">
        <f ca="1">L795*(1+Returns!L796)+AH796</f>
        <v>26835387.252759919</v>
      </c>
      <c r="M796" s="14">
        <f ca="1">M795*(1+Returns!M796)+AI796</f>
        <v>26839828.260495752</v>
      </c>
      <c r="N796" s="14">
        <f ca="1">N795*(1+Returns!N796)+AJ796-R796-T796</f>
        <v>49537528.740714349</v>
      </c>
      <c r="O796" s="17">
        <f ca="1">(Assumptions!$B$16 / 252)*F795</f>
        <v>4256.4894929796092</v>
      </c>
      <c r="P796" s="17">
        <f t="shared" ca="1" si="171"/>
        <v>63631.502572257705</v>
      </c>
      <c r="Q796" s="16">
        <f t="shared" si="172"/>
        <v>0</v>
      </c>
      <c r="R796" s="17">
        <f t="shared" si="173"/>
        <v>0</v>
      </c>
      <c r="S796" s="19">
        <f t="shared" si="174"/>
        <v>0</v>
      </c>
      <c r="T796" s="20">
        <f ca="1">IF(AND(S796=1,F795&gt;D795),[1]Assumptions!$B$19*(F795-D795),0)</f>
        <v>0</v>
      </c>
      <c r="U796" s="21">
        <f ca="1">OFFSET(Assumptions!$B$6,U$1-1,0)*$E796</f>
        <v>10739003.872915138</v>
      </c>
      <c r="V796" s="21">
        <f ca="1">OFFSET(Assumptions!$B$6,V$1-1,0)*$E796</f>
        <v>13423754.841143921</v>
      </c>
      <c r="W796" s="21">
        <f ca="1">OFFSET(Assumptions!$B$6,W$1-1,0)*$E796</f>
        <v>6711877.4205719605</v>
      </c>
      <c r="X796" s="21">
        <f ca="1">OFFSET(Assumptions!$B$6,X$1-1,0)*$E796</f>
        <v>0</v>
      </c>
      <c r="Y796" s="21">
        <f ca="1">OFFSET(Assumptions!$B$6,Y$1-1,0)*$E796</f>
        <v>0</v>
      </c>
      <c r="Z796" s="21">
        <f ca="1">OFFSET(Assumptions!$B$6,Z$1-1,0)*$E796</f>
        <v>26847509.682287842</v>
      </c>
      <c r="AA796" s="21">
        <f ca="1">OFFSET(Assumptions!$B$6,AA$1-1,0)*$E796</f>
        <v>26847509.682287842</v>
      </c>
      <c r="AB796" s="21">
        <f ca="1">OFFSET(Assumptions!$B$6,AB$1-1,0)*$E796</f>
        <v>49667892.912232511</v>
      </c>
      <c r="AC796" s="24">
        <f t="shared" si="177"/>
        <v>0</v>
      </c>
      <c r="AD796" s="24">
        <f t="shared" si="166"/>
        <v>0</v>
      </c>
      <c r="AE796" s="24">
        <f t="shared" si="166"/>
        <v>0</v>
      </c>
      <c r="AF796" s="24">
        <f t="shared" si="166"/>
        <v>0</v>
      </c>
      <c r="AG796" s="24">
        <f t="shared" si="166"/>
        <v>0</v>
      </c>
      <c r="AH796" s="24">
        <f t="shared" si="166"/>
        <v>0</v>
      </c>
      <c r="AI796" s="24">
        <f t="shared" si="166"/>
        <v>0</v>
      </c>
      <c r="AJ796" s="24">
        <f t="shared" si="175"/>
        <v>0</v>
      </c>
      <c r="AK796" s="26">
        <f t="shared" ca="1" si="176"/>
        <v>7.0479034510828598E-4</v>
      </c>
      <c r="AL796" s="34">
        <f t="shared" ca="1" si="178"/>
        <v>0.34173916908866442</v>
      </c>
    </row>
    <row r="797" spans="1:38" x14ac:dyDescent="0.25">
      <c r="A797" s="4">
        <f t="shared" si="167"/>
        <v>4</v>
      </c>
      <c r="B797" s="4">
        <f t="shared" si="168"/>
        <v>2015</v>
      </c>
      <c r="C797" s="9">
        <v>42118</v>
      </c>
      <c r="D797" s="12">
        <f ca="1">(1+Returns!E797)*D796</f>
        <v>132291445.46905285</v>
      </c>
      <c r="E797" s="12">
        <f t="shared" ca="1" si="169"/>
        <v>134314270.81505445</v>
      </c>
      <c r="F797" s="12">
        <f t="shared" ca="1" si="170"/>
        <v>134246379.82305652</v>
      </c>
      <c r="G797" s="14">
        <f ca="1">G796*(1+Returns!G797)+AC797</f>
        <v>10912066.619872298</v>
      </c>
      <c r="H797" s="14">
        <f ca="1">H796*(1+Returns!H797)+AD797</f>
        <v>13424755.760842288</v>
      </c>
      <c r="I797" s="14">
        <f ca="1">I796*(1+Returns!I797)+AE797</f>
        <v>6714743.3173627062</v>
      </c>
      <c r="J797" s="14">
        <f ca="1">J796*(1+Returns!J797)+AF797</f>
        <v>0</v>
      </c>
      <c r="K797" s="14">
        <f ca="1">K796*(1+Returns!K797)+AG797</f>
        <v>0</v>
      </c>
      <c r="L797" s="14">
        <f ca="1">L796*(1+Returns!L797)+AH797</f>
        <v>26848562.668360021</v>
      </c>
      <c r="M797" s="14">
        <f ca="1">M796*(1+Returns!M797)+AI797</f>
        <v>26853302.054468911</v>
      </c>
      <c r="N797" s="14">
        <f ca="1">N796*(1+Returns!N797)+AJ797-R797-T797</f>
        <v>49560840.394148216</v>
      </c>
      <c r="O797" s="17">
        <f ca="1">(Assumptions!$B$16 / 252)*F796</f>
        <v>4259.4894256783155</v>
      </c>
      <c r="P797" s="17">
        <f t="shared" ca="1" si="171"/>
        <v>67890.991997936013</v>
      </c>
      <c r="Q797" s="16">
        <f t="shared" si="172"/>
        <v>0</v>
      </c>
      <c r="R797" s="17">
        <f t="shared" si="173"/>
        <v>0</v>
      </c>
      <c r="S797" s="19">
        <f t="shared" si="174"/>
        <v>0</v>
      </c>
      <c r="T797" s="20">
        <f ca="1">IF(AND(S797=1,F796&gt;D796),[1]Assumptions!$B$19*(F796-D796),0)</f>
        <v>0</v>
      </c>
      <c r="U797" s="21">
        <f ca="1">OFFSET(Assumptions!$B$6,U$1-1,0)*$E797</f>
        <v>10745141.665204355</v>
      </c>
      <c r="V797" s="21">
        <f ca="1">OFFSET(Assumptions!$B$6,V$1-1,0)*$E797</f>
        <v>13431427.081505446</v>
      </c>
      <c r="W797" s="21">
        <f ca="1">OFFSET(Assumptions!$B$6,W$1-1,0)*$E797</f>
        <v>6715713.5407527229</v>
      </c>
      <c r="X797" s="21">
        <f ca="1">OFFSET(Assumptions!$B$6,X$1-1,0)*$E797</f>
        <v>0</v>
      </c>
      <c r="Y797" s="21">
        <f ca="1">OFFSET(Assumptions!$B$6,Y$1-1,0)*$E797</f>
        <v>0</v>
      </c>
      <c r="Z797" s="21">
        <f ca="1">OFFSET(Assumptions!$B$6,Z$1-1,0)*$E797</f>
        <v>26862854.163010892</v>
      </c>
      <c r="AA797" s="21">
        <f ca="1">OFFSET(Assumptions!$B$6,AA$1-1,0)*$E797</f>
        <v>26862854.163010892</v>
      </c>
      <c r="AB797" s="21">
        <f ca="1">OFFSET(Assumptions!$B$6,AB$1-1,0)*$E797</f>
        <v>49696280.201570146</v>
      </c>
      <c r="AC797" s="24">
        <f t="shared" si="177"/>
        <v>0</v>
      </c>
      <c r="AD797" s="24">
        <f t="shared" si="166"/>
        <v>0</v>
      </c>
      <c r="AE797" s="24">
        <f t="shared" si="166"/>
        <v>0</v>
      </c>
      <c r="AF797" s="24">
        <f t="shared" si="166"/>
        <v>0</v>
      </c>
      <c r="AG797" s="24">
        <f t="shared" si="166"/>
        <v>0</v>
      </c>
      <c r="AH797" s="24">
        <f t="shared" si="166"/>
        <v>0</v>
      </c>
      <c r="AI797" s="24">
        <f t="shared" si="166"/>
        <v>0</v>
      </c>
      <c r="AJ797" s="24">
        <f t="shared" si="175"/>
        <v>0</v>
      </c>
      <c r="AK797" s="26">
        <f t="shared" ca="1" si="176"/>
        <v>5.4006707010567645E-4</v>
      </c>
      <c r="AL797" s="34">
        <f t="shared" ca="1" si="178"/>
        <v>0.34246379823056006</v>
      </c>
    </row>
    <row r="798" spans="1:38" x14ac:dyDescent="0.25">
      <c r="A798" s="4">
        <f t="shared" si="167"/>
        <v>4</v>
      </c>
      <c r="B798" s="4">
        <f t="shared" si="168"/>
        <v>2015</v>
      </c>
      <c r="C798" s="9">
        <v>42121</v>
      </c>
      <c r="D798" s="12">
        <f ca="1">(1+Returns!E798)*D797</f>
        <v>132353758.70861213</v>
      </c>
      <c r="E798" s="12">
        <f t="shared" ca="1" si="169"/>
        <v>134439047.04613376</v>
      </c>
      <c r="F798" s="12">
        <f t="shared" ca="1" si="170"/>
        <v>134366894.26430017</v>
      </c>
      <c r="G798" s="14">
        <f ca="1">G797*(1+Returns!G798)+AC798</f>
        <v>10976777.442650793</v>
      </c>
      <c r="H798" s="14">
        <f ca="1">H797*(1+Returns!H798)+AD798</f>
        <v>13431376.5992653</v>
      </c>
      <c r="I798" s="14">
        <f ca="1">I797*(1+Returns!I798)+AE798</f>
        <v>6718202.8214010317</v>
      </c>
      <c r="J798" s="14">
        <f ca="1">J797*(1+Returns!J798)+AF798</f>
        <v>0</v>
      </c>
      <c r="K798" s="14">
        <f ca="1">K797*(1+Returns!K798)+AG798</f>
        <v>0</v>
      </c>
      <c r="L798" s="14">
        <f ca="1">L797*(1+Returns!L798)+AH798</f>
        <v>26861744.55271627</v>
      </c>
      <c r="M798" s="14">
        <f ca="1">M797*(1+Returns!M798)+AI798</f>
        <v>26866782.612387143</v>
      </c>
      <c r="N798" s="14">
        <f ca="1">N797*(1+Returns!N798)+AJ798-R798-T798</f>
        <v>49584163.017713204</v>
      </c>
      <c r="O798" s="17">
        <f ca="1">(Assumptions!$B$16 / 252)*F797</f>
        <v>4261.7898356525875</v>
      </c>
      <c r="P798" s="17">
        <f t="shared" ca="1" si="171"/>
        <v>72152.781833588597</v>
      </c>
      <c r="Q798" s="16">
        <f t="shared" si="172"/>
        <v>0</v>
      </c>
      <c r="R798" s="17">
        <f t="shared" si="173"/>
        <v>0</v>
      </c>
      <c r="S798" s="19">
        <f t="shared" si="174"/>
        <v>0</v>
      </c>
      <c r="T798" s="20">
        <f ca="1">IF(AND(S798=1,F797&gt;D797),[1]Assumptions!$B$19*(F797-D797),0)</f>
        <v>0</v>
      </c>
      <c r="U798" s="21">
        <f ca="1">OFFSET(Assumptions!$B$6,U$1-1,0)*$E798</f>
        <v>10755123.763690701</v>
      </c>
      <c r="V798" s="21">
        <f ca="1">OFFSET(Assumptions!$B$6,V$1-1,0)*$E798</f>
        <v>13443904.704613376</v>
      </c>
      <c r="W798" s="21">
        <f ca="1">OFFSET(Assumptions!$B$6,W$1-1,0)*$E798</f>
        <v>6721952.3523066882</v>
      </c>
      <c r="X798" s="21">
        <f ca="1">OFFSET(Assumptions!$B$6,X$1-1,0)*$E798</f>
        <v>0</v>
      </c>
      <c r="Y798" s="21">
        <f ca="1">OFFSET(Assumptions!$B$6,Y$1-1,0)*$E798</f>
        <v>0</v>
      </c>
      <c r="Z798" s="21">
        <f ca="1">OFFSET(Assumptions!$B$6,Z$1-1,0)*$E798</f>
        <v>26887809.409226753</v>
      </c>
      <c r="AA798" s="21">
        <f ca="1">OFFSET(Assumptions!$B$6,AA$1-1,0)*$E798</f>
        <v>26887809.409226753</v>
      </c>
      <c r="AB798" s="21">
        <f ca="1">OFFSET(Assumptions!$B$6,AB$1-1,0)*$E798</f>
        <v>49742447.407069489</v>
      </c>
      <c r="AC798" s="24">
        <f t="shared" si="177"/>
        <v>0</v>
      </c>
      <c r="AD798" s="24">
        <f t="shared" si="166"/>
        <v>0</v>
      </c>
      <c r="AE798" s="24">
        <f t="shared" si="166"/>
        <v>0</v>
      </c>
      <c r="AF798" s="24">
        <f t="shared" si="166"/>
        <v>0</v>
      </c>
      <c r="AG798" s="24">
        <f t="shared" si="166"/>
        <v>0</v>
      </c>
      <c r="AH798" s="24">
        <f t="shared" si="166"/>
        <v>0</v>
      </c>
      <c r="AI798" s="24">
        <f t="shared" si="166"/>
        <v>0</v>
      </c>
      <c r="AJ798" s="24">
        <f t="shared" si="175"/>
        <v>0</v>
      </c>
      <c r="AK798" s="26">
        <f t="shared" ca="1" si="176"/>
        <v>8.9771092078971826E-4</v>
      </c>
      <c r="AL798" s="34">
        <f t="shared" ca="1" si="178"/>
        <v>0.34366894264299641</v>
      </c>
    </row>
    <row r="799" spans="1:38" x14ac:dyDescent="0.25">
      <c r="A799" s="4">
        <f t="shared" si="167"/>
        <v>4</v>
      </c>
      <c r="B799" s="4">
        <f t="shared" si="168"/>
        <v>2015</v>
      </c>
      <c r="C799" s="9">
        <v>42122</v>
      </c>
      <c r="D799" s="12">
        <f ca="1">(1+Returns!E799)*D798</f>
        <v>132416147.62339219</v>
      </c>
      <c r="E799" s="12">
        <f t="shared" ca="1" si="169"/>
        <v>134590198.8438279</v>
      </c>
      <c r="F799" s="12">
        <f t="shared" ca="1" si="170"/>
        <v>134513780.4463034</v>
      </c>
      <c r="G799" s="14">
        <f ca="1">G798*(1+Returns!G799)+AC799</f>
        <v>11067790.00481401</v>
      </c>
      <c r="H799" s="14">
        <f ca="1">H798*(1+Returns!H799)+AD799</f>
        <v>13438005.611628456</v>
      </c>
      <c r="I799" s="14">
        <f ca="1">I798*(1+Returns!I799)+AE799</f>
        <v>6721666.6657993039</v>
      </c>
      <c r="J799" s="14">
        <f ca="1">J798*(1+Returns!J799)+AF799</f>
        <v>0</v>
      </c>
      <c r="K799" s="14">
        <f ca="1">K798*(1+Returns!K799)+AG799</f>
        <v>0</v>
      </c>
      <c r="L799" s="14">
        <f ca="1">L798*(1+Returns!L799)+AH799</f>
        <v>26874942.684640907</v>
      </c>
      <c r="M799" s="14">
        <f ca="1">M798*(1+Returns!M799)+AI799</f>
        <v>26880279.92133769</v>
      </c>
      <c r="N799" s="14">
        <f ca="1">N798*(1+Returns!N799)+AJ799-R799-T799</f>
        <v>49607513.955607533</v>
      </c>
      <c r="O799" s="17">
        <f ca="1">(Assumptions!$B$16 / 252)*F798</f>
        <v>4265.6156909301635</v>
      </c>
      <c r="P799" s="17">
        <f t="shared" ca="1" si="171"/>
        <v>76418.397524518761</v>
      </c>
      <c r="Q799" s="16">
        <f t="shared" si="172"/>
        <v>0</v>
      </c>
      <c r="R799" s="17">
        <f t="shared" si="173"/>
        <v>0</v>
      </c>
      <c r="S799" s="19">
        <f t="shared" si="174"/>
        <v>0</v>
      </c>
      <c r="T799" s="20">
        <f ca="1">IF(AND(S799=1,F798&gt;D798),[1]Assumptions!$B$19*(F798-D798),0)</f>
        <v>0</v>
      </c>
      <c r="U799" s="21">
        <f ca="1">OFFSET(Assumptions!$B$6,U$1-1,0)*$E799</f>
        <v>10767215.907506233</v>
      </c>
      <c r="V799" s="21">
        <f ca="1">OFFSET(Assumptions!$B$6,V$1-1,0)*$E799</f>
        <v>13459019.884382792</v>
      </c>
      <c r="W799" s="21">
        <f ca="1">OFFSET(Assumptions!$B$6,W$1-1,0)*$E799</f>
        <v>6729509.9421913959</v>
      </c>
      <c r="X799" s="21">
        <f ca="1">OFFSET(Assumptions!$B$6,X$1-1,0)*$E799</f>
        <v>0</v>
      </c>
      <c r="Y799" s="21">
        <f ca="1">OFFSET(Assumptions!$B$6,Y$1-1,0)*$E799</f>
        <v>0</v>
      </c>
      <c r="Z799" s="21">
        <f ca="1">OFFSET(Assumptions!$B$6,Z$1-1,0)*$E799</f>
        <v>26918039.768765584</v>
      </c>
      <c r="AA799" s="21">
        <f ca="1">OFFSET(Assumptions!$B$6,AA$1-1,0)*$E799</f>
        <v>26918039.768765584</v>
      </c>
      <c r="AB799" s="21">
        <f ca="1">OFFSET(Assumptions!$B$6,AB$1-1,0)*$E799</f>
        <v>49798373.572216325</v>
      </c>
      <c r="AC799" s="24">
        <f t="shared" si="177"/>
        <v>0</v>
      </c>
      <c r="AD799" s="24">
        <f t="shared" si="166"/>
        <v>0</v>
      </c>
      <c r="AE799" s="24">
        <f t="shared" si="166"/>
        <v>0</v>
      </c>
      <c r="AF799" s="24">
        <f t="shared" si="166"/>
        <v>0</v>
      </c>
      <c r="AG799" s="24">
        <f t="shared" si="166"/>
        <v>0</v>
      </c>
      <c r="AH799" s="24">
        <f t="shared" si="166"/>
        <v>0</v>
      </c>
      <c r="AI799" s="24">
        <f t="shared" si="166"/>
        <v>0</v>
      </c>
      <c r="AJ799" s="24">
        <f t="shared" si="175"/>
        <v>0</v>
      </c>
      <c r="AK799" s="26">
        <f t="shared" ca="1" si="176"/>
        <v>1.0931724127991593E-3</v>
      </c>
      <c r="AL799" s="34">
        <f t="shared" ca="1" si="178"/>
        <v>0.34513780446302866</v>
      </c>
    </row>
    <row r="800" spans="1:38" x14ac:dyDescent="0.25">
      <c r="A800" s="4">
        <f t="shared" si="167"/>
        <v>4</v>
      </c>
      <c r="B800" s="4">
        <f t="shared" si="168"/>
        <v>2015</v>
      </c>
      <c r="C800" s="9">
        <v>42123</v>
      </c>
      <c r="D800" s="12">
        <f ca="1">(1+Returns!E800)*D799</f>
        <v>132478612.29271056</v>
      </c>
      <c r="E800" s="12">
        <f t="shared" ca="1" si="169"/>
        <v>134607042.46532041</v>
      </c>
      <c r="F800" s="12">
        <f t="shared" ca="1" si="170"/>
        <v>134526353.78905156</v>
      </c>
      <c r="G800" s="14">
        <f ca="1">G799*(1+Returns!G800)+AC800</f>
        <v>11024420.484241497</v>
      </c>
      <c r="H800" s="14">
        <f ca="1">H799*(1+Returns!H800)+AD800</f>
        <v>13444642.80678926</v>
      </c>
      <c r="I800" s="14">
        <f ca="1">I799*(1+Returns!I800)+AE800</f>
        <v>6725134.8554117354</v>
      </c>
      <c r="J800" s="14">
        <f ca="1">J799*(1+Returns!J800)+AF800</f>
        <v>0</v>
      </c>
      <c r="K800" s="14">
        <f ca="1">K799*(1+Returns!K800)+AG800</f>
        <v>0</v>
      </c>
      <c r="L800" s="14">
        <f ca="1">L799*(1+Returns!L800)+AH800</f>
        <v>26888157.08168311</v>
      </c>
      <c r="M800" s="14">
        <f ca="1">M799*(1+Returns!M800)+AI800</f>
        <v>26893793.999706794</v>
      </c>
      <c r="N800" s="14">
        <f ca="1">N799*(1+Returns!N800)+AJ800-R800-T800</f>
        <v>49630893.237488002</v>
      </c>
      <c r="O800" s="17">
        <f ca="1">(Assumptions!$B$16 / 252)*F799</f>
        <v>4270.2787443270918</v>
      </c>
      <c r="P800" s="17">
        <f t="shared" ca="1" si="171"/>
        <v>80688.676268845855</v>
      </c>
      <c r="Q800" s="16">
        <f t="shared" si="172"/>
        <v>0</v>
      </c>
      <c r="R800" s="17">
        <f t="shared" si="173"/>
        <v>0</v>
      </c>
      <c r="S800" s="19">
        <f t="shared" si="174"/>
        <v>0</v>
      </c>
      <c r="T800" s="20">
        <f ca="1">IF(AND(S800=1,F799&gt;D799),[1]Assumptions!$B$19*(F799-D799),0)</f>
        <v>0</v>
      </c>
      <c r="U800" s="21">
        <f ca="1">OFFSET(Assumptions!$B$6,U$1-1,0)*$E800</f>
        <v>10768563.397225633</v>
      </c>
      <c r="V800" s="21">
        <f ca="1">OFFSET(Assumptions!$B$6,V$1-1,0)*$E800</f>
        <v>13460704.246532042</v>
      </c>
      <c r="W800" s="21">
        <f ca="1">OFFSET(Assumptions!$B$6,W$1-1,0)*$E800</f>
        <v>6730352.1232660208</v>
      </c>
      <c r="X800" s="21">
        <f ca="1">OFFSET(Assumptions!$B$6,X$1-1,0)*$E800</f>
        <v>0</v>
      </c>
      <c r="Y800" s="21">
        <f ca="1">OFFSET(Assumptions!$B$6,Y$1-1,0)*$E800</f>
        <v>0</v>
      </c>
      <c r="Z800" s="21">
        <f ca="1">OFFSET(Assumptions!$B$6,Z$1-1,0)*$E800</f>
        <v>26921408.493064083</v>
      </c>
      <c r="AA800" s="21">
        <f ca="1">OFFSET(Assumptions!$B$6,AA$1-1,0)*$E800</f>
        <v>26921408.493064083</v>
      </c>
      <c r="AB800" s="21">
        <f ca="1">OFFSET(Assumptions!$B$6,AB$1-1,0)*$E800</f>
        <v>49804605.712168552</v>
      </c>
      <c r="AC800" s="24">
        <f t="shared" si="177"/>
        <v>0</v>
      </c>
      <c r="AD800" s="24">
        <f t="shared" si="166"/>
        <v>0</v>
      </c>
      <c r="AE800" s="24">
        <f t="shared" si="166"/>
        <v>0</v>
      </c>
      <c r="AF800" s="24">
        <f t="shared" si="166"/>
        <v>0</v>
      </c>
      <c r="AG800" s="24">
        <f t="shared" si="166"/>
        <v>0</v>
      </c>
      <c r="AH800" s="24">
        <f t="shared" si="166"/>
        <v>0</v>
      </c>
      <c r="AI800" s="24">
        <f t="shared" si="166"/>
        <v>0</v>
      </c>
      <c r="AJ800" s="24">
        <f t="shared" si="175"/>
        <v>0</v>
      </c>
      <c r="AK800" s="26">
        <f t="shared" ca="1" si="176"/>
        <v>9.3472525316329325E-5</v>
      </c>
      <c r="AL800" s="34">
        <f t="shared" ca="1" si="178"/>
        <v>0.34526353789051023</v>
      </c>
    </row>
    <row r="801" spans="1:38" x14ac:dyDescent="0.25">
      <c r="A801" s="4">
        <f t="shared" si="167"/>
        <v>4</v>
      </c>
      <c r="B801" s="4">
        <f t="shared" si="168"/>
        <v>2015</v>
      </c>
      <c r="C801" s="9">
        <v>42124</v>
      </c>
      <c r="D801" s="12">
        <f ca="1">(1+Returns!E801)*D800</f>
        <v>132541106.42848739</v>
      </c>
      <c r="E801" s="12">
        <f t="shared" ca="1" si="169"/>
        <v>134692995.76759386</v>
      </c>
      <c r="F801" s="12">
        <f t="shared" ca="1" si="170"/>
        <v>134608036.41342694</v>
      </c>
      <c r="G801" s="14">
        <f ca="1">G800*(1+Returns!G801)+AC801</f>
        <v>11050131.266738757</v>
      </c>
      <c r="H801" s="14">
        <f ca="1">H800*(1+Returns!H801)+AD801</f>
        <v>13451283.280141849</v>
      </c>
      <c r="I801" s="14">
        <f ca="1">I800*(1+Returns!I801)+AE801</f>
        <v>6728604.8345117718</v>
      </c>
      <c r="J801" s="14">
        <f ca="1">J800*(1+Returns!J801)+AF801</f>
        <v>0</v>
      </c>
      <c r="K801" s="14">
        <f ca="1">K800*(1+Returns!K801)+AG801</f>
        <v>0</v>
      </c>
      <c r="L801" s="14">
        <f ca="1">L800*(1+Returns!L801)+AH801</f>
        <v>26901377.976238303</v>
      </c>
      <c r="M801" s="14">
        <f ca="1">M800*(1+Returns!M801)+AI801</f>
        <v>26907314.872287665</v>
      </c>
      <c r="N801" s="14">
        <f ca="1">N800*(1+Returns!N801)+AJ801-R801-T801</f>
        <v>49654283.53767553</v>
      </c>
      <c r="O801" s="17">
        <f ca="1">(Assumptions!$B$16 / 252)*F800</f>
        <v>4270.6778980651288</v>
      </c>
      <c r="P801" s="17">
        <f t="shared" ca="1" si="171"/>
        <v>84959.354166910984</v>
      </c>
      <c r="Q801" s="16">
        <f t="shared" si="172"/>
        <v>0</v>
      </c>
      <c r="R801" s="17">
        <f t="shared" si="173"/>
        <v>0</v>
      </c>
      <c r="S801" s="19">
        <f t="shared" si="174"/>
        <v>0</v>
      </c>
      <c r="T801" s="20">
        <f ca="1">IF(AND(S801=1,F800&gt;D800),[1]Assumptions!$B$19*(F800-D800),0)</f>
        <v>0</v>
      </c>
      <c r="U801" s="21">
        <f ca="1">OFFSET(Assumptions!$B$6,U$1-1,0)*$E801</f>
        <v>10775439.66140751</v>
      </c>
      <c r="V801" s="21">
        <f ca="1">OFFSET(Assumptions!$B$6,V$1-1,0)*$E801</f>
        <v>13469299.576759387</v>
      </c>
      <c r="W801" s="21">
        <f ca="1">OFFSET(Assumptions!$B$6,W$1-1,0)*$E801</f>
        <v>6734649.7883796934</v>
      </c>
      <c r="X801" s="21">
        <f ca="1">OFFSET(Assumptions!$B$6,X$1-1,0)*$E801</f>
        <v>0</v>
      </c>
      <c r="Y801" s="21">
        <f ca="1">OFFSET(Assumptions!$B$6,Y$1-1,0)*$E801</f>
        <v>0</v>
      </c>
      <c r="Z801" s="21">
        <f ca="1">OFFSET(Assumptions!$B$6,Z$1-1,0)*$E801</f>
        <v>26938599.153518774</v>
      </c>
      <c r="AA801" s="21">
        <f ca="1">OFFSET(Assumptions!$B$6,AA$1-1,0)*$E801</f>
        <v>26938599.153518774</v>
      </c>
      <c r="AB801" s="21">
        <f ca="1">OFFSET(Assumptions!$B$6,AB$1-1,0)*$E801</f>
        <v>49836408.434009731</v>
      </c>
      <c r="AC801" s="24">
        <f t="shared" si="177"/>
        <v>0</v>
      </c>
      <c r="AD801" s="24">
        <f t="shared" si="166"/>
        <v>0</v>
      </c>
      <c r="AE801" s="24">
        <f t="shared" si="166"/>
        <v>0</v>
      </c>
      <c r="AF801" s="24">
        <f t="shared" si="166"/>
        <v>0</v>
      </c>
      <c r="AG801" s="24">
        <f t="shared" si="166"/>
        <v>0</v>
      </c>
      <c r="AH801" s="24">
        <f t="shared" si="166"/>
        <v>0</v>
      </c>
      <c r="AI801" s="24">
        <f t="shared" si="166"/>
        <v>0</v>
      </c>
      <c r="AJ801" s="24">
        <f t="shared" si="175"/>
        <v>0</v>
      </c>
      <c r="AK801" s="26">
        <f t="shared" ca="1" si="176"/>
        <v>6.0718678589521957E-4</v>
      </c>
      <c r="AL801" s="34">
        <f t="shared" ca="1" si="178"/>
        <v>0.34608036413426402</v>
      </c>
    </row>
    <row r="802" spans="1:38" x14ac:dyDescent="0.25">
      <c r="A802" s="4">
        <f t="shared" si="167"/>
        <v>5</v>
      </c>
      <c r="B802" s="4">
        <f t="shared" si="168"/>
        <v>2015</v>
      </c>
      <c r="C802" s="9">
        <v>42128</v>
      </c>
      <c r="D802" s="12">
        <f ca="1">(1+Returns!E802)*D801</f>
        <v>132605915.05329771</v>
      </c>
      <c r="E802" s="12">
        <f t="shared" ca="1" si="169"/>
        <v>134523136.40610069</v>
      </c>
      <c r="F802" s="12">
        <f t="shared" ca="1" si="170"/>
        <v>134518863.13510343</v>
      </c>
      <c r="G802" s="14">
        <f ca="1">G801*(1+Returns!G802)+AC802</f>
        <v>10628069.544789841</v>
      </c>
      <c r="H802" s="14">
        <f ca="1">H801*(1+Returns!H802)+AD802</f>
        <v>13476185.450670827</v>
      </c>
      <c r="I802" s="14">
        <f ca="1">I801*(1+Returns!I802)+AE802</f>
        <v>6738247.7267911891</v>
      </c>
      <c r="J802" s="14">
        <f ca="1">J801*(1+Returns!J802)+AF802</f>
        <v>0</v>
      </c>
      <c r="K802" s="14">
        <f ca="1">K801*(1+Returns!K802)+AG802</f>
        <v>0</v>
      </c>
      <c r="L802" s="14">
        <f ca="1">L801*(1+Returns!L802)+AH802</f>
        <v>26952308.735235378</v>
      </c>
      <c r="M802" s="14">
        <f ca="1">M801*(1+Returns!M802)+AI802</f>
        <v>26952619.264174908</v>
      </c>
      <c r="N802" s="14">
        <f ca="1">N801*(1+Returns!N802)+AJ802-R802-T802</f>
        <v>49775705.684438571</v>
      </c>
      <c r="O802" s="17">
        <f ca="1">(Assumptions!$B$16 / 252)*F801</f>
        <v>4273.2709972516486</v>
      </c>
      <c r="P802" s="17">
        <f t="shared" ca="1" si="171"/>
        <v>4273.2709972516459</v>
      </c>
      <c r="Q802" s="16">
        <f t="shared" si="172"/>
        <v>1</v>
      </c>
      <c r="R802" s="17">
        <f t="shared" ca="1" si="173"/>
        <v>84959.354166910984</v>
      </c>
      <c r="S802" s="19">
        <f t="shared" si="174"/>
        <v>0</v>
      </c>
      <c r="T802" s="20">
        <f ca="1">IF(AND(S802=1,F801&gt;D801),[1]Assumptions!$B$19*(F801-D801),0)</f>
        <v>0</v>
      </c>
      <c r="U802" s="21">
        <f ca="1">OFFSET(Assumptions!$B$6,U$1-1,0)*$E802</f>
        <v>10761850.912488056</v>
      </c>
      <c r="V802" s="21">
        <f ca="1">OFFSET(Assumptions!$B$6,V$1-1,0)*$E802</f>
        <v>13452313.640610069</v>
      </c>
      <c r="W802" s="21">
        <f ca="1">OFFSET(Assumptions!$B$6,W$1-1,0)*$E802</f>
        <v>6726156.8203050345</v>
      </c>
      <c r="X802" s="21">
        <f ca="1">OFFSET(Assumptions!$B$6,X$1-1,0)*$E802</f>
        <v>0</v>
      </c>
      <c r="Y802" s="21">
        <f ca="1">OFFSET(Assumptions!$B$6,Y$1-1,0)*$E802</f>
        <v>0</v>
      </c>
      <c r="Z802" s="21">
        <f ca="1">OFFSET(Assumptions!$B$6,Z$1-1,0)*$E802</f>
        <v>26904627.281220138</v>
      </c>
      <c r="AA802" s="21">
        <f ca="1">OFFSET(Assumptions!$B$6,AA$1-1,0)*$E802</f>
        <v>26904627.281220138</v>
      </c>
      <c r="AB802" s="21">
        <f ca="1">OFFSET(Assumptions!$B$6,AB$1-1,0)*$E802</f>
        <v>49773560.470257252</v>
      </c>
      <c r="AC802" s="24">
        <f t="shared" ca="1" si="177"/>
        <v>-274691.60533124767</v>
      </c>
      <c r="AD802" s="24">
        <f t="shared" ca="1" si="166"/>
        <v>18016.296617537737</v>
      </c>
      <c r="AE802" s="24">
        <f t="shared" ca="1" si="166"/>
        <v>6044.9538679216057</v>
      </c>
      <c r="AF802" s="24">
        <f t="shared" ca="1" si="166"/>
        <v>0</v>
      </c>
      <c r="AG802" s="24">
        <f t="shared" ca="1" si="166"/>
        <v>0</v>
      </c>
      <c r="AH802" s="24">
        <f t="shared" ca="1" si="166"/>
        <v>37221.177280470729</v>
      </c>
      <c r="AI802" s="24">
        <f t="shared" ca="1" si="166"/>
        <v>31284.281231109053</v>
      </c>
      <c r="AJ802" s="24">
        <f t="shared" ca="1" si="175"/>
        <v>182124.89633420855</v>
      </c>
      <c r="AK802" s="26">
        <f t="shared" ca="1" si="176"/>
        <v>-6.6246622935361987E-4</v>
      </c>
      <c r="AL802" s="34">
        <f t="shared" ca="1" si="178"/>
        <v>0.34518863135102906</v>
      </c>
    </row>
    <row r="803" spans="1:38" x14ac:dyDescent="0.25">
      <c r="A803" s="4">
        <f t="shared" si="167"/>
        <v>5</v>
      </c>
      <c r="B803" s="4">
        <f t="shared" si="168"/>
        <v>2015</v>
      </c>
      <c r="C803" s="9">
        <v>42129</v>
      </c>
      <c r="D803" s="12">
        <f ca="1">(1+Returns!E803)*D802</f>
        <v>132670755.36758131</v>
      </c>
      <c r="E803" s="12">
        <f t="shared" ca="1" si="169"/>
        <v>134489077.92714766</v>
      </c>
      <c r="F803" s="12">
        <f t="shared" ca="1" si="170"/>
        <v>134480534.21605086</v>
      </c>
      <c r="G803" s="14">
        <f ca="1">G802*(1+Returns!G803)+AC803</f>
        <v>10531414.175169982</v>
      </c>
      <c r="H803" s="14">
        <f ca="1">H802*(1+Returns!H803)+AD803</f>
        <v>13483084.072303271</v>
      </c>
      <c r="I803" s="14">
        <f ca="1">I802*(1+Returns!I803)+AE803</f>
        <v>6741850.821477036</v>
      </c>
      <c r="J803" s="14">
        <f ca="1">J802*(1+Returns!J803)+AF803</f>
        <v>0</v>
      </c>
      <c r="K803" s="14">
        <f ca="1">K802*(1+Returns!K803)+AG803</f>
        <v>0</v>
      </c>
      <c r="L803" s="14">
        <f ca="1">L802*(1+Returns!L803)+AH803</f>
        <v>26966044.272477493</v>
      </c>
      <c r="M803" s="14">
        <f ca="1">M802*(1+Returns!M803)+AI803</f>
        <v>26966662.980775766</v>
      </c>
      <c r="N803" s="14">
        <f ca="1">N802*(1+Returns!N803)+AJ803-R803-T803</f>
        <v>49800021.604944102</v>
      </c>
      <c r="O803" s="17">
        <f ca="1">(Assumptions!$B$16 / 252)*F802</f>
        <v>4270.4400995270926</v>
      </c>
      <c r="P803" s="17">
        <f t="shared" ca="1" si="171"/>
        <v>8543.7110967787376</v>
      </c>
      <c r="Q803" s="16">
        <f t="shared" si="172"/>
        <v>0</v>
      </c>
      <c r="R803" s="17">
        <f t="shared" si="173"/>
        <v>0</v>
      </c>
      <c r="S803" s="19">
        <f t="shared" si="174"/>
        <v>0</v>
      </c>
      <c r="T803" s="20">
        <f ca="1">IF(AND(S803=1,F802&gt;D802),[1]Assumptions!$B$19*(F802-D802),0)</f>
        <v>0</v>
      </c>
      <c r="U803" s="21">
        <f ca="1">OFFSET(Assumptions!$B$6,U$1-1,0)*$E803</f>
        <v>10759126.234171813</v>
      </c>
      <c r="V803" s="21">
        <f ca="1">OFFSET(Assumptions!$B$6,V$1-1,0)*$E803</f>
        <v>13448907.792714767</v>
      </c>
      <c r="W803" s="21">
        <f ca="1">OFFSET(Assumptions!$B$6,W$1-1,0)*$E803</f>
        <v>6724453.8963573836</v>
      </c>
      <c r="X803" s="21">
        <f ca="1">OFFSET(Assumptions!$B$6,X$1-1,0)*$E803</f>
        <v>0</v>
      </c>
      <c r="Y803" s="21">
        <f ca="1">OFFSET(Assumptions!$B$6,Y$1-1,0)*$E803</f>
        <v>0</v>
      </c>
      <c r="Z803" s="21">
        <f ca="1">OFFSET(Assumptions!$B$6,Z$1-1,0)*$E803</f>
        <v>26897815.585429534</v>
      </c>
      <c r="AA803" s="21">
        <f ca="1">OFFSET(Assumptions!$B$6,AA$1-1,0)*$E803</f>
        <v>26897815.585429534</v>
      </c>
      <c r="AB803" s="21">
        <f ca="1">OFFSET(Assumptions!$B$6,AB$1-1,0)*$E803</f>
        <v>49760958.833044633</v>
      </c>
      <c r="AC803" s="24">
        <f t="shared" si="177"/>
        <v>0</v>
      </c>
      <c r="AD803" s="24">
        <f t="shared" si="166"/>
        <v>0</v>
      </c>
      <c r="AE803" s="24">
        <f t="shared" si="166"/>
        <v>0</v>
      </c>
      <c r="AF803" s="24">
        <f t="shared" si="166"/>
        <v>0</v>
      </c>
      <c r="AG803" s="24">
        <f t="shared" si="166"/>
        <v>0</v>
      </c>
      <c r="AH803" s="24">
        <f t="shared" si="166"/>
        <v>0</v>
      </c>
      <c r="AI803" s="24">
        <f t="shared" si="166"/>
        <v>0</v>
      </c>
      <c r="AJ803" s="24">
        <f t="shared" si="175"/>
        <v>0</v>
      </c>
      <c r="AK803" s="26">
        <f t="shared" ca="1" si="176"/>
        <v>-2.8493341498192493E-4</v>
      </c>
      <c r="AL803" s="34">
        <f t="shared" ca="1" si="178"/>
        <v>0.34480534216050329</v>
      </c>
    </row>
    <row r="804" spans="1:38" x14ac:dyDescent="0.25">
      <c r="A804" s="4">
        <f t="shared" si="167"/>
        <v>5</v>
      </c>
      <c r="B804" s="4">
        <f t="shared" si="168"/>
        <v>2015</v>
      </c>
      <c r="C804" s="9">
        <v>42130</v>
      </c>
      <c r="D804" s="12">
        <f ca="1">(1+Returns!E804)*D803</f>
        <v>132735720.25636217</v>
      </c>
      <c r="E804" s="12">
        <f t="shared" ca="1" si="169"/>
        <v>134605136.25669587</v>
      </c>
      <c r="F804" s="12">
        <f t="shared" ca="1" si="170"/>
        <v>134592323.32229063</v>
      </c>
      <c r="G804" s="14">
        <f ca="1">G803*(1+Returns!G804)+AC804</f>
        <v>10584754.485944306</v>
      </c>
      <c r="H804" s="14">
        <f ca="1">H803*(1+Returns!H804)+AD804</f>
        <v>13489996.078577705</v>
      </c>
      <c r="I804" s="14">
        <f ca="1">I803*(1+Returns!I804)+AE804</f>
        <v>6745460.9747608863</v>
      </c>
      <c r="J804" s="14">
        <f ca="1">J803*(1+Returns!J804)+AF804</f>
        <v>0</v>
      </c>
      <c r="K804" s="14">
        <f ca="1">K803*(1+Returns!K804)+AG804</f>
        <v>0</v>
      </c>
      <c r="L804" s="14">
        <f ca="1">L803*(1+Returns!L804)+AH804</f>
        <v>26979806.433324747</v>
      </c>
      <c r="M804" s="14">
        <f ca="1">M803*(1+Returns!M804)+AI804</f>
        <v>26980734.050894219</v>
      </c>
      <c r="N804" s="14">
        <f ca="1">N803*(1+Returns!N804)+AJ804-R804-T804</f>
        <v>49824384.233194001</v>
      </c>
      <c r="O804" s="17">
        <f ca="1">(Assumptions!$B$16 / 252)*F803</f>
        <v>4269.2233084460586</v>
      </c>
      <c r="P804" s="17">
        <f t="shared" ca="1" si="171"/>
        <v>12812.934405224796</v>
      </c>
      <c r="Q804" s="16">
        <f t="shared" si="172"/>
        <v>0</v>
      </c>
      <c r="R804" s="17">
        <f t="shared" si="173"/>
        <v>0</v>
      </c>
      <c r="S804" s="19">
        <f t="shared" si="174"/>
        <v>0</v>
      </c>
      <c r="T804" s="20">
        <f ca="1">IF(AND(S804=1,F803&gt;D803),[1]Assumptions!$B$19*(F803-D803),0)</f>
        <v>0</v>
      </c>
      <c r="U804" s="21">
        <f ca="1">OFFSET(Assumptions!$B$6,U$1-1,0)*$E804</f>
        <v>10768410.900535669</v>
      </c>
      <c r="V804" s="21">
        <f ca="1">OFFSET(Assumptions!$B$6,V$1-1,0)*$E804</f>
        <v>13460513.625669587</v>
      </c>
      <c r="W804" s="21">
        <f ca="1">OFFSET(Assumptions!$B$6,W$1-1,0)*$E804</f>
        <v>6730256.8128347937</v>
      </c>
      <c r="X804" s="21">
        <f ca="1">OFFSET(Assumptions!$B$6,X$1-1,0)*$E804</f>
        <v>0</v>
      </c>
      <c r="Y804" s="21">
        <f ca="1">OFFSET(Assumptions!$B$6,Y$1-1,0)*$E804</f>
        <v>0</v>
      </c>
      <c r="Z804" s="21">
        <f ca="1">OFFSET(Assumptions!$B$6,Z$1-1,0)*$E804</f>
        <v>26921027.251339175</v>
      </c>
      <c r="AA804" s="21">
        <f ca="1">OFFSET(Assumptions!$B$6,AA$1-1,0)*$E804</f>
        <v>26921027.251339175</v>
      </c>
      <c r="AB804" s="21">
        <f ca="1">OFFSET(Assumptions!$B$6,AB$1-1,0)*$E804</f>
        <v>49803900.414977469</v>
      </c>
      <c r="AC804" s="24">
        <f t="shared" si="177"/>
        <v>0</v>
      </c>
      <c r="AD804" s="24">
        <f t="shared" si="166"/>
        <v>0</v>
      </c>
      <c r="AE804" s="24">
        <f t="shared" si="166"/>
        <v>0</v>
      </c>
      <c r="AF804" s="24">
        <f t="shared" si="166"/>
        <v>0</v>
      </c>
      <c r="AG804" s="24">
        <f t="shared" si="166"/>
        <v>0</v>
      </c>
      <c r="AH804" s="24">
        <f t="shared" si="166"/>
        <v>0</v>
      </c>
      <c r="AI804" s="24">
        <f t="shared" si="166"/>
        <v>0</v>
      </c>
      <c r="AJ804" s="24">
        <f t="shared" si="175"/>
        <v>0</v>
      </c>
      <c r="AK804" s="26">
        <f t="shared" ca="1" si="176"/>
        <v>8.3126607796013552E-4</v>
      </c>
      <c r="AL804" s="34">
        <f t="shared" ca="1" si="178"/>
        <v>0.34592323322290097</v>
      </c>
    </row>
    <row r="805" spans="1:38" x14ac:dyDescent="0.25">
      <c r="A805" s="4">
        <f t="shared" si="167"/>
        <v>5</v>
      </c>
      <c r="B805" s="4">
        <f t="shared" si="168"/>
        <v>2015</v>
      </c>
      <c r="C805" s="9">
        <v>42131</v>
      </c>
      <c r="D805" s="12">
        <f ca="1">(1+Returns!E805)*D804</f>
        <v>132800716.95650011</v>
      </c>
      <c r="E805" s="12">
        <f t="shared" ca="1" si="169"/>
        <v>134616531.8104749</v>
      </c>
      <c r="F805" s="12">
        <f t="shared" ca="1" si="170"/>
        <v>134599446.10390073</v>
      </c>
      <c r="G805" s="14">
        <f ca="1">G804*(1+Returns!G805)+AC805</f>
        <v>10533400.260204649</v>
      </c>
      <c r="H805" s="14">
        <f ca="1">H804*(1+Returns!H805)+AD805</f>
        <v>13496911.628242545</v>
      </c>
      <c r="I805" s="14">
        <f ca="1">I804*(1+Returns!I805)+AE805</f>
        <v>6749073.0612240788</v>
      </c>
      <c r="J805" s="14">
        <f ca="1">J804*(1+Returns!J805)+AF805</f>
        <v>0</v>
      </c>
      <c r="K805" s="14">
        <f ca="1">K804*(1+Returns!K805)+AG805</f>
        <v>0</v>
      </c>
      <c r="L805" s="14">
        <f ca="1">L804*(1+Returns!L805)+AH805</f>
        <v>26993575.617711283</v>
      </c>
      <c r="M805" s="14">
        <f ca="1">M804*(1+Returns!M805)+AI805</f>
        <v>26994812.463226814</v>
      </c>
      <c r="N805" s="14">
        <f ca="1">N804*(1+Returns!N805)+AJ805-R805-T805</f>
        <v>49848758.779865541</v>
      </c>
      <c r="O805" s="17">
        <f ca="1">(Assumptions!$B$16 / 252)*F804</f>
        <v>4272.7721689616073</v>
      </c>
      <c r="P805" s="17">
        <f t="shared" ca="1" si="171"/>
        <v>17085.706574186403</v>
      </c>
      <c r="Q805" s="16">
        <f t="shared" si="172"/>
        <v>0</v>
      </c>
      <c r="R805" s="17">
        <f t="shared" si="173"/>
        <v>0</v>
      </c>
      <c r="S805" s="19">
        <f t="shared" si="174"/>
        <v>0</v>
      </c>
      <c r="T805" s="20">
        <f ca="1">IF(AND(S805=1,F804&gt;D804),[1]Assumptions!$B$19*(F804-D804),0)</f>
        <v>0</v>
      </c>
      <c r="U805" s="21">
        <f ca="1">OFFSET(Assumptions!$B$6,U$1-1,0)*$E805</f>
        <v>10769322.544837993</v>
      </c>
      <c r="V805" s="21">
        <f ca="1">OFFSET(Assumptions!$B$6,V$1-1,0)*$E805</f>
        <v>13461653.181047492</v>
      </c>
      <c r="W805" s="21">
        <f ca="1">OFFSET(Assumptions!$B$6,W$1-1,0)*$E805</f>
        <v>6730826.5905237459</v>
      </c>
      <c r="X805" s="21">
        <f ca="1">OFFSET(Assumptions!$B$6,X$1-1,0)*$E805</f>
        <v>0</v>
      </c>
      <c r="Y805" s="21">
        <f ca="1">OFFSET(Assumptions!$B$6,Y$1-1,0)*$E805</f>
        <v>0</v>
      </c>
      <c r="Z805" s="21">
        <f ca="1">OFFSET(Assumptions!$B$6,Z$1-1,0)*$E805</f>
        <v>26923306.362094983</v>
      </c>
      <c r="AA805" s="21">
        <f ca="1">OFFSET(Assumptions!$B$6,AA$1-1,0)*$E805</f>
        <v>26923306.362094983</v>
      </c>
      <c r="AB805" s="21">
        <f ca="1">OFFSET(Assumptions!$B$6,AB$1-1,0)*$E805</f>
        <v>49808116.769875713</v>
      </c>
      <c r="AC805" s="24">
        <f t="shared" si="177"/>
        <v>0</v>
      </c>
      <c r="AD805" s="24">
        <f t="shared" si="166"/>
        <v>0</v>
      </c>
      <c r="AE805" s="24">
        <f t="shared" si="166"/>
        <v>0</v>
      </c>
      <c r="AF805" s="24">
        <f t="shared" si="166"/>
        <v>0</v>
      </c>
      <c r="AG805" s="24">
        <f t="shared" si="166"/>
        <v>0</v>
      </c>
      <c r="AH805" s="24">
        <f t="shared" si="166"/>
        <v>0</v>
      </c>
      <c r="AI805" s="24">
        <f t="shared" si="166"/>
        <v>0</v>
      </c>
      <c r="AJ805" s="24">
        <f t="shared" si="175"/>
        <v>0</v>
      </c>
      <c r="AK805" s="26">
        <f t="shared" ca="1" si="176"/>
        <v>5.292115801469599E-5</v>
      </c>
      <c r="AL805" s="34">
        <f t="shared" ca="1" si="178"/>
        <v>0.345994461039002</v>
      </c>
    </row>
    <row r="806" spans="1:38" x14ac:dyDescent="0.25">
      <c r="A806" s="4">
        <f t="shared" si="167"/>
        <v>5</v>
      </c>
      <c r="B806" s="4">
        <f t="shared" si="168"/>
        <v>2015</v>
      </c>
      <c r="C806" s="9">
        <v>42132</v>
      </c>
      <c r="D806" s="12">
        <f ca="1">(1+Returns!E806)*D805</f>
        <v>132865745.48357221</v>
      </c>
      <c r="E806" s="12">
        <f t="shared" ca="1" si="169"/>
        <v>134833373.68969023</v>
      </c>
      <c r="F806" s="12">
        <f t="shared" ca="1" si="170"/>
        <v>134812014.98482704</v>
      </c>
      <c r="G806" s="14">
        <f ca="1">G805*(1+Returns!G806)+AC806</f>
        <v>10687460.583058553</v>
      </c>
      <c r="H806" s="14">
        <f ca="1">H805*(1+Returns!H806)+AD806</f>
        <v>13503830.723114284</v>
      </c>
      <c r="I806" s="14">
        <f ca="1">I805*(1+Returns!I806)+AE806</f>
        <v>6752687.081901799</v>
      </c>
      <c r="J806" s="14">
        <f ca="1">J805*(1+Returns!J806)+AF806</f>
        <v>0</v>
      </c>
      <c r="K806" s="14">
        <f ca="1">K805*(1+Returns!K806)+AG806</f>
        <v>0</v>
      </c>
      <c r="L806" s="14">
        <f ca="1">L805*(1+Returns!L806)+AH806</f>
        <v>27007351.829221573</v>
      </c>
      <c r="M806" s="14">
        <f ca="1">M805*(1+Returns!M806)+AI806</f>
        <v>27008898.221604683</v>
      </c>
      <c r="N806" s="14">
        <f ca="1">N805*(1+Returns!N806)+AJ806-R806-T806</f>
        <v>49873145.250789329</v>
      </c>
      <c r="O806" s="17">
        <f ca="1">(Assumptions!$B$16 / 252)*F805</f>
        <v>4272.9982890127212</v>
      </c>
      <c r="P806" s="17">
        <f t="shared" ca="1" si="171"/>
        <v>21358.704863199124</v>
      </c>
      <c r="Q806" s="16">
        <f t="shared" si="172"/>
        <v>0</v>
      </c>
      <c r="R806" s="17">
        <f t="shared" si="173"/>
        <v>0</v>
      </c>
      <c r="S806" s="19">
        <f t="shared" si="174"/>
        <v>0</v>
      </c>
      <c r="T806" s="20">
        <f ca="1">IF(AND(S806=1,F805&gt;D805),[1]Assumptions!$B$19*(F805-D805),0)</f>
        <v>0</v>
      </c>
      <c r="U806" s="21">
        <f ca="1">OFFSET(Assumptions!$B$6,U$1-1,0)*$E806</f>
        <v>10786669.895175219</v>
      </c>
      <c r="V806" s="21">
        <f ca="1">OFFSET(Assumptions!$B$6,V$1-1,0)*$E806</f>
        <v>13483337.368969023</v>
      </c>
      <c r="W806" s="21">
        <f ca="1">OFFSET(Assumptions!$B$6,W$1-1,0)*$E806</f>
        <v>6741668.6844845116</v>
      </c>
      <c r="X806" s="21">
        <f ca="1">OFFSET(Assumptions!$B$6,X$1-1,0)*$E806</f>
        <v>0</v>
      </c>
      <c r="Y806" s="21">
        <f ca="1">OFFSET(Assumptions!$B$6,Y$1-1,0)*$E806</f>
        <v>0</v>
      </c>
      <c r="Z806" s="21">
        <f ca="1">OFFSET(Assumptions!$B$6,Z$1-1,0)*$E806</f>
        <v>26966674.737938046</v>
      </c>
      <c r="AA806" s="21">
        <f ca="1">OFFSET(Assumptions!$B$6,AA$1-1,0)*$E806</f>
        <v>26966674.737938046</v>
      </c>
      <c r="AB806" s="21">
        <f ca="1">OFFSET(Assumptions!$B$6,AB$1-1,0)*$E806</f>
        <v>49888348.265185386</v>
      </c>
      <c r="AC806" s="24">
        <f t="shared" si="177"/>
        <v>0</v>
      </c>
      <c r="AD806" s="24">
        <f t="shared" si="166"/>
        <v>0</v>
      </c>
      <c r="AE806" s="24">
        <f t="shared" si="166"/>
        <v>0</v>
      </c>
      <c r="AF806" s="24">
        <f t="shared" si="166"/>
        <v>0</v>
      </c>
      <c r="AG806" s="24">
        <f t="shared" si="166"/>
        <v>0</v>
      </c>
      <c r="AH806" s="24">
        <f t="shared" si="166"/>
        <v>0</v>
      </c>
      <c r="AI806" s="24">
        <f t="shared" si="166"/>
        <v>0</v>
      </c>
      <c r="AJ806" s="24">
        <f t="shared" si="175"/>
        <v>0</v>
      </c>
      <c r="AK806" s="26">
        <f t="shared" ca="1" si="176"/>
        <v>1.5792701016186239E-3</v>
      </c>
      <c r="AL806" s="34">
        <f t="shared" ca="1" si="178"/>
        <v>0.34812014984826511</v>
      </c>
    </row>
    <row r="807" spans="1:38" x14ac:dyDescent="0.25">
      <c r="A807" s="4">
        <f t="shared" si="167"/>
        <v>5</v>
      </c>
      <c r="B807" s="4">
        <f t="shared" si="168"/>
        <v>2015</v>
      </c>
      <c r="C807" s="9">
        <v>42135</v>
      </c>
      <c r="D807" s="12">
        <f ca="1">(1+Returns!E807)*D806</f>
        <v>132930805.85316317</v>
      </c>
      <c r="E807" s="12">
        <f t="shared" ca="1" si="169"/>
        <v>135006632.84718543</v>
      </c>
      <c r="F807" s="12">
        <f t="shared" ca="1" si="170"/>
        <v>134980994.39581478</v>
      </c>
      <c r="G807" s="14">
        <f ca="1">G806*(1+Returns!G807)+AC807</f>
        <v>10797906.39124362</v>
      </c>
      <c r="H807" s="14">
        <f ca="1">H806*(1+Returns!H807)+AD807</f>
        <v>13510753.365010347</v>
      </c>
      <c r="I807" s="14">
        <f ca="1">I806*(1+Returns!I807)+AE807</f>
        <v>6756303.0378297884</v>
      </c>
      <c r="J807" s="14">
        <f ca="1">J806*(1+Returns!J807)+AF807</f>
        <v>0</v>
      </c>
      <c r="K807" s="14">
        <f ca="1">K806*(1+Returns!K807)+AG807</f>
        <v>0</v>
      </c>
      <c r="L807" s="14">
        <f ca="1">L806*(1+Returns!L807)+AH807</f>
        <v>27021135.071441919</v>
      </c>
      <c r="M807" s="14">
        <f ca="1">M806*(1+Returns!M807)+AI807</f>
        <v>27022991.329860952</v>
      </c>
      <c r="N807" s="14">
        <f ca="1">N806*(1+Returns!N807)+AJ807-R807-T807</f>
        <v>49897543.651798815</v>
      </c>
      <c r="O807" s="17">
        <f ca="1">(Assumptions!$B$16 / 252)*F806</f>
        <v>4279.7465074548263</v>
      </c>
      <c r="P807" s="17">
        <f t="shared" ca="1" si="171"/>
        <v>25638.451370653951</v>
      </c>
      <c r="Q807" s="16">
        <f t="shared" si="172"/>
        <v>0</v>
      </c>
      <c r="R807" s="17">
        <f t="shared" si="173"/>
        <v>0</v>
      </c>
      <c r="S807" s="19">
        <f t="shared" si="174"/>
        <v>0</v>
      </c>
      <c r="T807" s="20">
        <f ca="1">IF(AND(S807=1,F806&gt;D806),[1]Assumptions!$B$19*(F806-D806),0)</f>
        <v>0</v>
      </c>
      <c r="U807" s="21">
        <f ca="1">OFFSET(Assumptions!$B$6,U$1-1,0)*$E807</f>
        <v>10800530.627774835</v>
      </c>
      <c r="V807" s="21">
        <f ca="1">OFFSET(Assumptions!$B$6,V$1-1,0)*$E807</f>
        <v>13500663.284718543</v>
      </c>
      <c r="W807" s="21">
        <f ca="1">OFFSET(Assumptions!$B$6,W$1-1,0)*$E807</f>
        <v>6750331.6423592716</v>
      </c>
      <c r="X807" s="21">
        <f ca="1">OFFSET(Assumptions!$B$6,X$1-1,0)*$E807</f>
        <v>0</v>
      </c>
      <c r="Y807" s="21">
        <f ca="1">OFFSET(Assumptions!$B$6,Y$1-1,0)*$E807</f>
        <v>0</v>
      </c>
      <c r="Z807" s="21">
        <f ca="1">OFFSET(Assumptions!$B$6,Z$1-1,0)*$E807</f>
        <v>27001326.569437087</v>
      </c>
      <c r="AA807" s="21">
        <f ca="1">OFFSET(Assumptions!$B$6,AA$1-1,0)*$E807</f>
        <v>27001326.569437087</v>
      </c>
      <c r="AB807" s="21">
        <f ca="1">OFFSET(Assumptions!$B$6,AB$1-1,0)*$E807</f>
        <v>49952454.15345861</v>
      </c>
      <c r="AC807" s="24">
        <f t="shared" si="177"/>
        <v>0</v>
      </c>
      <c r="AD807" s="24">
        <f t="shared" si="166"/>
        <v>0</v>
      </c>
      <c r="AE807" s="24">
        <f t="shared" si="166"/>
        <v>0</v>
      </c>
      <c r="AF807" s="24">
        <f t="shared" si="166"/>
        <v>0</v>
      </c>
      <c r="AG807" s="24">
        <f t="shared" si="166"/>
        <v>0</v>
      </c>
      <c r="AH807" s="24">
        <f t="shared" si="166"/>
        <v>0</v>
      </c>
      <c r="AI807" s="24">
        <f t="shared" si="166"/>
        <v>0</v>
      </c>
      <c r="AJ807" s="24">
        <f t="shared" si="175"/>
        <v>0</v>
      </c>
      <c r="AK807" s="26">
        <f t="shared" ca="1" si="176"/>
        <v>1.2534447393783843E-3</v>
      </c>
      <c r="AL807" s="34">
        <f t="shared" ca="1" si="178"/>
        <v>0.34980994395814236</v>
      </c>
    </row>
    <row r="808" spans="1:38" x14ac:dyDescent="0.25">
      <c r="A808" s="4">
        <f t="shared" si="167"/>
        <v>5</v>
      </c>
      <c r="B808" s="4">
        <f t="shared" si="168"/>
        <v>2015</v>
      </c>
      <c r="C808" s="9">
        <v>42136</v>
      </c>
      <c r="D808" s="12">
        <f ca="1">(1+Returns!E808)*D807</f>
        <v>132995898.08086529</v>
      </c>
      <c r="E808" s="12">
        <f t="shared" ca="1" si="169"/>
        <v>135149699.50520876</v>
      </c>
      <c r="F808" s="12">
        <f t="shared" ca="1" si="170"/>
        <v>135119775.94290492</v>
      </c>
      <c r="G808" s="14">
        <f ca="1">G807*(1+Returns!G808)+AC808</f>
        <v>10878127.890893824</v>
      </c>
      <c r="H808" s="14">
        <f ca="1">H807*(1+Returns!H808)+AD808</f>
        <v>13517679.55574909</v>
      </c>
      <c r="I808" s="14">
        <f ca="1">I807*(1+Returns!I808)+AE808</f>
        <v>6759920.9300443428</v>
      </c>
      <c r="J808" s="14">
        <f ca="1">J807*(1+Returns!J808)+AF808</f>
        <v>0</v>
      </c>
      <c r="K808" s="14">
        <f ca="1">K807*(1+Returns!K808)+AG808</f>
        <v>0</v>
      </c>
      <c r="L808" s="14">
        <f ca="1">L807*(1+Returns!L808)+AH808</f>
        <v>27034925.347960457</v>
      </c>
      <c r="M808" s="14">
        <f ca="1">M807*(1+Returns!M808)+AI808</f>
        <v>27037091.791830752</v>
      </c>
      <c r="N808" s="14">
        <f ca="1">N807*(1+Returns!N808)+AJ808-R808-T808</f>
        <v>49921953.988730304</v>
      </c>
      <c r="O808" s="17">
        <f ca="1">(Assumptions!$B$16 / 252)*F807</f>
        <v>4285.1109332004689</v>
      </c>
      <c r="P808" s="17">
        <f t="shared" ca="1" si="171"/>
        <v>29923.562303854422</v>
      </c>
      <c r="Q808" s="16">
        <f t="shared" si="172"/>
        <v>0</v>
      </c>
      <c r="R808" s="17">
        <f t="shared" si="173"/>
        <v>0</v>
      </c>
      <c r="S808" s="19">
        <f t="shared" si="174"/>
        <v>0</v>
      </c>
      <c r="T808" s="20">
        <f ca="1">IF(AND(S808=1,F807&gt;D807),[1]Assumptions!$B$19*(F807-D807),0)</f>
        <v>0</v>
      </c>
      <c r="U808" s="21">
        <f ca="1">OFFSET(Assumptions!$B$6,U$1-1,0)*$E808</f>
        <v>10811975.960416701</v>
      </c>
      <c r="V808" s="21">
        <f ca="1">OFFSET(Assumptions!$B$6,V$1-1,0)*$E808</f>
        <v>13514969.950520877</v>
      </c>
      <c r="W808" s="21">
        <f ca="1">OFFSET(Assumptions!$B$6,W$1-1,0)*$E808</f>
        <v>6757484.9752604384</v>
      </c>
      <c r="X808" s="21">
        <f ca="1">OFFSET(Assumptions!$B$6,X$1-1,0)*$E808</f>
        <v>0</v>
      </c>
      <c r="Y808" s="21">
        <f ca="1">OFFSET(Assumptions!$B$6,Y$1-1,0)*$E808</f>
        <v>0</v>
      </c>
      <c r="Z808" s="21">
        <f ca="1">OFFSET(Assumptions!$B$6,Z$1-1,0)*$E808</f>
        <v>27029939.901041754</v>
      </c>
      <c r="AA808" s="21">
        <f ca="1">OFFSET(Assumptions!$B$6,AA$1-1,0)*$E808</f>
        <v>27029939.901041754</v>
      </c>
      <c r="AB808" s="21">
        <f ca="1">OFFSET(Assumptions!$B$6,AB$1-1,0)*$E808</f>
        <v>50005388.816927239</v>
      </c>
      <c r="AC808" s="24">
        <f t="shared" si="177"/>
        <v>0</v>
      </c>
      <c r="AD808" s="24">
        <f t="shared" si="166"/>
        <v>0</v>
      </c>
      <c r="AE808" s="24">
        <f t="shared" si="166"/>
        <v>0</v>
      </c>
      <c r="AF808" s="24">
        <f t="shared" si="166"/>
        <v>0</v>
      </c>
      <c r="AG808" s="24">
        <f t="shared" si="166"/>
        <v>0</v>
      </c>
      <c r="AH808" s="24">
        <f t="shared" si="166"/>
        <v>0</v>
      </c>
      <c r="AI808" s="24">
        <f t="shared" si="166"/>
        <v>0</v>
      </c>
      <c r="AJ808" s="24">
        <f t="shared" si="175"/>
        <v>0</v>
      </c>
      <c r="AK808" s="26">
        <f t="shared" ca="1" si="176"/>
        <v>1.0281562060743266E-3</v>
      </c>
      <c r="AL808" s="34">
        <f t="shared" ca="1" si="178"/>
        <v>0.35119775942904385</v>
      </c>
    </row>
    <row r="809" spans="1:38" x14ac:dyDescent="0.25">
      <c r="A809" s="4">
        <f t="shared" si="167"/>
        <v>5</v>
      </c>
      <c r="B809" s="4">
        <f t="shared" si="168"/>
        <v>2015</v>
      </c>
      <c r="C809" s="9">
        <v>42137</v>
      </c>
      <c r="D809" s="12">
        <f ca="1">(1+Returns!E809)*D808</f>
        <v>133061022.18227856</v>
      </c>
      <c r="E809" s="12">
        <f t="shared" ca="1" si="169"/>
        <v>135253798.75029689</v>
      </c>
      <c r="F809" s="12">
        <f t="shared" ca="1" si="170"/>
        <v>135219585.67129645</v>
      </c>
      <c r="G809" s="14">
        <f ca="1">G808*(1+Returns!G809)+AC809</f>
        <v>10919350.152423477</v>
      </c>
      <c r="H809" s="14">
        <f ca="1">H808*(1+Returns!H809)+AD809</f>
        <v>13524609.297149803</v>
      </c>
      <c r="I809" s="14">
        <f ca="1">I808*(1+Returns!I809)+AE809</f>
        <v>6763540.7595823128</v>
      </c>
      <c r="J809" s="14">
        <f ca="1">J808*(1+Returns!J809)+AF809</f>
        <v>0</v>
      </c>
      <c r="K809" s="14">
        <f ca="1">K808*(1+Returns!K809)+AG809</f>
        <v>0</v>
      </c>
      <c r="L809" s="14">
        <f ca="1">L808*(1+Returns!L809)+AH809</f>
        <v>27048722.66236715</v>
      </c>
      <c r="M809" s="14">
        <f ca="1">M808*(1+Returns!M809)+AI809</f>
        <v>27051199.611351214</v>
      </c>
      <c r="N809" s="14">
        <f ca="1">N808*(1+Returns!N809)+AJ809-R809-T809</f>
        <v>49946376.267422959</v>
      </c>
      <c r="O809" s="17">
        <f ca="1">(Assumptions!$B$16 / 252)*F808</f>
        <v>4289.5166966001561</v>
      </c>
      <c r="P809" s="17">
        <f t="shared" ca="1" si="171"/>
        <v>34213.079000454578</v>
      </c>
      <c r="Q809" s="16">
        <f t="shared" si="172"/>
        <v>0</v>
      </c>
      <c r="R809" s="17">
        <f t="shared" si="173"/>
        <v>0</v>
      </c>
      <c r="S809" s="19">
        <f t="shared" si="174"/>
        <v>0</v>
      </c>
      <c r="T809" s="20">
        <f ca="1">IF(AND(S809=1,F808&gt;D808),[1]Assumptions!$B$19*(F808-D808),0)</f>
        <v>0</v>
      </c>
      <c r="U809" s="21">
        <f ca="1">OFFSET(Assumptions!$B$6,U$1-1,0)*$E809</f>
        <v>10820303.900023751</v>
      </c>
      <c r="V809" s="21">
        <f ca="1">OFFSET(Assumptions!$B$6,V$1-1,0)*$E809</f>
        <v>13525379.875029691</v>
      </c>
      <c r="W809" s="21">
        <f ca="1">OFFSET(Assumptions!$B$6,W$1-1,0)*$E809</f>
        <v>6762689.9375148453</v>
      </c>
      <c r="X809" s="21">
        <f ca="1">OFFSET(Assumptions!$B$6,X$1-1,0)*$E809</f>
        <v>0</v>
      </c>
      <c r="Y809" s="21">
        <f ca="1">OFFSET(Assumptions!$B$6,Y$1-1,0)*$E809</f>
        <v>0</v>
      </c>
      <c r="Z809" s="21">
        <f ca="1">OFFSET(Assumptions!$B$6,Z$1-1,0)*$E809</f>
        <v>27050759.750059381</v>
      </c>
      <c r="AA809" s="21">
        <f ca="1">OFFSET(Assumptions!$B$6,AA$1-1,0)*$E809</f>
        <v>27050759.750059381</v>
      </c>
      <c r="AB809" s="21">
        <f ca="1">OFFSET(Assumptions!$B$6,AB$1-1,0)*$E809</f>
        <v>50043905.537609845</v>
      </c>
      <c r="AC809" s="24">
        <f t="shared" si="177"/>
        <v>0</v>
      </c>
      <c r="AD809" s="24">
        <f t="shared" si="166"/>
        <v>0</v>
      </c>
      <c r="AE809" s="24">
        <f t="shared" si="166"/>
        <v>0</v>
      </c>
      <c r="AF809" s="24">
        <f t="shared" si="166"/>
        <v>0</v>
      </c>
      <c r="AG809" s="24">
        <f t="shared" si="166"/>
        <v>0</v>
      </c>
      <c r="AH809" s="24">
        <f t="shared" si="166"/>
        <v>0</v>
      </c>
      <c r="AI809" s="24">
        <f t="shared" si="166"/>
        <v>0</v>
      </c>
      <c r="AJ809" s="24">
        <f t="shared" si="175"/>
        <v>0</v>
      </c>
      <c r="AK809" s="26">
        <f t="shared" ca="1" si="176"/>
        <v>7.3867594654464241E-4</v>
      </c>
      <c r="AL809" s="34">
        <f t="shared" ca="1" si="178"/>
        <v>0.35219585671295905</v>
      </c>
    </row>
    <row r="810" spans="1:38" x14ac:dyDescent="0.25">
      <c r="A810" s="4">
        <f t="shared" si="167"/>
        <v>5</v>
      </c>
      <c r="B810" s="4">
        <f t="shared" si="168"/>
        <v>2015</v>
      </c>
      <c r="C810" s="9">
        <v>42138</v>
      </c>
      <c r="D810" s="12">
        <f ca="1">(1+Returns!E810)*D809</f>
        <v>133126178.17301057</v>
      </c>
      <c r="E810" s="12">
        <f t="shared" ca="1" si="169"/>
        <v>135400276.24106237</v>
      </c>
      <c r="F810" s="12">
        <f t="shared" ca="1" si="170"/>
        <v>135361770.4768025</v>
      </c>
      <c r="G810" s="14">
        <f ca="1">G809*(1+Returns!G810)+AC810</f>
        <v>11002918.818314504</v>
      </c>
      <c r="H810" s="14">
        <f ca="1">H809*(1+Returns!H810)+AD810</f>
        <v>13531542.591032708</v>
      </c>
      <c r="I810" s="14">
        <f ca="1">I809*(1+Returns!I810)+AE810</f>
        <v>6767162.5274811033</v>
      </c>
      <c r="J810" s="14">
        <f ca="1">J809*(1+Returns!J810)+AF810</f>
        <v>0</v>
      </c>
      <c r="K810" s="14">
        <f ca="1">K809*(1+Returns!K810)+AG810</f>
        <v>0</v>
      </c>
      <c r="L810" s="14">
        <f ca="1">L809*(1+Returns!L810)+AH810</f>
        <v>27062527.018253796</v>
      </c>
      <c r="M810" s="14">
        <f ca="1">M809*(1+Returns!M810)+AI810</f>
        <v>27065314.792261474</v>
      </c>
      <c r="N810" s="14">
        <f ca="1">N809*(1+Returns!N810)+AJ810-R810-T810</f>
        <v>49970810.493718795</v>
      </c>
      <c r="O810" s="17">
        <f ca="1">(Assumptions!$B$16 / 252)*F809</f>
        <v>4292.6852594062366</v>
      </c>
      <c r="P810" s="17">
        <f t="shared" ca="1" si="171"/>
        <v>38505.764259860814</v>
      </c>
      <c r="Q810" s="16">
        <f t="shared" si="172"/>
        <v>0</v>
      </c>
      <c r="R810" s="17">
        <f t="shared" si="173"/>
        <v>0</v>
      </c>
      <c r="S810" s="19">
        <f t="shared" si="174"/>
        <v>0</v>
      </c>
      <c r="T810" s="20">
        <f ca="1">IF(AND(S810=1,F809&gt;D809),[1]Assumptions!$B$19*(F809-D809),0)</f>
        <v>0</v>
      </c>
      <c r="U810" s="21">
        <f ca="1">OFFSET(Assumptions!$B$6,U$1-1,0)*$E810</f>
        <v>10832022.09928499</v>
      </c>
      <c r="V810" s="21">
        <f ca="1">OFFSET(Assumptions!$B$6,V$1-1,0)*$E810</f>
        <v>13540027.624106238</v>
      </c>
      <c r="W810" s="21">
        <f ca="1">OFFSET(Assumptions!$B$6,W$1-1,0)*$E810</f>
        <v>6770013.8120531188</v>
      </c>
      <c r="X810" s="21">
        <f ca="1">OFFSET(Assumptions!$B$6,X$1-1,0)*$E810</f>
        <v>0</v>
      </c>
      <c r="Y810" s="21">
        <f ca="1">OFFSET(Assumptions!$B$6,Y$1-1,0)*$E810</f>
        <v>0</v>
      </c>
      <c r="Z810" s="21">
        <f ca="1">OFFSET(Assumptions!$B$6,Z$1-1,0)*$E810</f>
        <v>27080055.248212475</v>
      </c>
      <c r="AA810" s="21">
        <f ca="1">OFFSET(Assumptions!$B$6,AA$1-1,0)*$E810</f>
        <v>27080055.248212475</v>
      </c>
      <c r="AB810" s="21">
        <f ca="1">OFFSET(Assumptions!$B$6,AB$1-1,0)*$E810</f>
        <v>50098102.209193081</v>
      </c>
      <c r="AC810" s="24">
        <f t="shared" si="177"/>
        <v>0</v>
      </c>
      <c r="AD810" s="24">
        <f t="shared" si="166"/>
        <v>0</v>
      </c>
      <c r="AE810" s="24">
        <f t="shared" si="166"/>
        <v>0</v>
      </c>
      <c r="AF810" s="24">
        <f t="shared" si="166"/>
        <v>0</v>
      </c>
      <c r="AG810" s="24">
        <f t="shared" si="166"/>
        <v>0</v>
      </c>
      <c r="AH810" s="24">
        <f t="shared" si="166"/>
        <v>0</v>
      </c>
      <c r="AI810" s="24">
        <f t="shared" si="166"/>
        <v>0</v>
      </c>
      <c r="AJ810" s="24">
        <f t="shared" si="175"/>
        <v>0</v>
      </c>
      <c r="AK810" s="26">
        <f t="shared" ca="1" si="176"/>
        <v>1.0515104361559224E-3</v>
      </c>
      <c r="AL810" s="34">
        <f t="shared" ca="1" si="178"/>
        <v>0.35361770476801957</v>
      </c>
    </row>
    <row r="811" spans="1:38" x14ac:dyDescent="0.25">
      <c r="A811" s="4">
        <f t="shared" si="167"/>
        <v>5</v>
      </c>
      <c r="B811" s="4">
        <f t="shared" si="168"/>
        <v>2015</v>
      </c>
      <c r="C811" s="9">
        <v>42139</v>
      </c>
      <c r="D811" s="12">
        <f ca="1">(1+Returns!E811)*D810</f>
        <v>133191366.06867656</v>
      </c>
      <c r="E811" s="12">
        <f t="shared" ca="1" si="169"/>
        <v>135422999.17223305</v>
      </c>
      <c r="F811" s="12">
        <f t="shared" ca="1" si="170"/>
        <v>135380196.20891044</v>
      </c>
      <c r="G811" s="14">
        <f ca="1">G810*(1+Returns!G811)+AC811</f>
        <v>10962701.067156026</v>
      </c>
      <c r="H811" s="14">
        <f ca="1">H810*(1+Returns!H811)+AD811</f>
        <v>13538479.439218957</v>
      </c>
      <c r="I811" s="14">
        <f ca="1">I810*(1+Returns!I811)+AE811</f>
        <v>6770786.2347786762</v>
      </c>
      <c r="J811" s="14">
        <f ca="1">J810*(1+Returns!J811)+AF811</f>
        <v>0</v>
      </c>
      <c r="K811" s="14">
        <f ca="1">K810*(1+Returns!K811)+AG811</f>
        <v>0</v>
      </c>
      <c r="L811" s="14">
        <f ca="1">L810*(1+Returns!L811)+AH811</f>
        <v>27076338.419214021</v>
      </c>
      <c r="M811" s="14">
        <f ca="1">M810*(1+Returns!M811)+AI811</f>
        <v>27079437.338402666</v>
      </c>
      <c r="N811" s="14">
        <f ca="1">N810*(1+Returns!N811)+AJ811-R811-T811</f>
        <v>49995256.673462696</v>
      </c>
      <c r="O811" s="17">
        <f ca="1">(Assumptions!$B$16 / 252)*F810</f>
        <v>4297.1990627556343</v>
      </c>
      <c r="P811" s="17">
        <f t="shared" ca="1" si="171"/>
        <v>42802.963322616451</v>
      </c>
      <c r="Q811" s="16">
        <f t="shared" si="172"/>
        <v>0</v>
      </c>
      <c r="R811" s="17">
        <f t="shared" si="173"/>
        <v>0</v>
      </c>
      <c r="S811" s="19">
        <f t="shared" si="174"/>
        <v>0</v>
      </c>
      <c r="T811" s="20">
        <f ca="1">IF(AND(S811=1,F810&gt;D810),[1]Assumptions!$B$19*(F810-D810),0)</f>
        <v>0</v>
      </c>
      <c r="U811" s="21">
        <f ca="1">OFFSET(Assumptions!$B$6,U$1-1,0)*$E811</f>
        <v>10833839.933778644</v>
      </c>
      <c r="V811" s="21">
        <f ca="1">OFFSET(Assumptions!$B$6,V$1-1,0)*$E811</f>
        <v>13542299.917223305</v>
      </c>
      <c r="W811" s="21">
        <f ca="1">OFFSET(Assumptions!$B$6,W$1-1,0)*$E811</f>
        <v>6771149.9586116523</v>
      </c>
      <c r="X811" s="21">
        <f ca="1">OFFSET(Assumptions!$B$6,X$1-1,0)*$E811</f>
        <v>0</v>
      </c>
      <c r="Y811" s="21">
        <f ca="1">OFFSET(Assumptions!$B$6,Y$1-1,0)*$E811</f>
        <v>0</v>
      </c>
      <c r="Z811" s="21">
        <f ca="1">OFFSET(Assumptions!$B$6,Z$1-1,0)*$E811</f>
        <v>27084599.834446609</v>
      </c>
      <c r="AA811" s="21">
        <f ca="1">OFFSET(Assumptions!$B$6,AA$1-1,0)*$E811</f>
        <v>27084599.834446609</v>
      </c>
      <c r="AB811" s="21">
        <f ca="1">OFFSET(Assumptions!$B$6,AB$1-1,0)*$E811</f>
        <v>50106509.693726227</v>
      </c>
      <c r="AC811" s="24">
        <f t="shared" si="177"/>
        <v>0</v>
      </c>
      <c r="AD811" s="24">
        <f t="shared" si="166"/>
        <v>0</v>
      </c>
      <c r="AE811" s="24">
        <f t="shared" si="166"/>
        <v>0</v>
      </c>
      <c r="AF811" s="24">
        <f t="shared" si="166"/>
        <v>0</v>
      </c>
      <c r="AG811" s="24">
        <f t="shared" si="166"/>
        <v>0</v>
      </c>
      <c r="AH811" s="24">
        <f t="shared" si="166"/>
        <v>0</v>
      </c>
      <c r="AI811" s="24">
        <f t="shared" si="166"/>
        <v>0</v>
      </c>
      <c r="AJ811" s="24">
        <f t="shared" si="175"/>
        <v>0</v>
      </c>
      <c r="AK811" s="26">
        <f t="shared" ca="1" si="176"/>
        <v>1.3612212697156068E-4</v>
      </c>
      <c r="AL811" s="34">
        <f t="shared" ca="1" si="178"/>
        <v>0.35380196208909886</v>
      </c>
    </row>
    <row r="812" spans="1:38" x14ac:dyDescent="0.25">
      <c r="A812" s="4">
        <f t="shared" si="167"/>
        <v>5</v>
      </c>
      <c r="B812" s="4">
        <f t="shared" si="168"/>
        <v>2015</v>
      </c>
      <c r="C812" s="9">
        <v>42142</v>
      </c>
      <c r="D812" s="12">
        <f ca="1">(1+Returns!E812)*D811</f>
        <v>133256585.88489942</v>
      </c>
      <c r="E812" s="12">
        <f t="shared" ca="1" si="169"/>
        <v>135438871.73065948</v>
      </c>
      <c r="F812" s="12">
        <f t="shared" ca="1" si="170"/>
        <v>135391770.98333025</v>
      </c>
      <c r="G812" s="14">
        <f ca="1">G811*(1+Returns!G812)+AC812</f>
        <v>10915601.069651652</v>
      </c>
      <c r="H812" s="14">
        <f ca="1">H811*(1+Returns!H812)+AD812</f>
        <v>13545419.84353064</v>
      </c>
      <c r="I812" s="14">
        <f ca="1">I811*(1+Returns!I812)+AE812</f>
        <v>6774411.8825135482</v>
      </c>
      <c r="J812" s="14">
        <f ca="1">J811*(1+Returns!J812)+AF812</f>
        <v>0</v>
      </c>
      <c r="K812" s="14">
        <f ca="1">K811*(1+Returns!K812)+AG812</f>
        <v>0</v>
      </c>
      <c r="L812" s="14">
        <f ca="1">L811*(1+Returns!L812)+AH812</f>
        <v>27090156.868843295</v>
      </c>
      <c r="M812" s="14">
        <f ca="1">M811*(1+Returns!M812)+AI812</f>
        <v>27093567.253617931</v>
      </c>
      <c r="N812" s="14">
        <f ca="1">N811*(1+Returns!N812)+AJ812-R812-T812</f>
        <v>50019714.812502399</v>
      </c>
      <c r="O812" s="17">
        <f ca="1">(Assumptions!$B$16 / 252)*F811</f>
        <v>4297.7840066320769</v>
      </c>
      <c r="P812" s="17">
        <f t="shared" ca="1" si="171"/>
        <v>47100.74732924853</v>
      </c>
      <c r="Q812" s="16">
        <f t="shared" si="172"/>
        <v>0</v>
      </c>
      <c r="R812" s="17">
        <f t="shared" si="173"/>
        <v>0</v>
      </c>
      <c r="S812" s="19">
        <f t="shared" si="174"/>
        <v>0</v>
      </c>
      <c r="T812" s="20">
        <f ca="1">IF(AND(S812=1,F811&gt;D811),[1]Assumptions!$B$19*(F811-D811),0)</f>
        <v>0</v>
      </c>
      <c r="U812" s="21">
        <f ca="1">OFFSET(Assumptions!$B$6,U$1-1,0)*$E812</f>
        <v>10835109.738452759</v>
      </c>
      <c r="V812" s="21">
        <f ca="1">OFFSET(Assumptions!$B$6,V$1-1,0)*$E812</f>
        <v>13543887.173065949</v>
      </c>
      <c r="W812" s="21">
        <f ca="1">OFFSET(Assumptions!$B$6,W$1-1,0)*$E812</f>
        <v>6771943.5865329746</v>
      </c>
      <c r="X812" s="21">
        <f ca="1">OFFSET(Assumptions!$B$6,X$1-1,0)*$E812</f>
        <v>0</v>
      </c>
      <c r="Y812" s="21">
        <f ca="1">OFFSET(Assumptions!$B$6,Y$1-1,0)*$E812</f>
        <v>0</v>
      </c>
      <c r="Z812" s="21">
        <f ca="1">OFFSET(Assumptions!$B$6,Z$1-1,0)*$E812</f>
        <v>27087774.346131898</v>
      </c>
      <c r="AA812" s="21">
        <f ca="1">OFFSET(Assumptions!$B$6,AA$1-1,0)*$E812</f>
        <v>27087774.346131898</v>
      </c>
      <c r="AB812" s="21">
        <f ca="1">OFFSET(Assumptions!$B$6,AB$1-1,0)*$E812</f>
        <v>50112382.540344007</v>
      </c>
      <c r="AC812" s="24">
        <f t="shared" si="177"/>
        <v>0</v>
      </c>
      <c r="AD812" s="24">
        <f t="shared" si="166"/>
        <v>0</v>
      </c>
      <c r="AE812" s="24">
        <f t="shared" si="166"/>
        <v>0</v>
      </c>
      <c r="AF812" s="24">
        <f t="shared" si="166"/>
        <v>0</v>
      </c>
      <c r="AG812" s="24">
        <f t="shared" ref="AG812:AI875" si="179">IF($Q812=1,Y811-K811,0)</f>
        <v>0</v>
      </c>
      <c r="AH812" s="24">
        <f t="shared" si="179"/>
        <v>0</v>
      </c>
      <c r="AI812" s="24">
        <f t="shared" si="179"/>
        <v>0</v>
      </c>
      <c r="AJ812" s="24">
        <f t="shared" si="175"/>
        <v>0</v>
      </c>
      <c r="AK812" s="26">
        <f t="shared" ca="1" si="176"/>
        <v>8.549828367776513E-5</v>
      </c>
      <c r="AL812" s="34">
        <f t="shared" ca="1" si="178"/>
        <v>0.35391770983329707</v>
      </c>
    </row>
    <row r="813" spans="1:38" x14ac:dyDescent="0.25">
      <c r="A813" s="4">
        <f t="shared" si="167"/>
        <v>5</v>
      </c>
      <c r="B813" s="4">
        <f t="shared" si="168"/>
        <v>2015</v>
      </c>
      <c r="C813" s="9">
        <v>42143</v>
      </c>
      <c r="D813" s="12">
        <f ca="1">(1+Returns!E813)*D812</f>
        <v>133321837.6373097</v>
      </c>
      <c r="E813" s="12">
        <f t="shared" ca="1" si="169"/>
        <v>135588136.72731671</v>
      </c>
      <c r="F813" s="12">
        <f t="shared" ca="1" si="170"/>
        <v>135536737.82852766</v>
      </c>
      <c r="G813" s="14">
        <f ca="1">G812*(1+Returns!G813)+AC813</f>
        <v>11001861.620621312</v>
      </c>
      <c r="H813" s="14">
        <f ca="1">H812*(1+Returns!H813)+AD813</f>
        <v>13552363.805790778</v>
      </c>
      <c r="I813" s="14">
        <f ca="1">I812*(1+Returns!I813)+AE813</f>
        <v>6778039.4717247933</v>
      </c>
      <c r="J813" s="14">
        <f ca="1">J812*(1+Returns!J813)+AF813</f>
        <v>0</v>
      </c>
      <c r="K813" s="14">
        <f ca="1">K812*(1+Returns!K813)+AG813</f>
        <v>0</v>
      </c>
      <c r="L813" s="14">
        <f ca="1">L812*(1+Returns!L813)+AH813</f>
        <v>27103982.370738912</v>
      </c>
      <c r="M813" s="14">
        <f ca="1">M812*(1+Returns!M813)+AI813</f>
        <v>27107704.541752413</v>
      </c>
      <c r="N813" s="14">
        <f ca="1">N812*(1+Returns!N813)+AJ813-R813-T813</f>
        <v>50044184.916688502</v>
      </c>
      <c r="O813" s="17">
        <f ca="1">(Assumptions!$B$16 / 252)*F812</f>
        <v>4298.1514597882615</v>
      </c>
      <c r="P813" s="17">
        <f t="shared" ca="1" si="171"/>
        <v>51398.898789036793</v>
      </c>
      <c r="Q813" s="16">
        <f t="shared" si="172"/>
        <v>0</v>
      </c>
      <c r="R813" s="17">
        <f t="shared" si="173"/>
        <v>0</v>
      </c>
      <c r="S813" s="19">
        <f t="shared" si="174"/>
        <v>0</v>
      </c>
      <c r="T813" s="20">
        <f ca="1">IF(AND(S813=1,F812&gt;D812),[1]Assumptions!$B$19*(F812-D812),0)</f>
        <v>0</v>
      </c>
      <c r="U813" s="21">
        <f ca="1">OFFSET(Assumptions!$B$6,U$1-1,0)*$E813</f>
        <v>10847050.938185336</v>
      </c>
      <c r="V813" s="21">
        <f ca="1">OFFSET(Assumptions!$B$6,V$1-1,0)*$E813</f>
        <v>13558813.672731671</v>
      </c>
      <c r="W813" s="21">
        <f ca="1">OFFSET(Assumptions!$B$6,W$1-1,0)*$E813</f>
        <v>6779406.8363658357</v>
      </c>
      <c r="X813" s="21">
        <f ca="1">OFFSET(Assumptions!$B$6,X$1-1,0)*$E813</f>
        <v>0</v>
      </c>
      <c r="Y813" s="21">
        <f ca="1">OFFSET(Assumptions!$B$6,Y$1-1,0)*$E813</f>
        <v>0</v>
      </c>
      <c r="Z813" s="21">
        <f ca="1">OFFSET(Assumptions!$B$6,Z$1-1,0)*$E813</f>
        <v>27117627.345463343</v>
      </c>
      <c r="AA813" s="21">
        <f ca="1">OFFSET(Assumptions!$B$6,AA$1-1,0)*$E813</f>
        <v>27117627.345463343</v>
      </c>
      <c r="AB813" s="21">
        <f ca="1">OFFSET(Assumptions!$B$6,AB$1-1,0)*$E813</f>
        <v>50167610.589107178</v>
      </c>
      <c r="AC813" s="24">
        <f t="shared" si="177"/>
        <v>0</v>
      </c>
      <c r="AD813" s="24">
        <f t="shared" ref="AD813:AI876" si="180">IF($Q813=1,V812-H812,0)</f>
        <v>0</v>
      </c>
      <c r="AE813" s="24">
        <f t="shared" si="180"/>
        <v>0</v>
      </c>
      <c r="AF813" s="24">
        <f t="shared" si="180"/>
        <v>0</v>
      </c>
      <c r="AG813" s="24">
        <f t="shared" si="179"/>
        <v>0</v>
      </c>
      <c r="AH813" s="24">
        <f t="shared" si="179"/>
        <v>0</v>
      </c>
      <c r="AI813" s="24">
        <f t="shared" si="179"/>
        <v>0</v>
      </c>
      <c r="AJ813" s="24">
        <f t="shared" si="175"/>
        <v>0</v>
      </c>
      <c r="AK813" s="26">
        <f t="shared" ca="1" si="176"/>
        <v>1.0707212421001699E-3</v>
      </c>
      <c r="AL813" s="34">
        <f t="shared" ca="1" si="178"/>
        <v>0.3553673782852711</v>
      </c>
    </row>
    <row r="814" spans="1:38" x14ac:dyDescent="0.25">
      <c r="A814" s="4">
        <f t="shared" si="167"/>
        <v>5</v>
      </c>
      <c r="B814" s="4">
        <f t="shared" si="168"/>
        <v>2015</v>
      </c>
      <c r="C814" s="9">
        <v>42144</v>
      </c>
      <c r="D814" s="12">
        <f ca="1">(1+Returns!E814)*D813</f>
        <v>133387121.34154558</v>
      </c>
      <c r="E814" s="12">
        <f t="shared" ca="1" si="169"/>
        <v>135712163.29122216</v>
      </c>
      <c r="F814" s="12">
        <f t="shared" ca="1" si="170"/>
        <v>135656461.63885126</v>
      </c>
      <c r="G814" s="14">
        <f ca="1">G813*(1+Returns!G814)+AC814</f>
        <v>11062851.832919057</v>
      </c>
      <c r="H814" s="14">
        <f ca="1">H813*(1+Returns!H814)+AD814</f>
        <v>13559311.327823328</v>
      </c>
      <c r="I814" s="14">
        <f ca="1">I813*(1+Returns!I814)+AE814</f>
        <v>6781669.0034520403</v>
      </c>
      <c r="J814" s="14">
        <f ca="1">J813*(1+Returns!J814)+AF814</f>
        <v>0</v>
      </c>
      <c r="K814" s="14">
        <f ca="1">K813*(1+Returns!K814)+AG814</f>
        <v>0</v>
      </c>
      <c r="L814" s="14">
        <f ca="1">L813*(1+Returns!L814)+AH814</f>
        <v>27117814.928500008</v>
      </c>
      <c r="M814" s="14">
        <f ca="1">M813*(1+Returns!M814)+AI814</f>
        <v>27121849.206653267</v>
      </c>
      <c r="N814" s="14">
        <f ca="1">N813*(1+Returns!N814)+AJ814-R814-T814</f>
        <v>50068666.991874456</v>
      </c>
      <c r="O814" s="17">
        <f ca="1">(Assumptions!$B$16 / 252)*F813</f>
        <v>4302.7535818580209</v>
      </c>
      <c r="P814" s="17">
        <f t="shared" ca="1" si="171"/>
        <v>55701.652370894815</v>
      </c>
      <c r="Q814" s="16">
        <f t="shared" si="172"/>
        <v>0</v>
      </c>
      <c r="R814" s="17">
        <f t="shared" si="173"/>
        <v>0</v>
      </c>
      <c r="S814" s="19">
        <f t="shared" si="174"/>
        <v>0</v>
      </c>
      <c r="T814" s="20">
        <f ca="1">IF(AND(S814=1,F813&gt;D813),[1]Assumptions!$B$19*(F813-D813),0)</f>
        <v>0</v>
      </c>
      <c r="U814" s="21">
        <f ca="1">OFFSET(Assumptions!$B$6,U$1-1,0)*$E814</f>
        <v>10856973.063297773</v>
      </c>
      <c r="V814" s="21">
        <f ca="1">OFFSET(Assumptions!$B$6,V$1-1,0)*$E814</f>
        <v>13571216.329122216</v>
      </c>
      <c r="W814" s="21">
        <f ca="1">OFFSET(Assumptions!$B$6,W$1-1,0)*$E814</f>
        <v>6785608.1645611078</v>
      </c>
      <c r="X814" s="21">
        <f ca="1">OFFSET(Assumptions!$B$6,X$1-1,0)*$E814</f>
        <v>0</v>
      </c>
      <c r="Y814" s="21">
        <f ca="1">OFFSET(Assumptions!$B$6,Y$1-1,0)*$E814</f>
        <v>0</v>
      </c>
      <c r="Z814" s="21">
        <f ca="1">OFFSET(Assumptions!$B$6,Z$1-1,0)*$E814</f>
        <v>27142432.658244431</v>
      </c>
      <c r="AA814" s="21">
        <f ca="1">OFFSET(Assumptions!$B$6,AA$1-1,0)*$E814</f>
        <v>27142432.658244431</v>
      </c>
      <c r="AB814" s="21">
        <f ca="1">OFFSET(Assumptions!$B$6,AB$1-1,0)*$E814</f>
        <v>50213500.417752199</v>
      </c>
      <c r="AC814" s="24">
        <f t="shared" si="177"/>
        <v>0</v>
      </c>
      <c r="AD814" s="24">
        <f t="shared" si="180"/>
        <v>0</v>
      </c>
      <c r="AE814" s="24">
        <f t="shared" si="180"/>
        <v>0</v>
      </c>
      <c r="AF814" s="24">
        <f t="shared" si="180"/>
        <v>0</v>
      </c>
      <c r="AG814" s="24">
        <f t="shared" si="179"/>
        <v>0</v>
      </c>
      <c r="AH814" s="24">
        <f t="shared" si="179"/>
        <v>0</v>
      </c>
      <c r="AI814" s="24">
        <f t="shared" si="179"/>
        <v>0</v>
      </c>
      <c r="AJ814" s="24">
        <f t="shared" si="175"/>
        <v>0</v>
      </c>
      <c r="AK814" s="26">
        <f t="shared" ca="1" si="176"/>
        <v>8.8333106021076802E-4</v>
      </c>
      <c r="AL814" s="34">
        <f t="shared" ca="1" si="178"/>
        <v>0.35656461638850701</v>
      </c>
    </row>
    <row r="815" spans="1:38" x14ac:dyDescent="0.25">
      <c r="A815" s="4">
        <f t="shared" si="167"/>
        <v>5</v>
      </c>
      <c r="B815" s="4">
        <f t="shared" si="168"/>
        <v>2015</v>
      </c>
      <c r="C815" s="9">
        <v>42145</v>
      </c>
      <c r="D815" s="12">
        <f ca="1">(1+Returns!E815)*D814</f>
        <v>133452437.01325291</v>
      </c>
      <c r="E815" s="12">
        <f t="shared" ca="1" si="169"/>
        <v>135776580.54755694</v>
      </c>
      <c r="F815" s="12">
        <f t="shared" ca="1" si="170"/>
        <v>135716572.3408483</v>
      </c>
      <c r="G815" s="14">
        <f ca="1">G814*(1+Returns!G815)+AC815</f>
        <v>11064200.815554475</v>
      </c>
      <c r="H815" s="14">
        <f ca="1">H814*(1+Returns!H815)+AD815</f>
        <v>13566262.411453182</v>
      </c>
      <c r="I815" s="14">
        <f ca="1">I814*(1+Returns!I815)+AE815</f>
        <v>6785300.4787354749</v>
      </c>
      <c r="J815" s="14">
        <f ca="1">J814*(1+Returns!J815)+AF815</f>
        <v>0</v>
      </c>
      <c r="K815" s="14">
        <f ca="1">K814*(1+Returns!K815)+AG815</f>
        <v>0</v>
      </c>
      <c r="L815" s="14">
        <f ca="1">L814*(1+Returns!L815)+AH815</f>
        <v>27131654.545727555</v>
      </c>
      <c r="M815" s="14">
        <f ca="1">M814*(1+Returns!M815)+AI815</f>
        <v>27136001.252169654</v>
      </c>
      <c r="N815" s="14">
        <f ca="1">N814*(1+Returns!N815)+AJ815-R815-T815</f>
        <v>50093161.043916598</v>
      </c>
      <c r="O815" s="17">
        <f ca="1">(Assumptions!$B$16 / 252)*F814</f>
        <v>4306.5543377413096</v>
      </c>
      <c r="P815" s="17">
        <f t="shared" ca="1" si="171"/>
        <v>60008.206708636128</v>
      </c>
      <c r="Q815" s="16">
        <f t="shared" si="172"/>
        <v>0</v>
      </c>
      <c r="R815" s="17">
        <f t="shared" si="173"/>
        <v>0</v>
      </c>
      <c r="S815" s="19">
        <f t="shared" si="174"/>
        <v>0</v>
      </c>
      <c r="T815" s="20">
        <f ca="1">IF(AND(S815=1,F814&gt;D814),[1]Assumptions!$B$19*(F814-D814),0)</f>
        <v>0</v>
      </c>
      <c r="U815" s="21">
        <f ca="1">OFFSET(Assumptions!$B$6,U$1-1,0)*$E815</f>
        <v>10862126.443804555</v>
      </c>
      <c r="V815" s="21">
        <f ca="1">OFFSET(Assumptions!$B$6,V$1-1,0)*$E815</f>
        <v>13577658.054755695</v>
      </c>
      <c r="W815" s="21">
        <f ca="1">OFFSET(Assumptions!$B$6,W$1-1,0)*$E815</f>
        <v>6788829.0273778476</v>
      </c>
      <c r="X815" s="21">
        <f ca="1">OFFSET(Assumptions!$B$6,X$1-1,0)*$E815</f>
        <v>0</v>
      </c>
      <c r="Y815" s="21">
        <f ca="1">OFFSET(Assumptions!$B$6,Y$1-1,0)*$E815</f>
        <v>0</v>
      </c>
      <c r="Z815" s="21">
        <f ca="1">OFFSET(Assumptions!$B$6,Z$1-1,0)*$E815</f>
        <v>27155316.10951139</v>
      </c>
      <c r="AA815" s="21">
        <f ca="1">OFFSET(Assumptions!$B$6,AA$1-1,0)*$E815</f>
        <v>27155316.10951139</v>
      </c>
      <c r="AB815" s="21">
        <f ca="1">OFFSET(Assumptions!$B$6,AB$1-1,0)*$E815</f>
        <v>50237334.802596062</v>
      </c>
      <c r="AC815" s="24">
        <f t="shared" si="177"/>
        <v>0</v>
      </c>
      <c r="AD815" s="24">
        <f t="shared" si="180"/>
        <v>0</v>
      </c>
      <c r="AE815" s="24">
        <f t="shared" si="180"/>
        <v>0</v>
      </c>
      <c r="AF815" s="24">
        <f t="shared" si="180"/>
        <v>0</v>
      </c>
      <c r="AG815" s="24">
        <f t="shared" si="179"/>
        <v>0</v>
      </c>
      <c r="AH815" s="24">
        <f t="shared" si="179"/>
        <v>0</v>
      </c>
      <c r="AI815" s="24">
        <f t="shared" si="179"/>
        <v>0</v>
      </c>
      <c r="AJ815" s="24">
        <f t="shared" si="175"/>
        <v>0</v>
      </c>
      <c r="AK815" s="26">
        <f t="shared" ca="1" si="176"/>
        <v>4.4310975880423875E-4</v>
      </c>
      <c r="AL815" s="34">
        <f t="shared" ca="1" si="178"/>
        <v>0.3571657234084773</v>
      </c>
    </row>
    <row r="816" spans="1:38" x14ac:dyDescent="0.25">
      <c r="A816" s="4">
        <f t="shared" si="167"/>
        <v>5</v>
      </c>
      <c r="B816" s="4">
        <f t="shared" si="168"/>
        <v>2015</v>
      </c>
      <c r="C816" s="9">
        <v>42146</v>
      </c>
      <c r="D816" s="12">
        <f ca="1">(1+Returns!E816)*D815</f>
        <v>133517784.6680852</v>
      </c>
      <c r="E816" s="12">
        <f t="shared" ca="1" si="169"/>
        <v>135943584.51153409</v>
      </c>
      <c r="F816" s="12">
        <f t="shared" ca="1" si="170"/>
        <v>135879267.84221146</v>
      </c>
      <c r="G816" s="14">
        <f ca="1">G815*(1+Returns!G816)+AC816</f>
        <v>11168104.567560872</v>
      </c>
      <c r="H816" s="14">
        <f ca="1">H815*(1+Returns!H816)+AD816</f>
        <v>13573217.058506167</v>
      </c>
      <c r="I816" s="14">
        <f ca="1">I815*(1+Returns!I816)+AE816</f>
        <v>6788933.8986158418</v>
      </c>
      <c r="J816" s="14">
        <f ca="1">J815*(1+Returns!J816)+AF816</f>
        <v>0</v>
      </c>
      <c r="K816" s="14">
        <f ca="1">K815*(1+Returns!K816)+AG816</f>
        <v>0</v>
      </c>
      <c r="L816" s="14">
        <f ca="1">L815*(1+Returns!L816)+AH816</f>
        <v>27145501.226024359</v>
      </c>
      <c r="M816" s="14">
        <f ca="1">M815*(1+Returns!M816)+AI816</f>
        <v>27150160.682152741</v>
      </c>
      <c r="N816" s="14">
        <f ca="1">N815*(1+Returns!N816)+AJ816-R816-T816</f>
        <v>50117667.078674108</v>
      </c>
      <c r="O816" s="17">
        <f ca="1">(Assumptions!$B$16 / 252)*F815</f>
        <v>4308.4626139951843</v>
      </c>
      <c r="P816" s="17">
        <f t="shared" ca="1" si="171"/>
        <v>64316.669322631315</v>
      </c>
      <c r="Q816" s="16">
        <f t="shared" si="172"/>
        <v>0</v>
      </c>
      <c r="R816" s="17">
        <f t="shared" si="173"/>
        <v>0</v>
      </c>
      <c r="S816" s="19">
        <f t="shared" si="174"/>
        <v>0</v>
      </c>
      <c r="T816" s="20">
        <f ca="1">IF(AND(S816=1,F815&gt;D815),[1]Assumptions!$B$19*(F815-D815),0)</f>
        <v>0</v>
      </c>
      <c r="U816" s="21">
        <f ca="1">OFFSET(Assumptions!$B$6,U$1-1,0)*$E816</f>
        <v>10875486.760922728</v>
      </c>
      <c r="V816" s="21">
        <f ca="1">OFFSET(Assumptions!$B$6,V$1-1,0)*$E816</f>
        <v>13594358.451153411</v>
      </c>
      <c r="W816" s="21">
        <f ca="1">OFFSET(Assumptions!$B$6,W$1-1,0)*$E816</f>
        <v>6797179.2255767053</v>
      </c>
      <c r="X816" s="21">
        <f ca="1">OFFSET(Assumptions!$B$6,X$1-1,0)*$E816</f>
        <v>0</v>
      </c>
      <c r="Y816" s="21">
        <f ca="1">OFFSET(Assumptions!$B$6,Y$1-1,0)*$E816</f>
        <v>0</v>
      </c>
      <c r="Z816" s="21">
        <f ca="1">OFFSET(Assumptions!$B$6,Z$1-1,0)*$E816</f>
        <v>27188716.902306821</v>
      </c>
      <c r="AA816" s="21">
        <f ca="1">OFFSET(Assumptions!$B$6,AA$1-1,0)*$E816</f>
        <v>27188716.902306821</v>
      </c>
      <c r="AB816" s="21">
        <f ca="1">OFFSET(Assumptions!$B$6,AB$1-1,0)*$E816</f>
        <v>50299126.269267611</v>
      </c>
      <c r="AC816" s="24">
        <f t="shared" si="177"/>
        <v>0</v>
      </c>
      <c r="AD816" s="24">
        <f t="shared" si="180"/>
        <v>0</v>
      </c>
      <c r="AE816" s="24">
        <f t="shared" si="180"/>
        <v>0</v>
      </c>
      <c r="AF816" s="24">
        <f t="shared" si="180"/>
        <v>0</v>
      </c>
      <c r="AG816" s="24">
        <f t="shared" si="179"/>
        <v>0</v>
      </c>
      <c r="AH816" s="24">
        <f t="shared" si="179"/>
        <v>0</v>
      </c>
      <c r="AI816" s="24">
        <f t="shared" si="179"/>
        <v>0</v>
      </c>
      <c r="AJ816" s="24">
        <f t="shared" si="175"/>
        <v>0</v>
      </c>
      <c r="AK816" s="26">
        <f t="shared" ca="1" si="176"/>
        <v>1.1987887592279645E-3</v>
      </c>
      <c r="AL816" s="34">
        <f t="shared" ca="1" si="178"/>
        <v>0.35879267842210893</v>
      </c>
    </row>
    <row r="817" spans="1:38" x14ac:dyDescent="0.25">
      <c r="A817" s="4">
        <f t="shared" si="167"/>
        <v>5</v>
      </c>
      <c r="B817" s="4">
        <f t="shared" si="168"/>
        <v>2015</v>
      </c>
      <c r="C817" s="9">
        <v>42149</v>
      </c>
      <c r="D817" s="12">
        <f ca="1">(1+Returns!E817)*D816</f>
        <v>133583164.32170364</v>
      </c>
      <c r="E817" s="12">
        <f t="shared" ca="1" si="169"/>
        <v>135989170.89277744</v>
      </c>
      <c r="F817" s="12">
        <f t="shared" ca="1" si="170"/>
        <v>135920540.59590426</v>
      </c>
      <c r="G817" s="14">
        <f ca="1">G816*(1+Returns!G817)+AC817</f>
        <v>11150558.782374153</v>
      </c>
      <c r="H817" s="14">
        <f ca="1">H816*(1+Returns!H817)+AD817</f>
        <v>13580175.270809047</v>
      </c>
      <c r="I817" s="14">
        <f ca="1">I816*(1+Returns!I817)+AE817</f>
        <v>6792569.2641344406</v>
      </c>
      <c r="J817" s="14">
        <f ca="1">J816*(1+Returns!J817)+AF817</f>
        <v>0</v>
      </c>
      <c r="K817" s="14">
        <f ca="1">K816*(1+Returns!K817)+AG817</f>
        <v>0</v>
      </c>
      <c r="L817" s="14">
        <f ca="1">L816*(1+Returns!L817)+AH817</f>
        <v>27159354.972995073</v>
      </c>
      <c r="M817" s="14">
        <f ca="1">M816*(1+Returns!M817)+AI817</f>
        <v>27164327.500455704</v>
      </c>
      <c r="N817" s="14">
        <f ca="1">N816*(1+Returns!N817)+AJ817-R817-T817</f>
        <v>50142185.102009036</v>
      </c>
      <c r="O817" s="17">
        <f ca="1">(Assumptions!$B$16 / 252)*F816</f>
        <v>4313.6275505463955</v>
      </c>
      <c r="P817" s="17">
        <f t="shared" ca="1" si="171"/>
        <v>68630.296873177707</v>
      </c>
      <c r="Q817" s="16">
        <f t="shared" si="172"/>
        <v>0</v>
      </c>
      <c r="R817" s="17">
        <f t="shared" si="173"/>
        <v>0</v>
      </c>
      <c r="S817" s="19">
        <f t="shared" si="174"/>
        <v>0</v>
      </c>
      <c r="T817" s="20">
        <f ca="1">IF(AND(S817=1,F816&gt;D816),[1]Assumptions!$B$19*(F816-D816),0)</f>
        <v>0</v>
      </c>
      <c r="U817" s="21">
        <f ca="1">OFFSET(Assumptions!$B$6,U$1-1,0)*$E817</f>
        <v>10879133.671422197</v>
      </c>
      <c r="V817" s="21">
        <f ca="1">OFFSET(Assumptions!$B$6,V$1-1,0)*$E817</f>
        <v>13598917.089277744</v>
      </c>
      <c r="W817" s="21">
        <f ca="1">OFFSET(Assumptions!$B$6,W$1-1,0)*$E817</f>
        <v>6799458.5446388721</v>
      </c>
      <c r="X817" s="21">
        <f ca="1">OFFSET(Assumptions!$B$6,X$1-1,0)*$E817</f>
        <v>0</v>
      </c>
      <c r="Y817" s="21">
        <f ca="1">OFFSET(Assumptions!$B$6,Y$1-1,0)*$E817</f>
        <v>0</v>
      </c>
      <c r="Z817" s="21">
        <f ca="1">OFFSET(Assumptions!$B$6,Z$1-1,0)*$E817</f>
        <v>27197834.178555489</v>
      </c>
      <c r="AA817" s="21">
        <f ca="1">OFFSET(Assumptions!$B$6,AA$1-1,0)*$E817</f>
        <v>27197834.178555489</v>
      </c>
      <c r="AB817" s="21">
        <f ca="1">OFFSET(Assumptions!$B$6,AB$1-1,0)*$E817</f>
        <v>50315993.230327651</v>
      </c>
      <c r="AC817" s="24">
        <f t="shared" si="177"/>
        <v>0</v>
      </c>
      <c r="AD817" s="24">
        <f t="shared" si="180"/>
        <v>0</v>
      </c>
      <c r="AE817" s="24">
        <f t="shared" si="180"/>
        <v>0</v>
      </c>
      <c r="AF817" s="24">
        <f t="shared" si="180"/>
        <v>0</v>
      </c>
      <c r="AG817" s="24">
        <f t="shared" si="179"/>
        <v>0</v>
      </c>
      <c r="AH817" s="24">
        <f t="shared" si="179"/>
        <v>0</v>
      </c>
      <c r="AI817" s="24">
        <f t="shared" si="179"/>
        <v>0</v>
      </c>
      <c r="AJ817" s="24">
        <f t="shared" si="175"/>
        <v>0</v>
      </c>
      <c r="AK817" s="26">
        <f t="shared" ca="1" si="176"/>
        <v>3.0374577629266319E-4</v>
      </c>
      <c r="AL817" s="34">
        <f t="shared" ca="1" si="178"/>
        <v>0.35920540595903705</v>
      </c>
    </row>
    <row r="818" spans="1:38" x14ac:dyDescent="0.25">
      <c r="A818" s="4">
        <f t="shared" si="167"/>
        <v>5</v>
      </c>
      <c r="B818" s="4">
        <f t="shared" si="168"/>
        <v>2015</v>
      </c>
      <c r="C818" s="9">
        <v>42150</v>
      </c>
      <c r="D818" s="12">
        <f ca="1">(1+Returns!E818)*D817</f>
        <v>133648575.98977706</v>
      </c>
      <c r="E818" s="12">
        <f t="shared" ca="1" si="169"/>
        <v>136090253.34246945</v>
      </c>
      <c r="F818" s="12">
        <f t="shared" ca="1" si="170"/>
        <v>136017308.10779959</v>
      </c>
      <c r="G818" s="14">
        <f ca="1">G817*(1+Returns!G818)+AC818</f>
        <v>11188477.094980564</v>
      </c>
      <c r="H818" s="14">
        <f ca="1">H817*(1+Returns!H818)+AD818</f>
        <v>13587137.050189521</v>
      </c>
      <c r="I818" s="14">
        <f ca="1">I817*(1+Returns!I818)+AE818</f>
        <v>6796206.5763331288</v>
      </c>
      <c r="J818" s="14">
        <f ca="1">J817*(1+Returns!J818)+AF818</f>
        <v>0</v>
      </c>
      <c r="K818" s="14">
        <f ca="1">K817*(1+Returns!K818)+AG818</f>
        <v>0</v>
      </c>
      <c r="L818" s="14">
        <f ca="1">L817*(1+Returns!L818)+AH818</f>
        <v>27173215.790246181</v>
      </c>
      <c r="M818" s="14">
        <f ca="1">M817*(1+Returns!M818)+AI818</f>
        <v>27178501.710933734</v>
      </c>
      <c r="N818" s="14">
        <f ca="1">N817*(1+Returns!N818)+AJ818-R818-T818</f>
        <v>50166715.119786307</v>
      </c>
      <c r="O818" s="17">
        <f ca="1">(Assumptions!$B$16 / 252)*F817</f>
        <v>4314.9377966953734</v>
      </c>
      <c r="P818" s="17">
        <f t="shared" ca="1" si="171"/>
        <v>72945.234669873083</v>
      </c>
      <c r="Q818" s="16">
        <f t="shared" si="172"/>
        <v>0</v>
      </c>
      <c r="R818" s="17">
        <f t="shared" si="173"/>
        <v>0</v>
      </c>
      <c r="S818" s="19">
        <f t="shared" si="174"/>
        <v>0</v>
      </c>
      <c r="T818" s="20">
        <f ca="1">IF(AND(S818=1,F817&gt;D817),[1]Assumptions!$B$19*(F817-D817),0)</f>
        <v>0</v>
      </c>
      <c r="U818" s="21">
        <f ca="1">OFFSET(Assumptions!$B$6,U$1-1,0)*$E818</f>
        <v>10887220.267397556</v>
      </c>
      <c r="V818" s="21">
        <f ca="1">OFFSET(Assumptions!$B$6,V$1-1,0)*$E818</f>
        <v>13609025.334246946</v>
      </c>
      <c r="W818" s="21">
        <f ca="1">OFFSET(Assumptions!$B$6,W$1-1,0)*$E818</f>
        <v>6804512.6671234732</v>
      </c>
      <c r="X818" s="21">
        <f ca="1">OFFSET(Assumptions!$B$6,X$1-1,0)*$E818</f>
        <v>0</v>
      </c>
      <c r="Y818" s="21">
        <f ca="1">OFFSET(Assumptions!$B$6,Y$1-1,0)*$E818</f>
        <v>0</v>
      </c>
      <c r="Z818" s="21">
        <f ca="1">OFFSET(Assumptions!$B$6,Z$1-1,0)*$E818</f>
        <v>27218050.668493893</v>
      </c>
      <c r="AA818" s="21">
        <f ca="1">OFFSET(Assumptions!$B$6,AA$1-1,0)*$E818</f>
        <v>27218050.668493893</v>
      </c>
      <c r="AB818" s="21">
        <f ca="1">OFFSET(Assumptions!$B$6,AB$1-1,0)*$E818</f>
        <v>50353393.7367137</v>
      </c>
      <c r="AC818" s="24">
        <f t="shared" si="177"/>
        <v>0</v>
      </c>
      <c r="AD818" s="24">
        <f t="shared" si="180"/>
        <v>0</v>
      </c>
      <c r="AE818" s="24">
        <f t="shared" si="180"/>
        <v>0</v>
      </c>
      <c r="AF818" s="24">
        <f t="shared" si="180"/>
        <v>0</v>
      </c>
      <c r="AG818" s="24">
        <f t="shared" si="179"/>
        <v>0</v>
      </c>
      <c r="AH818" s="24">
        <f t="shared" si="179"/>
        <v>0</v>
      </c>
      <c r="AI818" s="24">
        <f t="shared" si="179"/>
        <v>0</v>
      </c>
      <c r="AJ818" s="24">
        <f t="shared" si="175"/>
        <v>0</v>
      </c>
      <c r="AK818" s="26">
        <f t="shared" ca="1" si="176"/>
        <v>7.1194178209621484E-4</v>
      </c>
      <c r="AL818" s="34">
        <f t="shared" ca="1" si="178"/>
        <v>0.3601730810779904</v>
      </c>
    </row>
    <row r="819" spans="1:38" x14ac:dyDescent="0.25">
      <c r="A819" s="4">
        <f t="shared" si="167"/>
        <v>5</v>
      </c>
      <c r="B819" s="4">
        <f t="shared" si="168"/>
        <v>2015</v>
      </c>
      <c r="C819" s="9">
        <v>42151</v>
      </c>
      <c r="D819" s="12">
        <f ca="1">(1+Returns!E819)*D818</f>
        <v>133714019.68798199</v>
      </c>
      <c r="E819" s="12">
        <f t="shared" ca="1" si="169"/>
        <v>136135770.398368</v>
      </c>
      <c r="F819" s="12">
        <f t="shared" ca="1" si="170"/>
        <v>136058507.15391693</v>
      </c>
      <c r="G819" s="14">
        <f ca="1">G818*(1+Returns!G819)+AC819</f>
        <v>11170798.026933709</v>
      </c>
      <c r="H819" s="14">
        <f ca="1">H818*(1+Returns!H819)+AD819</f>
        <v>13594102.398476226</v>
      </c>
      <c r="I819" s="14">
        <f ca="1">I818*(1+Returns!I819)+AE819</f>
        <v>6799845.8362543238</v>
      </c>
      <c r="J819" s="14">
        <f ca="1">J818*(1+Returns!J819)+AF819</f>
        <v>0</v>
      </c>
      <c r="K819" s="14">
        <f ca="1">K818*(1+Returns!K819)+AG819</f>
        <v>0</v>
      </c>
      <c r="L819" s="14">
        <f ca="1">L818*(1+Returns!L819)+AH819</f>
        <v>27187083.681386013</v>
      </c>
      <c r="M819" s="14">
        <f ca="1">M818*(1+Returns!M819)+AI819</f>
        <v>27192683.317444026</v>
      </c>
      <c r="N819" s="14">
        <f ca="1">N818*(1+Returns!N819)+AJ819-R819-T819</f>
        <v>50191257.137873717</v>
      </c>
      <c r="O819" s="17">
        <f ca="1">(Assumptions!$B$16 / 252)*F818</f>
        <v>4318.0097811999867</v>
      </c>
      <c r="P819" s="17">
        <f t="shared" ca="1" si="171"/>
        <v>77263.244451073071</v>
      </c>
      <c r="Q819" s="16">
        <f t="shared" si="172"/>
        <v>0</v>
      </c>
      <c r="R819" s="17">
        <f t="shared" si="173"/>
        <v>0</v>
      </c>
      <c r="S819" s="19">
        <f t="shared" si="174"/>
        <v>0</v>
      </c>
      <c r="T819" s="20">
        <f ca="1">IF(AND(S819=1,F818&gt;D818),[1]Assumptions!$B$19*(F818-D818),0)</f>
        <v>0</v>
      </c>
      <c r="U819" s="21">
        <f ca="1">OFFSET(Assumptions!$B$6,U$1-1,0)*$E819</f>
        <v>10890861.631869441</v>
      </c>
      <c r="V819" s="21">
        <f ca="1">OFFSET(Assumptions!$B$6,V$1-1,0)*$E819</f>
        <v>13613577.039836802</v>
      </c>
      <c r="W819" s="21">
        <f ca="1">OFFSET(Assumptions!$B$6,W$1-1,0)*$E819</f>
        <v>6806788.5199184008</v>
      </c>
      <c r="X819" s="21">
        <f ca="1">OFFSET(Assumptions!$B$6,X$1-1,0)*$E819</f>
        <v>0</v>
      </c>
      <c r="Y819" s="21">
        <f ca="1">OFFSET(Assumptions!$B$6,Y$1-1,0)*$E819</f>
        <v>0</v>
      </c>
      <c r="Z819" s="21">
        <f ca="1">OFFSET(Assumptions!$B$6,Z$1-1,0)*$E819</f>
        <v>27227154.079673603</v>
      </c>
      <c r="AA819" s="21">
        <f ca="1">OFFSET(Assumptions!$B$6,AA$1-1,0)*$E819</f>
        <v>27227154.079673603</v>
      </c>
      <c r="AB819" s="21">
        <f ca="1">OFFSET(Assumptions!$B$6,AB$1-1,0)*$E819</f>
        <v>50370235.047396161</v>
      </c>
      <c r="AC819" s="24">
        <f t="shared" si="177"/>
        <v>0</v>
      </c>
      <c r="AD819" s="24">
        <f t="shared" si="180"/>
        <v>0</v>
      </c>
      <c r="AE819" s="24">
        <f t="shared" si="180"/>
        <v>0</v>
      </c>
      <c r="AF819" s="24">
        <f t="shared" si="180"/>
        <v>0</v>
      </c>
      <c r="AG819" s="24">
        <f t="shared" si="179"/>
        <v>0</v>
      </c>
      <c r="AH819" s="24">
        <f t="shared" si="179"/>
        <v>0</v>
      </c>
      <c r="AI819" s="24">
        <f t="shared" si="179"/>
        <v>0</v>
      </c>
      <c r="AJ819" s="24">
        <f t="shared" si="175"/>
        <v>0</v>
      </c>
      <c r="AK819" s="26">
        <f t="shared" ca="1" si="176"/>
        <v>3.0289561446616986E-4</v>
      </c>
      <c r="AL819" s="34">
        <f t="shared" ca="1" si="178"/>
        <v>0.36058507153916386</v>
      </c>
    </row>
    <row r="820" spans="1:38" x14ac:dyDescent="0.25">
      <c r="A820" s="4">
        <f t="shared" si="167"/>
        <v>5</v>
      </c>
      <c r="B820" s="4">
        <f t="shared" si="168"/>
        <v>2015</v>
      </c>
      <c r="C820" s="9">
        <v>42152</v>
      </c>
      <c r="D820" s="12">
        <f ca="1">(1+Returns!E820)*D819</f>
        <v>133779495.43200262</v>
      </c>
      <c r="E820" s="12">
        <f t="shared" ca="1" si="169"/>
        <v>136260449.81187838</v>
      </c>
      <c r="F820" s="12">
        <f t="shared" ca="1" si="170"/>
        <v>136178867.24973989</v>
      </c>
      <c r="G820" s="14">
        <f ca="1">G819*(1+Returns!G820)+AC820</f>
        <v>11232249.31342618</v>
      </c>
      <c r="H820" s="14">
        <f ca="1">H819*(1+Returns!H820)+AD820</f>
        <v>13601071.317498736</v>
      </c>
      <c r="I820" s="14">
        <f ca="1">I819*(1+Returns!I820)+AE820</f>
        <v>6803487.0449409988</v>
      </c>
      <c r="J820" s="14">
        <f ca="1">J819*(1+Returns!J820)+AF820</f>
        <v>0</v>
      </c>
      <c r="K820" s="14">
        <f ca="1">K819*(1+Returns!K820)+AG820</f>
        <v>0</v>
      </c>
      <c r="L820" s="14">
        <f ca="1">L819*(1+Returns!L820)+AH820</f>
        <v>27200958.650024734</v>
      </c>
      <c r="M820" s="14">
        <f ca="1">M819*(1+Returns!M820)+AI820</f>
        <v>27206872.3238458</v>
      </c>
      <c r="N820" s="14">
        <f ca="1">N819*(1+Returns!N820)+AJ820-R820-T820</f>
        <v>50215811.162141927</v>
      </c>
      <c r="O820" s="17">
        <f ca="1">(Assumptions!$B$16 / 252)*F819</f>
        <v>4319.3176874259343</v>
      </c>
      <c r="P820" s="17">
        <f t="shared" ca="1" si="171"/>
        <v>81582.562138499008</v>
      </c>
      <c r="Q820" s="16">
        <f t="shared" si="172"/>
        <v>0</v>
      </c>
      <c r="R820" s="17">
        <f t="shared" si="173"/>
        <v>0</v>
      </c>
      <c r="S820" s="19">
        <f t="shared" si="174"/>
        <v>0</v>
      </c>
      <c r="T820" s="20">
        <f ca="1">IF(AND(S820=1,F819&gt;D819),[1]Assumptions!$B$19*(F819-D819),0)</f>
        <v>0</v>
      </c>
      <c r="U820" s="21">
        <f ca="1">OFFSET(Assumptions!$B$6,U$1-1,0)*$E820</f>
        <v>10900835.984950271</v>
      </c>
      <c r="V820" s="21">
        <f ca="1">OFFSET(Assumptions!$B$6,V$1-1,0)*$E820</f>
        <v>13626044.981187839</v>
      </c>
      <c r="W820" s="21">
        <f ca="1">OFFSET(Assumptions!$B$6,W$1-1,0)*$E820</f>
        <v>6813022.4905939195</v>
      </c>
      <c r="X820" s="21">
        <f ca="1">OFFSET(Assumptions!$B$6,X$1-1,0)*$E820</f>
        <v>0</v>
      </c>
      <c r="Y820" s="21">
        <f ca="1">OFFSET(Assumptions!$B$6,Y$1-1,0)*$E820</f>
        <v>0</v>
      </c>
      <c r="Z820" s="21">
        <f ca="1">OFFSET(Assumptions!$B$6,Z$1-1,0)*$E820</f>
        <v>27252089.962375678</v>
      </c>
      <c r="AA820" s="21">
        <f ca="1">OFFSET(Assumptions!$B$6,AA$1-1,0)*$E820</f>
        <v>27252089.962375678</v>
      </c>
      <c r="AB820" s="21">
        <f ca="1">OFFSET(Assumptions!$B$6,AB$1-1,0)*$E820</f>
        <v>50416366.430395</v>
      </c>
      <c r="AC820" s="24">
        <f t="shared" si="177"/>
        <v>0</v>
      </c>
      <c r="AD820" s="24">
        <f t="shared" si="180"/>
        <v>0</v>
      </c>
      <c r="AE820" s="24">
        <f t="shared" si="180"/>
        <v>0</v>
      </c>
      <c r="AF820" s="24">
        <f t="shared" si="180"/>
        <v>0</v>
      </c>
      <c r="AG820" s="24">
        <f t="shared" si="179"/>
        <v>0</v>
      </c>
      <c r="AH820" s="24">
        <f t="shared" si="179"/>
        <v>0</v>
      </c>
      <c r="AI820" s="24">
        <f t="shared" si="179"/>
        <v>0</v>
      </c>
      <c r="AJ820" s="24">
        <f t="shared" si="175"/>
        <v>0</v>
      </c>
      <c r="AK820" s="26">
        <f t="shared" ca="1" si="176"/>
        <v>8.8462014129553346E-4</v>
      </c>
      <c r="AL820" s="34">
        <f t="shared" ca="1" si="178"/>
        <v>0.36178867249739333</v>
      </c>
    </row>
    <row r="821" spans="1:38" x14ac:dyDescent="0.25">
      <c r="A821" s="4">
        <f t="shared" si="167"/>
        <v>5</v>
      </c>
      <c r="B821" s="4">
        <f t="shared" si="168"/>
        <v>2015</v>
      </c>
      <c r="C821" s="9">
        <v>42153</v>
      </c>
      <c r="D821" s="12">
        <f ca="1">(1+Returns!E821)*D820</f>
        <v>133845003.23753083</v>
      </c>
      <c r="E821" s="12">
        <f t="shared" ca="1" si="169"/>
        <v>136426625.32702702</v>
      </c>
      <c r="F821" s="12">
        <f t="shared" ca="1" si="170"/>
        <v>136340719.62624568</v>
      </c>
      <c r="G821" s="14">
        <f ca="1">G820*(1+Returns!G821)+AC821</f>
        <v>11335164.682263652</v>
      </c>
      <c r="H821" s="14">
        <f ca="1">H820*(1+Returns!H821)+AD821</f>
        <v>13608043.809087563</v>
      </c>
      <c r="I821" s="14">
        <f ca="1">I820*(1+Returns!I821)+AE821</f>
        <v>6807130.2034366876</v>
      </c>
      <c r="J821" s="14">
        <f ca="1">J820*(1+Returns!J821)+AF821</f>
        <v>0</v>
      </c>
      <c r="K821" s="14">
        <f ca="1">K820*(1+Returns!K821)+AG821</f>
        <v>0</v>
      </c>
      <c r="L821" s="14">
        <f ca="1">L820*(1+Returns!L821)+AH821</f>
        <v>27214840.699774362</v>
      </c>
      <c r="M821" s="14">
        <f ca="1">M820*(1+Returns!M821)+AI821</f>
        <v>27221068.734000277</v>
      </c>
      <c r="N821" s="14">
        <f ca="1">N820*(1+Returns!N821)+AJ821-R821-T821</f>
        <v>50240377.198464468</v>
      </c>
      <c r="O821" s="17">
        <f ca="1">(Assumptions!$B$16 / 252)*F820</f>
        <v>4323.138642848885</v>
      </c>
      <c r="P821" s="17">
        <f t="shared" ca="1" si="171"/>
        <v>85905.700781347899</v>
      </c>
      <c r="Q821" s="16">
        <f t="shared" si="172"/>
        <v>0</v>
      </c>
      <c r="R821" s="17">
        <f t="shared" si="173"/>
        <v>0</v>
      </c>
      <c r="S821" s="19">
        <f t="shared" si="174"/>
        <v>0</v>
      </c>
      <c r="T821" s="20">
        <f ca="1">IF(AND(S821=1,F820&gt;D820),[1]Assumptions!$B$19*(F820-D820),0)</f>
        <v>0</v>
      </c>
      <c r="U821" s="21">
        <f ca="1">OFFSET(Assumptions!$B$6,U$1-1,0)*$E821</f>
        <v>10914130.026162162</v>
      </c>
      <c r="V821" s="21">
        <f ca="1">OFFSET(Assumptions!$B$6,V$1-1,0)*$E821</f>
        <v>13642662.532702703</v>
      </c>
      <c r="W821" s="21">
        <f ca="1">OFFSET(Assumptions!$B$6,W$1-1,0)*$E821</f>
        <v>6821331.2663513515</v>
      </c>
      <c r="X821" s="21">
        <f ca="1">OFFSET(Assumptions!$B$6,X$1-1,0)*$E821</f>
        <v>0</v>
      </c>
      <c r="Y821" s="21">
        <f ca="1">OFFSET(Assumptions!$B$6,Y$1-1,0)*$E821</f>
        <v>0</v>
      </c>
      <c r="Z821" s="21">
        <f ca="1">OFFSET(Assumptions!$B$6,Z$1-1,0)*$E821</f>
        <v>27285325.065405406</v>
      </c>
      <c r="AA821" s="21">
        <f ca="1">OFFSET(Assumptions!$B$6,AA$1-1,0)*$E821</f>
        <v>27285325.065405406</v>
      </c>
      <c r="AB821" s="21">
        <f ca="1">OFFSET(Assumptions!$B$6,AB$1-1,0)*$E821</f>
        <v>50477851.370999999</v>
      </c>
      <c r="AC821" s="24">
        <f t="shared" si="177"/>
        <v>0</v>
      </c>
      <c r="AD821" s="24">
        <f t="shared" si="180"/>
        <v>0</v>
      </c>
      <c r="AE821" s="24">
        <f t="shared" si="180"/>
        <v>0</v>
      </c>
      <c r="AF821" s="24">
        <f t="shared" si="180"/>
        <v>0</v>
      </c>
      <c r="AG821" s="24">
        <f t="shared" si="179"/>
        <v>0</v>
      </c>
      <c r="AH821" s="24">
        <f t="shared" si="179"/>
        <v>0</v>
      </c>
      <c r="AI821" s="24">
        <f t="shared" si="179"/>
        <v>0</v>
      </c>
      <c r="AJ821" s="24">
        <f t="shared" si="175"/>
        <v>0</v>
      </c>
      <c r="AK821" s="26">
        <f t="shared" ca="1" si="176"/>
        <v>1.1885278514540687E-3</v>
      </c>
      <c r="AL821" s="34">
        <f t="shared" ca="1" si="178"/>
        <v>0.36340719626245122</v>
      </c>
    </row>
    <row r="822" spans="1:38" x14ac:dyDescent="0.25">
      <c r="A822" s="4">
        <f t="shared" si="167"/>
        <v>6</v>
      </c>
      <c r="B822" s="4">
        <f t="shared" si="168"/>
        <v>2015</v>
      </c>
      <c r="C822" s="9">
        <v>42156</v>
      </c>
      <c r="D822" s="12">
        <f ca="1">(1+Returns!E822)*D821</f>
        <v>133910543.12026617</v>
      </c>
      <c r="E822" s="12">
        <f t="shared" ca="1" si="169"/>
        <v>136550505.35669085</v>
      </c>
      <c r="F822" s="12">
        <f t="shared" ca="1" si="170"/>
        <v>136546177.07987732</v>
      </c>
      <c r="G822" s="14">
        <f ca="1">G821*(1+Returns!G822)+AC822</f>
        <v>11060623.574773878</v>
      </c>
      <c r="H822" s="14">
        <f ca="1">H821*(1+Returns!H822)+AD822</f>
        <v>13649638.598689297</v>
      </c>
      <c r="I822" s="14">
        <f ca="1">I821*(1+Returns!I822)+AE822</f>
        <v>6824976.375700145</v>
      </c>
      <c r="J822" s="14">
        <f ca="1">J821*(1+Returns!J822)+AF822</f>
        <v>0</v>
      </c>
      <c r="K822" s="14">
        <f ca="1">K821*(1+Returns!K822)+AG822</f>
        <v>0</v>
      </c>
      <c r="L822" s="14">
        <f ca="1">L821*(1+Returns!L822)+AH822</f>
        <v>27299214.199879795</v>
      </c>
      <c r="M822" s="14">
        <f ca="1">M821*(1+Returns!M822)+AI822</f>
        <v>27299528.883175831</v>
      </c>
      <c r="N822" s="14">
        <f ca="1">N821*(1+Returns!N822)+AJ822-R822-T822</f>
        <v>50416523.724471912</v>
      </c>
      <c r="O822" s="17">
        <f ca="1">(Assumptions!$B$16 / 252)*F821</f>
        <v>4328.2768135316082</v>
      </c>
      <c r="P822" s="17">
        <f t="shared" ca="1" si="171"/>
        <v>4328.2768135316146</v>
      </c>
      <c r="Q822" s="16">
        <f t="shared" si="172"/>
        <v>1</v>
      </c>
      <c r="R822" s="17">
        <f t="shared" ca="1" si="173"/>
        <v>85905.700781347899</v>
      </c>
      <c r="S822" s="19">
        <f t="shared" si="174"/>
        <v>0</v>
      </c>
      <c r="T822" s="20">
        <f ca="1">IF(AND(S822=1,F821&gt;D821),[1]Assumptions!$B$19*(F821-D821),0)</f>
        <v>0</v>
      </c>
      <c r="U822" s="21">
        <f ca="1">OFFSET(Assumptions!$B$6,U$1-1,0)*$E822</f>
        <v>10924040.428535268</v>
      </c>
      <c r="V822" s="21">
        <f ca="1">OFFSET(Assumptions!$B$6,V$1-1,0)*$E822</f>
        <v>13655050.535669087</v>
      </c>
      <c r="W822" s="21">
        <f ca="1">OFFSET(Assumptions!$B$6,W$1-1,0)*$E822</f>
        <v>6827525.2678345433</v>
      </c>
      <c r="X822" s="21">
        <f ca="1">OFFSET(Assumptions!$B$6,X$1-1,0)*$E822</f>
        <v>0</v>
      </c>
      <c r="Y822" s="21">
        <f ca="1">OFFSET(Assumptions!$B$6,Y$1-1,0)*$E822</f>
        <v>0</v>
      </c>
      <c r="Z822" s="21">
        <f ca="1">OFFSET(Assumptions!$B$6,Z$1-1,0)*$E822</f>
        <v>27310101.071338173</v>
      </c>
      <c r="AA822" s="21">
        <f ca="1">OFFSET(Assumptions!$B$6,AA$1-1,0)*$E822</f>
        <v>27310101.071338173</v>
      </c>
      <c r="AB822" s="21">
        <f ca="1">OFFSET(Assumptions!$B$6,AB$1-1,0)*$E822</f>
        <v>50523686.981975615</v>
      </c>
      <c r="AC822" s="24">
        <f t="shared" ca="1" si="177"/>
        <v>-421034.65610148944</v>
      </c>
      <c r="AD822" s="24">
        <f t="shared" ca="1" si="180"/>
        <v>34618.723615139723</v>
      </c>
      <c r="AE822" s="24">
        <f t="shared" ca="1" si="180"/>
        <v>14201.062914663926</v>
      </c>
      <c r="AF822" s="24">
        <f t="shared" ca="1" si="180"/>
        <v>0</v>
      </c>
      <c r="AG822" s="24">
        <f t="shared" ca="1" si="179"/>
        <v>0</v>
      </c>
      <c r="AH822" s="24">
        <f t="shared" ca="1" si="179"/>
        <v>70484.365631043911</v>
      </c>
      <c r="AI822" s="24">
        <f t="shared" ca="1" si="179"/>
        <v>64256.331405129284</v>
      </c>
      <c r="AJ822" s="24">
        <f t="shared" ca="1" si="175"/>
        <v>237474.1725355126</v>
      </c>
      <c r="AK822" s="26">
        <f t="shared" ca="1" si="176"/>
        <v>1.5069412439281393E-3</v>
      </c>
      <c r="AL822" s="34">
        <f t="shared" ca="1" si="178"/>
        <v>0.36546177079876752</v>
      </c>
    </row>
    <row r="823" spans="1:38" x14ac:dyDescent="0.25">
      <c r="A823" s="4">
        <f t="shared" si="167"/>
        <v>6</v>
      </c>
      <c r="B823" s="4">
        <f t="shared" si="168"/>
        <v>2015</v>
      </c>
      <c r="C823" s="9">
        <v>42157</v>
      </c>
      <c r="D823" s="12">
        <f ca="1">(1+Returns!E823)*D822</f>
        <v>133976115.09591588</v>
      </c>
      <c r="E823" s="12">
        <f t="shared" ca="1" si="169"/>
        <v>136750498.77666527</v>
      </c>
      <c r="F823" s="12">
        <f t="shared" ca="1" si="170"/>
        <v>136741835.70057938</v>
      </c>
      <c r="G823" s="14">
        <f ca="1">G822*(1+Returns!G823)+AC823</f>
        <v>11197123.760549717</v>
      </c>
      <c r="H823" s="14">
        <f ca="1">H822*(1+Returns!H823)+AD823</f>
        <v>13656635.987946233</v>
      </c>
      <c r="I823" s="14">
        <f ca="1">I822*(1+Returns!I823)+AE823</f>
        <v>6828631.0413887482</v>
      </c>
      <c r="J823" s="14">
        <f ca="1">J822*(1+Returns!J823)+AF823</f>
        <v>0</v>
      </c>
      <c r="K823" s="14">
        <f ca="1">K822*(1+Returns!K823)+AG823</f>
        <v>0</v>
      </c>
      <c r="L823" s="14">
        <f ca="1">L822*(1+Returns!L823)+AH823</f>
        <v>27313146.394495595</v>
      </c>
      <c r="M823" s="14">
        <f ca="1">M822*(1+Returns!M823)+AI823</f>
        <v>27313773.641060401</v>
      </c>
      <c r="N823" s="14">
        <f ca="1">N822*(1+Returns!N823)+AJ823-R823-T823</f>
        <v>50441187.951224573</v>
      </c>
      <c r="O823" s="17">
        <f ca="1">(Assumptions!$B$16 / 252)*F822</f>
        <v>4334.7992723770576</v>
      </c>
      <c r="P823" s="17">
        <f t="shared" ca="1" si="171"/>
        <v>8663.0760859086731</v>
      </c>
      <c r="Q823" s="16">
        <f t="shared" si="172"/>
        <v>0</v>
      </c>
      <c r="R823" s="17">
        <f t="shared" si="173"/>
        <v>0</v>
      </c>
      <c r="S823" s="19">
        <f t="shared" si="174"/>
        <v>0</v>
      </c>
      <c r="T823" s="20">
        <f ca="1">IF(AND(S823=1,F822&gt;D822),[1]Assumptions!$B$19*(F822-D822),0)</f>
        <v>0</v>
      </c>
      <c r="U823" s="21">
        <f ca="1">OFFSET(Assumptions!$B$6,U$1-1,0)*$E823</f>
        <v>10940039.902133223</v>
      </c>
      <c r="V823" s="21">
        <f ca="1">OFFSET(Assumptions!$B$6,V$1-1,0)*$E823</f>
        <v>13675049.877666527</v>
      </c>
      <c r="W823" s="21">
        <f ca="1">OFFSET(Assumptions!$B$6,W$1-1,0)*$E823</f>
        <v>6837524.9388332637</v>
      </c>
      <c r="X823" s="21">
        <f ca="1">OFFSET(Assumptions!$B$6,X$1-1,0)*$E823</f>
        <v>0</v>
      </c>
      <c r="Y823" s="21">
        <f ca="1">OFFSET(Assumptions!$B$6,Y$1-1,0)*$E823</f>
        <v>0</v>
      </c>
      <c r="Z823" s="21">
        <f ca="1">OFFSET(Assumptions!$B$6,Z$1-1,0)*$E823</f>
        <v>27350099.755333055</v>
      </c>
      <c r="AA823" s="21">
        <f ca="1">OFFSET(Assumptions!$B$6,AA$1-1,0)*$E823</f>
        <v>27350099.755333055</v>
      </c>
      <c r="AB823" s="21">
        <f ca="1">OFFSET(Assumptions!$B$6,AB$1-1,0)*$E823</f>
        <v>50597684.54736615</v>
      </c>
      <c r="AC823" s="24">
        <f t="shared" si="177"/>
        <v>0</v>
      </c>
      <c r="AD823" s="24">
        <f t="shared" si="180"/>
        <v>0</v>
      </c>
      <c r="AE823" s="24">
        <f t="shared" si="180"/>
        <v>0</v>
      </c>
      <c r="AF823" s="24">
        <f t="shared" si="180"/>
        <v>0</v>
      </c>
      <c r="AG823" s="24">
        <f t="shared" si="179"/>
        <v>0</v>
      </c>
      <c r="AH823" s="24">
        <f t="shared" si="179"/>
        <v>0</v>
      </c>
      <c r="AI823" s="24">
        <f t="shared" si="179"/>
        <v>0</v>
      </c>
      <c r="AJ823" s="24">
        <f t="shared" si="175"/>
        <v>0</v>
      </c>
      <c r="AK823" s="26">
        <f t="shared" ca="1" si="176"/>
        <v>1.4329117437510419E-3</v>
      </c>
      <c r="AL823" s="34">
        <f t="shared" ca="1" si="178"/>
        <v>0.36741835700578807</v>
      </c>
    </row>
    <row r="824" spans="1:38" x14ac:dyDescent="0.25">
      <c r="A824" s="4">
        <f t="shared" si="167"/>
        <v>6</v>
      </c>
      <c r="B824" s="4">
        <f t="shared" si="168"/>
        <v>2015</v>
      </c>
      <c r="C824" s="9">
        <v>42158</v>
      </c>
      <c r="D824" s="12">
        <f ca="1">(1+Returns!E824)*D823</f>
        <v>134041719.18019491</v>
      </c>
      <c r="E824" s="12">
        <f t="shared" ca="1" si="169"/>
        <v>136770019.45418799</v>
      </c>
      <c r="F824" s="12">
        <f t="shared" ca="1" si="170"/>
        <v>136757015.36744493</v>
      </c>
      <c r="G824" s="14">
        <f ca="1">G823*(1+Returns!G824)+AC824</f>
        <v>11153119.050571248</v>
      </c>
      <c r="H824" s="14">
        <f ca="1">H823*(1+Returns!H824)+AD824</f>
        <v>13663636.964364547</v>
      </c>
      <c r="I824" s="14">
        <f ca="1">I823*(1+Returns!I824)+AE824</f>
        <v>6832287.664092374</v>
      </c>
      <c r="J824" s="14">
        <f ca="1">J823*(1+Returns!J824)+AF824</f>
        <v>0</v>
      </c>
      <c r="K824" s="14">
        <f ca="1">K823*(1+Returns!K824)+AG824</f>
        <v>0</v>
      </c>
      <c r="L824" s="14">
        <f ca="1">L823*(1+Returns!L824)+AH824</f>
        <v>27327085.699427664</v>
      </c>
      <c r="M824" s="14">
        <f ca="1">M823*(1+Returns!M824)+AI824</f>
        <v>27328025.831788521</v>
      </c>
      <c r="N824" s="14">
        <f ca="1">N823*(1+Returns!N824)+AJ824-R824-T824</f>
        <v>50465864.243943632</v>
      </c>
      <c r="O824" s="17">
        <f ca="1">(Assumptions!$B$16 / 252)*F823</f>
        <v>4341.0106571612496</v>
      </c>
      <c r="P824" s="17">
        <f t="shared" ca="1" si="171"/>
        <v>13004.086743069922</v>
      </c>
      <c r="Q824" s="16">
        <f t="shared" si="172"/>
        <v>0</v>
      </c>
      <c r="R824" s="17">
        <f t="shared" si="173"/>
        <v>0</v>
      </c>
      <c r="S824" s="19">
        <f t="shared" si="174"/>
        <v>0</v>
      </c>
      <c r="T824" s="20">
        <f ca="1">IF(AND(S824=1,F823&gt;D823),[1]Assumptions!$B$19*(F823-D823),0)</f>
        <v>0</v>
      </c>
      <c r="U824" s="21">
        <f ca="1">OFFSET(Assumptions!$B$6,U$1-1,0)*$E824</f>
        <v>10941601.556335039</v>
      </c>
      <c r="V824" s="21">
        <f ca="1">OFFSET(Assumptions!$B$6,V$1-1,0)*$E824</f>
        <v>13677001.945418799</v>
      </c>
      <c r="W824" s="21">
        <f ca="1">OFFSET(Assumptions!$B$6,W$1-1,0)*$E824</f>
        <v>6838500.9727093996</v>
      </c>
      <c r="X824" s="21">
        <f ca="1">OFFSET(Assumptions!$B$6,X$1-1,0)*$E824</f>
        <v>0</v>
      </c>
      <c r="Y824" s="21">
        <f ca="1">OFFSET(Assumptions!$B$6,Y$1-1,0)*$E824</f>
        <v>0</v>
      </c>
      <c r="Z824" s="21">
        <f ca="1">OFFSET(Assumptions!$B$6,Z$1-1,0)*$E824</f>
        <v>27354003.890837599</v>
      </c>
      <c r="AA824" s="21">
        <f ca="1">OFFSET(Assumptions!$B$6,AA$1-1,0)*$E824</f>
        <v>27354003.890837599</v>
      </c>
      <c r="AB824" s="21">
        <f ca="1">OFFSET(Assumptions!$B$6,AB$1-1,0)*$E824</f>
        <v>50604907.198049553</v>
      </c>
      <c r="AC824" s="24">
        <f t="shared" si="177"/>
        <v>0</v>
      </c>
      <c r="AD824" s="24">
        <f t="shared" si="180"/>
        <v>0</v>
      </c>
      <c r="AE824" s="24">
        <f t="shared" si="180"/>
        <v>0</v>
      </c>
      <c r="AF824" s="24">
        <f t="shared" si="180"/>
        <v>0</v>
      </c>
      <c r="AG824" s="24">
        <f t="shared" si="179"/>
        <v>0</v>
      </c>
      <c r="AH824" s="24">
        <f t="shared" si="179"/>
        <v>0</v>
      </c>
      <c r="AI824" s="24">
        <f t="shared" si="179"/>
        <v>0</v>
      </c>
      <c r="AJ824" s="24">
        <f t="shared" si="175"/>
        <v>0</v>
      </c>
      <c r="AK824" s="26">
        <f t="shared" ca="1" si="176"/>
        <v>1.1100967591803901E-4</v>
      </c>
      <c r="AL824" s="34">
        <f t="shared" ca="1" si="178"/>
        <v>0.36757015367444357</v>
      </c>
    </row>
    <row r="825" spans="1:38" x14ac:dyDescent="0.25">
      <c r="A825" s="4">
        <f t="shared" si="167"/>
        <v>6</v>
      </c>
      <c r="B825" s="4">
        <f t="shared" si="168"/>
        <v>2015</v>
      </c>
      <c r="C825" s="9">
        <v>42160</v>
      </c>
      <c r="D825" s="12">
        <f ca="1">(1+Returns!E825)*D824</f>
        <v>134107355.38882589</v>
      </c>
      <c r="E825" s="12">
        <f t="shared" ca="1" si="169"/>
        <v>136871217.79493541</v>
      </c>
      <c r="F825" s="12">
        <f t="shared" ca="1" si="170"/>
        <v>136853872.21564099</v>
      </c>
      <c r="G825" s="14">
        <f ca="1">G824*(1+Returns!G825)+AC825</f>
        <v>11190759.834218025</v>
      </c>
      <c r="H825" s="14">
        <f ca="1">H824*(1+Returns!H825)+AD825</f>
        <v>13670641.529783174</v>
      </c>
      <c r="I825" s="14">
        <f ca="1">I824*(1+Returns!I825)+AE825</f>
        <v>6835946.2448589727</v>
      </c>
      <c r="J825" s="14">
        <f ca="1">J824*(1+Returns!J825)+AF825</f>
        <v>0</v>
      </c>
      <c r="K825" s="14">
        <f ca="1">K824*(1+Returns!K825)+AG825</f>
        <v>0</v>
      </c>
      <c r="L825" s="14">
        <f ca="1">L824*(1+Returns!L825)+AH825</f>
        <v>27341032.118304759</v>
      </c>
      <c r="M825" s="14">
        <f ca="1">M824*(1+Returns!M825)+AI825</f>
        <v>27342285.459238611</v>
      </c>
      <c r="N825" s="14">
        <f ca="1">N824*(1+Returns!N825)+AJ825-R825-T825</f>
        <v>50490552.60853187</v>
      </c>
      <c r="O825" s="17">
        <f ca="1">(Assumptions!$B$16 / 252)*F824</f>
        <v>4341.4925513474582</v>
      </c>
      <c r="P825" s="17">
        <f t="shared" ca="1" si="171"/>
        <v>17345.579294417381</v>
      </c>
      <c r="Q825" s="16">
        <f t="shared" si="172"/>
        <v>0</v>
      </c>
      <c r="R825" s="17">
        <f t="shared" si="173"/>
        <v>0</v>
      </c>
      <c r="S825" s="19">
        <f t="shared" si="174"/>
        <v>0</v>
      </c>
      <c r="T825" s="20">
        <f ca="1">IF(AND(S825=1,F824&gt;D824),[1]Assumptions!$B$19*(F824-D824),0)</f>
        <v>0</v>
      </c>
      <c r="U825" s="21">
        <f ca="1">OFFSET(Assumptions!$B$6,U$1-1,0)*$E825</f>
        <v>10949697.423594832</v>
      </c>
      <c r="V825" s="21">
        <f ca="1">OFFSET(Assumptions!$B$6,V$1-1,0)*$E825</f>
        <v>13687121.779493541</v>
      </c>
      <c r="W825" s="21">
        <f ca="1">OFFSET(Assumptions!$B$6,W$1-1,0)*$E825</f>
        <v>6843560.8897467703</v>
      </c>
      <c r="X825" s="21">
        <f ca="1">OFFSET(Assumptions!$B$6,X$1-1,0)*$E825</f>
        <v>0</v>
      </c>
      <c r="Y825" s="21">
        <f ca="1">OFFSET(Assumptions!$B$6,Y$1-1,0)*$E825</f>
        <v>0</v>
      </c>
      <c r="Z825" s="21">
        <f ca="1">OFFSET(Assumptions!$B$6,Z$1-1,0)*$E825</f>
        <v>27374243.558987081</v>
      </c>
      <c r="AA825" s="21">
        <f ca="1">OFFSET(Assumptions!$B$6,AA$1-1,0)*$E825</f>
        <v>27374243.558987081</v>
      </c>
      <c r="AB825" s="21">
        <f ca="1">OFFSET(Assumptions!$B$6,AB$1-1,0)*$E825</f>
        <v>50642350.5841261</v>
      </c>
      <c r="AC825" s="24">
        <f t="shared" si="177"/>
        <v>0</v>
      </c>
      <c r="AD825" s="24">
        <f t="shared" si="180"/>
        <v>0</v>
      </c>
      <c r="AE825" s="24">
        <f t="shared" si="180"/>
        <v>0</v>
      </c>
      <c r="AF825" s="24">
        <f t="shared" si="180"/>
        <v>0</v>
      </c>
      <c r="AG825" s="24">
        <f t="shared" si="179"/>
        <v>0</v>
      </c>
      <c r="AH825" s="24">
        <f t="shared" si="179"/>
        <v>0</v>
      </c>
      <c r="AI825" s="24">
        <f t="shared" si="179"/>
        <v>0</v>
      </c>
      <c r="AJ825" s="24">
        <f t="shared" si="175"/>
        <v>0</v>
      </c>
      <c r="AK825" s="26">
        <f t="shared" ca="1" si="176"/>
        <v>7.0824043604500453E-4</v>
      </c>
      <c r="AL825" s="34">
        <f t="shared" ca="1" si="178"/>
        <v>0.36853872215640404</v>
      </c>
    </row>
    <row r="826" spans="1:38" x14ac:dyDescent="0.25">
      <c r="A826" s="4">
        <f t="shared" si="167"/>
        <v>6</v>
      </c>
      <c r="B826" s="4">
        <f t="shared" si="168"/>
        <v>2015</v>
      </c>
      <c r="C826" s="9">
        <v>42163</v>
      </c>
      <c r="D826" s="12">
        <f ca="1">(1+Returns!E826)*D825</f>
        <v>134175418.89490637</v>
      </c>
      <c r="E826" s="12">
        <f t="shared" ca="1" si="169"/>
        <v>137087301.84847224</v>
      </c>
      <c r="F826" s="12">
        <f t="shared" ca="1" si="170"/>
        <v>137065611.70180589</v>
      </c>
      <c r="G826" s="14">
        <f ca="1">G825*(1+Returns!G826)+AC826</f>
        <v>11340939.72338918</v>
      </c>
      <c r="H826" s="14">
        <f ca="1">H825*(1+Returns!H826)+AD826</f>
        <v>13677904.553271325</v>
      </c>
      <c r="I826" s="14">
        <f ca="1">I825*(1+Returns!I826)+AE826</f>
        <v>6839739.5230740244</v>
      </c>
      <c r="J826" s="14">
        <f ca="1">J825*(1+Returns!J826)+AF826</f>
        <v>0</v>
      </c>
      <c r="K826" s="14">
        <f ca="1">K825*(1+Returns!K826)+AG826</f>
        <v>0</v>
      </c>
      <c r="L826" s="14">
        <f ca="1">L825*(1+Returns!L826)+AH826</f>
        <v>27355493.25391278</v>
      </c>
      <c r="M826" s="14">
        <f ca="1">M825*(1+Returns!M826)+AI826</f>
        <v>27357070.778488591</v>
      </c>
      <c r="N826" s="14">
        <f ca="1">N825*(1+Returns!N826)+AJ826-R826-T826</f>
        <v>50516154.016336344</v>
      </c>
      <c r="O826" s="17">
        <f ca="1">(Assumptions!$B$16 / 252)*F825</f>
        <v>4344.5673719251108</v>
      </c>
      <c r="P826" s="17">
        <f t="shared" ca="1" si="171"/>
        <v>21690.146666342491</v>
      </c>
      <c r="Q826" s="16">
        <f t="shared" si="172"/>
        <v>0</v>
      </c>
      <c r="R826" s="17">
        <f t="shared" si="173"/>
        <v>0</v>
      </c>
      <c r="S826" s="19">
        <f t="shared" si="174"/>
        <v>0</v>
      </c>
      <c r="T826" s="20">
        <f ca="1">IF(AND(S826=1,F825&gt;D825),[1]Assumptions!$B$19*(F825-D825),0)</f>
        <v>0</v>
      </c>
      <c r="U826" s="21">
        <f ca="1">OFFSET(Assumptions!$B$6,U$1-1,0)*$E826</f>
        <v>10966984.147877779</v>
      </c>
      <c r="V826" s="21">
        <f ca="1">OFFSET(Assumptions!$B$6,V$1-1,0)*$E826</f>
        <v>13708730.184847225</v>
      </c>
      <c r="W826" s="21">
        <f ca="1">OFFSET(Assumptions!$B$6,W$1-1,0)*$E826</f>
        <v>6854365.0924236123</v>
      </c>
      <c r="X826" s="21">
        <f ca="1">OFFSET(Assumptions!$B$6,X$1-1,0)*$E826</f>
        <v>0</v>
      </c>
      <c r="Y826" s="21">
        <f ca="1">OFFSET(Assumptions!$B$6,Y$1-1,0)*$E826</f>
        <v>0</v>
      </c>
      <c r="Z826" s="21">
        <f ca="1">OFFSET(Assumptions!$B$6,Z$1-1,0)*$E826</f>
        <v>27417460.369694449</v>
      </c>
      <c r="AA826" s="21">
        <f ca="1">OFFSET(Assumptions!$B$6,AA$1-1,0)*$E826</f>
        <v>27417460.369694449</v>
      </c>
      <c r="AB826" s="21">
        <f ca="1">OFFSET(Assumptions!$B$6,AB$1-1,0)*$E826</f>
        <v>50722301.683934726</v>
      </c>
      <c r="AC826" s="24">
        <f t="shared" si="177"/>
        <v>0</v>
      </c>
      <c r="AD826" s="24">
        <f t="shared" si="180"/>
        <v>0</v>
      </c>
      <c r="AE826" s="24">
        <f t="shared" si="180"/>
        <v>0</v>
      </c>
      <c r="AF826" s="24">
        <f t="shared" si="180"/>
        <v>0</v>
      </c>
      <c r="AG826" s="24">
        <f t="shared" si="179"/>
        <v>0</v>
      </c>
      <c r="AH826" s="24">
        <f t="shared" si="179"/>
        <v>0</v>
      </c>
      <c r="AI826" s="24">
        <f t="shared" si="179"/>
        <v>0</v>
      </c>
      <c r="AJ826" s="24">
        <f t="shared" si="175"/>
        <v>0</v>
      </c>
      <c r="AK826" s="26">
        <f t="shared" ca="1" si="176"/>
        <v>1.5471939722044858E-3</v>
      </c>
      <c r="AL826" s="34">
        <f t="shared" ca="1" si="178"/>
        <v>0.3706561170180529</v>
      </c>
    </row>
    <row r="827" spans="1:38" x14ac:dyDescent="0.25">
      <c r="A827" s="4">
        <f t="shared" si="167"/>
        <v>6</v>
      </c>
      <c r="B827" s="4">
        <f t="shared" si="168"/>
        <v>2015</v>
      </c>
      <c r="C827" s="9">
        <v>42164</v>
      </c>
      <c r="D827" s="12">
        <f ca="1">(1+Returns!E827)*D826</f>
        <v>134243516.94525808</v>
      </c>
      <c r="E827" s="12">
        <f t="shared" ca="1" si="169"/>
        <v>137138316.36114562</v>
      </c>
      <c r="F827" s="12">
        <f t="shared" ca="1" si="170"/>
        <v>137112274.92521891</v>
      </c>
      <c r="G827" s="14">
        <f ca="1">G826*(1+Returns!G827)+AC827</f>
        <v>11326015.48288485</v>
      </c>
      <c r="H827" s="14">
        <f ca="1">H826*(1+Returns!H827)+AD827</f>
        <v>13685171.435503785</v>
      </c>
      <c r="I827" s="14">
        <f ca="1">I826*(1+Returns!I827)+AE827</f>
        <v>6843534.9061856186</v>
      </c>
      <c r="J827" s="14">
        <f ca="1">J826*(1+Returns!J827)+AF827</f>
        <v>0</v>
      </c>
      <c r="K827" s="14">
        <f ca="1">K826*(1+Returns!K827)+AG827</f>
        <v>0</v>
      </c>
      <c r="L827" s="14">
        <f ca="1">L826*(1+Returns!L827)+AH827</f>
        <v>27369962.038260695</v>
      </c>
      <c r="M827" s="14">
        <f ca="1">M826*(1+Returns!M827)+AI827</f>
        <v>27371864.09288827</v>
      </c>
      <c r="N827" s="14">
        <f ca="1">N826*(1+Returns!N827)+AJ827-R827-T827</f>
        <v>50541768.405422419</v>
      </c>
      <c r="O827" s="17">
        <f ca="1">(Assumptions!$B$16 / 252)*F826</f>
        <v>4351.2892603747896</v>
      </c>
      <c r="P827" s="17">
        <f t="shared" ca="1" si="171"/>
        <v>26041.43592671728</v>
      </c>
      <c r="Q827" s="16">
        <f t="shared" si="172"/>
        <v>0</v>
      </c>
      <c r="R827" s="17">
        <f t="shared" si="173"/>
        <v>0</v>
      </c>
      <c r="S827" s="19">
        <f t="shared" si="174"/>
        <v>0</v>
      </c>
      <c r="T827" s="20">
        <f ca="1">IF(AND(S827=1,F826&gt;D826),[1]Assumptions!$B$19*(F826-D826),0)</f>
        <v>0</v>
      </c>
      <c r="U827" s="21">
        <f ca="1">OFFSET(Assumptions!$B$6,U$1-1,0)*$E827</f>
        <v>10971065.30889165</v>
      </c>
      <c r="V827" s="21">
        <f ca="1">OFFSET(Assumptions!$B$6,V$1-1,0)*$E827</f>
        <v>13713831.636114562</v>
      </c>
      <c r="W827" s="21">
        <f ca="1">OFFSET(Assumptions!$B$6,W$1-1,0)*$E827</f>
        <v>6856915.818057281</v>
      </c>
      <c r="X827" s="21">
        <f ca="1">OFFSET(Assumptions!$B$6,X$1-1,0)*$E827</f>
        <v>0</v>
      </c>
      <c r="Y827" s="21">
        <f ca="1">OFFSET(Assumptions!$B$6,Y$1-1,0)*$E827</f>
        <v>0</v>
      </c>
      <c r="Z827" s="21">
        <f ca="1">OFFSET(Assumptions!$B$6,Z$1-1,0)*$E827</f>
        <v>27427663.272229124</v>
      </c>
      <c r="AA827" s="21">
        <f ca="1">OFFSET(Assumptions!$B$6,AA$1-1,0)*$E827</f>
        <v>27427663.272229124</v>
      </c>
      <c r="AB827" s="21">
        <f ca="1">OFFSET(Assumptions!$B$6,AB$1-1,0)*$E827</f>
        <v>50741177.053623877</v>
      </c>
      <c r="AC827" s="24">
        <f t="shared" si="177"/>
        <v>0</v>
      </c>
      <c r="AD827" s="24">
        <f t="shared" si="180"/>
        <v>0</v>
      </c>
      <c r="AE827" s="24">
        <f t="shared" si="180"/>
        <v>0</v>
      </c>
      <c r="AF827" s="24">
        <f t="shared" si="180"/>
        <v>0</v>
      </c>
      <c r="AG827" s="24">
        <f t="shared" si="179"/>
        <v>0</v>
      </c>
      <c r="AH827" s="24">
        <f t="shared" si="179"/>
        <v>0</v>
      </c>
      <c r="AI827" s="24">
        <f t="shared" si="179"/>
        <v>0</v>
      </c>
      <c r="AJ827" s="24">
        <f t="shared" si="175"/>
        <v>0</v>
      </c>
      <c r="AK827" s="26">
        <f t="shared" ca="1" si="176"/>
        <v>3.4044442536429464E-4</v>
      </c>
      <c r="AL827" s="34">
        <f t="shared" ca="1" si="178"/>
        <v>0.37112274925218314</v>
      </c>
    </row>
    <row r="828" spans="1:38" x14ac:dyDescent="0.25">
      <c r="A828" s="4">
        <f t="shared" si="167"/>
        <v>6</v>
      </c>
      <c r="B828" s="4">
        <f t="shared" si="168"/>
        <v>2015</v>
      </c>
      <c r="C828" s="9">
        <v>42165</v>
      </c>
      <c r="D828" s="12">
        <f ca="1">(1+Returns!E828)*D827</f>
        <v>134311649.55741331</v>
      </c>
      <c r="E828" s="12">
        <f t="shared" ca="1" si="169"/>
        <v>137261556.4647384</v>
      </c>
      <c r="F828" s="12">
        <f t="shared" ca="1" si="170"/>
        <v>137231162.25817913</v>
      </c>
      <c r="G828" s="14">
        <f ca="1">G827*(1+Returns!G828)+AC828</f>
        <v>11383282.22631862</v>
      </c>
      <c r="H828" s="14">
        <f ca="1">H827*(1+Returns!H828)+AD828</f>
        <v>13692442.17853065</v>
      </c>
      <c r="I828" s="14">
        <f ca="1">I827*(1+Returns!I828)+AE828</f>
        <v>6847332.3953617662</v>
      </c>
      <c r="J828" s="14">
        <f ca="1">J827*(1+Returns!J828)+AF828</f>
        <v>0</v>
      </c>
      <c r="K828" s="14">
        <f ca="1">K827*(1+Returns!K828)+AG828</f>
        <v>0</v>
      </c>
      <c r="L828" s="14">
        <f ca="1">L827*(1+Returns!L828)+AH828</f>
        <v>27384438.475394048</v>
      </c>
      <c r="M828" s="14">
        <f ca="1">M827*(1+Returns!M828)+AI828</f>
        <v>27386665.406761017</v>
      </c>
      <c r="N828" s="14">
        <f ca="1">N827*(1+Returns!N828)+AJ828-R828-T828</f>
        <v>50567395.782372296</v>
      </c>
      <c r="O828" s="17">
        <f ca="1">(Assumptions!$B$16 / 252)*F827</f>
        <v>4352.7706325466315</v>
      </c>
      <c r="P828" s="17">
        <f t="shared" ca="1" si="171"/>
        <v>30394.206559263912</v>
      </c>
      <c r="Q828" s="16">
        <f t="shared" si="172"/>
        <v>0</v>
      </c>
      <c r="R828" s="17">
        <f t="shared" si="173"/>
        <v>0</v>
      </c>
      <c r="S828" s="19">
        <f t="shared" si="174"/>
        <v>0</v>
      </c>
      <c r="T828" s="20">
        <f ca="1">IF(AND(S828=1,F827&gt;D827),[1]Assumptions!$B$19*(F827-D827),0)</f>
        <v>0</v>
      </c>
      <c r="U828" s="21">
        <f ca="1">OFFSET(Assumptions!$B$6,U$1-1,0)*$E828</f>
        <v>10980924.517179072</v>
      </c>
      <c r="V828" s="21">
        <f ca="1">OFFSET(Assumptions!$B$6,V$1-1,0)*$E828</f>
        <v>13726155.64647384</v>
      </c>
      <c r="W828" s="21">
        <f ca="1">OFFSET(Assumptions!$B$6,W$1-1,0)*$E828</f>
        <v>6863077.8232369199</v>
      </c>
      <c r="X828" s="21">
        <f ca="1">OFFSET(Assumptions!$B$6,X$1-1,0)*$E828</f>
        <v>0</v>
      </c>
      <c r="Y828" s="21">
        <f ca="1">OFFSET(Assumptions!$B$6,Y$1-1,0)*$E828</f>
        <v>0</v>
      </c>
      <c r="Z828" s="21">
        <f ca="1">OFFSET(Assumptions!$B$6,Z$1-1,0)*$E828</f>
        <v>27452311.29294768</v>
      </c>
      <c r="AA828" s="21">
        <f ca="1">OFFSET(Assumptions!$B$6,AA$1-1,0)*$E828</f>
        <v>27452311.29294768</v>
      </c>
      <c r="AB828" s="21">
        <f ca="1">OFFSET(Assumptions!$B$6,AB$1-1,0)*$E828</f>
        <v>50786775.891953208</v>
      </c>
      <c r="AC828" s="24">
        <f t="shared" si="177"/>
        <v>0</v>
      </c>
      <c r="AD828" s="24">
        <f t="shared" si="180"/>
        <v>0</v>
      </c>
      <c r="AE828" s="24">
        <f t="shared" si="180"/>
        <v>0</v>
      </c>
      <c r="AF828" s="24">
        <f t="shared" si="180"/>
        <v>0</v>
      </c>
      <c r="AG828" s="24">
        <f t="shared" si="179"/>
        <v>0</v>
      </c>
      <c r="AH828" s="24">
        <f t="shared" si="179"/>
        <v>0</v>
      </c>
      <c r="AI828" s="24">
        <f t="shared" si="179"/>
        <v>0</v>
      </c>
      <c r="AJ828" s="24">
        <f t="shared" si="175"/>
        <v>0</v>
      </c>
      <c r="AK828" s="26">
        <f t="shared" ca="1" si="176"/>
        <v>8.6708015766689961E-4</v>
      </c>
      <c r="AL828" s="34">
        <f t="shared" ca="1" si="178"/>
        <v>0.3723116225817853</v>
      </c>
    </row>
    <row r="829" spans="1:38" x14ac:dyDescent="0.25">
      <c r="A829" s="4">
        <f t="shared" si="167"/>
        <v>6</v>
      </c>
      <c r="B829" s="4">
        <f t="shared" si="168"/>
        <v>2015</v>
      </c>
      <c r="C829" s="9">
        <v>42166</v>
      </c>
      <c r="D829" s="12">
        <f ca="1">(1+Returns!E829)*D828</f>
        <v>134379816.74891317</v>
      </c>
      <c r="E829" s="12">
        <f t="shared" ca="1" si="169"/>
        <v>137479625.35421437</v>
      </c>
      <c r="F829" s="12">
        <f t="shared" ca="1" si="170"/>
        <v>137444874.6028215</v>
      </c>
      <c r="G829" s="14">
        <f ca="1">G828*(1+Returns!G829)+AC829</f>
        <v>11535343.130475532</v>
      </c>
      <c r="H829" s="14">
        <f ca="1">H828*(1+Returns!H829)+AD829</f>
        <v>13699716.784403108</v>
      </c>
      <c r="I829" s="14">
        <f ca="1">I828*(1+Returns!I829)+AE829</f>
        <v>6851131.9917711262</v>
      </c>
      <c r="J829" s="14">
        <f ca="1">J828*(1+Returns!J829)+AF829</f>
        <v>0</v>
      </c>
      <c r="K829" s="14">
        <f ca="1">K828*(1+Returns!K829)+AG829</f>
        <v>0</v>
      </c>
      <c r="L829" s="14">
        <f ca="1">L828*(1+Returns!L829)+AH829</f>
        <v>27398922.569360532</v>
      </c>
      <c r="M829" s="14">
        <f ca="1">M828*(1+Returns!M829)+AI829</f>
        <v>27401474.724432539</v>
      </c>
      <c r="N829" s="14">
        <f ca="1">N828*(1+Returns!N829)+AJ829-R829-T829</f>
        <v>50593036.15377152</v>
      </c>
      <c r="O829" s="17">
        <f ca="1">(Assumptions!$B$16 / 252)*F828</f>
        <v>4356.5448335929877</v>
      </c>
      <c r="P829" s="17">
        <f t="shared" ca="1" si="171"/>
        <v>34750.751392856902</v>
      </c>
      <c r="Q829" s="16">
        <f t="shared" si="172"/>
        <v>0</v>
      </c>
      <c r="R829" s="17">
        <f t="shared" si="173"/>
        <v>0</v>
      </c>
      <c r="S829" s="19">
        <f t="shared" si="174"/>
        <v>0</v>
      </c>
      <c r="T829" s="20">
        <f ca="1">IF(AND(S829=1,F828&gt;D828),[1]Assumptions!$B$19*(F828-D828),0)</f>
        <v>0</v>
      </c>
      <c r="U829" s="21">
        <f ca="1">OFFSET(Assumptions!$B$6,U$1-1,0)*$E829</f>
        <v>10998370.028337149</v>
      </c>
      <c r="V829" s="21">
        <f ca="1">OFFSET(Assumptions!$B$6,V$1-1,0)*$E829</f>
        <v>13747962.535421439</v>
      </c>
      <c r="W829" s="21">
        <f ca="1">OFFSET(Assumptions!$B$6,W$1-1,0)*$E829</f>
        <v>6873981.2677107193</v>
      </c>
      <c r="X829" s="21">
        <f ca="1">OFFSET(Assumptions!$B$6,X$1-1,0)*$E829</f>
        <v>0</v>
      </c>
      <c r="Y829" s="21">
        <f ca="1">OFFSET(Assumptions!$B$6,Y$1-1,0)*$E829</f>
        <v>0</v>
      </c>
      <c r="Z829" s="21">
        <f ca="1">OFFSET(Assumptions!$B$6,Z$1-1,0)*$E829</f>
        <v>27495925.070842877</v>
      </c>
      <c r="AA829" s="21">
        <f ca="1">OFFSET(Assumptions!$B$6,AA$1-1,0)*$E829</f>
        <v>27495925.070842877</v>
      </c>
      <c r="AB829" s="21">
        <f ca="1">OFFSET(Assumptions!$B$6,AB$1-1,0)*$E829</f>
        <v>50867461.381059319</v>
      </c>
      <c r="AC829" s="24">
        <f t="shared" si="177"/>
        <v>0</v>
      </c>
      <c r="AD829" s="24">
        <f t="shared" si="180"/>
        <v>0</v>
      </c>
      <c r="AE829" s="24">
        <f t="shared" si="180"/>
        <v>0</v>
      </c>
      <c r="AF829" s="24">
        <f t="shared" si="180"/>
        <v>0</v>
      </c>
      <c r="AG829" s="24">
        <f t="shared" si="179"/>
        <v>0</v>
      </c>
      <c r="AH829" s="24">
        <f t="shared" si="179"/>
        <v>0</v>
      </c>
      <c r="AI829" s="24">
        <f t="shared" si="179"/>
        <v>0</v>
      </c>
      <c r="AJ829" s="24">
        <f t="shared" si="175"/>
        <v>0</v>
      </c>
      <c r="AK829" s="26">
        <f t="shared" ca="1" si="176"/>
        <v>1.5573164369204751E-3</v>
      </c>
      <c r="AL829" s="34">
        <f t="shared" ca="1" si="178"/>
        <v>0.37444874602820888</v>
      </c>
    </row>
    <row r="830" spans="1:38" x14ac:dyDescent="0.25">
      <c r="A830" s="4">
        <f t="shared" si="167"/>
        <v>6</v>
      </c>
      <c r="B830" s="4">
        <f t="shared" si="168"/>
        <v>2015</v>
      </c>
      <c r="C830" s="9">
        <v>42167</v>
      </c>
      <c r="D830" s="12">
        <f ca="1">(1+Returns!E830)*D829</f>
        <v>134448018.53730774</v>
      </c>
      <c r="E830" s="12">
        <f t="shared" ca="1" si="169"/>
        <v>137690613.21922082</v>
      </c>
      <c r="F830" s="12">
        <f t="shared" ca="1" si="170"/>
        <v>137651499.13847548</v>
      </c>
      <c r="G830" s="14">
        <f ca="1">G829*(1+Returns!G830)+AC830</f>
        <v>11680288.366814528</v>
      </c>
      <c r="H830" s="14">
        <f ca="1">H829*(1+Returns!H830)+AD830</f>
        <v>13706995.255173435</v>
      </c>
      <c r="I830" s="14">
        <f ca="1">I829*(1+Returns!I830)+AE830</f>
        <v>6854933.6965830056</v>
      </c>
      <c r="J830" s="14">
        <f ca="1">J829*(1+Returns!J830)+AF830</f>
        <v>0</v>
      </c>
      <c r="K830" s="14">
        <f ca="1">K829*(1+Returns!K830)+AG830</f>
        <v>0</v>
      </c>
      <c r="L830" s="14">
        <f ca="1">L829*(1+Returns!L830)+AH830</f>
        <v>27413414.324209973</v>
      </c>
      <c r="M830" s="14">
        <f ca="1">M829*(1+Returns!M830)+AI830</f>
        <v>27416292.050230887</v>
      </c>
      <c r="N830" s="14">
        <f ca="1">N829*(1+Returns!N830)+AJ830-R830-T830</f>
        <v>50618689.526208967</v>
      </c>
      <c r="O830" s="17">
        <f ca="1">(Assumptions!$B$16 / 252)*F829</f>
        <v>4363.3293524705232</v>
      </c>
      <c r="P830" s="17">
        <f t="shared" ca="1" si="171"/>
        <v>39114.080745327425</v>
      </c>
      <c r="Q830" s="16">
        <f t="shared" si="172"/>
        <v>0</v>
      </c>
      <c r="R830" s="17">
        <f t="shared" si="173"/>
        <v>0</v>
      </c>
      <c r="S830" s="19">
        <f t="shared" si="174"/>
        <v>0</v>
      </c>
      <c r="T830" s="20">
        <f ca="1">IF(AND(S830=1,F829&gt;D829),[1]Assumptions!$B$19*(F829-D829),0)</f>
        <v>0</v>
      </c>
      <c r="U830" s="21">
        <f ca="1">OFFSET(Assumptions!$B$6,U$1-1,0)*$E830</f>
        <v>11015249.057537666</v>
      </c>
      <c r="V830" s="21">
        <f ca="1">OFFSET(Assumptions!$B$6,V$1-1,0)*$E830</f>
        <v>13769061.321922082</v>
      </c>
      <c r="W830" s="21">
        <f ca="1">OFFSET(Assumptions!$B$6,W$1-1,0)*$E830</f>
        <v>6884530.6609610412</v>
      </c>
      <c r="X830" s="21">
        <f ca="1">OFFSET(Assumptions!$B$6,X$1-1,0)*$E830</f>
        <v>0</v>
      </c>
      <c r="Y830" s="21">
        <f ca="1">OFFSET(Assumptions!$B$6,Y$1-1,0)*$E830</f>
        <v>0</v>
      </c>
      <c r="Z830" s="21">
        <f ca="1">OFFSET(Assumptions!$B$6,Z$1-1,0)*$E830</f>
        <v>27538122.643844165</v>
      </c>
      <c r="AA830" s="21">
        <f ca="1">OFFSET(Assumptions!$B$6,AA$1-1,0)*$E830</f>
        <v>27538122.643844165</v>
      </c>
      <c r="AB830" s="21">
        <f ca="1">OFFSET(Assumptions!$B$6,AB$1-1,0)*$E830</f>
        <v>50945526.891111702</v>
      </c>
      <c r="AC830" s="24">
        <f t="shared" si="177"/>
        <v>0</v>
      </c>
      <c r="AD830" s="24">
        <f t="shared" si="180"/>
        <v>0</v>
      </c>
      <c r="AE830" s="24">
        <f t="shared" si="180"/>
        <v>0</v>
      </c>
      <c r="AF830" s="24">
        <f t="shared" si="180"/>
        <v>0</v>
      </c>
      <c r="AG830" s="24">
        <f t="shared" si="179"/>
        <v>0</v>
      </c>
      <c r="AH830" s="24">
        <f t="shared" si="179"/>
        <v>0</v>
      </c>
      <c r="AI830" s="24">
        <f t="shared" si="179"/>
        <v>0</v>
      </c>
      <c r="AJ830" s="24">
        <f t="shared" si="175"/>
        <v>0</v>
      </c>
      <c r="AK830" s="26">
        <f t="shared" ca="1" si="176"/>
        <v>1.5033265973072307E-3</v>
      </c>
      <c r="AL830" s="34">
        <f t="shared" ca="1" si="178"/>
        <v>0.37651499138474875</v>
      </c>
    </row>
    <row r="831" spans="1:38" x14ac:dyDescent="0.25">
      <c r="A831" s="4">
        <f t="shared" si="167"/>
        <v>6</v>
      </c>
      <c r="B831" s="4">
        <f t="shared" si="168"/>
        <v>2015</v>
      </c>
      <c r="C831" s="9">
        <v>42170</v>
      </c>
      <c r="D831" s="12">
        <f ca="1">(1+Returns!E831)*D830</f>
        <v>134516254.94015598</v>
      </c>
      <c r="E831" s="12">
        <f t="shared" ca="1" si="169"/>
        <v>137777433.38320425</v>
      </c>
      <c r="F831" s="12">
        <f t="shared" ca="1" si="170"/>
        <v>137733949.41359738</v>
      </c>
      <c r="G831" s="14">
        <f ca="1">G830*(1+Returns!G831)+AC831</f>
        <v>11701031.240584254</v>
      </c>
      <c r="H831" s="14">
        <f ca="1">H830*(1+Returns!H831)+AD831</f>
        <v>13714277.592894999</v>
      </c>
      <c r="I831" s="14">
        <f ca="1">I830*(1+Returns!I831)+AE831</f>
        <v>6858737.5109673608</v>
      </c>
      <c r="J831" s="14">
        <f ca="1">J830*(1+Returns!J831)+AF831</f>
        <v>0</v>
      </c>
      <c r="K831" s="14">
        <f ca="1">K830*(1+Returns!K831)+AG831</f>
        <v>0</v>
      </c>
      <c r="L831" s="14">
        <f ca="1">L830*(1+Returns!L831)+AH831</f>
        <v>27427913.743994344</v>
      </c>
      <c r="M831" s="14">
        <f ca="1">M830*(1+Returns!M831)+AI831</f>
        <v>27431117.388486449</v>
      </c>
      <c r="N831" s="14">
        <f ca="1">N830*(1+Returns!N831)+AJ831-R831-T831</f>
        <v>50644355.906276859</v>
      </c>
      <c r="O831" s="17">
        <f ca="1">(Assumptions!$B$16 / 252)*F830</f>
        <v>4369.8888615389042</v>
      </c>
      <c r="P831" s="17">
        <f t="shared" ca="1" si="171"/>
        <v>43483.969606866332</v>
      </c>
      <c r="Q831" s="16">
        <f t="shared" si="172"/>
        <v>0</v>
      </c>
      <c r="R831" s="17">
        <f t="shared" si="173"/>
        <v>0</v>
      </c>
      <c r="S831" s="19">
        <f t="shared" si="174"/>
        <v>0</v>
      </c>
      <c r="T831" s="20">
        <f ca="1">IF(AND(S831=1,F830&gt;D830),[1]Assumptions!$B$19*(F830-D830),0)</f>
        <v>0</v>
      </c>
      <c r="U831" s="21">
        <f ca="1">OFFSET(Assumptions!$B$6,U$1-1,0)*$E831</f>
        <v>11022194.67065634</v>
      </c>
      <c r="V831" s="21">
        <f ca="1">OFFSET(Assumptions!$B$6,V$1-1,0)*$E831</f>
        <v>13777743.338320427</v>
      </c>
      <c r="W831" s="21">
        <f ca="1">OFFSET(Assumptions!$B$6,W$1-1,0)*$E831</f>
        <v>6888871.6691602133</v>
      </c>
      <c r="X831" s="21">
        <f ca="1">OFFSET(Assumptions!$B$6,X$1-1,0)*$E831</f>
        <v>0</v>
      </c>
      <c r="Y831" s="21">
        <f ca="1">OFFSET(Assumptions!$B$6,Y$1-1,0)*$E831</f>
        <v>0</v>
      </c>
      <c r="Z831" s="21">
        <f ca="1">OFFSET(Assumptions!$B$6,Z$1-1,0)*$E831</f>
        <v>27555486.676640853</v>
      </c>
      <c r="AA831" s="21">
        <f ca="1">OFFSET(Assumptions!$B$6,AA$1-1,0)*$E831</f>
        <v>27555486.676640853</v>
      </c>
      <c r="AB831" s="21">
        <f ca="1">OFFSET(Assumptions!$B$6,AB$1-1,0)*$E831</f>
        <v>50977650.35178557</v>
      </c>
      <c r="AC831" s="24">
        <f t="shared" si="177"/>
        <v>0</v>
      </c>
      <c r="AD831" s="24">
        <f t="shared" si="180"/>
        <v>0</v>
      </c>
      <c r="AE831" s="24">
        <f t="shared" si="180"/>
        <v>0</v>
      </c>
      <c r="AF831" s="24">
        <f t="shared" si="180"/>
        <v>0</v>
      </c>
      <c r="AG831" s="24">
        <f t="shared" si="179"/>
        <v>0</v>
      </c>
      <c r="AH831" s="24">
        <f t="shared" si="179"/>
        <v>0</v>
      </c>
      <c r="AI831" s="24">
        <f t="shared" si="179"/>
        <v>0</v>
      </c>
      <c r="AJ831" s="24">
        <f t="shared" si="175"/>
        <v>0</v>
      </c>
      <c r="AK831" s="26">
        <f t="shared" ca="1" si="176"/>
        <v>5.9897840298095417E-4</v>
      </c>
      <c r="AL831" s="34">
        <f t="shared" ca="1" si="178"/>
        <v>0.37733949413596779</v>
      </c>
    </row>
    <row r="832" spans="1:38" x14ac:dyDescent="0.25">
      <c r="A832" s="4">
        <f t="shared" si="167"/>
        <v>6</v>
      </c>
      <c r="B832" s="4">
        <f t="shared" si="168"/>
        <v>2015</v>
      </c>
      <c r="C832" s="9">
        <v>42171</v>
      </c>
      <c r="D832" s="12">
        <f ca="1">(1+Returns!E832)*D831</f>
        <v>134584525.97502574</v>
      </c>
      <c r="E832" s="12">
        <f t="shared" ca="1" si="169"/>
        <v>138007701.64245364</v>
      </c>
      <c r="F832" s="12">
        <f t="shared" ca="1" si="170"/>
        <v>137959845.16651618</v>
      </c>
      <c r="G832" s="14">
        <f ca="1">G831*(1+Returns!G832)+AC832</f>
        <v>11865187.529866109</v>
      </c>
      <c r="H832" s="14">
        <f ca="1">H831*(1+Returns!H832)+AD832</f>
        <v>13721563.799622256</v>
      </c>
      <c r="I832" s="14">
        <f ca="1">I831*(1+Returns!I832)+AE832</f>
        <v>6862543.4360947963</v>
      </c>
      <c r="J832" s="14">
        <f ca="1">J831*(1+Returns!J832)+AF832</f>
        <v>0</v>
      </c>
      <c r="K832" s="14">
        <f ca="1">K831*(1+Returns!K832)+AG832</f>
        <v>0</v>
      </c>
      <c r="L832" s="14">
        <f ca="1">L831*(1+Returns!L832)+AH832</f>
        <v>27442420.832767759</v>
      </c>
      <c r="M832" s="14">
        <f ca="1">M831*(1+Returns!M832)+AI832</f>
        <v>27445950.743531954</v>
      </c>
      <c r="N832" s="14">
        <f ca="1">N831*(1+Returns!N832)+AJ832-R832-T832</f>
        <v>50670035.300570764</v>
      </c>
      <c r="O832" s="17">
        <f ca="1">(Assumptions!$B$16 / 252)*F831</f>
        <v>4372.5063305903923</v>
      </c>
      <c r="P832" s="17">
        <f t="shared" ca="1" si="171"/>
        <v>47856.475937456722</v>
      </c>
      <c r="Q832" s="16">
        <f t="shared" si="172"/>
        <v>0</v>
      </c>
      <c r="R832" s="17">
        <f t="shared" si="173"/>
        <v>0</v>
      </c>
      <c r="S832" s="19">
        <f t="shared" si="174"/>
        <v>0</v>
      </c>
      <c r="T832" s="20">
        <f ca="1">IF(AND(S832=1,F831&gt;D831),[1]Assumptions!$B$19*(F831-D831),0)</f>
        <v>0</v>
      </c>
      <c r="U832" s="21">
        <f ca="1">OFFSET(Assumptions!$B$6,U$1-1,0)*$E832</f>
        <v>11040616.131396292</v>
      </c>
      <c r="V832" s="21">
        <f ca="1">OFFSET(Assumptions!$B$6,V$1-1,0)*$E832</f>
        <v>13800770.164245365</v>
      </c>
      <c r="W832" s="21">
        <f ca="1">OFFSET(Assumptions!$B$6,W$1-1,0)*$E832</f>
        <v>6900385.0821226826</v>
      </c>
      <c r="X832" s="21">
        <f ca="1">OFFSET(Assumptions!$B$6,X$1-1,0)*$E832</f>
        <v>0</v>
      </c>
      <c r="Y832" s="21">
        <f ca="1">OFFSET(Assumptions!$B$6,Y$1-1,0)*$E832</f>
        <v>0</v>
      </c>
      <c r="Z832" s="21">
        <f ca="1">OFFSET(Assumptions!$B$6,Z$1-1,0)*$E832</f>
        <v>27601540.32849073</v>
      </c>
      <c r="AA832" s="21">
        <f ca="1">OFFSET(Assumptions!$B$6,AA$1-1,0)*$E832</f>
        <v>27601540.32849073</v>
      </c>
      <c r="AB832" s="21">
        <f ca="1">OFFSET(Assumptions!$B$6,AB$1-1,0)*$E832</f>
        <v>51062849.607707843</v>
      </c>
      <c r="AC832" s="24">
        <f t="shared" si="177"/>
        <v>0</v>
      </c>
      <c r="AD832" s="24">
        <f t="shared" si="180"/>
        <v>0</v>
      </c>
      <c r="AE832" s="24">
        <f t="shared" si="180"/>
        <v>0</v>
      </c>
      <c r="AF832" s="24">
        <f t="shared" si="180"/>
        <v>0</v>
      </c>
      <c r="AG832" s="24">
        <f t="shared" si="179"/>
        <v>0</v>
      </c>
      <c r="AH832" s="24">
        <f t="shared" si="179"/>
        <v>0</v>
      </c>
      <c r="AI832" s="24">
        <f t="shared" si="179"/>
        <v>0</v>
      </c>
      <c r="AJ832" s="24">
        <f t="shared" si="175"/>
        <v>0</v>
      </c>
      <c r="AK832" s="26">
        <f t="shared" ca="1" si="176"/>
        <v>1.640087675410129E-3</v>
      </c>
      <c r="AL832" s="34">
        <f t="shared" ca="1" si="178"/>
        <v>0.37959845166515582</v>
      </c>
    </row>
    <row r="833" spans="1:38" x14ac:dyDescent="0.25">
      <c r="A833" s="4">
        <f t="shared" si="167"/>
        <v>6</v>
      </c>
      <c r="B833" s="4">
        <f t="shared" si="168"/>
        <v>2015</v>
      </c>
      <c r="C833" s="9">
        <v>42172</v>
      </c>
      <c r="D833" s="12">
        <f ca="1">(1+Returns!E833)*D832</f>
        <v>134652831.65949383</v>
      </c>
      <c r="E833" s="12">
        <f t="shared" ca="1" si="169"/>
        <v>138005158.22762758</v>
      </c>
      <c r="F833" s="12">
        <f t="shared" ca="1" si="170"/>
        <v>137952922.07406577</v>
      </c>
      <c r="G833" s="14">
        <f ca="1">G832*(1+Returns!G833)+AC833</f>
        <v>11796497.447101701</v>
      </c>
      <c r="H833" s="14">
        <f ca="1">H832*(1+Returns!H833)+AD833</f>
        <v>13728853.877410756</v>
      </c>
      <c r="I833" s="14">
        <f ca="1">I832*(1+Returns!I833)+AE833</f>
        <v>6866351.4731365684</v>
      </c>
      <c r="J833" s="14">
        <f ca="1">J832*(1+Returns!J833)+AF833</f>
        <v>0</v>
      </c>
      <c r="K833" s="14">
        <f ca="1">K832*(1+Returns!K833)+AG833</f>
        <v>0</v>
      </c>
      <c r="L833" s="14">
        <f ca="1">L832*(1+Returns!L833)+AH833</f>
        <v>27456935.594586473</v>
      </c>
      <c r="M833" s="14">
        <f ca="1">M832*(1+Returns!M833)+AI833</f>
        <v>27460792.119702473</v>
      </c>
      <c r="N833" s="14">
        <f ca="1">N832*(1+Returns!N833)+AJ833-R833-T833</f>
        <v>50695727.715689585</v>
      </c>
      <c r="O833" s="17">
        <f ca="1">(Assumptions!$B$16 / 252)*F832</f>
        <v>4379.6776243338472</v>
      </c>
      <c r="P833" s="17">
        <f t="shared" ca="1" si="171"/>
        <v>52236.153561790568</v>
      </c>
      <c r="Q833" s="16">
        <f t="shared" si="172"/>
        <v>0</v>
      </c>
      <c r="R833" s="17">
        <f t="shared" si="173"/>
        <v>0</v>
      </c>
      <c r="S833" s="19">
        <f t="shared" si="174"/>
        <v>0</v>
      </c>
      <c r="T833" s="20">
        <f ca="1">IF(AND(S833=1,F832&gt;D832),[1]Assumptions!$B$19*(F832-D832),0)</f>
        <v>0</v>
      </c>
      <c r="U833" s="21">
        <f ca="1">OFFSET(Assumptions!$B$6,U$1-1,0)*$E833</f>
        <v>11040412.658210207</v>
      </c>
      <c r="V833" s="21">
        <f ca="1">OFFSET(Assumptions!$B$6,V$1-1,0)*$E833</f>
        <v>13800515.822762758</v>
      </c>
      <c r="W833" s="21">
        <f ca="1">OFFSET(Assumptions!$B$6,W$1-1,0)*$E833</f>
        <v>6900257.9113813788</v>
      </c>
      <c r="X833" s="21">
        <f ca="1">OFFSET(Assumptions!$B$6,X$1-1,0)*$E833</f>
        <v>0</v>
      </c>
      <c r="Y833" s="21">
        <f ca="1">OFFSET(Assumptions!$B$6,Y$1-1,0)*$E833</f>
        <v>0</v>
      </c>
      <c r="Z833" s="21">
        <f ca="1">OFFSET(Assumptions!$B$6,Z$1-1,0)*$E833</f>
        <v>27601031.645525515</v>
      </c>
      <c r="AA833" s="21">
        <f ca="1">OFFSET(Assumptions!$B$6,AA$1-1,0)*$E833</f>
        <v>27601031.645525515</v>
      </c>
      <c r="AB833" s="21">
        <f ca="1">OFFSET(Assumptions!$B$6,AB$1-1,0)*$E833</f>
        <v>51061908.544222206</v>
      </c>
      <c r="AC833" s="24">
        <f t="shared" si="177"/>
        <v>0</v>
      </c>
      <c r="AD833" s="24">
        <f t="shared" si="180"/>
        <v>0</v>
      </c>
      <c r="AE833" s="24">
        <f t="shared" si="180"/>
        <v>0</v>
      </c>
      <c r="AF833" s="24">
        <f t="shared" si="180"/>
        <v>0</v>
      </c>
      <c r="AG833" s="24">
        <f t="shared" si="179"/>
        <v>0</v>
      </c>
      <c r="AH833" s="24">
        <f t="shared" si="179"/>
        <v>0</v>
      </c>
      <c r="AI833" s="24">
        <f t="shared" si="179"/>
        <v>0</v>
      </c>
      <c r="AJ833" s="24">
        <f t="shared" si="175"/>
        <v>0</v>
      </c>
      <c r="AK833" s="26">
        <f t="shared" ca="1" si="176"/>
        <v>-5.0181938389792791E-5</v>
      </c>
      <c r="AL833" s="34">
        <f t="shared" ca="1" si="178"/>
        <v>0.37952922074065176</v>
      </c>
    </row>
    <row r="834" spans="1:38" x14ac:dyDescent="0.25">
      <c r="A834" s="4">
        <f t="shared" si="167"/>
        <v>6</v>
      </c>
      <c r="B834" s="4">
        <f t="shared" si="168"/>
        <v>2015</v>
      </c>
      <c r="C834" s="9">
        <v>42173</v>
      </c>
      <c r="D834" s="12">
        <f ca="1">(1+Returns!E834)*D833</f>
        <v>134721172.01114598</v>
      </c>
      <c r="E834" s="12">
        <f t="shared" ca="1" si="169"/>
        <v>137934167.062861</v>
      </c>
      <c r="F834" s="12">
        <f t="shared" ca="1" si="170"/>
        <v>137877551.45145559</v>
      </c>
      <c r="G834" s="14">
        <f ca="1">G833*(1+Returns!G834)+AC834</f>
        <v>11659324.898199374</v>
      </c>
      <c r="H834" s="14">
        <f ca="1">H833*(1+Returns!H834)+AD834</f>
        <v>13736147.828317141</v>
      </c>
      <c r="I834" s="14">
        <f ca="1">I833*(1+Returns!I834)+AE834</f>
        <v>6870161.623264581</v>
      </c>
      <c r="J834" s="14">
        <f ca="1">J833*(1+Returns!J834)+AF834</f>
        <v>0</v>
      </c>
      <c r="K834" s="14">
        <f ca="1">K833*(1+Returns!K834)+AG834</f>
        <v>0</v>
      </c>
      <c r="L834" s="14">
        <f ca="1">L833*(1+Returns!L834)+AH834</f>
        <v>27471458.033508893</v>
      </c>
      <c r="M834" s="14">
        <f ca="1">M833*(1+Returns!M834)+AI834</f>
        <v>27475641.521335427</v>
      </c>
      <c r="N834" s="14">
        <f ca="1">N833*(1+Returns!N834)+AJ834-R834-T834</f>
        <v>50721433.15823558</v>
      </c>
      <c r="O834" s="17">
        <f ca="1">(Assumptions!$B$16 / 252)*F833</f>
        <v>4379.4578436211359</v>
      </c>
      <c r="P834" s="17">
        <f t="shared" ca="1" si="171"/>
        <v>56615.611405411706</v>
      </c>
      <c r="Q834" s="16">
        <f t="shared" si="172"/>
        <v>0</v>
      </c>
      <c r="R834" s="17">
        <f t="shared" si="173"/>
        <v>0</v>
      </c>
      <c r="S834" s="19">
        <f t="shared" si="174"/>
        <v>0</v>
      </c>
      <c r="T834" s="20">
        <f ca="1">IF(AND(S834=1,F833&gt;D833),[1]Assumptions!$B$19*(F833-D833),0)</f>
        <v>0</v>
      </c>
      <c r="U834" s="21">
        <f ca="1">OFFSET(Assumptions!$B$6,U$1-1,0)*$E834</f>
        <v>11034733.365028881</v>
      </c>
      <c r="V834" s="21">
        <f ca="1">OFFSET(Assumptions!$B$6,V$1-1,0)*$E834</f>
        <v>13793416.706286101</v>
      </c>
      <c r="W834" s="21">
        <f ca="1">OFFSET(Assumptions!$B$6,W$1-1,0)*$E834</f>
        <v>6896708.3531430503</v>
      </c>
      <c r="X834" s="21">
        <f ca="1">OFFSET(Assumptions!$B$6,X$1-1,0)*$E834</f>
        <v>0</v>
      </c>
      <c r="Y834" s="21">
        <f ca="1">OFFSET(Assumptions!$B$6,Y$1-1,0)*$E834</f>
        <v>0</v>
      </c>
      <c r="Z834" s="21">
        <f ca="1">OFFSET(Assumptions!$B$6,Z$1-1,0)*$E834</f>
        <v>27586833.412572201</v>
      </c>
      <c r="AA834" s="21">
        <f ca="1">OFFSET(Assumptions!$B$6,AA$1-1,0)*$E834</f>
        <v>27586833.412572201</v>
      </c>
      <c r="AB834" s="21">
        <f ca="1">OFFSET(Assumptions!$B$6,AB$1-1,0)*$E834</f>
        <v>51035641.813258566</v>
      </c>
      <c r="AC834" s="24">
        <f t="shared" si="177"/>
        <v>0</v>
      </c>
      <c r="AD834" s="24">
        <f t="shared" si="180"/>
        <v>0</v>
      </c>
      <c r="AE834" s="24">
        <f t="shared" si="180"/>
        <v>0</v>
      </c>
      <c r="AF834" s="24">
        <f t="shared" si="180"/>
        <v>0</v>
      </c>
      <c r="AG834" s="24">
        <f t="shared" si="179"/>
        <v>0</v>
      </c>
      <c r="AH834" s="24">
        <f t="shared" si="179"/>
        <v>0</v>
      </c>
      <c r="AI834" s="24">
        <f t="shared" si="179"/>
        <v>0</v>
      </c>
      <c r="AJ834" s="24">
        <f t="shared" si="175"/>
        <v>0</v>
      </c>
      <c r="AK834" s="26">
        <f t="shared" ca="1" si="176"/>
        <v>-5.463503163036787E-4</v>
      </c>
      <c r="AL834" s="34">
        <f t="shared" ca="1" si="178"/>
        <v>0.37877551451454994</v>
      </c>
    </row>
    <row r="835" spans="1:38" x14ac:dyDescent="0.25">
      <c r="A835" s="4">
        <f t="shared" si="167"/>
        <v>6</v>
      </c>
      <c r="B835" s="4">
        <f t="shared" si="168"/>
        <v>2015</v>
      </c>
      <c r="C835" s="9">
        <v>42174</v>
      </c>
      <c r="D835" s="12">
        <f ca="1">(1+Returns!E835)*D834</f>
        <v>134789547.04757679</v>
      </c>
      <c r="E835" s="12">
        <f t="shared" ca="1" si="169"/>
        <v>138036121.84515104</v>
      </c>
      <c r="F835" s="12">
        <f t="shared" ca="1" si="170"/>
        <v>137975129.16862017</v>
      </c>
      <c r="G835" s="14">
        <f ca="1">G834*(1+Returns!G835)+AC835</f>
        <v>11695063.561920004</v>
      </c>
      <c r="H835" s="14">
        <f ca="1">H834*(1+Returns!H835)+AD835</f>
        <v>13743445.654399145</v>
      </c>
      <c r="I835" s="14">
        <f ca="1">I834*(1+Returns!I835)+AE835</f>
        <v>6873973.8876513895</v>
      </c>
      <c r="J835" s="14">
        <f ca="1">J834*(1+Returns!J835)+AF835</f>
        <v>0</v>
      </c>
      <c r="K835" s="14">
        <f ca="1">K834*(1+Returns!K835)+AG835</f>
        <v>0</v>
      </c>
      <c r="L835" s="14">
        <f ca="1">L834*(1+Returns!L835)+AH835</f>
        <v>27485988.153595567</v>
      </c>
      <c r="M835" s="14">
        <f ca="1">M834*(1+Returns!M835)+AI835</f>
        <v>27490498.952770576</v>
      </c>
      <c r="N835" s="14">
        <f ca="1">N834*(1+Returns!N835)+AJ835-R835-T835</f>
        <v>50747151.634814344</v>
      </c>
      <c r="O835" s="17">
        <f ca="1">(Assumptions!$B$16 / 252)*F834</f>
        <v>4377.065125443035</v>
      </c>
      <c r="P835" s="17">
        <f t="shared" ca="1" si="171"/>
        <v>60992.67653085474</v>
      </c>
      <c r="Q835" s="16">
        <f t="shared" si="172"/>
        <v>0</v>
      </c>
      <c r="R835" s="17">
        <f t="shared" si="173"/>
        <v>0</v>
      </c>
      <c r="S835" s="19">
        <f t="shared" si="174"/>
        <v>0</v>
      </c>
      <c r="T835" s="20">
        <f ca="1">IF(AND(S835=1,F834&gt;D834),[1]Assumptions!$B$19*(F834-D834),0)</f>
        <v>0</v>
      </c>
      <c r="U835" s="21">
        <f ca="1">OFFSET(Assumptions!$B$6,U$1-1,0)*$E835</f>
        <v>11042889.747612083</v>
      </c>
      <c r="V835" s="21">
        <f ca="1">OFFSET(Assumptions!$B$6,V$1-1,0)*$E835</f>
        <v>13803612.184515104</v>
      </c>
      <c r="W835" s="21">
        <f ca="1">OFFSET(Assumptions!$B$6,W$1-1,0)*$E835</f>
        <v>6901806.0922575518</v>
      </c>
      <c r="X835" s="21">
        <f ca="1">OFFSET(Assumptions!$B$6,X$1-1,0)*$E835</f>
        <v>0</v>
      </c>
      <c r="Y835" s="21">
        <f ca="1">OFFSET(Assumptions!$B$6,Y$1-1,0)*$E835</f>
        <v>0</v>
      </c>
      <c r="Z835" s="21">
        <f ca="1">OFFSET(Assumptions!$B$6,Z$1-1,0)*$E835</f>
        <v>27607224.369030207</v>
      </c>
      <c r="AA835" s="21">
        <f ca="1">OFFSET(Assumptions!$B$6,AA$1-1,0)*$E835</f>
        <v>27607224.369030207</v>
      </c>
      <c r="AB835" s="21">
        <f ca="1">OFFSET(Assumptions!$B$6,AB$1-1,0)*$E835</f>
        <v>51073365.082705885</v>
      </c>
      <c r="AC835" s="24">
        <f t="shared" si="177"/>
        <v>0</v>
      </c>
      <c r="AD835" s="24">
        <f t="shared" si="180"/>
        <v>0</v>
      </c>
      <c r="AE835" s="24">
        <f t="shared" si="180"/>
        <v>0</v>
      </c>
      <c r="AF835" s="24">
        <f t="shared" si="180"/>
        <v>0</v>
      </c>
      <c r="AG835" s="24">
        <f t="shared" si="179"/>
        <v>0</v>
      </c>
      <c r="AH835" s="24">
        <f t="shared" si="179"/>
        <v>0</v>
      </c>
      <c r="AI835" s="24">
        <f t="shared" si="179"/>
        <v>0</v>
      </c>
      <c r="AJ835" s="24">
        <f t="shared" si="175"/>
        <v>0</v>
      </c>
      <c r="AK835" s="26">
        <f t="shared" ca="1" si="176"/>
        <v>7.0771286650628262E-4</v>
      </c>
      <c r="AL835" s="34">
        <f t="shared" ca="1" si="178"/>
        <v>0.37975129168619581</v>
      </c>
    </row>
    <row r="836" spans="1:38" x14ac:dyDescent="0.25">
      <c r="A836" s="4">
        <f t="shared" ref="A836:A899" si="181">MONTH(C836)</f>
        <v>6</v>
      </c>
      <c r="B836" s="4">
        <f t="shared" ref="B836:B899" si="182">YEAR(C836)</f>
        <v>2015</v>
      </c>
      <c r="C836" s="9">
        <v>42177</v>
      </c>
      <c r="D836" s="12">
        <f ca="1">(1+Returns!E836)*D835</f>
        <v>134857956.78638983</v>
      </c>
      <c r="E836" s="12">
        <f t="shared" ref="E836:E899" ca="1" si="183">SUM(G836:N836)</f>
        <v>138089573.36760944</v>
      </c>
      <c r="F836" s="12">
        <f t="shared" ref="F836:F899" ca="1" si="184">E836-P836</f>
        <v>138024200.52824783</v>
      </c>
      <c r="G836" s="14">
        <f ca="1">G835*(1+Returns!G836)+AC836</f>
        <v>11682264.213129571</v>
      </c>
      <c r="H836" s="14">
        <f ca="1">H835*(1+Returns!H836)+AD836</f>
        <v>13750747.357715597</v>
      </c>
      <c r="I836" s="14">
        <f ca="1">I835*(1+Returns!I836)+AE836</f>
        <v>6877788.2674701996</v>
      </c>
      <c r="J836" s="14">
        <f ca="1">J835*(1+Returns!J836)+AF836</f>
        <v>0</v>
      </c>
      <c r="K836" s="14">
        <f ca="1">K835*(1+Returns!K836)+AG836</f>
        <v>0</v>
      </c>
      <c r="L836" s="14">
        <f ca="1">L835*(1+Returns!L836)+AH836</f>
        <v>27500525.958909195</v>
      </c>
      <c r="M836" s="14">
        <f ca="1">M835*(1+Returns!M836)+AI836</f>
        <v>27505364.41835003</v>
      </c>
      <c r="N836" s="14">
        <f ca="1">N835*(1+Returns!N836)+AJ836-R836-T836</f>
        <v>50772883.152034834</v>
      </c>
      <c r="O836" s="17">
        <f ca="1">(Assumptions!$B$16 / 252)*F835</f>
        <v>4380.1628307498468</v>
      </c>
      <c r="P836" s="17">
        <f t="shared" ca="1" si="171"/>
        <v>65372.839361604587</v>
      </c>
      <c r="Q836" s="16">
        <f t="shared" si="172"/>
        <v>0</v>
      </c>
      <c r="R836" s="17">
        <f t="shared" si="173"/>
        <v>0</v>
      </c>
      <c r="S836" s="19">
        <f t="shared" si="174"/>
        <v>0</v>
      </c>
      <c r="T836" s="20">
        <f ca="1">IF(AND(S836=1,F835&gt;D835),[1]Assumptions!$B$19*(F835-D835),0)</f>
        <v>0</v>
      </c>
      <c r="U836" s="21">
        <f ca="1">OFFSET(Assumptions!$B$6,U$1-1,0)*$E836</f>
        <v>11047165.869408755</v>
      </c>
      <c r="V836" s="21">
        <f ca="1">OFFSET(Assumptions!$B$6,V$1-1,0)*$E836</f>
        <v>13808957.336760946</v>
      </c>
      <c r="W836" s="21">
        <f ca="1">OFFSET(Assumptions!$B$6,W$1-1,0)*$E836</f>
        <v>6904478.6683804728</v>
      </c>
      <c r="X836" s="21">
        <f ca="1">OFFSET(Assumptions!$B$6,X$1-1,0)*$E836</f>
        <v>0</v>
      </c>
      <c r="Y836" s="21">
        <f ca="1">OFFSET(Assumptions!$B$6,Y$1-1,0)*$E836</f>
        <v>0</v>
      </c>
      <c r="Z836" s="21">
        <f ca="1">OFFSET(Assumptions!$B$6,Z$1-1,0)*$E836</f>
        <v>27617914.673521891</v>
      </c>
      <c r="AA836" s="21">
        <f ca="1">OFFSET(Assumptions!$B$6,AA$1-1,0)*$E836</f>
        <v>27617914.673521891</v>
      </c>
      <c r="AB836" s="21">
        <f ca="1">OFFSET(Assumptions!$B$6,AB$1-1,0)*$E836</f>
        <v>51093142.146015495</v>
      </c>
      <c r="AC836" s="24">
        <f t="shared" si="177"/>
        <v>0</v>
      </c>
      <c r="AD836" s="24">
        <f t="shared" si="180"/>
        <v>0</v>
      </c>
      <c r="AE836" s="24">
        <f t="shared" si="180"/>
        <v>0</v>
      </c>
      <c r="AF836" s="24">
        <f t="shared" si="180"/>
        <v>0</v>
      </c>
      <c r="AG836" s="24">
        <f t="shared" si="179"/>
        <v>0</v>
      </c>
      <c r="AH836" s="24">
        <f t="shared" si="179"/>
        <v>0</v>
      </c>
      <c r="AI836" s="24">
        <f t="shared" si="179"/>
        <v>0</v>
      </c>
      <c r="AJ836" s="24">
        <f t="shared" si="175"/>
        <v>0</v>
      </c>
      <c r="AK836" s="26">
        <f t="shared" ca="1" si="176"/>
        <v>3.5565365963674545E-4</v>
      </c>
      <c r="AL836" s="34">
        <f t="shared" ca="1" si="178"/>
        <v>0.38024200528247243</v>
      </c>
    </row>
    <row r="837" spans="1:38" x14ac:dyDescent="0.25">
      <c r="A837" s="4">
        <f t="shared" si="181"/>
        <v>6</v>
      </c>
      <c r="B837" s="4">
        <f t="shared" si="182"/>
        <v>2015</v>
      </c>
      <c r="C837" s="9">
        <v>42178</v>
      </c>
      <c r="D837" s="12">
        <f ca="1">(1+Returns!E837)*D836</f>
        <v>134926401.24519762</v>
      </c>
      <c r="E837" s="12">
        <f t="shared" ca="1" si="183"/>
        <v>138102769.35104072</v>
      </c>
      <c r="F837" s="12">
        <f t="shared" ca="1" si="184"/>
        <v>138033014.79102743</v>
      </c>
      <c r="G837" s="14">
        <f ca="1">G836*(1+Returns!G837)+AC837</f>
        <v>11629174.554377206</v>
      </c>
      <c r="H837" s="14">
        <f ca="1">H836*(1+Returns!H837)+AD837</f>
        <v>13758052.940326417</v>
      </c>
      <c r="I837" s="14">
        <f ca="1">I836*(1+Returns!I837)+AE837</f>
        <v>6881604.7638948681</v>
      </c>
      <c r="J837" s="14">
        <f ca="1">J836*(1+Returns!J837)+AF837</f>
        <v>0</v>
      </c>
      <c r="K837" s="14">
        <f ca="1">K836*(1+Returns!K837)+AG837</f>
        <v>0</v>
      </c>
      <c r="L837" s="14">
        <f ca="1">L836*(1+Returns!L837)+AH837</f>
        <v>27515071.453514624</v>
      </c>
      <c r="M837" s="14">
        <f ca="1">M836*(1+Returns!M837)+AI837</f>
        <v>27520237.922418248</v>
      </c>
      <c r="N837" s="14">
        <f ca="1">N836*(1+Returns!N837)+AJ837-R837-T837</f>
        <v>50798627.71650935</v>
      </c>
      <c r="O837" s="17">
        <f ca="1">(Assumptions!$B$16 / 252)*F836</f>
        <v>4381.7206516904071</v>
      </c>
      <c r="P837" s="17">
        <f t="shared" ref="P837:P900" ca="1" si="185">P836+O837-IF(Q837=1,P836,0)</f>
        <v>69754.560013294991</v>
      </c>
      <c r="Q837" s="16">
        <f t="shared" ref="Q837:Q900" si="186">IF(DAY(C837)&lt;DAY(C836),1,0)</f>
        <v>0</v>
      </c>
      <c r="R837" s="17">
        <f t="shared" ref="R837:R900" si="187">IF(Q837=1,P836,0)</f>
        <v>0</v>
      </c>
      <c r="S837" s="19">
        <f t="shared" ref="S837:S900" si="188">IF(AND(DAY(C837)&lt;DAY(C836),OR(MONTH(C837)=7,MONTH(C837)=1)),1,0)</f>
        <v>0</v>
      </c>
      <c r="T837" s="20">
        <f ca="1">IF(AND(S837=1,F836&gt;D836),[1]Assumptions!$B$19*(F836-D836),0)</f>
        <v>0</v>
      </c>
      <c r="U837" s="21">
        <f ca="1">OFFSET(Assumptions!$B$6,U$1-1,0)*$E837</f>
        <v>11048221.548083259</v>
      </c>
      <c r="V837" s="21">
        <f ca="1">OFFSET(Assumptions!$B$6,V$1-1,0)*$E837</f>
        <v>13810276.935104072</v>
      </c>
      <c r="W837" s="21">
        <f ca="1">OFFSET(Assumptions!$B$6,W$1-1,0)*$E837</f>
        <v>6905138.467552036</v>
      </c>
      <c r="X837" s="21">
        <f ca="1">OFFSET(Assumptions!$B$6,X$1-1,0)*$E837</f>
        <v>0</v>
      </c>
      <c r="Y837" s="21">
        <f ca="1">OFFSET(Assumptions!$B$6,Y$1-1,0)*$E837</f>
        <v>0</v>
      </c>
      <c r="Z837" s="21">
        <f ca="1">OFFSET(Assumptions!$B$6,Z$1-1,0)*$E837</f>
        <v>27620553.870208144</v>
      </c>
      <c r="AA837" s="21">
        <f ca="1">OFFSET(Assumptions!$B$6,AA$1-1,0)*$E837</f>
        <v>27620553.870208144</v>
      </c>
      <c r="AB837" s="21">
        <f ca="1">OFFSET(Assumptions!$B$6,AB$1-1,0)*$E837</f>
        <v>51098024.659885064</v>
      </c>
      <c r="AC837" s="24">
        <f t="shared" si="177"/>
        <v>0</v>
      </c>
      <c r="AD837" s="24">
        <f t="shared" si="180"/>
        <v>0</v>
      </c>
      <c r="AE837" s="24">
        <f t="shared" si="180"/>
        <v>0</v>
      </c>
      <c r="AF837" s="24">
        <f t="shared" si="180"/>
        <v>0</v>
      </c>
      <c r="AG837" s="24">
        <f t="shared" si="179"/>
        <v>0</v>
      </c>
      <c r="AH837" s="24">
        <f t="shared" si="179"/>
        <v>0</v>
      </c>
      <c r="AI837" s="24">
        <f t="shared" si="179"/>
        <v>0</v>
      </c>
      <c r="AJ837" s="24">
        <f t="shared" ref="AJ837:AJ900" si="189">-SUM(AC837:AI837)</f>
        <v>0</v>
      </c>
      <c r="AK837" s="26">
        <f t="shared" ref="AK837:AK900" ca="1" si="190">F837/F836-1</f>
        <v>6.386027048788101E-5</v>
      </c>
      <c r="AL837" s="34">
        <f t="shared" ca="1" si="178"/>
        <v>0.38033014791026853</v>
      </c>
    </row>
    <row r="838" spans="1:38" x14ac:dyDescent="0.25">
      <c r="A838" s="4">
        <f t="shared" si="181"/>
        <v>6</v>
      </c>
      <c r="B838" s="4">
        <f t="shared" si="182"/>
        <v>2015</v>
      </c>
      <c r="C838" s="9">
        <v>42179</v>
      </c>
      <c r="D838" s="12">
        <f ca="1">(1+Returns!E838)*D837</f>
        <v>134994880.4416216</v>
      </c>
      <c r="E838" s="12">
        <f t="shared" ca="1" si="183"/>
        <v>138140502.29159737</v>
      </c>
      <c r="F838" s="12">
        <f t="shared" ca="1" si="184"/>
        <v>138066365.73111451</v>
      </c>
      <c r="G838" s="14">
        <f ca="1">G837*(1+Returns!G838)+AC838</f>
        <v>11600587.063550437</v>
      </c>
      <c r="H838" s="14">
        <f ca="1">H837*(1+Returns!H838)+AD838</f>
        <v>13765362.404292619</v>
      </c>
      <c r="I838" s="14">
        <f ca="1">I837*(1+Returns!I838)+AE838</f>
        <v>6885423.3780999035</v>
      </c>
      <c r="J838" s="14">
        <f ca="1">J837*(1+Returns!J838)+AF838</f>
        <v>0</v>
      </c>
      <c r="K838" s="14">
        <f ca="1">K837*(1+Returns!K838)+AG838</f>
        <v>0</v>
      </c>
      <c r="L838" s="14">
        <f ca="1">L837*(1+Returns!L838)+AH838</f>
        <v>27529624.641478851</v>
      </c>
      <c r="M838" s="14">
        <f ca="1">M837*(1+Returns!M838)+AI838</f>
        <v>27535119.469322033</v>
      </c>
      <c r="N838" s="14">
        <f ca="1">N837*(1+Returns!N838)+AJ838-R838-T838</f>
        <v>50824385.334853545</v>
      </c>
      <c r="O838" s="17">
        <f ca="1">(Assumptions!$B$16 / 252)*F837</f>
        <v>4382.0004695564257</v>
      </c>
      <c r="P838" s="17">
        <f t="shared" ca="1" si="185"/>
        <v>74136.560482851419</v>
      </c>
      <c r="Q838" s="16">
        <f t="shared" si="186"/>
        <v>0</v>
      </c>
      <c r="R838" s="17">
        <f t="shared" si="187"/>
        <v>0</v>
      </c>
      <c r="S838" s="19">
        <f t="shared" si="188"/>
        <v>0</v>
      </c>
      <c r="T838" s="20">
        <f ca="1">IF(AND(S838=1,F837&gt;D837),[1]Assumptions!$B$19*(F837-D837),0)</f>
        <v>0</v>
      </c>
      <c r="U838" s="21">
        <f ca="1">OFFSET(Assumptions!$B$6,U$1-1,0)*$E838</f>
        <v>11051240.18332779</v>
      </c>
      <c r="V838" s="21">
        <f ca="1">OFFSET(Assumptions!$B$6,V$1-1,0)*$E838</f>
        <v>13814050.229159737</v>
      </c>
      <c r="W838" s="21">
        <f ca="1">OFFSET(Assumptions!$B$6,W$1-1,0)*$E838</f>
        <v>6907025.1145798685</v>
      </c>
      <c r="X838" s="21">
        <f ca="1">OFFSET(Assumptions!$B$6,X$1-1,0)*$E838</f>
        <v>0</v>
      </c>
      <c r="Y838" s="21">
        <f ca="1">OFFSET(Assumptions!$B$6,Y$1-1,0)*$E838</f>
        <v>0</v>
      </c>
      <c r="Z838" s="21">
        <f ca="1">OFFSET(Assumptions!$B$6,Z$1-1,0)*$E838</f>
        <v>27628100.458319474</v>
      </c>
      <c r="AA838" s="21">
        <f ca="1">OFFSET(Assumptions!$B$6,AA$1-1,0)*$E838</f>
        <v>27628100.458319474</v>
      </c>
      <c r="AB838" s="21">
        <f ca="1">OFFSET(Assumptions!$B$6,AB$1-1,0)*$E838</f>
        <v>51111985.847891025</v>
      </c>
      <c r="AC838" s="24">
        <f t="shared" ref="AC838:AC901" si="191">IF(Q838=1,U837-G837,0)</f>
        <v>0</v>
      </c>
      <c r="AD838" s="24">
        <f t="shared" si="180"/>
        <v>0</v>
      </c>
      <c r="AE838" s="24">
        <f t="shared" si="180"/>
        <v>0</v>
      </c>
      <c r="AF838" s="24">
        <f t="shared" si="180"/>
        <v>0</v>
      </c>
      <c r="AG838" s="24">
        <f t="shared" si="179"/>
        <v>0</v>
      </c>
      <c r="AH838" s="24">
        <f t="shared" si="179"/>
        <v>0</v>
      </c>
      <c r="AI838" s="24">
        <f t="shared" si="179"/>
        <v>0</v>
      </c>
      <c r="AJ838" s="24">
        <f t="shared" si="189"/>
        <v>0</v>
      </c>
      <c r="AK838" s="26">
        <f t="shared" ca="1" si="190"/>
        <v>2.4161567533376171E-4</v>
      </c>
      <c r="AL838" s="34">
        <f t="shared" ref="AL838:AL901" ca="1" si="192">(1+AK838)*(1+AL837)-1</f>
        <v>0.38066365731113949</v>
      </c>
    </row>
    <row r="839" spans="1:38" x14ac:dyDescent="0.25">
      <c r="A839" s="4">
        <f t="shared" si="181"/>
        <v>6</v>
      </c>
      <c r="B839" s="4">
        <f t="shared" si="182"/>
        <v>2015</v>
      </c>
      <c r="C839" s="9">
        <v>42180</v>
      </c>
      <c r="D839" s="12">
        <f ca="1">(1+Returns!E839)*D838</f>
        <v>135063394.39329213</v>
      </c>
      <c r="E839" s="12">
        <f t="shared" ca="1" si="183"/>
        <v>138349363.87652928</v>
      </c>
      <c r="F839" s="12">
        <f t="shared" ca="1" si="184"/>
        <v>138270844.25681686</v>
      </c>
      <c r="G839" s="14">
        <f ca="1">G838*(1+Returns!G839)+AC839</f>
        <v>11743093.409624504</v>
      </c>
      <c r="H839" s="14">
        <f ca="1">H838*(1+Returns!H839)+AD839</f>
        <v>13772675.751676315</v>
      </c>
      <c r="I839" s="14">
        <f ca="1">I838*(1+Returns!I839)+AE839</f>
        <v>6889244.1112604653</v>
      </c>
      <c r="J839" s="14">
        <f ca="1">J838*(1+Returns!J839)+AF839</f>
        <v>0</v>
      </c>
      <c r="K839" s="14">
        <f ca="1">K838*(1+Returns!K839)+AG839</f>
        <v>0</v>
      </c>
      <c r="L839" s="14">
        <f ca="1">L838*(1+Returns!L839)+AH839</f>
        <v>27544185.526871022</v>
      </c>
      <c r="M839" s="14">
        <f ca="1">M838*(1+Returns!M839)+AI839</f>
        <v>27550009.063410543</v>
      </c>
      <c r="N839" s="14">
        <f ca="1">N838*(1+Returns!N839)+AJ839-R839-T839</f>
        <v>50850156.013686433</v>
      </c>
      <c r="O839" s="17">
        <f ca="1">(Assumptions!$B$16 / 252)*F838</f>
        <v>4383.0592295591905</v>
      </c>
      <c r="P839" s="17">
        <f t="shared" ca="1" si="185"/>
        <v>78519.619712410611</v>
      </c>
      <c r="Q839" s="16">
        <f t="shared" si="186"/>
        <v>0</v>
      </c>
      <c r="R839" s="17">
        <f t="shared" si="187"/>
        <v>0</v>
      </c>
      <c r="S839" s="19">
        <f t="shared" si="188"/>
        <v>0</v>
      </c>
      <c r="T839" s="20">
        <f ca="1">IF(AND(S839=1,F838&gt;D838),[1]Assumptions!$B$19*(F838-D838),0)</f>
        <v>0</v>
      </c>
      <c r="U839" s="21">
        <f ca="1">OFFSET(Assumptions!$B$6,U$1-1,0)*$E839</f>
        <v>11067949.110122342</v>
      </c>
      <c r="V839" s="21">
        <f ca="1">OFFSET(Assumptions!$B$6,V$1-1,0)*$E839</f>
        <v>13834936.387652928</v>
      </c>
      <c r="W839" s="21">
        <f ca="1">OFFSET(Assumptions!$B$6,W$1-1,0)*$E839</f>
        <v>6917468.193826464</v>
      </c>
      <c r="X839" s="21">
        <f ca="1">OFFSET(Assumptions!$B$6,X$1-1,0)*$E839</f>
        <v>0</v>
      </c>
      <c r="Y839" s="21">
        <f ca="1">OFFSET(Assumptions!$B$6,Y$1-1,0)*$E839</f>
        <v>0</v>
      </c>
      <c r="Z839" s="21">
        <f ca="1">OFFSET(Assumptions!$B$6,Z$1-1,0)*$E839</f>
        <v>27669872.775305856</v>
      </c>
      <c r="AA839" s="21">
        <f ca="1">OFFSET(Assumptions!$B$6,AA$1-1,0)*$E839</f>
        <v>27669872.775305856</v>
      </c>
      <c r="AB839" s="21">
        <f ca="1">OFFSET(Assumptions!$B$6,AB$1-1,0)*$E839</f>
        <v>51189264.634315833</v>
      </c>
      <c r="AC839" s="24">
        <f t="shared" si="191"/>
        <v>0</v>
      </c>
      <c r="AD839" s="24">
        <f t="shared" si="180"/>
        <v>0</v>
      </c>
      <c r="AE839" s="24">
        <f t="shared" si="180"/>
        <v>0</v>
      </c>
      <c r="AF839" s="24">
        <f t="shared" si="180"/>
        <v>0</v>
      </c>
      <c r="AG839" s="24">
        <f t="shared" si="179"/>
        <v>0</v>
      </c>
      <c r="AH839" s="24">
        <f t="shared" si="179"/>
        <v>0</v>
      </c>
      <c r="AI839" s="24">
        <f t="shared" si="179"/>
        <v>0</v>
      </c>
      <c r="AJ839" s="24">
        <f t="shared" si="189"/>
        <v>0</v>
      </c>
      <c r="AK839" s="26">
        <f t="shared" ca="1" si="190"/>
        <v>1.4810162099911928E-3</v>
      </c>
      <c r="AL839" s="34">
        <f t="shared" ca="1" si="192"/>
        <v>0.38270844256816305</v>
      </c>
    </row>
    <row r="840" spans="1:38" x14ac:dyDescent="0.25">
      <c r="A840" s="4">
        <f t="shared" si="181"/>
        <v>6</v>
      </c>
      <c r="B840" s="4">
        <f t="shared" si="182"/>
        <v>2015</v>
      </c>
      <c r="C840" s="9">
        <v>42181</v>
      </c>
      <c r="D840" s="12">
        <f ca="1">(1+Returns!E840)*D839</f>
        <v>135131943.11784855</v>
      </c>
      <c r="E840" s="12">
        <f t="shared" ca="1" si="183"/>
        <v>138496825.27264351</v>
      </c>
      <c r="F840" s="12">
        <f t="shared" ca="1" si="184"/>
        <v>138413916.10231978</v>
      </c>
      <c r="G840" s="14">
        <f ca="1">G839*(1+Returns!G840)+AC840</f>
        <v>11824164.741122313</v>
      </c>
      <c r="H840" s="14">
        <f ca="1">H839*(1+Returns!H840)+AD840</f>
        <v>13779992.984540712</v>
      </c>
      <c r="I840" s="14">
        <f ca="1">I839*(1+Returns!I840)+AE840</f>
        <v>6893066.9645523662</v>
      </c>
      <c r="J840" s="14">
        <f ca="1">J839*(1+Returns!J840)+AF840</f>
        <v>0</v>
      </c>
      <c r="K840" s="14">
        <f ca="1">K839*(1+Returns!K840)+AG840</f>
        <v>0</v>
      </c>
      <c r="L840" s="14">
        <f ca="1">L839*(1+Returns!L840)+AH840</f>
        <v>27558754.113762438</v>
      </c>
      <c r="M840" s="14">
        <f ca="1">M839*(1+Returns!M840)+AI840</f>
        <v>27564906.709035289</v>
      </c>
      <c r="N840" s="14">
        <f ca="1">N839*(1+Returns!N840)+AJ840-R840-T840</f>
        <v>50875939.759630375</v>
      </c>
      <c r="O840" s="17">
        <f ca="1">(Assumptions!$B$16 / 252)*F839</f>
        <v>4389.5506113275196</v>
      </c>
      <c r="P840" s="17">
        <f t="shared" ca="1" si="185"/>
        <v>82909.17032373813</v>
      </c>
      <c r="Q840" s="16">
        <f t="shared" si="186"/>
        <v>0</v>
      </c>
      <c r="R840" s="17">
        <f t="shared" si="187"/>
        <v>0</v>
      </c>
      <c r="S840" s="19">
        <f t="shared" si="188"/>
        <v>0</v>
      </c>
      <c r="T840" s="20">
        <f ca="1">IF(AND(S840=1,F839&gt;D839),[1]Assumptions!$B$19*(F839-D839),0)</f>
        <v>0</v>
      </c>
      <c r="U840" s="21">
        <f ca="1">OFFSET(Assumptions!$B$6,U$1-1,0)*$E840</f>
        <v>11079746.021811482</v>
      </c>
      <c r="V840" s="21">
        <f ca="1">OFFSET(Assumptions!$B$6,V$1-1,0)*$E840</f>
        <v>13849682.527264351</v>
      </c>
      <c r="W840" s="21">
        <f ca="1">OFFSET(Assumptions!$B$6,W$1-1,0)*$E840</f>
        <v>6924841.2636321755</v>
      </c>
      <c r="X840" s="21">
        <f ca="1">OFFSET(Assumptions!$B$6,X$1-1,0)*$E840</f>
        <v>0</v>
      </c>
      <c r="Y840" s="21">
        <f ca="1">OFFSET(Assumptions!$B$6,Y$1-1,0)*$E840</f>
        <v>0</v>
      </c>
      <c r="Z840" s="21">
        <f ca="1">OFFSET(Assumptions!$B$6,Z$1-1,0)*$E840</f>
        <v>27699365.054528702</v>
      </c>
      <c r="AA840" s="21">
        <f ca="1">OFFSET(Assumptions!$B$6,AA$1-1,0)*$E840</f>
        <v>27699365.054528702</v>
      </c>
      <c r="AB840" s="21">
        <f ca="1">OFFSET(Assumptions!$B$6,AB$1-1,0)*$E840</f>
        <v>51243825.350878097</v>
      </c>
      <c r="AC840" s="24">
        <f t="shared" si="191"/>
        <v>0</v>
      </c>
      <c r="AD840" s="24">
        <f t="shared" si="180"/>
        <v>0</v>
      </c>
      <c r="AE840" s="24">
        <f t="shared" si="180"/>
        <v>0</v>
      </c>
      <c r="AF840" s="24">
        <f t="shared" si="180"/>
        <v>0</v>
      </c>
      <c r="AG840" s="24">
        <f t="shared" si="179"/>
        <v>0</v>
      </c>
      <c r="AH840" s="24">
        <f t="shared" si="179"/>
        <v>0</v>
      </c>
      <c r="AI840" s="24">
        <f t="shared" si="179"/>
        <v>0</v>
      </c>
      <c r="AJ840" s="24">
        <f t="shared" si="189"/>
        <v>0</v>
      </c>
      <c r="AK840" s="26">
        <f t="shared" ca="1" si="190"/>
        <v>1.034721717885656E-3</v>
      </c>
      <c r="AL840" s="34">
        <f t="shared" ca="1" si="192"/>
        <v>0.38413916102319212</v>
      </c>
    </row>
    <row r="841" spans="1:38" x14ac:dyDescent="0.25">
      <c r="A841" s="4">
        <f t="shared" si="181"/>
        <v>6</v>
      </c>
      <c r="B841" s="4">
        <f t="shared" si="182"/>
        <v>2015</v>
      </c>
      <c r="C841" s="9">
        <v>42184</v>
      </c>
      <c r="D841" s="12">
        <f ca="1">(1+Returns!E841)*D840</f>
        <v>135200526.63293913</v>
      </c>
      <c r="E841" s="12">
        <f t="shared" ca="1" si="183"/>
        <v>138584265.0440717</v>
      </c>
      <c r="F841" s="12">
        <f t="shared" ca="1" si="184"/>
        <v>138496961.78117329</v>
      </c>
      <c r="G841" s="14">
        <f ca="1">G840*(1+Returns!G841)+AC841</f>
        <v>11845179.60388175</v>
      </c>
      <c r="H841" s="14">
        <f ca="1">H840*(1+Returns!H841)+AD841</f>
        <v>13787314.104950111</v>
      </c>
      <c r="I841" s="14">
        <f ca="1">I840*(1+Returns!I841)+AE841</f>
        <v>6896891.9391520703</v>
      </c>
      <c r="J841" s="14">
        <f ca="1">J840*(1+Returns!J841)+AF841</f>
        <v>0</v>
      </c>
      <c r="K841" s="14">
        <f ca="1">K840*(1+Returns!K841)+AG841</f>
        <v>0</v>
      </c>
      <c r="L841" s="14">
        <f ca="1">L840*(1+Returns!L841)+AH841</f>
        <v>27573330.406226553</v>
      </c>
      <c r="M841" s="14">
        <f ca="1">M840*(1+Returns!M841)+AI841</f>
        <v>27579812.410550129</v>
      </c>
      <c r="N841" s="14">
        <f ca="1">N840*(1+Returns!N841)+AJ841-R841-T841</f>
        <v>50901736.579311095</v>
      </c>
      <c r="O841" s="17">
        <f ca="1">(Assumptions!$B$16 / 252)*F840</f>
        <v>4394.092574676818</v>
      </c>
      <c r="P841" s="17">
        <f t="shared" ca="1" si="185"/>
        <v>87303.262898414949</v>
      </c>
      <c r="Q841" s="16">
        <f t="shared" si="186"/>
        <v>0</v>
      </c>
      <c r="R841" s="17">
        <f t="shared" si="187"/>
        <v>0</v>
      </c>
      <c r="S841" s="19">
        <f t="shared" si="188"/>
        <v>0</v>
      </c>
      <c r="T841" s="20">
        <f ca="1">IF(AND(S841=1,F840&gt;D840),[1]Assumptions!$B$19*(F840-D840),0)</f>
        <v>0</v>
      </c>
      <c r="U841" s="21">
        <f ca="1">OFFSET(Assumptions!$B$6,U$1-1,0)*$E841</f>
        <v>11086741.203525737</v>
      </c>
      <c r="V841" s="21">
        <f ca="1">OFFSET(Assumptions!$B$6,V$1-1,0)*$E841</f>
        <v>13858426.504407171</v>
      </c>
      <c r="W841" s="21">
        <f ca="1">OFFSET(Assumptions!$B$6,W$1-1,0)*$E841</f>
        <v>6929213.2522035856</v>
      </c>
      <c r="X841" s="21">
        <f ca="1">OFFSET(Assumptions!$B$6,X$1-1,0)*$E841</f>
        <v>0</v>
      </c>
      <c r="Y841" s="21">
        <f ca="1">OFFSET(Assumptions!$B$6,Y$1-1,0)*$E841</f>
        <v>0</v>
      </c>
      <c r="Z841" s="21">
        <f ca="1">OFFSET(Assumptions!$B$6,Z$1-1,0)*$E841</f>
        <v>27716853.008814342</v>
      </c>
      <c r="AA841" s="21">
        <f ca="1">OFFSET(Assumptions!$B$6,AA$1-1,0)*$E841</f>
        <v>27716853.008814342</v>
      </c>
      <c r="AB841" s="21">
        <f ca="1">OFFSET(Assumptions!$B$6,AB$1-1,0)*$E841</f>
        <v>51276178.066306531</v>
      </c>
      <c r="AC841" s="24">
        <f t="shared" si="191"/>
        <v>0</v>
      </c>
      <c r="AD841" s="24">
        <f t="shared" si="180"/>
        <v>0</v>
      </c>
      <c r="AE841" s="24">
        <f t="shared" si="180"/>
        <v>0</v>
      </c>
      <c r="AF841" s="24">
        <f t="shared" si="180"/>
        <v>0</v>
      </c>
      <c r="AG841" s="24">
        <f t="shared" si="179"/>
        <v>0</v>
      </c>
      <c r="AH841" s="24">
        <f t="shared" si="179"/>
        <v>0</v>
      </c>
      <c r="AI841" s="24">
        <f t="shared" si="179"/>
        <v>0</v>
      </c>
      <c r="AJ841" s="24">
        <f t="shared" si="189"/>
        <v>0</v>
      </c>
      <c r="AK841" s="26">
        <f t="shared" ca="1" si="190"/>
        <v>5.9998070419542415E-4</v>
      </c>
      <c r="AL841" s="34">
        <f t="shared" ca="1" si="192"/>
        <v>0.38496961781172723</v>
      </c>
    </row>
    <row r="842" spans="1:38" x14ac:dyDescent="0.25">
      <c r="A842" s="4">
        <f t="shared" si="181"/>
        <v>6</v>
      </c>
      <c r="B842" s="4">
        <f t="shared" si="182"/>
        <v>2015</v>
      </c>
      <c r="C842" s="9">
        <v>42185</v>
      </c>
      <c r="D842" s="12">
        <f ca="1">(1+Returns!E842)*D841</f>
        <v>135269144.95622113</v>
      </c>
      <c r="E842" s="12">
        <f t="shared" ca="1" si="183"/>
        <v>138582442.54036346</v>
      </c>
      <c r="F842" s="12">
        <f t="shared" ca="1" si="184"/>
        <v>138490742.54851961</v>
      </c>
      <c r="G842" s="14">
        <f ca="1">G841*(1+Returns!G842)+AC842</f>
        <v>11776897.32914893</v>
      </c>
      <c r="H842" s="14">
        <f ca="1">H841*(1+Returns!H842)+AD842</f>
        <v>13794639.114969913</v>
      </c>
      <c r="I842" s="14">
        <f ca="1">I841*(1+Returns!I842)+AE842</f>
        <v>6900719.036236695</v>
      </c>
      <c r="J842" s="14">
        <f ca="1">J841*(1+Returns!J842)+AF842</f>
        <v>0</v>
      </c>
      <c r="K842" s="14">
        <f ca="1">K841*(1+Returns!K842)+AG842</f>
        <v>0</v>
      </c>
      <c r="L842" s="14">
        <f ca="1">L841*(1+Returns!L842)+AH842</f>
        <v>27587914.408338975</v>
      </c>
      <c r="M842" s="14">
        <f ca="1">M841*(1+Returns!M842)+AI842</f>
        <v>27594726.17231128</v>
      </c>
      <c r="N842" s="14">
        <f ca="1">N841*(1+Returns!N842)+AJ842-R842-T842</f>
        <v>50927546.479357675</v>
      </c>
      <c r="O842" s="17">
        <f ca="1">(Assumptions!$B$16 / 252)*F841</f>
        <v>4396.7289454340726</v>
      </c>
      <c r="P842" s="17">
        <f t="shared" ca="1" si="185"/>
        <v>91699.991843849028</v>
      </c>
      <c r="Q842" s="16">
        <f t="shared" si="186"/>
        <v>0</v>
      </c>
      <c r="R842" s="17">
        <f t="shared" si="187"/>
        <v>0</v>
      </c>
      <c r="S842" s="19">
        <f t="shared" si="188"/>
        <v>0</v>
      </c>
      <c r="T842" s="20">
        <f ca="1">IF(AND(S842=1,F841&gt;D841),[1]Assumptions!$B$19*(F841-D841),0)</f>
        <v>0</v>
      </c>
      <c r="U842" s="21">
        <f ca="1">OFFSET(Assumptions!$B$6,U$1-1,0)*$E842</f>
        <v>11086595.403229076</v>
      </c>
      <c r="V842" s="21">
        <f ca="1">OFFSET(Assumptions!$B$6,V$1-1,0)*$E842</f>
        <v>13858244.254036346</v>
      </c>
      <c r="W842" s="21">
        <f ca="1">OFFSET(Assumptions!$B$6,W$1-1,0)*$E842</f>
        <v>6929122.1270181732</v>
      </c>
      <c r="X842" s="21">
        <f ca="1">OFFSET(Assumptions!$B$6,X$1-1,0)*$E842</f>
        <v>0</v>
      </c>
      <c r="Y842" s="21">
        <f ca="1">OFFSET(Assumptions!$B$6,Y$1-1,0)*$E842</f>
        <v>0</v>
      </c>
      <c r="Z842" s="21">
        <f ca="1">OFFSET(Assumptions!$B$6,Z$1-1,0)*$E842</f>
        <v>27716488.508072693</v>
      </c>
      <c r="AA842" s="21">
        <f ca="1">OFFSET(Assumptions!$B$6,AA$1-1,0)*$E842</f>
        <v>27716488.508072693</v>
      </c>
      <c r="AB842" s="21">
        <f ca="1">OFFSET(Assumptions!$B$6,AB$1-1,0)*$E842</f>
        <v>51275503.739934482</v>
      </c>
      <c r="AC842" s="24">
        <f t="shared" si="191"/>
        <v>0</v>
      </c>
      <c r="AD842" s="24">
        <f t="shared" si="180"/>
        <v>0</v>
      </c>
      <c r="AE842" s="24">
        <f t="shared" si="180"/>
        <v>0</v>
      </c>
      <c r="AF842" s="24">
        <f t="shared" si="180"/>
        <v>0</v>
      </c>
      <c r="AG842" s="24">
        <f t="shared" si="179"/>
        <v>0</v>
      </c>
      <c r="AH842" s="24">
        <f t="shared" si="179"/>
        <v>0</v>
      </c>
      <c r="AI842" s="24">
        <f t="shared" si="179"/>
        <v>0</v>
      </c>
      <c r="AJ842" s="24">
        <f t="shared" si="189"/>
        <v>0</v>
      </c>
      <c r="AK842" s="26">
        <f t="shared" ca="1" si="190"/>
        <v>-4.4905191952882006E-5</v>
      </c>
      <c r="AL842" s="34">
        <f t="shared" ca="1" si="192"/>
        <v>0.38490742548519052</v>
      </c>
    </row>
    <row r="843" spans="1:38" x14ac:dyDescent="0.25">
      <c r="A843" s="4">
        <f t="shared" si="181"/>
        <v>7</v>
      </c>
      <c r="B843" s="4">
        <f t="shared" si="182"/>
        <v>2015</v>
      </c>
      <c r="C843" s="9">
        <v>42186</v>
      </c>
      <c r="D843" s="12">
        <f ca="1">(1+Returns!E843)*D842</f>
        <v>135337798.10536075</v>
      </c>
      <c r="E843" s="12">
        <f t="shared" ca="1" si="183"/>
        <v>137941821.49881774</v>
      </c>
      <c r="F843" s="12">
        <f t="shared" ca="1" si="184"/>
        <v>137937424.96730825</v>
      </c>
      <c r="G843" s="14">
        <f ca="1">G842*(1+Returns!G843)+AC843</f>
        <v>11115499.220293468</v>
      </c>
      <c r="H843" s="14">
        <f ca="1">H842*(1+Returns!H843)+AD843</f>
        <v>13865573.155733045</v>
      </c>
      <c r="I843" s="14">
        <f ca="1">I842*(1+Returns!I843)+AE843</f>
        <v>6932951.3477654886</v>
      </c>
      <c r="J843" s="14">
        <f ca="1">J842*(1+Returns!J843)+AF843</f>
        <v>0</v>
      </c>
      <c r="K843" s="14">
        <f ca="1">K842*(1+Returns!K843)+AG843</f>
        <v>0</v>
      </c>
      <c r="L843" s="14">
        <f ca="1">L842*(1+Returns!L843)+AH843</f>
        <v>27731080.223911189</v>
      </c>
      <c r="M843" s="14">
        <f ca="1">M842*(1+Returns!M843)+AI843</f>
        <v>27731410.33443873</v>
      </c>
      <c r="N843" s="14">
        <f ca="1">N842*(1+Returns!N843)+AJ843-R843-T843</f>
        <v>50565307.216675833</v>
      </c>
      <c r="O843" s="17">
        <f ca="1">(Assumptions!$B$16 / 252)*F842</f>
        <v>4396.531509476813</v>
      </c>
      <c r="P843" s="17">
        <f t="shared" ca="1" si="185"/>
        <v>4396.5315094768157</v>
      </c>
      <c r="Q843" s="16">
        <f t="shared" si="186"/>
        <v>1</v>
      </c>
      <c r="R843" s="17">
        <f t="shared" ca="1" si="187"/>
        <v>91699.991843849028</v>
      </c>
      <c r="S843" s="19">
        <f t="shared" si="188"/>
        <v>1</v>
      </c>
      <c r="T843" s="20">
        <f ca="1">IF(AND(S843=1,F842&gt;D842),[1]Assumptions!$B$19*(F842-D842),0)</f>
        <v>644319.51845969562</v>
      </c>
      <c r="U843" s="21">
        <f ca="1">OFFSET(Assumptions!$B$6,U$1-1,0)*$E843</f>
        <v>11035345.719905419</v>
      </c>
      <c r="V843" s="21">
        <f ca="1">OFFSET(Assumptions!$B$6,V$1-1,0)*$E843</f>
        <v>13794182.149881775</v>
      </c>
      <c r="W843" s="21">
        <f ca="1">OFFSET(Assumptions!$B$6,W$1-1,0)*$E843</f>
        <v>6897091.0749408873</v>
      </c>
      <c r="X843" s="21">
        <f ca="1">OFFSET(Assumptions!$B$6,X$1-1,0)*$E843</f>
        <v>0</v>
      </c>
      <c r="Y843" s="21">
        <f ca="1">OFFSET(Assumptions!$B$6,Y$1-1,0)*$E843</f>
        <v>0</v>
      </c>
      <c r="Z843" s="21">
        <f ca="1">OFFSET(Assumptions!$B$6,Z$1-1,0)*$E843</f>
        <v>27588364.299763549</v>
      </c>
      <c r="AA843" s="21">
        <f ca="1">OFFSET(Assumptions!$B$6,AA$1-1,0)*$E843</f>
        <v>27588364.299763549</v>
      </c>
      <c r="AB843" s="21">
        <f ca="1">OFFSET(Assumptions!$B$6,AB$1-1,0)*$E843</f>
        <v>51038473.954562567</v>
      </c>
      <c r="AC843" s="24">
        <f t="shared" ca="1" si="191"/>
        <v>-690301.92591985315</v>
      </c>
      <c r="AD843" s="24">
        <f t="shared" ca="1" si="180"/>
        <v>63605.139066433534</v>
      </c>
      <c r="AE843" s="24">
        <f t="shared" ca="1" si="180"/>
        <v>28403.090781478211</v>
      </c>
      <c r="AF843" s="24">
        <f t="shared" ca="1" si="180"/>
        <v>0</v>
      </c>
      <c r="AG843" s="24">
        <f t="shared" ca="1" si="179"/>
        <v>0</v>
      </c>
      <c r="AH843" s="24">
        <f t="shared" ca="1" si="179"/>
        <v>128574.09973371774</v>
      </c>
      <c r="AI843" s="24">
        <f t="shared" ca="1" si="179"/>
        <v>121762.33576141298</v>
      </c>
      <c r="AJ843" s="24">
        <f t="shared" ca="1" si="189"/>
        <v>347957.26057681069</v>
      </c>
      <c r="AK843" s="26">
        <f t="shared" ca="1" si="190"/>
        <v>-3.995339840260459E-3</v>
      </c>
      <c r="AL843" s="34">
        <f t="shared" ca="1" si="192"/>
        <v>0.37937424967307698</v>
      </c>
    </row>
    <row r="844" spans="1:38" x14ac:dyDescent="0.25">
      <c r="A844" s="4">
        <f t="shared" si="181"/>
        <v>7</v>
      </c>
      <c r="B844" s="4">
        <f t="shared" si="182"/>
        <v>2015</v>
      </c>
      <c r="C844" s="9">
        <v>42187</v>
      </c>
      <c r="D844" s="12">
        <f ca="1">(1+Returns!E844)*D843</f>
        <v>135406486.09803316</v>
      </c>
      <c r="E844" s="12">
        <f t="shared" ca="1" si="183"/>
        <v>138132500.80133218</v>
      </c>
      <c r="F844" s="12">
        <f t="shared" ca="1" si="184"/>
        <v>138123725.30395073</v>
      </c>
      <c r="G844" s="14">
        <f ca="1">G843*(1+Returns!G844)+AC844</f>
        <v>11239662.339050751</v>
      </c>
      <c r="H844" s="14">
        <f ca="1">H843*(1+Returns!H844)+AD844</f>
        <v>13872939.74370826</v>
      </c>
      <c r="I844" s="14">
        <f ca="1">I843*(1+Returns!I844)+AE844</f>
        <v>6936798.4542773729</v>
      </c>
      <c r="J844" s="14">
        <f ca="1">J843*(1+Returns!J844)+AF844</f>
        <v>0</v>
      </c>
      <c r="K844" s="14">
        <f ca="1">K843*(1+Returns!K844)+AG844</f>
        <v>0</v>
      </c>
      <c r="L844" s="14">
        <f ca="1">L843*(1+Returns!L844)+AH844</f>
        <v>27745747.662577718</v>
      </c>
      <c r="M844" s="14">
        <f ca="1">M843*(1+Returns!M844)+AI844</f>
        <v>27746406.072657399</v>
      </c>
      <c r="N844" s="14">
        <f ca="1">N843*(1+Returns!N844)+AJ844-R844-T844</f>
        <v>50590946.529060662</v>
      </c>
      <c r="O844" s="17">
        <f ca="1">(Assumptions!$B$16 / 252)*F843</f>
        <v>4378.96587197804</v>
      </c>
      <c r="P844" s="17">
        <f t="shared" ca="1" si="185"/>
        <v>8775.4973814548557</v>
      </c>
      <c r="Q844" s="16">
        <f t="shared" si="186"/>
        <v>0</v>
      </c>
      <c r="R844" s="17">
        <f t="shared" si="187"/>
        <v>0</v>
      </c>
      <c r="S844" s="19">
        <f t="shared" si="188"/>
        <v>0</v>
      </c>
      <c r="T844" s="20">
        <f ca="1">IF(AND(S844=1,F843&gt;D843),[1]Assumptions!$B$19*(F843-D843),0)</f>
        <v>0</v>
      </c>
      <c r="U844" s="21">
        <f ca="1">OFFSET(Assumptions!$B$6,U$1-1,0)*$E844</f>
        <v>11050600.064106574</v>
      </c>
      <c r="V844" s="21">
        <f ca="1">OFFSET(Assumptions!$B$6,V$1-1,0)*$E844</f>
        <v>13813250.080133218</v>
      </c>
      <c r="W844" s="21">
        <f ca="1">OFFSET(Assumptions!$B$6,W$1-1,0)*$E844</f>
        <v>6906625.0400666092</v>
      </c>
      <c r="X844" s="21">
        <f ca="1">OFFSET(Assumptions!$B$6,X$1-1,0)*$E844</f>
        <v>0</v>
      </c>
      <c r="Y844" s="21">
        <f ca="1">OFFSET(Assumptions!$B$6,Y$1-1,0)*$E844</f>
        <v>0</v>
      </c>
      <c r="Z844" s="21">
        <f ca="1">OFFSET(Assumptions!$B$6,Z$1-1,0)*$E844</f>
        <v>27626500.160266437</v>
      </c>
      <c r="AA844" s="21">
        <f ca="1">OFFSET(Assumptions!$B$6,AA$1-1,0)*$E844</f>
        <v>27626500.160266437</v>
      </c>
      <c r="AB844" s="21">
        <f ca="1">OFFSET(Assumptions!$B$6,AB$1-1,0)*$E844</f>
        <v>51109025.296492904</v>
      </c>
      <c r="AC844" s="24">
        <f t="shared" si="191"/>
        <v>0</v>
      </c>
      <c r="AD844" s="24">
        <f t="shared" si="180"/>
        <v>0</v>
      </c>
      <c r="AE844" s="24">
        <f t="shared" si="180"/>
        <v>0</v>
      </c>
      <c r="AF844" s="24">
        <f t="shared" si="180"/>
        <v>0</v>
      </c>
      <c r="AG844" s="24">
        <f t="shared" si="179"/>
        <v>0</v>
      </c>
      <c r="AH844" s="24">
        <f t="shared" si="179"/>
        <v>0</v>
      </c>
      <c r="AI844" s="24">
        <f t="shared" si="179"/>
        <v>0</v>
      </c>
      <c r="AJ844" s="24">
        <f t="shared" si="189"/>
        <v>0</v>
      </c>
      <c r="AK844" s="26">
        <f t="shared" ca="1" si="190"/>
        <v>1.3506148653030792E-3</v>
      </c>
      <c r="AL844" s="34">
        <f t="shared" ca="1" si="192"/>
        <v>0.38123725303950162</v>
      </c>
    </row>
    <row r="845" spans="1:38" x14ac:dyDescent="0.25">
      <c r="A845" s="4">
        <f t="shared" si="181"/>
        <v>7</v>
      </c>
      <c r="B845" s="4">
        <f t="shared" si="182"/>
        <v>2015</v>
      </c>
      <c r="C845" s="9">
        <v>42188</v>
      </c>
      <c r="D845" s="12">
        <f ca="1">(1+Returns!E845)*D844</f>
        <v>135475208.95192248</v>
      </c>
      <c r="E845" s="12">
        <f t="shared" ca="1" si="183"/>
        <v>138057288.47729182</v>
      </c>
      <c r="F845" s="12">
        <f t="shared" ca="1" si="184"/>
        <v>138044128.099742</v>
      </c>
      <c r="G845" s="14">
        <f ca="1">G844*(1+Returns!G845)+AC845</f>
        <v>11097898.91542873</v>
      </c>
      <c r="H845" s="14">
        <f ca="1">H844*(1+Returns!H845)+AD845</f>
        <v>13880310.245450169</v>
      </c>
      <c r="I845" s="14">
        <f ca="1">I844*(1+Returns!I845)+AE845</f>
        <v>6940647.6955552138</v>
      </c>
      <c r="J845" s="14">
        <f ca="1">J844*(1+Returns!J845)+AF845</f>
        <v>0</v>
      </c>
      <c r="K845" s="14">
        <f ca="1">K844*(1+Returns!K845)+AG845</f>
        <v>0</v>
      </c>
      <c r="L845" s="14">
        <f ca="1">L844*(1+Returns!L845)+AH845</f>
        <v>27760422.859101329</v>
      </c>
      <c r="M845" s="14">
        <f ca="1">M844*(1+Returns!M845)+AI845</f>
        <v>27761409.919809654</v>
      </c>
      <c r="N845" s="14">
        <f ca="1">N844*(1+Returns!N845)+AJ845-R845-T845</f>
        <v>50616598.841946736</v>
      </c>
      <c r="O845" s="17">
        <f ca="1">(Assumptions!$B$16 / 252)*F844</f>
        <v>4384.8801683793881</v>
      </c>
      <c r="P845" s="17">
        <f t="shared" ca="1" si="185"/>
        <v>13160.377549834244</v>
      </c>
      <c r="Q845" s="16">
        <f t="shared" si="186"/>
        <v>0</v>
      </c>
      <c r="R845" s="17">
        <f t="shared" si="187"/>
        <v>0</v>
      </c>
      <c r="S845" s="19">
        <f t="shared" si="188"/>
        <v>0</v>
      </c>
      <c r="T845" s="20">
        <f ca="1">IF(AND(S845=1,F844&gt;D844),[1]Assumptions!$B$19*(F844-D844),0)</f>
        <v>0</v>
      </c>
      <c r="U845" s="21">
        <f ca="1">OFFSET(Assumptions!$B$6,U$1-1,0)*$E845</f>
        <v>11044583.078183345</v>
      </c>
      <c r="V845" s="21">
        <f ca="1">OFFSET(Assumptions!$B$6,V$1-1,0)*$E845</f>
        <v>13805728.847729184</v>
      </c>
      <c r="W845" s="21">
        <f ca="1">OFFSET(Assumptions!$B$6,W$1-1,0)*$E845</f>
        <v>6902864.4238645919</v>
      </c>
      <c r="X845" s="21">
        <f ca="1">OFFSET(Assumptions!$B$6,X$1-1,0)*$E845</f>
        <v>0</v>
      </c>
      <c r="Y845" s="21">
        <f ca="1">OFFSET(Assumptions!$B$6,Y$1-1,0)*$E845</f>
        <v>0</v>
      </c>
      <c r="Z845" s="21">
        <f ca="1">OFFSET(Assumptions!$B$6,Z$1-1,0)*$E845</f>
        <v>27611457.695458367</v>
      </c>
      <c r="AA845" s="21">
        <f ca="1">OFFSET(Assumptions!$B$6,AA$1-1,0)*$E845</f>
        <v>27611457.695458367</v>
      </c>
      <c r="AB845" s="21">
        <f ca="1">OFFSET(Assumptions!$B$6,AB$1-1,0)*$E845</f>
        <v>51081196.73659797</v>
      </c>
      <c r="AC845" s="24">
        <f t="shared" si="191"/>
        <v>0</v>
      </c>
      <c r="AD845" s="24">
        <f t="shared" si="180"/>
        <v>0</v>
      </c>
      <c r="AE845" s="24">
        <f t="shared" si="180"/>
        <v>0</v>
      </c>
      <c r="AF845" s="24">
        <f t="shared" si="180"/>
        <v>0</v>
      </c>
      <c r="AG845" s="24">
        <f t="shared" si="179"/>
        <v>0</v>
      </c>
      <c r="AH845" s="24">
        <f t="shared" si="179"/>
        <v>0</v>
      </c>
      <c r="AI845" s="24">
        <f t="shared" si="179"/>
        <v>0</v>
      </c>
      <c r="AJ845" s="24">
        <f t="shared" si="189"/>
        <v>0</v>
      </c>
      <c r="AK845" s="26">
        <f t="shared" ca="1" si="190"/>
        <v>-5.7627466992782317E-4</v>
      </c>
      <c r="AL845" s="34">
        <f t="shared" ca="1" si="192"/>
        <v>0.38044128099741426</v>
      </c>
    </row>
    <row r="846" spans="1:38" x14ac:dyDescent="0.25">
      <c r="A846" s="4">
        <f t="shared" si="181"/>
        <v>7</v>
      </c>
      <c r="B846" s="4">
        <f t="shared" si="182"/>
        <v>2015</v>
      </c>
      <c r="C846" s="9">
        <v>42191</v>
      </c>
      <c r="D846" s="12">
        <f ca="1">(1+Returns!E846)*D845</f>
        <v>135543966.68472183</v>
      </c>
      <c r="E846" s="12">
        <f t="shared" ca="1" si="183"/>
        <v>138038432.73238194</v>
      </c>
      <c r="F846" s="12">
        <f t="shared" ca="1" si="184"/>
        <v>138020890.00155911</v>
      </c>
      <c r="G846" s="14">
        <f ca="1">G845*(1+Returns!G846)+AC846</f>
        <v>11012457.136768544</v>
      </c>
      <c r="H846" s="14">
        <f ca="1">H845*(1+Returns!H846)+AD846</f>
        <v>13887684.663038099</v>
      </c>
      <c r="I846" s="14">
        <f ca="1">I845*(1+Returns!I846)+AE846</f>
        <v>6944499.0727835968</v>
      </c>
      <c r="J846" s="14">
        <f ca="1">J845*(1+Returns!J846)+AF846</f>
        <v>0</v>
      </c>
      <c r="K846" s="14">
        <f ca="1">K845*(1+Returns!K846)+AG846</f>
        <v>0</v>
      </c>
      <c r="L846" s="14">
        <f ca="1">L845*(1+Returns!L846)+AH846</f>
        <v>27775105.817585282</v>
      </c>
      <c r="M846" s="14">
        <f ca="1">M845*(1+Returns!M846)+AI846</f>
        <v>27776421.880280402</v>
      </c>
      <c r="N846" s="14">
        <f ca="1">N845*(1+Returns!N846)+AJ846-R846-T846</f>
        <v>50642264.161926009</v>
      </c>
      <c r="O846" s="17">
        <f ca="1">(Assumptions!$B$16 / 252)*F845</f>
        <v>4382.3532730076822</v>
      </c>
      <c r="P846" s="17">
        <f t="shared" ca="1" si="185"/>
        <v>17542.730822841928</v>
      </c>
      <c r="Q846" s="16">
        <f t="shared" si="186"/>
        <v>0</v>
      </c>
      <c r="R846" s="17">
        <f t="shared" si="187"/>
        <v>0</v>
      </c>
      <c r="S846" s="19">
        <f t="shared" si="188"/>
        <v>0</v>
      </c>
      <c r="T846" s="20">
        <f ca="1">IF(AND(S846=1,F845&gt;D845),[1]Assumptions!$B$19*(F845-D845),0)</f>
        <v>0</v>
      </c>
      <c r="U846" s="21">
        <f ca="1">OFFSET(Assumptions!$B$6,U$1-1,0)*$E846</f>
        <v>11043074.618590556</v>
      </c>
      <c r="V846" s="21">
        <f ca="1">OFFSET(Assumptions!$B$6,V$1-1,0)*$E846</f>
        <v>13803843.273238195</v>
      </c>
      <c r="W846" s="21">
        <f ca="1">OFFSET(Assumptions!$B$6,W$1-1,0)*$E846</f>
        <v>6901921.6366190976</v>
      </c>
      <c r="X846" s="21">
        <f ca="1">OFFSET(Assumptions!$B$6,X$1-1,0)*$E846</f>
        <v>0</v>
      </c>
      <c r="Y846" s="21">
        <f ca="1">OFFSET(Assumptions!$B$6,Y$1-1,0)*$E846</f>
        <v>0</v>
      </c>
      <c r="Z846" s="21">
        <f ca="1">OFFSET(Assumptions!$B$6,Z$1-1,0)*$E846</f>
        <v>27607686.54647639</v>
      </c>
      <c r="AA846" s="21">
        <f ca="1">OFFSET(Assumptions!$B$6,AA$1-1,0)*$E846</f>
        <v>27607686.54647639</v>
      </c>
      <c r="AB846" s="21">
        <f ca="1">OFFSET(Assumptions!$B$6,AB$1-1,0)*$E846</f>
        <v>51074220.110981315</v>
      </c>
      <c r="AC846" s="24">
        <f t="shared" si="191"/>
        <v>0</v>
      </c>
      <c r="AD846" s="24">
        <f t="shared" si="180"/>
        <v>0</v>
      </c>
      <c r="AE846" s="24">
        <f t="shared" si="180"/>
        <v>0</v>
      </c>
      <c r="AF846" s="24">
        <f t="shared" si="180"/>
        <v>0</v>
      </c>
      <c r="AG846" s="24">
        <f t="shared" si="179"/>
        <v>0</v>
      </c>
      <c r="AH846" s="24">
        <f t="shared" si="179"/>
        <v>0</v>
      </c>
      <c r="AI846" s="24">
        <f t="shared" si="179"/>
        <v>0</v>
      </c>
      <c r="AJ846" s="24">
        <f t="shared" si="189"/>
        <v>0</v>
      </c>
      <c r="AK846" s="26">
        <f t="shared" ca="1" si="190"/>
        <v>-1.6833818651162957E-4</v>
      </c>
      <c r="AL846" s="34">
        <f t="shared" ca="1" si="192"/>
        <v>0.38020890001558527</v>
      </c>
    </row>
    <row r="847" spans="1:38" x14ac:dyDescent="0.25">
      <c r="A847" s="4">
        <f t="shared" si="181"/>
        <v>7</v>
      </c>
      <c r="B847" s="4">
        <f t="shared" si="182"/>
        <v>2015</v>
      </c>
      <c r="C847" s="9">
        <v>42192</v>
      </c>
      <c r="D847" s="12">
        <f ca="1">(1+Returns!E847)*D846</f>
        <v>135612759.31413332</v>
      </c>
      <c r="E847" s="12">
        <f t="shared" ca="1" si="183"/>
        <v>138185453.97653717</v>
      </c>
      <c r="F847" s="12">
        <f t="shared" ca="1" si="184"/>
        <v>138163529.63015872</v>
      </c>
      <c r="G847" s="14">
        <f ca="1">G846*(1+Returns!G847)+AC847</f>
        <v>11092857.394651232</v>
      </c>
      <c r="H847" s="14">
        <f ca="1">H846*(1+Returns!H847)+AD847</f>
        <v>13895062.998552488</v>
      </c>
      <c r="I847" s="14">
        <f ca="1">I846*(1+Returns!I847)+AE847</f>
        <v>6948352.5871477639</v>
      </c>
      <c r="J847" s="14">
        <f ca="1">J846*(1+Returns!J847)+AF847</f>
        <v>0</v>
      </c>
      <c r="K847" s="14">
        <f ca="1">K846*(1+Returns!K847)+AG847</f>
        <v>0</v>
      </c>
      <c r="L847" s="14">
        <f ca="1">L846*(1+Returns!L847)+AH847</f>
        <v>27789796.542135008</v>
      </c>
      <c r="M847" s="14">
        <f ca="1">M846*(1+Returns!M847)+AI847</f>
        <v>27791441.958456907</v>
      </c>
      <c r="N847" s="14">
        <f ca="1">N846*(1+Returns!N847)+AJ847-R847-T847</f>
        <v>50667942.495593771</v>
      </c>
      <c r="O847" s="17">
        <f ca="1">(Assumptions!$B$16 / 252)*F846</f>
        <v>4381.6155556050508</v>
      </c>
      <c r="P847" s="17">
        <f t="shared" ca="1" si="185"/>
        <v>21924.346378446979</v>
      </c>
      <c r="Q847" s="16">
        <f t="shared" si="186"/>
        <v>0</v>
      </c>
      <c r="R847" s="17">
        <f t="shared" si="187"/>
        <v>0</v>
      </c>
      <c r="S847" s="19">
        <f t="shared" si="188"/>
        <v>0</v>
      </c>
      <c r="T847" s="20">
        <f ca="1">IF(AND(S847=1,F846&gt;D846),[1]Assumptions!$B$19*(F846-D846),0)</f>
        <v>0</v>
      </c>
      <c r="U847" s="21">
        <f ca="1">OFFSET(Assumptions!$B$6,U$1-1,0)*$E847</f>
        <v>11054836.318122974</v>
      </c>
      <c r="V847" s="21">
        <f ca="1">OFFSET(Assumptions!$B$6,V$1-1,0)*$E847</f>
        <v>13818545.397653718</v>
      </c>
      <c r="W847" s="21">
        <f ca="1">OFFSET(Assumptions!$B$6,W$1-1,0)*$E847</f>
        <v>6909272.6988268588</v>
      </c>
      <c r="X847" s="21">
        <f ca="1">OFFSET(Assumptions!$B$6,X$1-1,0)*$E847</f>
        <v>0</v>
      </c>
      <c r="Y847" s="21">
        <f ca="1">OFFSET(Assumptions!$B$6,Y$1-1,0)*$E847</f>
        <v>0</v>
      </c>
      <c r="Z847" s="21">
        <f ca="1">OFFSET(Assumptions!$B$6,Z$1-1,0)*$E847</f>
        <v>27637090.795307435</v>
      </c>
      <c r="AA847" s="21">
        <f ca="1">OFFSET(Assumptions!$B$6,AA$1-1,0)*$E847</f>
        <v>27637090.795307435</v>
      </c>
      <c r="AB847" s="21">
        <f ca="1">OFFSET(Assumptions!$B$6,AB$1-1,0)*$E847</f>
        <v>51128617.971318752</v>
      </c>
      <c r="AC847" s="24">
        <f t="shared" si="191"/>
        <v>0</v>
      </c>
      <c r="AD847" s="24">
        <f t="shared" si="180"/>
        <v>0</v>
      </c>
      <c r="AE847" s="24">
        <f t="shared" si="180"/>
        <v>0</v>
      </c>
      <c r="AF847" s="24">
        <f t="shared" si="180"/>
        <v>0</v>
      </c>
      <c r="AG847" s="24">
        <f t="shared" si="179"/>
        <v>0</v>
      </c>
      <c r="AH847" s="24">
        <f t="shared" si="179"/>
        <v>0</v>
      </c>
      <c r="AI847" s="24">
        <f t="shared" si="179"/>
        <v>0</v>
      </c>
      <c r="AJ847" s="24">
        <f t="shared" si="189"/>
        <v>0</v>
      </c>
      <c r="AK847" s="26">
        <f t="shared" ca="1" si="190"/>
        <v>1.0334640545934803E-3</v>
      </c>
      <c r="AL847" s="34">
        <f t="shared" ca="1" si="192"/>
        <v>0.38163529630158144</v>
      </c>
    </row>
    <row r="848" spans="1:38" x14ac:dyDescent="0.25">
      <c r="A848" s="4">
        <f t="shared" si="181"/>
        <v>7</v>
      </c>
      <c r="B848" s="4">
        <f t="shared" si="182"/>
        <v>2015</v>
      </c>
      <c r="C848" s="9">
        <v>42193</v>
      </c>
      <c r="D848" s="12">
        <f ca="1">(1+Returns!E848)*D847</f>
        <v>135681586.85786802</v>
      </c>
      <c r="E848" s="12">
        <f t="shared" ca="1" si="183"/>
        <v>138303423.66616023</v>
      </c>
      <c r="F848" s="12">
        <f t="shared" ca="1" si="184"/>
        <v>138277113.175984</v>
      </c>
      <c r="G848" s="14">
        <f ca="1">G847*(1+Returns!G848)+AC848</f>
        <v>11144171.127116177</v>
      </c>
      <c r="H848" s="14">
        <f ca="1">H847*(1+Returns!H848)+AD848</f>
        <v>13902445.254074877</v>
      </c>
      <c r="I848" s="14">
        <f ca="1">I847*(1+Returns!I848)+AE848</f>
        <v>6952208.2398336148</v>
      </c>
      <c r="J848" s="14">
        <f ca="1">J847*(1+Returns!J848)+AF848</f>
        <v>0</v>
      </c>
      <c r="K848" s="14">
        <f ca="1">K847*(1+Returns!K848)+AG848</f>
        <v>0</v>
      </c>
      <c r="L848" s="14">
        <f ca="1">L847*(1+Returns!L848)+AH848</f>
        <v>27804495.036858112</v>
      </c>
      <c r="M848" s="14">
        <f ca="1">M847*(1+Returns!M848)+AI848</f>
        <v>27806470.158728812</v>
      </c>
      <c r="N848" s="14">
        <f ca="1">N847*(1+Returns!N848)+AJ848-R848-T848</f>
        <v>50693633.849548653</v>
      </c>
      <c r="O848" s="17">
        <f ca="1">(Assumptions!$B$16 / 252)*F847</f>
        <v>4386.1437977828164</v>
      </c>
      <c r="P848" s="17">
        <f t="shared" ca="1" si="185"/>
        <v>26310.490176229796</v>
      </c>
      <c r="Q848" s="16">
        <f t="shared" si="186"/>
        <v>0</v>
      </c>
      <c r="R848" s="17">
        <f t="shared" si="187"/>
        <v>0</v>
      </c>
      <c r="S848" s="19">
        <f t="shared" si="188"/>
        <v>0</v>
      </c>
      <c r="T848" s="20">
        <f ca="1">IF(AND(S848=1,F847&gt;D847),[1]Assumptions!$B$19*(F847-D847),0)</f>
        <v>0</v>
      </c>
      <c r="U848" s="21">
        <f ca="1">OFFSET(Assumptions!$B$6,U$1-1,0)*$E848</f>
        <v>11064273.893292818</v>
      </c>
      <c r="V848" s="21">
        <f ca="1">OFFSET(Assumptions!$B$6,V$1-1,0)*$E848</f>
        <v>13830342.366616024</v>
      </c>
      <c r="W848" s="21">
        <f ca="1">OFFSET(Assumptions!$B$6,W$1-1,0)*$E848</f>
        <v>6915171.1833080119</v>
      </c>
      <c r="X848" s="21">
        <f ca="1">OFFSET(Assumptions!$B$6,X$1-1,0)*$E848</f>
        <v>0</v>
      </c>
      <c r="Y848" s="21">
        <f ca="1">OFFSET(Assumptions!$B$6,Y$1-1,0)*$E848</f>
        <v>0</v>
      </c>
      <c r="Z848" s="21">
        <f ca="1">OFFSET(Assumptions!$B$6,Z$1-1,0)*$E848</f>
        <v>27660684.733232047</v>
      </c>
      <c r="AA848" s="21">
        <f ca="1">OFFSET(Assumptions!$B$6,AA$1-1,0)*$E848</f>
        <v>27660684.733232047</v>
      </c>
      <c r="AB848" s="21">
        <f ca="1">OFFSET(Assumptions!$B$6,AB$1-1,0)*$E848</f>
        <v>51172266.756479286</v>
      </c>
      <c r="AC848" s="24">
        <f t="shared" si="191"/>
        <v>0</v>
      </c>
      <c r="AD848" s="24">
        <f t="shared" si="180"/>
        <v>0</v>
      </c>
      <c r="AE848" s="24">
        <f t="shared" si="180"/>
        <v>0</v>
      </c>
      <c r="AF848" s="24">
        <f t="shared" si="180"/>
        <v>0</v>
      </c>
      <c r="AG848" s="24">
        <f t="shared" si="179"/>
        <v>0</v>
      </c>
      <c r="AH848" s="24">
        <f t="shared" si="179"/>
        <v>0</v>
      </c>
      <c r="AI848" s="24">
        <f t="shared" si="179"/>
        <v>0</v>
      </c>
      <c r="AJ848" s="24">
        <f t="shared" si="189"/>
        <v>0</v>
      </c>
      <c r="AK848" s="26">
        <f t="shared" ca="1" si="190"/>
        <v>8.2209499228436123E-4</v>
      </c>
      <c r="AL848" s="34">
        <f t="shared" ca="1" si="192"/>
        <v>0.38277113175983435</v>
      </c>
    </row>
    <row r="849" spans="1:38" x14ac:dyDescent="0.25">
      <c r="A849" s="4">
        <f t="shared" si="181"/>
        <v>7</v>
      </c>
      <c r="B849" s="4">
        <f t="shared" si="182"/>
        <v>2015</v>
      </c>
      <c r="C849" s="9">
        <v>42194</v>
      </c>
      <c r="D849" s="12">
        <f ca="1">(1+Returns!E849)*D848</f>
        <v>135750449.33364597</v>
      </c>
      <c r="E849" s="12">
        <f t="shared" ca="1" si="183"/>
        <v>138368345.41713467</v>
      </c>
      <c r="F849" s="12">
        <f t="shared" ca="1" si="184"/>
        <v>138337645.1773338</v>
      </c>
      <c r="G849" s="14">
        <f ca="1">G848*(1+Returns!G849)+AC849</f>
        <v>11142401.93167391</v>
      </c>
      <c r="H849" s="14">
        <f ca="1">H848*(1+Returns!H849)+AD849</f>
        <v>13909831.43168791</v>
      </c>
      <c r="I849" s="14">
        <f ca="1">I848*(1+Returns!I849)+AE849</f>
        <v>6956066.0320277084</v>
      </c>
      <c r="J849" s="14">
        <f ca="1">J848*(1+Returns!J849)+AF849</f>
        <v>0</v>
      </c>
      <c r="K849" s="14">
        <f ca="1">K848*(1+Returns!K849)+AG849</f>
        <v>0</v>
      </c>
      <c r="L849" s="14">
        <f ca="1">L848*(1+Returns!L849)+AH849</f>
        <v>27819201.305864371</v>
      </c>
      <c r="M849" s="14">
        <f ca="1">M848*(1+Returns!M849)+AI849</f>
        <v>27821506.485488135</v>
      </c>
      <c r="N849" s="14">
        <f ca="1">N848*(1+Returns!N849)+AJ849-R849-T849</f>
        <v>50719338.230392642</v>
      </c>
      <c r="O849" s="17">
        <f ca="1">(Assumptions!$B$16 / 252)*F848</f>
        <v>4389.7496246344126</v>
      </c>
      <c r="P849" s="17">
        <f t="shared" ca="1" si="185"/>
        <v>30700.239800864209</v>
      </c>
      <c r="Q849" s="16">
        <f t="shared" si="186"/>
        <v>0</v>
      </c>
      <c r="R849" s="17">
        <f t="shared" si="187"/>
        <v>0</v>
      </c>
      <c r="S849" s="19">
        <f t="shared" si="188"/>
        <v>0</v>
      </c>
      <c r="T849" s="20">
        <f ca="1">IF(AND(S849=1,F848&gt;D848),[1]Assumptions!$B$19*(F848-D848),0)</f>
        <v>0</v>
      </c>
      <c r="U849" s="21">
        <f ca="1">OFFSET(Assumptions!$B$6,U$1-1,0)*$E849</f>
        <v>11069467.633370774</v>
      </c>
      <c r="V849" s="21">
        <f ca="1">OFFSET(Assumptions!$B$6,V$1-1,0)*$E849</f>
        <v>13836834.541713469</v>
      </c>
      <c r="W849" s="21">
        <f ca="1">OFFSET(Assumptions!$B$6,W$1-1,0)*$E849</f>
        <v>6918417.2708567344</v>
      </c>
      <c r="X849" s="21">
        <f ca="1">OFFSET(Assumptions!$B$6,X$1-1,0)*$E849</f>
        <v>0</v>
      </c>
      <c r="Y849" s="21">
        <f ca="1">OFFSET(Assumptions!$B$6,Y$1-1,0)*$E849</f>
        <v>0</v>
      </c>
      <c r="Z849" s="21">
        <f ca="1">OFFSET(Assumptions!$B$6,Z$1-1,0)*$E849</f>
        <v>27673669.083426937</v>
      </c>
      <c r="AA849" s="21">
        <f ca="1">OFFSET(Assumptions!$B$6,AA$1-1,0)*$E849</f>
        <v>27673669.083426937</v>
      </c>
      <c r="AB849" s="21">
        <f ca="1">OFFSET(Assumptions!$B$6,AB$1-1,0)*$E849</f>
        <v>51196287.804339826</v>
      </c>
      <c r="AC849" s="24">
        <f t="shared" si="191"/>
        <v>0</v>
      </c>
      <c r="AD849" s="24">
        <f t="shared" si="180"/>
        <v>0</v>
      </c>
      <c r="AE849" s="24">
        <f t="shared" si="180"/>
        <v>0</v>
      </c>
      <c r="AF849" s="24">
        <f t="shared" si="180"/>
        <v>0</v>
      </c>
      <c r="AG849" s="24">
        <f t="shared" si="179"/>
        <v>0</v>
      </c>
      <c r="AH849" s="24">
        <f t="shared" si="179"/>
        <v>0</v>
      </c>
      <c r="AI849" s="24">
        <f t="shared" si="179"/>
        <v>0</v>
      </c>
      <c r="AJ849" s="24">
        <f t="shared" si="189"/>
        <v>0</v>
      </c>
      <c r="AK849" s="26">
        <f t="shared" ca="1" si="190"/>
        <v>4.3775864247885821E-4</v>
      </c>
      <c r="AL849" s="34">
        <f t="shared" ca="1" si="192"/>
        <v>0.38337645177333246</v>
      </c>
    </row>
    <row r="850" spans="1:38" x14ac:dyDescent="0.25">
      <c r="A850" s="4">
        <f t="shared" si="181"/>
        <v>7</v>
      </c>
      <c r="B850" s="4">
        <f t="shared" si="182"/>
        <v>2015</v>
      </c>
      <c r="C850" s="9">
        <v>42195</v>
      </c>
      <c r="D850" s="12">
        <f ca="1">(1+Returns!E850)*D849</f>
        <v>135819346.75919625</v>
      </c>
      <c r="E850" s="12">
        <f t="shared" ca="1" si="183"/>
        <v>138484134.73282546</v>
      </c>
      <c r="F850" s="12">
        <f t="shared" ca="1" si="184"/>
        <v>138449042.82174912</v>
      </c>
      <c r="G850" s="14">
        <f ca="1">G849*(1+Returns!G850)+AC850</f>
        <v>11191465.293306788</v>
      </c>
      <c r="H850" s="14">
        <f ca="1">H849*(1+Returns!H850)+AD850</f>
        <v>13917221.533475341</v>
      </c>
      <c r="I850" s="14">
        <f ca="1">I849*(1+Returns!I850)+AE850</f>
        <v>6959925.9649172621</v>
      </c>
      <c r="J850" s="14">
        <f ca="1">J849*(1+Returns!J850)+AF850</f>
        <v>0</v>
      </c>
      <c r="K850" s="14">
        <f ca="1">K849*(1+Returns!K850)+AG850</f>
        <v>0</v>
      </c>
      <c r="L850" s="14">
        <f ca="1">L849*(1+Returns!L850)+AH850</f>
        <v>27833915.353265733</v>
      </c>
      <c r="M850" s="14">
        <f ca="1">M849*(1+Returns!M850)+AI850</f>
        <v>27836550.943129268</v>
      </c>
      <c r="N850" s="14">
        <f ca="1">N849*(1+Returns!N850)+AJ850-R850-T850</f>
        <v>50745055.64473106</v>
      </c>
      <c r="O850" s="17">
        <f ca="1">(Assumptions!$B$16 / 252)*F849</f>
        <v>4391.6712754709142</v>
      </c>
      <c r="P850" s="17">
        <f t="shared" ca="1" si="185"/>
        <v>35091.91107633512</v>
      </c>
      <c r="Q850" s="16">
        <f t="shared" si="186"/>
        <v>0</v>
      </c>
      <c r="R850" s="17">
        <f t="shared" si="187"/>
        <v>0</v>
      </c>
      <c r="S850" s="19">
        <f t="shared" si="188"/>
        <v>0</v>
      </c>
      <c r="T850" s="20">
        <f ca="1">IF(AND(S850=1,F849&gt;D849),[1]Assumptions!$B$19*(F849-D849),0)</f>
        <v>0</v>
      </c>
      <c r="U850" s="21">
        <f ca="1">OFFSET(Assumptions!$B$6,U$1-1,0)*$E850</f>
        <v>11078730.778626038</v>
      </c>
      <c r="V850" s="21">
        <f ca="1">OFFSET(Assumptions!$B$6,V$1-1,0)*$E850</f>
        <v>13848413.473282546</v>
      </c>
      <c r="W850" s="21">
        <f ca="1">OFFSET(Assumptions!$B$6,W$1-1,0)*$E850</f>
        <v>6924206.7366412729</v>
      </c>
      <c r="X850" s="21">
        <f ca="1">OFFSET(Assumptions!$B$6,X$1-1,0)*$E850</f>
        <v>0</v>
      </c>
      <c r="Y850" s="21">
        <f ca="1">OFFSET(Assumptions!$B$6,Y$1-1,0)*$E850</f>
        <v>0</v>
      </c>
      <c r="Z850" s="21">
        <f ca="1">OFFSET(Assumptions!$B$6,Z$1-1,0)*$E850</f>
        <v>27696826.946565092</v>
      </c>
      <c r="AA850" s="21">
        <f ca="1">OFFSET(Assumptions!$B$6,AA$1-1,0)*$E850</f>
        <v>27696826.946565092</v>
      </c>
      <c r="AB850" s="21">
        <f ca="1">OFFSET(Assumptions!$B$6,AB$1-1,0)*$E850</f>
        <v>51239129.851145416</v>
      </c>
      <c r="AC850" s="24">
        <f t="shared" si="191"/>
        <v>0</v>
      </c>
      <c r="AD850" s="24">
        <f t="shared" si="180"/>
        <v>0</v>
      </c>
      <c r="AE850" s="24">
        <f t="shared" si="180"/>
        <v>0</v>
      </c>
      <c r="AF850" s="24">
        <f t="shared" si="180"/>
        <v>0</v>
      </c>
      <c r="AG850" s="24">
        <f t="shared" si="179"/>
        <v>0</v>
      </c>
      <c r="AH850" s="24">
        <f t="shared" si="179"/>
        <v>0</v>
      </c>
      <c r="AI850" s="24">
        <f t="shared" si="179"/>
        <v>0</v>
      </c>
      <c r="AJ850" s="24">
        <f t="shared" si="189"/>
        <v>0</v>
      </c>
      <c r="AK850" s="26">
        <f t="shared" ca="1" si="190"/>
        <v>8.0525907660589091E-4</v>
      </c>
      <c r="AL850" s="34">
        <f t="shared" ca="1" si="192"/>
        <v>0.38449042821748569</v>
      </c>
    </row>
    <row r="851" spans="1:38" x14ac:dyDescent="0.25">
      <c r="A851" s="4">
        <f t="shared" si="181"/>
        <v>7</v>
      </c>
      <c r="B851" s="4">
        <f t="shared" si="182"/>
        <v>2015</v>
      </c>
      <c r="C851" s="9">
        <v>42198</v>
      </c>
      <c r="D851" s="12">
        <f ca="1">(1+Returns!E851)*D850</f>
        <v>135888279.15225694</v>
      </c>
      <c r="E851" s="12">
        <f t="shared" ca="1" si="183"/>
        <v>138528657.93232369</v>
      </c>
      <c r="F851" s="12">
        <f t="shared" ca="1" si="184"/>
        <v>138489170.81353873</v>
      </c>
      <c r="G851" s="14">
        <f ca="1">G850*(1+Returns!G851)+AC851</f>
        <v>11169227.512713619</v>
      </c>
      <c r="H851" s="14">
        <f ca="1">H850*(1+Returns!H851)+AD851</f>
        <v>13924615.561522029</v>
      </c>
      <c r="I851" s="14">
        <f ca="1">I850*(1+Returns!I851)+AE851</f>
        <v>6963788.0396901509</v>
      </c>
      <c r="J851" s="14">
        <f ca="1">J850*(1+Returns!J851)+AF851</f>
        <v>0</v>
      </c>
      <c r="K851" s="14">
        <f ca="1">K850*(1+Returns!K851)+AG851</f>
        <v>0</v>
      </c>
      <c r="L851" s="14">
        <f ca="1">L850*(1+Returns!L851)+AH851</f>
        <v>27848637.183176324</v>
      </c>
      <c r="M851" s="14">
        <f ca="1">M850*(1+Returns!M851)+AI851</f>
        <v>27851603.536048979</v>
      </c>
      <c r="N851" s="14">
        <f ca="1">N850*(1+Returns!N851)+AJ851-R851-T851</f>
        <v>50770786.099172592</v>
      </c>
      <c r="O851" s="17">
        <f ca="1">(Assumptions!$B$16 / 252)*F850</f>
        <v>4395.2077086269564</v>
      </c>
      <c r="P851" s="17">
        <f t="shared" ca="1" si="185"/>
        <v>39487.118784962076</v>
      </c>
      <c r="Q851" s="16">
        <f t="shared" si="186"/>
        <v>0</v>
      </c>
      <c r="R851" s="17">
        <f t="shared" si="187"/>
        <v>0</v>
      </c>
      <c r="S851" s="19">
        <f t="shared" si="188"/>
        <v>0</v>
      </c>
      <c r="T851" s="20">
        <f ca="1">IF(AND(S851=1,F850&gt;D850),[1]Assumptions!$B$19*(F850-D850),0)</f>
        <v>0</v>
      </c>
      <c r="U851" s="21">
        <f ca="1">OFFSET(Assumptions!$B$6,U$1-1,0)*$E851</f>
        <v>11082292.634585897</v>
      </c>
      <c r="V851" s="21">
        <f ca="1">OFFSET(Assumptions!$B$6,V$1-1,0)*$E851</f>
        <v>13852865.79323237</v>
      </c>
      <c r="W851" s="21">
        <f ca="1">OFFSET(Assumptions!$B$6,W$1-1,0)*$E851</f>
        <v>6926432.8966161851</v>
      </c>
      <c r="X851" s="21">
        <f ca="1">OFFSET(Assumptions!$B$6,X$1-1,0)*$E851</f>
        <v>0</v>
      </c>
      <c r="Y851" s="21">
        <f ca="1">OFFSET(Assumptions!$B$6,Y$1-1,0)*$E851</f>
        <v>0</v>
      </c>
      <c r="Z851" s="21">
        <f ca="1">OFFSET(Assumptions!$B$6,Z$1-1,0)*$E851</f>
        <v>27705731.58646474</v>
      </c>
      <c r="AA851" s="21">
        <f ca="1">OFFSET(Assumptions!$B$6,AA$1-1,0)*$E851</f>
        <v>27705731.58646474</v>
      </c>
      <c r="AB851" s="21">
        <f ca="1">OFFSET(Assumptions!$B$6,AB$1-1,0)*$E851</f>
        <v>51255603.434959769</v>
      </c>
      <c r="AC851" s="24">
        <f t="shared" si="191"/>
        <v>0</v>
      </c>
      <c r="AD851" s="24">
        <f t="shared" si="180"/>
        <v>0</v>
      </c>
      <c r="AE851" s="24">
        <f t="shared" si="180"/>
        <v>0</v>
      </c>
      <c r="AF851" s="24">
        <f t="shared" si="180"/>
        <v>0</v>
      </c>
      <c r="AG851" s="24">
        <f t="shared" si="179"/>
        <v>0</v>
      </c>
      <c r="AH851" s="24">
        <f t="shared" si="179"/>
        <v>0</v>
      </c>
      <c r="AI851" s="24">
        <f t="shared" si="179"/>
        <v>0</v>
      </c>
      <c r="AJ851" s="24">
        <f t="shared" si="189"/>
        <v>0</v>
      </c>
      <c r="AK851" s="26">
        <f t="shared" ca="1" si="190"/>
        <v>2.8983943096871911E-4</v>
      </c>
      <c r="AL851" s="34">
        <f t="shared" ca="1" si="192"/>
        <v>0.38489170813538198</v>
      </c>
    </row>
    <row r="852" spans="1:38" x14ac:dyDescent="0.25">
      <c r="A852" s="4">
        <f t="shared" si="181"/>
        <v>7</v>
      </c>
      <c r="B852" s="4">
        <f t="shared" si="182"/>
        <v>2015</v>
      </c>
      <c r="C852" s="9">
        <v>42199</v>
      </c>
      <c r="D852" s="12">
        <f ca="1">(1+Returns!E852)*D851</f>
        <v>135957246.53057507</v>
      </c>
      <c r="E852" s="12">
        <f t="shared" ca="1" si="183"/>
        <v>138487019.67474374</v>
      </c>
      <c r="F852" s="12">
        <f t="shared" ca="1" si="184"/>
        <v>138443136.07434565</v>
      </c>
      <c r="G852" s="14">
        <f ca="1">G851*(1+Returns!G852)+AC852</f>
        <v>11060793.230606757</v>
      </c>
      <c r="H852" s="14">
        <f ca="1">H851*(1+Returns!H852)+AD852</f>
        <v>13932013.517913943</v>
      </c>
      <c r="I852" s="14">
        <f ca="1">I851*(1+Returns!I852)+AE852</f>
        <v>6967652.2575349091</v>
      </c>
      <c r="J852" s="14">
        <f ca="1">J851*(1+Returns!J852)+AF852</f>
        <v>0</v>
      </c>
      <c r="K852" s="14">
        <f ca="1">K851*(1+Returns!K852)+AG852</f>
        <v>0</v>
      </c>
      <c r="L852" s="14">
        <f ca="1">L851*(1+Returns!L852)+AH852</f>
        <v>27863366.799712446</v>
      </c>
      <c r="M852" s="14">
        <f ca="1">M851*(1+Returns!M852)+AI852</f>
        <v>27866664.268646415</v>
      </c>
      <c r="N852" s="14">
        <f ca="1">N851*(1+Returns!N852)+AJ852-R852-T852</f>
        <v>50796529.600329265</v>
      </c>
      <c r="O852" s="17">
        <f ca="1">(Assumptions!$B$16 / 252)*F851</f>
        <v>4396.4816131282132</v>
      </c>
      <c r="P852" s="17">
        <f t="shared" ca="1" si="185"/>
        <v>43883.60039809029</v>
      </c>
      <c r="Q852" s="16">
        <f t="shared" si="186"/>
        <v>0</v>
      </c>
      <c r="R852" s="17">
        <f t="shared" si="187"/>
        <v>0</v>
      </c>
      <c r="S852" s="19">
        <f t="shared" si="188"/>
        <v>0</v>
      </c>
      <c r="T852" s="20">
        <f ca="1">IF(AND(S852=1,F851&gt;D851),[1]Assumptions!$B$19*(F851-D851),0)</f>
        <v>0</v>
      </c>
      <c r="U852" s="21">
        <f ca="1">OFFSET(Assumptions!$B$6,U$1-1,0)*$E852</f>
        <v>11078961.573979499</v>
      </c>
      <c r="V852" s="21">
        <f ca="1">OFFSET(Assumptions!$B$6,V$1-1,0)*$E852</f>
        <v>13848701.967474375</v>
      </c>
      <c r="W852" s="21">
        <f ca="1">OFFSET(Assumptions!$B$6,W$1-1,0)*$E852</f>
        <v>6924350.9837371875</v>
      </c>
      <c r="X852" s="21">
        <f ca="1">OFFSET(Assumptions!$B$6,X$1-1,0)*$E852</f>
        <v>0</v>
      </c>
      <c r="Y852" s="21">
        <f ca="1">OFFSET(Assumptions!$B$6,Y$1-1,0)*$E852</f>
        <v>0</v>
      </c>
      <c r="Z852" s="21">
        <f ca="1">OFFSET(Assumptions!$B$6,Z$1-1,0)*$E852</f>
        <v>27697403.93494875</v>
      </c>
      <c r="AA852" s="21">
        <f ca="1">OFFSET(Assumptions!$B$6,AA$1-1,0)*$E852</f>
        <v>27697403.93494875</v>
      </c>
      <c r="AB852" s="21">
        <f ca="1">OFFSET(Assumptions!$B$6,AB$1-1,0)*$E852</f>
        <v>51240197.279655181</v>
      </c>
      <c r="AC852" s="24">
        <f t="shared" si="191"/>
        <v>0</v>
      </c>
      <c r="AD852" s="24">
        <f t="shared" si="180"/>
        <v>0</v>
      </c>
      <c r="AE852" s="24">
        <f t="shared" si="180"/>
        <v>0</v>
      </c>
      <c r="AF852" s="24">
        <f t="shared" si="180"/>
        <v>0</v>
      </c>
      <c r="AG852" s="24">
        <f t="shared" si="179"/>
        <v>0</v>
      </c>
      <c r="AH852" s="24">
        <f t="shared" si="179"/>
        <v>0</v>
      </c>
      <c r="AI852" s="24">
        <f t="shared" si="179"/>
        <v>0</v>
      </c>
      <c r="AJ852" s="24">
        <f t="shared" si="189"/>
        <v>0</v>
      </c>
      <c r="AK852" s="26">
        <f t="shared" ca="1" si="190"/>
        <v>-3.3240677897528048E-4</v>
      </c>
      <c r="AL852" s="34">
        <f t="shared" ca="1" si="192"/>
        <v>0.38443136074345108</v>
      </c>
    </row>
    <row r="853" spans="1:38" x14ac:dyDescent="0.25">
      <c r="A853" s="4">
        <f t="shared" si="181"/>
        <v>7</v>
      </c>
      <c r="B853" s="4">
        <f t="shared" si="182"/>
        <v>2015</v>
      </c>
      <c r="C853" s="9">
        <v>42200</v>
      </c>
      <c r="D853" s="12">
        <f ca="1">(1+Returns!E853)*D852</f>
        <v>136026248.91190672</v>
      </c>
      <c r="E853" s="12">
        <f t="shared" ca="1" si="183"/>
        <v>138499945.47578043</v>
      </c>
      <c r="F853" s="12">
        <f t="shared" ca="1" si="184"/>
        <v>138451666.8551895</v>
      </c>
      <c r="G853" s="14">
        <f ca="1">G852*(1+Returns!G853)+AC853</f>
        <v>11006887.944269421</v>
      </c>
      <c r="H853" s="14">
        <f ca="1">H852*(1+Returns!H853)+AD853</f>
        <v>13939415.404738156</v>
      </c>
      <c r="I853" s="14">
        <f ca="1">I852*(1+Returns!I853)+AE853</f>
        <v>6971518.6196407313</v>
      </c>
      <c r="J853" s="14">
        <f ca="1">J852*(1+Returns!J853)+AF853</f>
        <v>0</v>
      </c>
      <c r="K853" s="14">
        <f ca="1">K852*(1+Returns!K853)+AG853</f>
        <v>0</v>
      </c>
      <c r="L853" s="14">
        <f ca="1">L852*(1+Returns!L853)+AH853</f>
        <v>27878104.206992578</v>
      </c>
      <c r="M853" s="14">
        <f ca="1">M852*(1+Returns!M853)+AI853</f>
        <v>27881733.145323098</v>
      </c>
      <c r="N853" s="14">
        <f ca="1">N852*(1+Returns!N853)+AJ853-R853-T853</f>
        <v>50822286.154816456</v>
      </c>
      <c r="O853" s="17">
        <f ca="1">(Assumptions!$B$16 / 252)*F852</f>
        <v>4395.0201928363695</v>
      </c>
      <c r="P853" s="17">
        <f t="shared" ca="1" si="185"/>
        <v>48278.620590926657</v>
      </c>
      <c r="Q853" s="16">
        <f t="shared" si="186"/>
        <v>0</v>
      </c>
      <c r="R853" s="17">
        <f t="shared" si="187"/>
        <v>0</v>
      </c>
      <c r="S853" s="19">
        <f t="shared" si="188"/>
        <v>0</v>
      </c>
      <c r="T853" s="20">
        <f ca="1">IF(AND(S853=1,F852&gt;D852),[1]Assumptions!$B$19*(F852-D852),0)</f>
        <v>0</v>
      </c>
      <c r="U853" s="21">
        <f ca="1">OFFSET(Assumptions!$B$6,U$1-1,0)*$E853</f>
        <v>11079995.638062434</v>
      </c>
      <c r="V853" s="21">
        <f ca="1">OFFSET(Assumptions!$B$6,V$1-1,0)*$E853</f>
        <v>13849994.547578044</v>
      </c>
      <c r="W853" s="21">
        <f ca="1">OFFSET(Assumptions!$B$6,W$1-1,0)*$E853</f>
        <v>6924997.2737890221</v>
      </c>
      <c r="X853" s="21">
        <f ca="1">OFFSET(Assumptions!$B$6,X$1-1,0)*$E853</f>
        <v>0</v>
      </c>
      <c r="Y853" s="21">
        <f ca="1">OFFSET(Assumptions!$B$6,Y$1-1,0)*$E853</f>
        <v>0</v>
      </c>
      <c r="Z853" s="21">
        <f ca="1">OFFSET(Assumptions!$B$6,Z$1-1,0)*$E853</f>
        <v>27699989.095156088</v>
      </c>
      <c r="AA853" s="21">
        <f ca="1">OFFSET(Assumptions!$B$6,AA$1-1,0)*$E853</f>
        <v>27699989.095156088</v>
      </c>
      <c r="AB853" s="21">
        <f ca="1">OFFSET(Assumptions!$B$6,AB$1-1,0)*$E853</f>
        <v>51244979.826038755</v>
      </c>
      <c r="AC853" s="24">
        <f t="shared" si="191"/>
        <v>0</v>
      </c>
      <c r="AD853" s="24">
        <f t="shared" si="180"/>
        <v>0</v>
      </c>
      <c r="AE853" s="24">
        <f t="shared" si="180"/>
        <v>0</v>
      </c>
      <c r="AF853" s="24">
        <f t="shared" si="180"/>
        <v>0</v>
      </c>
      <c r="AG853" s="24">
        <f t="shared" si="179"/>
        <v>0</v>
      </c>
      <c r="AH853" s="24">
        <f t="shared" si="179"/>
        <v>0</v>
      </c>
      <c r="AI853" s="24">
        <f t="shared" si="179"/>
        <v>0</v>
      </c>
      <c r="AJ853" s="24">
        <f t="shared" si="189"/>
        <v>0</v>
      </c>
      <c r="AK853" s="26">
        <f t="shared" ca="1" si="190"/>
        <v>6.1619384577271674E-5</v>
      </c>
      <c r="AL853" s="34">
        <f t="shared" ca="1" si="192"/>
        <v>0.38451666855188948</v>
      </c>
    </row>
    <row r="854" spans="1:38" x14ac:dyDescent="0.25">
      <c r="A854" s="4">
        <f t="shared" si="181"/>
        <v>7</v>
      </c>
      <c r="B854" s="4">
        <f t="shared" si="182"/>
        <v>2015</v>
      </c>
      <c r="C854" s="9">
        <v>42201</v>
      </c>
      <c r="D854" s="12">
        <f ca="1">(1+Returns!E854)*D853</f>
        <v>136095286.31401697</v>
      </c>
      <c r="E854" s="12">
        <f t="shared" ca="1" si="183"/>
        <v>138550077.43272376</v>
      </c>
      <c r="F854" s="12">
        <f t="shared" ca="1" si="184"/>
        <v>138497403.52112156</v>
      </c>
      <c r="G854" s="14">
        <f ca="1">G853*(1+Returns!G854)+AC854</f>
        <v>10990153.732570205</v>
      </c>
      <c r="H854" s="14">
        <f ca="1">H853*(1+Returns!H854)+AD854</f>
        <v>13946821.224082856</v>
      </c>
      <c r="I854" s="14">
        <f ca="1">I853*(1+Returns!I854)+AE854</f>
        <v>6975387.1271974714</v>
      </c>
      <c r="J854" s="14">
        <f ca="1">J853*(1+Returns!J854)+AF854</f>
        <v>0</v>
      </c>
      <c r="K854" s="14">
        <f ca="1">K853*(1+Returns!K854)+AG854</f>
        <v>0</v>
      </c>
      <c r="L854" s="14">
        <f ca="1">L853*(1+Returns!L854)+AH854</f>
        <v>27892849.409137376</v>
      </c>
      <c r="M854" s="14">
        <f ca="1">M853*(1+Returns!M854)+AI854</f>
        <v>27896810.170482934</v>
      </c>
      <c r="N854" s="14">
        <f ca="1">N853*(1+Returns!N854)+AJ854-R854-T854</f>
        <v>50848055.769252911</v>
      </c>
      <c r="O854" s="17">
        <f ca="1">(Assumptions!$B$16 / 252)*F853</f>
        <v>4395.2910112758573</v>
      </c>
      <c r="P854" s="17">
        <f t="shared" ca="1" si="185"/>
        <v>52673.911602202512</v>
      </c>
      <c r="Q854" s="16">
        <f t="shared" si="186"/>
        <v>0</v>
      </c>
      <c r="R854" s="17">
        <f t="shared" si="187"/>
        <v>0</v>
      </c>
      <c r="S854" s="19">
        <f t="shared" si="188"/>
        <v>0</v>
      </c>
      <c r="T854" s="20">
        <f ca="1">IF(AND(S854=1,F853&gt;D853),[1]Assumptions!$B$19*(F853-D853),0)</f>
        <v>0</v>
      </c>
      <c r="U854" s="21">
        <f ca="1">OFFSET(Assumptions!$B$6,U$1-1,0)*$E854</f>
        <v>11084006.194617901</v>
      </c>
      <c r="V854" s="21">
        <f ca="1">OFFSET(Assumptions!$B$6,V$1-1,0)*$E854</f>
        <v>13855007.743272377</v>
      </c>
      <c r="W854" s="21">
        <f ca="1">OFFSET(Assumptions!$B$6,W$1-1,0)*$E854</f>
        <v>6927503.8716361886</v>
      </c>
      <c r="X854" s="21">
        <f ca="1">OFFSET(Assumptions!$B$6,X$1-1,0)*$E854</f>
        <v>0</v>
      </c>
      <c r="Y854" s="21">
        <f ca="1">OFFSET(Assumptions!$B$6,Y$1-1,0)*$E854</f>
        <v>0</v>
      </c>
      <c r="Z854" s="21">
        <f ca="1">OFFSET(Assumptions!$B$6,Z$1-1,0)*$E854</f>
        <v>27710015.486544754</v>
      </c>
      <c r="AA854" s="21">
        <f ca="1">OFFSET(Assumptions!$B$6,AA$1-1,0)*$E854</f>
        <v>27710015.486544754</v>
      </c>
      <c r="AB854" s="21">
        <f ca="1">OFFSET(Assumptions!$B$6,AB$1-1,0)*$E854</f>
        <v>51263528.650107794</v>
      </c>
      <c r="AC854" s="24">
        <f t="shared" si="191"/>
        <v>0</v>
      </c>
      <c r="AD854" s="24">
        <f t="shared" si="180"/>
        <v>0</v>
      </c>
      <c r="AE854" s="24">
        <f t="shared" si="180"/>
        <v>0</v>
      </c>
      <c r="AF854" s="24">
        <f t="shared" si="180"/>
        <v>0</v>
      </c>
      <c r="AG854" s="24">
        <f t="shared" si="179"/>
        <v>0</v>
      </c>
      <c r="AH854" s="24">
        <f t="shared" si="179"/>
        <v>0</v>
      </c>
      <c r="AI854" s="24">
        <f t="shared" si="179"/>
        <v>0</v>
      </c>
      <c r="AJ854" s="24">
        <f t="shared" si="189"/>
        <v>0</v>
      </c>
      <c r="AK854" s="26">
        <f t="shared" ca="1" si="190"/>
        <v>3.3034391691288967E-4</v>
      </c>
      <c r="AL854" s="34">
        <f t="shared" ca="1" si="192"/>
        <v>0.3849740352112101</v>
      </c>
    </row>
    <row r="855" spans="1:38" x14ac:dyDescent="0.25">
      <c r="A855" s="4">
        <f t="shared" si="181"/>
        <v>7</v>
      </c>
      <c r="B855" s="4">
        <f t="shared" si="182"/>
        <v>2015</v>
      </c>
      <c r="C855" s="9">
        <v>42202</v>
      </c>
      <c r="D855" s="12">
        <f ca="1">(1+Returns!E855)*D854</f>
        <v>136164358.75467992</v>
      </c>
      <c r="E855" s="12">
        <f t="shared" ca="1" si="183"/>
        <v>138688859.79572576</v>
      </c>
      <c r="F855" s="12">
        <f t="shared" ca="1" si="184"/>
        <v>138631789.14115465</v>
      </c>
      <c r="G855" s="14">
        <f ca="1">G854*(1+Returns!G855)+AC855</f>
        <v>11062034.827230202</v>
      </c>
      <c r="H855" s="14">
        <f ca="1">H854*(1+Returns!H855)+AD855</f>
        <v>13954230.978037333</v>
      </c>
      <c r="I855" s="14">
        <f ca="1">I854*(1+Returns!I855)+AE855</f>
        <v>6979257.7813956449</v>
      </c>
      <c r="J855" s="14">
        <f ca="1">J854*(1+Returns!J855)+AF855</f>
        <v>0</v>
      </c>
      <c r="K855" s="14">
        <f ca="1">K854*(1+Returns!K855)+AG855</f>
        <v>0</v>
      </c>
      <c r="L855" s="14">
        <f ca="1">L854*(1+Returns!L855)+AH855</f>
        <v>27907602.410269678</v>
      </c>
      <c r="M855" s="14">
        <f ca="1">M854*(1+Returns!M855)+AI855</f>
        <v>27911895.348532207</v>
      </c>
      <c r="N855" s="14">
        <f ca="1">N854*(1+Returns!N855)+AJ855-R855-T855</f>
        <v>50873838.450260714</v>
      </c>
      <c r="O855" s="17">
        <f ca="1">(Assumptions!$B$16 / 252)*F854</f>
        <v>4396.7429689244937</v>
      </c>
      <c r="P855" s="17">
        <f t="shared" ca="1" si="185"/>
        <v>57070.654571127008</v>
      </c>
      <c r="Q855" s="16">
        <f t="shared" si="186"/>
        <v>0</v>
      </c>
      <c r="R855" s="17">
        <f t="shared" si="187"/>
        <v>0</v>
      </c>
      <c r="S855" s="19">
        <f t="shared" si="188"/>
        <v>0</v>
      </c>
      <c r="T855" s="20">
        <f ca="1">IF(AND(S855=1,F854&gt;D854),[1]Assumptions!$B$19*(F854-D854),0)</f>
        <v>0</v>
      </c>
      <c r="U855" s="21">
        <f ca="1">OFFSET(Assumptions!$B$6,U$1-1,0)*$E855</f>
        <v>11095108.783658061</v>
      </c>
      <c r="V855" s="21">
        <f ca="1">OFFSET(Assumptions!$B$6,V$1-1,0)*$E855</f>
        <v>13868885.979572577</v>
      </c>
      <c r="W855" s="21">
        <f ca="1">OFFSET(Assumptions!$B$6,W$1-1,0)*$E855</f>
        <v>6934442.9897862887</v>
      </c>
      <c r="X855" s="21">
        <f ca="1">OFFSET(Assumptions!$B$6,X$1-1,0)*$E855</f>
        <v>0</v>
      </c>
      <c r="Y855" s="21">
        <f ca="1">OFFSET(Assumptions!$B$6,Y$1-1,0)*$E855</f>
        <v>0</v>
      </c>
      <c r="Z855" s="21">
        <f ca="1">OFFSET(Assumptions!$B$6,Z$1-1,0)*$E855</f>
        <v>27737771.959145155</v>
      </c>
      <c r="AA855" s="21">
        <f ca="1">OFFSET(Assumptions!$B$6,AA$1-1,0)*$E855</f>
        <v>27737771.959145155</v>
      </c>
      <c r="AB855" s="21">
        <f ca="1">OFFSET(Assumptions!$B$6,AB$1-1,0)*$E855</f>
        <v>51314878.124418534</v>
      </c>
      <c r="AC855" s="24">
        <f t="shared" si="191"/>
        <v>0</v>
      </c>
      <c r="AD855" s="24">
        <f t="shared" si="180"/>
        <v>0</v>
      </c>
      <c r="AE855" s="24">
        <f t="shared" si="180"/>
        <v>0</v>
      </c>
      <c r="AF855" s="24">
        <f t="shared" si="180"/>
        <v>0</v>
      </c>
      <c r="AG855" s="24">
        <f t="shared" si="179"/>
        <v>0</v>
      </c>
      <c r="AH855" s="24">
        <f t="shared" si="179"/>
        <v>0</v>
      </c>
      <c r="AI855" s="24">
        <f t="shared" si="179"/>
        <v>0</v>
      </c>
      <c r="AJ855" s="24">
        <f t="shared" si="189"/>
        <v>0</v>
      </c>
      <c r="AK855" s="26">
        <f t="shared" ca="1" si="190"/>
        <v>9.7031147600246115E-4</v>
      </c>
      <c r="AL855" s="34">
        <f t="shared" ca="1" si="192"/>
        <v>0.38631789141154105</v>
      </c>
    </row>
    <row r="856" spans="1:38" x14ac:dyDescent="0.25">
      <c r="A856" s="4">
        <f t="shared" si="181"/>
        <v>7</v>
      </c>
      <c r="B856" s="4">
        <f t="shared" si="182"/>
        <v>2015</v>
      </c>
      <c r="C856" s="9">
        <v>42205</v>
      </c>
      <c r="D856" s="12">
        <f ca="1">(1+Returns!E856)*D855</f>
        <v>136233466.25167868</v>
      </c>
      <c r="E856" s="12">
        <f t="shared" ca="1" si="183"/>
        <v>138754612.29831079</v>
      </c>
      <c r="F856" s="12">
        <f t="shared" ca="1" si="184"/>
        <v>138693140.63456059</v>
      </c>
      <c r="G856" s="14">
        <f ca="1">G855*(1+Returns!G856)+AC856</f>
        <v>11060850.943332965</v>
      </c>
      <c r="H856" s="14">
        <f ca="1">H855*(1+Returns!H856)+AD856</f>
        <v>13961644.668691995</v>
      </c>
      <c r="I856" s="14">
        <f ca="1">I855*(1+Returns!I856)+AE856</f>
        <v>6983130.5834264252</v>
      </c>
      <c r="J856" s="14">
        <f ca="1">J855*(1+Returns!J856)+AF856</f>
        <v>0</v>
      </c>
      <c r="K856" s="14">
        <f ca="1">K855*(1+Returns!K856)+AG856</f>
        <v>0</v>
      </c>
      <c r="L856" s="14">
        <f ca="1">L855*(1+Returns!L856)+AH856</f>
        <v>27922363.214514498</v>
      </c>
      <c r="M856" s="14">
        <f ca="1">M855*(1+Returns!M856)+AI856</f>
        <v>27926988.683879588</v>
      </c>
      <c r="N856" s="14">
        <f ca="1">N855*(1+Returns!N856)+AJ856-R856-T856</f>
        <v>50899634.204465315</v>
      </c>
      <c r="O856" s="17">
        <f ca="1">(Assumptions!$B$16 / 252)*F855</f>
        <v>4401.0091790842744</v>
      </c>
      <c r="P856" s="17">
        <f t="shared" ca="1" si="185"/>
        <v>61471.663750211286</v>
      </c>
      <c r="Q856" s="16">
        <f t="shared" si="186"/>
        <v>0</v>
      </c>
      <c r="R856" s="17">
        <f t="shared" si="187"/>
        <v>0</v>
      </c>
      <c r="S856" s="19">
        <f t="shared" si="188"/>
        <v>0</v>
      </c>
      <c r="T856" s="20">
        <f ca="1">IF(AND(S856=1,F855&gt;D855),[1]Assumptions!$B$19*(F855-D855),0)</f>
        <v>0</v>
      </c>
      <c r="U856" s="21">
        <f ca="1">OFFSET(Assumptions!$B$6,U$1-1,0)*$E856</f>
        <v>11100368.983864862</v>
      </c>
      <c r="V856" s="21">
        <f ca="1">OFFSET(Assumptions!$B$6,V$1-1,0)*$E856</f>
        <v>13875461.229831079</v>
      </c>
      <c r="W856" s="21">
        <f ca="1">OFFSET(Assumptions!$B$6,W$1-1,0)*$E856</f>
        <v>6937730.6149155395</v>
      </c>
      <c r="X856" s="21">
        <f ca="1">OFFSET(Assumptions!$B$6,X$1-1,0)*$E856</f>
        <v>0</v>
      </c>
      <c r="Y856" s="21">
        <f ca="1">OFFSET(Assumptions!$B$6,Y$1-1,0)*$E856</f>
        <v>0</v>
      </c>
      <c r="Z856" s="21">
        <f ca="1">OFFSET(Assumptions!$B$6,Z$1-1,0)*$E856</f>
        <v>27750922.459662158</v>
      </c>
      <c r="AA856" s="21">
        <f ca="1">OFFSET(Assumptions!$B$6,AA$1-1,0)*$E856</f>
        <v>27750922.459662158</v>
      </c>
      <c r="AB856" s="21">
        <f ca="1">OFFSET(Assumptions!$B$6,AB$1-1,0)*$E856</f>
        <v>51339206.550374992</v>
      </c>
      <c r="AC856" s="24">
        <f t="shared" si="191"/>
        <v>0</v>
      </c>
      <c r="AD856" s="24">
        <f t="shared" si="180"/>
        <v>0</v>
      </c>
      <c r="AE856" s="24">
        <f t="shared" si="180"/>
        <v>0</v>
      </c>
      <c r="AF856" s="24">
        <f t="shared" si="180"/>
        <v>0</v>
      </c>
      <c r="AG856" s="24">
        <f t="shared" si="179"/>
        <v>0</v>
      </c>
      <c r="AH856" s="24">
        <f t="shared" si="179"/>
        <v>0</v>
      </c>
      <c r="AI856" s="24">
        <f t="shared" si="179"/>
        <v>0</v>
      </c>
      <c r="AJ856" s="24">
        <f t="shared" si="189"/>
        <v>0</v>
      </c>
      <c r="AK856" s="26">
        <f t="shared" ca="1" si="190"/>
        <v>4.425499648097464E-4</v>
      </c>
      <c r="AL856" s="34">
        <f t="shared" ca="1" si="192"/>
        <v>0.38693140634560041</v>
      </c>
    </row>
    <row r="857" spans="1:38" x14ac:dyDescent="0.25">
      <c r="A857" s="4">
        <f t="shared" si="181"/>
        <v>7</v>
      </c>
      <c r="B857" s="4">
        <f t="shared" si="182"/>
        <v>2015</v>
      </c>
      <c r="C857" s="9">
        <v>42206</v>
      </c>
      <c r="D857" s="12">
        <f ca="1">(1+Returns!E857)*D856</f>
        <v>136302608.82280537</v>
      </c>
      <c r="E857" s="12">
        <f t="shared" ca="1" si="183"/>
        <v>138845898.12934732</v>
      </c>
      <c r="F857" s="12">
        <f t="shared" ca="1" si="184"/>
        <v>138780023.50875157</v>
      </c>
      <c r="G857" s="14">
        <f ca="1">G856*(1+Returns!G857)+AC857</f>
        <v>11085165.251296632</v>
      </c>
      <c r="H857" s="14">
        <f ca="1">H856*(1+Returns!H857)+AD857</f>
        <v>13969062.298138354</v>
      </c>
      <c r="I857" s="14">
        <f ca="1">I856*(1+Returns!I857)+AE857</f>
        <v>6987005.5344816493</v>
      </c>
      <c r="J857" s="14">
        <f ca="1">J856*(1+Returns!J857)+AF857</f>
        <v>0</v>
      </c>
      <c r="K857" s="14">
        <f ca="1">K856*(1+Returns!K857)+AG857</f>
        <v>0</v>
      </c>
      <c r="L857" s="14">
        <f ca="1">L856*(1+Returns!L857)+AH857</f>
        <v>27937131.825999033</v>
      </c>
      <c r="M857" s="14">
        <f ca="1">M856*(1+Returns!M857)+AI857</f>
        <v>27942090.180936124</v>
      </c>
      <c r="N857" s="14">
        <f ca="1">N856*(1+Returns!N857)+AJ857-R857-T857</f>
        <v>50925443.038495526</v>
      </c>
      <c r="O857" s="17">
        <f ca="1">(Assumptions!$B$16 / 252)*F856</f>
        <v>4402.9568455416056</v>
      </c>
      <c r="P857" s="17">
        <f t="shared" ca="1" si="185"/>
        <v>65874.620595752887</v>
      </c>
      <c r="Q857" s="16">
        <f t="shared" si="186"/>
        <v>0</v>
      </c>
      <c r="R857" s="17">
        <f t="shared" si="187"/>
        <v>0</v>
      </c>
      <c r="S857" s="19">
        <f t="shared" si="188"/>
        <v>0</v>
      </c>
      <c r="T857" s="20">
        <f ca="1">IF(AND(S857=1,F856&gt;D856),[1]Assumptions!$B$19*(F856-D856),0)</f>
        <v>0</v>
      </c>
      <c r="U857" s="21">
        <f ca="1">OFFSET(Assumptions!$B$6,U$1-1,0)*$E857</f>
        <v>11107671.850347785</v>
      </c>
      <c r="V857" s="21">
        <f ca="1">OFFSET(Assumptions!$B$6,V$1-1,0)*$E857</f>
        <v>13884589.812934734</v>
      </c>
      <c r="W857" s="21">
        <f ca="1">OFFSET(Assumptions!$B$6,W$1-1,0)*$E857</f>
        <v>6942294.906467367</v>
      </c>
      <c r="X857" s="21">
        <f ca="1">OFFSET(Assumptions!$B$6,X$1-1,0)*$E857</f>
        <v>0</v>
      </c>
      <c r="Y857" s="21">
        <f ca="1">OFFSET(Assumptions!$B$6,Y$1-1,0)*$E857</f>
        <v>0</v>
      </c>
      <c r="Z857" s="21">
        <f ca="1">OFFSET(Assumptions!$B$6,Z$1-1,0)*$E857</f>
        <v>27769179.625869468</v>
      </c>
      <c r="AA857" s="21">
        <f ca="1">OFFSET(Assumptions!$B$6,AA$1-1,0)*$E857</f>
        <v>27769179.625869468</v>
      </c>
      <c r="AB857" s="21">
        <f ca="1">OFFSET(Assumptions!$B$6,AB$1-1,0)*$E857</f>
        <v>51372982.307858512</v>
      </c>
      <c r="AC857" s="24">
        <f t="shared" si="191"/>
        <v>0</v>
      </c>
      <c r="AD857" s="24">
        <f t="shared" si="180"/>
        <v>0</v>
      </c>
      <c r="AE857" s="24">
        <f t="shared" si="180"/>
        <v>0</v>
      </c>
      <c r="AF857" s="24">
        <f t="shared" si="180"/>
        <v>0</v>
      </c>
      <c r="AG857" s="24">
        <f t="shared" si="179"/>
        <v>0</v>
      </c>
      <c r="AH857" s="24">
        <f t="shared" si="179"/>
        <v>0</v>
      </c>
      <c r="AI857" s="24">
        <f t="shared" si="179"/>
        <v>0</v>
      </c>
      <c r="AJ857" s="24">
        <f t="shared" si="189"/>
        <v>0</v>
      </c>
      <c r="AK857" s="26">
        <f t="shared" ca="1" si="190"/>
        <v>6.2643959025998619E-4</v>
      </c>
      <c r="AL857" s="34">
        <f t="shared" ca="1" si="192"/>
        <v>0.38780023508751027</v>
      </c>
    </row>
    <row r="858" spans="1:38" x14ac:dyDescent="0.25">
      <c r="A858" s="4">
        <f t="shared" si="181"/>
        <v>7</v>
      </c>
      <c r="B858" s="4">
        <f t="shared" si="182"/>
        <v>2015</v>
      </c>
      <c r="C858" s="9">
        <v>42207</v>
      </c>
      <c r="D858" s="12">
        <f ca="1">(1+Returns!E858)*D857</f>
        <v>136371786.48586121</v>
      </c>
      <c r="E858" s="12">
        <f t="shared" ca="1" si="183"/>
        <v>138964634.35550153</v>
      </c>
      <c r="F858" s="12">
        <f t="shared" ca="1" si="184"/>
        <v>138894354.01987377</v>
      </c>
      <c r="G858" s="14">
        <f ca="1">G857*(1+Returns!G858)+AC858</f>
        <v>11136894.799327243</v>
      </c>
      <c r="H858" s="14">
        <f ca="1">H857*(1+Returns!H858)+AD858</f>
        <v>13976483.868469035</v>
      </c>
      <c r="I858" s="14">
        <f ca="1">I857*(1+Returns!I858)+AE858</f>
        <v>6990882.6357538141</v>
      </c>
      <c r="J858" s="14">
        <f ca="1">J857*(1+Returns!J858)+AF858</f>
        <v>0</v>
      </c>
      <c r="K858" s="14">
        <f ca="1">K857*(1+Returns!K858)+AG858</f>
        <v>0</v>
      </c>
      <c r="L858" s="14">
        <f ca="1">L857*(1+Returns!L858)+AH858</f>
        <v>27951908.24885267</v>
      </c>
      <c r="M858" s="14">
        <f ca="1">M857*(1+Returns!M858)+AI858</f>
        <v>27957199.844115257</v>
      </c>
      <c r="N858" s="14">
        <f ca="1">N857*(1+Returns!N858)+AJ858-R858-T858</f>
        <v>50951264.958983518</v>
      </c>
      <c r="O858" s="17">
        <f ca="1">(Assumptions!$B$16 / 252)*F857</f>
        <v>4405.7150320238588</v>
      </c>
      <c r="P858" s="17">
        <f t="shared" ca="1" si="185"/>
        <v>70280.335627776745</v>
      </c>
      <c r="Q858" s="16">
        <f t="shared" si="186"/>
        <v>0</v>
      </c>
      <c r="R858" s="17">
        <f t="shared" si="187"/>
        <v>0</v>
      </c>
      <c r="S858" s="19">
        <f t="shared" si="188"/>
        <v>0</v>
      </c>
      <c r="T858" s="20">
        <f ca="1">IF(AND(S858=1,F857&gt;D857),[1]Assumptions!$B$19*(F857-D857),0)</f>
        <v>0</v>
      </c>
      <c r="U858" s="21">
        <f ca="1">OFFSET(Assumptions!$B$6,U$1-1,0)*$E858</f>
        <v>11117170.748440122</v>
      </c>
      <c r="V858" s="21">
        <f ca="1">OFFSET(Assumptions!$B$6,V$1-1,0)*$E858</f>
        <v>13896463.435550153</v>
      </c>
      <c r="W858" s="21">
        <f ca="1">OFFSET(Assumptions!$B$6,W$1-1,0)*$E858</f>
        <v>6948231.7177750766</v>
      </c>
      <c r="X858" s="21">
        <f ca="1">OFFSET(Assumptions!$B$6,X$1-1,0)*$E858</f>
        <v>0</v>
      </c>
      <c r="Y858" s="21">
        <f ca="1">OFFSET(Assumptions!$B$6,Y$1-1,0)*$E858</f>
        <v>0</v>
      </c>
      <c r="Z858" s="21">
        <f ca="1">OFFSET(Assumptions!$B$6,Z$1-1,0)*$E858</f>
        <v>27792926.871100307</v>
      </c>
      <c r="AA858" s="21">
        <f ca="1">OFFSET(Assumptions!$B$6,AA$1-1,0)*$E858</f>
        <v>27792926.871100307</v>
      </c>
      <c r="AB858" s="21">
        <f ca="1">OFFSET(Assumptions!$B$6,AB$1-1,0)*$E858</f>
        <v>51416914.711535566</v>
      </c>
      <c r="AC858" s="24">
        <f t="shared" si="191"/>
        <v>0</v>
      </c>
      <c r="AD858" s="24">
        <f t="shared" si="180"/>
        <v>0</v>
      </c>
      <c r="AE858" s="24">
        <f t="shared" si="180"/>
        <v>0</v>
      </c>
      <c r="AF858" s="24">
        <f t="shared" si="180"/>
        <v>0</v>
      </c>
      <c r="AG858" s="24">
        <f t="shared" si="179"/>
        <v>0</v>
      </c>
      <c r="AH858" s="24">
        <f t="shared" si="179"/>
        <v>0</v>
      </c>
      <c r="AI858" s="24">
        <f t="shared" si="179"/>
        <v>0</v>
      </c>
      <c r="AJ858" s="24">
        <f t="shared" si="189"/>
        <v>0</v>
      </c>
      <c r="AK858" s="26">
        <f t="shared" ca="1" si="190"/>
        <v>8.2382541976566692E-4</v>
      </c>
      <c r="AL858" s="34">
        <f t="shared" ca="1" si="192"/>
        <v>0.38894354019873223</v>
      </c>
    </row>
    <row r="859" spans="1:38" x14ac:dyDescent="0.25">
      <c r="A859" s="4">
        <f t="shared" si="181"/>
        <v>7</v>
      </c>
      <c r="B859" s="4">
        <f t="shared" si="182"/>
        <v>2015</v>
      </c>
      <c r="C859" s="9">
        <v>42208</v>
      </c>
      <c r="D859" s="12">
        <f ca="1">(1+Returns!E859)*D858</f>
        <v>136440999.25865638</v>
      </c>
      <c r="E859" s="12">
        <f t="shared" ca="1" si="183"/>
        <v>139137113.36091149</v>
      </c>
      <c r="F859" s="12">
        <f t="shared" ca="1" si="184"/>
        <v>139062423.68071166</v>
      </c>
      <c r="G859" s="14">
        <f ca="1">G858*(1+Returns!G859)+AC859</f>
        <v>11242331.953093024</v>
      </c>
      <c r="H859" s="14">
        <f ca="1">H858*(1+Returns!H859)+AD859</f>
        <v>13983909.381777778</v>
      </c>
      <c r="I859" s="14">
        <f ca="1">I858*(1+Returns!I859)+AE859</f>
        <v>6994761.888436079</v>
      </c>
      <c r="J859" s="14">
        <f ca="1">J858*(1+Returns!J859)+AF859</f>
        <v>0</v>
      </c>
      <c r="K859" s="14">
        <f ca="1">K858*(1+Returns!K859)+AG859</f>
        <v>0</v>
      </c>
      <c r="L859" s="14">
        <f ca="1">L858*(1+Returns!L859)+AH859</f>
        <v>27966692.487206969</v>
      </c>
      <c r="M859" s="14">
        <f ca="1">M858*(1+Returns!M859)+AI859</f>
        <v>27972317.677832812</v>
      </c>
      <c r="N859" s="14">
        <f ca="1">N858*(1+Returns!N859)+AJ859-R859-T859</f>
        <v>50977099.972564816</v>
      </c>
      <c r="O859" s="17">
        <f ca="1">(Assumptions!$B$16 / 252)*F858</f>
        <v>4409.3445720594846</v>
      </c>
      <c r="P859" s="17">
        <f t="shared" ca="1" si="185"/>
        <v>74689.680199836235</v>
      </c>
      <c r="Q859" s="16">
        <f t="shared" si="186"/>
        <v>0</v>
      </c>
      <c r="R859" s="17">
        <f t="shared" si="187"/>
        <v>0</v>
      </c>
      <c r="S859" s="19">
        <f t="shared" si="188"/>
        <v>0</v>
      </c>
      <c r="T859" s="20">
        <f ca="1">IF(AND(S859=1,F858&gt;D858),[1]Assumptions!$B$19*(F858-D858),0)</f>
        <v>0</v>
      </c>
      <c r="U859" s="21">
        <f ca="1">OFFSET(Assumptions!$B$6,U$1-1,0)*$E859</f>
        <v>11130969.068872919</v>
      </c>
      <c r="V859" s="21">
        <f ca="1">OFFSET(Assumptions!$B$6,V$1-1,0)*$E859</f>
        <v>13913711.33609115</v>
      </c>
      <c r="W859" s="21">
        <f ca="1">OFFSET(Assumptions!$B$6,W$1-1,0)*$E859</f>
        <v>6956855.6680455748</v>
      </c>
      <c r="X859" s="21">
        <f ca="1">OFFSET(Assumptions!$B$6,X$1-1,0)*$E859</f>
        <v>0</v>
      </c>
      <c r="Y859" s="21">
        <f ca="1">OFFSET(Assumptions!$B$6,Y$1-1,0)*$E859</f>
        <v>0</v>
      </c>
      <c r="Z859" s="21">
        <f ca="1">OFFSET(Assumptions!$B$6,Z$1-1,0)*$E859</f>
        <v>27827422.672182299</v>
      </c>
      <c r="AA859" s="21">
        <f ca="1">OFFSET(Assumptions!$B$6,AA$1-1,0)*$E859</f>
        <v>27827422.672182299</v>
      </c>
      <c r="AB859" s="21">
        <f ca="1">OFFSET(Assumptions!$B$6,AB$1-1,0)*$E859</f>
        <v>51480731.94353725</v>
      </c>
      <c r="AC859" s="24">
        <f t="shared" si="191"/>
        <v>0</v>
      </c>
      <c r="AD859" s="24">
        <f t="shared" si="180"/>
        <v>0</v>
      </c>
      <c r="AE859" s="24">
        <f t="shared" si="180"/>
        <v>0</v>
      </c>
      <c r="AF859" s="24">
        <f t="shared" si="180"/>
        <v>0</v>
      </c>
      <c r="AG859" s="24">
        <f t="shared" si="179"/>
        <v>0</v>
      </c>
      <c r="AH859" s="24">
        <f t="shared" si="179"/>
        <v>0</v>
      </c>
      <c r="AI859" s="24">
        <f t="shared" si="179"/>
        <v>0</v>
      </c>
      <c r="AJ859" s="24">
        <f t="shared" si="189"/>
        <v>0</v>
      </c>
      <c r="AK859" s="26">
        <f t="shared" ca="1" si="190"/>
        <v>1.2100539436890045E-3</v>
      </c>
      <c r="AL859" s="34">
        <f t="shared" ca="1" si="192"/>
        <v>0.39062423680711111</v>
      </c>
    </row>
    <row r="860" spans="1:38" x14ac:dyDescent="0.25">
      <c r="A860" s="4">
        <f t="shared" si="181"/>
        <v>7</v>
      </c>
      <c r="B860" s="4">
        <f t="shared" si="182"/>
        <v>2015</v>
      </c>
      <c r="C860" s="9">
        <v>42209</v>
      </c>
      <c r="D860" s="12">
        <f ca="1">(1+Returns!E860)*D859</f>
        <v>136510247.15901011</v>
      </c>
      <c r="E860" s="12">
        <f t="shared" ca="1" si="183"/>
        <v>138966719.15933901</v>
      </c>
      <c r="F860" s="12">
        <f t="shared" ca="1" si="184"/>
        <v>138887614.79902232</v>
      </c>
      <c r="G860" s="14">
        <f ca="1">G859*(1+Returns!G860)+AC860</f>
        <v>11004860.707876325</v>
      </c>
      <c r="H860" s="14">
        <f ca="1">H859*(1+Returns!H860)+AD860</f>
        <v>13991338.840159433</v>
      </c>
      <c r="I860" s="14">
        <f ca="1">I859*(1+Returns!I860)+AE860</f>
        <v>6998643.2937222645</v>
      </c>
      <c r="J860" s="14">
        <f ca="1">J859*(1+Returns!J860)+AF860</f>
        <v>0</v>
      </c>
      <c r="K860" s="14">
        <f ca="1">K859*(1+Returns!K860)+AG860</f>
        <v>0</v>
      </c>
      <c r="L860" s="14">
        <f ca="1">L859*(1+Returns!L860)+AH860</f>
        <v>27981484.545195684</v>
      </c>
      <c r="M860" s="14">
        <f ca="1">M859*(1+Returns!M860)+AI860</f>
        <v>27987443.686507002</v>
      </c>
      <c r="N860" s="14">
        <f ca="1">N859*(1+Returns!N860)+AJ860-R860-T860</f>
        <v>51002948.085878327</v>
      </c>
      <c r="O860" s="17">
        <f ca="1">(Assumptions!$B$16 / 252)*F859</f>
        <v>4414.6801168479888</v>
      </c>
      <c r="P860" s="17">
        <f t="shared" ca="1" si="185"/>
        <v>79104.360316684222</v>
      </c>
      <c r="Q860" s="16">
        <f t="shared" si="186"/>
        <v>0</v>
      </c>
      <c r="R860" s="17">
        <f t="shared" si="187"/>
        <v>0</v>
      </c>
      <c r="S860" s="19">
        <f t="shared" si="188"/>
        <v>0</v>
      </c>
      <c r="T860" s="20">
        <f ca="1">IF(AND(S860=1,F859&gt;D859),[1]Assumptions!$B$19*(F859-D859),0)</f>
        <v>0</v>
      </c>
      <c r="U860" s="21">
        <f ca="1">OFFSET(Assumptions!$B$6,U$1-1,0)*$E860</f>
        <v>11117337.532747122</v>
      </c>
      <c r="V860" s="21">
        <f ca="1">OFFSET(Assumptions!$B$6,V$1-1,0)*$E860</f>
        <v>13896671.915933901</v>
      </c>
      <c r="W860" s="21">
        <f ca="1">OFFSET(Assumptions!$B$6,W$1-1,0)*$E860</f>
        <v>6948335.9579669507</v>
      </c>
      <c r="X860" s="21">
        <f ca="1">OFFSET(Assumptions!$B$6,X$1-1,0)*$E860</f>
        <v>0</v>
      </c>
      <c r="Y860" s="21">
        <f ca="1">OFFSET(Assumptions!$B$6,Y$1-1,0)*$E860</f>
        <v>0</v>
      </c>
      <c r="Z860" s="21">
        <f ca="1">OFFSET(Assumptions!$B$6,Z$1-1,0)*$E860</f>
        <v>27793343.831867803</v>
      </c>
      <c r="AA860" s="21">
        <f ca="1">OFFSET(Assumptions!$B$6,AA$1-1,0)*$E860</f>
        <v>27793343.831867803</v>
      </c>
      <c r="AB860" s="21">
        <f ca="1">OFFSET(Assumptions!$B$6,AB$1-1,0)*$E860</f>
        <v>51417686.088955432</v>
      </c>
      <c r="AC860" s="24">
        <f t="shared" si="191"/>
        <v>0</v>
      </c>
      <c r="AD860" s="24">
        <f t="shared" si="180"/>
        <v>0</v>
      </c>
      <c r="AE860" s="24">
        <f t="shared" si="180"/>
        <v>0</v>
      </c>
      <c r="AF860" s="24">
        <f t="shared" si="180"/>
        <v>0</v>
      </c>
      <c r="AG860" s="24">
        <f t="shared" si="179"/>
        <v>0</v>
      </c>
      <c r="AH860" s="24">
        <f t="shared" si="179"/>
        <v>0</v>
      </c>
      <c r="AI860" s="24">
        <f t="shared" si="179"/>
        <v>0</v>
      </c>
      <c r="AJ860" s="24">
        <f t="shared" si="189"/>
        <v>0</v>
      </c>
      <c r="AK860" s="26">
        <f t="shared" ca="1" si="190"/>
        <v>-1.2570533222597824E-3</v>
      </c>
      <c r="AL860" s="34">
        <f t="shared" ca="1" si="192"/>
        <v>0.38887614799021786</v>
      </c>
    </row>
    <row r="861" spans="1:38" x14ac:dyDescent="0.25">
      <c r="A861" s="4">
        <f t="shared" si="181"/>
        <v>7</v>
      </c>
      <c r="B861" s="4">
        <f t="shared" si="182"/>
        <v>2015</v>
      </c>
      <c r="C861" s="9">
        <v>42212</v>
      </c>
      <c r="D861" s="12">
        <f ca="1">(1+Returns!E861)*D860</f>
        <v>136579530.20475072</v>
      </c>
      <c r="E861" s="12">
        <f t="shared" ca="1" si="183"/>
        <v>139127662.76431692</v>
      </c>
      <c r="F861" s="12">
        <f t="shared" ca="1" si="184"/>
        <v>139044149.2733717</v>
      </c>
      <c r="G861" s="14">
        <f ca="1">G860*(1+Returns!G861)+AC861</f>
        <v>11098692.058720613</v>
      </c>
      <c r="H861" s="14">
        <f ca="1">H860*(1+Returns!H861)+AD861</f>
        <v>13998772.245709961</v>
      </c>
      <c r="I861" s="14">
        <f ca="1">I860*(1+Returns!I861)+AE861</f>
        <v>7002526.852806855</v>
      </c>
      <c r="J861" s="14">
        <f ca="1">J860*(1+Returns!J861)+AF861</f>
        <v>0</v>
      </c>
      <c r="K861" s="14">
        <f ca="1">K860*(1+Returns!K861)+AG861</f>
        <v>0</v>
      </c>
      <c r="L861" s="14">
        <f ca="1">L860*(1+Returns!L861)+AH861</f>
        <v>27996284.426954754</v>
      </c>
      <c r="M861" s="14">
        <f ca="1">M860*(1+Returns!M861)+AI861</f>
        <v>28002577.874558426</v>
      </c>
      <c r="N861" s="14">
        <f ca="1">N860*(1+Returns!N861)+AJ861-R861-T861</f>
        <v>51028809.305566311</v>
      </c>
      <c r="O861" s="17">
        <f ca="1">(Assumptions!$B$16 / 252)*F860</f>
        <v>4409.1306285403907</v>
      </c>
      <c r="P861" s="17">
        <f t="shared" ca="1" si="185"/>
        <v>83513.490945224607</v>
      </c>
      <c r="Q861" s="16">
        <f t="shared" si="186"/>
        <v>0</v>
      </c>
      <c r="R861" s="17">
        <f t="shared" si="187"/>
        <v>0</v>
      </c>
      <c r="S861" s="19">
        <f t="shared" si="188"/>
        <v>0</v>
      </c>
      <c r="T861" s="20">
        <f ca="1">IF(AND(S861=1,F860&gt;D860),[1]Assumptions!$B$19*(F860-D860),0)</f>
        <v>0</v>
      </c>
      <c r="U861" s="21">
        <f ca="1">OFFSET(Assumptions!$B$6,U$1-1,0)*$E861</f>
        <v>11130213.021145353</v>
      </c>
      <c r="V861" s="21">
        <f ca="1">OFFSET(Assumptions!$B$6,V$1-1,0)*$E861</f>
        <v>13912766.276431693</v>
      </c>
      <c r="W861" s="21">
        <f ca="1">OFFSET(Assumptions!$B$6,W$1-1,0)*$E861</f>
        <v>6956383.1382158464</v>
      </c>
      <c r="X861" s="21">
        <f ca="1">OFFSET(Assumptions!$B$6,X$1-1,0)*$E861</f>
        <v>0</v>
      </c>
      <c r="Y861" s="21">
        <f ca="1">OFFSET(Assumptions!$B$6,Y$1-1,0)*$E861</f>
        <v>0</v>
      </c>
      <c r="Z861" s="21">
        <f ca="1">OFFSET(Assumptions!$B$6,Z$1-1,0)*$E861</f>
        <v>27825532.552863386</v>
      </c>
      <c r="AA861" s="21">
        <f ca="1">OFFSET(Assumptions!$B$6,AA$1-1,0)*$E861</f>
        <v>27825532.552863386</v>
      </c>
      <c r="AB861" s="21">
        <f ca="1">OFFSET(Assumptions!$B$6,AB$1-1,0)*$E861</f>
        <v>51477235.22279726</v>
      </c>
      <c r="AC861" s="24">
        <f t="shared" si="191"/>
        <v>0</v>
      </c>
      <c r="AD861" s="24">
        <f t="shared" si="180"/>
        <v>0</v>
      </c>
      <c r="AE861" s="24">
        <f t="shared" si="180"/>
        <v>0</v>
      </c>
      <c r="AF861" s="24">
        <f t="shared" si="180"/>
        <v>0</v>
      </c>
      <c r="AG861" s="24">
        <f t="shared" si="179"/>
        <v>0</v>
      </c>
      <c r="AH861" s="24">
        <f t="shared" si="179"/>
        <v>0</v>
      </c>
      <c r="AI861" s="24">
        <f t="shared" si="179"/>
        <v>0</v>
      </c>
      <c r="AJ861" s="24">
        <f t="shared" si="189"/>
        <v>0</v>
      </c>
      <c r="AK861" s="26">
        <f t="shared" ca="1" si="190"/>
        <v>1.1270585543274869E-3</v>
      </c>
      <c r="AL861" s="34">
        <f t="shared" ca="1" si="192"/>
        <v>0.39044149273371165</v>
      </c>
    </row>
    <row r="862" spans="1:38" x14ac:dyDescent="0.25">
      <c r="A862" s="4">
        <f t="shared" si="181"/>
        <v>7</v>
      </c>
      <c r="B862" s="4">
        <f t="shared" si="182"/>
        <v>2015</v>
      </c>
      <c r="C862" s="9">
        <v>42213</v>
      </c>
      <c r="D862" s="12">
        <f ca="1">(1+Returns!E862)*D861</f>
        <v>136648848.41371551</v>
      </c>
      <c r="E862" s="12">
        <f t="shared" ca="1" si="183"/>
        <v>139313163.05240053</v>
      </c>
      <c r="F862" s="12">
        <f t="shared" ca="1" si="184"/>
        <v>139225235.46147838</v>
      </c>
      <c r="G862" s="14">
        <f ca="1">G861*(1+Returns!G862)+AC862</f>
        <v>11217044.863682333</v>
      </c>
      <c r="H862" s="14">
        <f ca="1">H861*(1+Returns!H862)+AD862</f>
        <v>14006209.600526439</v>
      </c>
      <c r="I862" s="14">
        <f ca="1">I861*(1+Returns!I862)+AE862</f>
        <v>7006412.5668849964</v>
      </c>
      <c r="J862" s="14">
        <f ca="1">J861*(1+Returns!J862)+AF862</f>
        <v>0</v>
      </c>
      <c r="K862" s="14">
        <f ca="1">K861*(1+Returns!K862)+AG862</f>
        <v>0</v>
      </c>
      <c r="L862" s="14">
        <f ca="1">L861*(1+Returns!L862)+AH862</f>
        <v>28011092.136622299</v>
      </c>
      <c r="M862" s="14">
        <f ca="1">M861*(1+Returns!M862)+AI862</f>
        <v>28017720.246410076</v>
      </c>
      <c r="N862" s="14">
        <f ca="1">N861*(1+Returns!N862)+AJ862-R862-T862</f>
        <v>51054683.638274401</v>
      </c>
      <c r="O862" s="17">
        <f ca="1">(Assumptions!$B$16 / 252)*F861</f>
        <v>4414.0999769324344</v>
      </c>
      <c r="P862" s="17">
        <f t="shared" ca="1" si="185"/>
        <v>87927.590922157047</v>
      </c>
      <c r="Q862" s="16">
        <f t="shared" si="186"/>
        <v>0</v>
      </c>
      <c r="R862" s="17">
        <f t="shared" si="187"/>
        <v>0</v>
      </c>
      <c r="S862" s="19">
        <f t="shared" si="188"/>
        <v>0</v>
      </c>
      <c r="T862" s="20">
        <f ca="1">IF(AND(S862=1,F861&gt;D861),[1]Assumptions!$B$19*(F861-D861),0)</f>
        <v>0</v>
      </c>
      <c r="U862" s="21">
        <f ca="1">OFFSET(Assumptions!$B$6,U$1-1,0)*$E862</f>
        <v>11145053.044192042</v>
      </c>
      <c r="V862" s="21">
        <f ca="1">OFFSET(Assumptions!$B$6,V$1-1,0)*$E862</f>
        <v>13931316.305240054</v>
      </c>
      <c r="W862" s="21">
        <f ca="1">OFFSET(Assumptions!$B$6,W$1-1,0)*$E862</f>
        <v>6965658.1526200268</v>
      </c>
      <c r="X862" s="21">
        <f ca="1">OFFSET(Assumptions!$B$6,X$1-1,0)*$E862</f>
        <v>0</v>
      </c>
      <c r="Y862" s="21">
        <f ca="1">OFFSET(Assumptions!$B$6,Y$1-1,0)*$E862</f>
        <v>0</v>
      </c>
      <c r="Z862" s="21">
        <f ca="1">OFFSET(Assumptions!$B$6,Z$1-1,0)*$E862</f>
        <v>27862632.610480107</v>
      </c>
      <c r="AA862" s="21">
        <f ca="1">OFFSET(Assumptions!$B$6,AA$1-1,0)*$E862</f>
        <v>27862632.610480107</v>
      </c>
      <c r="AB862" s="21">
        <f ca="1">OFFSET(Assumptions!$B$6,AB$1-1,0)*$E862</f>
        <v>51545870.329388194</v>
      </c>
      <c r="AC862" s="24">
        <f t="shared" si="191"/>
        <v>0</v>
      </c>
      <c r="AD862" s="24">
        <f t="shared" si="180"/>
        <v>0</v>
      </c>
      <c r="AE862" s="24">
        <f t="shared" si="180"/>
        <v>0</v>
      </c>
      <c r="AF862" s="24">
        <f t="shared" si="180"/>
        <v>0</v>
      </c>
      <c r="AG862" s="24">
        <f t="shared" si="179"/>
        <v>0</v>
      </c>
      <c r="AH862" s="24">
        <f t="shared" si="179"/>
        <v>0</v>
      </c>
      <c r="AI862" s="24">
        <f t="shared" si="179"/>
        <v>0</v>
      </c>
      <c r="AJ862" s="24">
        <f t="shared" si="189"/>
        <v>0</v>
      </c>
      <c r="AK862" s="26">
        <f t="shared" ca="1" si="190"/>
        <v>1.3023646737602146E-3</v>
      </c>
      <c r="AL862" s="34">
        <f t="shared" ca="1" si="192"/>
        <v>0.39225235461477848</v>
      </c>
    </row>
    <row r="863" spans="1:38" x14ac:dyDescent="0.25">
      <c r="A863" s="4">
        <f t="shared" si="181"/>
        <v>7</v>
      </c>
      <c r="B863" s="4">
        <f t="shared" si="182"/>
        <v>2015</v>
      </c>
      <c r="C863" s="9">
        <v>42214</v>
      </c>
      <c r="D863" s="12">
        <f ca="1">(1+Returns!E863)*D862</f>
        <v>136718201.8037509</v>
      </c>
      <c r="E863" s="12">
        <f t="shared" ca="1" si="183"/>
        <v>139409984.16589138</v>
      </c>
      <c r="F863" s="12">
        <f t="shared" ca="1" si="184"/>
        <v>139317636.72622442</v>
      </c>
      <c r="G863" s="14">
        <f ca="1">G862*(1+Returns!G863)+AC863</f>
        <v>11246683.246554257</v>
      </c>
      <c r="H863" s="14">
        <f ca="1">H862*(1+Returns!H863)+AD863</f>
        <v>14013650.906707058</v>
      </c>
      <c r="I863" s="14">
        <f ca="1">I862*(1+Returns!I863)+AE863</f>
        <v>7010300.4371524984</v>
      </c>
      <c r="J863" s="14">
        <f ca="1">J862*(1+Returns!J863)+AF863</f>
        <v>0</v>
      </c>
      <c r="K863" s="14">
        <f ca="1">K862*(1+Returns!K863)+AG863</f>
        <v>0</v>
      </c>
      <c r="L863" s="14">
        <f ca="1">L862*(1+Returns!L863)+AH863</f>
        <v>28025907.678338636</v>
      </c>
      <c r="M863" s="14">
        <f ca="1">M862*(1+Returns!M863)+AI863</f>
        <v>28032870.806487337</v>
      </c>
      <c r="N863" s="14">
        <f ca="1">N862*(1+Returns!N863)+AJ863-R863-T863</f>
        <v>51080571.090651602</v>
      </c>
      <c r="O863" s="17">
        <f ca="1">(Assumptions!$B$16 / 252)*F862</f>
        <v>4419.8487448088372</v>
      </c>
      <c r="P863" s="17">
        <f t="shared" ca="1" si="185"/>
        <v>92347.439666965889</v>
      </c>
      <c r="Q863" s="16">
        <f t="shared" si="186"/>
        <v>0</v>
      </c>
      <c r="R863" s="17">
        <f t="shared" si="187"/>
        <v>0</v>
      </c>
      <c r="S863" s="19">
        <f t="shared" si="188"/>
        <v>0</v>
      </c>
      <c r="T863" s="20">
        <f ca="1">IF(AND(S863=1,F862&gt;D862),[1]Assumptions!$B$19*(F862-D862),0)</f>
        <v>0</v>
      </c>
      <c r="U863" s="21">
        <f ca="1">OFFSET(Assumptions!$B$6,U$1-1,0)*$E863</f>
        <v>11152798.73327131</v>
      </c>
      <c r="V863" s="21">
        <f ca="1">OFFSET(Assumptions!$B$6,V$1-1,0)*$E863</f>
        <v>13940998.416589139</v>
      </c>
      <c r="W863" s="21">
        <f ca="1">OFFSET(Assumptions!$B$6,W$1-1,0)*$E863</f>
        <v>6970499.2082945695</v>
      </c>
      <c r="X863" s="21">
        <f ca="1">OFFSET(Assumptions!$B$6,X$1-1,0)*$E863</f>
        <v>0</v>
      </c>
      <c r="Y863" s="21">
        <f ca="1">OFFSET(Assumptions!$B$6,Y$1-1,0)*$E863</f>
        <v>0</v>
      </c>
      <c r="Z863" s="21">
        <f ca="1">OFFSET(Assumptions!$B$6,Z$1-1,0)*$E863</f>
        <v>27881996.833178278</v>
      </c>
      <c r="AA863" s="21">
        <f ca="1">OFFSET(Assumptions!$B$6,AA$1-1,0)*$E863</f>
        <v>27881996.833178278</v>
      </c>
      <c r="AB863" s="21">
        <f ca="1">OFFSET(Assumptions!$B$6,AB$1-1,0)*$E863</f>
        <v>51581694.141379811</v>
      </c>
      <c r="AC863" s="24">
        <f t="shared" si="191"/>
        <v>0</v>
      </c>
      <c r="AD863" s="24">
        <f t="shared" si="180"/>
        <v>0</v>
      </c>
      <c r="AE863" s="24">
        <f t="shared" si="180"/>
        <v>0</v>
      </c>
      <c r="AF863" s="24">
        <f t="shared" si="180"/>
        <v>0</v>
      </c>
      <c r="AG863" s="24">
        <f t="shared" si="179"/>
        <v>0</v>
      </c>
      <c r="AH863" s="24">
        <f t="shared" si="179"/>
        <v>0</v>
      </c>
      <c r="AI863" s="24">
        <f t="shared" si="179"/>
        <v>0</v>
      </c>
      <c r="AJ863" s="24">
        <f t="shared" si="189"/>
        <v>0</v>
      </c>
      <c r="AK863" s="26">
        <f t="shared" ca="1" si="190"/>
        <v>6.6368187088894359E-4</v>
      </c>
      <c r="AL863" s="34">
        <f t="shared" ca="1" si="192"/>
        <v>0.39317636726223881</v>
      </c>
    </row>
    <row r="864" spans="1:38" x14ac:dyDescent="0.25">
      <c r="A864" s="4">
        <f t="shared" si="181"/>
        <v>7</v>
      </c>
      <c r="B864" s="4">
        <f t="shared" si="182"/>
        <v>2015</v>
      </c>
      <c r="C864" s="9">
        <v>42215</v>
      </c>
      <c r="D864" s="12">
        <f ca="1">(1+Returns!E864)*D863</f>
        <v>136787590.39271235</v>
      </c>
      <c r="E864" s="12">
        <f t="shared" ca="1" si="183"/>
        <v>139342291.09879738</v>
      </c>
      <c r="F864" s="12">
        <f t="shared" ca="1" si="184"/>
        <v>139245520.87701213</v>
      </c>
      <c r="G864" s="14">
        <f ca="1">G863*(1+Returns!G864)+AC864</f>
        <v>11111772.182825899</v>
      </c>
      <c r="H864" s="14">
        <f ca="1">H863*(1+Returns!H864)+AD864</f>
        <v>14021096.166351123</v>
      </c>
      <c r="I864" s="14">
        <f ca="1">I863*(1+Returns!I864)+AE864</f>
        <v>7014190.464805834</v>
      </c>
      <c r="J864" s="14">
        <f ca="1">J863*(1+Returns!J864)+AF864</f>
        <v>0</v>
      </c>
      <c r="K864" s="14">
        <f ca="1">K863*(1+Returns!K864)+AG864</f>
        <v>0</v>
      </c>
      <c r="L864" s="14">
        <f ca="1">L863*(1+Returns!L864)+AH864</f>
        <v>28040731.056246266</v>
      </c>
      <c r="M864" s="14">
        <f ca="1">M863*(1+Returns!M864)+AI864</f>
        <v>28048029.559217982</v>
      </c>
      <c r="N864" s="14">
        <f ca="1">N863*(1+Returns!N864)+AJ864-R864-T864</f>
        <v>51106471.669350281</v>
      </c>
      <c r="O864" s="17">
        <f ca="1">(Assumptions!$B$16 / 252)*F863</f>
        <v>4422.7821182928383</v>
      </c>
      <c r="P864" s="17">
        <f t="shared" ca="1" si="185"/>
        <v>96770.221785258735</v>
      </c>
      <c r="Q864" s="16">
        <f t="shared" si="186"/>
        <v>0</v>
      </c>
      <c r="R864" s="17">
        <f t="shared" si="187"/>
        <v>0</v>
      </c>
      <c r="S864" s="19">
        <f t="shared" si="188"/>
        <v>0</v>
      </c>
      <c r="T864" s="20">
        <f ca="1">IF(AND(S864=1,F863&gt;D863),[1]Assumptions!$B$19*(F863-D863),0)</f>
        <v>0</v>
      </c>
      <c r="U864" s="21">
        <f ca="1">OFFSET(Assumptions!$B$6,U$1-1,0)*$E864</f>
        <v>11147383.287903791</v>
      </c>
      <c r="V864" s="21">
        <f ca="1">OFFSET(Assumptions!$B$6,V$1-1,0)*$E864</f>
        <v>13934229.10987974</v>
      </c>
      <c r="W864" s="21">
        <f ca="1">OFFSET(Assumptions!$B$6,W$1-1,0)*$E864</f>
        <v>6967114.5549398698</v>
      </c>
      <c r="X864" s="21">
        <f ca="1">OFFSET(Assumptions!$B$6,X$1-1,0)*$E864</f>
        <v>0</v>
      </c>
      <c r="Y864" s="21">
        <f ca="1">OFFSET(Assumptions!$B$6,Y$1-1,0)*$E864</f>
        <v>0</v>
      </c>
      <c r="Z864" s="21">
        <f ca="1">OFFSET(Assumptions!$B$6,Z$1-1,0)*$E864</f>
        <v>27868458.219759479</v>
      </c>
      <c r="AA864" s="21">
        <f ca="1">OFFSET(Assumptions!$B$6,AA$1-1,0)*$E864</f>
        <v>27868458.219759479</v>
      </c>
      <c r="AB864" s="21">
        <f ca="1">OFFSET(Assumptions!$B$6,AB$1-1,0)*$E864</f>
        <v>51556647.706555031</v>
      </c>
      <c r="AC864" s="24">
        <f t="shared" si="191"/>
        <v>0</v>
      </c>
      <c r="AD864" s="24">
        <f t="shared" si="180"/>
        <v>0</v>
      </c>
      <c r="AE864" s="24">
        <f t="shared" si="180"/>
        <v>0</v>
      </c>
      <c r="AF864" s="24">
        <f t="shared" si="180"/>
        <v>0</v>
      </c>
      <c r="AG864" s="24">
        <f t="shared" si="179"/>
        <v>0</v>
      </c>
      <c r="AH864" s="24">
        <f t="shared" si="179"/>
        <v>0</v>
      </c>
      <c r="AI864" s="24">
        <f t="shared" si="179"/>
        <v>0</v>
      </c>
      <c r="AJ864" s="24">
        <f t="shared" si="189"/>
        <v>0</v>
      </c>
      <c r="AK864" s="26">
        <f t="shared" ca="1" si="190"/>
        <v>-5.1763617950251195E-4</v>
      </c>
      <c r="AL864" s="34">
        <f t="shared" ca="1" si="192"/>
        <v>0.39245520877011608</v>
      </c>
    </row>
    <row r="865" spans="1:38" x14ac:dyDescent="0.25">
      <c r="A865" s="4">
        <f t="shared" si="181"/>
        <v>7</v>
      </c>
      <c r="B865" s="4">
        <f t="shared" si="182"/>
        <v>2015</v>
      </c>
      <c r="C865" s="9">
        <v>42216</v>
      </c>
      <c r="D865" s="12">
        <f ca="1">(1+Returns!E865)*D864</f>
        <v>136859350.53050828</v>
      </c>
      <c r="E865" s="12">
        <f t="shared" ca="1" si="183"/>
        <v>139554844.92170882</v>
      </c>
      <c r="F865" s="12">
        <f t="shared" ca="1" si="184"/>
        <v>139453654.20719731</v>
      </c>
      <c r="G865" s="14">
        <f ca="1">G864*(1+Returns!G865)+AC865</f>
        <v>11254814.412778618</v>
      </c>
      <c r="H865" s="14">
        <f ca="1">H864*(1+Returns!H865)+AD865</f>
        <v>14028795.318372659</v>
      </c>
      <c r="I865" s="14">
        <f ca="1">I864*(1+Returns!I865)+AE865</f>
        <v>7018212.8525997503</v>
      </c>
      <c r="J865" s="14">
        <f ca="1">J864*(1+Returns!J865)+AF865</f>
        <v>0</v>
      </c>
      <c r="K865" s="14">
        <f ca="1">K864*(1+Returns!K865)+AG865</f>
        <v>0</v>
      </c>
      <c r="L865" s="14">
        <f ca="1">L864*(1+Returns!L865)+AH865</f>
        <v>28056060.042241227</v>
      </c>
      <c r="M865" s="14">
        <f ca="1">M864*(1+Returns!M865)+AI865</f>
        <v>28063704.783146139</v>
      </c>
      <c r="N865" s="14">
        <f ca="1">N864*(1+Returns!N865)+AJ865-R865-T865</f>
        <v>51133257.512570426</v>
      </c>
      <c r="O865" s="17">
        <f ca="1">(Assumptions!$B$16 / 252)*F864</f>
        <v>4420.4927262543533</v>
      </c>
      <c r="P865" s="17">
        <f t="shared" ca="1" si="185"/>
        <v>101190.71451151308</v>
      </c>
      <c r="Q865" s="16">
        <f t="shared" si="186"/>
        <v>0</v>
      </c>
      <c r="R865" s="17">
        <f t="shared" si="187"/>
        <v>0</v>
      </c>
      <c r="S865" s="19">
        <f t="shared" si="188"/>
        <v>0</v>
      </c>
      <c r="T865" s="20">
        <f ca="1">IF(AND(S865=1,F864&gt;D864),[1]Assumptions!$B$19*(F864-D864),0)</f>
        <v>0</v>
      </c>
      <c r="U865" s="21">
        <f ca="1">OFFSET(Assumptions!$B$6,U$1-1,0)*$E865</f>
        <v>11164387.593736706</v>
      </c>
      <c r="V865" s="21">
        <f ca="1">OFFSET(Assumptions!$B$6,V$1-1,0)*$E865</f>
        <v>13955484.492170883</v>
      </c>
      <c r="W865" s="21">
        <f ca="1">OFFSET(Assumptions!$B$6,W$1-1,0)*$E865</f>
        <v>6977742.2460854417</v>
      </c>
      <c r="X865" s="21">
        <f ca="1">OFFSET(Assumptions!$B$6,X$1-1,0)*$E865</f>
        <v>0</v>
      </c>
      <c r="Y865" s="21">
        <f ca="1">OFFSET(Assumptions!$B$6,Y$1-1,0)*$E865</f>
        <v>0</v>
      </c>
      <c r="Z865" s="21">
        <f ca="1">OFFSET(Assumptions!$B$6,Z$1-1,0)*$E865</f>
        <v>27910968.984341767</v>
      </c>
      <c r="AA865" s="21">
        <f ca="1">OFFSET(Assumptions!$B$6,AA$1-1,0)*$E865</f>
        <v>27910968.984341767</v>
      </c>
      <c r="AB865" s="21">
        <f ca="1">OFFSET(Assumptions!$B$6,AB$1-1,0)*$E865</f>
        <v>51635292.62103226</v>
      </c>
      <c r="AC865" s="24">
        <f t="shared" si="191"/>
        <v>0</v>
      </c>
      <c r="AD865" s="24">
        <f t="shared" si="180"/>
        <v>0</v>
      </c>
      <c r="AE865" s="24">
        <f t="shared" si="180"/>
        <v>0</v>
      </c>
      <c r="AF865" s="24">
        <f t="shared" si="180"/>
        <v>0</v>
      </c>
      <c r="AG865" s="24">
        <f t="shared" si="179"/>
        <v>0</v>
      </c>
      <c r="AH865" s="24">
        <f t="shared" si="179"/>
        <v>0</v>
      </c>
      <c r="AI865" s="24">
        <f t="shared" si="179"/>
        <v>0</v>
      </c>
      <c r="AJ865" s="24">
        <f t="shared" si="189"/>
        <v>0</v>
      </c>
      <c r="AK865" s="26">
        <f t="shared" ca="1" si="190"/>
        <v>1.4947219046923532E-3</v>
      </c>
      <c r="AL865" s="34">
        <f t="shared" ca="1" si="192"/>
        <v>0.39453654207196776</v>
      </c>
    </row>
    <row r="866" spans="1:38" x14ac:dyDescent="0.25">
      <c r="A866" s="4">
        <f t="shared" si="181"/>
        <v>8</v>
      </c>
      <c r="B866" s="4">
        <f t="shared" si="182"/>
        <v>2015</v>
      </c>
      <c r="C866" s="9">
        <v>42219</v>
      </c>
      <c r="D866" s="12">
        <f ca="1">(1+Returns!E866)*D865</f>
        <v>136931148.31439009</v>
      </c>
      <c r="E866" s="12">
        <f t="shared" ca="1" si="183"/>
        <v>139534105.54000953</v>
      </c>
      <c r="F866" s="12">
        <f t="shared" ca="1" si="184"/>
        <v>139529678.43987596</v>
      </c>
      <c r="G866" s="14">
        <f ca="1">G865*(1+Returns!G866)+AC866</f>
        <v>11175289.619944725</v>
      </c>
      <c r="H866" s="14">
        <f ca="1">H865*(1+Returns!H866)+AD866</f>
        <v>13963187.871889109</v>
      </c>
      <c r="I866" s="14">
        <f ca="1">I865*(1+Returns!I866)+AE866</f>
        <v>6981766.9405751405</v>
      </c>
      <c r="J866" s="14">
        <f ca="1">J865*(1+Returns!J866)+AF866</f>
        <v>0</v>
      </c>
      <c r="K866" s="14">
        <f ca="1">K865*(1+Returns!K866)+AG866</f>
        <v>0</v>
      </c>
      <c r="L866" s="14">
        <f ca="1">L865*(1+Returns!L866)+AH866</f>
        <v>27926306.350211389</v>
      </c>
      <c r="M866" s="14">
        <f ca="1">M865*(1+Returns!M866)+AI866</f>
        <v>27926652.968694422</v>
      </c>
      <c r="N866" s="14">
        <f ca="1">N865*(1+Returns!N866)+AJ866-R866-T866</f>
        <v>51560901.788694732</v>
      </c>
      <c r="O866" s="17">
        <f ca="1">(Assumptions!$B$16 / 252)*F865</f>
        <v>4427.1001335618193</v>
      </c>
      <c r="P866" s="17">
        <f t="shared" ca="1" si="185"/>
        <v>4427.1001335618203</v>
      </c>
      <c r="Q866" s="16">
        <f t="shared" si="186"/>
        <v>1</v>
      </c>
      <c r="R866" s="17">
        <f t="shared" ca="1" si="187"/>
        <v>101190.71451151308</v>
      </c>
      <c r="S866" s="19">
        <f t="shared" si="188"/>
        <v>0</v>
      </c>
      <c r="T866" s="20">
        <f ca="1">IF(AND(S866=1,F865&gt;D865),[1]Assumptions!$B$19*(F865-D865),0)</f>
        <v>0</v>
      </c>
      <c r="U866" s="21">
        <f ca="1">OFFSET(Assumptions!$B$6,U$1-1,0)*$E866</f>
        <v>11162728.443200763</v>
      </c>
      <c r="V866" s="21">
        <f ca="1">OFFSET(Assumptions!$B$6,V$1-1,0)*$E866</f>
        <v>13953410.554000953</v>
      </c>
      <c r="W866" s="21">
        <f ca="1">OFFSET(Assumptions!$B$6,W$1-1,0)*$E866</f>
        <v>6976705.2770004766</v>
      </c>
      <c r="X866" s="21">
        <f ca="1">OFFSET(Assumptions!$B$6,X$1-1,0)*$E866</f>
        <v>0</v>
      </c>
      <c r="Y866" s="21">
        <f ca="1">OFFSET(Assumptions!$B$6,Y$1-1,0)*$E866</f>
        <v>0</v>
      </c>
      <c r="Z866" s="21">
        <f ca="1">OFFSET(Assumptions!$B$6,Z$1-1,0)*$E866</f>
        <v>27906821.108001906</v>
      </c>
      <c r="AA866" s="21">
        <f ca="1">OFFSET(Assumptions!$B$6,AA$1-1,0)*$E866</f>
        <v>27906821.108001906</v>
      </c>
      <c r="AB866" s="21">
        <f ca="1">OFFSET(Assumptions!$B$6,AB$1-1,0)*$E866</f>
        <v>51627619.049803525</v>
      </c>
      <c r="AC866" s="24">
        <f t="shared" ca="1" si="191"/>
        <v>-90426.819041911513</v>
      </c>
      <c r="AD866" s="24">
        <f t="shared" ca="1" si="180"/>
        <v>-73310.826201776043</v>
      </c>
      <c r="AE866" s="24">
        <f t="shared" ca="1" si="180"/>
        <v>-40470.606514308602</v>
      </c>
      <c r="AF866" s="24">
        <f t="shared" ca="1" si="180"/>
        <v>0</v>
      </c>
      <c r="AG866" s="24">
        <f t="shared" ca="1" si="179"/>
        <v>0</v>
      </c>
      <c r="AH866" s="24">
        <f t="shared" ca="1" si="179"/>
        <v>-145091.0578994602</v>
      </c>
      <c r="AI866" s="24">
        <f t="shared" ca="1" si="179"/>
        <v>-152735.79880437255</v>
      </c>
      <c r="AJ866" s="24">
        <f t="shared" ca="1" si="189"/>
        <v>502035.1084618289</v>
      </c>
      <c r="AK866" s="26">
        <f t="shared" ca="1" si="190"/>
        <v>5.4515769494067889E-4</v>
      </c>
      <c r="AL866" s="34">
        <f t="shared" ca="1" si="192"/>
        <v>0.39529678439875426</v>
      </c>
    </row>
    <row r="867" spans="1:38" x14ac:dyDescent="0.25">
      <c r="A867" s="4">
        <f t="shared" si="181"/>
        <v>8</v>
      </c>
      <c r="B867" s="4">
        <f t="shared" si="182"/>
        <v>2015</v>
      </c>
      <c r="C867" s="9">
        <v>42220</v>
      </c>
      <c r="D867" s="12">
        <f ca="1">(1+Returns!E867)*D866</f>
        <v>137002983.76410732</v>
      </c>
      <c r="E867" s="12">
        <f t="shared" ca="1" si="183"/>
        <v>139722265.24122757</v>
      </c>
      <c r="F867" s="12">
        <f t="shared" ca="1" si="184"/>
        <v>139713408.62749273</v>
      </c>
      <c r="G867" s="14">
        <f ca="1">G866*(1+Returns!G867)+AC867</f>
        <v>11293880.331097698</v>
      </c>
      <c r="H867" s="14">
        <f ca="1">H866*(1+Returns!H867)+AD867</f>
        <v>13970855.22577182</v>
      </c>
      <c r="I867" s="14">
        <f ca="1">I866*(1+Returns!I867)+AE867</f>
        <v>6985770.7346355738</v>
      </c>
      <c r="J867" s="14">
        <f ca="1">J866*(1+Returns!J867)+AF867</f>
        <v>0</v>
      </c>
      <c r="K867" s="14">
        <f ca="1">K866*(1+Returns!K867)+AG867</f>
        <v>0</v>
      </c>
      <c r="L867" s="14">
        <f ca="1">L866*(1+Returns!L867)+AH867</f>
        <v>27941572.783817369</v>
      </c>
      <c r="M867" s="14">
        <f ca="1">M866*(1+Returns!M867)+AI867</f>
        <v>27942260.358793754</v>
      </c>
      <c r="N867" s="14">
        <f ca="1">N866*(1+Returns!N867)+AJ867-R867-T867</f>
        <v>51587925.807111353</v>
      </c>
      <c r="O867" s="17">
        <f ca="1">(Assumptions!$B$16 / 252)*F866</f>
        <v>4429.5136012659032</v>
      </c>
      <c r="P867" s="17">
        <f t="shared" ca="1" si="185"/>
        <v>8856.6137348277225</v>
      </c>
      <c r="Q867" s="16">
        <f t="shared" si="186"/>
        <v>0</v>
      </c>
      <c r="R867" s="17">
        <f t="shared" si="187"/>
        <v>0</v>
      </c>
      <c r="S867" s="19">
        <f t="shared" si="188"/>
        <v>0</v>
      </c>
      <c r="T867" s="20">
        <f ca="1">IF(AND(S867=1,F866&gt;D866),[1]Assumptions!$B$19*(F866-D866),0)</f>
        <v>0</v>
      </c>
      <c r="U867" s="21">
        <f ca="1">OFFSET(Assumptions!$B$6,U$1-1,0)*$E867</f>
        <v>11177781.219298206</v>
      </c>
      <c r="V867" s="21">
        <f ca="1">OFFSET(Assumptions!$B$6,V$1-1,0)*$E867</f>
        <v>13972226.524122758</v>
      </c>
      <c r="W867" s="21">
        <f ca="1">OFFSET(Assumptions!$B$6,W$1-1,0)*$E867</f>
        <v>6986113.2620613789</v>
      </c>
      <c r="X867" s="21">
        <f ca="1">OFFSET(Assumptions!$B$6,X$1-1,0)*$E867</f>
        <v>0</v>
      </c>
      <c r="Y867" s="21">
        <f ca="1">OFFSET(Assumptions!$B$6,Y$1-1,0)*$E867</f>
        <v>0</v>
      </c>
      <c r="Z867" s="21">
        <f ca="1">OFFSET(Assumptions!$B$6,Z$1-1,0)*$E867</f>
        <v>27944453.048245516</v>
      </c>
      <c r="AA867" s="21">
        <f ca="1">OFFSET(Assumptions!$B$6,AA$1-1,0)*$E867</f>
        <v>27944453.048245516</v>
      </c>
      <c r="AB867" s="21">
        <f ca="1">OFFSET(Assumptions!$B$6,AB$1-1,0)*$E867</f>
        <v>51697238.139254197</v>
      </c>
      <c r="AC867" s="24">
        <f t="shared" si="191"/>
        <v>0</v>
      </c>
      <c r="AD867" s="24">
        <f t="shared" si="180"/>
        <v>0</v>
      </c>
      <c r="AE867" s="24">
        <f t="shared" si="180"/>
        <v>0</v>
      </c>
      <c r="AF867" s="24">
        <f t="shared" si="180"/>
        <v>0</v>
      </c>
      <c r="AG867" s="24">
        <f t="shared" si="179"/>
        <v>0</v>
      </c>
      <c r="AH867" s="24">
        <f t="shared" si="179"/>
        <v>0</v>
      </c>
      <c r="AI867" s="24">
        <f t="shared" si="179"/>
        <v>0</v>
      </c>
      <c r="AJ867" s="24">
        <f t="shared" si="189"/>
        <v>0</v>
      </c>
      <c r="AK867" s="26">
        <f t="shared" ca="1" si="190"/>
        <v>1.3167821331712126E-3</v>
      </c>
      <c r="AL867" s="34">
        <f t="shared" ca="1" si="192"/>
        <v>0.39713408627492175</v>
      </c>
    </row>
    <row r="868" spans="1:38" x14ac:dyDescent="0.25">
      <c r="A868" s="4">
        <f t="shared" si="181"/>
        <v>8</v>
      </c>
      <c r="B868" s="4">
        <f t="shared" si="182"/>
        <v>2015</v>
      </c>
      <c r="C868" s="9">
        <v>42221</v>
      </c>
      <c r="D868" s="12">
        <f ca="1">(1+Returns!E868)*D867</f>
        <v>137074856.89941981</v>
      </c>
      <c r="E868" s="12">
        <f t="shared" ca="1" si="183"/>
        <v>139801956.53687555</v>
      </c>
      <c r="F868" s="12">
        <f t="shared" ca="1" si="184"/>
        <v>139788664.5768351</v>
      </c>
      <c r="G868" s="14">
        <f ca="1">G867*(1+Returns!G868)+AC868</f>
        <v>11303964.89843246</v>
      </c>
      <c r="H868" s="14">
        <f ca="1">H867*(1+Returns!H868)+AD868</f>
        <v>13978526.789890483</v>
      </c>
      <c r="I868" s="14">
        <f ca="1">I867*(1+Returns!I868)+AE868</f>
        <v>6989776.8247289481</v>
      </c>
      <c r="J868" s="14">
        <f ca="1">J867*(1+Returns!J868)+AF868</f>
        <v>0</v>
      </c>
      <c r="K868" s="14">
        <f ca="1">K867*(1+Returns!K868)+AG868</f>
        <v>0</v>
      </c>
      <c r="L868" s="14">
        <f ca="1">L867*(1+Returns!L868)+AH868</f>
        <v>27956847.563102588</v>
      </c>
      <c r="M868" s="14">
        <f ca="1">M867*(1+Returns!M868)+AI868</f>
        <v>27957876.471407235</v>
      </c>
      <c r="N868" s="14">
        <f ca="1">N867*(1+Returns!N868)+AJ868-R868-T868</f>
        <v>51614963.989313833</v>
      </c>
      <c r="O868" s="17">
        <f ca="1">(Assumptions!$B$16 / 252)*F867</f>
        <v>4435.3463056346891</v>
      </c>
      <c r="P868" s="17">
        <f t="shared" ca="1" si="185"/>
        <v>13291.960040462411</v>
      </c>
      <c r="Q868" s="16">
        <f t="shared" si="186"/>
        <v>0</v>
      </c>
      <c r="R868" s="17">
        <f t="shared" si="187"/>
        <v>0</v>
      </c>
      <c r="S868" s="19">
        <f t="shared" si="188"/>
        <v>0</v>
      </c>
      <c r="T868" s="20">
        <f ca="1">IF(AND(S868=1,F867&gt;D867),[1]Assumptions!$B$19*(F867-D867),0)</f>
        <v>0</v>
      </c>
      <c r="U868" s="21">
        <f ca="1">OFFSET(Assumptions!$B$6,U$1-1,0)*$E868</f>
        <v>11184156.522950044</v>
      </c>
      <c r="V868" s="21">
        <f ca="1">OFFSET(Assumptions!$B$6,V$1-1,0)*$E868</f>
        <v>13980195.653687555</v>
      </c>
      <c r="W868" s="21">
        <f ca="1">OFFSET(Assumptions!$B$6,W$1-1,0)*$E868</f>
        <v>6990097.8268437777</v>
      </c>
      <c r="X868" s="21">
        <f ca="1">OFFSET(Assumptions!$B$6,X$1-1,0)*$E868</f>
        <v>0</v>
      </c>
      <c r="Y868" s="21">
        <f ca="1">OFFSET(Assumptions!$B$6,Y$1-1,0)*$E868</f>
        <v>0</v>
      </c>
      <c r="Z868" s="21">
        <f ca="1">OFFSET(Assumptions!$B$6,Z$1-1,0)*$E868</f>
        <v>27960391.307375111</v>
      </c>
      <c r="AA868" s="21">
        <f ca="1">OFFSET(Assumptions!$B$6,AA$1-1,0)*$E868</f>
        <v>27960391.307375111</v>
      </c>
      <c r="AB868" s="21">
        <f ca="1">OFFSET(Assumptions!$B$6,AB$1-1,0)*$E868</f>
        <v>51726723.918643951</v>
      </c>
      <c r="AC868" s="24">
        <f t="shared" si="191"/>
        <v>0</v>
      </c>
      <c r="AD868" s="24">
        <f t="shared" si="180"/>
        <v>0</v>
      </c>
      <c r="AE868" s="24">
        <f t="shared" si="180"/>
        <v>0</v>
      </c>
      <c r="AF868" s="24">
        <f t="shared" si="180"/>
        <v>0</v>
      </c>
      <c r="AG868" s="24">
        <f t="shared" si="179"/>
        <v>0</v>
      </c>
      <c r="AH868" s="24">
        <f t="shared" si="179"/>
        <v>0</v>
      </c>
      <c r="AI868" s="24">
        <f t="shared" si="179"/>
        <v>0</v>
      </c>
      <c r="AJ868" s="24">
        <f t="shared" si="189"/>
        <v>0</v>
      </c>
      <c r="AK868" s="26">
        <f t="shared" ca="1" si="190"/>
        <v>5.386451456712571E-4</v>
      </c>
      <c r="AL868" s="34">
        <f t="shared" ca="1" si="192"/>
        <v>0.39788664576834565</v>
      </c>
    </row>
    <row r="869" spans="1:38" x14ac:dyDescent="0.25">
      <c r="A869" s="4">
        <f t="shared" si="181"/>
        <v>8</v>
      </c>
      <c r="B869" s="4">
        <f t="shared" si="182"/>
        <v>2015</v>
      </c>
      <c r="C869" s="9">
        <v>42222</v>
      </c>
      <c r="D869" s="12">
        <f ca="1">(1+Returns!E869)*D868</f>
        <v>137146767.74009782</v>
      </c>
      <c r="E869" s="12">
        <f t="shared" ca="1" si="183"/>
        <v>140074858.16028142</v>
      </c>
      <c r="F869" s="12">
        <f t="shared" ca="1" si="184"/>
        <v>140057128.46485758</v>
      </c>
      <c r="G869" s="14">
        <f ca="1">G868*(1+Returns!G869)+AC869</f>
        <v>11507222.034787817</v>
      </c>
      <c r="H869" s="14">
        <f ca="1">H868*(1+Returns!H869)+AD869</f>
        <v>13986202.566556986</v>
      </c>
      <c r="I869" s="14">
        <f ca="1">I868*(1+Returns!I869)+AE869</f>
        <v>6993785.212171956</v>
      </c>
      <c r="J869" s="14">
        <f ca="1">J868*(1+Returns!J869)+AF869</f>
        <v>0</v>
      </c>
      <c r="K869" s="14">
        <f ca="1">K868*(1+Returns!K869)+AG869</f>
        <v>0</v>
      </c>
      <c r="L869" s="14">
        <f ca="1">L868*(1+Returns!L869)+AH869</f>
        <v>27972130.692629363</v>
      </c>
      <c r="M869" s="14">
        <f ca="1">M868*(1+Returns!M869)+AI869</f>
        <v>27973501.311409626</v>
      </c>
      <c r="N869" s="14">
        <f ca="1">N868*(1+Returns!N869)+AJ869-R869-T869</f>
        <v>51642016.342725664</v>
      </c>
      <c r="O869" s="17">
        <f ca="1">(Assumptions!$B$16 / 252)*F868</f>
        <v>4437.7353833915904</v>
      </c>
      <c r="P869" s="17">
        <f t="shared" ca="1" si="185"/>
        <v>17729.695423854002</v>
      </c>
      <c r="Q869" s="16">
        <f t="shared" si="186"/>
        <v>0</v>
      </c>
      <c r="R869" s="17">
        <f t="shared" si="187"/>
        <v>0</v>
      </c>
      <c r="S869" s="19">
        <f t="shared" si="188"/>
        <v>0</v>
      </c>
      <c r="T869" s="20">
        <f ca="1">IF(AND(S869=1,F868&gt;D868),[1]Assumptions!$B$19*(F868-D868),0)</f>
        <v>0</v>
      </c>
      <c r="U869" s="21">
        <f ca="1">OFFSET(Assumptions!$B$6,U$1-1,0)*$E869</f>
        <v>11205988.652822513</v>
      </c>
      <c r="V869" s="21">
        <f ca="1">OFFSET(Assumptions!$B$6,V$1-1,0)*$E869</f>
        <v>14007485.816028142</v>
      </c>
      <c r="W869" s="21">
        <f ca="1">OFFSET(Assumptions!$B$6,W$1-1,0)*$E869</f>
        <v>7003742.9080140712</v>
      </c>
      <c r="X869" s="21">
        <f ca="1">OFFSET(Assumptions!$B$6,X$1-1,0)*$E869</f>
        <v>0</v>
      </c>
      <c r="Y869" s="21">
        <f ca="1">OFFSET(Assumptions!$B$6,Y$1-1,0)*$E869</f>
        <v>0</v>
      </c>
      <c r="Z869" s="21">
        <f ca="1">OFFSET(Assumptions!$B$6,Z$1-1,0)*$E869</f>
        <v>28014971.632056285</v>
      </c>
      <c r="AA869" s="21">
        <f ca="1">OFFSET(Assumptions!$B$6,AA$1-1,0)*$E869</f>
        <v>28014971.632056285</v>
      </c>
      <c r="AB869" s="21">
        <f ca="1">OFFSET(Assumptions!$B$6,AB$1-1,0)*$E869</f>
        <v>51827697.519304127</v>
      </c>
      <c r="AC869" s="24">
        <f t="shared" si="191"/>
        <v>0</v>
      </c>
      <c r="AD869" s="24">
        <f t="shared" si="180"/>
        <v>0</v>
      </c>
      <c r="AE869" s="24">
        <f t="shared" si="180"/>
        <v>0</v>
      </c>
      <c r="AF869" s="24">
        <f t="shared" si="180"/>
        <v>0</v>
      </c>
      <c r="AG869" s="24">
        <f t="shared" si="179"/>
        <v>0</v>
      </c>
      <c r="AH869" s="24">
        <f t="shared" si="179"/>
        <v>0</v>
      </c>
      <c r="AI869" s="24">
        <f t="shared" si="179"/>
        <v>0</v>
      </c>
      <c r="AJ869" s="24">
        <f t="shared" si="189"/>
        <v>0</v>
      </c>
      <c r="AK869" s="26">
        <f t="shared" ca="1" si="190"/>
        <v>1.9204982666882753E-3</v>
      </c>
      <c r="AL869" s="34">
        <f t="shared" ca="1" si="192"/>
        <v>0.4005712846485705</v>
      </c>
    </row>
    <row r="870" spans="1:38" x14ac:dyDescent="0.25">
      <c r="A870" s="4">
        <f t="shared" si="181"/>
        <v>8</v>
      </c>
      <c r="B870" s="4">
        <f t="shared" si="182"/>
        <v>2015</v>
      </c>
      <c r="C870" s="9">
        <v>42223</v>
      </c>
      <c r="D870" s="12">
        <f ca="1">(1+Returns!E870)*D869</f>
        <v>137218716.30592197</v>
      </c>
      <c r="E870" s="12">
        <f t="shared" ca="1" si="183"/>
        <v>140136573.74810573</v>
      </c>
      <c r="F870" s="12">
        <f t="shared" ca="1" si="184"/>
        <v>140114397.79463539</v>
      </c>
      <c r="G870" s="14">
        <f ca="1">G869*(1+Returns!G870)+AC870</f>
        <v>11499255.356324038</v>
      </c>
      <c r="H870" s="14">
        <f ca="1">H869*(1+Returns!H870)+AD870</f>
        <v>13993882.558084492</v>
      </c>
      <c r="I870" s="14">
        <f ca="1">I869*(1+Returns!I870)+AE870</f>
        <v>6997795.8982820446</v>
      </c>
      <c r="J870" s="14">
        <f ca="1">J869*(1+Returns!J870)+AF870</f>
        <v>0</v>
      </c>
      <c r="K870" s="14">
        <f ca="1">K869*(1+Returns!K870)+AG870</f>
        <v>0</v>
      </c>
      <c r="L870" s="14">
        <f ca="1">L869*(1+Returns!L870)+AH870</f>
        <v>27987422.17696251</v>
      </c>
      <c r="M870" s="14">
        <f ca="1">M869*(1+Returns!M870)+AI870</f>
        <v>27989134.88367841</v>
      </c>
      <c r="N870" s="14">
        <f ca="1">N869*(1+Returns!N870)+AJ870-R870-T870</f>
        <v>51669082.874774247</v>
      </c>
      <c r="O870" s="17">
        <f ca="1">(Assumptions!$B$16 / 252)*F869</f>
        <v>4446.2580465034152</v>
      </c>
      <c r="P870" s="17">
        <f t="shared" ca="1" si="185"/>
        <v>22175.953470357417</v>
      </c>
      <c r="Q870" s="16">
        <f t="shared" si="186"/>
        <v>0</v>
      </c>
      <c r="R870" s="17">
        <f t="shared" si="187"/>
        <v>0</v>
      </c>
      <c r="S870" s="19">
        <f t="shared" si="188"/>
        <v>0</v>
      </c>
      <c r="T870" s="20">
        <f ca="1">IF(AND(S870=1,F869&gt;D869),[1]Assumptions!$B$19*(F869-D869),0)</f>
        <v>0</v>
      </c>
      <c r="U870" s="21">
        <f ca="1">OFFSET(Assumptions!$B$6,U$1-1,0)*$E870</f>
        <v>11210925.899848459</v>
      </c>
      <c r="V870" s="21">
        <f ca="1">OFFSET(Assumptions!$B$6,V$1-1,0)*$E870</f>
        <v>14013657.374810575</v>
      </c>
      <c r="W870" s="21">
        <f ca="1">OFFSET(Assumptions!$B$6,W$1-1,0)*$E870</f>
        <v>7006828.6874052873</v>
      </c>
      <c r="X870" s="21">
        <f ca="1">OFFSET(Assumptions!$B$6,X$1-1,0)*$E870</f>
        <v>0</v>
      </c>
      <c r="Y870" s="21">
        <f ca="1">OFFSET(Assumptions!$B$6,Y$1-1,0)*$E870</f>
        <v>0</v>
      </c>
      <c r="Z870" s="21">
        <f ca="1">OFFSET(Assumptions!$B$6,Z$1-1,0)*$E870</f>
        <v>28027314.749621149</v>
      </c>
      <c r="AA870" s="21">
        <f ca="1">OFFSET(Assumptions!$B$6,AA$1-1,0)*$E870</f>
        <v>28027314.749621149</v>
      </c>
      <c r="AB870" s="21">
        <f ca="1">OFFSET(Assumptions!$B$6,AB$1-1,0)*$E870</f>
        <v>51850532.286799118</v>
      </c>
      <c r="AC870" s="24">
        <f t="shared" si="191"/>
        <v>0</v>
      </c>
      <c r="AD870" s="24">
        <f t="shared" si="180"/>
        <v>0</v>
      </c>
      <c r="AE870" s="24">
        <f t="shared" si="180"/>
        <v>0</v>
      </c>
      <c r="AF870" s="24">
        <f t="shared" si="180"/>
        <v>0</v>
      </c>
      <c r="AG870" s="24">
        <f t="shared" si="179"/>
        <v>0</v>
      </c>
      <c r="AH870" s="24">
        <f t="shared" si="179"/>
        <v>0</v>
      </c>
      <c r="AI870" s="24">
        <f t="shared" si="179"/>
        <v>0</v>
      </c>
      <c r="AJ870" s="24">
        <f t="shared" si="189"/>
        <v>0</v>
      </c>
      <c r="AK870" s="26">
        <f t="shared" ca="1" si="190"/>
        <v>4.0889978543412475E-4</v>
      </c>
      <c r="AL870" s="34">
        <f t="shared" ca="1" si="192"/>
        <v>0.4011439779463486</v>
      </c>
    </row>
    <row r="871" spans="1:38" x14ac:dyDescent="0.25">
      <c r="A871" s="4">
        <f t="shared" si="181"/>
        <v>8</v>
      </c>
      <c r="B871" s="4">
        <f t="shared" si="182"/>
        <v>2015</v>
      </c>
      <c r="C871" s="9">
        <v>42226</v>
      </c>
      <c r="D871" s="12">
        <f ca="1">(1+Returns!E871)*D870</f>
        <v>137290702.61668321</v>
      </c>
      <c r="E871" s="12">
        <f t="shared" ca="1" si="183"/>
        <v>140323166.60052913</v>
      </c>
      <c r="F871" s="12">
        <f t="shared" ca="1" si="184"/>
        <v>140296542.57093832</v>
      </c>
      <c r="G871" s="14">
        <f ca="1">G870*(1+Returns!G871)+AC871</f>
        <v>11616128.142710283</v>
      </c>
      <c r="H871" s="14">
        <f ca="1">H870*(1+Returns!H871)+AD871</f>
        <v>14001566.76678743</v>
      </c>
      <c r="I871" s="14">
        <f ca="1">I870*(1+Returns!I871)+AE871</f>
        <v>7001808.8843774181</v>
      </c>
      <c r="J871" s="14">
        <f ca="1">J870*(1+Returns!J871)+AF871</f>
        <v>0</v>
      </c>
      <c r="K871" s="14">
        <f ca="1">K870*(1+Returns!K871)+AG871</f>
        <v>0</v>
      </c>
      <c r="L871" s="14">
        <f ca="1">L870*(1+Returns!L871)+AH871</f>
        <v>28002722.020669337</v>
      </c>
      <c r="M871" s="14">
        <f ca="1">M870*(1+Returns!M871)+AI871</f>
        <v>28004777.193093795</v>
      </c>
      <c r="N871" s="14">
        <f ca="1">N870*(1+Returns!N871)+AJ871-R871-T871</f>
        <v>51696163.592890859</v>
      </c>
      <c r="O871" s="17">
        <f ca="1">(Assumptions!$B$16 / 252)*F870</f>
        <v>4448.0761204646151</v>
      </c>
      <c r="P871" s="17">
        <f t="shared" ca="1" si="185"/>
        <v>26624.029590822032</v>
      </c>
      <c r="Q871" s="16">
        <f t="shared" si="186"/>
        <v>0</v>
      </c>
      <c r="R871" s="17">
        <f t="shared" si="187"/>
        <v>0</v>
      </c>
      <c r="S871" s="19">
        <f t="shared" si="188"/>
        <v>0</v>
      </c>
      <c r="T871" s="20">
        <f ca="1">IF(AND(S871=1,F870&gt;D870),[1]Assumptions!$B$19*(F870-D870),0)</f>
        <v>0</v>
      </c>
      <c r="U871" s="21">
        <f ca="1">OFFSET(Assumptions!$B$6,U$1-1,0)*$E871</f>
        <v>11225853.32804233</v>
      </c>
      <c r="V871" s="21">
        <f ca="1">OFFSET(Assumptions!$B$6,V$1-1,0)*$E871</f>
        <v>14032316.660052914</v>
      </c>
      <c r="W871" s="21">
        <f ca="1">OFFSET(Assumptions!$B$6,W$1-1,0)*$E871</f>
        <v>7016158.3300264571</v>
      </c>
      <c r="X871" s="21">
        <f ca="1">OFFSET(Assumptions!$B$6,X$1-1,0)*$E871</f>
        <v>0</v>
      </c>
      <c r="Y871" s="21">
        <f ca="1">OFFSET(Assumptions!$B$6,Y$1-1,0)*$E871</f>
        <v>0</v>
      </c>
      <c r="Z871" s="21">
        <f ca="1">OFFSET(Assumptions!$B$6,Z$1-1,0)*$E871</f>
        <v>28064633.320105828</v>
      </c>
      <c r="AA871" s="21">
        <f ca="1">OFFSET(Assumptions!$B$6,AA$1-1,0)*$E871</f>
        <v>28064633.320105828</v>
      </c>
      <c r="AB871" s="21">
        <f ca="1">OFFSET(Assumptions!$B$6,AB$1-1,0)*$E871</f>
        <v>51919571.642195776</v>
      </c>
      <c r="AC871" s="24">
        <f t="shared" si="191"/>
        <v>0</v>
      </c>
      <c r="AD871" s="24">
        <f t="shared" si="180"/>
        <v>0</v>
      </c>
      <c r="AE871" s="24">
        <f t="shared" si="180"/>
        <v>0</v>
      </c>
      <c r="AF871" s="24">
        <f t="shared" si="180"/>
        <v>0</v>
      </c>
      <c r="AG871" s="24">
        <f t="shared" si="179"/>
        <v>0</v>
      </c>
      <c r="AH871" s="24">
        <f t="shared" si="179"/>
        <v>0</v>
      </c>
      <c r="AI871" s="24">
        <f t="shared" si="179"/>
        <v>0</v>
      </c>
      <c r="AJ871" s="24">
        <f t="shared" si="189"/>
        <v>0</v>
      </c>
      <c r="AK871" s="26">
        <f t="shared" ca="1" si="190"/>
        <v>1.2999718741959487E-3</v>
      </c>
      <c r="AL871" s="34">
        <f t="shared" ca="1" si="192"/>
        <v>0.40296542570937777</v>
      </c>
    </row>
    <row r="872" spans="1:38" x14ac:dyDescent="0.25">
      <c r="A872" s="4">
        <f t="shared" si="181"/>
        <v>8</v>
      </c>
      <c r="B872" s="4">
        <f t="shared" si="182"/>
        <v>2015</v>
      </c>
      <c r="C872" s="9">
        <v>42227</v>
      </c>
      <c r="D872" s="12">
        <f ca="1">(1+Returns!E872)*D871</f>
        <v>137362726.69218296</v>
      </c>
      <c r="E872" s="12">
        <f t="shared" ca="1" si="183"/>
        <v>140037115.68674079</v>
      </c>
      <c r="F872" s="12">
        <f t="shared" ca="1" si="184"/>
        <v>140006037.79865566</v>
      </c>
      <c r="G872" s="14">
        <f ca="1">G871*(1+Returns!G872)+AC872</f>
        <v>11260319.342613207</v>
      </c>
      <c r="H872" s="14">
        <f ca="1">H871*(1+Returns!H872)+AD872</f>
        <v>14009255.194981504</v>
      </c>
      <c r="I872" s="14">
        <f ca="1">I871*(1+Returns!I872)+AE872</f>
        <v>7005824.171777036</v>
      </c>
      <c r="J872" s="14">
        <f ca="1">J871*(1+Returns!J872)+AF872</f>
        <v>0</v>
      </c>
      <c r="K872" s="14">
        <f ca="1">K871*(1+Returns!K872)+AG872</f>
        <v>0</v>
      </c>
      <c r="L872" s="14">
        <f ca="1">L871*(1+Returns!L872)+AH872</f>
        <v>28018030.228319652</v>
      </c>
      <c r="M872" s="14">
        <f ca="1">M871*(1+Returns!M872)+AI872</f>
        <v>28020428.244538713</v>
      </c>
      <c r="N872" s="14">
        <f ca="1">N871*(1+Returns!N872)+AJ872-R872-T872</f>
        <v>51723258.504510678</v>
      </c>
      <c r="O872" s="17">
        <f ca="1">(Assumptions!$B$16 / 252)*F871</f>
        <v>4453.858494315502</v>
      </c>
      <c r="P872" s="17">
        <f t="shared" ca="1" si="185"/>
        <v>31077.888085137536</v>
      </c>
      <c r="Q872" s="16">
        <f t="shared" si="186"/>
        <v>0</v>
      </c>
      <c r="R872" s="17">
        <f t="shared" si="187"/>
        <v>0</v>
      </c>
      <c r="S872" s="19">
        <f t="shared" si="188"/>
        <v>0</v>
      </c>
      <c r="T872" s="20">
        <f ca="1">IF(AND(S872=1,F871&gt;D871),[1]Assumptions!$B$19*(F871-D871),0)</f>
        <v>0</v>
      </c>
      <c r="U872" s="21">
        <f ca="1">OFFSET(Assumptions!$B$6,U$1-1,0)*$E872</f>
        <v>11202969.254939264</v>
      </c>
      <c r="V872" s="21">
        <f ca="1">OFFSET(Assumptions!$B$6,V$1-1,0)*$E872</f>
        <v>14003711.56867408</v>
      </c>
      <c r="W872" s="21">
        <f ca="1">OFFSET(Assumptions!$B$6,W$1-1,0)*$E872</f>
        <v>7001855.78433704</v>
      </c>
      <c r="X872" s="21">
        <f ca="1">OFFSET(Assumptions!$B$6,X$1-1,0)*$E872</f>
        <v>0</v>
      </c>
      <c r="Y872" s="21">
        <f ca="1">OFFSET(Assumptions!$B$6,Y$1-1,0)*$E872</f>
        <v>0</v>
      </c>
      <c r="Z872" s="21">
        <f ca="1">OFFSET(Assumptions!$B$6,Z$1-1,0)*$E872</f>
        <v>28007423.13734816</v>
      </c>
      <c r="AA872" s="21">
        <f ca="1">OFFSET(Assumptions!$B$6,AA$1-1,0)*$E872</f>
        <v>28007423.13734816</v>
      </c>
      <c r="AB872" s="21">
        <f ca="1">OFFSET(Assumptions!$B$6,AB$1-1,0)*$E872</f>
        <v>51813732.804094091</v>
      </c>
      <c r="AC872" s="24">
        <f t="shared" si="191"/>
        <v>0</v>
      </c>
      <c r="AD872" s="24">
        <f t="shared" si="180"/>
        <v>0</v>
      </c>
      <c r="AE872" s="24">
        <f t="shared" si="180"/>
        <v>0</v>
      </c>
      <c r="AF872" s="24">
        <f t="shared" si="180"/>
        <v>0</v>
      </c>
      <c r="AG872" s="24">
        <f t="shared" si="179"/>
        <v>0</v>
      </c>
      <c r="AH872" s="24">
        <f t="shared" si="179"/>
        <v>0</v>
      </c>
      <c r="AI872" s="24">
        <f t="shared" si="179"/>
        <v>0</v>
      </c>
      <c r="AJ872" s="24">
        <f t="shared" si="189"/>
        <v>0</v>
      </c>
      <c r="AK872" s="26">
        <f t="shared" ca="1" si="190"/>
        <v>-2.0706481211807404E-3</v>
      </c>
      <c r="AL872" s="34">
        <f t="shared" ca="1" si="192"/>
        <v>0.40006037798655103</v>
      </c>
    </row>
    <row r="873" spans="1:38" x14ac:dyDescent="0.25">
      <c r="A873" s="4">
        <f t="shared" si="181"/>
        <v>8</v>
      </c>
      <c r="B873" s="4">
        <f t="shared" si="182"/>
        <v>2015</v>
      </c>
      <c r="C873" s="9">
        <v>42228</v>
      </c>
      <c r="D873" s="12">
        <f ca="1">(1+Returns!E873)*D872</f>
        <v>137434788.55223295</v>
      </c>
      <c r="E873" s="12">
        <f t="shared" ca="1" si="183"/>
        <v>140185533.19543141</v>
      </c>
      <c r="F873" s="12">
        <f t="shared" ca="1" si="184"/>
        <v>140150010.67122567</v>
      </c>
      <c r="G873" s="14">
        <f ca="1">G872*(1+Returns!G873)+AC873</f>
        <v>11338941.124189734</v>
      </c>
      <c r="H873" s="14">
        <f ca="1">H872*(1+Returns!H873)+AD873</f>
        <v>14016947.844983686</v>
      </c>
      <c r="I873" s="14">
        <f ca="1">I872*(1+Returns!I873)+AE873</f>
        <v>7009841.7618006142</v>
      </c>
      <c r="J873" s="14">
        <f ca="1">J872*(1+Returns!J873)+AF873</f>
        <v>0</v>
      </c>
      <c r="K873" s="14">
        <f ca="1">K872*(1+Returns!K873)+AG873</f>
        <v>0</v>
      </c>
      <c r="L873" s="14">
        <f ca="1">L872*(1+Returns!L873)+AH873</f>
        <v>28033346.804485757</v>
      </c>
      <c r="M873" s="14">
        <f ca="1">M872*(1+Returns!M873)+AI873</f>
        <v>28036088.042898834</v>
      </c>
      <c r="N873" s="14">
        <f ca="1">N872*(1+Returns!N873)+AJ873-R873-T873</f>
        <v>51750367.617072791</v>
      </c>
      <c r="O873" s="17">
        <f ca="1">(Assumptions!$B$16 / 252)*F872</f>
        <v>4444.6361205922431</v>
      </c>
      <c r="P873" s="17">
        <f t="shared" ca="1" si="185"/>
        <v>35522.52420572978</v>
      </c>
      <c r="Q873" s="16">
        <f t="shared" si="186"/>
        <v>0</v>
      </c>
      <c r="R873" s="17">
        <f t="shared" si="187"/>
        <v>0</v>
      </c>
      <c r="S873" s="19">
        <f t="shared" si="188"/>
        <v>0</v>
      </c>
      <c r="T873" s="20">
        <f ca="1">IF(AND(S873=1,F872&gt;D872),[1]Assumptions!$B$19*(F872-D872),0)</f>
        <v>0</v>
      </c>
      <c r="U873" s="21">
        <f ca="1">OFFSET(Assumptions!$B$6,U$1-1,0)*$E873</f>
        <v>11214842.655634513</v>
      </c>
      <c r="V873" s="21">
        <f ca="1">OFFSET(Assumptions!$B$6,V$1-1,0)*$E873</f>
        <v>14018553.319543142</v>
      </c>
      <c r="W873" s="21">
        <f ca="1">OFFSET(Assumptions!$B$6,W$1-1,0)*$E873</f>
        <v>7009276.6597715709</v>
      </c>
      <c r="X873" s="21">
        <f ca="1">OFFSET(Assumptions!$B$6,X$1-1,0)*$E873</f>
        <v>0</v>
      </c>
      <c r="Y873" s="21">
        <f ca="1">OFFSET(Assumptions!$B$6,Y$1-1,0)*$E873</f>
        <v>0</v>
      </c>
      <c r="Z873" s="21">
        <f ca="1">OFFSET(Assumptions!$B$6,Z$1-1,0)*$E873</f>
        <v>28037106.639086284</v>
      </c>
      <c r="AA873" s="21">
        <f ca="1">OFFSET(Assumptions!$B$6,AA$1-1,0)*$E873</f>
        <v>28037106.639086284</v>
      </c>
      <c r="AB873" s="21">
        <f ca="1">OFFSET(Assumptions!$B$6,AB$1-1,0)*$E873</f>
        <v>51868647.282309622</v>
      </c>
      <c r="AC873" s="24">
        <f t="shared" si="191"/>
        <v>0</v>
      </c>
      <c r="AD873" s="24">
        <f t="shared" si="180"/>
        <v>0</v>
      </c>
      <c r="AE873" s="24">
        <f t="shared" si="180"/>
        <v>0</v>
      </c>
      <c r="AF873" s="24">
        <f t="shared" si="180"/>
        <v>0</v>
      </c>
      <c r="AG873" s="24">
        <f t="shared" si="179"/>
        <v>0</v>
      </c>
      <c r="AH873" s="24">
        <f t="shared" si="179"/>
        <v>0</v>
      </c>
      <c r="AI873" s="24">
        <f t="shared" si="179"/>
        <v>0</v>
      </c>
      <c r="AJ873" s="24">
        <f t="shared" si="189"/>
        <v>0</v>
      </c>
      <c r="AK873" s="26">
        <f t="shared" ca="1" si="190"/>
        <v>1.0283333121465787E-3</v>
      </c>
      <c r="AL873" s="34">
        <f t="shared" ca="1" si="192"/>
        <v>0.40150010671225123</v>
      </c>
    </row>
    <row r="874" spans="1:38" x14ac:dyDescent="0.25">
      <c r="A874" s="4">
        <f t="shared" si="181"/>
        <v>8</v>
      </c>
      <c r="B874" s="4">
        <f t="shared" si="182"/>
        <v>2015</v>
      </c>
      <c r="C874" s="9">
        <v>42229</v>
      </c>
      <c r="D874" s="12">
        <f ca="1">(1+Returns!E874)*D873</f>
        <v>137506888.21665534</v>
      </c>
      <c r="E874" s="12">
        <f t="shared" ca="1" si="183"/>
        <v>140193304.5451462</v>
      </c>
      <c r="F874" s="12">
        <f t="shared" ca="1" si="184"/>
        <v>140153332.8142525</v>
      </c>
      <c r="G874" s="14">
        <f ca="1">G873*(1+Returns!G874)+AC874</f>
        <v>11276878.885440184</v>
      </c>
      <c r="H874" s="14">
        <f ca="1">H873*(1+Returns!H874)+AD874</f>
        <v>14024644.719112219</v>
      </c>
      <c r="I874" s="14">
        <f ca="1">I873*(1+Returns!I874)+AE874</f>
        <v>7013861.6557686254</v>
      </c>
      <c r="J874" s="14">
        <f ca="1">J873*(1+Returns!J874)+AF874</f>
        <v>0</v>
      </c>
      <c r="K874" s="14">
        <f ca="1">K873*(1+Returns!K874)+AG874</f>
        <v>0</v>
      </c>
      <c r="L874" s="14">
        <f ca="1">L873*(1+Returns!L874)+AH874</f>
        <v>28048671.75374246</v>
      </c>
      <c r="M874" s="14">
        <f ca="1">M873*(1+Returns!M874)+AI874</f>
        <v>28051756.59306255</v>
      </c>
      <c r="N874" s="14">
        <f ca="1">N873*(1+Returns!N874)+AJ874-R874-T874</f>
        <v>51777490.938020162</v>
      </c>
      <c r="O874" s="17">
        <f ca="1">(Assumptions!$B$16 / 252)*F873</f>
        <v>4449.2066879754175</v>
      </c>
      <c r="P874" s="17">
        <f t="shared" ca="1" si="185"/>
        <v>39971.7308937052</v>
      </c>
      <c r="Q874" s="16">
        <f t="shared" si="186"/>
        <v>0</v>
      </c>
      <c r="R874" s="17">
        <f t="shared" si="187"/>
        <v>0</v>
      </c>
      <c r="S874" s="19">
        <f t="shared" si="188"/>
        <v>0</v>
      </c>
      <c r="T874" s="20">
        <f ca="1">IF(AND(S874=1,F873&gt;D873),[1]Assumptions!$B$19*(F873-D873),0)</f>
        <v>0</v>
      </c>
      <c r="U874" s="21">
        <f ca="1">OFFSET(Assumptions!$B$6,U$1-1,0)*$E874</f>
        <v>11215464.363611696</v>
      </c>
      <c r="V874" s="21">
        <f ca="1">OFFSET(Assumptions!$B$6,V$1-1,0)*$E874</f>
        <v>14019330.454514621</v>
      </c>
      <c r="W874" s="21">
        <f ca="1">OFFSET(Assumptions!$B$6,W$1-1,0)*$E874</f>
        <v>7009665.2272573104</v>
      </c>
      <c r="X874" s="21">
        <f ca="1">OFFSET(Assumptions!$B$6,X$1-1,0)*$E874</f>
        <v>0</v>
      </c>
      <c r="Y874" s="21">
        <f ca="1">OFFSET(Assumptions!$B$6,Y$1-1,0)*$E874</f>
        <v>0</v>
      </c>
      <c r="Z874" s="21">
        <f ca="1">OFFSET(Assumptions!$B$6,Z$1-1,0)*$E874</f>
        <v>28038660.909029242</v>
      </c>
      <c r="AA874" s="21">
        <f ca="1">OFFSET(Assumptions!$B$6,AA$1-1,0)*$E874</f>
        <v>28038660.909029242</v>
      </c>
      <c r="AB874" s="21">
        <f ca="1">OFFSET(Assumptions!$B$6,AB$1-1,0)*$E874</f>
        <v>51871522.681704089</v>
      </c>
      <c r="AC874" s="24">
        <f t="shared" si="191"/>
        <v>0</v>
      </c>
      <c r="AD874" s="24">
        <f t="shared" si="180"/>
        <v>0</v>
      </c>
      <c r="AE874" s="24">
        <f t="shared" si="180"/>
        <v>0</v>
      </c>
      <c r="AF874" s="24">
        <f t="shared" si="180"/>
        <v>0</v>
      </c>
      <c r="AG874" s="24">
        <f t="shared" si="179"/>
        <v>0</v>
      </c>
      <c r="AH874" s="24">
        <f t="shared" si="179"/>
        <v>0</v>
      </c>
      <c r="AI874" s="24">
        <f t="shared" si="179"/>
        <v>0</v>
      </c>
      <c r="AJ874" s="24">
        <f t="shared" si="189"/>
        <v>0</v>
      </c>
      <c r="AK874" s="26">
        <f t="shared" ca="1" si="190"/>
        <v>2.3704193891305181E-5</v>
      </c>
      <c r="AL874" s="34">
        <f t="shared" ca="1" si="192"/>
        <v>0.40153332814251952</v>
      </c>
    </row>
    <row r="875" spans="1:38" x14ac:dyDescent="0.25">
      <c r="A875" s="4">
        <f t="shared" si="181"/>
        <v>8</v>
      </c>
      <c r="B875" s="4">
        <f t="shared" si="182"/>
        <v>2015</v>
      </c>
      <c r="C875" s="9">
        <v>42230</v>
      </c>
      <c r="D875" s="12">
        <f ca="1">(1+Returns!E875)*D874</f>
        <v>137579025.70528269</v>
      </c>
      <c r="E875" s="12">
        <f t="shared" ca="1" si="183"/>
        <v>140356669.35834429</v>
      </c>
      <c r="F875" s="12">
        <f t="shared" ca="1" si="184"/>
        <v>140312248.31529775</v>
      </c>
      <c r="G875" s="14">
        <f ca="1">G874*(1+Returns!G875)+AC875</f>
        <v>11370372.228267627</v>
      </c>
      <c r="H875" s="14">
        <f ca="1">H874*(1+Returns!H875)+AD875</f>
        <v>14032345.819686625</v>
      </c>
      <c r="I875" s="14">
        <f ca="1">I874*(1+Returns!I875)+AE875</f>
        <v>7017883.855002299</v>
      </c>
      <c r="J875" s="14">
        <f ca="1">J874*(1+Returns!J875)+AF875</f>
        <v>0</v>
      </c>
      <c r="K875" s="14">
        <f ca="1">K874*(1+Returns!K875)+AG875</f>
        <v>0</v>
      </c>
      <c r="L875" s="14">
        <f ca="1">L874*(1+Returns!L875)+AH875</f>
        <v>28064005.080667067</v>
      </c>
      <c r="M875" s="14">
        <f ca="1">M874*(1+Returns!M875)+AI875</f>
        <v>28067433.899920989</v>
      </c>
      <c r="N875" s="14">
        <f ca="1">N874*(1+Returns!N875)+AJ875-R875-T875</f>
        <v>51804628.474799678</v>
      </c>
      <c r="O875" s="17">
        <f ca="1">(Assumptions!$B$16 / 252)*F874</f>
        <v>4449.3121528334123</v>
      </c>
      <c r="P875" s="17">
        <f t="shared" ca="1" si="185"/>
        <v>44421.043046538616</v>
      </c>
      <c r="Q875" s="16">
        <f t="shared" si="186"/>
        <v>0</v>
      </c>
      <c r="R875" s="17">
        <f t="shared" si="187"/>
        <v>0</v>
      </c>
      <c r="S875" s="19">
        <f t="shared" si="188"/>
        <v>0</v>
      </c>
      <c r="T875" s="20">
        <f ca="1">IF(AND(S875=1,F874&gt;D874),[1]Assumptions!$B$19*(F874-D874),0)</f>
        <v>0</v>
      </c>
      <c r="U875" s="21">
        <f ca="1">OFFSET(Assumptions!$B$6,U$1-1,0)*$E875</f>
        <v>11228533.548667543</v>
      </c>
      <c r="V875" s="21">
        <f ca="1">OFFSET(Assumptions!$B$6,V$1-1,0)*$E875</f>
        <v>14035666.93583443</v>
      </c>
      <c r="W875" s="21">
        <f ca="1">OFFSET(Assumptions!$B$6,W$1-1,0)*$E875</f>
        <v>7017833.4679172151</v>
      </c>
      <c r="X875" s="21">
        <f ca="1">OFFSET(Assumptions!$B$6,X$1-1,0)*$E875</f>
        <v>0</v>
      </c>
      <c r="Y875" s="21">
        <f ca="1">OFFSET(Assumptions!$B$6,Y$1-1,0)*$E875</f>
        <v>0</v>
      </c>
      <c r="Z875" s="21">
        <f ca="1">OFFSET(Assumptions!$B$6,Z$1-1,0)*$E875</f>
        <v>28071333.87166886</v>
      </c>
      <c r="AA875" s="21">
        <f ca="1">OFFSET(Assumptions!$B$6,AA$1-1,0)*$E875</f>
        <v>28071333.87166886</v>
      </c>
      <c r="AB875" s="21">
        <f ca="1">OFFSET(Assumptions!$B$6,AB$1-1,0)*$E875</f>
        <v>51931967.662587382</v>
      </c>
      <c r="AC875" s="24">
        <f t="shared" si="191"/>
        <v>0</v>
      </c>
      <c r="AD875" s="24">
        <f t="shared" si="180"/>
        <v>0</v>
      </c>
      <c r="AE875" s="24">
        <f t="shared" si="180"/>
        <v>0</v>
      </c>
      <c r="AF875" s="24">
        <f t="shared" si="180"/>
        <v>0</v>
      </c>
      <c r="AG875" s="24">
        <f t="shared" si="179"/>
        <v>0</v>
      </c>
      <c r="AH875" s="24">
        <f t="shared" si="179"/>
        <v>0</v>
      </c>
      <c r="AI875" s="24">
        <f t="shared" si="179"/>
        <v>0</v>
      </c>
      <c r="AJ875" s="24">
        <f t="shared" si="189"/>
        <v>0</v>
      </c>
      <c r="AK875" s="26">
        <f t="shared" ca="1" si="190"/>
        <v>1.1338688695750054E-3</v>
      </c>
      <c r="AL875" s="34">
        <f t="shared" ca="1" si="192"/>
        <v>0.40312248315297228</v>
      </c>
    </row>
    <row r="876" spans="1:38" x14ac:dyDescent="0.25">
      <c r="A876" s="4">
        <f t="shared" si="181"/>
        <v>8</v>
      </c>
      <c r="B876" s="4">
        <f t="shared" si="182"/>
        <v>2015</v>
      </c>
      <c r="C876" s="9">
        <v>42233</v>
      </c>
      <c r="D876" s="12">
        <f ca="1">(1+Returns!E876)*D875</f>
        <v>137651201.03795794</v>
      </c>
      <c r="E876" s="12">
        <f t="shared" ca="1" si="183"/>
        <v>140371849.31082889</v>
      </c>
      <c r="F876" s="12">
        <f t="shared" ca="1" si="184"/>
        <v>140322973.91069299</v>
      </c>
      <c r="G876" s="14">
        <f ca="1">G875*(1+Returns!G876)+AC876</f>
        <v>11315642.807908064</v>
      </c>
      <c r="H876" s="14">
        <f ca="1">H875*(1+Returns!H876)+AD876</f>
        <v>14040051.149027694</v>
      </c>
      <c r="I876" s="14">
        <f ca="1">I875*(1+Returns!I876)+AE876</f>
        <v>7021908.3608236229</v>
      </c>
      <c r="J876" s="14">
        <f ca="1">J875*(1+Returns!J876)+AF876</f>
        <v>0</v>
      </c>
      <c r="K876" s="14">
        <f ca="1">K875*(1+Returns!K876)+AG876</f>
        <v>0</v>
      </c>
      <c r="L876" s="14">
        <f ca="1">L875*(1+Returns!L876)+AH876</f>
        <v>28079346.789839383</v>
      </c>
      <c r="M876" s="14">
        <f ca="1">M875*(1+Returns!M876)+AI876</f>
        <v>28083119.968368012</v>
      </c>
      <c r="N876" s="14">
        <f ca="1">N875*(1+Returns!N876)+AJ876-R876-T876</f>
        <v>51831780.234862112</v>
      </c>
      <c r="O876" s="17">
        <f ca="1">(Assumptions!$B$16 / 252)*F875</f>
        <v>4454.3570893745318</v>
      </c>
      <c r="P876" s="17">
        <f t="shared" ca="1" si="185"/>
        <v>48875.400135913151</v>
      </c>
      <c r="Q876" s="16">
        <f t="shared" si="186"/>
        <v>0</v>
      </c>
      <c r="R876" s="17">
        <f t="shared" si="187"/>
        <v>0</v>
      </c>
      <c r="S876" s="19">
        <f t="shared" si="188"/>
        <v>0</v>
      </c>
      <c r="T876" s="20">
        <f ca="1">IF(AND(S876=1,F875&gt;D875),[1]Assumptions!$B$19*(F875-D875),0)</f>
        <v>0</v>
      </c>
      <c r="U876" s="21">
        <f ca="1">OFFSET(Assumptions!$B$6,U$1-1,0)*$E876</f>
        <v>11229747.944866313</v>
      </c>
      <c r="V876" s="21">
        <f ca="1">OFFSET(Assumptions!$B$6,V$1-1,0)*$E876</f>
        <v>14037184.931082889</v>
      </c>
      <c r="W876" s="21">
        <f ca="1">OFFSET(Assumptions!$B$6,W$1-1,0)*$E876</f>
        <v>7018592.4655414447</v>
      </c>
      <c r="X876" s="21">
        <f ca="1">OFFSET(Assumptions!$B$6,X$1-1,0)*$E876</f>
        <v>0</v>
      </c>
      <c r="Y876" s="21">
        <f ca="1">OFFSET(Assumptions!$B$6,Y$1-1,0)*$E876</f>
        <v>0</v>
      </c>
      <c r="Z876" s="21">
        <f ca="1">OFFSET(Assumptions!$B$6,Z$1-1,0)*$E876</f>
        <v>28074369.862165779</v>
      </c>
      <c r="AA876" s="21">
        <f ca="1">OFFSET(Assumptions!$B$6,AA$1-1,0)*$E876</f>
        <v>28074369.862165779</v>
      </c>
      <c r="AB876" s="21">
        <f ca="1">OFFSET(Assumptions!$B$6,AB$1-1,0)*$E876</f>
        <v>51937584.245006688</v>
      </c>
      <c r="AC876" s="24">
        <f t="shared" si="191"/>
        <v>0</v>
      </c>
      <c r="AD876" s="24">
        <f t="shared" si="180"/>
        <v>0</v>
      </c>
      <c r="AE876" s="24">
        <f t="shared" si="180"/>
        <v>0</v>
      </c>
      <c r="AF876" s="24">
        <f t="shared" si="180"/>
        <v>0</v>
      </c>
      <c r="AG876" s="24">
        <f t="shared" si="180"/>
        <v>0</v>
      </c>
      <c r="AH876" s="24">
        <f t="shared" si="180"/>
        <v>0</v>
      </c>
      <c r="AI876" s="24">
        <f t="shared" si="180"/>
        <v>0</v>
      </c>
      <c r="AJ876" s="24">
        <f t="shared" si="189"/>
        <v>0</v>
      </c>
      <c r="AK876" s="26">
        <f t="shared" ca="1" si="190"/>
        <v>7.6440906079167092E-5</v>
      </c>
      <c r="AL876" s="34">
        <f t="shared" ca="1" si="192"/>
        <v>0.40322973910692461</v>
      </c>
    </row>
    <row r="877" spans="1:38" x14ac:dyDescent="0.25">
      <c r="A877" s="4">
        <f t="shared" si="181"/>
        <v>8</v>
      </c>
      <c r="B877" s="4">
        <f t="shared" si="182"/>
        <v>2015</v>
      </c>
      <c r="C877" s="9">
        <v>42234</v>
      </c>
      <c r="D877" s="12">
        <f ca="1">(1+Returns!E877)*D876</f>
        <v>137723414.23453447</v>
      </c>
      <c r="E877" s="12">
        <f t="shared" ca="1" si="183"/>
        <v>140451398.27364227</v>
      </c>
      <c r="F877" s="12">
        <f t="shared" ca="1" si="184"/>
        <v>140398068.17592189</v>
      </c>
      <c r="G877" s="14">
        <f ca="1">G876*(1+Returns!G877)+AC877</f>
        <v>11325244.474825354</v>
      </c>
      <c r="H877" s="14">
        <f ca="1">H876*(1+Returns!H877)+AD877</f>
        <v>14047760.709457492</v>
      </c>
      <c r="I877" s="14">
        <f ca="1">I876*(1+Returns!I877)+AE877</f>
        <v>7025935.1745553426</v>
      </c>
      <c r="J877" s="14">
        <f ca="1">J876*(1+Returns!J877)+AF877</f>
        <v>0</v>
      </c>
      <c r="K877" s="14">
        <f ca="1">K876*(1+Returns!K877)+AG877</f>
        <v>0</v>
      </c>
      <c r="L877" s="14">
        <f ca="1">L876*(1+Returns!L877)+AH877</f>
        <v>28094696.88584172</v>
      </c>
      <c r="M877" s="14">
        <f ca="1">M876*(1+Returns!M877)+AI877</f>
        <v>28098814.803300217</v>
      </c>
      <c r="N877" s="14">
        <f ca="1">N876*(1+Returns!N877)+AJ877-R877-T877</f>
        <v>51858946.225662149</v>
      </c>
      <c r="O877" s="17">
        <f ca="1">(Assumptions!$B$16 / 252)*F876</f>
        <v>4454.6975844664439</v>
      </c>
      <c r="P877" s="17">
        <f t="shared" ca="1" si="185"/>
        <v>53330.097720379592</v>
      </c>
      <c r="Q877" s="16">
        <f t="shared" si="186"/>
        <v>0</v>
      </c>
      <c r="R877" s="17">
        <f t="shared" si="187"/>
        <v>0</v>
      </c>
      <c r="S877" s="19">
        <f t="shared" si="188"/>
        <v>0</v>
      </c>
      <c r="T877" s="20">
        <f ca="1">IF(AND(S877=1,F876&gt;D876),[1]Assumptions!$B$19*(F876-D876),0)</f>
        <v>0</v>
      </c>
      <c r="U877" s="21">
        <f ca="1">OFFSET(Assumptions!$B$6,U$1-1,0)*$E877</f>
        <v>11236111.861891381</v>
      </c>
      <c r="V877" s="21">
        <f ca="1">OFFSET(Assumptions!$B$6,V$1-1,0)*$E877</f>
        <v>14045139.827364229</v>
      </c>
      <c r="W877" s="21">
        <f ca="1">OFFSET(Assumptions!$B$6,W$1-1,0)*$E877</f>
        <v>7022569.9136821143</v>
      </c>
      <c r="X877" s="21">
        <f ca="1">OFFSET(Assumptions!$B$6,X$1-1,0)*$E877</f>
        <v>0</v>
      </c>
      <c r="Y877" s="21">
        <f ca="1">OFFSET(Assumptions!$B$6,Y$1-1,0)*$E877</f>
        <v>0</v>
      </c>
      <c r="Z877" s="21">
        <f ca="1">OFFSET(Assumptions!$B$6,Z$1-1,0)*$E877</f>
        <v>28090279.654728457</v>
      </c>
      <c r="AA877" s="21">
        <f ca="1">OFFSET(Assumptions!$B$6,AA$1-1,0)*$E877</f>
        <v>28090279.654728457</v>
      </c>
      <c r="AB877" s="21">
        <f ca="1">OFFSET(Assumptions!$B$6,AB$1-1,0)*$E877</f>
        <v>51967017.361247636</v>
      </c>
      <c r="AC877" s="24">
        <f t="shared" si="191"/>
        <v>0</v>
      </c>
      <c r="AD877" s="24">
        <f t="shared" ref="AD877:AI940" si="193">IF($Q877=1,V876-H876,0)</f>
        <v>0</v>
      </c>
      <c r="AE877" s="24">
        <f t="shared" si="193"/>
        <v>0</v>
      </c>
      <c r="AF877" s="24">
        <f t="shared" si="193"/>
        <v>0</v>
      </c>
      <c r="AG877" s="24">
        <f t="shared" si="193"/>
        <v>0</v>
      </c>
      <c r="AH877" s="24">
        <f t="shared" si="193"/>
        <v>0</v>
      </c>
      <c r="AI877" s="24">
        <f t="shared" si="193"/>
        <v>0</v>
      </c>
      <c r="AJ877" s="24">
        <f t="shared" si="189"/>
        <v>0</v>
      </c>
      <c r="AK877" s="26">
        <f t="shared" ca="1" si="190"/>
        <v>5.3515303400497594E-4</v>
      </c>
      <c r="AL877" s="34">
        <f t="shared" ca="1" si="192"/>
        <v>0.40398068175921376</v>
      </c>
    </row>
    <row r="878" spans="1:38" x14ac:dyDescent="0.25">
      <c r="A878" s="4">
        <f t="shared" si="181"/>
        <v>8</v>
      </c>
      <c r="B878" s="4">
        <f t="shared" si="182"/>
        <v>2015</v>
      </c>
      <c r="C878" s="9">
        <v>42235</v>
      </c>
      <c r="D878" s="12">
        <f ca="1">(1+Returns!E878)*D877</f>
        <v>137795665.31487605</v>
      </c>
      <c r="E878" s="12">
        <f t="shared" ca="1" si="183"/>
        <v>140468660.59782848</v>
      </c>
      <c r="F878" s="12">
        <f t="shared" ca="1" si="184"/>
        <v>140410873.41857871</v>
      </c>
      <c r="G878" s="14">
        <f ca="1">G877*(1+Returns!G878)+AC878</f>
        <v>11272521.559473945</v>
      </c>
      <c r="H878" s="14">
        <f ca="1">H877*(1+Returns!H878)+AD878</f>
        <v>14055474.503299363</v>
      </c>
      <c r="I878" s="14">
        <f ca="1">I877*(1+Returns!I878)+AE878</f>
        <v>7029964.2975209625</v>
      </c>
      <c r="J878" s="14">
        <f ca="1">J877*(1+Returns!J878)+AF878</f>
        <v>0</v>
      </c>
      <c r="K878" s="14">
        <f ca="1">K877*(1+Returns!K878)+AG878</f>
        <v>0</v>
      </c>
      <c r="L878" s="14">
        <f ca="1">L877*(1+Returns!L878)+AH878</f>
        <v>28110055.373258896</v>
      </c>
      <c r="M878" s="14">
        <f ca="1">M877*(1+Returns!M878)+AI878</f>
        <v>28114518.409616932</v>
      </c>
      <c r="N878" s="14">
        <f ca="1">N877*(1+Returns!N878)+AJ878-R878-T878</f>
        <v>51886126.454658382</v>
      </c>
      <c r="O878" s="17">
        <f ca="1">(Assumptions!$B$16 / 252)*F877</f>
        <v>4457.0815293943451</v>
      </c>
      <c r="P878" s="17">
        <f t="shared" ca="1" si="185"/>
        <v>57787.179249773937</v>
      </c>
      <c r="Q878" s="16">
        <f t="shared" si="186"/>
        <v>0</v>
      </c>
      <c r="R878" s="17">
        <f t="shared" si="187"/>
        <v>0</v>
      </c>
      <c r="S878" s="19">
        <f t="shared" si="188"/>
        <v>0</v>
      </c>
      <c r="T878" s="20">
        <f ca="1">IF(AND(S878=1,F877&gt;D877),[1]Assumptions!$B$19*(F877-D877),0)</f>
        <v>0</v>
      </c>
      <c r="U878" s="21">
        <f ca="1">OFFSET(Assumptions!$B$6,U$1-1,0)*$E878</f>
        <v>11237492.847826278</v>
      </c>
      <c r="V878" s="21">
        <f ca="1">OFFSET(Assumptions!$B$6,V$1-1,0)*$E878</f>
        <v>14046866.059782848</v>
      </c>
      <c r="W878" s="21">
        <f ca="1">OFFSET(Assumptions!$B$6,W$1-1,0)*$E878</f>
        <v>7023433.0298914239</v>
      </c>
      <c r="X878" s="21">
        <f ca="1">OFFSET(Assumptions!$B$6,X$1-1,0)*$E878</f>
        <v>0</v>
      </c>
      <c r="Y878" s="21">
        <f ca="1">OFFSET(Assumptions!$B$6,Y$1-1,0)*$E878</f>
        <v>0</v>
      </c>
      <c r="Z878" s="21">
        <f ca="1">OFFSET(Assumptions!$B$6,Z$1-1,0)*$E878</f>
        <v>28093732.119565696</v>
      </c>
      <c r="AA878" s="21">
        <f ca="1">OFFSET(Assumptions!$B$6,AA$1-1,0)*$E878</f>
        <v>28093732.119565696</v>
      </c>
      <c r="AB878" s="21">
        <f ca="1">OFFSET(Assumptions!$B$6,AB$1-1,0)*$E878</f>
        <v>51973404.421196535</v>
      </c>
      <c r="AC878" s="24">
        <f t="shared" si="191"/>
        <v>0</v>
      </c>
      <c r="AD878" s="24">
        <f t="shared" si="193"/>
        <v>0</v>
      </c>
      <c r="AE878" s="24">
        <f t="shared" si="193"/>
        <v>0</v>
      </c>
      <c r="AF878" s="24">
        <f t="shared" si="193"/>
        <v>0</v>
      </c>
      <c r="AG878" s="24">
        <f t="shared" si="193"/>
        <v>0</v>
      </c>
      <c r="AH878" s="24">
        <f t="shared" si="193"/>
        <v>0</v>
      </c>
      <c r="AI878" s="24">
        <f t="shared" si="193"/>
        <v>0</v>
      </c>
      <c r="AJ878" s="24">
        <f t="shared" si="189"/>
        <v>0</v>
      </c>
      <c r="AK878" s="26">
        <f t="shared" ca="1" si="190"/>
        <v>9.1206686980704887E-5</v>
      </c>
      <c r="AL878" s="34">
        <f t="shared" ca="1" si="192"/>
        <v>0.40410873418578186</v>
      </c>
    </row>
    <row r="879" spans="1:38" x14ac:dyDescent="0.25">
      <c r="A879" s="4">
        <f t="shared" si="181"/>
        <v>8</v>
      </c>
      <c r="B879" s="4">
        <f t="shared" si="182"/>
        <v>2015</v>
      </c>
      <c r="C879" s="9">
        <v>42236</v>
      </c>
      <c r="D879" s="12">
        <f ca="1">(1+Returns!E879)*D878</f>
        <v>137867954.29885688</v>
      </c>
      <c r="E879" s="12">
        <f t="shared" ca="1" si="183"/>
        <v>140700433.64430332</v>
      </c>
      <c r="F879" s="12">
        <f t="shared" ca="1" si="184"/>
        <v>140638188.97700852</v>
      </c>
      <c r="G879" s="14">
        <f ca="1">G878*(1+Returns!G879)+AC879</f>
        <v>11434271.402168883</v>
      </c>
      <c r="H879" s="14">
        <f ca="1">H878*(1+Returns!H879)+AD879</f>
        <v>14063192.532877922</v>
      </c>
      <c r="I879" s="14">
        <f ca="1">I878*(1+Returns!I879)+AE879</f>
        <v>7033995.731044746</v>
      </c>
      <c r="J879" s="14">
        <f ca="1">J878*(1+Returns!J879)+AF879</f>
        <v>0</v>
      </c>
      <c r="K879" s="14">
        <f ca="1">K878*(1+Returns!K879)+AG879</f>
        <v>0</v>
      </c>
      <c r="L879" s="14">
        <f ca="1">L878*(1+Returns!L879)+AH879</f>
        <v>28125422.256678231</v>
      </c>
      <c r="M879" s="14">
        <f ca="1">M878*(1+Returns!M879)+AI879</f>
        <v>28130230.792220231</v>
      </c>
      <c r="N879" s="14">
        <f ca="1">N878*(1+Returns!N879)+AJ879-R879-T879</f>
        <v>51913320.929313309</v>
      </c>
      <c r="O879" s="17">
        <f ca="1">(Assumptions!$B$16 / 252)*F878</f>
        <v>4457.4880450342444</v>
      </c>
      <c r="P879" s="17">
        <f t="shared" ca="1" si="185"/>
        <v>62244.667294808183</v>
      </c>
      <c r="Q879" s="16">
        <f t="shared" si="186"/>
        <v>0</v>
      </c>
      <c r="R879" s="17">
        <f t="shared" si="187"/>
        <v>0</v>
      </c>
      <c r="S879" s="19">
        <f t="shared" si="188"/>
        <v>0</v>
      </c>
      <c r="T879" s="20">
        <f ca="1">IF(AND(S879=1,F878&gt;D878),[1]Assumptions!$B$19*(F878-D878),0)</f>
        <v>0</v>
      </c>
      <c r="U879" s="21">
        <f ca="1">OFFSET(Assumptions!$B$6,U$1-1,0)*$E879</f>
        <v>11256034.691544266</v>
      </c>
      <c r="V879" s="21">
        <f ca="1">OFFSET(Assumptions!$B$6,V$1-1,0)*$E879</f>
        <v>14070043.364430333</v>
      </c>
      <c r="W879" s="21">
        <f ca="1">OFFSET(Assumptions!$B$6,W$1-1,0)*$E879</f>
        <v>7035021.6822151663</v>
      </c>
      <c r="X879" s="21">
        <f ca="1">OFFSET(Assumptions!$B$6,X$1-1,0)*$E879</f>
        <v>0</v>
      </c>
      <c r="Y879" s="21">
        <f ca="1">OFFSET(Assumptions!$B$6,Y$1-1,0)*$E879</f>
        <v>0</v>
      </c>
      <c r="Z879" s="21">
        <f ca="1">OFFSET(Assumptions!$B$6,Z$1-1,0)*$E879</f>
        <v>28140086.728860665</v>
      </c>
      <c r="AA879" s="21">
        <f ca="1">OFFSET(Assumptions!$B$6,AA$1-1,0)*$E879</f>
        <v>28140086.728860665</v>
      </c>
      <c r="AB879" s="21">
        <f ca="1">OFFSET(Assumptions!$B$6,AB$1-1,0)*$E879</f>
        <v>52059160.448392227</v>
      </c>
      <c r="AC879" s="24">
        <f t="shared" si="191"/>
        <v>0</v>
      </c>
      <c r="AD879" s="24">
        <f t="shared" si="193"/>
        <v>0</v>
      </c>
      <c r="AE879" s="24">
        <f t="shared" si="193"/>
        <v>0</v>
      </c>
      <c r="AF879" s="24">
        <f t="shared" si="193"/>
        <v>0</v>
      </c>
      <c r="AG879" s="24">
        <f t="shared" si="193"/>
        <v>0</v>
      </c>
      <c r="AH879" s="24">
        <f t="shared" si="193"/>
        <v>0</v>
      </c>
      <c r="AI879" s="24">
        <f t="shared" si="193"/>
        <v>0</v>
      </c>
      <c r="AJ879" s="24">
        <f t="shared" si="189"/>
        <v>0</v>
      </c>
      <c r="AK879" s="26">
        <f t="shared" ca="1" si="190"/>
        <v>1.6189313042171971E-3</v>
      </c>
      <c r="AL879" s="34">
        <f t="shared" ca="1" si="192"/>
        <v>0.40638188977007994</v>
      </c>
    </row>
    <row r="880" spans="1:38" x14ac:dyDescent="0.25">
      <c r="A880" s="4">
        <f t="shared" si="181"/>
        <v>8</v>
      </c>
      <c r="B880" s="4">
        <f t="shared" si="182"/>
        <v>2015</v>
      </c>
      <c r="C880" s="9">
        <v>42237</v>
      </c>
      <c r="D880" s="12">
        <f ca="1">(1+Returns!E880)*D879</f>
        <v>137940281.20636162</v>
      </c>
      <c r="E880" s="12">
        <f t="shared" ca="1" si="183"/>
        <v>140756716.48184621</v>
      </c>
      <c r="F880" s="12">
        <f t="shared" ca="1" si="184"/>
        <v>140690007.11013943</v>
      </c>
      <c r="G880" s="14">
        <f ca="1">G879*(1+Returns!G880)+AC880</f>
        <v>11420493.051077601</v>
      </c>
      <c r="H880" s="14">
        <f ca="1">H879*(1+Returns!H880)+AD880</f>
        <v>14070914.800519064</v>
      </c>
      <c r="I880" s="14">
        <f ca="1">I879*(1+Returns!I880)+AE880</f>
        <v>7038029.4764517145</v>
      </c>
      <c r="J880" s="14">
        <f ca="1">J879*(1+Returns!J880)+AF880</f>
        <v>0</v>
      </c>
      <c r="K880" s="14">
        <f ca="1">K879*(1+Returns!K880)+AG880</f>
        <v>0</v>
      </c>
      <c r="L880" s="14">
        <f ca="1">L879*(1+Returns!L880)+AH880</f>
        <v>28140797.540689558</v>
      </c>
      <c r="M880" s="14">
        <f ca="1">M879*(1+Returns!M880)+AI880</f>
        <v>28145951.956014924</v>
      </c>
      <c r="N880" s="14">
        <f ca="1">N879*(1+Returns!N880)+AJ880-R880-T880</f>
        <v>51940529.657093346</v>
      </c>
      <c r="O880" s="17">
        <f ca="1">(Assumptions!$B$16 / 252)*F879</f>
        <v>4464.7044119685243</v>
      </c>
      <c r="P880" s="17">
        <f t="shared" ca="1" si="185"/>
        <v>66709.371706776714</v>
      </c>
      <c r="Q880" s="16">
        <f t="shared" si="186"/>
        <v>0</v>
      </c>
      <c r="R880" s="17">
        <f t="shared" si="187"/>
        <v>0</v>
      </c>
      <c r="S880" s="19">
        <f t="shared" si="188"/>
        <v>0</v>
      </c>
      <c r="T880" s="20">
        <f ca="1">IF(AND(S880=1,F879&gt;D879),[1]Assumptions!$B$19*(F879-D879),0)</f>
        <v>0</v>
      </c>
      <c r="U880" s="21">
        <f ca="1">OFFSET(Assumptions!$B$6,U$1-1,0)*$E880</f>
        <v>11260537.318547698</v>
      </c>
      <c r="V880" s="21">
        <f ca="1">OFFSET(Assumptions!$B$6,V$1-1,0)*$E880</f>
        <v>14075671.648184622</v>
      </c>
      <c r="W880" s="21">
        <f ca="1">OFFSET(Assumptions!$B$6,W$1-1,0)*$E880</f>
        <v>7037835.8240923109</v>
      </c>
      <c r="X880" s="21">
        <f ca="1">OFFSET(Assumptions!$B$6,X$1-1,0)*$E880</f>
        <v>0</v>
      </c>
      <c r="Y880" s="21">
        <f ca="1">OFFSET(Assumptions!$B$6,Y$1-1,0)*$E880</f>
        <v>0</v>
      </c>
      <c r="Z880" s="21">
        <f ca="1">OFFSET(Assumptions!$B$6,Z$1-1,0)*$E880</f>
        <v>28151343.296369243</v>
      </c>
      <c r="AA880" s="21">
        <f ca="1">OFFSET(Assumptions!$B$6,AA$1-1,0)*$E880</f>
        <v>28151343.296369243</v>
      </c>
      <c r="AB880" s="21">
        <f ca="1">OFFSET(Assumptions!$B$6,AB$1-1,0)*$E880</f>
        <v>52079985.098283097</v>
      </c>
      <c r="AC880" s="24">
        <f t="shared" si="191"/>
        <v>0</v>
      </c>
      <c r="AD880" s="24">
        <f t="shared" si="193"/>
        <v>0</v>
      </c>
      <c r="AE880" s="24">
        <f t="shared" si="193"/>
        <v>0</v>
      </c>
      <c r="AF880" s="24">
        <f t="shared" si="193"/>
        <v>0</v>
      </c>
      <c r="AG880" s="24">
        <f t="shared" si="193"/>
        <v>0</v>
      </c>
      <c r="AH880" s="24">
        <f t="shared" si="193"/>
        <v>0</v>
      </c>
      <c r="AI880" s="24">
        <f t="shared" si="193"/>
        <v>0</v>
      </c>
      <c r="AJ880" s="24">
        <f t="shared" si="189"/>
        <v>0</v>
      </c>
      <c r="AK880" s="26">
        <f t="shared" ca="1" si="190"/>
        <v>3.6844994597728942E-4</v>
      </c>
      <c r="AL880" s="34">
        <f t="shared" ca="1" si="192"/>
        <v>0.40690007110138926</v>
      </c>
    </row>
    <row r="881" spans="1:38" x14ac:dyDescent="0.25">
      <c r="A881" s="4">
        <f t="shared" si="181"/>
        <v>8</v>
      </c>
      <c r="B881" s="4">
        <f t="shared" si="182"/>
        <v>2015</v>
      </c>
      <c r="C881" s="9">
        <v>42240</v>
      </c>
      <c r="D881" s="12">
        <f ca="1">(1+Returns!E881)*D880</f>
        <v>138012646.05728531</v>
      </c>
      <c r="E881" s="12">
        <f t="shared" ca="1" si="183"/>
        <v>140700635.27523267</v>
      </c>
      <c r="F881" s="12">
        <f t="shared" ca="1" si="184"/>
        <v>140629459.55409384</v>
      </c>
      <c r="G881" s="14">
        <f ca="1">G880*(1+Returns!G881)+AC881</f>
        <v>11294312.650352485</v>
      </c>
      <c r="H881" s="14">
        <f ca="1">H880*(1+Returns!H881)+AD881</f>
        <v>14078641.308549961</v>
      </c>
      <c r="I881" s="14">
        <f ca="1">I880*(1+Returns!I881)+AE881</f>
        <v>7042065.5350676514</v>
      </c>
      <c r="J881" s="14">
        <f ca="1">J880*(1+Returns!J881)+AF881</f>
        <v>0</v>
      </c>
      <c r="K881" s="14">
        <f ca="1">K880*(1+Returns!K881)+AG881</f>
        <v>0</v>
      </c>
      <c r="L881" s="14">
        <f ca="1">L880*(1+Returns!L881)+AH881</f>
        <v>28156181.229885213</v>
      </c>
      <c r="M881" s="14">
        <f ca="1">M880*(1+Returns!M881)+AI881</f>
        <v>28161681.905908559</v>
      </c>
      <c r="N881" s="14">
        <f ca="1">N880*(1+Returns!N881)+AJ881-R881-T881</f>
        <v>51967752.645468816</v>
      </c>
      <c r="O881" s="17">
        <f ca="1">(Assumptions!$B$16 / 252)*F880</f>
        <v>4466.3494320679183</v>
      </c>
      <c r="P881" s="17">
        <f t="shared" ca="1" si="185"/>
        <v>71175.72113884463</v>
      </c>
      <c r="Q881" s="16">
        <f t="shared" si="186"/>
        <v>0</v>
      </c>
      <c r="R881" s="17">
        <f t="shared" si="187"/>
        <v>0</v>
      </c>
      <c r="S881" s="19">
        <f t="shared" si="188"/>
        <v>0</v>
      </c>
      <c r="T881" s="20">
        <f ca="1">IF(AND(S881=1,F880&gt;D880),[1]Assumptions!$B$19*(F880-D880),0)</f>
        <v>0</v>
      </c>
      <c r="U881" s="21">
        <f ca="1">OFFSET(Assumptions!$B$6,U$1-1,0)*$E881</f>
        <v>11256050.822018614</v>
      </c>
      <c r="V881" s="21">
        <f ca="1">OFFSET(Assumptions!$B$6,V$1-1,0)*$E881</f>
        <v>14070063.527523268</v>
      </c>
      <c r="W881" s="21">
        <f ca="1">OFFSET(Assumptions!$B$6,W$1-1,0)*$E881</f>
        <v>7035031.763761634</v>
      </c>
      <c r="X881" s="21">
        <f ca="1">OFFSET(Assumptions!$B$6,X$1-1,0)*$E881</f>
        <v>0</v>
      </c>
      <c r="Y881" s="21">
        <f ca="1">OFFSET(Assumptions!$B$6,Y$1-1,0)*$E881</f>
        <v>0</v>
      </c>
      <c r="Z881" s="21">
        <f ca="1">OFFSET(Assumptions!$B$6,Z$1-1,0)*$E881</f>
        <v>28140127.055046536</v>
      </c>
      <c r="AA881" s="21">
        <f ca="1">OFFSET(Assumptions!$B$6,AA$1-1,0)*$E881</f>
        <v>28140127.055046536</v>
      </c>
      <c r="AB881" s="21">
        <f ca="1">OFFSET(Assumptions!$B$6,AB$1-1,0)*$E881</f>
        <v>52059235.051836088</v>
      </c>
      <c r="AC881" s="24">
        <f t="shared" si="191"/>
        <v>0</v>
      </c>
      <c r="AD881" s="24">
        <f t="shared" si="193"/>
        <v>0</v>
      </c>
      <c r="AE881" s="24">
        <f t="shared" si="193"/>
        <v>0</v>
      </c>
      <c r="AF881" s="24">
        <f t="shared" si="193"/>
        <v>0</v>
      </c>
      <c r="AG881" s="24">
        <f t="shared" si="193"/>
        <v>0</v>
      </c>
      <c r="AH881" s="24">
        <f t="shared" si="193"/>
        <v>0</v>
      </c>
      <c r="AI881" s="24">
        <f t="shared" si="193"/>
        <v>0</v>
      </c>
      <c r="AJ881" s="24">
        <f t="shared" si="189"/>
        <v>0</v>
      </c>
      <c r="AK881" s="26">
        <f t="shared" ca="1" si="190"/>
        <v>-4.3036145415920046E-4</v>
      </c>
      <c r="AL881" s="34">
        <f t="shared" ca="1" si="192"/>
        <v>0.40629459554093339</v>
      </c>
    </row>
    <row r="882" spans="1:38" x14ac:dyDescent="0.25">
      <c r="A882" s="4">
        <f t="shared" si="181"/>
        <v>8</v>
      </c>
      <c r="B882" s="4">
        <f t="shared" si="182"/>
        <v>2015</v>
      </c>
      <c r="C882" s="9">
        <v>42241</v>
      </c>
      <c r="D882" s="12">
        <f ca="1">(1+Returns!E882)*D881</f>
        <v>138085048.87153342</v>
      </c>
      <c r="E882" s="12">
        <f t="shared" ca="1" si="183"/>
        <v>141066130.02077594</v>
      </c>
      <c r="F882" s="12">
        <f t="shared" ca="1" si="184"/>
        <v>140990489.87234968</v>
      </c>
      <c r="G882" s="14">
        <f ca="1">G881*(1+Returns!G882)+AC882</f>
        <v>11589670.175672336</v>
      </c>
      <c r="H882" s="14">
        <f ca="1">H881*(1+Returns!H882)+AD882</f>
        <v>14086372.059299059</v>
      </c>
      <c r="I882" s="14">
        <f ca="1">I881*(1+Returns!I882)+AE882</f>
        <v>7046103.9082191</v>
      </c>
      <c r="J882" s="14">
        <f ca="1">J881*(1+Returns!J882)+AF882</f>
        <v>0</v>
      </c>
      <c r="K882" s="14">
        <f ca="1">K881*(1+Returns!K882)+AG882</f>
        <v>0</v>
      </c>
      <c r="L882" s="14">
        <f ca="1">L881*(1+Returns!L882)+AH882</f>
        <v>28171573.328860048</v>
      </c>
      <c r="M882" s="14">
        <f ca="1">M881*(1+Returns!M882)+AI882</f>
        <v>28177420.646811433</v>
      </c>
      <c r="N882" s="14">
        <f ca="1">N881*(1+Returns!N882)+AJ882-R882-T882</f>
        <v>51994989.901913963</v>
      </c>
      <c r="O882" s="17">
        <f ca="1">(Assumptions!$B$16 / 252)*F881</f>
        <v>4464.4272874315502</v>
      </c>
      <c r="P882" s="17">
        <f t="shared" ca="1" si="185"/>
        <v>75640.148426276181</v>
      </c>
      <c r="Q882" s="16">
        <f t="shared" si="186"/>
        <v>0</v>
      </c>
      <c r="R882" s="17">
        <f t="shared" si="187"/>
        <v>0</v>
      </c>
      <c r="S882" s="19">
        <f t="shared" si="188"/>
        <v>0</v>
      </c>
      <c r="T882" s="20">
        <f ca="1">IF(AND(S882=1,F881&gt;D881),[1]Assumptions!$B$19*(F881-D881),0)</f>
        <v>0</v>
      </c>
      <c r="U882" s="21">
        <f ca="1">OFFSET(Assumptions!$B$6,U$1-1,0)*$E882</f>
        <v>11285290.401662076</v>
      </c>
      <c r="V882" s="21">
        <f ca="1">OFFSET(Assumptions!$B$6,V$1-1,0)*$E882</f>
        <v>14106613.002077594</v>
      </c>
      <c r="W882" s="21">
        <f ca="1">OFFSET(Assumptions!$B$6,W$1-1,0)*$E882</f>
        <v>7053306.5010387972</v>
      </c>
      <c r="X882" s="21">
        <f ca="1">OFFSET(Assumptions!$B$6,X$1-1,0)*$E882</f>
        <v>0</v>
      </c>
      <c r="Y882" s="21">
        <f ca="1">OFFSET(Assumptions!$B$6,Y$1-1,0)*$E882</f>
        <v>0</v>
      </c>
      <c r="Z882" s="21">
        <f ca="1">OFFSET(Assumptions!$B$6,Z$1-1,0)*$E882</f>
        <v>28213226.004155189</v>
      </c>
      <c r="AA882" s="21">
        <f ca="1">OFFSET(Assumptions!$B$6,AA$1-1,0)*$E882</f>
        <v>28213226.004155189</v>
      </c>
      <c r="AB882" s="21">
        <f ca="1">OFFSET(Assumptions!$B$6,AB$1-1,0)*$E882</f>
        <v>52194468.107687101</v>
      </c>
      <c r="AC882" s="24">
        <f t="shared" si="191"/>
        <v>0</v>
      </c>
      <c r="AD882" s="24">
        <f t="shared" si="193"/>
        <v>0</v>
      </c>
      <c r="AE882" s="24">
        <f t="shared" si="193"/>
        <v>0</v>
      </c>
      <c r="AF882" s="24">
        <f t="shared" si="193"/>
        <v>0</v>
      </c>
      <c r="AG882" s="24">
        <f t="shared" si="193"/>
        <v>0</v>
      </c>
      <c r="AH882" s="24">
        <f t="shared" si="193"/>
        <v>0</v>
      </c>
      <c r="AI882" s="24">
        <f t="shared" si="193"/>
        <v>0</v>
      </c>
      <c r="AJ882" s="24">
        <f t="shared" si="189"/>
        <v>0</v>
      </c>
      <c r="AK882" s="26">
        <f t="shared" ca="1" si="190"/>
        <v>2.5672452941267743E-3</v>
      </c>
      <c r="AL882" s="34">
        <f t="shared" ca="1" si="192"/>
        <v>0.40990489872349167</v>
      </c>
    </row>
    <row r="883" spans="1:38" x14ac:dyDescent="0.25">
      <c r="A883" s="4">
        <f t="shared" si="181"/>
        <v>8</v>
      </c>
      <c r="B883" s="4">
        <f t="shared" si="182"/>
        <v>2015</v>
      </c>
      <c r="C883" s="9">
        <v>42242</v>
      </c>
      <c r="D883" s="12">
        <f ca="1">(1+Returns!E883)*D882</f>
        <v>138157489.66902193</v>
      </c>
      <c r="E883" s="12">
        <f t="shared" ca="1" si="183"/>
        <v>141246130.4217931</v>
      </c>
      <c r="F883" s="12">
        <f t="shared" ca="1" si="184"/>
        <v>141166014.38479945</v>
      </c>
      <c r="G883" s="14">
        <f ca="1">G882*(1+Returns!G883)+AC883</f>
        <v>11699495.309708707</v>
      </c>
      <c r="H883" s="14">
        <f ca="1">H882*(1+Returns!H883)+AD883</f>
        <v>14094107.055096088</v>
      </c>
      <c r="I883" s="14">
        <f ca="1">I882*(1+Returns!I883)+AE883</f>
        <v>7050144.5972333625</v>
      </c>
      <c r="J883" s="14">
        <f ca="1">J882*(1+Returns!J883)+AF883</f>
        <v>0</v>
      </c>
      <c r="K883" s="14">
        <f ca="1">K882*(1+Returns!K883)+AG883</f>
        <v>0</v>
      </c>
      <c r="L883" s="14">
        <f ca="1">L882*(1+Returns!L883)+AH883</f>
        <v>28186973.842211425</v>
      </c>
      <c r="M883" s="14">
        <f ca="1">M882*(1+Returns!M883)+AI883</f>
        <v>28193168.183636583</v>
      </c>
      <c r="N883" s="14">
        <f ca="1">N882*(1+Returns!N883)+AJ883-R883-T883</f>
        <v>52022241.433906943</v>
      </c>
      <c r="O883" s="17">
        <f ca="1">(Assumptions!$B$16 / 252)*F882</f>
        <v>4475.8885673761797</v>
      </c>
      <c r="P883" s="17">
        <f t="shared" ca="1" si="185"/>
        <v>80116.036993652364</v>
      </c>
      <c r="Q883" s="16">
        <f t="shared" si="186"/>
        <v>0</v>
      </c>
      <c r="R883" s="17">
        <f t="shared" si="187"/>
        <v>0</v>
      </c>
      <c r="S883" s="19">
        <f t="shared" si="188"/>
        <v>0</v>
      </c>
      <c r="T883" s="20">
        <f ca="1">IF(AND(S883=1,F882&gt;D882),[1]Assumptions!$B$19*(F882-D882),0)</f>
        <v>0</v>
      </c>
      <c r="U883" s="21">
        <f ca="1">OFFSET(Assumptions!$B$6,U$1-1,0)*$E883</f>
        <v>11299690.433743449</v>
      </c>
      <c r="V883" s="21">
        <f ca="1">OFFSET(Assumptions!$B$6,V$1-1,0)*$E883</f>
        <v>14124613.042179311</v>
      </c>
      <c r="W883" s="21">
        <f ca="1">OFFSET(Assumptions!$B$6,W$1-1,0)*$E883</f>
        <v>7062306.5210896553</v>
      </c>
      <c r="X883" s="21">
        <f ca="1">OFFSET(Assumptions!$B$6,X$1-1,0)*$E883</f>
        <v>0</v>
      </c>
      <c r="Y883" s="21">
        <f ca="1">OFFSET(Assumptions!$B$6,Y$1-1,0)*$E883</f>
        <v>0</v>
      </c>
      <c r="Z883" s="21">
        <f ca="1">OFFSET(Assumptions!$B$6,Z$1-1,0)*$E883</f>
        <v>28249226.084358621</v>
      </c>
      <c r="AA883" s="21">
        <f ca="1">OFFSET(Assumptions!$B$6,AA$1-1,0)*$E883</f>
        <v>28249226.084358621</v>
      </c>
      <c r="AB883" s="21">
        <f ca="1">OFFSET(Assumptions!$B$6,AB$1-1,0)*$E883</f>
        <v>52261068.256063446</v>
      </c>
      <c r="AC883" s="24">
        <f t="shared" si="191"/>
        <v>0</v>
      </c>
      <c r="AD883" s="24">
        <f t="shared" si="193"/>
        <v>0</v>
      </c>
      <c r="AE883" s="24">
        <f t="shared" si="193"/>
        <v>0</v>
      </c>
      <c r="AF883" s="24">
        <f t="shared" si="193"/>
        <v>0</v>
      </c>
      <c r="AG883" s="24">
        <f t="shared" si="193"/>
        <v>0</v>
      </c>
      <c r="AH883" s="24">
        <f t="shared" si="193"/>
        <v>0</v>
      </c>
      <c r="AI883" s="24">
        <f t="shared" si="193"/>
        <v>0</v>
      </c>
      <c r="AJ883" s="24">
        <f t="shared" si="189"/>
        <v>0</v>
      </c>
      <c r="AK883" s="26">
        <f t="shared" ca="1" si="190"/>
        <v>1.2449386664923345E-3</v>
      </c>
      <c r="AL883" s="34">
        <f t="shared" ca="1" si="192"/>
        <v>0.41166014384798943</v>
      </c>
    </row>
    <row r="884" spans="1:38" x14ac:dyDescent="0.25">
      <c r="A884" s="4">
        <f t="shared" si="181"/>
        <v>8</v>
      </c>
      <c r="B884" s="4">
        <f t="shared" si="182"/>
        <v>2015</v>
      </c>
      <c r="C884" s="9">
        <v>42243</v>
      </c>
      <c r="D884" s="12">
        <f ca="1">(1+Returns!E884)*D883</f>
        <v>138229968.46967721</v>
      </c>
      <c r="E884" s="12">
        <f t="shared" ca="1" si="183"/>
        <v>141322877.32957307</v>
      </c>
      <c r="F884" s="12">
        <f t="shared" ca="1" si="184"/>
        <v>141238279.83180529</v>
      </c>
      <c r="G884" s="14">
        <f ca="1">G883*(1+Returns!G884)+AC884</f>
        <v>11706028.883093659</v>
      </c>
      <c r="H884" s="14">
        <f ca="1">H883*(1+Returns!H884)+AD884</f>
        <v>14101846.298272053</v>
      </c>
      <c r="I884" s="14">
        <f ca="1">I883*(1+Returns!I884)+AE884</f>
        <v>7054187.603438505</v>
      </c>
      <c r="J884" s="14">
        <f ca="1">J883*(1+Returns!J884)+AF884</f>
        <v>0</v>
      </c>
      <c r="K884" s="14">
        <f ca="1">K883*(1+Returns!K884)+AG884</f>
        <v>0</v>
      </c>
      <c r="L884" s="14">
        <f ca="1">L883*(1+Returns!L884)+AH884</f>
        <v>28202382.774539221</v>
      </c>
      <c r="M884" s="14">
        <f ca="1">M883*(1+Returns!M884)+AI884</f>
        <v>28208924.521299794</v>
      </c>
      <c r="N884" s="14">
        <f ca="1">N883*(1+Returns!N884)+AJ884-R884-T884</f>
        <v>52049507.248929828</v>
      </c>
      <c r="O884" s="17">
        <f ca="1">(Assumptions!$B$16 / 252)*F883</f>
        <v>4481.4607741206173</v>
      </c>
      <c r="P884" s="17">
        <f t="shared" ca="1" si="185"/>
        <v>84597.497767772977</v>
      </c>
      <c r="Q884" s="16">
        <f t="shared" si="186"/>
        <v>0</v>
      </c>
      <c r="R884" s="17">
        <f t="shared" si="187"/>
        <v>0</v>
      </c>
      <c r="S884" s="19">
        <f t="shared" si="188"/>
        <v>0</v>
      </c>
      <c r="T884" s="20">
        <f ca="1">IF(AND(S884=1,F883&gt;D883),[1]Assumptions!$B$19*(F883-D883),0)</f>
        <v>0</v>
      </c>
      <c r="U884" s="21">
        <f ca="1">OFFSET(Assumptions!$B$6,U$1-1,0)*$E884</f>
        <v>11305830.186365845</v>
      </c>
      <c r="V884" s="21">
        <f ca="1">OFFSET(Assumptions!$B$6,V$1-1,0)*$E884</f>
        <v>14132287.732957307</v>
      </c>
      <c r="W884" s="21">
        <f ca="1">OFFSET(Assumptions!$B$6,W$1-1,0)*$E884</f>
        <v>7066143.8664786536</v>
      </c>
      <c r="X884" s="21">
        <f ca="1">OFFSET(Assumptions!$B$6,X$1-1,0)*$E884</f>
        <v>0</v>
      </c>
      <c r="Y884" s="21">
        <f ca="1">OFFSET(Assumptions!$B$6,Y$1-1,0)*$E884</f>
        <v>0</v>
      </c>
      <c r="Z884" s="21">
        <f ca="1">OFFSET(Assumptions!$B$6,Z$1-1,0)*$E884</f>
        <v>28264575.465914614</v>
      </c>
      <c r="AA884" s="21">
        <f ca="1">OFFSET(Assumptions!$B$6,AA$1-1,0)*$E884</f>
        <v>28264575.465914614</v>
      </c>
      <c r="AB884" s="21">
        <f ca="1">OFFSET(Assumptions!$B$6,AB$1-1,0)*$E884</f>
        <v>52289464.61194203</v>
      </c>
      <c r="AC884" s="24">
        <f t="shared" si="191"/>
        <v>0</v>
      </c>
      <c r="AD884" s="24">
        <f t="shared" si="193"/>
        <v>0</v>
      </c>
      <c r="AE884" s="24">
        <f t="shared" si="193"/>
        <v>0</v>
      </c>
      <c r="AF884" s="24">
        <f t="shared" si="193"/>
        <v>0</v>
      </c>
      <c r="AG884" s="24">
        <f t="shared" si="193"/>
        <v>0</v>
      </c>
      <c r="AH884" s="24">
        <f t="shared" si="193"/>
        <v>0</v>
      </c>
      <c r="AI884" s="24">
        <f t="shared" si="193"/>
        <v>0</v>
      </c>
      <c r="AJ884" s="24">
        <f t="shared" si="189"/>
        <v>0</v>
      </c>
      <c r="AK884" s="26">
        <f t="shared" ca="1" si="190"/>
        <v>5.119181647279536E-4</v>
      </c>
      <c r="AL884" s="34">
        <f t="shared" ca="1" si="192"/>
        <v>0.41238279831804769</v>
      </c>
    </row>
    <row r="885" spans="1:38" x14ac:dyDescent="0.25">
      <c r="A885" s="4">
        <f t="shared" si="181"/>
        <v>8</v>
      </c>
      <c r="B885" s="4">
        <f t="shared" si="182"/>
        <v>2015</v>
      </c>
      <c r="C885" s="9">
        <v>42244</v>
      </c>
      <c r="D885" s="12">
        <f ca="1">(1+Returns!E885)*D884</f>
        <v>138302485.29343608</v>
      </c>
      <c r="E885" s="12">
        <f t="shared" ca="1" si="183"/>
        <v>141210305.68203914</v>
      </c>
      <c r="F885" s="12">
        <f t="shared" ca="1" si="184"/>
        <v>141121224.42935607</v>
      </c>
      <c r="G885" s="14">
        <f ca="1">G884*(1+Returns!G885)+AC885</f>
        <v>11523205.813082479</v>
      </c>
      <c r="H885" s="14">
        <f ca="1">H884*(1+Returns!H885)+AD885</f>
        <v>14109589.791159242</v>
      </c>
      <c r="I885" s="14">
        <f ca="1">I884*(1+Returns!I885)+AE885</f>
        <v>7058232.9281633524</v>
      </c>
      <c r="J885" s="14">
        <f ca="1">J884*(1+Returns!J885)+AF885</f>
        <v>0</v>
      </c>
      <c r="K885" s="14">
        <f ca="1">K884*(1+Returns!K885)+AG885</f>
        <v>0</v>
      </c>
      <c r="L885" s="14">
        <f ca="1">L884*(1+Returns!L885)+AH885</f>
        <v>28217800.130445823</v>
      </c>
      <c r="M885" s="14">
        <f ca="1">M884*(1+Returns!M885)+AI885</f>
        <v>28224689.664719597</v>
      </c>
      <c r="N885" s="14">
        <f ca="1">N884*(1+Returns!N885)+AJ885-R885-T885</f>
        <v>52076787.354468629</v>
      </c>
      <c r="O885" s="17">
        <f ca="1">(Assumptions!$B$16 / 252)*F884</f>
        <v>4483.7549152954061</v>
      </c>
      <c r="P885" s="17">
        <f t="shared" ca="1" si="185"/>
        <v>89081.252683068378</v>
      </c>
      <c r="Q885" s="16">
        <f t="shared" si="186"/>
        <v>0</v>
      </c>
      <c r="R885" s="17">
        <f t="shared" si="187"/>
        <v>0</v>
      </c>
      <c r="S885" s="19">
        <f t="shared" si="188"/>
        <v>0</v>
      </c>
      <c r="T885" s="20">
        <f ca="1">IF(AND(S885=1,F884&gt;D884),[1]Assumptions!$B$19*(F884-D884),0)</f>
        <v>0</v>
      </c>
      <c r="U885" s="21">
        <f ca="1">OFFSET(Assumptions!$B$6,U$1-1,0)*$E885</f>
        <v>11296824.454563132</v>
      </c>
      <c r="V885" s="21">
        <f ca="1">OFFSET(Assumptions!$B$6,V$1-1,0)*$E885</f>
        <v>14121030.568203915</v>
      </c>
      <c r="W885" s="21">
        <f ca="1">OFFSET(Assumptions!$B$6,W$1-1,0)*$E885</f>
        <v>7060515.2841019575</v>
      </c>
      <c r="X885" s="21">
        <f ca="1">OFFSET(Assumptions!$B$6,X$1-1,0)*$E885</f>
        <v>0</v>
      </c>
      <c r="Y885" s="21">
        <f ca="1">OFFSET(Assumptions!$B$6,Y$1-1,0)*$E885</f>
        <v>0</v>
      </c>
      <c r="Z885" s="21">
        <f ca="1">OFFSET(Assumptions!$B$6,Z$1-1,0)*$E885</f>
        <v>28242061.13640783</v>
      </c>
      <c r="AA885" s="21">
        <f ca="1">OFFSET(Assumptions!$B$6,AA$1-1,0)*$E885</f>
        <v>28242061.13640783</v>
      </c>
      <c r="AB885" s="21">
        <f ca="1">OFFSET(Assumptions!$B$6,AB$1-1,0)*$E885</f>
        <v>52247813.102354482</v>
      </c>
      <c r="AC885" s="24">
        <f t="shared" si="191"/>
        <v>0</v>
      </c>
      <c r="AD885" s="24">
        <f t="shared" si="193"/>
        <v>0</v>
      </c>
      <c r="AE885" s="24">
        <f t="shared" si="193"/>
        <v>0</v>
      </c>
      <c r="AF885" s="24">
        <f t="shared" si="193"/>
        <v>0</v>
      </c>
      <c r="AG885" s="24">
        <f t="shared" si="193"/>
        <v>0</v>
      </c>
      <c r="AH885" s="24">
        <f t="shared" si="193"/>
        <v>0</v>
      </c>
      <c r="AI885" s="24">
        <f t="shared" si="193"/>
        <v>0</v>
      </c>
      <c r="AJ885" s="24">
        <f t="shared" si="189"/>
        <v>0</v>
      </c>
      <c r="AK885" s="26">
        <f t="shared" ca="1" si="190"/>
        <v>-8.287795814889698E-4</v>
      </c>
      <c r="AL885" s="34">
        <f t="shared" ca="1" si="192"/>
        <v>0.41121224429355552</v>
      </c>
    </row>
    <row r="886" spans="1:38" x14ac:dyDescent="0.25">
      <c r="A886" s="4">
        <f t="shared" si="181"/>
        <v>8</v>
      </c>
      <c r="B886" s="4">
        <f t="shared" si="182"/>
        <v>2015</v>
      </c>
      <c r="C886" s="9">
        <v>42247</v>
      </c>
      <c r="D886" s="12">
        <f ca="1">(1+Returns!E886)*D885</f>
        <v>138375040.16024587</v>
      </c>
      <c r="E886" s="12">
        <f t="shared" ca="1" si="183"/>
        <v>141223575.05956215</v>
      </c>
      <c r="F886" s="12">
        <f t="shared" ca="1" si="184"/>
        <v>141130013.76800829</v>
      </c>
      <c r="G886" s="14">
        <f ca="1">G885*(1+Returns!G886)+AC886</f>
        <v>11466185.659366751</v>
      </c>
      <c r="H886" s="14">
        <f ca="1">H885*(1+Returns!H886)+AD886</f>
        <v>14117337.536091221</v>
      </c>
      <c r="I886" s="14">
        <f ca="1">I885*(1+Returns!I886)+AE886</f>
        <v>7062280.5727374936</v>
      </c>
      <c r="J886" s="14">
        <f ca="1">J885*(1+Returns!J886)+AF886</f>
        <v>0</v>
      </c>
      <c r="K886" s="14">
        <f ca="1">K885*(1+Returns!K886)+AG886</f>
        <v>0</v>
      </c>
      <c r="L886" s="14">
        <f ca="1">L885*(1+Returns!L886)+AH886</f>
        <v>28233225.914536137</v>
      </c>
      <c r="M886" s="14">
        <f ca="1">M885*(1+Returns!M886)+AI886</f>
        <v>28240463.61881727</v>
      </c>
      <c r="N886" s="14">
        <f ca="1">N885*(1+Returns!N886)+AJ886-R886-T886</f>
        <v>52104081.758013263</v>
      </c>
      <c r="O886" s="17">
        <f ca="1">(Assumptions!$B$16 / 252)*F885</f>
        <v>4480.0388707732081</v>
      </c>
      <c r="P886" s="17">
        <f t="shared" ca="1" si="185"/>
        <v>93561.291553841584</v>
      </c>
      <c r="Q886" s="16">
        <f t="shared" si="186"/>
        <v>0</v>
      </c>
      <c r="R886" s="17">
        <f t="shared" si="187"/>
        <v>0</v>
      </c>
      <c r="S886" s="19">
        <f t="shared" si="188"/>
        <v>0</v>
      </c>
      <c r="T886" s="20">
        <f ca="1">IF(AND(S886=1,F885&gt;D885),[1]Assumptions!$B$19*(F885-D885),0)</f>
        <v>0</v>
      </c>
      <c r="U886" s="21">
        <f ca="1">OFFSET(Assumptions!$B$6,U$1-1,0)*$E886</f>
        <v>11297886.004764972</v>
      </c>
      <c r="V886" s="21">
        <f ca="1">OFFSET(Assumptions!$B$6,V$1-1,0)*$E886</f>
        <v>14122357.505956216</v>
      </c>
      <c r="W886" s="21">
        <f ca="1">OFFSET(Assumptions!$B$6,W$1-1,0)*$E886</f>
        <v>7061178.7529781079</v>
      </c>
      <c r="X886" s="21">
        <f ca="1">OFFSET(Assumptions!$B$6,X$1-1,0)*$E886</f>
        <v>0</v>
      </c>
      <c r="Y886" s="21">
        <f ca="1">OFFSET(Assumptions!$B$6,Y$1-1,0)*$E886</f>
        <v>0</v>
      </c>
      <c r="Z886" s="21">
        <f ca="1">OFFSET(Assumptions!$B$6,Z$1-1,0)*$E886</f>
        <v>28244715.011912432</v>
      </c>
      <c r="AA886" s="21">
        <f ca="1">OFFSET(Assumptions!$B$6,AA$1-1,0)*$E886</f>
        <v>28244715.011912432</v>
      </c>
      <c r="AB886" s="21">
        <f ca="1">OFFSET(Assumptions!$B$6,AB$1-1,0)*$E886</f>
        <v>52252722.77203799</v>
      </c>
      <c r="AC886" s="24">
        <f t="shared" si="191"/>
        <v>0</v>
      </c>
      <c r="AD886" s="24">
        <f t="shared" si="193"/>
        <v>0</v>
      </c>
      <c r="AE886" s="24">
        <f t="shared" si="193"/>
        <v>0</v>
      </c>
      <c r="AF886" s="24">
        <f t="shared" si="193"/>
        <v>0</v>
      </c>
      <c r="AG886" s="24">
        <f t="shared" si="193"/>
        <v>0</v>
      </c>
      <c r="AH886" s="24">
        <f t="shared" si="193"/>
        <v>0</v>
      </c>
      <c r="AI886" s="24">
        <f t="shared" si="193"/>
        <v>0</v>
      </c>
      <c r="AJ886" s="24">
        <f t="shared" si="189"/>
        <v>0</v>
      </c>
      <c r="AK886" s="26">
        <f t="shared" ca="1" si="190"/>
        <v>6.2282188152629203E-5</v>
      </c>
      <c r="AL886" s="34">
        <f t="shared" ca="1" si="192"/>
        <v>0.411300137680078</v>
      </c>
    </row>
    <row r="887" spans="1:38" x14ac:dyDescent="0.25">
      <c r="A887" s="4">
        <f t="shared" si="181"/>
        <v>9</v>
      </c>
      <c r="B887" s="4">
        <f t="shared" si="182"/>
        <v>2015</v>
      </c>
      <c r="C887" s="9">
        <v>42248</v>
      </c>
      <c r="D887" s="12">
        <f ca="1">(1+Returns!E887)*D886</f>
        <v>138447633.09006435</v>
      </c>
      <c r="E887" s="12">
        <f t="shared" ca="1" si="183"/>
        <v>141377197.93108156</v>
      </c>
      <c r="F887" s="12">
        <f t="shared" ca="1" si="184"/>
        <v>141372717.61318415</v>
      </c>
      <c r="G887" s="14">
        <f ca="1">G886*(1+Returns!G887)+AC887</f>
        <v>11474742.507147498</v>
      </c>
      <c r="H887" s="14">
        <f ca="1">H886*(1+Returns!H887)+AD887</f>
        <v>14130109.505267836</v>
      </c>
      <c r="I887" s="14">
        <f ca="1">I886*(1+Returns!I887)+AE887</f>
        <v>7065228.7187318932</v>
      </c>
      <c r="J887" s="14">
        <f ca="1">J886*(1+Returns!J887)+AF887</f>
        <v>0</v>
      </c>
      <c r="K887" s="14">
        <f ca="1">K886*(1+Returns!K887)+AG887</f>
        <v>0</v>
      </c>
      <c r="L887" s="14">
        <f ca="1">L886*(1+Returns!L887)+AH887</f>
        <v>28260149.228793882</v>
      </c>
      <c r="M887" s="14">
        <f ca="1">M886*(1+Returns!M887)+AI887</f>
        <v>28260497.781612005</v>
      </c>
      <c r="N887" s="14">
        <f ca="1">N886*(1+Returns!N887)+AJ887-R887-T887</f>
        <v>52186470.18952845</v>
      </c>
      <c r="O887" s="17">
        <f ca="1">(Assumptions!$B$16 / 252)*F886</f>
        <v>4480.317897397088</v>
      </c>
      <c r="P887" s="17">
        <f t="shared" ca="1" si="185"/>
        <v>4480.3178973970935</v>
      </c>
      <c r="Q887" s="16">
        <f t="shared" si="186"/>
        <v>1</v>
      </c>
      <c r="R887" s="17">
        <f t="shared" ca="1" si="187"/>
        <v>93561.291553841584</v>
      </c>
      <c r="S887" s="19">
        <f t="shared" si="188"/>
        <v>0</v>
      </c>
      <c r="T887" s="20">
        <f ca="1">IF(AND(S887=1,F886&gt;D886),[1]Assumptions!$B$19*(F886-D886),0)</f>
        <v>0</v>
      </c>
      <c r="U887" s="21">
        <f ca="1">OFFSET(Assumptions!$B$6,U$1-1,0)*$E887</f>
        <v>11310175.834486526</v>
      </c>
      <c r="V887" s="21">
        <f ca="1">OFFSET(Assumptions!$B$6,V$1-1,0)*$E887</f>
        <v>14137719.793108158</v>
      </c>
      <c r="W887" s="21">
        <f ca="1">OFFSET(Assumptions!$B$6,W$1-1,0)*$E887</f>
        <v>7068859.8965540789</v>
      </c>
      <c r="X887" s="21">
        <f ca="1">OFFSET(Assumptions!$B$6,X$1-1,0)*$E887</f>
        <v>0</v>
      </c>
      <c r="Y887" s="21">
        <f ca="1">OFFSET(Assumptions!$B$6,Y$1-1,0)*$E887</f>
        <v>0</v>
      </c>
      <c r="Z887" s="21">
        <f ca="1">OFFSET(Assumptions!$B$6,Z$1-1,0)*$E887</f>
        <v>28275439.586216316</v>
      </c>
      <c r="AA887" s="21">
        <f ca="1">OFFSET(Assumptions!$B$6,AA$1-1,0)*$E887</f>
        <v>28275439.586216316</v>
      </c>
      <c r="AB887" s="21">
        <f ca="1">OFFSET(Assumptions!$B$6,AB$1-1,0)*$E887</f>
        <v>52309563.234500177</v>
      </c>
      <c r="AC887" s="24">
        <f t="shared" ca="1" si="191"/>
        <v>-168299.65460177884</v>
      </c>
      <c r="AD887" s="24">
        <f t="shared" ca="1" si="193"/>
        <v>5019.9698649942875</v>
      </c>
      <c r="AE887" s="24">
        <f t="shared" ca="1" si="193"/>
        <v>-1101.8197593856603</v>
      </c>
      <c r="AF887" s="24">
        <f t="shared" ca="1" si="193"/>
        <v>0</v>
      </c>
      <c r="AG887" s="24">
        <f t="shared" ca="1" si="193"/>
        <v>0</v>
      </c>
      <c r="AH887" s="24">
        <f t="shared" ca="1" si="193"/>
        <v>11489.097376294434</v>
      </c>
      <c r="AI887" s="24">
        <f t="shared" ca="1" si="193"/>
        <v>4251.3930951617658</v>
      </c>
      <c r="AJ887" s="24">
        <f t="shared" ca="1" si="189"/>
        <v>148641.01402471401</v>
      </c>
      <c r="AK887" s="26">
        <f t="shared" ca="1" si="190"/>
        <v>1.7197181428383335E-3</v>
      </c>
      <c r="AL887" s="34">
        <f t="shared" ca="1" si="192"/>
        <v>0.41372717613183663</v>
      </c>
    </row>
    <row r="888" spans="1:38" x14ac:dyDescent="0.25">
      <c r="A888" s="4">
        <f t="shared" si="181"/>
        <v>9</v>
      </c>
      <c r="B888" s="4">
        <f t="shared" si="182"/>
        <v>2015</v>
      </c>
      <c r="C888" s="9">
        <v>42249</v>
      </c>
      <c r="D888" s="12">
        <f ca="1">(1+Returns!E888)*D887</f>
        <v>138520264.10285974</v>
      </c>
      <c r="E888" s="12">
        <f t="shared" ca="1" si="183"/>
        <v>141621739.39363053</v>
      </c>
      <c r="F888" s="12">
        <f t="shared" ca="1" si="184"/>
        <v>141612771.05295175</v>
      </c>
      <c r="G888" s="14">
        <f ca="1">G887*(1+Returns!G888)+AC888</f>
        <v>11648878.509175844</v>
      </c>
      <c r="H888" s="14">
        <f ca="1">H887*(1+Returns!H888)+AD888</f>
        <v>14137868.517820871</v>
      </c>
      <c r="I888" s="14">
        <f ca="1">I887*(1+Returns!I888)+AE888</f>
        <v>7069280.375142145</v>
      </c>
      <c r="J888" s="14">
        <f ca="1">J887*(1+Returns!J888)+AF888</f>
        <v>0</v>
      </c>
      <c r="K888" s="14">
        <f ca="1">K887*(1+Returns!K888)+AG888</f>
        <v>0</v>
      </c>
      <c r="L888" s="14">
        <f ca="1">L887*(1+Returns!L888)+AH888</f>
        <v>28275598.163804695</v>
      </c>
      <c r="M888" s="14">
        <f ca="1">M887*(1+Returns!M888)+AI888</f>
        <v>28276291.747819602</v>
      </c>
      <c r="N888" s="14">
        <f ca="1">N887*(1+Returns!N888)+AJ888-R888-T888</f>
        <v>52213822.07986737</v>
      </c>
      <c r="O888" s="17">
        <f ca="1">(Assumptions!$B$16 / 252)*F887</f>
        <v>4488.0227813709253</v>
      </c>
      <c r="P888" s="17">
        <f t="shared" ca="1" si="185"/>
        <v>8968.3406787680178</v>
      </c>
      <c r="Q888" s="16">
        <f t="shared" si="186"/>
        <v>0</v>
      </c>
      <c r="R888" s="17">
        <f t="shared" si="187"/>
        <v>0</v>
      </c>
      <c r="S888" s="19">
        <f t="shared" si="188"/>
        <v>0</v>
      </c>
      <c r="T888" s="20">
        <f ca="1">IF(AND(S888=1,F887&gt;D887),[1]Assumptions!$B$19*(F887-D887),0)</f>
        <v>0</v>
      </c>
      <c r="U888" s="21">
        <f ca="1">OFFSET(Assumptions!$B$6,U$1-1,0)*$E888</f>
        <v>11329739.151490442</v>
      </c>
      <c r="V888" s="21">
        <f ca="1">OFFSET(Assumptions!$B$6,V$1-1,0)*$E888</f>
        <v>14162173.939363055</v>
      </c>
      <c r="W888" s="21">
        <f ca="1">OFFSET(Assumptions!$B$6,W$1-1,0)*$E888</f>
        <v>7081086.9696815275</v>
      </c>
      <c r="X888" s="21">
        <f ca="1">OFFSET(Assumptions!$B$6,X$1-1,0)*$E888</f>
        <v>0</v>
      </c>
      <c r="Y888" s="21">
        <f ca="1">OFFSET(Assumptions!$B$6,Y$1-1,0)*$E888</f>
        <v>0</v>
      </c>
      <c r="Z888" s="21">
        <f ca="1">OFFSET(Assumptions!$B$6,Z$1-1,0)*$E888</f>
        <v>28324347.87872611</v>
      </c>
      <c r="AA888" s="21">
        <f ca="1">OFFSET(Assumptions!$B$6,AA$1-1,0)*$E888</f>
        <v>28324347.87872611</v>
      </c>
      <c r="AB888" s="21">
        <f ca="1">OFFSET(Assumptions!$B$6,AB$1-1,0)*$E888</f>
        <v>52400043.575643294</v>
      </c>
      <c r="AC888" s="24">
        <f t="shared" si="191"/>
        <v>0</v>
      </c>
      <c r="AD888" s="24">
        <f t="shared" si="193"/>
        <v>0</v>
      </c>
      <c r="AE888" s="24">
        <f t="shared" si="193"/>
        <v>0</v>
      </c>
      <c r="AF888" s="24">
        <f t="shared" si="193"/>
        <v>0</v>
      </c>
      <c r="AG888" s="24">
        <f t="shared" si="193"/>
        <v>0</v>
      </c>
      <c r="AH888" s="24">
        <f t="shared" si="193"/>
        <v>0</v>
      </c>
      <c r="AI888" s="24">
        <f t="shared" si="193"/>
        <v>0</v>
      </c>
      <c r="AJ888" s="24">
        <f t="shared" si="189"/>
        <v>0</v>
      </c>
      <c r="AK888" s="26">
        <f t="shared" ca="1" si="190"/>
        <v>1.6980181453709609E-3</v>
      </c>
      <c r="AL888" s="34">
        <f t="shared" ca="1" si="192"/>
        <v>0.41612771052951247</v>
      </c>
    </row>
    <row r="889" spans="1:38" x14ac:dyDescent="0.25">
      <c r="A889" s="4">
        <f t="shared" si="181"/>
        <v>9</v>
      </c>
      <c r="B889" s="4">
        <f t="shared" si="182"/>
        <v>2015</v>
      </c>
      <c r="C889" s="9">
        <v>42250</v>
      </c>
      <c r="D889" s="12">
        <f ca="1">(1+Returns!E889)*D888</f>
        <v>138592933.21861073</v>
      </c>
      <c r="E889" s="12">
        <f t="shared" ca="1" si="183"/>
        <v>141915628.9487724</v>
      </c>
      <c r="F889" s="12">
        <f t="shared" ca="1" si="184"/>
        <v>141902164.96456814</v>
      </c>
      <c r="G889" s="14">
        <f ca="1">G888*(1+Returns!G889)+AC889</f>
        <v>11872324.411887309</v>
      </c>
      <c r="H889" s="14">
        <f ca="1">H888*(1+Returns!H889)+AD889</f>
        <v>14145631.79094073</v>
      </c>
      <c r="I889" s="14">
        <f ca="1">I888*(1+Returns!I889)+AE889</f>
        <v>7073334.3550326861</v>
      </c>
      <c r="J889" s="14">
        <f ca="1">J888*(1+Returns!J889)+AF889</f>
        <v>0</v>
      </c>
      <c r="K889" s="14">
        <f ca="1">K888*(1+Returns!K889)+AG889</f>
        <v>0</v>
      </c>
      <c r="L889" s="14">
        <f ca="1">L888*(1+Returns!L889)+AH889</f>
        <v>28291055.544262525</v>
      </c>
      <c r="M889" s="14">
        <f ca="1">M888*(1+Returns!M889)+AI889</f>
        <v>28292094.540813286</v>
      </c>
      <c r="N889" s="14">
        <f ca="1">N888*(1+Returns!N889)+AJ889-R889-T889</f>
        <v>52241188.305835865</v>
      </c>
      <c r="O889" s="17">
        <f ca="1">(Assumptions!$B$16 / 252)*F888</f>
        <v>4495.6435254905318</v>
      </c>
      <c r="P889" s="17">
        <f t="shared" ca="1" si="185"/>
        <v>13463.98420425855</v>
      </c>
      <c r="Q889" s="16">
        <f t="shared" si="186"/>
        <v>0</v>
      </c>
      <c r="R889" s="17">
        <f t="shared" si="187"/>
        <v>0</v>
      </c>
      <c r="S889" s="19">
        <f t="shared" si="188"/>
        <v>0</v>
      </c>
      <c r="T889" s="20">
        <f ca="1">IF(AND(S889=1,F888&gt;D888),[1]Assumptions!$B$19*(F888-D888),0)</f>
        <v>0</v>
      </c>
      <c r="U889" s="21">
        <f ca="1">OFFSET(Assumptions!$B$6,U$1-1,0)*$E889</f>
        <v>11353250.315901792</v>
      </c>
      <c r="V889" s="21">
        <f ca="1">OFFSET(Assumptions!$B$6,V$1-1,0)*$E889</f>
        <v>14191562.89487724</v>
      </c>
      <c r="W889" s="21">
        <f ca="1">OFFSET(Assumptions!$B$6,W$1-1,0)*$E889</f>
        <v>7095781.44743862</v>
      </c>
      <c r="X889" s="21">
        <f ca="1">OFFSET(Assumptions!$B$6,X$1-1,0)*$E889</f>
        <v>0</v>
      </c>
      <c r="Y889" s="21">
        <f ca="1">OFFSET(Assumptions!$B$6,Y$1-1,0)*$E889</f>
        <v>0</v>
      </c>
      <c r="Z889" s="21">
        <f ca="1">OFFSET(Assumptions!$B$6,Z$1-1,0)*$E889</f>
        <v>28383125.78975448</v>
      </c>
      <c r="AA889" s="21">
        <f ca="1">OFFSET(Assumptions!$B$6,AA$1-1,0)*$E889</f>
        <v>28383125.78975448</v>
      </c>
      <c r="AB889" s="21">
        <f ca="1">OFFSET(Assumptions!$B$6,AB$1-1,0)*$E889</f>
        <v>52508782.711045787</v>
      </c>
      <c r="AC889" s="24">
        <f t="shared" si="191"/>
        <v>0</v>
      </c>
      <c r="AD889" s="24">
        <f t="shared" si="193"/>
        <v>0</v>
      </c>
      <c r="AE889" s="24">
        <f t="shared" si="193"/>
        <v>0</v>
      </c>
      <c r="AF889" s="24">
        <f t="shared" si="193"/>
        <v>0</v>
      </c>
      <c r="AG889" s="24">
        <f t="shared" si="193"/>
        <v>0</v>
      </c>
      <c r="AH889" s="24">
        <f t="shared" si="193"/>
        <v>0</v>
      </c>
      <c r="AI889" s="24">
        <f t="shared" si="193"/>
        <v>0</v>
      </c>
      <c r="AJ889" s="24">
        <f t="shared" si="189"/>
        <v>0</v>
      </c>
      <c r="AK889" s="26">
        <f t="shared" ca="1" si="190"/>
        <v>2.0435580030291334E-3</v>
      </c>
      <c r="AL889" s="34">
        <f t="shared" ca="1" si="192"/>
        <v>0.41902164964567645</v>
      </c>
    </row>
    <row r="890" spans="1:38" x14ac:dyDescent="0.25">
      <c r="A890" s="4">
        <f t="shared" si="181"/>
        <v>9</v>
      </c>
      <c r="B890" s="4">
        <f t="shared" si="182"/>
        <v>2015</v>
      </c>
      <c r="C890" s="9">
        <v>42251</v>
      </c>
      <c r="D890" s="12">
        <f ca="1">(1+Returns!E890)*D889</f>
        <v>138665640.45730656</v>
      </c>
      <c r="E890" s="12">
        <f t="shared" ca="1" si="183"/>
        <v>142145710.76999772</v>
      </c>
      <c r="F890" s="12">
        <f t="shared" ca="1" si="184"/>
        <v>142127741.95515966</v>
      </c>
      <c r="G890" s="14">
        <f ca="1">G889*(1+Returns!G890)+AC890</f>
        <v>12031924.368037032</v>
      </c>
      <c r="H890" s="14">
        <f ca="1">H889*(1+Returns!H890)+AD890</f>
        <v>14153399.326966943</v>
      </c>
      <c r="I890" s="14">
        <f ca="1">I889*(1+Returns!I890)+AE890</f>
        <v>7077390.6597359488</v>
      </c>
      <c r="J890" s="14">
        <f ca="1">J889*(1+Returns!J890)+AF890</f>
        <v>0</v>
      </c>
      <c r="K890" s="14">
        <f ca="1">K889*(1+Returns!K890)+AG890</f>
        <v>0</v>
      </c>
      <c r="L890" s="14">
        <f ca="1">L889*(1+Returns!L890)+AH890</f>
        <v>28306521.374784231</v>
      </c>
      <c r="M890" s="14">
        <f ca="1">M889*(1+Returns!M890)+AI890</f>
        <v>28307906.165526085</v>
      </c>
      <c r="N890" s="14">
        <f ca="1">N889*(1+Returns!N890)+AJ890-R890-T890</f>
        <v>52268568.874947496</v>
      </c>
      <c r="O890" s="17">
        <f ca="1">(Assumptions!$B$16 / 252)*F889</f>
        <v>4504.8306337958138</v>
      </c>
      <c r="P890" s="17">
        <f t="shared" ca="1" si="185"/>
        <v>17968.814838054364</v>
      </c>
      <c r="Q890" s="16">
        <f t="shared" si="186"/>
        <v>0</v>
      </c>
      <c r="R890" s="17">
        <f t="shared" si="187"/>
        <v>0</v>
      </c>
      <c r="S890" s="19">
        <f t="shared" si="188"/>
        <v>0</v>
      </c>
      <c r="T890" s="20">
        <f ca="1">IF(AND(S890=1,F889&gt;D889),[1]Assumptions!$B$19*(F889-D889),0)</f>
        <v>0</v>
      </c>
      <c r="U890" s="21">
        <f ca="1">OFFSET(Assumptions!$B$6,U$1-1,0)*$E890</f>
        <v>11371656.861599818</v>
      </c>
      <c r="V890" s="21">
        <f ca="1">OFFSET(Assumptions!$B$6,V$1-1,0)*$E890</f>
        <v>14214571.076999772</v>
      </c>
      <c r="W890" s="21">
        <f ca="1">OFFSET(Assumptions!$B$6,W$1-1,0)*$E890</f>
        <v>7107285.5384998862</v>
      </c>
      <c r="X890" s="21">
        <f ca="1">OFFSET(Assumptions!$B$6,X$1-1,0)*$E890</f>
        <v>0</v>
      </c>
      <c r="Y890" s="21">
        <f ca="1">OFFSET(Assumptions!$B$6,Y$1-1,0)*$E890</f>
        <v>0</v>
      </c>
      <c r="Z890" s="21">
        <f ca="1">OFFSET(Assumptions!$B$6,Z$1-1,0)*$E890</f>
        <v>28429142.153999545</v>
      </c>
      <c r="AA890" s="21">
        <f ca="1">OFFSET(Assumptions!$B$6,AA$1-1,0)*$E890</f>
        <v>28429142.153999545</v>
      </c>
      <c r="AB890" s="21">
        <f ca="1">OFFSET(Assumptions!$B$6,AB$1-1,0)*$E890</f>
        <v>52593912.984899156</v>
      </c>
      <c r="AC890" s="24">
        <f t="shared" si="191"/>
        <v>0</v>
      </c>
      <c r="AD890" s="24">
        <f t="shared" si="193"/>
        <v>0</v>
      </c>
      <c r="AE890" s="24">
        <f t="shared" si="193"/>
        <v>0</v>
      </c>
      <c r="AF890" s="24">
        <f t="shared" si="193"/>
        <v>0</v>
      </c>
      <c r="AG890" s="24">
        <f t="shared" si="193"/>
        <v>0</v>
      </c>
      <c r="AH890" s="24">
        <f t="shared" si="193"/>
        <v>0</v>
      </c>
      <c r="AI890" s="24">
        <f t="shared" si="193"/>
        <v>0</v>
      </c>
      <c r="AJ890" s="24">
        <f t="shared" si="189"/>
        <v>0</v>
      </c>
      <c r="AK890" s="26">
        <f t="shared" ca="1" si="190"/>
        <v>1.589665602690804E-3</v>
      </c>
      <c r="AL890" s="34">
        <f t="shared" ca="1" si="192"/>
        <v>0.42127741955159181</v>
      </c>
    </row>
    <row r="891" spans="1:38" x14ac:dyDescent="0.25">
      <c r="A891" s="4">
        <f t="shared" si="181"/>
        <v>9</v>
      </c>
      <c r="B891" s="4">
        <f t="shared" si="182"/>
        <v>2015</v>
      </c>
      <c r="C891" s="9">
        <v>42255</v>
      </c>
      <c r="D891" s="12">
        <f ca="1">(1+Returns!E891)*D890</f>
        <v>138738385.83894688</v>
      </c>
      <c r="E891" s="12">
        <f t="shared" ca="1" si="183"/>
        <v>142384343.99947312</v>
      </c>
      <c r="F891" s="12">
        <f t="shared" ca="1" si="184"/>
        <v>142361863.19282696</v>
      </c>
      <c r="G891" s="14">
        <f ca="1">G890*(1+Returns!G891)+AC891</f>
        <v>12200037.499044919</v>
      </c>
      <c r="H891" s="14">
        <f ca="1">H890*(1+Returns!H891)+AD891</f>
        <v>14161171.128240323</v>
      </c>
      <c r="I891" s="14">
        <f ca="1">I890*(1+Returns!I891)+AE891</f>
        <v>7081449.2905851314</v>
      </c>
      <c r="J891" s="14">
        <f ca="1">J890*(1+Returns!J891)+AF891</f>
        <v>0</v>
      </c>
      <c r="K891" s="14">
        <f ca="1">K890*(1+Returns!K891)+AG891</f>
        <v>0</v>
      </c>
      <c r="L891" s="14">
        <f ca="1">L890*(1+Returns!L891)+AH891</f>
        <v>28321995.659989197</v>
      </c>
      <c r="M891" s="14">
        <f ca="1">M890*(1+Returns!M891)+AI891</f>
        <v>28323726.626893792</v>
      </c>
      <c r="N891" s="14">
        <f ca="1">N890*(1+Returns!N891)+AJ891-R891-T891</f>
        <v>52295963.794719763</v>
      </c>
      <c r="O891" s="17">
        <f ca="1">(Assumptions!$B$16 / 252)*F890</f>
        <v>4511.991808100307</v>
      </c>
      <c r="P891" s="17">
        <f t="shared" ca="1" si="185"/>
        <v>22480.80664615467</v>
      </c>
      <c r="Q891" s="16">
        <f t="shared" si="186"/>
        <v>0</v>
      </c>
      <c r="R891" s="17">
        <f t="shared" si="187"/>
        <v>0</v>
      </c>
      <c r="S891" s="19">
        <f t="shared" si="188"/>
        <v>0</v>
      </c>
      <c r="T891" s="20">
        <f ca="1">IF(AND(S891=1,F890&gt;D890),[1]Assumptions!$B$19*(F890-D890),0)</f>
        <v>0</v>
      </c>
      <c r="U891" s="21">
        <f ca="1">OFFSET(Assumptions!$B$6,U$1-1,0)*$E891</f>
        <v>11390747.51995785</v>
      </c>
      <c r="V891" s="21">
        <f ca="1">OFFSET(Assumptions!$B$6,V$1-1,0)*$E891</f>
        <v>14238434.399947314</v>
      </c>
      <c r="W891" s="21">
        <f ca="1">OFFSET(Assumptions!$B$6,W$1-1,0)*$E891</f>
        <v>7119217.1999736568</v>
      </c>
      <c r="X891" s="21">
        <f ca="1">OFFSET(Assumptions!$B$6,X$1-1,0)*$E891</f>
        <v>0</v>
      </c>
      <c r="Y891" s="21">
        <f ca="1">OFFSET(Assumptions!$B$6,Y$1-1,0)*$E891</f>
        <v>0</v>
      </c>
      <c r="Z891" s="21">
        <f ca="1">OFFSET(Assumptions!$B$6,Z$1-1,0)*$E891</f>
        <v>28476868.799894627</v>
      </c>
      <c r="AA891" s="21">
        <f ca="1">OFFSET(Assumptions!$B$6,AA$1-1,0)*$E891</f>
        <v>28476868.799894627</v>
      </c>
      <c r="AB891" s="21">
        <f ca="1">OFFSET(Assumptions!$B$6,AB$1-1,0)*$E891</f>
        <v>52682207.279805057</v>
      </c>
      <c r="AC891" s="24">
        <f t="shared" si="191"/>
        <v>0</v>
      </c>
      <c r="AD891" s="24">
        <f t="shared" si="193"/>
        <v>0</v>
      </c>
      <c r="AE891" s="24">
        <f t="shared" si="193"/>
        <v>0</v>
      </c>
      <c r="AF891" s="24">
        <f t="shared" si="193"/>
        <v>0</v>
      </c>
      <c r="AG891" s="24">
        <f t="shared" si="193"/>
        <v>0</v>
      </c>
      <c r="AH891" s="24">
        <f t="shared" si="193"/>
        <v>0</v>
      </c>
      <c r="AI891" s="24">
        <f t="shared" si="193"/>
        <v>0</v>
      </c>
      <c r="AJ891" s="24">
        <f t="shared" si="189"/>
        <v>0</v>
      </c>
      <c r="AK891" s="26">
        <f t="shared" ca="1" si="190"/>
        <v>1.6472592503520289E-3</v>
      </c>
      <c r="AL891" s="34">
        <f t="shared" ca="1" si="192"/>
        <v>0.42361863192826466</v>
      </c>
    </row>
    <row r="892" spans="1:38" x14ac:dyDescent="0.25">
      <c r="A892" s="4">
        <f t="shared" si="181"/>
        <v>9</v>
      </c>
      <c r="B892" s="4">
        <f t="shared" si="182"/>
        <v>2015</v>
      </c>
      <c r="C892" s="9">
        <v>42256</v>
      </c>
      <c r="D892" s="12">
        <f ca="1">(1+Returns!E892)*D891</f>
        <v>138811169.38354185</v>
      </c>
      <c r="E892" s="12">
        <f t="shared" ca="1" si="183"/>
        <v>142362782.53557581</v>
      </c>
      <c r="F892" s="12">
        <f t="shared" ca="1" si="184"/>
        <v>142335782.3047013</v>
      </c>
      <c r="G892" s="14">
        <f ca="1">G891*(1+Returns!G892)+AC892</f>
        <v>12107917.682530237</v>
      </c>
      <c r="H892" s="14">
        <f ca="1">H891*(1+Returns!H892)+AD892</f>
        <v>14168947.197102968</v>
      </c>
      <c r="I892" s="14">
        <f ca="1">I891*(1+Returns!I892)+AE892</f>
        <v>7085510.2489141943</v>
      </c>
      <c r="J892" s="14">
        <f ca="1">J891*(1+Returns!J892)+AF892</f>
        <v>0</v>
      </c>
      <c r="K892" s="14">
        <f ca="1">K891*(1+Returns!K892)+AG892</f>
        <v>0</v>
      </c>
      <c r="L892" s="14">
        <f ca="1">L891*(1+Returns!L892)+AH892</f>
        <v>28337478.404499333</v>
      </c>
      <c r="M892" s="14">
        <f ca="1">M891*(1+Returns!M892)+AI892</f>
        <v>28339555.929854956</v>
      </c>
      <c r="N892" s="14">
        <f ca="1">N891*(1+Returns!N892)+AJ892-R892-T892</f>
        <v>52323373.072674118</v>
      </c>
      <c r="O892" s="17">
        <f ca="1">(Assumptions!$B$16 / 252)*F891</f>
        <v>4519.4242283437125</v>
      </c>
      <c r="P892" s="17">
        <f t="shared" ca="1" si="185"/>
        <v>27000.230874498382</v>
      </c>
      <c r="Q892" s="16">
        <f t="shared" si="186"/>
        <v>0</v>
      </c>
      <c r="R892" s="17">
        <f t="shared" si="187"/>
        <v>0</v>
      </c>
      <c r="S892" s="19">
        <f t="shared" si="188"/>
        <v>0</v>
      </c>
      <c r="T892" s="20">
        <f ca="1">IF(AND(S892=1,F891&gt;D891),[1]Assumptions!$B$19*(F891-D891),0)</f>
        <v>0</v>
      </c>
      <c r="U892" s="21">
        <f ca="1">OFFSET(Assumptions!$B$6,U$1-1,0)*$E892</f>
        <v>11389022.602846066</v>
      </c>
      <c r="V892" s="21">
        <f ca="1">OFFSET(Assumptions!$B$6,V$1-1,0)*$E892</f>
        <v>14236278.253557581</v>
      </c>
      <c r="W892" s="21">
        <f ca="1">OFFSET(Assumptions!$B$6,W$1-1,0)*$E892</f>
        <v>7118139.1267787907</v>
      </c>
      <c r="X892" s="21">
        <f ca="1">OFFSET(Assumptions!$B$6,X$1-1,0)*$E892</f>
        <v>0</v>
      </c>
      <c r="Y892" s="21">
        <f ca="1">OFFSET(Assumptions!$B$6,Y$1-1,0)*$E892</f>
        <v>0</v>
      </c>
      <c r="Z892" s="21">
        <f ca="1">OFFSET(Assumptions!$B$6,Z$1-1,0)*$E892</f>
        <v>28472556.507115163</v>
      </c>
      <c r="AA892" s="21">
        <f ca="1">OFFSET(Assumptions!$B$6,AA$1-1,0)*$E892</f>
        <v>28472556.507115163</v>
      </c>
      <c r="AB892" s="21">
        <f ca="1">OFFSET(Assumptions!$B$6,AB$1-1,0)*$E892</f>
        <v>52674229.538163051</v>
      </c>
      <c r="AC892" s="24">
        <f t="shared" si="191"/>
        <v>0</v>
      </c>
      <c r="AD892" s="24">
        <f t="shared" si="193"/>
        <v>0</v>
      </c>
      <c r="AE892" s="24">
        <f t="shared" si="193"/>
        <v>0</v>
      </c>
      <c r="AF892" s="24">
        <f t="shared" si="193"/>
        <v>0</v>
      </c>
      <c r="AG892" s="24">
        <f t="shared" si="193"/>
        <v>0</v>
      </c>
      <c r="AH892" s="24">
        <f t="shared" si="193"/>
        <v>0</v>
      </c>
      <c r="AI892" s="24">
        <f t="shared" si="193"/>
        <v>0</v>
      </c>
      <c r="AJ892" s="24">
        <f t="shared" si="189"/>
        <v>0</v>
      </c>
      <c r="AK892" s="26">
        <f t="shared" ca="1" si="190"/>
        <v>-1.8320136826488476E-4</v>
      </c>
      <c r="AL892" s="34">
        <f t="shared" ca="1" si="192"/>
        <v>0.42335782304700809</v>
      </c>
    </row>
    <row r="893" spans="1:38" x14ac:dyDescent="0.25">
      <c r="A893" s="4">
        <f t="shared" si="181"/>
        <v>9</v>
      </c>
      <c r="B893" s="4">
        <f t="shared" si="182"/>
        <v>2015</v>
      </c>
      <c r="C893" s="9">
        <v>42257</v>
      </c>
      <c r="D893" s="12">
        <f ca="1">(1+Returns!E893)*D892</f>
        <v>138883991.11111215</v>
      </c>
      <c r="E893" s="12">
        <f t="shared" ca="1" si="183"/>
        <v>142404385.78756991</v>
      </c>
      <c r="F893" s="12">
        <f t="shared" ca="1" si="184"/>
        <v>142372866.96043178</v>
      </c>
      <c r="G893" s="14">
        <f ca="1">G892*(1+Returns!G893)+AC893</f>
        <v>12078924.306987878</v>
      </c>
      <c r="H893" s="14">
        <f ca="1">H892*(1+Returns!H893)+AD893</f>
        <v>14176727.535898263</v>
      </c>
      <c r="I893" s="14">
        <f ca="1">I892*(1+Returns!I893)+AE893</f>
        <v>7089573.5360578652</v>
      </c>
      <c r="J893" s="14">
        <f ca="1">J892*(1+Returns!J893)+AF893</f>
        <v>0</v>
      </c>
      <c r="K893" s="14">
        <f ca="1">K892*(1+Returns!K893)+AG893</f>
        <v>0</v>
      </c>
      <c r="L893" s="14">
        <f ca="1">L892*(1+Returns!L893)+AH893</f>
        <v>28352969.612939075</v>
      </c>
      <c r="M893" s="14">
        <f ca="1">M892*(1+Returns!M893)+AI893</f>
        <v>28355394.079350881</v>
      </c>
      <c r="N893" s="14">
        <f ca="1">N892*(1+Returns!N893)+AJ893-R893-T893</f>
        <v>52350796.716335945</v>
      </c>
      <c r="O893" s="17">
        <f ca="1">(Assumptions!$B$16 / 252)*F892</f>
        <v>4518.5962636413105</v>
      </c>
      <c r="P893" s="17">
        <f t="shared" ca="1" si="185"/>
        <v>31518.827138139692</v>
      </c>
      <c r="Q893" s="16">
        <f t="shared" si="186"/>
        <v>0</v>
      </c>
      <c r="R893" s="17">
        <f t="shared" si="187"/>
        <v>0</v>
      </c>
      <c r="S893" s="19">
        <f t="shared" si="188"/>
        <v>0</v>
      </c>
      <c r="T893" s="20">
        <f ca="1">IF(AND(S893=1,F892&gt;D892),[1]Assumptions!$B$19*(F892-D892),0)</f>
        <v>0</v>
      </c>
      <c r="U893" s="21">
        <f ca="1">OFFSET(Assumptions!$B$6,U$1-1,0)*$E893</f>
        <v>11392350.863005593</v>
      </c>
      <c r="V893" s="21">
        <f ca="1">OFFSET(Assumptions!$B$6,V$1-1,0)*$E893</f>
        <v>14240438.578756992</v>
      </c>
      <c r="W893" s="21">
        <f ca="1">OFFSET(Assumptions!$B$6,W$1-1,0)*$E893</f>
        <v>7120219.2893784959</v>
      </c>
      <c r="X893" s="21">
        <f ca="1">OFFSET(Assumptions!$B$6,X$1-1,0)*$E893</f>
        <v>0</v>
      </c>
      <c r="Y893" s="21">
        <f ca="1">OFFSET(Assumptions!$B$6,Y$1-1,0)*$E893</f>
        <v>0</v>
      </c>
      <c r="Z893" s="21">
        <f ca="1">OFFSET(Assumptions!$B$6,Z$1-1,0)*$E893</f>
        <v>28480877.157513984</v>
      </c>
      <c r="AA893" s="21">
        <f ca="1">OFFSET(Assumptions!$B$6,AA$1-1,0)*$E893</f>
        <v>28480877.157513984</v>
      </c>
      <c r="AB893" s="21">
        <f ca="1">OFFSET(Assumptions!$B$6,AB$1-1,0)*$E893</f>
        <v>52689622.741400868</v>
      </c>
      <c r="AC893" s="24">
        <f t="shared" si="191"/>
        <v>0</v>
      </c>
      <c r="AD893" s="24">
        <f t="shared" si="193"/>
        <v>0</v>
      </c>
      <c r="AE893" s="24">
        <f t="shared" si="193"/>
        <v>0</v>
      </c>
      <c r="AF893" s="24">
        <f t="shared" si="193"/>
        <v>0</v>
      </c>
      <c r="AG893" s="24">
        <f t="shared" si="193"/>
        <v>0</v>
      </c>
      <c r="AH893" s="24">
        <f t="shared" si="193"/>
        <v>0</v>
      </c>
      <c r="AI893" s="24">
        <f t="shared" si="193"/>
        <v>0</v>
      </c>
      <c r="AJ893" s="24">
        <f t="shared" si="189"/>
        <v>0</v>
      </c>
      <c r="AK893" s="26">
        <f t="shared" ca="1" si="190"/>
        <v>2.6054344965142917E-4</v>
      </c>
      <c r="AL893" s="34">
        <f t="shared" ca="1" si="192"/>
        <v>0.42372866960431321</v>
      </c>
    </row>
    <row r="894" spans="1:38" x14ac:dyDescent="0.25">
      <c r="A894" s="4">
        <f t="shared" si="181"/>
        <v>9</v>
      </c>
      <c r="B894" s="4">
        <f t="shared" si="182"/>
        <v>2015</v>
      </c>
      <c r="C894" s="9">
        <v>42258</v>
      </c>
      <c r="D894" s="12">
        <f ca="1">(1+Returns!E894)*D893</f>
        <v>138956851.04168895</v>
      </c>
      <c r="E894" s="12">
        <f t="shared" ca="1" si="183"/>
        <v>142739262.168643</v>
      </c>
      <c r="F894" s="12">
        <f t="shared" ca="1" si="184"/>
        <v>142703223.56795055</v>
      </c>
      <c r="G894" s="14">
        <f ca="1">G893*(1+Returns!G894)+AC894</f>
        <v>12343165.764824867</v>
      </c>
      <c r="H894" s="14">
        <f ca="1">H893*(1+Returns!H894)+AD894</f>
        <v>14184512.146970877</v>
      </c>
      <c r="I894" s="14">
        <f ca="1">I893*(1+Returns!I894)+AE894</f>
        <v>7093639.1533516357</v>
      </c>
      <c r="J894" s="14">
        <f ca="1">J893*(1+Returns!J894)+AF894</f>
        <v>0</v>
      </c>
      <c r="K894" s="14">
        <f ca="1">K893*(1+Returns!K894)+AG894</f>
        <v>0</v>
      </c>
      <c r="L894" s="14">
        <f ca="1">L893*(1+Returns!L894)+AH894</f>
        <v>28368469.289935388</v>
      </c>
      <c r="M894" s="14">
        <f ca="1">M893*(1+Returns!M894)+AI894</f>
        <v>28371241.080325641</v>
      </c>
      <c r="N894" s="14">
        <f ca="1">N893*(1+Returns!N894)+AJ894-R894-T894</f>
        <v>52378234.733234584</v>
      </c>
      <c r="O894" s="17">
        <f ca="1">(Assumptions!$B$16 / 252)*F893</f>
        <v>4519.7735542994214</v>
      </c>
      <c r="P894" s="17">
        <f t="shared" ca="1" si="185"/>
        <v>36038.600692439111</v>
      </c>
      <c r="Q894" s="16">
        <f t="shared" si="186"/>
        <v>0</v>
      </c>
      <c r="R894" s="17">
        <f t="shared" si="187"/>
        <v>0</v>
      </c>
      <c r="S894" s="19">
        <f t="shared" si="188"/>
        <v>0</v>
      </c>
      <c r="T894" s="20">
        <f ca="1">IF(AND(S894=1,F893&gt;D893),[1]Assumptions!$B$19*(F893-D893),0)</f>
        <v>0</v>
      </c>
      <c r="U894" s="21">
        <f ca="1">OFFSET(Assumptions!$B$6,U$1-1,0)*$E894</f>
        <v>11419140.97349144</v>
      </c>
      <c r="V894" s="21">
        <f ca="1">OFFSET(Assumptions!$B$6,V$1-1,0)*$E894</f>
        <v>14273926.216864301</v>
      </c>
      <c r="W894" s="21">
        <f ca="1">OFFSET(Assumptions!$B$6,W$1-1,0)*$E894</f>
        <v>7136963.1084321504</v>
      </c>
      <c r="X894" s="21">
        <f ca="1">OFFSET(Assumptions!$B$6,X$1-1,0)*$E894</f>
        <v>0</v>
      </c>
      <c r="Y894" s="21">
        <f ca="1">OFFSET(Assumptions!$B$6,Y$1-1,0)*$E894</f>
        <v>0</v>
      </c>
      <c r="Z894" s="21">
        <f ca="1">OFFSET(Assumptions!$B$6,Z$1-1,0)*$E894</f>
        <v>28547852.433728602</v>
      </c>
      <c r="AA894" s="21">
        <f ca="1">OFFSET(Assumptions!$B$6,AA$1-1,0)*$E894</f>
        <v>28547852.433728602</v>
      </c>
      <c r="AB894" s="21">
        <f ca="1">OFFSET(Assumptions!$B$6,AB$1-1,0)*$E894</f>
        <v>52813527.00239791</v>
      </c>
      <c r="AC894" s="24">
        <f t="shared" si="191"/>
        <v>0</v>
      </c>
      <c r="AD894" s="24">
        <f t="shared" si="193"/>
        <v>0</v>
      </c>
      <c r="AE894" s="24">
        <f t="shared" si="193"/>
        <v>0</v>
      </c>
      <c r="AF894" s="24">
        <f t="shared" si="193"/>
        <v>0</v>
      </c>
      <c r="AG894" s="24">
        <f t="shared" si="193"/>
        <v>0</v>
      </c>
      <c r="AH894" s="24">
        <f t="shared" si="193"/>
        <v>0</v>
      </c>
      <c r="AI894" s="24">
        <f t="shared" si="193"/>
        <v>0</v>
      </c>
      <c r="AJ894" s="24">
        <f t="shared" si="189"/>
        <v>0</v>
      </c>
      <c r="AK894" s="26">
        <f t="shared" ca="1" si="190"/>
        <v>2.320362120758368E-3</v>
      </c>
      <c r="AL894" s="34">
        <f t="shared" ca="1" si="192"/>
        <v>0.42703223567950066</v>
      </c>
    </row>
    <row r="895" spans="1:38" x14ac:dyDescent="0.25">
      <c r="A895" s="4">
        <f t="shared" si="181"/>
        <v>9</v>
      </c>
      <c r="B895" s="4">
        <f t="shared" si="182"/>
        <v>2015</v>
      </c>
      <c r="C895" s="9">
        <v>42261</v>
      </c>
      <c r="D895" s="12">
        <f ca="1">(1+Returns!E895)*D894</f>
        <v>139029749.19531393</v>
      </c>
      <c r="E895" s="12">
        <f t="shared" ca="1" si="183"/>
        <v>142699948.07497475</v>
      </c>
      <c r="F895" s="12">
        <f t="shared" ca="1" si="184"/>
        <v>142659379.21321666</v>
      </c>
      <c r="G895" s="14">
        <f ca="1">G894*(1+Returns!G895)+AC895</f>
        <v>12233178.431429083</v>
      </c>
      <c r="H895" s="14">
        <f ca="1">H894*(1+Returns!H895)+AD895</f>
        <v>14192301.032666773</v>
      </c>
      <c r="I895" s="14">
        <f ca="1">I894*(1+Returns!I895)+AE895</f>
        <v>7097707.1021317635</v>
      </c>
      <c r="J895" s="14">
        <f ca="1">J894*(1+Returns!J895)+AF895</f>
        <v>0</v>
      </c>
      <c r="K895" s="14">
        <f ca="1">K894*(1+Returns!K895)+AG895</f>
        <v>0</v>
      </c>
      <c r="L895" s="14">
        <f ca="1">L894*(1+Returns!L895)+AH895</f>
        <v>28383977.440117765</v>
      </c>
      <c r="M895" s="14">
        <f ca="1">M894*(1+Returns!M895)+AI895</f>
        <v>28387096.937726066</v>
      </c>
      <c r="N895" s="14">
        <f ca="1">N894*(1+Returns!N895)+AJ895-R895-T895</f>
        <v>52405687.130903304</v>
      </c>
      <c r="O895" s="17">
        <f ca="1">(Assumptions!$B$16 / 252)*F894</f>
        <v>4530.2610656492234</v>
      </c>
      <c r="P895" s="17">
        <f t="shared" ca="1" si="185"/>
        <v>40568.861758088337</v>
      </c>
      <c r="Q895" s="16">
        <f t="shared" si="186"/>
        <v>0</v>
      </c>
      <c r="R895" s="17">
        <f t="shared" si="187"/>
        <v>0</v>
      </c>
      <c r="S895" s="19">
        <f t="shared" si="188"/>
        <v>0</v>
      </c>
      <c r="T895" s="20">
        <f ca="1">IF(AND(S895=1,F894&gt;D894),[1]Assumptions!$B$19*(F894-D894),0)</f>
        <v>0</v>
      </c>
      <c r="U895" s="21">
        <f ca="1">OFFSET(Assumptions!$B$6,U$1-1,0)*$E895</f>
        <v>11415995.84599798</v>
      </c>
      <c r="V895" s="21">
        <f ca="1">OFFSET(Assumptions!$B$6,V$1-1,0)*$E895</f>
        <v>14269994.807497475</v>
      </c>
      <c r="W895" s="21">
        <f ca="1">OFFSET(Assumptions!$B$6,W$1-1,0)*$E895</f>
        <v>7134997.4037487376</v>
      </c>
      <c r="X895" s="21">
        <f ca="1">OFFSET(Assumptions!$B$6,X$1-1,0)*$E895</f>
        <v>0</v>
      </c>
      <c r="Y895" s="21">
        <f ca="1">OFFSET(Assumptions!$B$6,Y$1-1,0)*$E895</f>
        <v>0</v>
      </c>
      <c r="Z895" s="21">
        <f ca="1">OFFSET(Assumptions!$B$6,Z$1-1,0)*$E895</f>
        <v>28539989.614994951</v>
      </c>
      <c r="AA895" s="21">
        <f ca="1">OFFSET(Assumptions!$B$6,AA$1-1,0)*$E895</f>
        <v>28539989.614994951</v>
      </c>
      <c r="AB895" s="21">
        <f ca="1">OFFSET(Assumptions!$B$6,AB$1-1,0)*$E895</f>
        <v>52798980.787740655</v>
      </c>
      <c r="AC895" s="24">
        <f t="shared" si="191"/>
        <v>0</v>
      </c>
      <c r="AD895" s="24">
        <f t="shared" si="193"/>
        <v>0</v>
      </c>
      <c r="AE895" s="24">
        <f t="shared" si="193"/>
        <v>0</v>
      </c>
      <c r="AF895" s="24">
        <f t="shared" si="193"/>
        <v>0</v>
      </c>
      <c r="AG895" s="24">
        <f t="shared" si="193"/>
        <v>0</v>
      </c>
      <c r="AH895" s="24">
        <f t="shared" si="193"/>
        <v>0</v>
      </c>
      <c r="AI895" s="24">
        <f t="shared" si="193"/>
        <v>0</v>
      </c>
      <c r="AJ895" s="24">
        <f t="shared" si="189"/>
        <v>0</v>
      </c>
      <c r="AK895" s="26">
        <f t="shared" ca="1" si="190"/>
        <v>-3.0724151590733051E-4</v>
      </c>
      <c r="AL895" s="34">
        <f t="shared" ca="1" si="192"/>
        <v>0.42659379213216186</v>
      </c>
    </row>
    <row r="896" spans="1:38" x14ac:dyDescent="0.25">
      <c r="A896" s="4">
        <f t="shared" si="181"/>
        <v>9</v>
      </c>
      <c r="B896" s="4">
        <f t="shared" si="182"/>
        <v>2015</v>
      </c>
      <c r="C896" s="9">
        <v>42262</v>
      </c>
      <c r="D896" s="12">
        <f ca="1">(1+Returns!E896)*D895</f>
        <v>139102685.59203929</v>
      </c>
      <c r="E896" s="12">
        <f t="shared" ca="1" si="183"/>
        <v>142592741.46613911</v>
      </c>
      <c r="F896" s="12">
        <f t="shared" ca="1" si="184"/>
        <v>142547643.73519966</v>
      </c>
      <c r="G896" s="14">
        <f ca="1">G895*(1+Returns!G896)+AC896</f>
        <v>12055260.245571317</v>
      </c>
      <c r="H896" s="14">
        <f ca="1">H895*(1+Returns!H896)+AD896</f>
        <v>14200094.195333194</v>
      </c>
      <c r="I896" s="14">
        <f ca="1">I895*(1+Returns!I896)+AE896</f>
        <v>7101777.383735273</v>
      </c>
      <c r="J896" s="14">
        <f ca="1">J895*(1+Returns!J896)+AF896</f>
        <v>0</v>
      </c>
      <c r="K896" s="14">
        <f ca="1">K895*(1+Returns!K896)+AG896</f>
        <v>0</v>
      </c>
      <c r="L896" s="14">
        <f ca="1">L895*(1+Returns!L896)+AH896</f>
        <v>28399494.06811823</v>
      </c>
      <c r="M896" s="14">
        <f ca="1">M895*(1+Returns!M896)+AI896</f>
        <v>28402961.656501755</v>
      </c>
      <c r="N896" s="14">
        <f ca="1">N895*(1+Returns!N896)+AJ896-R896-T896</f>
        <v>52433153.916879334</v>
      </c>
      <c r="O896" s="17">
        <f ca="1">(Assumptions!$B$16 / 252)*F895</f>
        <v>4528.869181371957</v>
      </c>
      <c r="P896" s="17">
        <f t="shared" ca="1" si="185"/>
        <v>45097.730939460293</v>
      </c>
      <c r="Q896" s="16">
        <f t="shared" si="186"/>
        <v>0</v>
      </c>
      <c r="R896" s="17">
        <f t="shared" si="187"/>
        <v>0</v>
      </c>
      <c r="S896" s="19">
        <f t="shared" si="188"/>
        <v>0</v>
      </c>
      <c r="T896" s="20">
        <f ca="1">IF(AND(S896=1,F895&gt;D895),[1]Assumptions!$B$19*(F895-D895),0)</f>
        <v>0</v>
      </c>
      <c r="U896" s="21">
        <f ca="1">OFFSET(Assumptions!$B$6,U$1-1,0)*$E896</f>
        <v>11407419.317291129</v>
      </c>
      <c r="V896" s="21">
        <f ca="1">OFFSET(Assumptions!$B$6,V$1-1,0)*$E896</f>
        <v>14259274.146613911</v>
      </c>
      <c r="W896" s="21">
        <f ca="1">OFFSET(Assumptions!$B$6,W$1-1,0)*$E896</f>
        <v>7129637.0733069554</v>
      </c>
      <c r="X896" s="21">
        <f ca="1">OFFSET(Assumptions!$B$6,X$1-1,0)*$E896</f>
        <v>0</v>
      </c>
      <c r="Y896" s="21">
        <f ca="1">OFFSET(Assumptions!$B$6,Y$1-1,0)*$E896</f>
        <v>0</v>
      </c>
      <c r="Z896" s="21">
        <f ca="1">OFFSET(Assumptions!$B$6,Z$1-1,0)*$E896</f>
        <v>28518548.293227822</v>
      </c>
      <c r="AA896" s="21">
        <f ca="1">OFFSET(Assumptions!$B$6,AA$1-1,0)*$E896</f>
        <v>28518548.293227822</v>
      </c>
      <c r="AB896" s="21">
        <f ca="1">OFFSET(Assumptions!$B$6,AB$1-1,0)*$E896</f>
        <v>52759314.342471473</v>
      </c>
      <c r="AC896" s="24">
        <f t="shared" si="191"/>
        <v>0</v>
      </c>
      <c r="AD896" s="24">
        <f t="shared" si="193"/>
        <v>0</v>
      </c>
      <c r="AE896" s="24">
        <f t="shared" si="193"/>
        <v>0</v>
      </c>
      <c r="AF896" s="24">
        <f t="shared" si="193"/>
        <v>0</v>
      </c>
      <c r="AG896" s="24">
        <f t="shared" si="193"/>
        <v>0</v>
      </c>
      <c r="AH896" s="24">
        <f t="shared" si="193"/>
        <v>0</v>
      </c>
      <c r="AI896" s="24">
        <f t="shared" si="193"/>
        <v>0</v>
      </c>
      <c r="AJ896" s="24">
        <f t="shared" si="189"/>
        <v>0</v>
      </c>
      <c r="AK896" s="26">
        <f t="shared" ca="1" si="190"/>
        <v>-7.8323261066493011E-4</v>
      </c>
      <c r="AL896" s="34">
        <f t="shared" ca="1" si="192"/>
        <v>0.4254764373519917</v>
      </c>
    </row>
    <row r="897" spans="1:38" x14ac:dyDescent="0.25">
      <c r="A897" s="4">
        <f t="shared" si="181"/>
        <v>9</v>
      </c>
      <c r="B897" s="4">
        <f t="shared" si="182"/>
        <v>2015</v>
      </c>
      <c r="C897" s="9">
        <v>42263</v>
      </c>
      <c r="D897" s="12">
        <f ca="1">(1+Returns!E897)*D896</f>
        <v>139175660.25192773</v>
      </c>
      <c r="E897" s="12">
        <f t="shared" ca="1" si="183"/>
        <v>142740230.25939584</v>
      </c>
      <c r="F897" s="12">
        <f t="shared" ca="1" si="184"/>
        <v>142690607.20643303</v>
      </c>
      <c r="G897" s="14">
        <f ca="1">G896*(1+Returns!G897)+AC897</f>
        <v>12131999.103696937</v>
      </c>
      <c r="H897" s="14">
        <f ca="1">H896*(1+Returns!H897)+AD897</f>
        <v>14207891.637318676</v>
      </c>
      <c r="I897" s="14">
        <f ca="1">I896*(1+Returns!I897)+AE897</f>
        <v>7105849.9994999552</v>
      </c>
      <c r="J897" s="14">
        <f ca="1">J896*(1+Returns!J897)+AF897</f>
        <v>0</v>
      </c>
      <c r="K897" s="14">
        <f ca="1">K896*(1+Returns!K897)+AG897</f>
        <v>0</v>
      </c>
      <c r="L897" s="14">
        <f ca="1">L896*(1+Returns!L897)+AH897</f>
        <v>28415019.17857134</v>
      </c>
      <c r="M897" s="14">
        <f ca="1">M896*(1+Returns!M897)+AI897</f>
        <v>28418835.241605073</v>
      </c>
      <c r="N897" s="14">
        <f ca="1">N896*(1+Returns!N897)+AJ897-R897-T897</f>
        <v>52460635.098703854</v>
      </c>
      <c r="O897" s="17">
        <f ca="1">(Assumptions!$B$16 / 252)*F896</f>
        <v>4525.3220233396714</v>
      </c>
      <c r="P897" s="17">
        <f t="shared" ca="1" si="185"/>
        <v>49623.052962799964</v>
      </c>
      <c r="Q897" s="16">
        <f t="shared" si="186"/>
        <v>0</v>
      </c>
      <c r="R897" s="17">
        <f t="shared" si="187"/>
        <v>0</v>
      </c>
      <c r="S897" s="19">
        <f t="shared" si="188"/>
        <v>0</v>
      </c>
      <c r="T897" s="20">
        <f ca="1">IF(AND(S897=1,F896&gt;D896),[1]Assumptions!$B$19*(F896-D896),0)</f>
        <v>0</v>
      </c>
      <c r="U897" s="21">
        <f ca="1">OFFSET(Assumptions!$B$6,U$1-1,0)*$E897</f>
        <v>11419218.420751667</v>
      </c>
      <c r="V897" s="21">
        <f ca="1">OFFSET(Assumptions!$B$6,V$1-1,0)*$E897</f>
        <v>14274023.025939584</v>
      </c>
      <c r="W897" s="21">
        <f ca="1">OFFSET(Assumptions!$B$6,W$1-1,0)*$E897</f>
        <v>7137011.5129697919</v>
      </c>
      <c r="X897" s="21">
        <f ca="1">OFFSET(Assumptions!$B$6,X$1-1,0)*$E897</f>
        <v>0</v>
      </c>
      <c r="Y897" s="21">
        <f ca="1">OFFSET(Assumptions!$B$6,Y$1-1,0)*$E897</f>
        <v>0</v>
      </c>
      <c r="Z897" s="21">
        <f ca="1">OFFSET(Assumptions!$B$6,Z$1-1,0)*$E897</f>
        <v>28548046.051879168</v>
      </c>
      <c r="AA897" s="21">
        <f ca="1">OFFSET(Assumptions!$B$6,AA$1-1,0)*$E897</f>
        <v>28548046.051879168</v>
      </c>
      <c r="AB897" s="21">
        <f ca="1">OFFSET(Assumptions!$B$6,AB$1-1,0)*$E897</f>
        <v>52813885.195976458</v>
      </c>
      <c r="AC897" s="24">
        <f t="shared" si="191"/>
        <v>0</v>
      </c>
      <c r="AD897" s="24">
        <f t="shared" si="193"/>
        <v>0</v>
      </c>
      <c r="AE897" s="24">
        <f t="shared" si="193"/>
        <v>0</v>
      </c>
      <c r="AF897" s="24">
        <f t="shared" si="193"/>
        <v>0</v>
      </c>
      <c r="AG897" s="24">
        <f t="shared" si="193"/>
        <v>0</v>
      </c>
      <c r="AH897" s="24">
        <f t="shared" si="193"/>
        <v>0</v>
      </c>
      <c r="AI897" s="24">
        <f t="shared" si="193"/>
        <v>0</v>
      </c>
      <c r="AJ897" s="24">
        <f t="shared" si="189"/>
        <v>0</v>
      </c>
      <c r="AK897" s="26">
        <f t="shared" ca="1" si="190"/>
        <v>1.0029171123933089E-3</v>
      </c>
      <c r="AL897" s="34">
        <f t="shared" ca="1" si="192"/>
        <v>0.4269060720643254</v>
      </c>
    </row>
    <row r="898" spans="1:38" x14ac:dyDescent="0.25">
      <c r="A898" s="4">
        <f t="shared" si="181"/>
        <v>9</v>
      </c>
      <c r="B898" s="4">
        <f t="shared" si="182"/>
        <v>2015</v>
      </c>
      <c r="C898" s="9">
        <v>42264</v>
      </c>
      <c r="D898" s="12">
        <f ca="1">(1+Returns!E898)*D897</f>
        <v>139248673.1950525</v>
      </c>
      <c r="E898" s="12">
        <f t="shared" ca="1" si="183"/>
        <v>142791329.1208559</v>
      </c>
      <c r="F898" s="12">
        <f t="shared" ca="1" si="184"/>
        <v>142737176.20734686</v>
      </c>
      <c r="G898" s="14">
        <f ca="1">G897*(1+Returns!G898)+AC898</f>
        <v>12112309.651091166</v>
      </c>
      <c r="H898" s="14">
        <f ca="1">H897*(1+Returns!H898)+AD898</f>
        <v>14215693.360973047</v>
      </c>
      <c r="I898" s="14">
        <f ca="1">I897*(1+Returns!I898)+AE898</f>
        <v>7109924.9507643674</v>
      </c>
      <c r="J898" s="14">
        <f ca="1">J897*(1+Returns!J898)+AF898</f>
        <v>0</v>
      </c>
      <c r="K898" s="14">
        <f ca="1">K897*(1+Returns!K898)+AG898</f>
        <v>0</v>
      </c>
      <c r="L898" s="14">
        <f ca="1">L897*(1+Returns!L898)+AH898</f>
        <v>28430552.776114184</v>
      </c>
      <c r="M898" s="14">
        <f ca="1">M897*(1+Returns!M898)+AI898</f>
        <v>28434717.697991148</v>
      </c>
      <c r="N898" s="14">
        <f ca="1">N897*(1+Returns!N898)+AJ898-R898-T898</f>
        <v>52488130.683921993</v>
      </c>
      <c r="O898" s="17">
        <f ca="1">(Assumptions!$B$16 / 252)*F897</f>
        <v>4529.8605462359692</v>
      </c>
      <c r="P898" s="17">
        <f t="shared" ca="1" si="185"/>
        <v>54152.913509035934</v>
      </c>
      <c r="Q898" s="16">
        <f t="shared" si="186"/>
        <v>0</v>
      </c>
      <c r="R898" s="17">
        <f t="shared" si="187"/>
        <v>0</v>
      </c>
      <c r="S898" s="19">
        <f t="shared" si="188"/>
        <v>0</v>
      </c>
      <c r="T898" s="20">
        <f ca="1">IF(AND(S898=1,F897&gt;D897),[1]Assumptions!$B$19*(F897-D897),0)</f>
        <v>0</v>
      </c>
      <c r="U898" s="21">
        <f ca="1">OFFSET(Assumptions!$B$6,U$1-1,0)*$E898</f>
        <v>11423306.329668472</v>
      </c>
      <c r="V898" s="21">
        <f ca="1">OFFSET(Assumptions!$B$6,V$1-1,0)*$E898</f>
        <v>14279132.912085591</v>
      </c>
      <c r="W898" s="21">
        <f ca="1">OFFSET(Assumptions!$B$6,W$1-1,0)*$E898</f>
        <v>7139566.4560427954</v>
      </c>
      <c r="X898" s="21">
        <f ca="1">OFFSET(Assumptions!$B$6,X$1-1,0)*$E898</f>
        <v>0</v>
      </c>
      <c r="Y898" s="21">
        <f ca="1">OFFSET(Assumptions!$B$6,Y$1-1,0)*$E898</f>
        <v>0</v>
      </c>
      <c r="Z898" s="21">
        <f ca="1">OFFSET(Assumptions!$B$6,Z$1-1,0)*$E898</f>
        <v>28558265.824171182</v>
      </c>
      <c r="AA898" s="21">
        <f ca="1">OFFSET(Assumptions!$B$6,AA$1-1,0)*$E898</f>
        <v>28558265.824171182</v>
      </c>
      <c r="AB898" s="21">
        <f ca="1">OFFSET(Assumptions!$B$6,AB$1-1,0)*$E898</f>
        <v>52832791.774716683</v>
      </c>
      <c r="AC898" s="24">
        <f t="shared" si="191"/>
        <v>0</v>
      </c>
      <c r="AD898" s="24">
        <f t="shared" si="193"/>
        <v>0</v>
      </c>
      <c r="AE898" s="24">
        <f t="shared" si="193"/>
        <v>0</v>
      </c>
      <c r="AF898" s="24">
        <f t="shared" si="193"/>
        <v>0</v>
      </c>
      <c r="AG898" s="24">
        <f t="shared" si="193"/>
        <v>0</v>
      </c>
      <c r="AH898" s="24">
        <f t="shared" si="193"/>
        <v>0</v>
      </c>
      <c r="AI898" s="24">
        <f t="shared" si="193"/>
        <v>0</v>
      </c>
      <c r="AJ898" s="24">
        <f t="shared" si="189"/>
        <v>0</v>
      </c>
      <c r="AK898" s="26">
        <f t="shared" ca="1" si="190"/>
        <v>3.2636346446035525E-4</v>
      </c>
      <c r="AL898" s="34">
        <f t="shared" ca="1" si="192"/>
        <v>0.42737176207346383</v>
      </c>
    </row>
    <row r="899" spans="1:38" x14ac:dyDescent="0.25">
      <c r="A899" s="4">
        <f t="shared" si="181"/>
        <v>9</v>
      </c>
      <c r="B899" s="4">
        <f t="shared" si="182"/>
        <v>2015</v>
      </c>
      <c r="C899" s="9">
        <v>42265</v>
      </c>
      <c r="D899" s="12">
        <f ca="1">(1+Returns!E899)*D898</f>
        <v>139321724.44149736</v>
      </c>
      <c r="E899" s="12">
        <f t="shared" ca="1" si="183"/>
        <v>143026619.66299516</v>
      </c>
      <c r="F899" s="12">
        <f t="shared" ca="1" si="184"/>
        <v>142967935.41055891</v>
      </c>
      <c r="G899" s="14">
        <f ca="1">G898*(1+Returns!G899)+AC899</f>
        <v>12276773.47939281</v>
      </c>
      <c r="H899" s="14">
        <f ca="1">H898*(1+Returns!H899)+AD899</f>
        <v>14223499.368647421</v>
      </c>
      <c r="I899" s="14">
        <f ca="1">I898*(1+Returns!I899)+AE899</f>
        <v>7114002.2388678361</v>
      </c>
      <c r="J899" s="14">
        <f ca="1">J898*(1+Returns!J899)+AF899</f>
        <v>0</v>
      </c>
      <c r="K899" s="14">
        <f ca="1">K898*(1+Returns!K899)+AG899</f>
        <v>0</v>
      </c>
      <c r="L899" s="14">
        <f ca="1">L898*(1+Returns!L899)+AH899</f>
        <v>28446094.865386389</v>
      </c>
      <c r="M899" s="14">
        <f ca="1">M898*(1+Returns!M899)+AI899</f>
        <v>28450609.030617882</v>
      </c>
      <c r="N899" s="14">
        <f ca="1">N898*(1+Returns!N899)+AJ899-R899-T899</f>
        <v>52515640.680082835</v>
      </c>
      <c r="O899" s="17">
        <f ca="1">(Assumptions!$B$16 / 252)*F898</f>
        <v>4531.3389272173599</v>
      </c>
      <c r="P899" s="17">
        <f t="shared" ca="1" si="185"/>
        <v>58684.252436253293</v>
      </c>
      <c r="Q899" s="16">
        <f t="shared" si="186"/>
        <v>0</v>
      </c>
      <c r="R899" s="17">
        <f t="shared" si="187"/>
        <v>0</v>
      </c>
      <c r="S899" s="19">
        <f t="shared" si="188"/>
        <v>0</v>
      </c>
      <c r="T899" s="20">
        <f ca="1">IF(AND(S899=1,F898&gt;D898),[1]Assumptions!$B$19*(F898-D898),0)</f>
        <v>0</v>
      </c>
      <c r="U899" s="21">
        <f ca="1">OFFSET(Assumptions!$B$6,U$1-1,0)*$E899</f>
        <v>11442129.573039614</v>
      </c>
      <c r="V899" s="21">
        <f ca="1">OFFSET(Assumptions!$B$6,V$1-1,0)*$E899</f>
        <v>14302661.966299517</v>
      </c>
      <c r="W899" s="21">
        <f ca="1">OFFSET(Assumptions!$B$6,W$1-1,0)*$E899</f>
        <v>7151330.9831497585</v>
      </c>
      <c r="X899" s="21">
        <f ca="1">OFFSET(Assumptions!$B$6,X$1-1,0)*$E899</f>
        <v>0</v>
      </c>
      <c r="Y899" s="21">
        <f ca="1">OFFSET(Assumptions!$B$6,Y$1-1,0)*$E899</f>
        <v>0</v>
      </c>
      <c r="Z899" s="21">
        <f ca="1">OFFSET(Assumptions!$B$6,Z$1-1,0)*$E899</f>
        <v>28605323.932599034</v>
      </c>
      <c r="AA899" s="21">
        <f ca="1">OFFSET(Assumptions!$B$6,AA$1-1,0)*$E899</f>
        <v>28605323.932599034</v>
      </c>
      <c r="AB899" s="21">
        <f ca="1">OFFSET(Assumptions!$B$6,AB$1-1,0)*$E899</f>
        <v>52919849.275308207</v>
      </c>
      <c r="AC899" s="24">
        <f t="shared" si="191"/>
        <v>0</v>
      </c>
      <c r="AD899" s="24">
        <f t="shared" si="193"/>
        <v>0</v>
      </c>
      <c r="AE899" s="24">
        <f t="shared" si="193"/>
        <v>0</v>
      </c>
      <c r="AF899" s="24">
        <f t="shared" si="193"/>
        <v>0</v>
      </c>
      <c r="AG899" s="24">
        <f t="shared" si="193"/>
        <v>0</v>
      </c>
      <c r="AH899" s="24">
        <f t="shared" si="193"/>
        <v>0</v>
      </c>
      <c r="AI899" s="24">
        <f t="shared" si="193"/>
        <v>0</v>
      </c>
      <c r="AJ899" s="24">
        <f t="shared" si="189"/>
        <v>0</v>
      </c>
      <c r="AK899" s="26">
        <f t="shared" ca="1" si="190"/>
        <v>1.6166720495915943E-3</v>
      </c>
      <c r="AL899" s="34">
        <f t="shared" ca="1" si="192"/>
        <v>0.42967935410558433</v>
      </c>
    </row>
    <row r="900" spans="1:38" x14ac:dyDescent="0.25">
      <c r="A900" s="4">
        <f t="shared" ref="A900:A963" si="194">MONTH(C900)</f>
        <v>9</v>
      </c>
      <c r="B900" s="4">
        <f t="shared" ref="B900:B963" si="195">YEAR(C900)</f>
        <v>2015</v>
      </c>
      <c r="C900" s="9">
        <v>42268</v>
      </c>
      <c r="D900" s="12">
        <f ca="1">(1+Returns!E900)*D899</f>
        <v>139394814.01135662</v>
      </c>
      <c r="E900" s="12">
        <f t="shared" ref="E900:E963" ca="1" si="196">SUM(G900:N900)</f>
        <v>143435044.42775759</v>
      </c>
      <c r="F900" s="12">
        <f t="shared" ref="F900:F963" ca="1" si="197">E900-P900</f>
        <v>143371821.51070514</v>
      </c>
      <c r="G900" s="14">
        <f ca="1">G899*(1+Returns!G900)+AC900</f>
        <v>12614333.109697443</v>
      </c>
      <c r="H900" s="14">
        <f ca="1">H899*(1+Returns!H900)+AD900</f>
        <v>14231309.662694205</v>
      </c>
      <c r="I900" s="14">
        <f ca="1">I899*(1+Returns!I900)+AE900</f>
        <v>7118081.8651504554</v>
      </c>
      <c r="J900" s="14">
        <f ca="1">J899*(1+Returns!J900)+AF900</f>
        <v>0</v>
      </c>
      <c r="K900" s="14">
        <f ca="1">K899*(1+Returns!K900)+AG900</f>
        <v>0</v>
      </c>
      <c r="L900" s="14">
        <f ca="1">L899*(1+Returns!L900)+AH900</f>
        <v>28461645.451030117</v>
      </c>
      <c r="M900" s="14">
        <f ca="1">M899*(1+Returns!M900)+AI900</f>
        <v>28466509.244445946</v>
      </c>
      <c r="N900" s="14">
        <f ca="1">N899*(1+Returns!N900)+AJ900-R900-T900</f>
        <v>52543165.094739415</v>
      </c>
      <c r="O900" s="17">
        <f ca="1">(Assumptions!$B$16 / 252)*F899</f>
        <v>4538.6646162082188</v>
      </c>
      <c r="P900" s="17">
        <f t="shared" ca="1" si="185"/>
        <v>63222.917052461511</v>
      </c>
      <c r="Q900" s="16">
        <f t="shared" si="186"/>
        <v>0</v>
      </c>
      <c r="R900" s="17">
        <f t="shared" si="187"/>
        <v>0</v>
      </c>
      <c r="S900" s="19">
        <f t="shared" si="188"/>
        <v>0</v>
      </c>
      <c r="T900" s="20">
        <f ca="1">IF(AND(S900=1,F899&gt;D899),[1]Assumptions!$B$19*(F899-D899),0)</f>
        <v>0</v>
      </c>
      <c r="U900" s="21">
        <f ca="1">OFFSET(Assumptions!$B$6,U$1-1,0)*$E900</f>
        <v>11474803.554220608</v>
      </c>
      <c r="V900" s="21">
        <f ca="1">OFFSET(Assumptions!$B$6,V$1-1,0)*$E900</f>
        <v>14343504.44277576</v>
      </c>
      <c r="W900" s="21">
        <f ca="1">OFFSET(Assumptions!$B$6,W$1-1,0)*$E900</f>
        <v>7171752.2213878799</v>
      </c>
      <c r="X900" s="21">
        <f ca="1">OFFSET(Assumptions!$B$6,X$1-1,0)*$E900</f>
        <v>0</v>
      </c>
      <c r="Y900" s="21">
        <f ca="1">OFFSET(Assumptions!$B$6,Y$1-1,0)*$E900</f>
        <v>0</v>
      </c>
      <c r="Z900" s="21">
        <f ca="1">OFFSET(Assumptions!$B$6,Z$1-1,0)*$E900</f>
        <v>28687008.88555152</v>
      </c>
      <c r="AA900" s="21">
        <f ca="1">OFFSET(Assumptions!$B$6,AA$1-1,0)*$E900</f>
        <v>28687008.88555152</v>
      </c>
      <c r="AB900" s="21">
        <f ca="1">OFFSET(Assumptions!$B$6,AB$1-1,0)*$E900</f>
        <v>53070966.438270308</v>
      </c>
      <c r="AC900" s="24">
        <f t="shared" si="191"/>
        <v>0</v>
      </c>
      <c r="AD900" s="24">
        <f t="shared" si="193"/>
        <v>0</v>
      </c>
      <c r="AE900" s="24">
        <f t="shared" si="193"/>
        <v>0</v>
      </c>
      <c r="AF900" s="24">
        <f t="shared" si="193"/>
        <v>0</v>
      </c>
      <c r="AG900" s="24">
        <f t="shared" si="193"/>
        <v>0</v>
      </c>
      <c r="AH900" s="24">
        <f t="shared" si="193"/>
        <v>0</v>
      </c>
      <c r="AI900" s="24">
        <f t="shared" si="193"/>
        <v>0</v>
      </c>
      <c r="AJ900" s="24">
        <f t="shared" si="189"/>
        <v>0</v>
      </c>
      <c r="AK900" s="26">
        <f t="shared" ca="1" si="190"/>
        <v>2.8250117691523968E-3</v>
      </c>
      <c r="AL900" s="34">
        <f t="shared" ca="1" si="192"/>
        <v>0.43371821510704689</v>
      </c>
    </row>
    <row r="901" spans="1:38" x14ac:dyDescent="0.25">
      <c r="A901" s="4">
        <f t="shared" si="194"/>
        <v>9</v>
      </c>
      <c r="B901" s="4">
        <f t="shared" si="195"/>
        <v>2015</v>
      </c>
      <c r="C901" s="9">
        <v>42269</v>
      </c>
      <c r="D901" s="12">
        <f ca="1">(1+Returns!E901)*D900</f>
        <v>139467941.92473513</v>
      </c>
      <c r="E901" s="12">
        <f t="shared" ca="1" si="196"/>
        <v>143581888.71849328</v>
      </c>
      <c r="F901" s="12">
        <f t="shared" ca="1" si="197"/>
        <v>143514114.31504366</v>
      </c>
      <c r="G901" s="14">
        <f ca="1">G900*(1+Returns!G901)+AC901</f>
        <v>12690273.824495511</v>
      </c>
      <c r="H901" s="14">
        <f ca="1">H900*(1+Returns!H901)+AD901</f>
        <v>14239124.245467097</v>
      </c>
      <c r="I901" s="14">
        <f ca="1">I900*(1+Returns!I901)+AE901</f>
        <v>7122163.8309530867</v>
      </c>
      <c r="J901" s="14">
        <f ca="1">J900*(1+Returns!J901)+AF901</f>
        <v>0</v>
      </c>
      <c r="K901" s="14">
        <f ca="1">K900*(1+Returns!K901)+AG901</f>
        <v>0</v>
      </c>
      <c r="L901" s="14">
        <f ca="1">L900*(1+Returns!L901)+AH901</f>
        <v>28477204.537690062</v>
      </c>
      <c r="M901" s="14">
        <f ca="1">M900*(1+Returns!M901)+AI901</f>
        <v>28482418.344438784</v>
      </c>
      <c r="N901" s="14">
        <f ca="1">N900*(1+Returns!N901)+AJ901-R901-T901</f>
        <v>52570703.935448736</v>
      </c>
      <c r="O901" s="17">
        <f ca="1">(Assumptions!$B$16 / 252)*F900</f>
        <v>4551.4863971652421</v>
      </c>
      <c r="P901" s="17">
        <f t="shared" ref="P901:P964" ca="1" si="198">P900+O901-IF(Q901=1,P900,0)</f>
        <v>67774.403449626756</v>
      </c>
      <c r="Q901" s="16">
        <f t="shared" ref="Q901:Q964" si="199">IF(DAY(C901)&lt;DAY(C900),1,0)</f>
        <v>0</v>
      </c>
      <c r="R901" s="17">
        <f t="shared" ref="R901:R964" si="200">IF(Q901=1,P900,0)</f>
        <v>0</v>
      </c>
      <c r="S901" s="19">
        <f t="shared" ref="S901:S964" si="201">IF(AND(DAY(C901)&lt;DAY(C900),OR(MONTH(C901)=7,MONTH(C901)=1)),1,0)</f>
        <v>0</v>
      </c>
      <c r="T901" s="20">
        <f ca="1">IF(AND(S901=1,F900&gt;D900),[1]Assumptions!$B$19*(F900-D900),0)</f>
        <v>0</v>
      </c>
      <c r="U901" s="21">
        <f ca="1">OFFSET(Assumptions!$B$6,U$1-1,0)*$E901</f>
        <v>11486551.097479463</v>
      </c>
      <c r="V901" s="21">
        <f ca="1">OFFSET(Assumptions!$B$6,V$1-1,0)*$E901</f>
        <v>14358188.871849328</v>
      </c>
      <c r="W901" s="21">
        <f ca="1">OFFSET(Assumptions!$B$6,W$1-1,0)*$E901</f>
        <v>7179094.4359246641</v>
      </c>
      <c r="X901" s="21">
        <f ca="1">OFFSET(Assumptions!$B$6,X$1-1,0)*$E901</f>
        <v>0</v>
      </c>
      <c r="Y901" s="21">
        <f ca="1">OFFSET(Assumptions!$B$6,Y$1-1,0)*$E901</f>
        <v>0</v>
      </c>
      <c r="Z901" s="21">
        <f ca="1">OFFSET(Assumptions!$B$6,Z$1-1,0)*$E901</f>
        <v>28716377.743698657</v>
      </c>
      <c r="AA901" s="21">
        <f ca="1">OFFSET(Assumptions!$B$6,AA$1-1,0)*$E901</f>
        <v>28716377.743698657</v>
      </c>
      <c r="AB901" s="21">
        <f ca="1">OFFSET(Assumptions!$B$6,AB$1-1,0)*$E901</f>
        <v>53125298.825842515</v>
      </c>
      <c r="AC901" s="24">
        <f t="shared" si="191"/>
        <v>0</v>
      </c>
      <c r="AD901" s="24">
        <f t="shared" si="193"/>
        <v>0</v>
      </c>
      <c r="AE901" s="24">
        <f t="shared" si="193"/>
        <v>0</v>
      </c>
      <c r="AF901" s="24">
        <f t="shared" si="193"/>
        <v>0</v>
      </c>
      <c r="AG901" s="24">
        <f t="shared" si="193"/>
        <v>0</v>
      </c>
      <c r="AH901" s="24">
        <f t="shared" si="193"/>
        <v>0</v>
      </c>
      <c r="AI901" s="24">
        <f t="shared" si="193"/>
        <v>0</v>
      </c>
      <c r="AJ901" s="24">
        <f t="shared" ref="AJ901:AJ964" si="202">-SUM(AC901:AI901)</f>
        <v>0</v>
      </c>
      <c r="AK901" s="26">
        <f t="shared" ref="AK901:AK964" ca="1" si="203">F901/F900-1</f>
        <v>9.924739941167271E-4</v>
      </c>
      <c r="AL901" s="34">
        <f t="shared" ca="1" si="192"/>
        <v>0.43514114315043217</v>
      </c>
    </row>
    <row r="902" spans="1:38" x14ac:dyDescent="0.25">
      <c r="A902" s="4">
        <f t="shared" si="194"/>
        <v>9</v>
      </c>
      <c r="B902" s="4">
        <f t="shared" si="195"/>
        <v>2015</v>
      </c>
      <c r="C902" s="9">
        <v>42270</v>
      </c>
      <c r="D902" s="12">
        <f ca="1">(1+Returns!E902)*D901</f>
        <v>139541108.20174828</v>
      </c>
      <c r="E902" s="12">
        <f t="shared" ca="1" si="196"/>
        <v>144028792.62232387</v>
      </c>
      <c r="F902" s="12">
        <f t="shared" ca="1" si="197"/>
        <v>143956462.21524519</v>
      </c>
      <c r="G902" s="14">
        <f ca="1">G901*(1+Returns!G902)+AC902</f>
        <v>13066235.690037576</v>
      </c>
      <c r="H902" s="14">
        <f ca="1">H901*(1+Returns!H902)+AD902</f>
        <v>14246943.119321089</v>
      </c>
      <c r="I902" s="14">
        <f ca="1">I901*(1+Returns!I902)+AE902</f>
        <v>7126248.1376173617</v>
      </c>
      <c r="J902" s="14">
        <f ca="1">J901*(1+Returns!J902)+AF902</f>
        <v>0</v>
      </c>
      <c r="K902" s="14">
        <f ca="1">K901*(1+Returns!K902)+AG902</f>
        <v>0</v>
      </c>
      <c r="L902" s="14">
        <f ca="1">L901*(1+Returns!L902)+AH902</f>
        <v>28492772.130013466</v>
      </c>
      <c r="M902" s="14">
        <f ca="1">M901*(1+Returns!M902)+AI902</f>
        <v>28498336.335562617</v>
      </c>
      <c r="N902" s="14">
        <f ca="1">N901*(1+Returns!N902)+AJ902-R902-T902</f>
        <v>52598257.20977176</v>
      </c>
      <c r="O902" s="17">
        <f ca="1">(Assumptions!$B$16 / 252)*F901</f>
        <v>4556.0036290490052</v>
      </c>
      <c r="P902" s="17">
        <f t="shared" ca="1" si="198"/>
        <v>72330.407078675766</v>
      </c>
      <c r="Q902" s="16">
        <f t="shared" si="199"/>
        <v>0</v>
      </c>
      <c r="R902" s="17">
        <f t="shared" si="200"/>
        <v>0</v>
      </c>
      <c r="S902" s="19">
        <f t="shared" si="201"/>
        <v>0</v>
      </c>
      <c r="T902" s="20">
        <f ca="1">IF(AND(S902=1,F901&gt;D901),[1]Assumptions!$B$19*(F901-D901),0)</f>
        <v>0</v>
      </c>
      <c r="U902" s="21">
        <f ca="1">OFFSET(Assumptions!$B$6,U$1-1,0)*$E902</f>
        <v>11522303.40978591</v>
      </c>
      <c r="V902" s="21">
        <f ca="1">OFFSET(Assumptions!$B$6,V$1-1,0)*$E902</f>
        <v>14402879.262232387</v>
      </c>
      <c r="W902" s="21">
        <f ca="1">OFFSET(Assumptions!$B$6,W$1-1,0)*$E902</f>
        <v>7201439.6311161937</v>
      </c>
      <c r="X902" s="21">
        <f ca="1">OFFSET(Assumptions!$B$6,X$1-1,0)*$E902</f>
        <v>0</v>
      </c>
      <c r="Y902" s="21">
        <f ca="1">OFFSET(Assumptions!$B$6,Y$1-1,0)*$E902</f>
        <v>0</v>
      </c>
      <c r="Z902" s="21">
        <f ca="1">OFFSET(Assumptions!$B$6,Z$1-1,0)*$E902</f>
        <v>28805758.524464775</v>
      </c>
      <c r="AA902" s="21">
        <f ca="1">OFFSET(Assumptions!$B$6,AA$1-1,0)*$E902</f>
        <v>28805758.524464775</v>
      </c>
      <c r="AB902" s="21">
        <f ca="1">OFFSET(Assumptions!$B$6,AB$1-1,0)*$E902</f>
        <v>53290653.270259835</v>
      </c>
      <c r="AC902" s="24">
        <f t="shared" ref="AC902:AC965" si="204">IF(Q902=1,U901-G901,0)</f>
        <v>0</v>
      </c>
      <c r="AD902" s="24">
        <f t="shared" si="193"/>
        <v>0</v>
      </c>
      <c r="AE902" s="24">
        <f t="shared" si="193"/>
        <v>0</v>
      </c>
      <c r="AF902" s="24">
        <f t="shared" si="193"/>
        <v>0</v>
      </c>
      <c r="AG902" s="24">
        <f t="shared" si="193"/>
        <v>0</v>
      </c>
      <c r="AH902" s="24">
        <f t="shared" si="193"/>
        <v>0</v>
      </c>
      <c r="AI902" s="24">
        <f t="shared" si="193"/>
        <v>0</v>
      </c>
      <c r="AJ902" s="24">
        <f t="shared" si="202"/>
        <v>0</v>
      </c>
      <c r="AK902" s="26">
        <f t="shared" ca="1" si="203"/>
        <v>3.0822606007272491E-3</v>
      </c>
      <c r="AL902" s="34">
        <f t="shared" ref="AL902:AL965" ca="1" si="205">(1+AK902)*(1+AL901)-1</f>
        <v>0.4395646221524474</v>
      </c>
    </row>
    <row r="903" spans="1:38" x14ac:dyDescent="0.25">
      <c r="A903" s="4">
        <f t="shared" si="194"/>
        <v>9</v>
      </c>
      <c r="B903" s="4">
        <f t="shared" si="195"/>
        <v>2015</v>
      </c>
      <c r="C903" s="9">
        <v>42271</v>
      </c>
      <c r="D903" s="12">
        <f ca="1">(1+Returns!E903)*D902</f>
        <v>139614312.86252201</v>
      </c>
      <c r="E903" s="12">
        <f t="shared" ca="1" si="196"/>
        <v>144475038.80621412</v>
      </c>
      <c r="F903" s="12">
        <f t="shared" ca="1" si="197"/>
        <v>144398138.35271591</v>
      </c>
      <c r="G903" s="14">
        <f ca="1">G902*(1+Returns!G903)+AC903</f>
        <v>13441501.352406014</v>
      </c>
      <c r="H903" s="14">
        <f ca="1">H902*(1+Returns!H903)+AD903</f>
        <v>14254766.286612466</v>
      </c>
      <c r="I903" s="14">
        <f ca="1">I902*(1+Returns!I903)+AE903</f>
        <v>7130334.7864856804</v>
      </c>
      <c r="J903" s="14">
        <f ca="1">J902*(1+Returns!J903)+AF903</f>
        <v>0</v>
      </c>
      <c r="K903" s="14">
        <f ca="1">K902*(1+Returns!K903)+AG903</f>
        <v>0</v>
      </c>
      <c r="L903" s="14">
        <f ca="1">L902*(1+Returns!L903)+AH903</f>
        <v>28508348.232650109</v>
      </c>
      <c r="M903" s="14">
        <f ca="1">M902*(1+Returns!M903)+AI903</f>
        <v>28514263.222786434</v>
      </c>
      <c r="N903" s="14">
        <f ca="1">N902*(1+Returns!N903)+AJ903-R903-T903</f>
        <v>52625824.925273411</v>
      </c>
      <c r="O903" s="17">
        <f ca="1">(Assumptions!$B$16 / 252)*F902</f>
        <v>4570.0464195315926</v>
      </c>
      <c r="P903" s="17">
        <f t="shared" ca="1" si="198"/>
        <v>76900.453498207353</v>
      </c>
      <c r="Q903" s="16">
        <f t="shared" si="199"/>
        <v>0</v>
      </c>
      <c r="R903" s="17">
        <f t="shared" si="200"/>
        <v>0</v>
      </c>
      <c r="S903" s="19">
        <f t="shared" si="201"/>
        <v>0</v>
      </c>
      <c r="T903" s="20">
        <f ca="1">IF(AND(S903=1,F902&gt;D902),[1]Assumptions!$B$19*(F902-D902),0)</f>
        <v>0</v>
      </c>
      <c r="U903" s="21">
        <f ca="1">OFFSET(Assumptions!$B$6,U$1-1,0)*$E903</f>
        <v>11558003.104497131</v>
      </c>
      <c r="V903" s="21">
        <f ca="1">OFFSET(Assumptions!$B$6,V$1-1,0)*$E903</f>
        <v>14447503.880621413</v>
      </c>
      <c r="W903" s="21">
        <f ca="1">OFFSET(Assumptions!$B$6,W$1-1,0)*$E903</f>
        <v>7223751.9403107064</v>
      </c>
      <c r="X903" s="21">
        <f ca="1">OFFSET(Assumptions!$B$6,X$1-1,0)*$E903</f>
        <v>0</v>
      </c>
      <c r="Y903" s="21">
        <f ca="1">OFFSET(Assumptions!$B$6,Y$1-1,0)*$E903</f>
        <v>0</v>
      </c>
      <c r="Z903" s="21">
        <f ca="1">OFFSET(Assumptions!$B$6,Z$1-1,0)*$E903</f>
        <v>28895007.761242826</v>
      </c>
      <c r="AA903" s="21">
        <f ca="1">OFFSET(Assumptions!$B$6,AA$1-1,0)*$E903</f>
        <v>28895007.761242826</v>
      </c>
      <c r="AB903" s="21">
        <f ca="1">OFFSET(Assumptions!$B$6,AB$1-1,0)*$E903</f>
        <v>53455764.358299226</v>
      </c>
      <c r="AC903" s="24">
        <f t="shared" si="204"/>
        <v>0</v>
      </c>
      <c r="AD903" s="24">
        <f t="shared" si="193"/>
        <v>0</v>
      </c>
      <c r="AE903" s="24">
        <f t="shared" si="193"/>
        <v>0</v>
      </c>
      <c r="AF903" s="24">
        <f t="shared" si="193"/>
        <v>0</v>
      </c>
      <c r="AG903" s="24">
        <f t="shared" si="193"/>
        <v>0</v>
      </c>
      <c r="AH903" s="24">
        <f t="shared" si="193"/>
        <v>0</v>
      </c>
      <c r="AI903" s="24">
        <f t="shared" si="193"/>
        <v>0</v>
      </c>
      <c r="AJ903" s="24">
        <f t="shared" si="202"/>
        <v>0</v>
      </c>
      <c r="AK903" s="26">
        <f t="shared" ca="1" si="203"/>
        <v>3.0681230329925313E-3</v>
      </c>
      <c r="AL903" s="34">
        <f t="shared" ca="1" si="205"/>
        <v>0.44398138352715444</v>
      </c>
    </row>
    <row r="904" spans="1:38" x14ac:dyDescent="0.25">
      <c r="A904" s="4">
        <f t="shared" si="194"/>
        <v>9</v>
      </c>
      <c r="B904" s="4">
        <f t="shared" si="195"/>
        <v>2015</v>
      </c>
      <c r="C904" s="9">
        <v>42272</v>
      </c>
      <c r="D904" s="12">
        <f ca="1">(1+Returns!E904)*D903</f>
        <v>139687555.92719281</v>
      </c>
      <c r="E904" s="12">
        <f t="shared" ca="1" si="196"/>
        <v>144326125.85912308</v>
      </c>
      <c r="F904" s="12">
        <f t="shared" ca="1" si="197"/>
        <v>144244641.33774066</v>
      </c>
      <c r="G904" s="14">
        <f ca="1">G903*(1+Returns!G904)+AC904</f>
        <v>13221569.379666178</v>
      </c>
      <c r="H904" s="14">
        <f ca="1">H903*(1+Returns!H904)+AD904</f>
        <v>14262593.749698803</v>
      </c>
      <c r="I904" s="14">
        <f ca="1">I903*(1+Returns!I904)+AE904</f>
        <v>7134423.7789012138</v>
      </c>
      <c r="J904" s="14">
        <f ca="1">J903*(1+Returns!J904)+AF904</f>
        <v>0</v>
      </c>
      <c r="K904" s="14">
        <f ca="1">K903*(1+Returns!K904)+AG904</f>
        <v>0</v>
      </c>
      <c r="L904" s="14">
        <f ca="1">L903*(1+Returns!L904)+AH904</f>
        <v>28523932.850252308</v>
      </c>
      <c r="M904" s="14">
        <f ca="1">M903*(1+Returns!M904)+AI904</f>
        <v>28530199.011082005</v>
      </c>
      <c r="N904" s="14">
        <f ca="1">N903*(1+Returns!N904)+AJ904-R904-T904</f>
        <v>52653407.08952257</v>
      </c>
      <c r="O904" s="17">
        <f ca="1">(Assumptions!$B$16 / 252)*F903</f>
        <v>4584.0678842132029</v>
      </c>
      <c r="P904" s="17">
        <f t="shared" ca="1" si="198"/>
        <v>81484.521382420557</v>
      </c>
      <c r="Q904" s="16">
        <f t="shared" si="199"/>
        <v>0</v>
      </c>
      <c r="R904" s="17">
        <f t="shared" si="200"/>
        <v>0</v>
      </c>
      <c r="S904" s="19">
        <f t="shared" si="201"/>
        <v>0</v>
      </c>
      <c r="T904" s="20">
        <f ca="1">IF(AND(S904=1,F903&gt;D903),[1]Assumptions!$B$19*(F903-D903),0)</f>
        <v>0</v>
      </c>
      <c r="U904" s="21">
        <f ca="1">OFFSET(Assumptions!$B$6,U$1-1,0)*$E904</f>
        <v>11546090.068729846</v>
      </c>
      <c r="V904" s="21">
        <f ca="1">OFFSET(Assumptions!$B$6,V$1-1,0)*$E904</f>
        <v>14432612.58591231</v>
      </c>
      <c r="W904" s="21">
        <f ca="1">OFFSET(Assumptions!$B$6,W$1-1,0)*$E904</f>
        <v>7216306.2929561548</v>
      </c>
      <c r="X904" s="21">
        <f ca="1">OFFSET(Assumptions!$B$6,X$1-1,0)*$E904</f>
        <v>0</v>
      </c>
      <c r="Y904" s="21">
        <f ca="1">OFFSET(Assumptions!$B$6,Y$1-1,0)*$E904</f>
        <v>0</v>
      </c>
      <c r="Z904" s="21">
        <f ca="1">OFFSET(Assumptions!$B$6,Z$1-1,0)*$E904</f>
        <v>28865225.171824619</v>
      </c>
      <c r="AA904" s="21">
        <f ca="1">OFFSET(Assumptions!$B$6,AA$1-1,0)*$E904</f>
        <v>28865225.171824619</v>
      </c>
      <c r="AB904" s="21">
        <f ca="1">OFFSET(Assumptions!$B$6,AB$1-1,0)*$E904</f>
        <v>53400666.567875542</v>
      </c>
      <c r="AC904" s="24">
        <f t="shared" si="204"/>
        <v>0</v>
      </c>
      <c r="AD904" s="24">
        <f t="shared" si="193"/>
        <v>0</v>
      </c>
      <c r="AE904" s="24">
        <f t="shared" si="193"/>
        <v>0</v>
      </c>
      <c r="AF904" s="24">
        <f t="shared" si="193"/>
        <v>0</v>
      </c>
      <c r="AG904" s="24">
        <f t="shared" si="193"/>
        <v>0</v>
      </c>
      <c r="AH904" s="24">
        <f t="shared" si="193"/>
        <v>0</v>
      </c>
      <c r="AI904" s="24">
        <f t="shared" si="193"/>
        <v>0</v>
      </c>
      <c r="AJ904" s="24">
        <f t="shared" si="202"/>
        <v>0</v>
      </c>
      <c r="AK904" s="26">
        <f t="shared" ca="1" si="203"/>
        <v>-1.0630124233340643E-3</v>
      </c>
      <c r="AL904" s="34">
        <f t="shared" ca="1" si="205"/>
        <v>0.44244641337740198</v>
      </c>
    </row>
    <row r="905" spans="1:38" x14ac:dyDescent="0.25">
      <c r="A905" s="4">
        <f t="shared" si="194"/>
        <v>9</v>
      </c>
      <c r="B905" s="4">
        <f t="shared" si="195"/>
        <v>2015</v>
      </c>
      <c r="C905" s="9">
        <v>42275</v>
      </c>
      <c r="D905" s="12">
        <f ca="1">(1+Returns!E905)*D904</f>
        <v>139760837.41590777</v>
      </c>
      <c r="E905" s="12">
        <f t="shared" ca="1" si="196"/>
        <v>144285124.23965105</v>
      </c>
      <c r="F905" s="12">
        <f t="shared" ca="1" si="197"/>
        <v>144199060.52330554</v>
      </c>
      <c r="G905" s="14">
        <f ca="1">G904*(1+Returns!G905)+AC905</f>
        <v>13109510.209513275</v>
      </c>
      <c r="H905" s="14">
        <f ca="1">H904*(1+Returns!H905)+AD905</f>
        <v>14270425.510938974</v>
      </c>
      <c r="I905" s="14">
        <f ca="1">I904*(1+Returns!I905)+AE905</f>
        <v>7138515.1162079023</v>
      </c>
      <c r="J905" s="14">
        <f ca="1">J904*(1+Returns!J905)+AF905</f>
        <v>0</v>
      </c>
      <c r="K905" s="14">
        <f ca="1">K904*(1+Returns!K905)+AG905</f>
        <v>0</v>
      </c>
      <c r="L905" s="14">
        <f ca="1">L904*(1+Returns!L905)+AH905</f>
        <v>28539525.98747493</v>
      </c>
      <c r="M905" s="14">
        <f ca="1">M904*(1+Returns!M905)+AI905</f>
        <v>28546143.70542388</v>
      </c>
      <c r="N905" s="14">
        <f ca="1">N904*(1+Returns!N905)+AJ905-R905-T905</f>
        <v>52681003.710092098</v>
      </c>
      <c r="O905" s="17">
        <f ca="1">(Assumptions!$B$16 / 252)*F904</f>
        <v>4579.1949631028783</v>
      </c>
      <c r="P905" s="17">
        <f t="shared" ca="1" si="198"/>
        <v>86063.71634552344</v>
      </c>
      <c r="Q905" s="16">
        <f t="shared" si="199"/>
        <v>0</v>
      </c>
      <c r="R905" s="17">
        <f t="shared" si="200"/>
        <v>0</v>
      </c>
      <c r="S905" s="19">
        <f t="shared" si="201"/>
        <v>0</v>
      </c>
      <c r="T905" s="20">
        <f ca="1">IF(AND(S905=1,F904&gt;D904),[1]Assumptions!$B$19*(F904-D904),0)</f>
        <v>0</v>
      </c>
      <c r="U905" s="21">
        <f ca="1">OFFSET(Assumptions!$B$6,U$1-1,0)*$E905</f>
        <v>11542809.939172085</v>
      </c>
      <c r="V905" s="21">
        <f ca="1">OFFSET(Assumptions!$B$6,V$1-1,0)*$E905</f>
        <v>14428512.423965106</v>
      </c>
      <c r="W905" s="21">
        <f ca="1">OFFSET(Assumptions!$B$6,W$1-1,0)*$E905</f>
        <v>7214256.2119825529</v>
      </c>
      <c r="X905" s="21">
        <f ca="1">OFFSET(Assumptions!$B$6,X$1-1,0)*$E905</f>
        <v>0</v>
      </c>
      <c r="Y905" s="21">
        <f ca="1">OFFSET(Assumptions!$B$6,Y$1-1,0)*$E905</f>
        <v>0</v>
      </c>
      <c r="Z905" s="21">
        <f ca="1">OFFSET(Assumptions!$B$6,Z$1-1,0)*$E905</f>
        <v>28857024.847930212</v>
      </c>
      <c r="AA905" s="21">
        <f ca="1">OFFSET(Assumptions!$B$6,AA$1-1,0)*$E905</f>
        <v>28857024.847930212</v>
      </c>
      <c r="AB905" s="21">
        <f ca="1">OFFSET(Assumptions!$B$6,AB$1-1,0)*$E905</f>
        <v>53385495.96867089</v>
      </c>
      <c r="AC905" s="24">
        <f t="shared" si="204"/>
        <v>0</v>
      </c>
      <c r="AD905" s="24">
        <f t="shared" si="193"/>
        <v>0</v>
      </c>
      <c r="AE905" s="24">
        <f t="shared" si="193"/>
        <v>0</v>
      </c>
      <c r="AF905" s="24">
        <f t="shared" si="193"/>
        <v>0</v>
      </c>
      <c r="AG905" s="24">
        <f t="shared" si="193"/>
        <v>0</v>
      </c>
      <c r="AH905" s="24">
        <f t="shared" si="193"/>
        <v>0</v>
      </c>
      <c r="AI905" s="24">
        <f t="shared" si="193"/>
        <v>0</v>
      </c>
      <c r="AJ905" s="24">
        <f t="shared" si="202"/>
        <v>0</v>
      </c>
      <c r="AK905" s="26">
        <f t="shared" ca="1" si="203"/>
        <v>-3.1599658755021576E-4</v>
      </c>
      <c r="AL905" s="34">
        <f t="shared" ca="1" si="205"/>
        <v>0.44199060523305067</v>
      </c>
    </row>
    <row r="906" spans="1:38" x14ac:dyDescent="0.25">
      <c r="A906" s="4">
        <f t="shared" si="194"/>
        <v>9</v>
      </c>
      <c r="B906" s="4">
        <f t="shared" si="195"/>
        <v>2015</v>
      </c>
      <c r="C906" s="9">
        <v>42276</v>
      </c>
      <c r="D906" s="12">
        <f ca="1">(1+Returns!E906)*D905</f>
        <v>139834157.34882453</v>
      </c>
      <c r="E906" s="12">
        <f t="shared" ca="1" si="196"/>
        <v>144717718.48293957</v>
      </c>
      <c r="F906" s="12">
        <f t="shared" ca="1" si="197"/>
        <v>144627077.01864094</v>
      </c>
      <c r="G906" s="14">
        <f ca="1">G905*(1+Returns!G906)+AC906</f>
        <v>13471008.356172381</v>
      </c>
      <c r="H906" s="14">
        <f ca="1">H905*(1+Returns!H906)+AD906</f>
        <v>14278261.572693147</v>
      </c>
      <c r="I906" s="14">
        <f ca="1">I905*(1+Returns!I906)+AE906</f>
        <v>7142608.7997504575</v>
      </c>
      <c r="J906" s="14">
        <f ca="1">J905*(1+Returns!J906)+AF906</f>
        <v>0</v>
      </c>
      <c r="K906" s="14">
        <f ca="1">K905*(1+Returns!K906)+AG906</f>
        <v>0</v>
      </c>
      <c r="L906" s="14">
        <f ca="1">L905*(1+Returns!L906)+AH906</f>
        <v>28555127.648975383</v>
      </c>
      <c r="M906" s="14">
        <f ca="1">M905*(1+Returns!M906)+AI906</f>
        <v>28562097.310789391</v>
      </c>
      <c r="N906" s="14">
        <f ca="1">N905*(1+Returns!N906)+AJ906-R906-T906</f>
        <v>52708614.794558816</v>
      </c>
      <c r="O906" s="17">
        <f ca="1">(Assumptions!$B$16 / 252)*F905</f>
        <v>4577.7479531208101</v>
      </c>
      <c r="P906" s="17">
        <f t="shared" ca="1" si="198"/>
        <v>90641.464298644249</v>
      </c>
      <c r="Q906" s="16">
        <f t="shared" si="199"/>
        <v>0</v>
      </c>
      <c r="R906" s="17">
        <f t="shared" si="200"/>
        <v>0</v>
      </c>
      <c r="S906" s="19">
        <f t="shared" si="201"/>
        <v>0</v>
      </c>
      <c r="T906" s="20">
        <f ca="1">IF(AND(S906=1,F905&gt;D905),[1]Assumptions!$B$19*(F905-D905),0)</f>
        <v>0</v>
      </c>
      <c r="U906" s="21">
        <f ca="1">OFFSET(Assumptions!$B$6,U$1-1,0)*$E906</f>
        <v>11577417.478635166</v>
      </c>
      <c r="V906" s="21">
        <f ca="1">OFFSET(Assumptions!$B$6,V$1-1,0)*$E906</f>
        <v>14471771.848293958</v>
      </c>
      <c r="W906" s="21">
        <f ca="1">OFFSET(Assumptions!$B$6,W$1-1,0)*$E906</f>
        <v>7235885.9241469791</v>
      </c>
      <c r="X906" s="21">
        <f ca="1">OFFSET(Assumptions!$B$6,X$1-1,0)*$E906</f>
        <v>0</v>
      </c>
      <c r="Y906" s="21">
        <f ca="1">OFFSET(Assumptions!$B$6,Y$1-1,0)*$E906</f>
        <v>0</v>
      </c>
      <c r="Z906" s="21">
        <f ca="1">OFFSET(Assumptions!$B$6,Z$1-1,0)*$E906</f>
        <v>28943543.696587916</v>
      </c>
      <c r="AA906" s="21">
        <f ca="1">OFFSET(Assumptions!$B$6,AA$1-1,0)*$E906</f>
        <v>28943543.696587916</v>
      </c>
      <c r="AB906" s="21">
        <f ca="1">OFFSET(Assumptions!$B$6,AB$1-1,0)*$E906</f>
        <v>53545555.838687643</v>
      </c>
      <c r="AC906" s="24">
        <f t="shared" si="204"/>
        <v>0</v>
      </c>
      <c r="AD906" s="24">
        <f t="shared" si="193"/>
        <v>0</v>
      </c>
      <c r="AE906" s="24">
        <f t="shared" si="193"/>
        <v>0</v>
      </c>
      <c r="AF906" s="24">
        <f t="shared" si="193"/>
        <v>0</v>
      </c>
      <c r="AG906" s="24">
        <f t="shared" si="193"/>
        <v>0</v>
      </c>
      <c r="AH906" s="24">
        <f t="shared" si="193"/>
        <v>0</v>
      </c>
      <c r="AI906" s="24">
        <f t="shared" si="193"/>
        <v>0</v>
      </c>
      <c r="AJ906" s="24">
        <f t="shared" si="202"/>
        <v>0</v>
      </c>
      <c r="AK906" s="26">
        <f t="shared" ca="1" si="203"/>
        <v>2.9682335916898506E-3</v>
      </c>
      <c r="AL906" s="34">
        <f t="shared" ca="1" si="205"/>
        <v>0.4462707701864046</v>
      </c>
    </row>
    <row r="907" spans="1:38" x14ac:dyDescent="0.25">
      <c r="A907" s="4">
        <f t="shared" si="194"/>
        <v>9</v>
      </c>
      <c r="B907" s="4">
        <f t="shared" si="195"/>
        <v>2015</v>
      </c>
      <c r="C907" s="9">
        <v>42277</v>
      </c>
      <c r="D907" s="12">
        <f ca="1">(1+Returns!E907)*D906</f>
        <v>139907515.7461113</v>
      </c>
      <c r="E907" s="12">
        <f t="shared" ca="1" si="196"/>
        <v>144668023.28331012</v>
      </c>
      <c r="F907" s="12">
        <f t="shared" ca="1" si="197"/>
        <v>144572790.48323309</v>
      </c>
      <c r="G907" s="14">
        <f ca="1">G906*(1+Returns!G907)+AC907</f>
        <v>13350178.493037187</v>
      </c>
      <c r="H907" s="14">
        <f ca="1">H906*(1+Returns!H907)+AD907</f>
        <v>14286101.937322786</v>
      </c>
      <c r="I907" s="14">
        <f ca="1">I906*(1+Returns!I907)+AE907</f>
        <v>7146704.830874362</v>
      </c>
      <c r="J907" s="14">
        <f ca="1">J906*(1+Returns!J907)+AF907</f>
        <v>0</v>
      </c>
      <c r="K907" s="14">
        <f ca="1">K906*(1+Returns!K907)+AG907</f>
        <v>0</v>
      </c>
      <c r="L907" s="14">
        <f ca="1">L906*(1+Returns!L907)+AH907</f>
        <v>28570737.839413624</v>
      </c>
      <c r="M907" s="14">
        <f ca="1">M906*(1+Returns!M907)+AI907</f>
        <v>28578059.832158644</v>
      </c>
      <c r="N907" s="14">
        <f ca="1">N906*(1+Returns!N907)+AJ907-R907-T907</f>
        <v>52736240.350503519</v>
      </c>
      <c r="O907" s="17">
        <f ca="1">(Assumptions!$B$16 / 252)*F906</f>
        <v>4591.3357783695537</v>
      </c>
      <c r="P907" s="17">
        <f t="shared" ca="1" si="198"/>
        <v>95232.800077013802</v>
      </c>
      <c r="Q907" s="16">
        <f t="shared" si="199"/>
        <v>0</v>
      </c>
      <c r="R907" s="17">
        <f t="shared" si="200"/>
        <v>0</v>
      </c>
      <c r="S907" s="19">
        <f t="shared" si="201"/>
        <v>0</v>
      </c>
      <c r="T907" s="20">
        <f ca="1">IF(AND(S907=1,F906&gt;D906),[1]Assumptions!$B$19*(F906-D906),0)</f>
        <v>0</v>
      </c>
      <c r="U907" s="21">
        <f ca="1">OFFSET(Assumptions!$B$6,U$1-1,0)*$E907</f>
        <v>11573441.862664809</v>
      </c>
      <c r="V907" s="21">
        <f ca="1">OFFSET(Assumptions!$B$6,V$1-1,0)*$E907</f>
        <v>14466802.328331012</v>
      </c>
      <c r="W907" s="21">
        <f ca="1">OFFSET(Assumptions!$B$6,W$1-1,0)*$E907</f>
        <v>7233401.1641655061</v>
      </c>
      <c r="X907" s="21">
        <f ca="1">OFFSET(Assumptions!$B$6,X$1-1,0)*$E907</f>
        <v>0</v>
      </c>
      <c r="Y907" s="21">
        <f ca="1">OFFSET(Assumptions!$B$6,Y$1-1,0)*$E907</f>
        <v>0</v>
      </c>
      <c r="Z907" s="21">
        <f ca="1">OFFSET(Assumptions!$B$6,Z$1-1,0)*$E907</f>
        <v>28933604.656662025</v>
      </c>
      <c r="AA907" s="21">
        <f ca="1">OFFSET(Assumptions!$B$6,AA$1-1,0)*$E907</f>
        <v>28933604.656662025</v>
      </c>
      <c r="AB907" s="21">
        <f ca="1">OFFSET(Assumptions!$B$6,AB$1-1,0)*$E907</f>
        <v>53527168.614824742</v>
      </c>
      <c r="AC907" s="24">
        <f t="shared" si="204"/>
        <v>0</v>
      </c>
      <c r="AD907" s="24">
        <f t="shared" si="193"/>
        <v>0</v>
      </c>
      <c r="AE907" s="24">
        <f t="shared" si="193"/>
        <v>0</v>
      </c>
      <c r="AF907" s="24">
        <f t="shared" si="193"/>
        <v>0</v>
      </c>
      <c r="AG907" s="24">
        <f t="shared" si="193"/>
        <v>0</v>
      </c>
      <c r="AH907" s="24">
        <f t="shared" si="193"/>
        <v>0</v>
      </c>
      <c r="AI907" s="24">
        <f t="shared" si="193"/>
        <v>0</v>
      </c>
      <c r="AJ907" s="24">
        <f t="shared" si="202"/>
        <v>0</v>
      </c>
      <c r="AK907" s="26">
        <f t="shared" ca="1" si="203"/>
        <v>-3.7535526906107286E-4</v>
      </c>
      <c r="AL907" s="34">
        <f t="shared" ca="1" si="205"/>
        <v>0.44572790483232616</v>
      </c>
    </row>
    <row r="908" spans="1:38" x14ac:dyDescent="0.25">
      <c r="A908" s="4">
        <f t="shared" si="194"/>
        <v>10</v>
      </c>
      <c r="B908" s="4">
        <f t="shared" si="195"/>
        <v>2015</v>
      </c>
      <c r="C908" s="9">
        <v>42278</v>
      </c>
      <c r="D908" s="12">
        <f ca="1">(1+Returns!E908)*D907</f>
        <v>139980912.62794688</v>
      </c>
      <c r="E908" s="12">
        <f t="shared" ca="1" si="196"/>
        <v>144610377.3240813</v>
      </c>
      <c r="F908" s="12">
        <f t="shared" ca="1" si="197"/>
        <v>144605787.711685</v>
      </c>
      <c r="G908" s="14">
        <f ca="1">G907*(1+Returns!G908)+AC908</f>
        <v>11539855.452191783</v>
      </c>
      <c r="H908" s="14">
        <f ca="1">H907*(1+Returns!H908)+AD908</f>
        <v>14474646.998198878</v>
      </c>
      <c r="I908" s="14">
        <f ca="1">I907*(1+Returns!I908)+AE908</f>
        <v>7237499.5442170138</v>
      </c>
      <c r="J908" s="14">
        <f ca="1">J907*(1+Returns!J908)+AF908</f>
        <v>0</v>
      </c>
      <c r="K908" s="14">
        <f ca="1">K907*(1+Returns!K908)+AG908</f>
        <v>0</v>
      </c>
      <c r="L908" s="14">
        <f ca="1">L907*(1+Returns!L908)+AH908</f>
        <v>28949223.380700551</v>
      </c>
      <c r="M908" s="14">
        <f ca="1">M907*(1+Returns!M908)+AI908</f>
        <v>28949576.099017918</v>
      </c>
      <c r="N908" s="14">
        <f ca="1">N907*(1+Returns!N908)+AJ908-R908-T908</f>
        <v>53459575.849755183</v>
      </c>
      <c r="O908" s="17">
        <f ca="1">(Assumptions!$B$16 / 252)*F907</f>
        <v>4589.6123962931142</v>
      </c>
      <c r="P908" s="17">
        <f t="shared" ca="1" si="198"/>
        <v>4589.612396293116</v>
      </c>
      <c r="Q908" s="16">
        <f t="shared" si="199"/>
        <v>1</v>
      </c>
      <c r="R908" s="17">
        <f t="shared" ca="1" si="200"/>
        <v>95232.800077013802</v>
      </c>
      <c r="S908" s="19">
        <f t="shared" si="201"/>
        <v>0</v>
      </c>
      <c r="T908" s="20">
        <f ca="1">IF(AND(S908=1,F907&gt;D907),[1]Assumptions!$B$19*(F907-D907),0)</f>
        <v>0</v>
      </c>
      <c r="U908" s="21">
        <f ca="1">OFFSET(Assumptions!$B$6,U$1-1,0)*$E908</f>
        <v>11568830.185926504</v>
      </c>
      <c r="V908" s="21">
        <f ca="1">OFFSET(Assumptions!$B$6,V$1-1,0)*$E908</f>
        <v>14461037.732408131</v>
      </c>
      <c r="W908" s="21">
        <f ca="1">OFFSET(Assumptions!$B$6,W$1-1,0)*$E908</f>
        <v>7230518.8662040653</v>
      </c>
      <c r="X908" s="21">
        <f ca="1">OFFSET(Assumptions!$B$6,X$1-1,0)*$E908</f>
        <v>0</v>
      </c>
      <c r="Y908" s="21">
        <f ca="1">OFFSET(Assumptions!$B$6,Y$1-1,0)*$E908</f>
        <v>0</v>
      </c>
      <c r="Z908" s="21">
        <f ca="1">OFFSET(Assumptions!$B$6,Z$1-1,0)*$E908</f>
        <v>28922075.464816261</v>
      </c>
      <c r="AA908" s="21">
        <f ca="1">OFFSET(Assumptions!$B$6,AA$1-1,0)*$E908</f>
        <v>28922075.464816261</v>
      </c>
      <c r="AB908" s="21">
        <f ca="1">OFFSET(Assumptions!$B$6,AB$1-1,0)*$E908</f>
        <v>53505839.609910078</v>
      </c>
      <c r="AC908" s="24">
        <f t="shared" ca="1" si="204"/>
        <v>-1776736.6303723771</v>
      </c>
      <c r="AD908" s="24">
        <f t="shared" ca="1" si="193"/>
        <v>180700.3910082262</v>
      </c>
      <c r="AE908" s="24">
        <f t="shared" ca="1" si="193"/>
        <v>86696.33329114411</v>
      </c>
      <c r="AF908" s="24">
        <f t="shared" ca="1" si="193"/>
        <v>0</v>
      </c>
      <c r="AG908" s="24">
        <f t="shared" ca="1" si="193"/>
        <v>0</v>
      </c>
      <c r="AH908" s="24">
        <f t="shared" ca="1" si="193"/>
        <v>362866.8172484003</v>
      </c>
      <c r="AI908" s="24">
        <f t="shared" ca="1" si="193"/>
        <v>355544.82450338081</v>
      </c>
      <c r="AJ908" s="24">
        <f t="shared" ca="1" si="202"/>
        <v>790928.2643212257</v>
      </c>
      <c r="AK908" s="26">
        <f t="shared" ca="1" si="203"/>
        <v>2.2823954868411711E-4</v>
      </c>
      <c r="AL908" s="34">
        <f t="shared" ca="1" si="205"/>
        <v>0.44605787711684508</v>
      </c>
    </row>
    <row r="909" spans="1:38" x14ac:dyDescent="0.25">
      <c r="A909" s="4">
        <f t="shared" si="194"/>
        <v>10</v>
      </c>
      <c r="B909" s="4">
        <f t="shared" si="195"/>
        <v>2015</v>
      </c>
      <c r="C909" s="9">
        <v>42279</v>
      </c>
      <c r="D909" s="12">
        <f ca="1">(1+Returns!E909)*D908</f>
        <v>140054348.01452065</v>
      </c>
      <c r="E909" s="12">
        <f t="shared" ca="1" si="196"/>
        <v>145029772.87125653</v>
      </c>
      <c r="F909" s="12">
        <f t="shared" ca="1" si="197"/>
        <v>145020592.59893289</v>
      </c>
      <c r="G909" s="14">
        <f ca="1">G908*(1+Returns!G909)+AC909</f>
        <v>11887128.498978605</v>
      </c>
      <c r="H909" s="14">
        <f ca="1">H908*(1+Returns!H909)+AD909</f>
        <v>14482595.200420374</v>
      </c>
      <c r="I909" s="14">
        <f ca="1">I908*(1+Returns!I909)+AE909</f>
        <v>7241649.9917948497</v>
      </c>
      <c r="J909" s="14">
        <f ca="1">J908*(1+Returns!J909)+AF909</f>
        <v>0</v>
      </c>
      <c r="K909" s="14">
        <f ca="1">K908*(1+Returns!K909)+AG909</f>
        <v>0</v>
      </c>
      <c r="L909" s="14">
        <f ca="1">L908*(1+Returns!L909)+AH909</f>
        <v>28965049.010883931</v>
      </c>
      <c r="M909" s="14">
        <f ca="1">M908*(1+Returns!M909)+AI909</f>
        <v>28965755.170956619</v>
      </c>
      <c r="N909" s="14">
        <f ca="1">N908*(1+Returns!N909)+AJ909-R909-T909</f>
        <v>53487594.998222157</v>
      </c>
      <c r="O909" s="17">
        <f ca="1">(Assumptions!$B$16 / 252)*F908</f>
        <v>4590.6599273550792</v>
      </c>
      <c r="P909" s="17">
        <f t="shared" ca="1" si="198"/>
        <v>9180.2723236481943</v>
      </c>
      <c r="Q909" s="16">
        <f t="shared" si="199"/>
        <v>0</v>
      </c>
      <c r="R909" s="17">
        <f t="shared" si="200"/>
        <v>0</v>
      </c>
      <c r="S909" s="19">
        <f t="shared" si="201"/>
        <v>0</v>
      </c>
      <c r="T909" s="20">
        <f ca="1">IF(AND(S909=1,F908&gt;D908),[1]Assumptions!$B$19*(F908-D908),0)</f>
        <v>0</v>
      </c>
      <c r="U909" s="21">
        <f ca="1">OFFSET(Assumptions!$B$6,U$1-1,0)*$E909</f>
        <v>11602381.829700522</v>
      </c>
      <c r="V909" s="21">
        <f ca="1">OFFSET(Assumptions!$B$6,V$1-1,0)*$E909</f>
        <v>14502977.287125655</v>
      </c>
      <c r="W909" s="21">
        <f ca="1">OFFSET(Assumptions!$B$6,W$1-1,0)*$E909</f>
        <v>7251488.6435628273</v>
      </c>
      <c r="X909" s="21">
        <f ca="1">OFFSET(Assumptions!$B$6,X$1-1,0)*$E909</f>
        <v>0</v>
      </c>
      <c r="Y909" s="21">
        <f ca="1">OFFSET(Assumptions!$B$6,Y$1-1,0)*$E909</f>
        <v>0</v>
      </c>
      <c r="Z909" s="21">
        <f ca="1">OFFSET(Assumptions!$B$6,Z$1-1,0)*$E909</f>
        <v>29005954.574251309</v>
      </c>
      <c r="AA909" s="21">
        <f ca="1">OFFSET(Assumptions!$B$6,AA$1-1,0)*$E909</f>
        <v>29005954.574251309</v>
      </c>
      <c r="AB909" s="21">
        <f ca="1">OFFSET(Assumptions!$B$6,AB$1-1,0)*$E909</f>
        <v>53661015.962364912</v>
      </c>
      <c r="AC909" s="24">
        <f t="shared" si="204"/>
        <v>0</v>
      </c>
      <c r="AD909" s="24">
        <f t="shared" si="193"/>
        <v>0</v>
      </c>
      <c r="AE909" s="24">
        <f t="shared" si="193"/>
        <v>0</v>
      </c>
      <c r="AF909" s="24">
        <f t="shared" si="193"/>
        <v>0</v>
      </c>
      <c r="AG909" s="24">
        <f t="shared" si="193"/>
        <v>0</v>
      </c>
      <c r="AH909" s="24">
        <f t="shared" si="193"/>
        <v>0</v>
      </c>
      <c r="AI909" s="24">
        <f t="shared" si="193"/>
        <v>0</v>
      </c>
      <c r="AJ909" s="24">
        <f t="shared" si="202"/>
        <v>0</v>
      </c>
      <c r="AK909" s="26">
        <f t="shared" ca="1" si="203"/>
        <v>2.86852202675969E-3</v>
      </c>
      <c r="AL909" s="34">
        <f t="shared" ca="1" si="205"/>
        <v>0.45020592598932407</v>
      </c>
    </row>
    <row r="910" spans="1:38" x14ac:dyDescent="0.25">
      <c r="A910" s="4">
        <f t="shared" si="194"/>
        <v>10</v>
      </c>
      <c r="B910" s="4">
        <f t="shared" si="195"/>
        <v>2015</v>
      </c>
      <c r="C910" s="9">
        <v>42282</v>
      </c>
      <c r="D910" s="12">
        <f ca="1">(1+Returns!E910)*D909</f>
        <v>140127821.92603254</v>
      </c>
      <c r="E910" s="12">
        <f t="shared" ca="1" si="196"/>
        <v>144799140.80721676</v>
      </c>
      <c r="F910" s="12">
        <f t="shared" ca="1" si="197"/>
        <v>144785356.70655665</v>
      </c>
      <c r="G910" s="14">
        <f ca="1">G909*(1+Returns!G910)+AC910</f>
        <v>11584334.811227128</v>
      </c>
      <c r="H910" s="14">
        <f ca="1">H909*(1+Returns!H910)+AD910</f>
        <v>14490547.767095011</v>
      </c>
      <c r="I910" s="14">
        <f ca="1">I909*(1+Returns!I910)+AE910</f>
        <v>7245802.8195061823</v>
      </c>
      <c r="J910" s="14">
        <f ca="1">J909*(1+Returns!J910)+AF910</f>
        <v>0</v>
      </c>
      <c r="K910" s="14">
        <f ca="1">K909*(1+Returns!K910)+AG910</f>
        <v>0</v>
      </c>
      <c r="L910" s="14">
        <f ca="1">L909*(1+Returns!L910)+AH910</f>
        <v>28980883.292441733</v>
      </c>
      <c r="M910" s="14">
        <f ca="1">M909*(1+Returns!M910)+AI910</f>
        <v>28981943.284905743</v>
      </c>
      <c r="N910" s="14">
        <f ca="1">N909*(1+Returns!N910)+AJ910-R910-T910</f>
        <v>53515628.83204098</v>
      </c>
      <c r="O910" s="17">
        <f ca="1">(Assumptions!$B$16 / 252)*F909</f>
        <v>4603.8283364740601</v>
      </c>
      <c r="P910" s="17">
        <f t="shared" ca="1" si="198"/>
        <v>13784.100660122254</v>
      </c>
      <c r="Q910" s="16">
        <f t="shared" si="199"/>
        <v>0</v>
      </c>
      <c r="R910" s="17">
        <f t="shared" si="200"/>
        <v>0</v>
      </c>
      <c r="S910" s="19">
        <f t="shared" si="201"/>
        <v>0</v>
      </c>
      <c r="T910" s="20">
        <f ca="1">IF(AND(S910=1,F909&gt;D909),[1]Assumptions!$B$19*(F909-D909),0)</f>
        <v>0</v>
      </c>
      <c r="U910" s="21">
        <f ca="1">OFFSET(Assumptions!$B$6,U$1-1,0)*$E910</f>
        <v>11583931.264577342</v>
      </c>
      <c r="V910" s="21">
        <f ca="1">OFFSET(Assumptions!$B$6,V$1-1,0)*$E910</f>
        <v>14479914.080721676</v>
      </c>
      <c r="W910" s="21">
        <f ca="1">OFFSET(Assumptions!$B$6,W$1-1,0)*$E910</f>
        <v>7239957.0403608382</v>
      </c>
      <c r="X910" s="21">
        <f ca="1">OFFSET(Assumptions!$B$6,X$1-1,0)*$E910</f>
        <v>0</v>
      </c>
      <c r="Y910" s="21">
        <f ca="1">OFFSET(Assumptions!$B$6,Y$1-1,0)*$E910</f>
        <v>0</v>
      </c>
      <c r="Z910" s="21">
        <f ca="1">OFFSET(Assumptions!$B$6,Z$1-1,0)*$E910</f>
        <v>28959828.161443353</v>
      </c>
      <c r="AA910" s="21">
        <f ca="1">OFFSET(Assumptions!$B$6,AA$1-1,0)*$E910</f>
        <v>28959828.161443353</v>
      </c>
      <c r="AB910" s="21">
        <f ca="1">OFFSET(Assumptions!$B$6,AB$1-1,0)*$E910</f>
        <v>53575682.0986702</v>
      </c>
      <c r="AC910" s="24">
        <f t="shared" si="204"/>
        <v>0</v>
      </c>
      <c r="AD910" s="24">
        <f t="shared" si="193"/>
        <v>0</v>
      </c>
      <c r="AE910" s="24">
        <f t="shared" si="193"/>
        <v>0</v>
      </c>
      <c r="AF910" s="24">
        <f t="shared" si="193"/>
        <v>0</v>
      </c>
      <c r="AG910" s="24">
        <f t="shared" si="193"/>
        <v>0</v>
      </c>
      <c r="AH910" s="24">
        <f t="shared" si="193"/>
        <v>0</v>
      </c>
      <c r="AI910" s="24">
        <f t="shared" si="193"/>
        <v>0</v>
      </c>
      <c r="AJ910" s="24">
        <f t="shared" si="202"/>
        <v>0</v>
      </c>
      <c r="AK910" s="26">
        <f t="shared" ca="1" si="203"/>
        <v>-1.6220861338417381E-3</v>
      </c>
      <c r="AL910" s="34">
        <f t="shared" ca="1" si="205"/>
        <v>0.44785356706556168</v>
      </c>
    </row>
    <row r="911" spans="1:38" x14ac:dyDescent="0.25">
      <c r="A911" s="4">
        <f t="shared" si="194"/>
        <v>10</v>
      </c>
      <c r="B911" s="4">
        <f t="shared" si="195"/>
        <v>2015</v>
      </c>
      <c r="C911" s="9">
        <v>42283</v>
      </c>
      <c r="D911" s="12">
        <f ca="1">(1+Returns!E911)*D910</f>
        <v>140201334.38269317</v>
      </c>
      <c r="E911" s="12">
        <f t="shared" ca="1" si="196"/>
        <v>144771145.13448963</v>
      </c>
      <c r="F911" s="12">
        <f t="shared" ca="1" si="197"/>
        <v>144752764.67329913</v>
      </c>
      <c r="G911" s="14">
        <f ca="1">G910*(1+Returns!G911)+AC911</f>
        <v>11484138.37022382</v>
      </c>
      <c r="H911" s="14">
        <f ca="1">H910*(1+Returns!H911)+AD911</f>
        <v>14498504.700619362</v>
      </c>
      <c r="I911" s="14">
        <f ca="1">I910*(1+Returns!I911)+AE911</f>
        <v>7249958.0287159327</v>
      </c>
      <c r="J911" s="14">
        <f ca="1">J910*(1+Returns!J911)+AF911</f>
        <v>0</v>
      </c>
      <c r="K911" s="14">
        <f ca="1">K910*(1+Returns!K911)+AG911</f>
        <v>0</v>
      </c>
      <c r="L911" s="14">
        <f ca="1">L910*(1+Returns!L911)+AH911</f>
        <v>28996726.230103392</v>
      </c>
      <c r="M911" s="14">
        <f ca="1">M910*(1+Returns!M911)+AI911</f>
        <v>28998140.445918601</v>
      </c>
      <c r="N911" s="14">
        <f ca="1">N910*(1+Returns!N911)+AJ911-R911-T911</f>
        <v>53543677.358908512</v>
      </c>
      <c r="O911" s="17">
        <f ca="1">(Assumptions!$B$16 / 252)*F910</f>
        <v>4596.3605303668774</v>
      </c>
      <c r="P911" s="17">
        <f t="shared" ca="1" si="198"/>
        <v>18380.461190489132</v>
      </c>
      <c r="Q911" s="16">
        <f t="shared" si="199"/>
        <v>0</v>
      </c>
      <c r="R911" s="17">
        <f t="shared" si="200"/>
        <v>0</v>
      </c>
      <c r="S911" s="19">
        <f t="shared" si="201"/>
        <v>0</v>
      </c>
      <c r="T911" s="20">
        <f ca="1">IF(AND(S911=1,F910&gt;D910),[1]Assumptions!$B$19*(F910-D910),0)</f>
        <v>0</v>
      </c>
      <c r="U911" s="21">
        <f ca="1">OFFSET(Assumptions!$B$6,U$1-1,0)*$E911</f>
        <v>11581691.610759171</v>
      </c>
      <c r="V911" s="21">
        <f ca="1">OFFSET(Assumptions!$B$6,V$1-1,0)*$E911</f>
        <v>14477114.513448963</v>
      </c>
      <c r="W911" s="21">
        <f ca="1">OFFSET(Assumptions!$B$6,W$1-1,0)*$E911</f>
        <v>7238557.2567244815</v>
      </c>
      <c r="X911" s="21">
        <f ca="1">OFFSET(Assumptions!$B$6,X$1-1,0)*$E911</f>
        <v>0</v>
      </c>
      <c r="Y911" s="21">
        <f ca="1">OFFSET(Assumptions!$B$6,Y$1-1,0)*$E911</f>
        <v>0</v>
      </c>
      <c r="Z911" s="21">
        <f ca="1">OFFSET(Assumptions!$B$6,Z$1-1,0)*$E911</f>
        <v>28954229.026897926</v>
      </c>
      <c r="AA911" s="21">
        <f ca="1">OFFSET(Assumptions!$B$6,AA$1-1,0)*$E911</f>
        <v>28954229.026897926</v>
      </c>
      <c r="AB911" s="21">
        <f ca="1">OFFSET(Assumptions!$B$6,AB$1-1,0)*$E911</f>
        <v>53565323.69976116</v>
      </c>
      <c r="AC911" s="24">
        <f t="shared" si="204"/>
        <v>0</v>
      </c>
      <c r="AD911" s="24">
        <f t="shared" si="193"/>
        <v>0</v>
      </c>
      <c r="AE911" s="24">
        <f t="shared" si="193"/>
        <v>0</v>
      </c>
      <c r="AF911" s="24">
        <f t="shared" si="193"/>
        <v>0</v>
      </c>
      <c r="AG911" s="24">
        <f t="shared" si="193"/>
        <v>0</v>
      </c>
      <c r="AH911" s="24">
        <f t="shared" si="193"/>
        <v>0</v>
      </c>
      <c r="AI911" s="24">
        <f t="shared" si="193"/>
        <v>0</v>
      </c>
      <c r="AJ911" s="24">
        <f t="shared" si="202"/>
        <v>0</v>
      </c>
      <c r="AK911" s="26">
        <f t="shared" ca="1" si="203"/>
        <v>-2.25105867049602E-4</v>
      </c>
      <c r="AL911" s="34">
        <f t="shared" ca="1" si="205"/>
        <v>0.44752764673298651</v>
      </c>
    </row>
    <row r="912" spans="1:38" x14ac:dyDescent="0.25">
      <c r="A912" s="4">
        <f t="shared" si="194"/>
        <v>10</v>
      </c>
      <c r="B912" s="4">
        <f t="shared" si="195"/>
        <v>2015</v>
      </c>
      <c r="C912" s="9">
        <v>42284</v>
      </c>
      <c r="D912" s="12">
        <f ca="1">(1+Returns!E912)*D911</f>
        <v>140274885.40472367</v>
      </c>
      <c r="E912" s="12">
        <f t="shared" ca="1" si="196"/>
        <v>144851058.11586961</v>
      </c>
      <c r="F912" s="12">
        <f t="shared" ca="1" si="197"/>
        <v>144828082.32881647</v>
      </c>
      <c r="G912" s="14">
        <f ca="1">G911*(1+Returns!G912)+AC912</f>
        <v>11491811.41751056</v>
      </c>
      <c r="H912" s="14">
        <f ca="1">H911*(1+Returns!H912)+AD912</f>
        <v>14506466.003391318</v>
      </c>
      <c r="I912" s="14">
        <f ca="1">I911*(1+Returns!I912)+AE912</f>
        <v>7254115.6207898064</v>
      </c>
      <c r="J912" s="14">
        <f ca="1">J911*(1+Returns!J912)+AF912</f>
        <v>0</v>
      </c>
      <c r="K912" s="14">
        <f ca="1">K911*(1+Returns!K912)+AG912</f>
        <v>0</v>
      </c>
      <c r="L912" s="14">
        <f ca="1">L911*(1+Returns!L912)+AH912</f>
        <v>29012577.828600928</v>
      </c>
      <c r="M912" s="14">
        <f ca="1">M911*(1+Returns!M912)+AI912</f>
        <v>29014346.659051336</v>
      </c>
      <c r="N912" s="14">
        <f ca="1">N911*(1+Returns!N912)+AJ912-R912-T912</f>
        <v>53571740.586525649</v>
      </c>
      <c r="O912" s="17">
        <f ca="1">(Assumptions!$B$16 / 252)*F911</f>
        <v>4595.3258626444167</v>
      </c>
      <c r="P912" s="17">
        <f t="shared" ca="1" si="198"/>
        <v>22975.78705313355</v>
      </c>
      <c r="Q912" s="16">
        <f t="shared" si="199"/>
        <v>0</v>
      </c>
      <c r="R912" s="17">
        <f t="shared" si="200"/>
        <v>0</v>
      </c>
      <c r="S912" s="19">
        <f t="shared" si="201"/>
        <v>0</v>
      </c>
      <c r="T912" s="20">
        <f ca="1">IF(AND(S912=1,F911&gt;D911),[1]Assumptions!$B$19*(F911-D911),0)</f>
        <v>0</v>
      </c>
      <c r="U912" s="21">
        <f ca="1">OFFSET(Assumptions!$B$6,U$1-1,0)*$E912</f>
        <v>11588084.64926957</v>
      </c>
      <c r="V912" s="21">
        <f ca="1">OFFSET(Assumptions!$B$6,V$1-1,0)*$E912</f>
        <v>14485105.811586961</v>
      </c>
      <c r="W912" s="21">
        <f ca="1">OFFSET(Assumptions!$B$6,W$1-1,0)*$E912</f>
        <v>7242552.9057934806</v>
      </c>
      <c r="X912" s="21">
        <f ca="1">OFFSET(Assumptions!$B$6,X$1-1,0)*$E912</f>
        <v>0</v>
      </c>
      <c r="Y912" s="21">
        <f ca="1">OFFSET(Assumptions!$B$6,Y$1-1,0)*$E912</f>
        <v>0</v>
      </c>
      <c r="Z912" s="21">
        <f ca="1">OFFSET(Assumptions!$B$6,Z$1-1,0)*$E912</f>
        <v>28970211.623173922</v>
      </c>
      <c r="AA912" s="21">
        <f ca="1">OFFSET(Assumptions!$B$6,AA$1-1,0)*$E912</f>
        <v>28970211.623173922</v>
      </c>
      <c r="AB912" s="21">
        <f ca="1">OFFSET(Assumptions!$B$6,AB$1-1,0)*$E912</f>
        <v>53594891.502871759</v>
      </c>
      <c r="AC912" s="24">
        <f t="shared" si="204"/>
        <v>0</v>
      </c>
      <c r="AD912" s="24">
        <f t="shared" si="193"/>
        <v>0</v>
      </c>
      <c r="AE912" s="24">
        <f t="shared" si="193"/>
        <v>0</v>
      </c>
      <c r="AF912" s="24">
        <f t="shared" si="193"/>
        <v>0</v>
      </c>
      <c r="AG912" s="24">
        <f t="shared" si="193"/>
        <v>0</v>
      </c>
      <c r="AH912" s="24">
        <f t="shared" si="193"/>
        <v>0</v>
      </c>
      <c r="AI912" s="24">
        <f t="shared" si="193"/>
        <v>0</v>
      </c>
      <c r="AJ912" s="24">
        <f t="shared" si="202"/>
        <v>0</v>
      </c>
      <c r="AK912" s="26">
        <f t="shared" ca="1" si="203"/>
        <v>5.2031928845930331E-4</v>
      </c>
      <c r="AL912" s="34">
        <f t="shared" ca="1" si="205"/>
        <v>0.44828082328815988</v>
      </c>
    </row>
    <row r="913" spans="1:38" x14ac:dyDescent="0.25">
      <c r="A913" s="4">
        <f t="shared" si="194"/>
        <v>10</v>
      </c>
      <c r="B913" s="4">
        <f t="shared" si="195"/>
        <v>2015</v>
      </c>
      <c r="C913" s="9">
        <v>42285</v>
      </c>
      <c r="D913" s="12">
        <f ca="1">(1+Returns!E913)*D912</f>
        <v>140348475.01235586</v>
      </c>
      <c r="E913" s="12">
        <f t="shared" ca="1" si="196"/>
        <v>145114864.13709521</v>
      </c>
      <c r="F913" s="12">
        <f t="shared" ca="1" si="197"/>
        <v>145087290.63314274</v>
      </c>
      <c r="G913" s="14">
        <f ca="1">G912*(1+Returns!G913)+AC913</f>
        <v>11683338.317561651</v>
      </c>
      <c r="H913" s="14">
        <f ca="1">H912*(1+Returns!H913)+AD913</f>
        <v>14514431.677810084</v>
      </c>
      <c r="I913" s="14">
        <f ca="1">I912*(1+Returns!I913)+AE913</f>
        <v>7258275.59709429</v>
      </c>
      <c r="J913" s="14">
        <f ca="1">J912*(1+Returns!J913)+AF913</f>
        <v>0</v>
      </c>
      <c r="K913" s="14">
        <f ca="1">K912*(1+Returns!K913)+AG913</f>
        <v>0</v>
      </c>
      <c r="L913" s="14">
        <f ca="1">L912*(1+Returns!L913)+AH913</f>
        <v>29028438.092668947</v>
      </c>
      <c r="M913" s="14">
        <f ca="1">M912*(1+Returns!M913)+AI913</f>
        <v>29030561.929362915</v>
      </c>
      <c r="N913" s="14">
        <f ca="1">N912*(1+Returns!N913)+AJ913-R913-T913</f>
        <v>53599818.52259732</v>
      </c>
      <c r="O913" s="17">
        <f ca="1">(Assumptions!$B$16 / 252)*F912</f>
        <v>4597.7168993275072</v>
      </c>
      <c r="P913" s="17">
        <f t="shared" ca="1" si="198"/>
        <v>27573.503952461058</v>
      </c>
      <c r="Q913" s="16">
        <f t="shared" si="199"/>
        <v>0</v>
      </c>
      <c r="R913" s="17">
        <f t="shared" si="200"/>
        <v>0</v>
      </c>
      <c r="S913" s="19">
        <f t="shared" si="201"/>
        <v>0</v>
      </c>
      <c r="T913" s="20">
        <f ca="1">IF(AND(S913=1,F912&gt;D912),[1]Assumptions!$B$19*(F912-D912),0)</f>
        <v>0</v>
      </c>
      <c r="U913" s="21">
        <f ca="1">OFFSET(Assumptions!$B$6,U$1-1,0)*$E913</f>
        <v>11609189.130967617</v>
      </c>
      <c r="V913" s="21">
        <f ca="1">OFFSET(Assumptions!$B$6,V$1-1,0)*$E913</f>
        <v>14511486.413709521</v>
      </c>
      <c r="W913" s="21">
        <f ca="1">OFFSET(Assumptions!$B$6,W$1-1,0)*$E913</f>
        <v>7255743.2068547606</v>
      </c>
      <c r="X913" s="21">
        <f ca="1">OFFSET(Assumptions!$B$6,X$1-1,0)*$E913</f>
        <v>0</v>
      </c>
      <c r="Y913" s="21">
        <f ca="1">OFFSET(Assumptions!$B$6,Y$1-1,0)*$E913</f>
        <v>0</v>
      </c>
      <c r="Z913" s="21">
        <f ca="1">OFFSET(Assumptions!$B$6,Z$1-1,0)*$E913</f>
        <v>29022972.827419043</v>
      </c>
      <c r="AA913" s="21">
        <f ca="1">OFFSET(Assumptions!$B$6,AA$1-1,0)*$E913</f>
        <v>29022972.827419043</v>
      </c>
      <c r="AB913" s="21">
        <f ca="1">OFFSET(Assumptions!$B$6,AB$1-1,0)*$E913</f>
        <v>53692499.730725229</v>
      </c>
      <c r="AC913" s="24">
        <f t="shared" si="204"/>
        <v>0</v>
      </c>
      <c r="AD913" s="24">
        <f t="shared" si="193"/>
        <v>0</v>
      </c>
      <c r="AE913" s="24">
        <f t="shared" si="193"/>
        <v>0</v>
      </c>
      <c r="AF913" s="24">
        <f t="shared" si="193"/>
        <v>0</v>
      </c>
      <c r="AG913" s="24">
        <f t="shared" si="193"/>
        <v>0</v>
      </c>
      <c r="AH913" s="24">
        <f t="shared" si="193"/>
        <v>0</v>
      </c>
      <c r="AI913" s="24">
        <f t="shared" si="193"/>
        <v>0</v>
      </c>
      <c r="AJ913" s="24">
        <f t="shared" si="202"/>
        <v>0</v>
      </c>
      <c r="AK913" s="26">
        <f t="shared" ca="1" si="203"/>
        <v>1.7897654940826069E-3</v>
      </c>
      <c r="AL913" s="34">
        <f t="shared" ca="1" si="205"/>
        <v>0.45087290633142252</v>
      </c>
    </row>
    <row r="914" spans="1:38" x14ac:dyDescent="0.25">
      <c r="A914" s="4">
        <f t="shared" si="194"/>
        <v>10</v>
      </c>
      <c r="B914" s="4">
        <f t="shared" si="195"/>
        <v>2015</v>
      </c>
      <c r="C914" s="9">
        <v>42286</v>
      </c>
      <c r="D914" s="12">
        <f ca="1">(1+Returns!E914)*D913</f>
        <v>140422103.2258321</v>
      </c>
      <c r="E914" s="12">
        <f t="shared" ca="1" si="196"/>
        <v>145175855.28373054</v>
      </c>
      <c r="F914" s="12">
        <f t="shared" ca="1" si="197"/>
        <v>145143675.83404368</v>
      </c>
      <c r="G914" s="14">
        <f ca="1">G913*(1+Returns!G914)+AC914</f>
        <v>11672011.134665418</v>
      </c>
      <c r="H914" s="14">
        <f ca="1">H913*(1+Returns!H914)+AD914</f>
        <v>14522401.726276184</v>
      </c>
      <c r="I914" s="14">
        <f ca="1">I913*(1+Returns!I914)+AE914</f>
        <v>7262437.9589966545</v>
      </c>
      <c r="J914" s="14">
        <f ca="1">J913*(1+Returns!J914)+AF914</f>
        <v>0</v>
      </c>
      <c r="K914" s="14">
        <f ca="1">K913*(1+Returns!K914)+AG914</f>
        <v>0</v>
      </c>
      <c r="L914" s="14">
        <f ca="1">L913*(1+Returns!L914)+AH914</f>
        <v>29044307.027044643</v>
      </c>
      <c r="M914" s="14">
        <f ca="1">M913*(1+Returns!M914)+AI914</f>
        <v>29046786.261915129</v>
      </c>
      <c r="N914" s="14">
        <f ca="1">N913*(1+Returns!N914)+AJ914-R914-T914</f>
        <v>53627911.174832508</v>
      </c>
      <c r="O914" s="17">
        <f ca="1">(Assumptions!$B$16 / 252)*F913</f>
        <v>4605.9457343854838</v>
      </c>
      <c r="P914" s="17">
        <f t="shared" ca="1" si="198"/>
        <v>32179.449686846543</v>
      </c>
      <c r="Q914" s="16">
        <f t="shared" si="199"/>
        <v>0</v>
      </c>
      <c r="R914" s="17">
        <f t="shared" si="200"/>
        <v>0</v>
      </c>
      <c r="S914" s="19">
        <f t="shared" si="201"/>
        <v>0</v>
      </c>
      <c r="T914" s="20">
        <f ca="1">IF(AND(S914=1,F913&gt;D913),[1]Assumptions!$B$19*(F913-D913),0)</f>
        <v>0</v>
      </c>
      <c r="U914" s="21">
        <f ca="1">OFFSET(Assumptions!$B$6,U$1-1,0)*$E914</f>
        <v>11614068.422698444</v>
      </c>
      <c r="V914" s="21">
        <f ca="1">OFFSET(Assumptions!$B$6,V$1-1,0)*$E914</f>
        <v>14517585.528373055</v>
      </c>
      <c r="W914" s="21">
        <f ca="1">OFFSET(Assumptions!$B$6,W$1-1,0)*$E914</f>
        <v>7258792.7641865276</v>
      </c>
      <c r="X914" s="21">
        <f ca="1">OFFSET(Assumptions!$B$6,X$1-1,0)*$E914</f>
        <v>0</v>
      </c>
      <c r="Y914" s="21">
        <f ca="1">OFFSET(Assumptions!$B$6,Y$1-1,0)*$E914</f>
        <v>0</v>
      </c>
      <c r="Z914" s="21">
        <f ca="1">OFFSET(Assumptions!$B$6,Z$1-1,0)*$E914</f>
        <v>29035171.05674611</v>
      </c>
      <c r="AA914" s="21">
        <f ca="1">OFFSET(Assumptions!$B$6,AA$1-1,0)*$E914</f>
        <v>29035171.05674611</v>
      </c>
      <c r="AB914" s="21">
        <f ca="1">OFFSET(Assumptions!$B$6,AB$1-1,0)*$E914</f>
        <v>53715066.454980299</v>
      </c>
      <c r="AC914" s="24">
        <f t="shared" si="204"/>
        <v>0</v>
      </c>
      <c r="AD914" s="24">
        <f t="shared" si="193"/>
        <v>0</v>
      </c>
      <c r="AE914" s="24">
        <f t="shared" si="193"/>
        <v>0</v>
      </c>
      <c r="AF914" s="24">
        <f t="shared" si="193"/>
        <v>0</v>
      </c>
      <c r="AG914" s="24">
        <f t="shared" si="193"/>
        <v>0</v>
      </c>
      <c r="AH914" s="24">
        <f t="shared" si="193"/>
        <v>0</v>
      </c>
      <c r="AI914" s="24">
        <f t="shared" si="193"/>
        <v>0</v>
      </c>
      <c r="AJ914" s="24">
        <f t="shared" si="202"/>
        <v>0</v>
      </c>
      <c r="AK914" s="26">
        <f t="shared" ca="1" si="203"/>
        <v>3.8862949783458056E-4</v>
      </c>
      <c r="AL914" s="34">
        <f t="shared" ca="1" si="205"/>
        <v>0.45143675834043195</v>
      </c>
    </row>
    <row r="915" spans="1:38" x14ac:dyDescent="0.25">
      <c r="A915" s="4">
        <f t="shared" si="194"/>
        <v>10</v>
      </c>
      <c r="B915" s="4">
        <f t="shared" si="195"/>
        <v>2015</v>
      </c>
      <c r="C915" s="9">
        <v>42290</v>
      </c>
      <c r="D915" s="12">
        <f ca="1">(1+Returns!E915)*D914</f>
        <v>140495770.06540543</v>
      </c>
      <c r="E915" s="12">
        <f t="shared" ca="1" si="196"/>
        <v>145440926.35375115</v>
      </c>
      <c r="F915" s="12">
        <f t="shared" ca="1" si="197"/>
        <v>145404139.16832355</v>
      </c>
      <c r="G915" s="14">
        <f ca="1">G914*(1+Returns!G915)+AC915</f>
        <v>11864724.645510122</v>
      </c>
      <c r="H915" s="14">
        <f ca="1">H914*(1+Returns!H915)+AD915</f>
        <v>14530376.151191458</v>
      </c>
      <c r="I915" s="14">
        <f ca="1">I914*(1+Returns!I915)+AE915</f>
        <v>7266602.7078649551</v>
      </c>
      <c r="J915" s="14">
        <f ca="1">J914*(1+Returns!J915)+AF915</f>
        <v>0</v>
      </c>
      <c r="K915" s="14">
        <f ca="1">K914*(1+Returns!K915)+AG915</f>
        <v>0</v>
      </c>
      <c r="L915" s="14">
        <f ca="1">L914*(1+Returns!L915)+AH915</f>
        <v>29060184.6364678</v>
      </c>
      <c r="M915" s="14">
        <f ca="1">M914*(1+Returns!M915)+AI915</f>
        <v>29063019.661772598</v>
      </c>
      <c r="N915" s="14">
        <f ca="1">N914*(1+Returns!N915)+AJ915-R915-T915</f>
        <v>53656018.550944217</v>
      </c>
      <c r="O915" s="17">
        <f ca="1">(Assumptions!$B$16 / 252)*F914</f>
        <v>4607.7357407632917</v>
      </c>
      <c r="P915" s="17">
        <f t="shared" ca="1" si="198"/>
        <v>36787.185427609831</v>
      </c>
      <c r="Q915" s="16">
        <f t="shared" si="199"/>
        <v>0</v>
      </c>
      <c r="R915" s="17">
        <f t="shared" si="200"/>
        <v>0</v>
      </c>
      <c r="S915" s="19">
        <f t="shared" si="201"/>
        <v>0</v>
      </c>
      <c r="T915" s="20">
        <f ca="1">IF(AND(S915=1,F914&gt;D914),[1]Assumptions!$B$19*(F914-D914),0)</f>
        <v>0</v>
      </c>
      <c r="U915" s="21">
        <f ca="1">OFFSET(Assumptions!$B$6,U$1-1,0)*$E915</f>
        <v>11635274.108300092</v>
      </c>
      <c r="V915" s="21">
        <f ca="1">OFFSET(Assumptions!$B$6,V$1-1,0)*$E915</f>
        <v>14544092.635375116</v>
      </c>
      <c r="W915" s="21">
        <f ca="1">OFFSET(Assumptions!$B$6,W$1-1,0)*$E915</f>
        <v>7272046.317687558</v>
      </c>
      <c r="X915" s="21">
        <f ca="1">OFFSET(Assumptions!$B$6,X$1-1,0)*$E915</f>
        <v>0</v>
      </c>
      <c r="Y915" s="21">
        <f ca="1">OFFSET(Assumptions!$B$6,Y$1-1,0)*$E915</f>
        <v>0</v>
      </c>
      <c r="Z915" s="21">
        <f ca="1">OFFSET(Assumptions!$B$6,Z$1-1,0)*$E915</f>
        <v>29088185.270750232</v>
      </c>
      <c r="AA915" s="21">
        <f ca="1">OFFSET(Assumptions!$B$6,AA$1-1,0)*$E915</f>
        <v>29088185.270750232</v>
      </c>
      <c r="AB915" s="21">
        <f ca="1">OFFSET(Assumptions!$B$6,AB$1-1,0)*$E915</f>
        <v>53813142.750887923</v>
      </c>
      <c r="AC915" s="24">
        <f t="shared" si="204"/>
        <v>0</v>
      </c>
      <c r="AD915" s="24">
        <f t="shared" si="193"/>
        <v>0</v>
      </c>
      <c r="AE915" s="24">
        <f t="shared" si="193"/>
        <v>0</v>
      </c>
      <c r="AF915" s="24">
        <f t="shared" si="193"/>
        <v>0</v>
      </c>
      <c r="AG915" s="24">
        <f t="shared" si="193"/>
        <v>0</v>
      </c>
      <c r="AH915" s="24">
        <f t="shared" si="193"/>
        <v>0</v>
      </c>
      <c r="AI915" s="24">
        <f t="shared" si="193"/>
        <v>0</v>
      </c>
      <c r="AJ915" s="24">
        <f t="shared" si="202"/>
        <v>0</v>
      </c>
      <c r="AK915" s="26">
        <f t="shared" ca="1" si="203"/>
        <v>1.7945207242626715E-3</v>
      </c>
      <c r="AL915" s="34">
        <f t="shared" ca="1" si="205"/>
        <v>0.45404139168323043</v>
      </c>
    </row>
    <row r="916" spans="1:38" x14ac:dyDescent="0.25">
      <c r="A916" s="4">
        <f t="shared" si="194"/>
        <v>10</v>
      </c>
      <c r="B916" s="4">
        <f t="shared" si="195"/>
        <v>2015</v>
      </c>
      <c r="C916" s="9">
        <v>42291</v>
      </c>
      <c r="D916" s="12">
        <f ca="1">(1+Returns!E916)*D915</f>
        <v>140569475.55133945</v>
      </c>
      <c r="E916" s="12">
        <f t="shared" ca="1" si="196"/>
        <v>145560126.61768842</v>
      </c>
      <c r="F916" s="12">
        <f t="shared" ca="1" si="197"/>
        <v>145518723.42784277</v>
      </c>
      <c r="G916" s="14">
        <f ca="1">G915*(1+Returns!G916)+AC916</f>
        <v>11911528.099328235</v>
      </c>
      <c r="H916" s="14">
        <f ca="1">H915*(1+Returns!H916)+AD916</f>
        <v>14538354.95495907</v>
      </c>
      <c r="I916" s="14">
        <f ca="1">I915*(1+Returns!I916)+AE916</f>
        <v>7270769.8450680319</v>
      </c>
      <c r="J916" s="14">
        <f ca="1">J915*(1+Returns!J916)+AF916</f>
        <v>0</v>
      </c>
      <c r="K916" s="14">
        <f ca="1">K915*(1+Returns!K916)+AG916</f>
        <v>0</v>
      </c>
      <c r="L916" s="14">
        <f ca="1">L915*(1+Returns!L916)+AH916</f>
        <v>29076070.925680798</v>
      </c>
      <c r="M916" s="14">
        <f ca="1">M915*(1+Returns!M916)+AI916</f>
        <v>29079262.134002775</v>
      </c>
      <c r="N916" s="14">
        <f ca="1">N915*(1+Returns!N916)+AJ916-R916-T916</f>
        <v>53684140.658649504</v>
      </c>
      <c r="O916" s="17">
        <f ca="1">(Assumptions!$B$16 / 252)*F915</f>
        <v>4616.0044180420173</v>
      </c>
      <c r="P916" s="17">
        <f t="shared" ca="1" si="198"/>
        <v>41403.189845651847</v>
      </c>
      <c r="Q916" s="16">
        <f t="shared" si="199"/>
        <v>0</v>
      </c>
      <c r="R916" s="17">
        <f t="shared" si="200"/>
        <v>0</v>
      </c>
      <c r="S916" s="19">
        <f t="shared" si="201"/>
        <v>0</v>
      </c>
      <c r="T916" s="20">
        <f ca="1">IF(AND(S916=1,F915&gt;D915),[1]Assumptions!$B$19*(F915-D915),0)</f>
        <v>0</v>
      </c>
      <c r="U916" s="21">
        <f ca="1">OFFSET(Assumptions!$B$6,U$1-1,0)*$E916</f>
        <v>11644810.129415074</v>
      </c>
      <c r="V916" s="21">
        <f ca="1">OFFSET(Assumptions!$B$6,V$1-1,0)*$E916</f>
        <v>14556012.661768842</v>
      </c>
      <c r="W916" s="21">
        <f ca="1">OFFSET(Assumptions!$B$6,W$1-1,0)*$E916</f>
        <v>7278006.3308844212</v>
      </c>
      <c r="X916" s="21">
        <f ca="1">OFFSET(Assumptions!$B$6,X$1-1,0)*$E916</f>
        <v>0</v>
      </c>
      <c r="Y916" s="21">
        <f ca="1">OFFSET(Assumptions!$B$6,Y$1-1,0)*$E916</f>
        <v>0</v>
      </c>
      <c r="Z916" s="21">
        <f ca="1">OFFSET(Assumptions!$B$6,Z$1-1,0)*$E916</f>
        <v>29112025.323537685</v>
      </c>
      <c r="AA916" s="21">
        <f ca="1">OFFSET(Assumptions!$B$6,AA$1-1,0)*$E916</f>
        <v>29112025.323537685</v>
      </c>
      <c r="AB916" s="21">
        <f ca="1">OFFSET(Assumptions!$B$6,AB$1-1,0)*$E916</f>
        <v>53857246.848544717</v>
      </c>
      <c r="AC916" s="24">
        <f t="shared" si="204"/>
        <v>0</v>
      </c>
      <c r="AD916" s="24">
        <f t="shared" si="193"/>
        <v>0</v>
      </c>
      <c r="AE916" s="24">
        <f t="shared" si="193"/>
        <v>0</v>
      </c>
      <c r="AF916" s="24">
        <f t="shared" si="193"/>
        <v>0</v>
      </c>
      <c r="AG916" s="24">
        <f t="shared" si="193"/>
        <v>0</v>
      </c>
      <c r="AH916" s="24">
        <f t="shared" si="193"/>
        <v>0</v>
      </c>
      <c r="AI916" s="24">
        <f t="shared" si="193"/>
        <v>0</v>
      </c>
      <c r="AJ916" s="24">
        <f t="shared" si="202"/>
        <v>0</v>
      </c>
      <c r="AK916" s="26">
        <f t="shared" ca="1" si="203"/>
        <v>7.8803987406828035E-4</v>
      </c>
      <c r="AL916" s="34">
        <f t="shared" ca="1" si="205"/>
        <v>0.45518723427842245</v>
      </c>
    </row>
    <row r="917" spans="1:38" x14ac:dyDescent="0.25">
      <c r="A917" s="4">
        <f t="shared" si="194"/>
        <v>10</v>
      </c>
      <c r="B917" s="4">
        <f t="shared" si="195"/>
        <v>2015</v>
      </c>
      <c r="C917" s="9">
        <v>42292</v>
      </c>
      <c r="D917" s="12">
        <f ca="1">(1+Returns!E917)*D916</f>
        <v>140643219.70390844</v>
      </c>
      <c r="E917" s="12">
        <f t="shared" ca="1" si="196"/>
        <v>145713710.96611121</v>
      </c>
      <c r="F917" s="12">
        <f t="shared" ca="1" si="197"/>
        <v>145667688.13425198</v>
      </c>
      <c r="G917" s="14">
        <f ca="1">G916*(1+Returns!G917)+AC917</f>
        <v>11992676.365378194</v>
      </c>
      <c r="H917" s="14">
        <f ca="1">H916*(1+Returns!H917)+AD917</f>
        <v>14546338.139983499</v>
      </c>
      <c r="I917" s="14">
        <f ca="1">I916*(1+Returns!I917)+AE917</f>
        <v>7274939.3719755094</v>
      </c>
      <c r="J917" s="14">
        <f ca="1">J916*(1+Returns!J917)+AF917</f>
        <v>0</v>
      </c>
      <c r="K917" s="14">
        <f ca="1">K916*(1+Returns!K917)+AG917</f>
        <v>0</v>
      </c>
      <c r="L917" s="14">
        <f ca="1">L916*(1+Returns!L917)+AH917</f>
        <v>29091965.899428602</v>
      </c>
      <c r="M917" s="14">
        <f ca="1">M916*(1+Returns!M917)+AI917</f>
        <v>29095513.683675945</v>
      </c>
      <c r="N917" s="14">
        <f ca="1">N916*(1+Returns!N917)+AJ917-R917-T917</f>
        <v>53712277.505669467</v>
      </c>
      <c r="O917" s="17">
        <f ca="1">(Assumptions!$B$16 / 252)*F916</f>
        <v>4619.64201358231</v>
      </c>
      <c r="P917" s="17">
        <f t="shared" ca="1" si="198"/>
        <v>46022.831859234153</v>
      </c>
      <c r="Q917" s="16">
        <f t="shared" si="199"/>
        <v>0</v>
      </c>
      <c r="R917" s="17">
        <f t="shared" si="200"/>
        <v>0</v>
      </c>
      <c r="S917" s="19">
        <f t="shared" si="201"/>
        <v>0</v>
      </c>
      <c r="T917" s="20">
        <f ca="1">IF(AND(S917=1,F916&gt;D916),[1]Assumptions!$B$19*(F916-D916),0)</f>
        <v>0</v>
      </c>
      <c r="U917" s="21">
        <f ca="1">OFFSET(Assumptions!$B$6,U$1-1,0)*$E917</f>
        <v>11657096.877288897</v>
      </c>
      <c r="V917" s="21">
        <f ca="1">OFFSET(Assumptions!$B$6,V$1-1,0)*$E917</f>
        <v>14571371.096611122</v>
      </c>
      <c r="W917" s="21">
        <f ca="1">OFFSET(Assumptions!$B$6,W$1-1,0)*$E917</f>
        <v>7285685.5483055608</v>
      </c>
      <c r="X917" s="21">
        <f ca="1">OFFSET(Assumptions!$B$6,X$1-1,0)*$E917</f>
        <v>0</v>
      </c>
      <c r="Y917" s="21">
        <f ca="1">OFFSET(Assumptions!$B$6,Y$1-1,0)*$E917</f>
        <v>0</v>
      </c>
      <c r="Z917" s="21">
        <f ca="1">OFFSET(Assumptions!$B$6,Z$1-1,0)*$E917</f>
        <v>29142742.193222243</v>
      </c>
      <c r="AA917" s="21">
        <f ca="1">OFFSET(Assumptions!$B$6,AA$1-1,0)*$E917</f>
        <v>29142742.193222243</v>
      </c>
      <c r="AB917" s="21">
        <f ca="1">OFFSET(Assumptions!$B$6,AB$1-1,0)*$E917</f>
        <v>53914073.05746115</v>
      </c>
      <c r="AC917" s="24">
        <f t="shared" si="204"/>
        <v>0</v>
      </c>
      <c r="AD917" s="24">
        <f t="shared" si="193"/>
        <v>0</v>
      </c>
      <c r="AE917" s="24">
        <f t="shared" si="193"/>
        <v>0</v>
      </c>
      <c r="AF917" s="24">
        <f t="shared" si="193"/>
        <v>0</v>
      </c>
      <c r="AG917" s="24">
        <f t="shared" si="193"/>
        <v>0</v>
      </c>
      <c r="AH917" s="24">
        <f t="shared" si="193"/>
        <v>0</v>
      </c>
      <c r="AI917" s="24">
        <f t="shared" si="193"/>
        <v>0</v>
      </c>
      <c r="AJ917" s="24">
        <f t="shared" si="202"/>
        <v>0</v>
      </c>
      <c r="AK917" s="26">
        <f t="shared" ca="1" si="203"/>
        <v>1.0236806845209667E-3</v>
      </c>
      <c r="AL917" s="34">
        <f t="shared" ca="1" si="205"/>
        <v>0.45667688134251483</v>
      </c>
    </row>
    <row r="918" spans="1:38" x14ac:dyDescent="0.25">
      <c r="A918" s="4">
        <f t="shared" si="194"/>
        <v>10</v>
      </c>
      <c r="B918" s="4">
        <f t="shared" si="195"/>
        <v>2015</v>
      </c>
      <c r="C918" s="9">
        <v>42293</v>
      </c>
      <c r="D918" s="12">
        <f ca="1">(1+Returns!E918)*D917</f>
        <v>140717002.54339731</v>
      </c>
      <c r="E918" s="12">
        <f t="shared" ca="1" si="196"/>
        <v>145697391.26293847</v>
      </c>
      <c r="F918" s="12">
        <f t="shared" ca="1" si="197"/>
        <v>145646744.06002736</v>
      </c>
      <c r="G918" s="14">
        <f ca="1">G917*(1+Returns!G918)+AC918</f>
        <v>11903881.28625687</v>
      </c>
      <c r="H918" s="14">
        <f ca="1">H917*(1+Returns!H918)+AD918</f>
        <v>14554325.708670545</v>
      </c>
      <c r="I918" s="14">
        <f ca="1">I917*(1+Returns!I918)+AE918</f>
        <v>7279111.2899577972</v>
      </c>
      <c r="J918" s="14">
        <f ca="1">J917*(1+Returns!J918)+AF918</f>
        <v>0</v>
      </c>
      <c r="K918" s="14">
        <f ca="1">K917*(1+Returns!K918)+AG918</f>
        <v>0</v>
      </c>
      <c r="L918" s="14">
        <f ca="1">L917*(1+Returns!L918)+AH918</f>
        <v>29107869.562458776</v>
      </c>
      <c r="M918" s="14">
        <f ca="1">M917*(1+Returns!M918)+AI918</f>
        <v>29111774.315865222</v>
      </c>
      <c r="N918" s="14">
        <f ca="1">N917*(1+Returns!N918)+AJ918-R918-T918</f>
        <v>53740429.099729255</v>
      </c>
      <c r="O918" s="17">
        <f ca="1">(Assumptions!$B$16 / 252)*F917</f>
        <v>4624.3710518810149</v>
      </c>
      <c r="P918" s="17">
        <f t="shared" ca="1" si="198"/>
        <v>50647.202911115164</v>
      </c>
      <c r="Q918" s="16">
        <f t="shared" si="199"/>
        <v>0</v>
      </c>
      <c r="R918" s="17">
        <f t="shared" si="200"/>
        <v>0</v>
      </c>
      <c r="S918" s="19">
        <f t="shared" si="201"/>
        <v>0</v>
      </c>
      <c r="T918" s="20">
        <f ca="1">IF(AND(S918=1,F917&gt;D917),[1]Assumptions!$B$19*(F917-D917),0)</f>
        <v>0</v>
      </c>
      <c r="U918" s="21">
        <f ca="1">OFFSET(Assumptions!$B$6,U$1-1,0)*$E918</f>
        <v>11655791.301035078</v>
      </c>
      <c r="V918" s="21">
        <f ca="1">OFFSET(Assumptions!$B$6,V$1-1,0)*$E918</f>
        <v>14569739.126293847</v>
      </c>
      <c r="W918" s="21">
        <f ca="1">OFFSET(Assumptions!$B$6,W$1-1,0)*$E918</f>
        <v>7284869.5631469237</v>
      </c>
      <c r="X918" s="21">
        <f ca="1">OFFSET(Assumptions!$B$6,X$1-1,0)*$E918</f>
        <v>0</v>
      </c>
      <c r="Y918" s="21">
        <f ca="1">OFFSET(Assumptions!$B$6,Y$1-1,0)*$E918</f>
        <v>0</v>
      </c>
      <c r="Z918" s="21">
        <f ca="1">OFFSET(Assumptions!$B$6,Z$1-1,0)*$E918</f>
        <v>29139478.252587695</v>
      </c>
      <c r="AA918" s="21">
        <f ca="1">OFFSET(Assumptions!$B$6,AA$1-1,0)*$E918</f>
        <v>29139478.252587695</v>
      </c>
      <c r="AB918" s="21">
        <f ca="1">OFFSET(Assumptions!$B$6,AB$1-1,0)*$E918</f>
        <v>53908034.767287232</v>
      </c>
      <c r="AC918" s="24">
        <f t="shared" si="204"/>
        <v>0</v>
      </c>
      <c r="AD918" s="24">
        <f t="shared" si="193"/>
        <v>0</v>
      </c>
      <c r="AE918" s="24">
        <f t="shared" si="193"/>
        <v>0</v>
      </c>
      <c r="AF918" s="24">
        <f t="shared" si="193"/>
        <v>0</v>
      </c>
      <c r="AG918" s="24">
        <f t="shared" si="193"/>
        <v>0</v>
      </c>
      <c r="AH918" s="24">
        <f t="shared" si="193"/>
        <v>0</v>
      </c>
      <c r="AI918" s="24">
        <f t="shared" si="193"/>
        <v>0</v>
      </c>
      <c r="AJ918" s="24">
        <f t="shared" si="202"/>
        <v>0</v>
      </c>
      <c r="AK918" s="26">
        <f t="shared" ca="1" si="203"/>
        <v>-1.4377982168101155E-4</v>
      </c>
      <c r="AL918" s="34">
        <f t="shared" ca="1" si="205"/>
        <v>0.45646744060026845</v>
      </c>
    </row>
    <row r="919" spans="1:38" x14ac:dyDescent="0.25">
      <c r="A919" s="4">
        <f t="shared" si="194"/>
        <v>10</v>
      </c>
      <c r="B919" s="4">
        <f t="shared" si="195"/>
        <v>2015</v>
      </c>
      <c r="C919" s="9">
        <v>42296</v>
      </c>
      <c r="D919" s="12">
        <f ca="1">(1+Returns!E919)*D918</f>
        <v>140790824.0901016</v>
      </c>
      <c r="E919" s="12">
        <f t="shared" ca="1" si="196"/>
        <v>145701722.90506357</v>
      </c>
      <c r="F919" s="12">
        <f t="shared" ca="1" si="197"/>
        <v>145646451.99599183</v>
      </c>
      <c r="G919" s="14">
        <f ca="1">G918*(1+Returns!G919)+AC919</f>
        <v>11835698.237524031</v>
      </c>
      <c r="H919" s="14">
        <f ca="1">H918*(1+Returns!H919)+AD919</f>
        <v>14562317.663427331</v>
      </c>
      <c r="I919" s="14">
        <f ca="1">I918*(1+Returns!I919)+AE919</f>
        <v>7283285.6003860924</v>
      </c>
      <c r="J919" s="14">
        <f ca="1">J918*(1+Returns!J919)+AF919</f>
        <v>0</v>
      </c>
      <c r="K919" s="14">
        <f ca="1">K918*(1+Returns!K919)+AG919</f>
        <v>0</v>
      </c>
      <c r="L919" s="14">
        <f ca="1">L918*(1+Returns!L919)+AH919</f>
        <v>29123781.919521473</v>
      </c>
      <c r="M919" s="14">
        <f ca="1">M918*(1+Returns!M919)+AI919</f>
        <v>29128044.035646562</v>
      </c>
      <c r="N919" s="14">
        <f ca="1">N918*(1+Returns!N919)+AJ919-R919-T919</f>
        <v>53768595.448558062</v>
      </c>
      <c r="O919" s="17">
        <f ca="1">(Assumptions!$B$16 / 252)*F918</f>
        <v>4623.7061606357893</v>
      </c>
      <c r="P919" s="17">
        <f t="shared" ca="1" si="198"/>
        <v>55270.909071750953</v>
      </c>
      <c r="Q919" s="16">
        <f t="shared" si="199"/>
        <v>0</v>
      </c>
      <c r="R919" s="17">
        <f t="shared" si="200"/>
        <v>0</v>
      </c>
      <c r="S919" s="19">
        <f t="shared" si="201"/>
        <v>0</v>
      </c>
      <c r="T919" s="20">
        <f ca="1">IF(AND(S919=1,F918&gt;D918),[1]Assumptions!$B$19*(F918-D918),0)</f>
        <v>0</v>
      </c>
      <c r="U919" s="21">
        <f ca="1">OFFSET(Assumptions!$B$6,U$1-1,0)*$E919</f>
        <v>11656137.832405087</v>
      </c>
      <c r="V919" s="21">
        <f ca="1">OFFSET(Assumptions!$B$6,V$1-1,0)*$E919</f>
        <v>14570172.290506357</v>
      </c>
      <c r="W919" s="21">
        <f ca="1">OFFSET(Assumptions!$B$6,W$1-1,0)*$E919</f>
        <v>7285086.1452531787</v>
      </c>
      <c r="X919" s="21">
        <f ca="1">OFFSET(Assumptions!$B$6,X$1-1,0)*$E919</f>
        <v>0</v>
      </c>
      <c r="Y919" s="21">
        <f ca="1">OFFSET(Assumptions!$B$6,Y$1-1,0)*$E919</f>
        <v>0</v>
      </c>
      <c r="Z919" s="21">
        <f ca="1">OFFSET(Assumptions!$B$6,Z$1-1,0)*$E919</f>
        <v>29140344.581012715</v>
      </c>
      <c r="AA919" s="21">
        <f ca="1">OFFSET(Assumptions!$B$6,AA$1-1,0)*$E919</f>
        <v>29140344.581012715</v>
      </c>
      <c r="AB919" s="21">
        <f ca="1">OFFSET(Assumptions!$B$6,AB$1-1,0)*$E919</f>
        <v>53909637.47487352</v>
      </c>
      <c r="AC919" s="24">
        <f t="shared" si="204"/>
        <v>0</v>
      </c>
      <c r="AD919" s="24">
        <f t="shared" si="193"/>
        <v>0</v>
      </c>
      <c r="AE919" s="24">
        <f t="shared" si="193"/>
        <v>0</v>
      </c>
      <c r="AF919" s="24">
        <f t="shared" si="193"/>
        <v>0</v>
      </c>
      <c r="AG919" s="24">
        <f t="shared" ref="AG919:AI982" si="206">IF($Q919=1,Y918-K918,0)</f>
        <v>0</v>
      </c>
      <c r="AH919" s="24">
        <f t="shared" si="206"/>
        <v>0</v>
      </c>
      <c r="AI919" s="24">
        <f t="shared" si="206"/>
        <v>0</v>
      </c>
      <c r="AJ919" s="24">
        <f t="shared" si="202"/>
        <v>0</v>
      </c>
      <c r="AK919" s="26">
        <f t="shared" ca="1" si="203"/>
        <v>-2.0052905227441187E-6</v>
      </c>
      <c r="AL919" s="34">
        <f t="shared" ca="1" si="205"/>
        <v>0.45646451995991311</v>
      </c>
    </row>
    <row r="920" spans="1:38" x14ac:dyDescent="0.25">
      <c r="A920" s="4">
        <f t="shared" si="194"/>
        <v>10</v>
      </c>
      <c r="B920" s="4">
        <f t="shared" si="195"/>
        <v>2015</v>
      </c>
      <c r="C920" s="9">
        <v>42297</v>
      </c>
      <c r="D920" s="12">
        <f ca="1">(1+Returns!E920)*D919</f>
        <v>140864684.36432752</v>
      </c>
      <c r="E920" s="12">
        <f t="shared" ca="1" si="196"/>
        <v>145732329.44183356</v>
      </c>
      <c r="F920" s="12">
        <f t="shared" ca="1" si="197"/>
        <v>145672434.83587304</v>
      </c>
      <c r="G920" s="14">
        <f ca="1">G919*(1+Returns!G920)+AC920</f>
        <v>11793750.747181533</v>
      </c>
      <c r="H920" s="14">
        <f ca="1">H919*(1+Returns!H920)+AD920</f>
        <v>14570314.006662298</v>
      </c>
      <c r="I920" s="14">
        <f ca="1">I919*(1+Returns!I920)+AE920</f>
        <v>7287462.3046323769</v>
      </c>
      <c r="J920" s="14">
        <f ca="1">J919*(1+Returns!J920)+AF920</f>
        <v>0</v>
      </c>
      <c r="K920" s="14">
        <f ca="1">K919*(1+Returns!K920)+AG920</f>
        <v>0</v>
      </c>
      <c r="L920" s="14">
        <f ca="1">L919*(1+Returns!L920)+AH920</f>
        <v>29139702.975369453</v>
      </c>
      <c r="M920" s="14">
        <f ca="1">M919*(1+Returns!M920)+AI920</f>
        <v>29144322.848098755</v>
      </c>
      <c r="N920" s="14">
        <f ca="1">N919*(1+Returns!N920)+AJ920-R920-T920</f>
        <v>53796776.559889138</v>
      </c>
      <c r="O920" s="17">
        <f ca="1">(Assumptions!$B$16 / 252)*F919</f>
        <v>4623.6968887616449</v>
      </c>
      <c r="P920" s="17">
        <f t="shared" ca="1" si="198"/>
        <v>59894.605960512599</v>
      </c>
      <c r="Q920" s="16">
        <f t="shared" si="199"/>
        <v>0</v>
      </c>
      <c r="R920" s="17">
        <f t="shared" si="200"/>
        <v>0</v>
      </c>
      <c r="S920" s="19">
        <f t="shared" si="201"/>
        <v>0</v>
      </c>
      <c r="T920" s="20">
        <f ca="1">IF(AND(S920=1,F919&gt;D919),[1]Assumptions!$B$19*(F919-D919),0)</f>
        <v>0</v>
      </c>
      <c r="U920" s="21">
        <f ca="1">OFFSET(Assumptions!$B$6,U$1-1,0)*$E920</f>
        <v>11658586.355346685</v>
      </c>
      <c r="V920" s="21">
        <f ca="1">OFFSET(Assumptions!$B$6,V$1-1,0)*$E920</f>
        <v>14573232.944183357</v>
      </c>
      <c r="W920" s="21">
        <f ca="1">OFFSET(Assumptions!$B$6,W$1-1,0)*$E920</f>
        <v>7286616.4720916785</v>
      </c>
      <c r="X920" s="21">
        <f ca="1">OFFSET(Assumptions!$B$6,X$1-1,0)*$E920</f>
        <v>0</v>
      </c>
      <c r="Y920" s="21">
        <f ca="1">OFFSET(Assumptions!$B$6,Y$1-1,0)*$E920</f>
        <v>0</v>
      </c>
      <c r="Z920" s="21">
        <f ca="1">OFFSET(Assumptions!$B$6,Z$1-1,0)*$E920</f>
        <v>29146465.888366714</v>
      </c>
      <c r="AA920" s="21">
        <f ca="1">OFFSET(Assumptions!$B$6,AA$1-1,0)*$E920</f>
        <v>29146465.888366714</v>
      </c>
      <c r="AB920" s="21">
        <f ca="1">OFFSET(Assumptions!$B$6,AB$1-1,0)*$E920</f>
        <v>53920961.893478416</v>
      </c>
      <c r="AC920" s="24">
        <f t="shared" si="204"/>
        <v>0</v>
      </c>
      <c r="AD920" s="24">
        <f t="shared" ref="AD920:AI983" si="207">IF($Q920=1,V919-H919,0)</f>
        <v>0</v>
      </c>
      <c r="AE920" s="24">
        <f t="shared" si="207"/>
        <v>0</v>
      </c>
      <c r="AF920" s="24">
        <f t="shared" si="207"/>
        <v>0</v>
      </c>
      <c r="AG920" s="24">
        <f t="shared" si="206"/>
        <v>0</v>
      </c>
      <c r="AH920" s="24">
        <f t="shared" si="206"/>
        <v>0</v>
      </c>
      <c r="AI920" s="24">
        <f t="shared" si="206"/>
        <v>0</v>
      </c>
      <c r="AJ920" s="24">
        <f t="shared" si="202"/>
        <v>0</v>
      </c>
      <c r="AK920" s="26">
        <f t="shared" ca="1" si="203"/>
        <v>1.7839665522312309E-4</v>
      </c>
      <c r="AL920" s="34">
        <f t="shared" ca="1" si="205"/>
        <v>0.45672434835872511</v>
      </c>
    </row>
    <row r="921" spans="1:38" x14ac:dyDescent="0.25">
      <c r="A921" s="4">
        <f t="shared" si="194"/>
        <v>10</v>
      </c>
      <c r="B921" s="4">
        <f t="shared" si="195"/>
        <v>2015</v>
      </c>
      <c r="C921" s="9">
        <v>42298</v>
      </c>
      <c r="D921" s="12">
        <f ca="1">(1+Returns!E921)*D920</f>
        <v>140938583.38639191</v>
      </c>
      <c r="E921" s="12">
        <f t="shared" ca="1" si="196"/>
        <v>145756533.31505018</v>
      </c>
      <c r="F921" s="12">
        <f t="shared" ca="1" si="197"/>
        <v>145692014.18734884</v>
      </c>
      <c r="G921" s="14">
        <f ca="1">G920*(1+Returns!G921)+AC921</f>
        <v>11745361.235674296</v>
      </c>
      <c r="H921" s="14">
        <f ca="1">H920*(1+Returns!H921)+AD921</f>
        <v>14578314.740785213</v>
      </c>
      <c r="I921" s="14">
        <f ca="1">I920*(1+Returns!I921)+AE921</f>
        <v>7291641.40406942</v>
      </c>
      <c r="J921" s="14">
        <f ca="1">J920*(1+Returns!J921)+AF921</f>
        <v>0</v>
      </c>
      <c r="K921" s="14">
        <f ca="1">K920*(1+Returns!K921)+AG921</f>
        <v>0</v>
      </c>
      <c r="L921" s="14">
        <f ca="1">L920*(1+Returns!L921)+AH921</f>
        <v>29155632.734758064</v>
      </c>
      <c r="M921" s="14">
        <f ca="1">M920*(1+Returns!M921)+AI921</f>
        <v>29160610.758303426</v>
      </c>
      <c r="N921" s="14">
        <f ca="1">N920*(1+Returns!N921)+AJ921-R921-T921</f>
        <v>53824972.441459775</v>
      </c>
      <c r="O921" s="17">
        <f ca="1">(Assumptions!$B$16 / 252)*F920</f>
        <v>4624.5217408213657</v>
      </c>
      <c r="P921" s="17">
        <f t="shared" ca="1" si="198"/>
        <v>64519.127701333964</v>
      </c>
      <c r="Q921" s="16">
        <f t="shared" si="199"/>
        <v>0</v>
      </c>
      <c r="R921" s="17">
        <f t="shared" si="200"/>
        <v>0</v>
      </c>
      <c r="S921" s="19">
        <f t="shared" si="201"/>
        <v>0</v>
      </c>
      <c r="T921" s="20">
        <f ca="1">IF(AND(S921=1,F920&gt;D920),[1]Assumptions!$B$19*(F920-D920),0)</f>
        <v>0</v>
      </c>
      <c r="U921" s="21">
        <f ca="1">OFFSET(Assumptions!$B$6,U$1-1,0)*$E921</f>
        <v>11660522.665204015</v>
      </c>
      <c r="V921" s="21">
        <f ca="1">OFFSET(Assumptions!$B$6,V$1-1,0)*$E921</f>
        <v>14575653.331505019</v>
      </c>
      <c r="W921" s="21">
        <f ca="1">OFFSET(Assumptions!$B$6,W$1-1,0)*$E921</f>
        <v>7287826.6657525096</v>
      </c>
      <c r="X921" s="21">
        <f ca="1">OFFSET(Assumptions!$B$6,X$1-1,0)*$E921</f>
        <v>0</v>
      </c>
      <c r="Y921" s="21">
        <f ca="1">OFFSET(Assumptions!$B$6,Y$1-1,0)*$E921</f>
        <v>0</v>
      </c>
      <c r="Z921" s="21">
        <f ca="1">OFFSET(Assumptions!$B$6,Z$1-1,0)*$E921</f>
        <v>29151306.663010038</v>
      </c>
      <c r="AA921" s="21">
        <f ca="1">OFFSET(Assumptions!$B$6,AA$1-1,0)*$E921</f>
        <v>29151306.663010038</v>
      </c>
      <c r="AB921" s="21">
        <f ca="1">OFFSET(Assumptions!$B$6,AB$1-1,0)*$E921</f>
        <v>53929917.326568566</v>
      </c>
      <c r="AC921" s="24">
        <f t="shared" si="204"/>
        <v>0</v>
      </c>
      <c r="AD921" s="24">
        <f t="shared" si="207"/>
        <v>0</v>
      </c>
      <c r="AE921" s="24">
        <f t="shared" si="207"/>
        <v>0</v>
      </c>
      <c r="AF921" s="24">
        <f t="shared" si="207"/>
        <v>0</v>
      </c>
      <c r="AG921" s="24">
        <f t="shared" si="206"/>
        <v>0</v>
      </c>
      <c r="AH921" s="24">
        <f t="shared" si="206"/>
        <v>0</v>
      </c>
      <c r="AI921" s="24">
        <f t="shared" si="206"/>
        <v>0</v>
      </c>
      <c r="AJ921" s="24">
        <f t="shared" si="202"/>
        <v>0</v>
      </c>
      <c r="AK921" s="26">
        <f t="shared" ca="1" si="203"/>
        <v>1.3440670156894541E-4</v>
      </c>
      <c r="AL921" s="34">
        <f t="shared" ca="1" si="205"/>
        <v>0.45692014187348318</v>
      </c>
    </row>
    <row r="922" spans="1:38" x14ac:dyDescent="0.25">
      <c r="A922" s="4">
        <f t="shared" si="194"/>
        <v>10</v>
      </c>
      <c r="B922" s="4">
        <f t="shared" si="195"/>
        <v>2015</v>
      </c>
      <c r="C922" s="9">
        <v>42299</v>
      </c>
      <c r="D922" s="12">
        <f ca="1">(1+Returns!E922)*D921</f>
        <v>141012521.17662224</v>
      </c>
      <c r="E922" s="12">
        <f t="shared" ca="1" si="196"/>
        <v>145784788.53826609</v>
      </c>
      <c r="F922" s="12">
        <f t="shared" ca="1" si="197"/>
        <v>145715644.26725721</v>
      </c>
      <c r="G922" s="14">
        <f ca="1">G921*(1+Returns!G922)+AC922</f>
        <v>11700983.695186505</v>
      </c>
      <c r="H922" s="14">
        <f ca="1">H921*(1+Returns!H922)+AD922</f>
        <v>14586319.868207168</v>
      </c>
      <c r="I922" s="14">
        <f ca="1">I921*(1+Returns!I922)+AE922</f>
        <v>7295822.9000707772</v>
      </c>
      <c r="J922" s="14">
        <f ca="1">J921*(1+Returns!J922)+AF922</f>
        <v>0</v>
      </c>
      <c r="K922" s="14">
        <f ca="1">K921*(1+Returns!K922)+AG922</f>
        <v>0</v>
      </c>
      <c r="L922" s="14">
        <f ca="1">L921*(1+Returns!L922)+AH922</f>
        <v>29171571.202445261</v>
      </c>
      <c r="M922" s="14">
        <f ca="1">M921*(1+Returns!M922)+AI922</f>
        <v>29176907.771345045</v>
      </c>
      <c r="N922" s="14">
        <f ca="1">N921*(1+Returns!N922)+AJ922-R922-T922</f>
        <v>53853183.101011336</v>
      </c>
      <c r="O922" s="17">
        <f ca="1">(Assumptions!$B$16 / 252)*F921</f>
        <v>4625.1433075348841</v>
      </c>
      <c r="P922" s="17">
        <f t="shared" ca="1" si="198"/>
        <v>69144.271008868847</v>
      </c>
      <c r="Q922" s="16">
        <f t="shared" si="199"/>
        <v>0</v>
      </c>
      <c r="R922" s="17">
        <f t="shared" si="200"/>
        <v>0</v>
      </c>
      <c r="S922" s="19">
        <f t="shared" si="201"/>
        <v>0</v>
      </c>
      <c r="T922" s="20">
        <f ca="1">IF(AND(S922=1,F921&gt;D921),[1]Assumptions!$B$19*(F921-D921),0)</f>
        <v>0</v>
      </c>
      <c r="U922" s="21">
        <f ca="1">OFFSET(Assumptions!$B$6,U$1-1,0)*$E922</f>
        <v>11662783.083061287</v>
      </c>
      <c r="V922" s="21">
        <f ca="1">OFFSET(Assumptions!$B$6,V$1-1,0)*$E922</f>
        <v>14578478.85382661</v>
      </c>
      <c r="W922" s="21">
        <f ca="1">OFFSET(Assumptions!$B$6,W$1-1,0)*$E922</f>
        <v>7289239.4269133052</v>
      </c>
      <c r="X922" s="21">
        <f ca="1">OFFSET(Assumptions!$B$6,X$1-1,0)*$E922</f>
        <v>0</v>
      </c>
      <c r="Y922" s="21">
        <f ca="1">OFFSET(Assumptions!$B$6,Y$1-1,0)*$E922</f>
        <v>0</v>
      </c>
      <c r="Z922" s="21">
        <f ca="1">OFFSET(Assumptions!$B$6,Z$1-1,0)*$E922</f>
        <v>29156957.707653221</v>
      </c>
      <c r="AA922" s="21">
        <f ca="1">OFFSET(Assumptions!$B$6,AA$1-1,0)*$E922</f>
        <v>29156957.707653221</v>
      </c>
      <c r="AB922" s="21">
        <f ca="1">OFFSET(Assumptions!$B$6,AB$1-1,0)*$E922</f>
        <v>53940371.759158455</v>
      </c>
      <c r="AC922" s="24">
        <f t="shared" si="204"/>
        <v>0</v>
      </c>
      <c r="AD922" s="24">
        <f t="shared" si="207"/>
        <v>0</v>
      </c>
      <c r="AE922" s="24">
        <f t="shared" si="207"/>
        <v>0</v>
      </c>
      <c r="AF922" s="24">
        <f t="shared" si="207"/>
        <v>0</v>
      </c>
      <c r="AG922" s="24">
        <f t="shared" si="206"/>
        <v>0</v>
      </c>
      <c r="AH922" s="24">
        <f t="shared" si="206"/>
        <v>0</v>
      </c>
      <c r="AI922" s="24">
        <f t="shared" si="206"/>
        <v>0</v>
      </c>
      <c r="AJ922" s="24">
        <f t="shared" si="202"/>
        <v>0</v>
      </c>
      <c r="AK922" s="26">
        <f t="shared" ca="1" si="203"/>
        <v>1.6219200510181331E-4</v>
      </c>
      <c r="AL922" s="34">
        <f t="shared" ca="1" si="205"/>
        <v>0.45715644267256694</v>
      </c>
    </row>
    <row r="923" spans="1:38" x14ac:dyDescent="0.25">
      <c r="A923" s="4">
        <f t="shared" si="194"/>
        <v>10</v>
      </c>
      <c r="B923" s="4">
        <f t="shared" si="195"/>
        <v>2015</v>
      </c>
      <c r="C923" s="9">
        <v>42300</v>
      </c>
      <c r="D923" s="12">
        <f ca="1">(1+Returns!E923)*D922</f>
        <v>141086547.10973909</v>
      </c>
      <c r="E923" s="12">
        <f t="shared" ca="1" si="196"/>
        <v>145959233.95101625</v>
      </c>
      <c r="F923" s="12">
        <f t="shared" ca="1" si="197"/>
        <v>145885463.78653857</v>
      </c>
      <c r="G923" s="14">
        <f ca="1">G922*(1+Returns!G923)+AC923</f>
        <v>11802708.565687021</v>
      </c>
      <c r="H923" s="14">
        <f ca="1">H922*(1+Returns!H923)+AD923</f>
        <v>14594334.718954779</v>
      </c>
      <c r="I923" s="14">
        <f ca="1">I922*(1+Returns!I923)+AE923</f>
        <v>7300009.5686772252</v>
      </c>
      <c r="J923" s="14">
        <f ca="1">J922*(1+Returns!J923)+AF923</f>
        <v>0</v>
      </c>
      <c r="K923" s="14">
        <f ca="1">K922*(1+Returns!K923)+AG923</f>
        <v>0</v>
      </c>
      <c r="L923" s="14">
        <f ca="1">L922*(1+Returns!L923)+AH923</f>
        <v>29187528.993796367</v>
      </c>
      <c r="M923" s="14">
        <f ca="1">M922*(1+Returns!M923)+AI923</f>
        <v>29193224.725523166</v>
      </c>
      <c r="N923" s="14">
        <f ca="1">N922*(1+Returns!N923)+AJ923-R923-T923</f>
        <v>53881427.378377676</v>
      </c>
      <c r="O923" s="17">
        <f ca="1">(Assumptions!$B$16 / 252)*F922</f>
        <v>4625.8934688018162</v>
      </c>
      <c r="P923" s="17">
        <f t="shared" ca="1" si="198"/>
        <v>73770.164477670667</v>
      </c>
      <c r="Q923" s="16">
        <f t="shared" si="199"/>
        <v>0</v>
      </c>
      <c r="R923" s="17">
        <f t="shared" si="200"/>
        <v>0</v>
      </c>
      <c r="S923" s="19">
        <f t="shared" si="201"/>
        <v>0</v>
      </c>
      <c r="T923" s="20">
        <f ca="1">IF(AND(S923=1,F922&gt;D922),[1]Assumptions!$B$19*(F922-D922),0)</f>
        <v>0</v>
      </c>
      <c r="U923" s="21">
        <f ca="1">OFFSET(Assumptions!$B$6,U$1-1,0)*$E923</f>
        <v>11676738.716081301</v>
      </c>
      <c r="V923" s="21">
        <f ca="1">OFFSET(Assumptions!$B$6,V$1-1,0)*$E923</f>
        <v>14595923.395101625</v>
      </c>
      <c r="W923" s="21">
        <f ca="1">OFFSET(Assumptions!$B$6,W$1-1,0)*$E923</f>
        <v>7297961.6975508127</v>
      </c>
      <c r="X923" s="21">
        <f ca="1">OFFSET(Assumptions!$B$6,X$1-1,0)*$E923</f>
        <v>0</v>
      </c>
      <c r="Y923" s="21">
        <f ca="1">OFFSET(Assumptions!$B$6,Y$1-1,0)*$E923</f>
        <v>0</v>
      </c>
      <c r="Z923" s="21">
        <f ca="1">OFFSET(Assumptions!$B$6,Z$1-1,0)*$E923</f>
        <v>29191846.790203251</v>
      </c>
      <c r="AA923" s="21">
        <f ca="1">OFFSET(Assumptions!$B$6,AA$1-1,0)*$E923</f>
        <v>29191846.790203251</v>
      </c>
      <c r="AB923" s="21">
        <f ca="1">OFFSET(Assumptions!$B$6,AB$1-1,0)*$E923</f>
        <v>54004916.561876014</v>
      </c>
      <c r="AC923" s="24">
        <f t="shared" si="204"/>
        <v>0</v>
      </c>
      <c r="AD923" s="24">
        <f t="shared" si="207"/>
        <v>0</v>
      </c>
      <c r="AE923" s="24">
        <f t="shared" si="207"/>
        <v>0</v>
      </c>
      <c r="AF923" s="24">
        <f t="shared" si="207"/>
        <v>0</v>
      </c>
      <c r="AG923" s="24">
        <f t="shared" si="206"/>
        <v>0</v>
      </c>
      <c r="AH923" s="24">
        <f t="shared" si="206"/>
        <v>0</v>
      </c>
      <c r="AI923" s="24">
        <f t="shared" si="206"/>
        <v>0</v>
      </c>
      <c r="AJ923" s="24">
        <f t="shared" si="202"/>
        <v>0</v>
      </c>
      <c r="AK923" s="26">
        <f t="shared" ca="1" si="203"/>
        <v>1.165417207845465E-3</v>
      </c>
      <c r="AL923" s="34">
        <f t="shared" ca="1" si="205"/>
        <v>0.45885463786538039</v>
      </c>
    </row>
    <row r="924" spans="1:38" x14ac:dyDescent="0.25">
      <c r="A924" s="4">
        <f t="shared" si="194"/>
        <v>10</v>
      </c>
      <c r="B924" s="4">
        <f t="shared" si="195"/>
        <v>2015</v>
      </c>
      <c r="C924" s="9">
        <v>42303</v>
      </c>
      <c r="D924" s="12">
        <f ca="1">(1+Returns!E924)*D923</f>
        <v>141160611.90350983</v>
      </c>
      <c r="E924" s="12">
        <f t="shared" ca="1" si="196"/>
        <v>146034328.2583783</v>
      </c>
      <c r="F924" s="12">
        <f t="shared" ca="1" si="197"/>
        <v>145955926.80933598</v>
      </c>
      <c r="G924" s="14">
        <f ca="1">G923*(1+Returns!G924)+AC924</f>
        <v>11805042.856547073</v>
      </c>
      <c r="H924" s="14">
        <f ca="1">H923*(1+Returns!H924)+AD924</f>
        <v>14602353.97368044</v>
      </c>
      <c r="I924" s="14">
        <f ca="1">I923*(1+Returns!I924)+AE924</f>
        <v>7304198.6397808632</v>
      </c>
      <c r="J924" s="14">
        <f ca="1">J923*(1+Returns!J924)+AF924</f>
        <v>0</v>
      </c>
      <c r="K924" s="14">
        <f ca="1">K923*(1+Returns!K924)+AG924</f>
        <v>0</v>
      </c>
      <c r="L924" s="14">
        <f ca="1">L923*(1+Returns!L924)+AH924</f>
        <v>29203495.514574591</v>
      </c>
      <c r="M924" s="14">
        <f ca="1">M923*(1+Returns!M924)+AI924</f>
        <v>29209550.80482845</v>
      </c>
      <c r="N924" s="14">
        <f ca="1">N923*(1+Returns!N924)+AJ924-R924-T924</f>
        <v>53909686.468966894</v>
      </c>
      <c r="O924" s="17">
        <f ca="1">(Assumptions!$B$16 / 252)*F923</f>
        <v>4631.2845646520182</v>
      </c>
      <c r="P924" s="17">
        <f t="shared" ca="1" si="198"/>
        <v>78401.449042322682</v>
      </c>
      <c r="Q924" s="16">
        <f t="shared" si="199"/>
        <v>0</v>
      </c>
      <c r="R924" s="17">
        <f t="shared" si="200"/>
        <v>0</v>
      </c>
      <c r="S924" s="19">
        <f t="shared" si="201"/>
        <v>0</v>
      </c>
      <c r="T924" s="20">
        <f ca="1">IF(AND(S924=1,F923&gt;D923),[1]Assumptions!$B$19*(F923-D923),0)</f>
        <v>0</v>
      </c>
      <c r="U924" s="21">
        <f ca="1">OFFSET(Assumptions!$B$6,U$1-1,0)*$E924</f>
        <v>11682746.260670263</v>
      </c>
      <c r="V924" s="21">
        <f ca="1">OFFSET(Assumptions!$B$6,V$1-1,0)*$E924</f>
        <v>14603432.82583783</v>
      </c>
      <c r="W924" s="21">
        <f ca="1">OFFSET(Assumptions!$B$6,W$1-1,0)*$E924</f>
        <v>7301716.412918915</v>
      </c>
      <c r="X924" s="21">
        <f ca="1">OFFSET(Assumptions!$B$6,X$1-1,0)*$E924</f>
        <v>0</v>
      </c>
      <c r="Y924" s="21">
        <f ca="1">OFFSET(Assumptions!$B$6,Y$1-1,0)*$E924</f>
        <v>0</v>
      </c>
      <c r="Z924" s="21">
        <f ca="1">OFFSET(Assumptions!$B$6,Z$1-1,0)*$E924</f>
        <v>29206865.65167566</v>
      </c>
      <c r="AA924" s="21">
        <f ca="1">OFFSET(Assumptions!$B$6,AA$1-1,0)*$E924</f>
        <v>29206865.65167566</v>
      </c>
      <c r="AB924" s="21">
        <f ca="1">OFFSET(Assumptions!$B$6,AB$1-1,0)*$E924</f>
        <v>54032701.455599971</v>
      </c>
      <c r="AC924" s="24">
        <f t="shared" si="204"/>
        <v>0</v>
      </c>
      <c r="AD924" s="24">
        <f t="shared" si="207"/>
        <v>0</v>
      </c>
      <c r="AE924" s="24">
        <f t="shared" si="207"/>
        <v>0</v>
      </c>
      <c r="AF924" s="24">
        <f t="shared" si="207"/>
        <v>0</v>
      </c>
      <c r="AG924" s="24">
        <f t="shared" si="206"/>
        <v>0</v>
      </c>
      <c r="AH924" s="24">
        <f t="shared" si="206"/>
        <v>0</v>
      </c>
      <c r="AI924" s="24">
        <f t="shared" si="206"/>
        <v>0</v>
      </c>
      <c r="AJ924" s="24">
        <f t="shared" si="202"/>
        <v>0</v>
      </c>
      <c r="AK924" s="26">
        <f t="shared" ca="1" si="203"/>
        <v>4.8300235656451029E-4</v>
      </c>
      <c r="AL924" s="34">
        <f t="shared" ca="1" si="205"/>
        <v>0.45955926809335446</v>
      </c>
    </row>
    <row r="925" spans="1:38" x14ac:dyDescent="0.25">
      <c r="A925" s="4">
        <f t="shared" si="194"/>
        <v>10</v>
      </c>
      <c r="B925" s="4">
        <f t="shared" si="195"/>
        <v>2015</v>
      </c>
      <c r="C925" s="9">
        <v>42304</v>
      </c>
      <c r="D925" s="12">
        <f ca="1">(1+Returns!E925)*D924</f>
        <v>141234715.57833469</v>
      </c>
      <c r="E925" s="12">
        <f t="shared" ca="1" si="196"/>
        <v>146155333.59324855</v>
      </c>
      <c r="F925" s="12">
        <f t="shared" ca="1" si="197"/>
        <v>146072298.62272021</v>
      </c>
      <c r="G925" s="14">
        <f ca="1">G924*(1+Returns!G925)+AC925</f>
        <v>11853248.679216851</v>
      </c>
      <c r="H925" s="14">
        <f ca="1">H924*(1+Returns!H925)+AD925</f>
        <v>14610377.634804035</v>
      </c>
      <c r="I925" s="14">
        <f ca="1">I924*(1+Returns!I925)+AE925</f>
        <v>7308390.1147603523</v>
      </c>
      <c r="J925" s="14">
        <f ca="1">J924*(1+Returns!J925)+AF925</f>
        <v>0</v>
      </c>
      <c r="K925" s="14">
        <f ca="1">K924*(1+Returns!K925)+AG925</f>
        <v>0</v>
      </c>
      <c r="L925" s="14">
        <f ca="1">L924*(1+Returns!L925)+AH925</f>
        <v>29219470.769555215</v>
      </c>
      <c r="M925" s="14">
        <f ca="1">M924*(1+Returns!M925)+AI925</f>
        <v>29225886.014364053</v>
      </c>
      <c r="N925" s="14">
        <f ca="1">N924*(1+Returns!N925)+AJ925-R925-T925</f>
        <v>53937960.380548052</v>
      </c>
      <c r="O925" s="17">
        <f ca="1">(Assumptions!$B$16 / 252)*F924</f>
        <v>4633.5214860106653</v>
      </c>
      <c r="P925" s="17">
        <f t="shared" ca="1" si="198"/>
        <v>83034.970528333346</v>
      </c>
      <c r="Q925" s="16">
        <f t="shared" si="199"/>
        <v>0</v>
      </c>
      <c r="R925" s="17">
        <f t="shared" si="200"/>
        <v>0</v>
      </c>
      <c r="S925" s="19">
        <f t="shared" si="201"/>
        <v>0</v>
      </c>
      <c r="T925" s="20">
        <f ca="1">IF(AND(S925=1,F924&gt;D924),[1]Assumptions!$B$19*(F924-D924),0)</f>
        <v>0</v>
      </c>
      <c r="U925" s="21">
        <f ca="1">OFFSET(Assumptions!$B$6,U$1-1,0)*$E925</f>
        <v>11692426.687459884</v>
      </c>
      <c r="V925" s="21">
        <f ca="1">OFFSET(Assumptions!$B$6,V$1-1,0)*$E925</f>
        <v>14615533.359324856</v>
      </c>
      <c r="W925" s="21">
        <f ca="1">OFFSET(Assumptions!$B$6,W$1-1,0)*$E925</f>
        <v>7307766.6796624279</v>
      </c>
      <c r="X925" s="21">
        <f ca="1">OFFSET(Assumptions!$B$6,X$1-1,0)*$E925</f>
        <v>0</v>
      </c>
      <c r="Y925" s="21">
        <f ca="1">OFFSET(Assumptions!$B$6,Y$1-1,0)*$E925</f>
        <v>0</v>
      </c>
      <c r="Z925" s="21">
        <f ca="1">OFFSET(Assumptions!$B$6,Z$1-1,0)*$E925</f>
        <v>29231066.718649711</v>
      </c>
      <c r="AA925" s="21">
        <f ca="1">OFFSET(Assumptions!$B$6,AA$1-1,0)*$E925</f>
        <v>29231066.718649711</v>
      </c>
      <c r="AB925" s="21">
        <f ca="1">OFFSET(Assumptions!$B$6,AB$1-1,0)*$E925</f>
        <v>54077473.429501958</v>
      </c>
      <c r="AC925" s="24">
        <f t="shared" si="204"/>
        <v>0</v>
      </c>
      <c r="AD925" s="24">
        <f t="shared" si="207"/>
        <v>0</v>
      </c>
      <c r="AE925" s="24">
        <f t="shared" si="207"/>
        <v>0</v>
      </c>
      <c r="AF925" s="24">
        <f t="shared" si="207"/>
        <v>0</v>
      </c>
      <c r="AG925" s="24">
        <f t="shared" si="206"/>
        <v>0</v>
      </c>
      <c r="AH925" s="24">
        <f t="shared" si="206"/>
        <v>0</v>
      </c>
      <c r="AI925" s="24">
        <f t="shared" si="206"/>
        <v>0</v>
      </c>
      <c r="AJ925" s="24">
        <f t="shared" si="202"/>
        <v>0</v>
      </c>
      <c r="AK925" s="26">
        <f t="shared" ca="1" si="203"/>
        <v>7.9730789922805023E-4</v>
      </c>
      <c r="AL925" s="34">
        <f t="shared" ca="1" si="205"/>
        <v>0.46072298622719687</v>
      </c>
    </row>
    <row r="926" spans="1:38" x14ac:dyDescent="0.25">
      <c r="A926" s="4">
        <f t="shared" si="194"/>
        <v>10</v>
      </c>
      <c r="B926" s="4">
        <f t="shared" si="195"/>
        <v>2015</v>
      </c>
      <c r="C926" s="9">
        <v>42305</v>
      </c>
      <c r="D926" s="12">
        <f ca="1">(1+Returns!E926)*D925</f>
        <v>141308858.15462467</v>
      </c>
      <c r="E926" s="12">
        <f t="shared" ca="1" si="196"/>
        <v>146197784.76410991</v>
      </c>
      <c r="F926" s="12">
        <f t="shared" ca="1" si="197"/>
        <v>146110112.57775229</v>
      </c>
      <c r="G926" s="14">
        <f ca="1">G925*(1+Returns!G926)+AC926</f>
        <v>11822860.820721602</v>
      </c>
      <c r="H926" s="14">
        <f ca="1">H925*(1+Returns!H926)+AD926</f>
        <v>14618405.704746779</v>
      </c>
      <c r="I926" s="14">
        <f ca="1">I925*(1+Returns!I926)+AE926</f>
        <v>7312583.9949951433</v>
      </c>
      <c r="J926" s="14">
        <f ca="1">J925*(1+Returns!J926)+AF926</f>
        <v>0</v>
      </c>
      <c r="K926" s="14">
        <f ca="1">K925*(1+Returns!K926)+AG926</f>
        <v>0</v>
      </c>
      <c r="L926" s="14">
        <f ca="1">L925*(1+Returns!L926)+AH926</f>
        <v>29235454.763516128</v>
      </c>
      <c r="M926" s="14">
        <f ca="1">M925*(1+Returns!M926)+AI926</f>
        <v>29242230.359235983</v>
      </c>
      <c r="N926" s="14">
        <f ca="1">N925*(1+Returns!N926)+AJ926-R926-T926</f>
        <v>53966249.120894283</v>
      </c>
      <c r="O926" s="17">
        <f ca="1">(Assumptions!$B$16 / 252)*F925</f>
        <v>4637.2158292927052</v>
      </c>
      <c r="P926" s="17">
        <f t="shared" ca="1" si="198"/>
        <v>87672.186357626051</v>
      </c>
      <c r="Q926" s="16">
        <f t="shared" si="199"/>
        <v>0</v>
      </c>
      <c r="R926" s="17">
        <f t="shared" si="200"/>
        <v>0</v>
      </c>
      <c r="S926" s="19">
        <f t="shared" si="201"/>
        <v>0</v>
      </c>
      <c r="T926" s="20">
        <f ca="1">IF(AND(S926=1,F925&gt;D925),[1]Assumptions!$B$19*(F925-D925),0)</f>
        <v>0</v>
      </c>
      <c r="U926" s="21">
        <f ca="1">OFFSET(Assumptions!$B$6,U$1-1,0)*$E926</f>
        <v>11695822.781128792</v>
      </c>
      <c r="V926" s="21">
        <f ca="1">OFFSET(Assumptions!$B$6,V$1-1,0)*$E926</f>
        <v>14619778.476410992</v>
      </c>
      <c r="W926" s="21">
        <f ca="1">OFFSET(Assumptions!$B$6,W$1-1,0)*$E926</f>
        <v>7309889.2382054962</v>
      </c>
      <c r="X926" s="21">
        <f ca="1">OFFSET(Assumptions!$B$6,X$1-1,0)*$E926</f>
        <v>0</v>
      </c>
      <c r="Y926" s="21">
        <f ca="1">OFFSET(Assumptions!$B$6,Y$1-1,0)*$E926</f>
        <v>0</v>
      </c>
      <c r="Z926" s="21">
        <f ca="1">OFFSET(Assumptions!$B$6,Z$1-1,0)*$E926</f>
        <v>29239556.952821985</v>
      </c>
      <c r="AA926" s="21">
        <f ca="1">OFFSET(Assumptions!$B$6,AA$1-1,0)*$E926</f>
        <v>29239556.952821985</v>
      </c>
      <c r="AB926" s="21">
        <f ca="1">OFFSET(Assumptions!$B$6,AB$1-1,0)*$E926</f>
        <v>54093180.362720668</v>
      </c>
      <c r="AC926" s="24">
        <f t="shared" si="204"/>
        <v>0</v>
      </c>
      <c r="AD926" s="24">
        <f t="shared" si="207"/>
        <v>0</v>
      </c>
      <c r="AE926" s="24">
        <f t="shared" si="207"/>
        <v>0</v>
      </c>
      <c r="AF926" s="24">
        <f t="shared" si="207"/>
        <v>0</v>
      </c>
      <c r="AG926" s="24">
        <f t="shared" si="206"/>
        <v>0</v>
      </c>
      <c r="AH926" s="24">
        <f t="shared" si="206"/>
        <v>0</v>
      </c>
      <c r="AI926" s="24">
        <f t="shared" si="206"/>
        <v>0</v>
      </c>
      <c r="AJ926" s="24">
        <f t="shared" si="202"/>
        <v>0</v>
      </c>
      <c r="AK926" s="26">
        <f t="shared" ca="1" si="203"/>
        <v>2.5887149985748259E-4</v>
      </c>
      <c r="AL926" s="34">
        <f t="shared" ca="1" si="205"/>
        <v>0.46110112577751772</v>
      </c>
    </row>
    <row r="927" spans="1:38" x14ac:dyDescent="0.25">
      <c r="A927" s="4">
        <f t="shared" si="194"/>
        <v>10</v>
      </c>
      <c r="B927" s="4">
        <f t="shared" si="195"/>
        <v>2015</v>
      </c>
      <c r="C927" s="9">
        <v>42306</v>
      </c>
      <c r="D927" s="12">
        <f ca="1">(1+Returns!E927)*D926</f>
        <v>141383039.65280151</v>
      </c>
      <c r="E927" s="12">
        <f t="shared" ca="1" si="196"/>
        <v>146254095.30506381</v>
      </c>
      <c r="F927" s="12">
        <f t="shared" ca="1" si="197"/>
        <v>146161784.70243388</v>
      </c>
      <c r="G927" s="14">
        <f ca="1">G926*(1+Returns!G927)+AC927</f>
        <v>11806292.793693354</v>
      </c>
      <c r="H927" s="14">
        <f ca="1">H926*(1+Returns!H927)+AD927</f>
        <v>14626438.185931219</v>
      </c>
      <c r="I927" s="14">
        <f ca="1">I926*(1+Returns!I927)+AE927</f>
        <v>7316780.2818654785</v>
      </c>
      <c r="J927" s="14">
        <f ca="1">J926*(1+Returns!J927)+AF927</f>
        <v>0</v>
      </c>
      <c r="K927" s="14">
        <f ca="1">K926*(1+Returns!K927)+AG927</f>
        <v>0</v>
      </c>
      <c r="L927" s="14">
        <f ca="1">L926*(1+Returns!L927)+AH927</f>
        <v>29251447.501237836</v>
      </c>
      <c r="M927" s="14">
        <f ca="1">M926*(1+Returns!M927)+AI927</f>
        <v>29258583.844553106</v>
      </c>
      <c r="N927" s="14">
        <f ca="1">N926*(1+Returns!N927)+AJ927-R927-T927</f>
        <v>53994552.697782807</v>
      </c>
      <c r="O927" s="17">
        <f ca="1">(Assumptions!$B$16 / 252)*F926</f>
        <v>4638.416272309596</v>
      </c>
      <c r="P927" s="17">
        <f t="shared" ca="1" si="198"/>
        <v>92310.602629935645</v>
      </c>
      <c r="Q927" s="16">
        <f t="shared" si="199"/>
        <v>0</v>
      </c>
      <c r="R927" s="17">
        <f t="shared" si="200"/>
        <v>0</v>
      </c>
      <c r="S927" s="19">
        <f t="shared" si="201"/>
        <v>0</v>
      </c>
      <c r="T927" s="20">
        <f ca="1">IF(AND(S927=1,F926&gt;D926),[1]Assumptions!$B$19*(F926-D926),0)</f>
        <v>0</v>
      </c>
      <c r="U927" s="21">
        <f ca="1">OFFSET(Assumptions!$B$6,U$1-1,0)*$E927</f>
        <v>11700327.624405105</v>
      </c>
      <c r="V927" s="21">
        <f ca="1">OFFSET(Assumptions!$B$6,V$1-1,0)*$E927</f>
        <v>14625409.530506382</v>
      </c>
      <c r="W927" s="21">
        <f ca="1">OFFSET(Assumptions!$B$6,W$1-1,0)*$E927</f>
        <v>7312704.7652531909</v>
      </c>
      <c r="X927" s="21">
        <f ca="1">OFFSET(Assumptions!$B$6,X$1-1,0)*$E927</f>
        <v>0</v>
      </c>
      <c r="Y927" s="21">
        <f ca="1">OFFSET(Assumptions!$B$6,Y$1-1,0)*$E927</f>
        <v>0</v>
      </c>
      <c r="Z927" s="21">
        <f ca="1">OFFSET(Assumptions!$B$6,Z$1-1,0)*$E927</f>
        <v>29250819.061012764</v>
      </c>
      <c r="AA927" s="21">
        <f ca="1">OFFSET(Assumptions!$B$6,AA$1-1,0)*$E927</f>
        <v>29250819.061012764</v>
      </c>
      <c r="AB927" s="21">
        <f ca="1">OFFSET(Assumptions!$B$6,AB$1-1,0)*$E927</f>
        <v>54114015.262873612</v>
      </c>
      <c r="AC927" s="24">
        <f t="shared" si="204"/>
        <v>0</v>
      </c>
      <c r="AD927" s="24">
        <f t="shared" si="207"/>
        <v>0</v>
      </c>
      <c r="AE927" s="24">
        <f t="shared" si="207"/>
        <v>0</v>
      </c>
      <c r="AF927" s="24">
        <f t="shared" si="207"/>
        <v>0</v>
      </c>
      <c r="AG927" s="24">
        <f t="shared" si="206"/>
        <v>0</v>
      </c>
      <c r="AH927" s="24">
        <f t="shared" si="206"/>
        <v>0</v>
      </c>
      <c r="AI927" s="24">
        <f t="shared" si="206"/>
        <v>0</v>
      </c>
      <c r="AJ927" s="24">
        <f t="shared" si="202"/>
        <v>0</v>
      </c>
      <c r="AK927" s="26">
        <f t="shared" ca="1" si="203"/>
        <v>3.5365193941716555E-4</v>
      </c>
      <c r="AL927" s="34">
        <f t="shared" ca="1" si="205"/>
        <v>0.46161784702433351</v>
      </c>
    </row>
    <row r="928" spans="1:38" x14ac:dyDescent="0.25">
      <c r="A928" s="4">
        <f t="shared" si="194"/>
        <v>10</v>
      </c>
      <c r="B928" s="4">
        <f t="shared" si="195"/>
        <v>2015</v>
      </c>
      <c r="C928" s="9">
        <v>42307</v>
      </c>
      <c r="D928" s="12">
        <f ca="1">(1+Returns!E928)*D927</f>
        <v>141457260.09329763</v>
      </c>
      <c r="E928" s="12">
        <f t="shared" ca="1" si="196"/>
        <v>146249910.93810189</v>
      </c>
      <c r="F928" s="12">
        <f t="shared" ca="1" si="197"/>
        <v>146152960.27881473</v>
      </c>
      <c r="G928" s="14">
        <f ca="1">G927*(1+Returns!G928)+AC928</f>
        <v>11729190.298642728</v>
      </c>
      <c r="H928" s="14">
        <f ca="1">H927*(1+Returns!H928)+AD928</f>
        <v>14634475.080781231</v>
      </c>
      <c r="I928" s="14">
        <f ca="1">I927*(1+Returns!I928)+AE928</f>
        <v>7320978.9767523929</v>
      </c>
      <c r="J928" s="14">
        <f ca="1">J927*(1+Returns!J928)+AF928</f>
        <v>0</v>
      </c>
      <c r="K928" s="14">
        <f ca="1">K927*(1+Returns!K928)+AG928</f>
        <v>0</v>
      </c>
      <c r="L928" s="14">
        <f ca="1">L927*(1+Returns!L928)+AH928</f>
        <v>29267448.987503458</v>
      </c>
      <c r="M928" s="14">
        <f ca="1">M927*(1+Returns!M928)+AI928</f>
        <v>29274946.47542714</v>
      </c>
      <c r="N928" s="14">
        <f ca="1">N927*(1+Returns!N928)+AJ928-R928-T928</f>
        <v>54022871.118994921</v>
      </c>
      <c r="O928" s="17">
        <f ca="1">(Assumptions!$B$16 / 252)*F927</f>
        <v>4640.0566572201233</v>
      </c>
      <c r="P928" s="17">
        <f t="shared" ca="1" si="198"/>
        <v>96950.659287155766</v>
      </c>
      <c r="Q928" s="16">
        <f t="shared" si="199"/>
        <v>0</v>
      </c>
      <c r="R928" s="17">
        <f t="shared" si="200"/>
        <v>0</v>
      </c>
      <c r="S928" s="19">
        <f t="shared" si="201"/>
        <v>0</v>
      </c>
      <c r="T928" s="20">
        <f ca="1">IF(AND(S928=1,F927&gt;D927),[1]Assumptions!$B$19*(F927-D927),0)</f>
        <v>0</v>
      </c>
      <c r="U928" s="21">
        <f ca="1">OFFSET(Assumptions!$B$6,U$1-1,0)*$E928</f>
        <v>11699992.875048151</v>
      </c>
      <c r="V928" s="21">
        <f ca="1">OFFSET(Assumptions!$B$6,V$1-1,0)*$E928</f>
        <v>14624991.09381019</v>
      </c>
      <c r="W928" s="21">
        <f ca="1">OFFSET(Assumptions!$B$6,W$1-1,0)*$E928</f>
        <v>7312495.5469050948</v>
      </c>
      <c r="X928" s="21">
        <f ca="1">OFFSET(Assumptions!$B$6,X$1-1,0)*$E928</f>
        <v>0</v>
      </c>
      <c r="Y928" s="21">
        <f ca="1">OFFSET(Assumptions!$B$6,Y$1-1,0)*$E928</f>
        <v>0</v>
      </c>
      <c r="Z928" s="21">
        <f ca="1">OFFSET(Assumptions!$B$6,Z$1-1,0)*$E928</f>
        <v>29249982.187620379</v>
      </c>
      <c r="AA928" s="21">
        <f ca="1">OFFSET(Assumptions!$B$6,AA$1-1,0)*$E928</f>
        <v>29249982.187620379</v>
      </c>
      <c r="AB928" s="21">
        <f ca="1">OFFSET(Assumptions!$B$6,AB$1-1,0)*$E928</f>
        <v>54112467.047097698</v>
      </c>
      <c r="AC928" s="24">
        <f t="shared" si="204"/>
        <v>0</v>
      </c>
      <c r="AD928" s="24">
        <f t="shared" si="207"/>
        <v>0</v>
      </c>
      <c r="AE928" s="24">
        <f t="shared" si="207"/>
        <v>0</v>
      </c>
      <c r="AF928" s="24">
        <f t="shared" si="207"/>
        <v>0</v>
      </c>
      <c r="AG928" s="24">
        <f t="shared" si="206"/>
        <v>0</v>
      </c>
      <c r="AH928" s="24">
        <f t="shared" si="206"/>
        <v>0</v>
      </c>
      <c r="AI928" s="24">
        <f t="shared" si="206"/>
        <v>0</v>
      </c>
      <c r="AJ928" s="24">
        <f t="shared" si="202"/>
        <v>0</v>
      </c>
      <c r="AK928" s="26">
        <f t="shared" ca="1" si="203"/>
        <v>-6.0374355972170335E-5</v>
      </c>
      <c r="AL928" s="34">
        <f t="shared" ca="1" si="205"/>
        <v>0.46152960278814192</v>
      </c>
    </row>
    <row r="929" spans="1:38" x14ac:dyDescent="0.25">
      <c r="A929" s="4">
        <f t="shared" si="194"/>
        <v>11</v>
      </c>
      <c r="B929" s="4">
        <f t="shared" si="195"/>
        <v>2015</v>
      </c>
      <c r="C929" s="9">
        <v>42311</v>
      </c>
      <c r="D929" s="12">
        <f ca="1">(1+Returns!E929)*D928</f>
        <v>141531519.49655619</v>
      </c>
      <c r="E929" s="12">
        <f t="shared" ca="1" si="196"/>
        <v>146232416.21806106</v>
      </c>
      <c r="F929" s="12">
        <f t="shared" ca="1" si="197"/>
        <v>146227776.44154426</v>
      </c>
      <c r="G929" s="14">
        <f ca="1">G928*(1+Returns!G929)+AC929</f>
        <v>11706491.104606505</v>
      </c>
      <c r="H929" s="14">
        <f ca="1">H928*(1+Returns!H929)+AD929</f>
        <v>14633032.404750982</v>
      </c>
      <c r="I929" s="14">
        <f ca="1">I928*(1+Returns!I929)+AE929</f>
        <v>7316696.651190416</v>
      </c>
      <c r="J929" s="14">
        <f ca="1">J928*(1+Returns!J929)+AF929</f>
        <v>0</v>
      </c>
      <c r="K929" s="14">
        <f ca="1">K928*(1+Returns!K929)+AG929</f>
        <v>0</v>
      </c>
      <c r="L929" s="14">
        <f ca="1">L928*(1+Returns!L929)+AH929</f>
        <v>29265992.427215651</v>
      </c>
      <c r="M929" s="14">
        <f ca="1">M928*(1+Returns!M929)+AI929</f>
        <v>29266353.969165906</v>
      </c>
      <c r="N929" s="14">
        <f ca="1">N928*(1+Returns!N929)+AJ929-R929-T929</f>
        <v>54043849.661131598</v>
      </c>
      <c r="O929" s="17">
        <f ca="1">(Assumptions!$B$16 / 252)*F928</f>
        <v>4639.7765167877687</v>
      </c>
      <c r="P929" s="17">
        <f t="shared" ca="1" si="198"/>
        <v>4639.776516787766</v>
      </c>
      <c r="Q929" s="16">
        <f t="shared" si="199"/>
        <v>1</v>
      </c>
      <c r="R929" s="17">
        <f t="shared" ca="1" si="200"/>
        <v>96950.659287155766</v>
      </c>
      <c r="S929" s="19">
        <f t="shared" si="201"/>
        <v>0</v>
      </c>
      <c r="T929" s="20">
        <f ca="1">IF(AND(S929=1,F928&gt;D928),[1]Assumptions!$B$19*(F928-D928),0)</f>
        <v>0</v>
      </c>
      <c r="U929" s="21">
        <f ca="1">OFFSET(Assumptions!$B$6,U$1-1,0)*$E929</f>
        <v>11698593.297444886</v>
      </c>
      <c r="V929" s="21">
        <f ca="1">OFFSET(Assumptions!$B$6,V$1-1,0)*$E929</f>
        <v>14623241.621806107</v>
      </c>
      <c r="W929" s="21">
        <f ca="1">OFFSET(Assumptions!$B$6,W$1-1,0)*$E929</f>
        <v>7311620.8109030537</v>
      </c>
      <c r="X929" s="21">
        <f ca="1">OFFSET(Assumptions!$B$6,X$1-1,0)*$E929</f>
        <v>0</v>
      </c>
      <c r="Y929" s="21">
        <f ca="1">OFFSET(Assumptions!$B$6,Y$1-1,0)*$E929</f>
        <v>0</v>
      </c>
      <c r="Z929" s="21">
        <f ca="1">OFFSET(Assumptions!$B$6,Z$1-1,0)*$E929</f>
        <v>29246483.243612215</v>
      </c>
      <c r="AA929" s="21">
        <f ca="1">OFFSET(Assumptions!$B$6,AA$1-1,0)*$E929</f>
        <v>29246483.243612215</v>
      </c>
      <c r="AB929" s="21">
        <f ca="1">OFFSET(Assumptions!$B$6,AB$1-1,0)*$E929</f>
        <v>54105994.000682592</v>
      </c>
      <c r="AC929" s="24">
        <f t="shared" ca="1" si="204"/>
        <v>-29197.423594577238</v>
      </c>
      <c r="AD929" s="24">
        <f t="shared" ca="1" si="207"/>
        <v>-9483.9869710411876</v>
      </c>
      <c r="AE929" s="24">
        <f t="shared" ca="1" si="207"/>
        <v>-8483.42984729819</v>
      </c>
      <c r="AF929" s="24">
        <f t="shared" ca="1" si="207"/>
        <v>0</v>
      </c>
      <c r="AG929" s="24">
        <f t="shared" ca="1" si="206"/>
        <v>0</v>
      </c>
      <c r="AH929" s="24">
        <f t="shared" ca="1" si="206"/>
        <v>-17466.799883078784</v>
      </c>
      <c r="AI929" s="24">
        <f t="shared" ca="1" si="206"/>
        <v>-24964.28780676052</v>
      </c>
      <c r="AJ929" s="24">
        <f t="shared" ca="1" si="202"/>
        <v>89595.928102755919</v>
      </c>
      <c r="AK929" s="26">
        <f t="shared" ca="1" si="203"/>
        <v>5.1190316355409493E-4</v>
      </c>
      <c r="AL929" s="34">
        <f t="shared" ca="1" si="205"/>
        <v>0.46227776441543722</v>
      </c>
    </row>
    <row r="930" spans="1:38" x14ac:dyDescent="0.25">
      <c r="A930" s="4">
        <f t="shared" si="194"/>
        <v>11</v>
      </c>
      <c r="B930" s="4">
        <f t="shared" si="195"/>
        <v>2015</v>
      </c>
      <c r="C930" s="9">
        <v>42312</v>
      </c>
      <c r="D930" s="12">
        <f ca="1">(1+Returns!E930)*D929</f>
        <v>141605817.8830311</v>
      </c>
      <c r="E930" s="12">
        <f t="shared" ca="1" si="196"/>
        <v>146292690.90671495</v>
      </c>
      <c r="F930" s="12">
        <f t="shared" ca="1" si="197"/>
        <v>146283408.9785651</v>
      </c>
      <c r="G930" s="14">
        <f ca="1">G929*(1+Returns!G930)+AC930</f>
        <v>11693805.933179516</v>
      </c>
      <c r="H930" s="14">
        <f ca="1">H929*(1+Returns!H930)+AD930</f>
        <v>14641072.922974134</v>
      </c>
      <c r="I930" s="14">
        <f ca="1">I929*(1+Returns!I930)+AE930</f>
        <v>7320895.2980863191</v>
      </c>
      <c r="J930" s="14">
        <f ca="1">J929*(1+Returns!J930)+AF930</f>
        <v>0</v>
      </c>
      <c r="K930" s="14">
        <f ca="1">K929*(1+Returns!K930)+AG930</f>
        <v>0</v>
      </c>
      <c r="L930" s="14">
        <f ca="1">L929*(1+Returns!L930)+AH930</f>
        <v>29282001.870025415</v>
      </c>
      <c r="M930" s="14">
        <f ca="1">M929*(1+Returns!M930)+AI930</f>
        <v>29282720.945420481</v>
      </c>
      <c r="N930" s="14">
        <f ca="1">N929*(1+Returns!N930)+AJ930-R930-T930</f>
        <v>54072193.937029101</v>
      </c>
      <c r="O930" s="17">
        <f ca="1">(Assumptions!$B$16 / 252)*F929</f>
        <v>4642.1516330648974</v>
      </c>
      <c r="P930" s="17">
        <f t="shared" ca="1" si="198"/>
        <v>9281.9281498526634</v>
      </c>
      <c r="Q930" s="16">
        <f t="shared" si="199"/>
        <v>0</v>
      </c>
      <c r="R930" s="17">
        <f t="shared" si="200"/>
        <v>0</v>
      </c>
      <c r="S930" s="19">
        <f t="shared" si="201"/>
        <v>0</v>
      </c>
      <c r="T930" s="20">
        <f ca="1">IF(AND(S930=1,F929&gt;D929),[1]Assumptions!$B$19*(F929-D929),0)</f>
        <v>0</v>
      </c>
      <c r="U930" s="21">
        <f ca="1">OFFSET(Assumptions!$B$6,U$1-1,0)*$E930</f>
        <v>11703415.272537196</v>
      </c>
      <c r="V930" s="21">
        <f ca="1">OFFSET(Assumptions!$B$6,V$1-1,0)*$E930</f>
        <v>14629269.090671495</v>
      </c>
      <c r="W930" s="21">
        <f ca="1">OFFSET(Assumptions!$B$6,W$1-1,0)*$E930</f>
        <v>7314634.5453357473</v>
      </c>
      <c r="X930" s="21">
        <f ca="1">OFFSET(Assumptions!$B$6,X$1-1,0)*$E930</f>
        <v>0</v>
      </c>
      <c r="Y930" s="21">
        <f ca="1">OFFSET(Assumptions!$B$6,Y$1-1,0)*$E930</f>
        <v>0</v>
      </c>
      <c r="Z930" s="21">
        <f ca="1">OFFSET(Assumptions!$B$6,Z$1-1,0)*$E930</f>
        <v>29258538.181342989</v>
      </c>
      <c r="AA930" s="21">
        <f ca="1">OFFSET(Assumptions!$B$6,AA$1-1,0)*$E930</f>
        <v>29258538.181342989</v>
      </c>
      <c r="AB930" s="21">
        <f ca="1">OFFSET(Assumptions!$B$6,AB$1-1,0)*$E930</f>
        <v>54128295.635484532</v>
      </c>
      <c r="AC930" s="24">
        <f t="shared" si="204"/>
        <v>0</v>
      </c>
      <c r="AD930" s="24">
        <f t="shared" si="207"/>
        <v>0</v>
      </c>
      <c r="AE930" s="24">
        <f t="shared" si="207"/>
        <v>0</v>
      </c>
      <c r="AF930" s="24">
        <f t="shared" si="207"/>
        <v>0</v>
      </c>
      <c r="AG930" s="24">
        <f t="shared" si="206"/>
        <v>0</v>
      </c>
      <c r="AH930" s="24">
        <f t="shared" si="206"/>
        <v>0</v>
      </c>
      <c r="AI930" s="24">
        <f t="shared" si="206"/>
        <v>0</v>
      </c>
      <c r="AJ930" s="24">
        <f t="shared" si="202"/>
        <v>0</v>
      </c>
      <c r="AK930" s="26">
        <f t="shared" ca="1" si="203"/>
        <v>3.8045122735663739E-4</v>
      </c>
      <c r="AL930" s="34">
        <f t="shared" ca="1" si="205"/>
        <v>0.46283408978564533</v>
      </c>
    </row>
    <row r="931" spans="1:38" x14ac:dyDescent="0.25">
      <c r="A931" s="4">
        <f t="shared" si="194"/>
        <v>11</v>
      </c>
      <c r="B931" s="4">
        <f t="shared" si="195"/>
        <v>2015</v>
      </c>
      <c r="C931" s="9">
        <v>42313</v>
      </c>
      <c r="D931" s="12">
        <f ca="1">(1+Returns!E931)*D930</f>
        <v>141680155.27318695</v>
      </c>
      <c r="E931" s="12">
        <f t="shared" ca="1" si="196"/>
        <v>146392885.54345715</v>
      </c>
      <c r="F931" s="12">
        <f t="shared" ca="1" si="197"/>
        <v>146378959.69756195</v>
      </c>
      <c r="G931" s="14">
        <f ca="1">G930*(1+Returns!G931)+AC931</f>
        <v>11721001.105935514</v>
      </c>
      <c r="H931" s="14">
        <f ca="1">H930*(1+Returns!H931)+AD931</f>
        <v>14649117.859279029</v>
      </c>
      <c r="I931" s="14">
        <f ca="1">I930*(1+Returns!I931)+AE931</f>
        <v>7325096.3543530898</v>
      </c>
      <c r="J931" s="14">
        <f ca="1">J930*(1+Returns!J931)+AF931</f>
        <v>0</v>
      </c>
      <c r="K931" s="14">
        <f ca="1">K930*(1+Returns!K931)+AG931</f>
        <v>0</v>
      </c>
      <c r="L931" s="14">
        <f ca="1">L930*(1+Returns!L931)+AH931</f>
        <v>29298020.070517316</v>
      </c>
      <c r="M931" s="14">
        <f ca="1">M930*(1+Returns!M931)+AI931</f>
        <v>29299097.074776668</v>
      </c>
      <c r="N931" s="14">
        <f ca="1">N930*(1+Returns!N931)+AJ931-R931-T931</f>
        <v>54100553.078595519</v>
      </c>
      <c r="O931" s="17">
        <f ca="1">(Assumptions!$B$16 / 252)*F930</f>
        <v>4643.917745351273</v>
      </c>
      <c r="P931" s="17">
        <f t="shared" ca="1" si="198"/>
        <v>13925.845895203936</v>
      </c>
      <c r="Q931" s="16">
        <f t="shared" si="199"/>
        <v>0</v>
      </c>
      <c r="R931" s="17">
        <f t="shared" si="200"/>
        <v>0</v>
      </c>
      <c r="S931" s="19">
        <f t="shared" si="201"/>
        <v>0</v>
      </c>
      <c r="T931" s="20">
        <f ca="1">IF(AND(S931=1,F930&gt;D930),[1]Assumptions!$B$19*(F930-D930),0)</f>
        <v>0</v>
      </c>
      <c r="U931" s="21">
        <f ca="1">OFFSET(Assumptions!$B$6,U$1-1,0)*$E931</f>
        <v>11711430.843476573</v>
      </c>
      <c r="V931" s="21">
        <f ca="1">OFFSET(Assumptions!$B$6,V$1-1,0)*$E931</f>
        <v>14639288.554345716</v>
      </c>
      <c r="W931" s="21">
        <f ca="1">OFFSET(Assumptions!$B$6,W$1-1,0)*$E931</f>
        <v>7319644.2771728579</v>
      </c>
      <c r="X931" s="21">
        <f ca="1">OFFSET(Assumptions!$B$6,X$1-1,0)*$E931</f>
        <v>0</v>
      </c>
      <c r="Y931" s="21">
        <f ca="1">OFFSET(Assumptions!$B$6,Y$1-1,0)*$E931</f>
        <v>0</v>
      </c>
      <c r="Z931" s="21">
        <f ca="1">OFFSET(Assumptions!$B$6,Z$1-1,0)*$E931</f>
        <v>29278577.108691432</v>
      </c>
      <c r="AA931" s="21">
        <f ca="1">OFFSET(Assumptions!$B$6,AA$1-1,0)*$E931</f>
        <v>29278577.108691432</v>
      </c>
      <c r="AB931" s="21">
        <f ca="1">OFFSET(Assumptions!$B$6,AB$1-1,0)*$E931</f>
        <v>54165367.651079148</v>
      </c>
      <c r="AC931" s="24">
        <f t="shared" si="204"/>
        <v>0</v>
      </c>
      <c r="AD931" s="24">
        <f t="shared" si="207"/>
        <v>0</v>
      </c>
      <c r="AE931" s="24">
        <f t="shared" si="207"/>
        <v>0</v>
      </c>
      <c r="AF931" s="24">
        <f t="shared" si="207"/>
        <v>0</v>
      </c>
      <c r="AG931" s="24">
        <f t="shared" si="206"/>
        <v>0</v>
      </c>
      <c r="AH931" s="24">
        <f t="shared" si="206"/>
        <v>0</v>
      </c>
      <c r="AI931" s="24">
        <f t="shared" si="206"/>
        <v>0</v>
      </c>
      <c r="AJ931" s="24">
        <f t="shared" si="202"/>
        <v>0</v>
      </c>
      <c r="AK931" s="26">
        <f t="shared" ca="1" si="203"/>
        <v>6.5318903670652517E-4</v>
      </c>
      <c r="AL931" s="34">
        <f t="shared" ca="1" si="205"/>
        <v>0.46378959697561384</v>
      </c>
    </row>
    <row r="932" spans="1:38" x14ac:dyDescent="0.25">
      <c r="A932" s="4">
        <f t="shared" si="194"/>
        <v>11</v>
      </c>
      <c r="B932" s="4">
        <f t="shared" si="195"/>
        <v>2015</v>
      </c>
      <c r="C932" s="9">
        <v>42314</v>
      </c>
      <c r="D932" s="12">
        <f ca="1">(1+Returns!E932)*D931</f>
        <v>141754531.68749917</v>
      </c>
      <c r="E932" s="12">
        <f t="shared" ca="1" si="196"/>
        <v>146457805.41789931</v>
      </c>
      <c r="F932" s="12">
        <f t="shared" ca="1" si="197"/>
        <v>146439232.6209026</v>
      </c>
      <c r="G932" s="14">
        <f ca="1">G931*(1+Returns!G932)+AC932</f>
        <v>11712881.890969893</v>
      </c>
      <c r="H932" s="14">
        <f ca="1">H931*(1+Returns!H932)+AD932</f>
        <v>14657167.2160933</v>
      </c>
      <c r="I932" s="14">
        <f ca="1">I931*(1+Returns!I932)+AE932</f>
        <v>7329299.8213733323</v>
      </c>
      <c r="J932" s="14">
        <f ca="1">J931*(1+Returns!J932)+AF932</f>
        <v>0</v>
      </c>
      <c r="K932" s="14">
        <f ca="1">K931*(1+Returns!K932)+AG932</f>
        <v>0</v>
      </c>
      <c r="L932" s="14">
        <f ca="1">L931*(1+Returns!L932)+AH932</f>
        <v>29314047.03348209</v>
      </c>
      <c r="M932" s="14">
        <f ca="1">M931*(1+Returns!M932)+AI932</f>
        <v>29315482.362353269</v>
      </c>
      <c r="N932" s="14">
        <f ca="1">N931*(1+Returns!N932)+AJ932-R932-T932</f>
        <v>54128927.093627423</v>
      </c>
      <c r="O932" s="17">
        <f ca="1">(Assumptions!$B$16 / 252)*F931</f>
        <v>4646.9511015099033</v>
      </c>
      <c r="P932" s="17">
        <f t="shared" ca="1" si="198"/>
        <v>18572.796996713842</v>
      </c>
      <c r="Q932" s="16">
        <f t="shared" si="199"/>
        <v>0</v>
      </c>
      <c r="R932" s="17">
        <f t="shared" si="200"/>
        <v>0</v>
      </c>
      <c r="S932" s="19">
        <f t="shared" si="201"/>
        <v>0</v>
      </c>
      <c r="T932" s="20">
        <f ca="1">IF(AND(S932=1,F931&gt;D931),[1]Assumptions!$B$19*(F931-D931),0)</f>
        <v>0</v>
      </c>
      <c r="U932" s="21">
        <f ca="1">OFFSET(Assumptions!$B$6,U$1-1,0)*$E932</f>
        <v>11716624.433431946</v>
      </c>
      <c r="V932" s="21">
        <f ca="1">OFFSET(Assumptions!$B$6,V$1-1,0)*$E932</f>
        <v>14645780.541789932</v>
      </c>
      <c r="W932" s="21">
        <f ca="1">OFFSET(Assumptions!$B$6,W$1-1,0)*$E932</f>
        <v>7322890.2708949661</v>
      </c>
      <c r="X932" s="21">
        <f ca="1">OFFSET(Assumptions!$B$6,X$1-1,0)*$E932</f>
        <v>0</v>
      </c>
      <c r="Y932" s="21">
        <f ca="1">OFFSET(Assumptions!$B$6,Y$1-1,0)*$E932</f>
        <v>0</v>
      </c>
      <c r="Z932" s="21">
        <f ca="1">OFFSET(Assumptions!$B$6,Z$1-1,0)*$E932</f>
        <v>29291561.083579864</v>
      </c>
      <c r="AA932" s="21">
        <f ca="1">OFFSET(Assumptions!$B$6,AA$1-1,0)*$E932</f>
        <v>29291561.083579864</v>
      </c>
      <c r="AB932" s="21">
        <f ca="1">OFFSET(Assumptions!$B$6,AB$1-1,0)*$E932</f>
        <v>54189388.004622743</v>
      </c>
      <c r="AC932" s="24">
        <f t="shared" si="204"/>
        <v>0</v>
      </c>
      <c r="AD932" s="24">
        <f t="shared" si="207"/>
        <v>0</v>
      </c>
      <c r="AE932" s="24">
        <f t="shared" si="207"/>
        <v>0</v>
      </c>
      <c r="AF932" s="24">
        <f t="shared" si="207"/>
        <v>0</v>
      </c>
      <c r="AG932" s="24">
        <f t="shared" si="206"/>
        <v>0</v>
      </c>
      <c r="AH932" s="24">
        <f t="shared" si="206"/>
        <v>0</v>
      </c>
      <c r="AI932" s="24">
        <f t="shared" si="206"/>
        <v>0</v>
      </c>
      <c r="AJ932" s="24">
        <f t="shared" si="202"/>
        <v>0</v>
      </c>
      <c r="AK932" s="26">
        <f t="shared" ca="1" si="203"/>
        <v>4.1175947325466922E-4</v>
      </c>
      <c r="AL932" s="34">
        <f t="shared" ca="1" si="205"/>
        <v>0.46439232620902016</v>
      </c>
    </row>
    <row r="933" spans="1:38" x14ac:dyDescent="0.25">
      <c r="A933" s="4">
        <f t="shared" si="194"/>
        <v>11</v>
      </c>
      <c r="B933" s="4">
        <f t="shared" si="195"/>
        <v>2015</v>
      </c>
      <c r="C933" s="9">
        <v>42317</v>
      </c>
      <c r="D933" s="12">
        <f ca="1">(1+Returns!E933)*D932</f>
        <v>141828947.14645383</v>
      </c>
      <c r="E933" s="12">
        <f t="shared" ca="1" si="196"/>
        <v>146547291.62697804</v>
      </c>
      <c r="F933" s="12">
        <f t="shared" ca="1" si="197"/>
        <v>146524069.96545368</v>
      </c>
      <c r="G933" s="14">
        <f ca="1">G932*(1+Returns!G933)+AC933</f>
        <v>11729289.363691166</v>
      </c>
      <c r="H933" s="14">
        <f ca="1">H932*(1+Returns!H933)+AD933</f>
        <v>14665220.995845918</v>
      </c>
      <c r="I933" s="14">
        <f ca="1">I932*(1+Returns!I933)+AE933</f>
        <v>7333505.7005304443</v>
      </c>
      <c r="J933" s="14">
        <f ca="1">J932*(1+Returns!J933)+AF933</f>
        <v>0</v>
      </c>
      <c r="K933" s="14">
        <f ca="1">K932*(1+Returns!K933)+AG933</f>
        <v>0</v>
      </c>
      <c r="L933" s="14">
        <f ca="1">L932*(1+Returns!L933)+AH933</f>
        <v>29330082.763713088</v>
      </c>
      <c r="M933" s="14">
        <f ca="1">M932*(1+Returns!M933)+AI933</f>
        <v>29331876.813271943</v>
      </c>
      <c r="N933" s="14">
        <f ca="1">N932*(1+Returns!N933)+AJ933-R933-T933</f>
        <v>54157315.989925474</v>
      </c>
      <c r="O933" s="17">
        <f ca="1">(Assumptions!$B$16 / 252)*F932</f>
        <v>4648.8645276477009</v>
      </c>
      <c r="P933" s="17">
        <f t="shared" ca="1" si="198"/>
        <v>23221.661524361542</v>
      </c>
      <c r="Q933" s="16">
        <f t="shared" si="199"/>
        <v>0</v>
      </c>
      <c r="R933" s="17">
        <f t="shared" si="200"/>
        <v>0</v>
      </c>
      <c r="S933" s="19">
        <f t="shared" si="201"/>
        <v>0</v>
      </c>
      <c r="T933" s="20">
        <f ca="1">IF(AND(S933=1,F932&gt;D932),[1]Assumptions!$B$19*(F932-D932),0)</f>
        <v>0</v>
      </c>
      <c r="U933" s="21">
        <f ca="1">OFFSET(Assumptions!$B$6,U$1-1,0)*$E933</f>
        <v>11723783.330158243</v>
      </c>
      <c r="V933" s="21">
        <f ca="1">OFFSET(Assumptions!$B$6,V$1-1,0)*$E933</f>
        <v>14654729.162697805</v>
      </c>
      <c r="W933" s="21">
        <f ca="1">OFFSET(Assumptions!$B$6,W$1-1,0)*$E933</f>
        <v>7327364.5813489025</v>
      </c>
      <c r="X933" s="21">
        <f ca="1">OFFSET(Assumptions!$B$6,X$1-1,0)*$E933</f>
        <v>0</v>
      </c>
      <c r="Y933" s="21">
        <f ca="1">OFFSET(Assumptions!$B$6,Y$1-1,0)*$E933</f>
        <v>0</v>
      </c>
      <c r="Z933" s="21">
        <f ca="1">OFFSET(Assumptions!$B$6,Z$1-1,0)*$E933</f>
        <v>29309458.32539561</v>
      </c>
      <c r="AA933" s="21">
        <f ca="1">OFFSET(Assumptions!$B$6,AA$1-1,0)*$E933</f>
        <v>29309458.32539561</v>
      </c>
      <c r="AB933" s="21">
        <f ca="1">OFFSET(Assumptions!$B$6,AB$1-1,0)*$E933</f>
        <v>54222497.901981875</v>
      </c>
      <c r="AC933" s="24">
        <f t="shared" si="204"/>
        <v>0</v>
      </c>
      <c r="AD933" s="24">
        <f t="shared" si="207"/>
        <v>0</v>
      </c>
      <c r="AE933" s="24">
        <f t="shared" si="207"/>
        <v>0</v>
      </c>
      <c r="AF933" s="24">
        <f t="shared" si="207"/>
        <v>0</v>
      </c>
      <c r="AG933" s="24">
        <f t="shared" si="206"/>
        <v>0</v>
      </c>
      <c r="AH933" s="24">
        <f t="shared" si="206"/>
        <v>0</v>
      </c>
      <c r="AI933" s="24">
        <f t="shared" si="206"/>
        <v>0</v>
      </c>
      <c r="AJ933" s="24">
        <f t="shared" si="202"/>
        <v>0</v>
      </c>
      <c r="AK933" s="26">
        <f t="shared" ca="1" si="203"/>
        <v>5.7933480688676653E-4</v>
      </c>
      <c r="AL933" s="34">
        <f t="shared" ca="1" si="205"/>
        <v>0.46524069965453085</v>
      </c>
    </row>
    <row r="934" spans="1:38" x14ac:dyDescent="0.25">
      <c r="A934" s="4">
        <f t="shared" si="194"/>
        <v>11</v>
      </c>
      <c r="B934" s="4">
        <f t="shared" si="195"/>
        <v>2015</v>
      </c>
      <c r="C934" s="9">
        <v>42318</v>
      </c>
      <c r="D934" s="12">
        <f ca="1">(1+Returns!E934)*D933</f>
        <v>141903401.67054781</v>
      </c>
      <c r="E934" s="12">
        <f t="shared" ca="1" si="196"/>
        <v>146700313.3106885</v>
      </c>
      <c r="F934" s="12">
        <f t="shared" ca="1" si="197"/>
        <v>146672440.09138745</v>
      </c>
      <c r="G934" s="14">
        <f ca="1">G933*(1+Returns!G934)+AC934</f>
        <v>11809192.642554766</v>
      </c>
      <c r="H934" s="14">
        <f ca="1">H933*(1+Returns!H934)+AD934</f>
        <v>14673279.200967187</v>
      </c>
      <c r="I934" s="14">
        <f ca="1">I933*(1+Returns!I934)+AE934</f>
        <v>7337713.9932086179</v>
      </c>
      <c r="J934" s="14">
        <f ca="1">J933*(1+Returns!J934)+AF934</f>
        <v>0</v>
      </c>
      <c r="K934" s="14">
        <f ca="1">K933*(1+Returns!K934)+AG934</f>
        <v>0</v>
      </c>
      <c r="L934" s="14">
        <f ca="1">L933*(1+Returns!L934)+AH934</f>
        <v>29346127.266006291</v>
      </c>
      <c r="M934" s="14">
        <f ca="1">M933*(1+Returns!M934)+AI934</f>
        <v>29348280.432657219</v>
      </c>
      <c r="N934" s="14">
        <f ca="1">N933*(1+Returns!N934)+AJ934-R934-T934</f>
        <v>54185719.775294423</v>
      </c>
      <c r="O934" s="17">
        <f ca="1">(Assumptions!$B$16 / 252)*F933</f>
        <v>4651.5577766810693</v>
      </c>
      <c r="P934" s="17">
        <f t="shared" ca="1" si="198"/>
        <v>27873.219301042613</v>
      </c>
      <c r="Q934" s="16">
        <f t="shared" si="199"/>
        <v>0</v>
      </c>
      <c r="R934" s="17">
        <f t="shared" si="200"/>
        <v>0</v>
      </c>
      <c r="S934" s="19">
        <f t="shared" si="201"/>
        <v>0</v>
      </c>
      <c r="T934" s="20">
        <f ca="1">IF(AND(S934=1,F933&gt;D933),[1]Assumptions!$B$19*(F933-D933),0)</f>
        <v>0</v>
      </c>
      <c r="U934" s="21">
        <f ca="1">OFFSET(Assumptions!$B$6,U$1-1,0)*$E934</f>
        <v>11736025.06485508</v>
      </c>
      <c r="V934" s="21">
        <f ca="1">OFFSET(Assumptions!$B$6,V$1-1,0)*$E934</f>
        <v>14670031.331068851</v>
      </c>
      <c r="W934" s="21">
        <f ca="1">OFFSET(Assumptions!$B$6,W$1-1,0)*$E934</f>
        <v>7335015.6655344255</v>
      </c>
      <c r="X934" s="21">
        <f ca="1">OFFSET(Assumptions!$B$6,X$1-1,0)*$E934</f>
        <v>0</v>
      </c>
      <c r="Y934" s="21">
        <f ca="1">OFFSET(Assumptions!$B$6,Y$1-1,0)*$E934</f>
        <v>0</v>
      </c>
      <c r="Z934" s="21">
        <f ca="1">OFFSET(Assumptions!$B$6,Z$1-1,0)*$E934</f>
        <v>29340062.662137702</v>
      </c>
      <c r="AA934" s="21">
        <f ca="1">OFFSET(Assumptions!$B$6,AA$1-1,0)*$E934</f>
        <v>29340062.662137702</v>
      </c>
      <c r="AB934" s="21">
        <f ca="1">OFFSET(Assumptions!$B$6,AB$1-1,0)*$E934</f>
        <v>54279115.924954742</v>
      </c>
      <c r="AC934" s="24">
        <f t="shared" si="204"/>
        <v>0</v>
      </c>
      <c r="AD934" s="24">
        <f t="shared" si="207"/>
        <v>0</v>
      </c>
      <c r="AE934" s="24">
        <f t="shared" si="207"/>
        <v>0</v>
      </c>
      <c r="AF934" s="24">
        <f t="shared" si="207"/>
        <v>0</v>
      </c>
      <c r="AG934" s="24">
        <f t="shared" si="206"/>
        <v>0</v>
      </c>
      <c r="AH934" s="24">
        <f t="shared" si="206"/>
        <v>0</v>
      </c>
      <c r="AI934" s="24">
        <f t="shared" si="206"/>
        <v>0</v>
      </c>
      <c r="AJ934" s="24">
        <f t="shared" si="202"/>
        <v>0</v>
      </c>
      <c r="AK934" s="26">
        <f t="shared" ca="1" si="203"/>
        <v>1.0125989946139224E-3</v>
      </c>
      <c r="AL934" s="34">
        <f t="shared" ca="1" si="205"/>
        <v>0.46672440091386846</v>
      </c>
    </row>
    <row r="935" spans="1:38" x14ac:dyDescent="0.25">
      <c r="A935" s="4">
        <f t="shared" si="194"/>
        <v>11</v>
      </c>
      <c r="B935" s="4">
        <f t="shared" si="195"/>
        <v>2015</v>
      </c>
      <c r="C935" s="9">
        <v>42319</v>
      </c>
      <c r="D935" s="12">
        <f ca="1">(1+Returns!E935)*D934</f>
        <v>141977895.28028879</v>
      </c>
      <c r="E935" s="12">
        <f t="shared" ca="1" si="196"/>
        <v>146741831.84539339</v>
      </c>
      <c r="F935" s="12">
        <f t="shared" ca="1" si="197"/>
        <v>146709302.35815293</v>
      </c>
      <c r="G935" s="14">
        <f ca="1">G934*(1+Returns!G935)+AC935</f>
        <v>11777553.082371917</v>
      </c>
      <c r="H935" s="14">
        <f ca="1">H934*(1+Returns!H935)+AD935</f>
        <v>14681341.833888745</v>
      </c>
      <c r="I935" s="14">
        <f ca="1">I934*(1+Returns!I935)+AE935</f>
        <v>7341924.7007928388</v>
      </c>
      <c r="J935" s="14">
        <f ca="1">J934*(1+Returns!J935)+AF935</f>
        <v>0</v>
      </c>
      <c r="K935" s="14">
        <f ca="1">K934*(1+Returns!K935)+AG935</f>
        <v>0</v>
      </c>
      <c r="L935" s="14">
        <f ca="1">L934*(1+Returns!L935)+AH935</f>
        <v>29362180.545160301</v>
      </c>
      <c r="M935" s="14">
        <f ca="1">M934*(1+Returns!M935)+AI935</f>
        <v>29364693.22563649</v>
      </c>
      <c r="N935" s="14">
        <f ca="1">N934*(1+Returns!N935)+AJ935-R935-T935</f>
        <v>54214138.457543112</v>
      </c>
      <c r="O935" s="17">
        <f ca="1">(Assumptions!$B$16 / 252)*F934</f>
        <v>4656.2679394091256</v>
      </c>
      <c r="P935" s="17">
        <f t="shared" ca="1" si="198"/>
        <v>32529.487240451737</v>
      </c>
      <c r="Q935" s="16">
        <f t="shared" si="199"/>
        <v>0</v>
      </c>
      <c r="R935" s="17">
        <f t="shared" si="200"/>
        <v>0</v>
      </c>
      <c r="S935" s="19">
        <f t="shared" si="201"/>
        <v>0</v>
      </c>
      <c r="T935" s="20">
        <f ca="1">IF(AND(S935=1,F934&gt;D934),[1]Assumptions!$B$19*(F934-D934),0)</f>
        <v>0</v>
      </c>
      <c r="U935" s="21">
        <f ca="1">OFFSET(Assumptions!$B$6,U$1-1,0)*$E935</f>
        <v>11739346.54763147</v>
      </c>
      <c r="V935" s="21">
        <f ca="1">OFFSET(Assumptions!$B$6,V$1-1,0)*$E935</f>
        <v>14674183.18453934</v>
      </c>
      <c r="W935" s="21">
        <f ca="1">OFFSET(Assumptions!$B$6,W$1-1,0)*$E935</f>
        <v>7337091.5922696702</v>
      </c>
      <c r="X935" s="21">
        <f ca="1">OFFSET(Assumptions!$B$6,X$1-1,0)*$E935</f>
        <v>0</v>
      </c>
      <c r="Y935" s="21">
        <f ca="1">OFFSET(Assumptions!$B$6,Y$1-1,0)*$E935</f>
        <v>0</v>
      </c>
      <c r="Z935" s="21">
        <f ca="1">OFFSET(Assumptions!$B$6,Z$1-1,0)*$E935</f>
        <v>29348366.369078681</v>
      </c>
      <c r="AA935" s="21">
        <f ca="1">OFFSET(Assumptions!$B$6,AA$1-1,0)*$E935</f>
        <v>29348366.369078681</v>
      </c>
      <c r="AB935" s="21">
        <f ca="1">OFFSET(Assumptions!$B$6,AB$1-1,0)*$E935</f>
        <v>54294477.782795556</v>
      </c>
      <c r="AC935" s="24">
        <f t="shared" si="204"/>
        <v>0</v>
      </c>
      <c r="AD935" s="24">
        <f t="shared" si="207"/>
        <v>0</v>
      </c>
      <c r="AE935" s="24">
        <f t="shared" si="207"/>
        <v>0</v>
      </c>
      <c r="AF935" s="24">
        <f t="shared" si="207"/>
        <v>0</v>
      </c>
      <c r="AG935" s="24">
        <f t="shared" si="206"/>
        <v>0</v>
      </c>
      <c r="AH935" s="24">
        <f t="shared" si="206"/>
        <v>0</v>
      </c>
      <c r="AI935" s="24">
        <f t="shared" si="206"/>
        <v>0</v>
      </c>
      <c r="AJ935" s="24">
        <f t="shared" si="202"/>
        <v>0</v>
      </c>
      <c r="AK935" s="26">
        <f t="shared" ca="1" si="203"/>
        <v>2.5132374386416245E-4</v>
      </c>
      <c r="AL935" s="34">
        <f t="shared" ca="1" si="205"/>
        <v>0.46709302358152316</v>
      </c>
    </row>
    <row r="936" spans="1:38" x14ac:dyDescent="0.25">
      <c r="A936" s="4">
        <f t="shared" si="194"/>
        <v>11</v>
      </c>
      <c r="B936" s="4">
        <f t="shared" si="195"/>
        <v>2015</v>
      </c>
      <c r="C936" s="9">
        <v>42320</v>
      </c>
      <c r="D936" s="12">
        <f ca="1">(1+Returns!E936)*D935</f>
        <v>142052427.99619511</v>
      </c>
      <c r="E936" s="12">
        <f t="shared" ca="1" si="196"/>
        <v>146834544.65463907</v>
      </c>
      <c r="F936" s="12">
        <f t="shared" ca="1" si="197"/>
        <v>146797357.72922853</v>
      </c>
      <c r="G936" s="14">
        <f ca="1">G935*(1+Returns!G936)+AC936</f>
        <v>11797068.085125756</v>
      </c>
      <c r="H936" s="14">
        <f ca="1">H935*(1+Returns!H936)+AD936</f>
        <v>14689408.897043569</v>
      </c>
      <c r="I936" s="14">
        <f ca="1">I935*(1+Returns!I936)+AE936</f>
        <v>7346137.824668888</v>
      </c>
      <c r="J936" s="14">
        <f ca="1">J935*(1+Returns!J936)+AF936</f>
        <v>0</v>
      </c>
      <c r="K936" s="14">
        <f ca="1">K935*(1+Returns!K936)+AG936</f>
        <v>0</v>
      </c>
      <c r="L936" s="14">
        <f ca="1">L935*(1+Returns!L936)+AH936</f>
        <v>29378242.605976343</v>
      </c>
      <c r="M936" s="14">
        <f ca="1">M935*(1+Returns!M936)+AI936</f>
        <v>29381115.197340012</v>
      </c>
      <c r="N936" s="14">
        <f ca="1">N935*(1+Returns!N936)+AJ936-R936-T936</f>
        <v>54242572.044484481</v>
      </c>
      <c r="O936" s="17">
        <f ca="1">(Assumptions!$B$16 / 252)*F935</f>
        <v>4657.438170100093</v>
      </c>
      <c r="P936" s="17">
        <f t="shared" ca="1" si="198"/>
        <v>37186.925410551834</v>
      </c>
      <c r="Q936" s="16">
        <f t="shared" si="199"/>
        <v>0</v>
      </c>
      <c r="R936" s="17">
        <f t="shared" si="200"/>
        <v>0</v>
      </c>
      <c r="S936" s="19">
        <f t="shared" si="201"/>
        <v>0</v>
      </c>
      <c r="T936" s="20">
        <f ca="1">IF(AND(S936=1,F935&gt;D935),[1]Assumptions!$B$19*(F935-D935),0)</f>
        <v>0</v>
      </c>
      <c r="U936" s="21">
        <f ca="1">OFFSET(Assumptions!$B$6,U$1-1,0)*$E936</f>
        <v>11746763.572371125</v>
      </c>
      <c r="V936" s="21">
        <f ca="1">OFFSET(Assumptions!$B$6,V$1-1,0)*$E936</f>
        <v>14683454.465463907</v>
      </c>
      <c r="W936" s="21">
        <f ca="1">OFFSET(Assumptions!$B$6,W$1-1,0)*$E936</f>
        <v>7341727.2327319533</v>
      </c>
      <c r="X936" s="21">
        <f ca="1">OFFSET(Assumptions!$B$6,X$1-1,0)*$E936</f>
        <v>0</v>
      </c>
      <c r="Y936" s="21">
        <f ca="1">OFFSET(Assumptions!$B$6,Y$1-1,0)*$E936</f>
        <v>0</v>
      </c>
      <c r="Z936" s="21">
        <f ca="1">OFFSET(Assumptions!$B$6,Z$1-1,0)*$E936</f>
        <v>29366908.930927813</v>
      </c>
      <c r="AA936" s="21">
        <f ca="1">OFFSET(Assumptions!$B$6,AA$1-1,0)*$E936</f>
        <v>29366908.930927813</v>
      </c>
      <c r="AB936" s="21">
        <f ca="1">OFFSET(Assumptions!$B$6,AB$1-1,0)*$E936</f>
        <v>54328781.522216454</v>
      </c>
      <c r="AC936" s="24">
        <f t="shared" si="204"/>
        <v>0</v>
      </c>
      <c r="AD936" s="24">
        <f t="shared" si="207"/>
        <v>0</v>
      </c>
      <c r="AE936" s="24">
        <f t="shared" si="207"/>
        <v>0</v>
      </c>
      <c r="AF936" s="24">
        <f t="shared" si="207"/>
        <v>0</v>
      </c>
      <c r="AG936" s="24">
        <f t="shared" si="206"/>
        <v>0</v>
      </c>
      <c r="AH936" s="24">
        <f t="shared" si="206"/>
        <v>0</v>
      </c>
      <c r="AI936" s="24">
        <f t="shared" si="206"/>
        <v>0</v>
      </c>
      <c r="AJ936" s="24">
        <f t="shared" si="202"/>
        <v>0</v>
      </c>
      <c r="AK936" s="26">
        <f t="shared" ca="1" si="203"/>
        <v>6.0020305229624427E-4</v>
      </c>
      <c r="AL936" s="34">
        <f t="shared" ca="1" si="205"/>
        <v>0.46797357729227929</v>
      </c>
    </row>
    <row r="937" spans="1:38" x14ac:dyDescent="0.25">
      <c r="A937" s="4">
        <f t="shared" si="194"/>
        <v>11</v>
      </c>
      <c r="B937" s="4">
        <f t="shared" si="195"/>
        <v>2015</v>
      </c>
      <c r="C937" s="9">
        <v>42321</v>
      </c>
      <c r="D937" s="12">
        <f ca="1">(1+Returns!E937)*D936</f>
        <v>142126999.83879599</v>
      </c>
      <c r="E937" s="12">
        <f t="shared" ca="1" si="196"/>
        <v>146990903.64402276</v>
      </c>
      <c r="F937" s="12">
        <f t="shared" ca="1" si="197"/>
        <v>146949056.48503351</v>
      </c>
      <c r="G937" s="14">
        <f ca="1">G936*(1+Returns!G937)+AC937</f>
        <v>11880189.534838708</v>
      </c>
      <c r="H937" s="14">
        <f ca="1">H936*(1+Returns!H937)+AD937</f>
        <v>14697480.392865971</v>
      </c>
      <c r="I937" s="14">
        <f ca="1">I936*(1+Returns!I937)+AE937</f>
        <v>7350353.3662233409</v>
      </c>
      <c r="J937" s="14">
        <f ca="1">J936*(1+Returns!J937)+AF937</f>
        <v>0</v>
      </c>
      <c r="K937" s="14">
        <f ca="1">K936*(1+Returns!K937)+AG937</f>
        <v>0</v>
      </c>
      <c r="L937" s="14">
        <f ca="1">L936*(1+Returns!L937)+AH937</f>
        <v>29394313.453258269</v>
      </c>
      <c r="M937" s="14">
        <f ca="1">M936*(1+Returns!M937)+AI937</f>
        <v>29397546.352900915</v>
      </c>
      <c r="N937" s="14">
        <f ca="1">N936*(1+Returns!N937)+AJ937-R937-T937</f>
        <v>54271020.54393556</v>
      </c>
      <c r="O937" s="17">
        <f ca="1">(Assumptions!$B$16 / 252)*F936</f>
        <v>4660.2335787056672</v>
      </c>
      <c r="P937" s="17">
        <f t="shared" ca="1" si="198"/>
        <v>41847.158989257499</v>
      </c>
      <c r="Q937" s="16">
        <f t="shared" si="199"/>
        <v>0</v>
      </c>
      <c r="R937" s="17">
        <f t="shared" si="200"/>
        <v>0</v>
      </c>
      <c r="S937" s="19">
        <f t="shared" si="201"/>
        <v>0</v>
      </c>
      <c r="T937" s="20">
        <f ca="1">IF(AND(S937=1,F936&gt;D936),[1]Assumptions!$B$19*(F936-D936),0)</f>
        <v>0</v>
      </c>
      <c r="U937" s="21">
        <f ca="1">OFFSET(Assumptions!$B$6,U$1-1,0)*$E937</f>
        <v>11759272.291521821</v>
      </c>
      <c r="V937" s="21">
        <f ca="1">OFFSET(Assumptions!$B$6,V$1-1,0)*$E937</f>
        <v>14699090.364402277</v>
      </c>
      <c r="W937" s="21">
        <f ca="1">OFFSET(Assumptions!$B$6,W$1-1,0)*$E937</f>
        <v>7349545.1822011387</v>
      </c>
      <c r="X937" s="21">
        <f ca="1">OFFSET(Assumptions!$B$6,X$1-1,0)*$E937</f>
        <v>0</v>
      </c>
      <c r="Y937" s="21">
        <f ca="1">OFFSET(Assumptions!$B$6,Y$1-1,0)*$E937</f>
        <v>0</v>
      </c>
      <c r="Z937" s="21">
        <f ca="1">OFFSET(Assumptions!$B$6,Z$1-1,0)*$E937</f>
        <v>29398180.728804555</v>
      </c>
      <c r="AA937" s="21">
        <f ca="1">OFFSET(Assumptions!$B$6,AA$1-1,0)*$E937</f>
        <v>29398180.728804555</v>
      </c>
      <c r="AB937" s="21">
        <f ca="1">OFFSET(Assumptions!$B$6,AB$1-1,0)*$E937</f>
        <v>54386634.348288424</v>
      </c>
      <c r="AC937" s="24">
        <f t="shared" si="204"/>
        <v>0</v>
      </c>
      <c r="AD937" s="24">
        <f t="shared" si="207"/>
        <v>0</v>
      </c>
      <c r="AE937" s="24">
        <f t="shared" si="207"/>
        <v>0</v>
      </c>
      <c r="AF937" s="24">
        <f t="shared" si="207"/>
        <v>0</v>
      </c>
      <c r="AG937" s="24">
        <f t="shared" si="206"/>
        <v>0</v>
      </c>
      <c r="AH937" s="24">
        <f t="shared" si="206"/>
        <v>0</v>
      </c>
      <c r="AI937" s="24">
        <f t="shared" si="206"/>
        <v>0</v>
      </c>
      <c r="AJ937" s="24">
        <f t="shared" si="202"/>
        <v>0</v>
      </c>
      <c r="AK937" s="26">
        <f t="shared" ca="1" si="203"/>
        <v>1.0333888712410477E-3</v>
      </c>
      <c r="AL937" s="34">
        <f t="shared" ca="1" si="205"/>
        <v>0.46949056485032914</v>
      </c>
    </row>
    <row r="938" spans="1:38" x14ac:dyDescent="0.25">
      <c r="A938" s="4">
        <f t="shared" si="194"/>
        <v>11</v>
      </c>
      <c r="B938" s="4">
        <f t="shared" si="195"/>
        <v>2015</v>
      </c>
      <c r="C938" s="9">
        <v>42324</v>
      </c>
      <c r="D938" s="12">
        <f ca="1">(1+Returns!E938)*D937</f>
        <v>142201610.82863134</v>
      </c>
      <c r="E938" s="12">
        <f t="shared" ca="1" si="196"/>
        <v>147081804.96487296</v>
      </c>
      <c r="F938" s="12">
        <f t="shared" ca="1" si="197"/>
        <v>147035292.75647148</v>
      </c>
      <c r="G938" s="14">
        <f ca="1">G937*(1+Returns!G938)+AC938</f>
        <v>11897813.561252538</v>
      </c>
      <c r="H938" s="14">
        <f ca="1">H937*(1+Returns!H938)+AD938</f>
        <v>14705556.323791601</v>
      </c>
      <c r="I938" s="14">
        <f ca="1">I937*(1+Returns!I938)+AE938</f>
        <v>7354571.32684357</v>
      </c>
      <c r="J938" s="14">
        <f ca="1">J937*(1+Returns!J938)+AF938</f>
        <v>0</v>
      </c>
      <c r="K938" s="14">
        <f ca="1">K937*(1+Returns!K938)+AG938</f>
        <v>0</v>
      </c>
      <c r="L938" s="14">
        <f ca="1">L937*(1+Returns!L938)+AH938</f>
        <v>29410393.091812558</v>
      </c>
      <c r="M938" s="14">
        <f ca="1">M937*(1+Returns!M938)+AI938</f>
        <v>29413986.697455198</v>
      </c>
      <c r="N938" s="14">
        <f ca="1">N937*(1+Returns!N938)+AJ938-R938-T938</f>
        <v>54299483.96371749</v>
      </c>
      <c r="O938" s="17">
        <f ca="1">(Assumptions!$B$16 / 252)*F937</f>
        <v>4665.0494122232858</v>
      </c>
      <c r="P938" s="17">
        <f t="shared" ca="1" si="198"/>
        <v>46512.208401480784</v>
      </c>
      <c r="Q938" s="16">
        <f t="shared" si="199"/>
        <v>0</v>
      </c>
      <c r="R938" s="17">
        <f t="shared" si="200"/>
        <v>0</v>
      </c>
      <c r="S938" s="19">
        <f t="shared" si="201"/>
        <v>0</v>
      </c>
      <c r="T938" s="20">
        <f ca="1">IF(AND(S938=1,F937&gt;D937),[1]Assumptions!$B$19*(F937-D937),0)</f>
        <v>0</v>
      </c>
      <c r="U938" s="21">
        <f ca="1">OFFSET(Assumptions!$B$6,U$1-1,0)*$E938</f>
        <v>11766544.397189837</v>
      </c>
      <c r="V938" s="21">
        <f ca="1">OFFSET(Assumptions!$B$6,V$1-1,0)*$E938</f>
        <v>14708180.496487297</v>
      </c>
      <c r="W938" s="21">
        <f ca="1">OFFSET(Assumptions!$B$6,W$1-1,0)*$E938</f>
        <v>7354090.2482436486</v>
      </c>
      <c r="X938" s="21">
        <f ca="1">OFFSET(Assumptions!$B$6,X$1-1,0)*$E938</f>
        <v>0</v>
      </c>
      <c r="Y938" s="21">
        <f ca="1">OFFSET(Assumptions!$B$6,Y$1-1,0)*$E938</f>
        <v>0</v>
      </c>
      <c r="Z938" s="21">
        <f ca="1">OFFSET(Assumptions!$B$6,Z$1-1,0)*$E938</f>
        <v>29416360.992974594</v>
      </c>
      <c r="AA938" s="21">
        <f ca="1">OFFSET(Assumptions!$B$6,AA$1-1,0)*$E938</f>
        <v>29416360.992974594</v>
      </c>
      <c r="AB938" s="21">
        <f ca="1">OFFSET(Assumptions!$B$6,AB$1-1,0)*$E938</f>
        <v>54420267.837002993</v>
      </c>
      <c r="AC938" s="24">
        <f t="shared" si="204"/>
        <v>0</v>
      </c>
      <c r="AD938" s="24">
        <f t="shared" si="207"/>
        <v>0</v>
      </c>
      <c r="AE938" s="24">
        <f t="shared" si="207"/>
        <v>0</v>
      </c>
      <c r="AF938" s="24">
        <f t="shared" si="207"/>
        <v>0</v>
      </c>
      <c r="AG938" s="24">
        <f t="shared" si="206"/>
        <v>0</v>
      </c>
      <c r="AH938" s="24">
        <f t="shared" si="206"/>
        <v>0</v>
      </c>
      <c r="AI938" s="24">
        <f t="shared" si="206"/>
        <v>0</v>
      </c>
      <c r="AJ938" s="24">
        <f t="shared" si="202"/>
        <v>0</v>
      </c>
      <c r="AK938" s="26">
        <f t="shared" ca="1" si="203"/>
        <v>5.8684467597625023E-4</v>
      </c>
      <c r="AL938" s="34">
        <f t="shared" ca="1" si="205"/>
        <v>0.47035292756470892</v>
      </c>
    </row>
    <row r="939" spans="1:38" x14ac:dyDescent="0.25">
      <c r="A939" s="4">
        <f t="shared" si="194"/>
        <v>11</v>
      </c>
      <c r="B939" s="4">
        <f t="shared" si="195"/>
        <v>2015</v>
      </c>
      <c r="C939" s="9">
        <v>42325</v>
      </c>
      <c r="D939" s="12">
        <f ca="1">(1+Returns!E939)*D938</f>
        <v>142276260.98625192</v>
      </c>
      <c r="E939" s="12">
        <f t="shared" ca="1" si="196"/>
        <v>147087679.77914235</v>
      </c>
      <c r="F939" s="12">
        <f t="shared" ca="1" si="197"/>
        <v>147036499.78366923</v>
      </c>
      <c r="G939" s="14">
        <f ca="1">G938*(1+Returns!G939)+AC939</f>
        <v>11830371.304721594</v>
      </c>
      <c r="H939" s="14">
        <f ca="1">H938*(1+Returns!H939)+AD939</f>
        <v>14713636.692257445</v>
      </c>
      <c r="I939" s="14">
        <f ca="1">I938*(1+Returns!I939)+AE939</f>
        <v>7358791.7079177434</v>
      </c>
      <c r="J939" s="14">
        <f ca="1">J938*(1+Returns!J939)+AF939</f>
        <v>0</v>
      </c>
      <c r="K939" s="14">
        <f ca="1">K938*(1+Returns!K939)+AG939</f>
        <v>0</v>
      </c>
      <c r="L939" s="14">
        <f ca="1">L938*(1+Returns!L939)+AH939</f>
        <v>29426481.526448324</v>
      </c>
      <c r="M939" s="14">
        <f ca="1">M938*(1+Returns!M939)+AI939</f>
        <v>29430436.236141734</v>
      </c>
      <c r="N939" s="14">
        <f ca="1">N938*(1+Returns!N939)+AJ939-R939-T939</f>
        <v>54327962.311655506</v>
      </c>
      <c r="O939" s="17">
        <f ca="1">(Assumptions!$B$16 / 252)*F938</f>
        <v>4667.7870716340149</v>
      </c>
      <c r="P939" s="17">
        <f t="shared" ca="1" si="198"/>
        <v>51179.995473114803</v>
      </c>
      <c r="Q939" s="16">
        <f t="shared" si="199"/>
        <v>0</v>
      </c>
      <c r="R939" s="17">
        <f t="shared" si="200"/>
        <v>0</v>
      </c>
      <c r="S939" s="19">
        <f t="shared" si="201"/>
        <v>0</v>
      </c>
      <c r="T939" s="20">
        <f ca="1">IF(AND(S939=1,F938&gt;D938),[1]Assumptions!$B$19*(F938-D938),0)</f>
        <v>0</v>
      </c>
      <c r="U939" s="21">
        <f ca="1">OFFSET(Assumptions!$B$6,U$1-1,0)*$E939</f>
        <v>11767014.382331388</v>
      </c>
      <c r="V939" s="21">
        <f ca="1">OFFSET(Assumptions!$B$6,V$1-1,0)*$E939</f>
        <v>14708767.977914236</v>
      </c>
      <c r="W939" s="21">
        <f ca="1">OFFSET(Assumptions!$B$6,W$1-1,0)*$E939</f>
        <v>7354383.9889571182</v>
      </c>
      <c r="X939" s="21">
        <f ca="1">OFFSET(Assumptions!$B$6,X$1-1,0)*$E939</f>
        <v>0</v>
      </c>
      <c r="Y939" s="21">
        <f ca="1">OFFSET(Assumptions!$B$6,Y$1-1,0)*$E939</f>
        <v>0</v>
      </c>
      <c r="Z939" s="21">
        <f ca="1">OFFSET(Assumptions!$B$6,Z$1-1,0)*$E939</f>
        <v>29417535.955828473</v>
      </c>
      <c r="AA939" s="21">
        <f ca="1">OFFSET(Assumptions!$B$6,AA$1-1,0)*$E939</f>
        <v>29417535.955828473</v>
      </c>
      <c r="AB939" s="21">
        <f ca="1">OFFSET(Assumptions!$B$6,AB$1-1,0)*$E939</f>
        <v>54422441.518282667</v>
      </c>
      <c r="AC939" s="24">
        <f t="shared" si="204"/>
        <v>0</v>
      </c>
      <c r="AD939" s="24">
        <f t="shared" si="207"/>
        <v>0</v>
      </c>
      <c r="AE939" s="24">
        <f t="shared" si="207"/>
        <v>0</v>
      </c>
      <c r="AF939" s="24">
        <f t="shared" si="207"/>
        <v>0</v>
      </c>
      <c r="AG939" s="24">
        <f t="shared" si="206"/>
        <v>0</v>
      </c>
      <c r="AH939" s="24">
        <f t="shared" si="206"/>
        <v>0</v>
      </c>
      <c r="AI939" s="24">
        <f t="shared" si="206"/>
        <v>0</v>
      </c>
      <c r="AJ939" s="24">
        <f t="shared" si="202"/>
        <v>0</v>
      </c>
      <c r="AK939" s="26">
        <f t="shared" ca="1" si="203"/>
        <v>8.2090984763194541E-6</v>
      </c>
      <c r="AL939" s="34">
        <f t="shared" ca="1" si="205"/>
        <v>0.47036499783668617</v>
      </c>
    </row>
    <row r="940" spans="1:38" x14ac:dyDescent="0.25">
      <c r="A940" s="4">
        <f t="shared" si="194"/>
        <v>11</v>
      </c>
      <c r="B940" s="4">
        <f t="shared" si="195"/>
        <v>2015</v>
      </c>
      <c r="C940" s="9">
        <v>42326</v>
      </c>
      <c r="D940" s="12">
        <f ca="1">(1+Returns!E940)*D939</f>
        <v>142350950.33221924</v>
      </c>
      <c r="E940" s="12">
        <f t="shared" ca="1" si="196"/>
        <v>147197609.13319105</v>
      </c>
      <c r="F940" s="12">
        <f t="shared" ca="1" si="197"/>
        <v>147141761.31232798</v>
      </c>
      <c r="G940" s="14">
        <f ca="1">G939*(1+Returns!G940)+AC940</f>
        <v>11866943.789995868</v>
      </c>
      <c r="H940" s="14">
        <f ca="1">H939*(1+Returns!H940)+AD940</f>
        <v>14721721.500701834</v>
      </c>
      <c r="I940" s="14">
        <f ca="1">I939*(1+Returns!I940)+AE940</f>
        <v>7363014.5108348243</v>
      </c>
      <c r="J940" s="14">
        <f ca="1">J939*(1+Returns!J940)+AF940</f>
        <v>0</v>
      </c>
      <c r="K940" s="14">
        <f ca="1">K939*(1+Returns!K940)+AG940</f>
        <v>0</v>
      </c>
      <c r="L940" s="14">
        <f ca="1">L939*(1+Returns!L940)+AH940</f>
        <v>29442578.761977304</v>
      </c>
      <c r="M940" s="14">
        <f ca="1">M939*(1+Returns!M940)+AI940</f>
        <v>29446894.974102266</v>
      </c>
      <c r="N940" s="14">
        <f ca="1">N939*(1+Returns!N940)+AJ940-R940-T940</f>
        <v>54356455.595578954</v>
      </c>
      <c r="O940" s="17">
        <f ca="1">(Assumptions!$B$16 / 252)*F939</f>
        <v>4667.825389957753</v>
      </c>
      <c r="P940" s="17">
        <f t="shared" ca="1" si="198"/>
        <v>55847.820863072557</v>
      </c>
      <c r="Q940" s="16">
        <f t="shared" si="199"/>
        <v>0</v>
      </c>
      <c r="R940" s="17">
        <f t="shared" si="200"/>
        <v>0</v>
      </c>
      <c r="S940" s="19">
        <f t="shared" si="201"/>
        <v>0</v>
      </c>
      <c r="T940" s="20">
        <f ca="1">IF(AND(S940=1,F939&gt;D939),[1]Assumptions!$B$19*(F939-D939),0)</f>
        <v>0</v>
      </c>
      <c r="U940" s="21">
        <f ca="1">OFFSET(Assumptions!$B$6,U$1-1,0)*$E940</f>
        <v>11775808.730655285</v>
      </c>
      <c r="V940" s="21">
        <f ca="1">OFFSET(Assumptions!$B$6,V$1-1,0)*$E940</f>
        <v>14719760.913319105</v>
      </c>
      <c r="W940" s="21">
        <f ca="1">OFFSET(Assumptions!$B$6,W$1-1,0)*$E940</f>
        <v>7359880.4566595526</v>
      </c>
      <c r="X940" s="21">
        <f ca="1">OFFSET(Assumptions!$B$6,X$1-1,0)*$E940</f>
        <v>0</v>
      </c>
      <c r="Y940" s="21">
        <f ca="1">OFFSET(Assumptions!$B$6,Y$1-1,0)*$E940</f>
        <v>0</v>
      </c>
      <c r="Z940" s="21">
        <f ca="1">OFFSET(Assumptions!$B$6,Z$1-1,0)*$E940</f>
        <v>29439521.826638211</v>
      </c>
      <c r="AA940" s="21">
        <f ca="1">OFFSET(Assumptions!$B$6,AA$1-1,0)*$E940</f>
        <v>29439521.826638211</v>
      </c>
      <c r="AB940" s="21">
        <f ca="1">OFFSET(Assumptions!$B$6,AB$1-1,0)*$E940</f>
        <v>54463115.379280686</v>
      </c>
      <c r="AC940" s="24">
        <f t="shared" si="204"/>
        <v>0</v>
      </c>
      <c r="AD940" s="24">
        <f t="shared" si="207"/>
        <v>0</v>
      </c>
      <c r="AE940" s="24">
        <f t="shared" si="207"/>
        <v>0</v>
      </c>
      <c r="AF940" s="24">
        <f t="shared" si="207"/>
        <v>0</v>
      </c>
      <c r="AG940" s="24">
        <f t="shared" si="206"/>
        <v>0</v>
      </c>
      <c r="AH940" s="24">
        <f t="shared" si="206"/>
        <v>0</v>
      </c>
      <c r="AI940" s="24">
        <f t="shared" si="206"/>
        <v>0</v>
      </c>
      <c r="AJ940" s="24">
        <f t="shared" si="202"/>
        <v>0</v>
      </c>
      <c r="AK940" s="26">
        <f t="shared" ca="1" si="203"/>
        <v>7.1588706758940468E-4</v>
      </c>
      <c r="AL940" s="34">
        <f t="shared" ca="1" si="205"/>
        <v>0.47141761312327368</v>
      </c>
    </row>
    <row r="941" spans="1:38" x14ac:dyDescent="0.25">
      <c r="A941" s="4">
        <f t="shared" si="194"/>
        <v>11</v>
      </c>
      <c r="B941" s="4">
        <f t="shared" si="195"/>
        <v>2015</v>
      </c>
      <c r="C941" s="9">
        <v>42327</v>
      </c>
      <c r="D941" s="12">
        <f ca="1">(1+Returns!E941)*D940</f>
        <v>142425678.88710564</v>
      </c>
      <c r="E941" s="12">
        <f t="shared" ca="1" si="196"/>
        <v>147329693.43284652</v>
      </c>
      <c r="F941" s="12">
        <f t="shared" ca="1" si="197"/>
        <v>147269174.44495764</v>
      </c>
      <c r="G941" s="14">
        <f ca="1">G940*(1+Returns!G941)+AC941</f>
        <v>11925631.401280928</v>
      </c>
      <c r="H941" s="14">
        <f ca="1">H940*(1+Returns!H941)+AD941</f>
        <v>14729810.751564432</v>
      </c>
      <c r="I941" s="14">
        <f ca="1">I940*(1+Returns!I941)+AE941</f>
        <v>7367239.7369845752</v>
      </c>
      <c r="J941" s="14">
        <f ca="1">J940*(1+Returns!J941)+AF941</f>
        <v>0</v>
      </c>
      <c r="K941" s="14">
        <f ca="1">K940*(1+Returns!K941)+AG941</f>
        <v>0</v>
      </c>
      <c r="L941" s="14">
        <f ca="1">L940*(1+Returns!L941)+AH941</f>
        <v>29458684.803213872</v>
      </c>
      <c r="M941" s="14">
        <f ca="1">M940*(1+Returns!M941)+AI941</f>
        <v>29463362.91648142</v>
      </c>
      <c r="N941" s="14">
        <f ca="1">N940*(1+Returns!N941)+AJ941-R941-T941</f>
        <v>54384963.823321275</v>
      </c>
      <c r="O941" s="17">
        <f ca="1">(Assumptions!$B$16 / 252)*F940</f>
        <v>4671.1670257881897</v>
      </c>
      <c r="P941" s="17">
        <f t="shared" ca="1" si="198"/>
        <v>60518.987888860749</v>
      </c>
      <c r="Q941" s="16">
        <f t="shared" si="199"/>
        <v>0</v>
      </c>
      <c r="R941" s="17">
        <f t="shared" si="200"/>
        <v>0</v>
      </c>
      <c r="S941" s="19">
        <f t="shared" si="201"/>
        <v>0</v>
      </c>
      <c r="T941" s="20">
        <f ca="1">IF(AND(S941=1,F940&gt;D940),[1]Assumptions!$B$19*(F940-D940),0)</f>
        <v>0</v>
      </c>
      <c r="U941" s="21">
        <f ca="1">OFFSET(Assumptions!$B$6,U$1-1,0)*$E941</f>
        <v>11786375.474627722</v>
      </c>
      <c r="V941" s="21">
        <f ca="1">OFFSET(Assumptions!$B$6,V$1-1,0)*$E941</f>
        <v>14732969.343284652</v>
      </c>
      <c r="W941" s="21">
        <f ca="1">OFFSET(Assumptions!$B$6,W$1-1,0)*$E941</f>
        <v>7366484.6716423258</v>
      </c>
      <c r="X941" s="21">
        <f ca="1">OFFSET(Assumptions!$B$6,X$1-1,0)*$E941</f>
        <v>0</v>
      </c>
      <c r="Y941" s="21">
        <f ca="1">OFFSET(Assumptions!$B$6,Y$1-1,0)*$E941</f>
        <v>0</v>
      </c>
      <c r="Z941" s="21">
        <f ca="1">OFFSET(Assumptions!$B$6,Z$1-1,0)*$E941</f>
        <v>29465938.686569303</v>
      </c>
      <c r="AA941" s="21">
        <f ca="1">OFFSET(Assumptions!$B$6,AA$1-1,0)*$E941</f>
        <v>29465938.686569303</v>
      </c>
      <c r="AB941" s="21">
        <f ca="1">OFFSET(Assumptions!$B$6,AB$1-1,0)*$E941</f>
        <v>54511986.570153214</v>
      </c>
      <c r="AC941" s="24">
        <f t="shared" si="204"/>
        <v>0</v>
      </c>
      <c r="AD941" s="24">
        <f t="shared" si="207"/>
        <v>0</v>
      </c>
      <c r="AE941" s="24">
        <f t="shared" si="207"/>
        <v>0</v>
      </c>
      <c r="AF941" s="24">
        <f t="shared" si="207"/>
        <v>0</v>
      </c>
      <c r="AG941" s="24">
        <f t="shared" si="206"/>
        <v>0</v>
      </c>
      <c r="AH941" s="24">
        <f t="shared" si="206"/>
        <v>0</v>
      </c>
      <c r="AI941" s="24">
        <f t="shared" si="206"/>
        <v>0</v>
      </c>
      <c r="AJ941" s="24">
        <f t="shared" si="202"/>
        <v>0</v>
      </c>
      <c r="AK941" s="26">
        <f t="shared" ca="1" si="203"/>
        <v>8.6592094245219187E-4</v>
      </c>
      <c r="AL941" s="34">
        <f t="shared" ca="1" si="205"/>
        <v>0.47269174444957018</v>
      </c>
    </row>
    <row r="942" spans="1:38" x14ac:dyDescent="0.25">
      <c r="A942" s="4">
        <f t="shared" si="194"/>
        <v>11</v>
      </c>
      <c r="B942" s="4">
        <f t="shared" si="195"/>
        <v>2015</v>
      </c>
      <c r="C942" s="9">
        <v>42328</v>
      </c>
      <c r="D942" s="12">
        <f ca="1">(1+Returns!E942)*D941</f>
        <v>142500446.67149422</v>
      </c>
      <c r="E942" s="12">
        <f t="shared" ca="1" si="196"/>
        <v>147401236.70619926</v>
      </c>
      <c r="F942" s="12">
        <f t="shared" ca="1" si="197"/>
        <v>147336042.50642326</v>
      </c>
      <c r="G942" s="14">
        <f ca="1">G941*(1+Returns!G942)+AC942</f>
        <v>11923738.145033706</v>
      </c>
      <c r="H942" s="14">
        <f ca="1">H941*(1+Returns!H942)+AD942</f>
        <v>14737904.447286248</v>
      </c>
      <c r="I942" s="14">
        <f ca="1">I941*(1+Returns!I942)+AE942</f>
        <v>7371467.3877575547</v>
      </c>
      <c r="J942" s="14">
        <f ca="1">J941*(1+Returns!J942)+AF942</f>
        <v>0</v>
      </c>
      <c r="K942" s="14">
        <f ca="1">K941*(1+Returns!K942)+AG942</f>
        <v>0</v>
      </c>
      <c r="L942" s="14">
        <f ca="1">L941*(1+Returns!L942)+AH942</f>
        <v>29474799.654975034</v>
      </c>
      <c r="M942" s="14">
        <f ca="1">M941*(1+Returns!M942)+AI942</f>
        <v>29479840.068426691</v>
      </c>
      <c r="N942" s="14">
        <f ca="1">N941*(1+Returns!N942)+AJ942-R942-T942</f>
        <v>54413487.002720028</v>
      </c>
      <c r="O942" s="17">
        <f ca="1">(Assumptions!$B$16 / 252)*F941</f>
        <v>4675.2118871415123</v>
      </c>
      <c r="P942" s="17">
        <f t="shared" ca="1" si="198"/>
        <v>65194.199776002264</v>
      </c>
      <c r="Q942" s="16">
        <f t="shared" si="199"/>
        <v>0</v>
      </c>
      <c r="R942" s="17">
        <f t="shared" si="200"/>
        <v>0</v>
      </c>
      <c r="S942" s="19">
        <f t="shared" si="201"/>
        <v>0</v>
      </c>
      <c r="T942" s="20">
        <f ca="1">IF(AND(S942=1,F941&gt;D941),[1]Assumptions!$B$19*(F941-D941),0)</f>
        <v>0</v>
      </c>
      <c r="U942" s="21">
        <f ca="1">OFFSET(Assumptions!$B$6,U$1-1,0)*$E942</f>
        <v>11792098.936495941</v>
      </c>
      <c r="V942" s="21">
        <f ca="1">OFFSET(Assumptions!$B$6,V$1-1,0)*$E942</f>
        <v>14740123.670619927</v>
      </c>
      <c r="W942" s="21">
        <f ca="1">OFFSET(Assumptions!$B$6,W$1-1,0)*$E942</f>
        <v>7370061.8353099637</v>
      </c>
      <c r="X942" s="21">
        <f ca="1">OFFSET(Assumptions!$B$6,X$1-1,0)*$E942</f>
        <v>0</v>
      </c>
      <c r="Y942" s="21">
        <f ca="1">OFFSET(Assumptions!$B$6,Y$1-1,0)*$E942</f>
        <v>0</v>
      </c>
      <c r="Z942" s="21">
        <f ca="1">OFFSET(Assumptions!$B$6,Z$1-1,0)*$E942</f>
        <v>29480247.341239855</v>
      </c>
      <c r="AA942" s="21">
        <f ca="1">OFFSET(Assumptions!$B$6,AA$1-1,0)*$E942</f>
        <v>29480247.341239855</v>
      </c>
      <c r="AB942" s="21">
        <f ca="1">OFFSET(Assumptions!$B$6,AB$1-1,0)*$E942</f>
        <v>54538457.581293724</v>
      </c>
      <c r="AC942" s="24">
        <f t="shared" si="204"/>
        <v>0</v>
      </c>
      <c r="AD942" s="24">
        <f t="shared" si="207"/>
        <v>0</v>
      </c>
      <c r="AE942" s="24">
        <f t="shared" si="207"/>
        <v>0</v>
      </c>
      <c r="AF942" s="24">
        <f t="shared" si="207"/>
        <v>0</v>
      </c>
      <c r="AG942" s="24">
        <f t="shared" si="206"/>
        <v>0</v>
      </c>
      <c r="AH942" s="24">
        <f t="shared" si="206"/>
        <v>0</v>
      </c>
      <c r="AI942" s="24">
        <f t="shared" si="206"/>
        <v>0</v>
      </c>
      <c r="AJ942" s="24">
        <f t="shared" si="202"/>
        <v>0</v>
      </c>
      <c r="AK942" s="26">
        <f t="shared" ca="1" si="203"/>
        <v>4.540533463139873E-4</v>
      </c>
      <c r="AL942" s="34">
        <f t="shared" ca="1" si="205"/>
        <v>0.47336042506422649</v>
      </c>
    </row>
    <row r="943" spans="1:38" x14ac:dyDescent="0.25">
      <c r="A943" s="4">
        <f t="shared" si="194"/>
        <v>11</v>
      </c>
      <c r="B943" s="4">
        <f t="shared" si="195"/>
        <v>2015</v>
      </c>
      <c r="C943" s="9">
        <v>42331</v>
      </c>
      <c r="D943" s="12">
        <f ca="1">(1+Returns!E943)*D942</f>
        <v>142575253.70597887</v>
      </c>
      <c r="E943" s="12">
        <f t="shared" ca="1" si="196"/>
        <v>147472728.07413965</v>
      </c>
      <c r="F943" s="12">
        <f t="shared" ca="1" si="197"/>
        <v>147402856.5396809</v>
      </c>
      <c r="G943" s="14">
        <f ca="1">G942*(1+Returns!G943)+AC943</f>
        <v>11921753.120499136</v>
      </c>
      <c r="H943" s="14">
        <f ca="1">H942*(1+Returns!H943)+AD943</f>
        <v>14746002.590309633</v>
      </c>
      <c r="I943" s="14">
        <f ca="1">I942*(1+Returns!I943)+AE943</f>
        <v>7375697.4645451205</v>
      </c>
      <c r="J943" s="14">
        <f ca="1">J942*(1+Returns!J943)+AF943</f>
        <v>0</v>
      </c>
      <c r="K943" s="14">
        <f ca="1">K942*(1+Returns!K943)+AG943</f>
        <v>0</v>
      </c>
      <c r="L943" s="14">
        <f ca="1">L942*(1+Returns!L943)+AH943</f>
        <v>29490923.322080433</v>
      </c>
      <c r="M943" s="14">
        <f ca="1">M942*(1+Returns!M943)+AI943</f>
        <v>29496326.435088456</v>
      </c>
      <c r="N943" s="14">
        <f ca="1">N942*(1+Returns!N943)+AJ943-R943-T943</f>
        <v>54442025.141616881</v>
      </c>
      <c r="O943" s="17">
        <f ca="1">(Assumptions!$B$16 / 252)*F942</f>
        <v>4677.3346827435953</v>
      </c>
      <c r="P943" s="17">
        <f t="shared" ca="1" si="198"/>
        <v>69871.534458745853</v>
      </c>
      <c r="Q943" s="16">
        <f t="shared" si="199"/>
        <v>0</v>
      </c>
      <c r="R943" s="17">
        <f t="shared" si="200"/>
        <v>0</v>
      </c>
      <c r="S943" s="19">
        <f t="shared" si="201"/>
        <v>0</v>
      </c>
      <c r="T943" s="20">
        <f ca="1">IF(AND(S943=1,F942&gt;D942),[1]Assumptions!$B$19*(F942-D942),0)</f>
        <v>0</v>
      </c>
      <c r="U943" s="21">
        <f ca="1">OFFSET(Assumptions!$B$6,U$1-1,0)*$E943</f>
        <v>11797818.245931173</v>
      </c>
      <c r="V943" s="21">
        <f ca="1">OFFSET(Assumptions!$B$6,V$1-1,0)*$E943</f>
        <v>14747272.807413965</v>
      </c>
      <c r="W943" s="21">
        <f ca="1">OFFSET(Assumptions!$B$6,W$1-1,0)*$E943</f>
        <v>7373636.4037069827</v>
      </c>
      <c r="X943" s="21">
        <f ca="1">OFFSET(Assumptions!$B$6,X$1-1,0)*$E943</f>
        <v>0</v>
      </c>
      <c r="Y943" s="21">
        <f ca="1">OFFSET(Assumptions!$B$6,Y$1-1,0)*$E943</f>
        <v>0</v>
      </c>
      <c r="Z943" s="21">
        <f ca="1">OFFSET(Assumptions!$B$6,Z$1-1,0)*$E943</f>
        <v>29494545.614827931</v>
      </c>
      <c r="AA943" s="21">
        <f ca="1">OFFSET(Assumptions!$B$6,AA$1-1,0)*$E943</f>
        <v>29494545.614827931</v>
      </c>
      <c r="AB943" s="21">
        <f ca="1">OFFSET(Assumptions!$B$6,AB$1-1,0)*$E943</f>
        <v>54564909.387431674</v>
      </c>
      <c r="AC943" s="24">
        <f t="shared" si="204"/>
        <v>0</v>
      </c>
      <c r="AD943" s="24">
        <f t="shared" si="207"/>
        <v>0</v>
      </c>
      <c r="AE943" s="24">
        <f t="shared" si="207"/>
        <v>0</v>
      </c>
      <c r="AF943" s="24">
        <f t="shared" si="207"/>
        <v>0</v>
      </c>
      <c r="AG943" s="24">
        <f t="shared" si="206"/>
        <v>0</v>
      </c>
      <c r="AH943" s="24">
        <f t="shared" si="206"/>
        <v>0</v>
      </c>
      <c r="AI943" s="24">
        <f t="shared" si="206"/>
        <v>0</v>
      </c>
      <c r="AJ943" s="24">
        <f t="shared" si="202"/>
        <v>0</v>
      </c>
      <c r="AK943" s="26">
        <f t="shared" ca="1" si="203"/>
        <v>4.5348057488858728E-4</v>
      </c>
      <c r="AL943" s="34">
        <f t="shared" ca="1" si="205"/>
        <v>0.4740285653968026</v>
      </c>
    </row>
    <row r="944" spans="1:38" x14ac:dyDescent="0.25">
      <c r="A944" s="4">
        <f t="shared" si="194"/>
        <v>11</v>
      </c>
      <c r="B944" s="4">
        <f t="shared" si="195"/>
        <v>2015</v>
      </c>
      <c r="C944" s="9">
        <v>42332</v>
      </c>
      <c r="D944" s="12">
        <f ca="1">(1+Returns!E944)*D943</f>
        <v>142650100.01116434</v>
      </c>
      <c r="E944" s="12">
        <f t="shared" ca="1" si="196"/>
        <v>147712868.88552403</v>
      </c>
      <c r="F944" s="12">
        <f t="shared" ca="1" si="197"/>
        <v>147638317.89530212</v>
      </c>
      <c r="G944" s="14">
        <f ca="1">G943*(1+Returns!G944)+AC944</f>
        <v>12088377.654876417</v>
      </c>
      <c r="H944" s="14">
        <f ca="1">H943*(1+Returns!H944)+AD944</f>
        <v>14754105.183078274</v>
      </c>
      <c r="I944" s="14">
        <f ca="1">I943*(1+Returns!I944)+AE944</f>
        <v>7379929.9687394267</v>
      </c>
      <c r="J944" s="14">
        <f ca="1">J943*(1+Returns!J944)+AF944</f>
        <v>0</v>
      </c>
      <c r="K944" s="14">
        <f ca="1">K943*(1+Returns!K944)+AG944</f>
        <v>0</v>
      </c>
      <c r="L944" s="14">
        <f ca="1">L943*(1+Returns!L944)+AH944</f>
        <v>29507055.809352346</v>
      </c>
      <c r="M944" s="14">
        <f ca="1">M943*(1+Returns!M944)+AI944</f>
        <v>29512822.021619972</v>
      </c>
      <c r="N944" s="14">
        <f ca="1">N943*(1+Returns!N944)+AJ944-R944-T944</f>
        <v>54470578.247857615</v>
      </c>
      <c r="O944" s="17">
        <f ca="1">(Assumptions!$B$16 / 252)*F943</f>
        <v>4679.455763164473</v>
      </c>
      <c r="P944" s="17">
        <f t="shared" ca="1" si="198"/>
        <v>74550.990221910324</v>
      </c>
      <c r="Q944" s="16">
        <f t="shared" si="199"/>
        <v>0</v>
      </c>
      <c r="R944" s="17">
        <f t="shared" si="200"/>
        <v>0</v>
      </c>
      <c r="S944" s="19">
        <f t="shared" si="201"/>
        <v>0</v>
      </c>
      <c r="T944" s="20">
        <f ca="1">IF(AND(S944=1,F943&gt;D943),[1]Assumptions!$B$19*(F943-D943),0)</f>
        <v>0</v>
      </c>
      <c r="U944" s="21">
        <f ca="1">OFFSET(Assumptions!$B$6,U$1-1,0)*$E944</f>
        <v>11817029.510841923</v>
      </c>
      <c r="V944" s="21">
        <f ca="1">OFFSET(Assumptions!$B$6,V$1-1,0)*$E944</f>
        <v>14771286.888552405</v>
      </c>
      <c r="W944" s="21">
        <f ca="1">OFFSET(Assumptions!$B$6,W$1-1,0)*$E944</f>
        <v>7385643.4442762025</v>
      </c>
      <c r="X944" s="21">
        <f ca="1">OFFSET(Assumptions!$B$6,X$1-1,0)*$E944</f>
        <v>0</v>
      </c>
      <c r="Y944" s="21">
        <f ca="1">OFFSET(Assumptions!$B$6,Y$1-1,0)*$E944</f>
        <v>0</v>
      </c>
      <c r="Z944" s="21">
        <f ca="1">OFFSET(Assumptions!$B$6,Z$1-1,0)*$E944</f>
        <v>29542573.77710481</v>
      </c>
      <c r="AA944" s="21">
        <f ca="1">OFFSET(Assumptions!$B$6,AA$1-1,0)*$E944</f>
        <v>29542573.77710481</v>
      </c>
      <c r="AB944" s="21">
        <f ca="1">OFFSET(Assumptions!$B$6,AB$1-1,0)*$E944</f>
        <v>54653761.48764389</v>
      </c>
      <c r="AC944" s="24">
        <f t="shared" si="204"/>
        <v>0</v>
      </c>
      <c r="AD944" s="24">
        <f t="shared" si="207"/>
        <v>0</v>
      </c>
      <c r="AE944" s="24">
        <f t="shared" si="207"/>
        <v>0</v>
      </c>
      <c r="AF944" s="24">
        <f t="shared" si="207"/>
        <v>0</v>
      </c>
      <c r="AG944" s="24">
        <f t="shared" si="206"/>
        <v>0</v>
      </c>
      <c r="AH944" s="24">
        <f t="shared" si="206"/>
        <v>0</v>
      </c>
      <c r="AI944" s="24">
        <f t="shared" si="206"/>
        <v>0</v>
      </c>
      <c r="AJ944" s="24">
        <f t="shared" si="202"/>
        <v>0</v>
      </c>
      <c r="AK944" s="26">
        <f t="shared" ca="1" si="203"/>
        <v>1.597400221059031E-3</v>
      </c>
      <c r="AL944" s="34">
        <f t="shared" ca="1" si="205"/>
        <v>0.47638317895301485</v>
      </c>
    </row>
    <row r="945" spans="1:38" x14ac:dyDescent="0.25">
      <c r="A945" s="4">
        <f t="shared" si="194"/>
        <v>11</v>
      </c>
      <c r="B945" s="4">
        <f t="shared" si="195"/>
        <v>2015</v>
      </c>
      <c r="C945" s="9">
        <v>42333</v>
      </c>
      <c r="D945" s="12">
        <f ca="1">(1+Returns!E945)*D944</f>
        <v>142724985.60766619</v>
      </c>
      <c r="E945" s="12">
        <f t="shared" ca="1" si="196"/>
        <v>147926455.81960669</v>
      </c>
      <c r="F945" s="12">
        <f t="shared" ca="1" si="197"/>
        <v>147847217.89865795</v>
      </c>
      <c r="G945" s="14">
        <f ca="1">G944*(1+Returns!G945)+AC945</f>
        <v>12228408.405750861</v>
      </c>
      <c r="H945" s="14">
        <f ca="1">H944*(1+Returns!H945)+AD945</f>
        <v>14762212.228037208</v>
      </c>
      <c r="I945" s="14">
        <f ca="1">I944*(1+Returns!I945)+AE945</f>
        <v>7384164.9017334282</v>
      </c>
      <c r="J945" s="14">
        <f ca="1">J944*(1+Returns!J945)+AF945</f>
        <v>0</v>
      </c>
      <c r="K945" s="14">
        <f ca="1">K944*(1+Returns!K945)+AG945</f>
        <v>0</v>
      </c>
      <c r="L945" s="14">
        <f ca="1">L944*(1+Returns!L945)+AH945</f>
        <v>29523197.121615689</v>
      </c>
      <c r="M945" s="14">
        <f ca="1">M944*(1+Returns!M945)+AI945</f>
        <v>29529326.833177377</v>
      </c>
      <c r="N945" s="14">
        <f ca="1">N944*(1+Returns!N945)+AJ945-R945-T945</f>
        <v>54499146.329292126</v>
      </c>
      <c r="O945" s="17">
        <f ca="1">(Assumptions!$B$16 / 252)*F944</f>
        <v>4686.9307268349876</v>
      </c>
      <c r="P945" s="17">
        <f t="shared" ca="1" si="198"/>
        <v>79237.920948745304</v>
      </c>
      <c r="Q945" s="16">
        <f t="shared" si="199"/>
        <v>0</v>
      </c>
      <c r="R945" s="17">
        <f t="shared" si="200"/>
        <v>0</v>
      </c>
      <c r="S945" s="19">
        <f t="shared" si="201"/>
        <v>0</v>
      </c>
      <c r="T945" s="20">
        <f ca="1">IF(AND(S945=1,F944&gt;D944),[1]Assumptions!$B$19*(F944-D944),0)</f>
        <v>0</v>
      </c>
      <c r="U945" s="21">
        <f ca="1">OFFSET(Assumptions!$B$6,U$1-1,0)*$E945</f>
        <v>11834116.465568535</v>
      </c>
      <c r="V945" s="21">
        <f ca="1">OFFSET(Assumptions!$B$6,V$1-1,0)*$E945</f>
        <v>14792645.581960671</v>
      </c>
      <c r="W945" s="21">
        <f ca="1">OFFSET(Assumptions!$B$6,W$1-1,0)*$E945</f>
        <v>7396322.7909803353</v>
      </c>
      <c r="X945" s="21">
        <f ca="1">OFFSET(Assumptions!$B$6,X$1-1,0)*$E945</f>
        <v>0</v>
      </c>
      <c r="Y945" s="21">
        <f ca="1">OFFSET(Assumptions!$B$6,Y$1-1,0)*$E945</f>
        <v>0</v>
      </c>
      <c r="Z945" s="21">
        <f ca="1">OFFSET(Assumptions!$B$6,Z$1-1,0)*$E945</f>
        <v>29585291.163921341</v>
      </c>
      <c r="AA945" s="21">
        <f ca="1">OFFSET(Assumptions!$B$6,AA$1-1,0)*$E945</f>
        <v>29585291.163921341</v>
      </c>
      <c r="AB945" s="21">
        <f ca="1">OFFSET(Assumptions!$B$6,AB$1-1,0)*$E945</f>
        <v>54732788.653254472</v>
      </c>
      <c r="AC945" s="24">
        <f t="shared" si="204"/>
        <v>0</v>
      </c>
      <c r="AD945" s="24">
        <f t="shared" si="207"/>
        <v>0</v>
      </c>
      <c r="AE945" s="24">
        <f t="shared" si="207"/>
        <v>0</v>
      </c>
      <c r="AF945" s="24">
        <f t="shared" si="207"/>
        <v>0</v>
      </c>
      <c r="AG945" s="24">
        <f t="shared" si="206"/>
        <v>0</v>
      </c>
      <c r="AH945" s="24">
        <f t="shared" si="206"/>
        <v>0</v>
      </c>
      <c r="AI945" s="24">
        <f t="shared" si="206"/>
        <v>0</v>
      </c>
      <c r="AJ945" s="24">
        <f t="shared" si="202"/>
        <v>0</v>
      </c>
      <c r="AK945" s="26">
        <f t="shared" ca="1" si="203"/>
        <v>1.4149443473339129E-3</v>
      </c>
      <c r="AL945" s="34">
        <f t="shared" ca="1" si="205"/>
        <v>0.47847217898657335</v>
      </c>
    </row>
    <row r="946" spans="1:38" x14ac:dyDescent="0.25">
      <c r="A946" s="4">
        <f t="shared" si="194"/>
        <v>11</v>
      </c>
      <c r="B946" s="4">
        <f t="shared" si="195"/>
        <v>2015</v>
      </c>
      <c r="C946" s="9">
        <v>42334</v>
      </c>
      <c r="D946" s="12">
        <f ca="1">(1+Returns!E946)*D945</f>
        <v>142799910.51611078</v>
      </c>
      <c r="E946" s="12">
        <f t="shared" ca="1" si="196"/>
        <v>147950705.35568625</v>
      </c>
      <c r="F946" s="12">
        <f t="shared" ca="1" si="197"/>
        <v>147866773.87226453</v>
      </c>
      <c r="G946" s="14">
        <f ca="1">G945*(1+Returns!G946)+AC946</f>
        <v>12179061.830740444</v>
      </c>
      <c r="H946" s="14">
        <f ca="1">H945*(1+Returns!H946)+AD946</f>
        <v>14770323.727632811</v>
      </c>
      <c r="I946" s="14">
        <f ca="1">I945*(1+Returns!I946)+AE946</f>
        <v>7388402.2649208792</v>
      </c>
      <c r="J946" s="14">
        <f ca="1">J945*(1+Returns!J946)+AF946</f>
        <v>0</v>
      </c>
      <c r="K946" s="14">
        <f ca="1">K945*(1+Returns!K946)+AG946</f>
        <v>0</v>
      </c>
      <c r="L946" s="14">
        <f ca="1">L945*(1+Returns!L946)+AH946</f>
        <v>29539347.263698019</v>
      </c>
      <c r="M946" s="14">
        <f ca="1">M945*(1+Returns!M946)+AI946</f>
        <v>29545840.874919694</v>
      </c>
      <c r="N946" s="14">
        <f ca="1">N945*(1+Returns!N946)+AJ946-R946-T946</f>
        <v>54527729.39377442</v>
      </c>
      <c r="O946" s="17">
        <f ca="1">(Assumptions!$B$16 / 252)*F945</f>
        <v>4693.5624729732681</v>
      </c>
      <c r="P946" s="17">
        <f t="shared" ca="1" si="198"/>
        <v>83931.483421718571</v>
      </c>
      <c r="Q946" s="16">
        <f t="shared" si="199"/>
        <v>0</v>
      </c>
      <c r="R946" s="17">
        <f t="shared" si="200"/>
        <v>0</v>
      </c>
      <c r="S946" s="19">
        <f t="shared" si="201"/>
        <v>0</v>
      </c>
      <c r="T946" s="20">
        <f ca="1">IF(AND(S946=1,F945&gt;D945),[1]Assumptions!$B$19*(F945-D945),0)</f>
        <v>0</v>
      </c>
      <c r="U946" s="21">
        <f ca="1">OFFSET(Assumptions!$B$6,U$1-1,0)*$E946</f>
        <v>11836056.4284549</v>
      </c>
      <c r="V946" s="21">
        <f ca="1">OFFSET(Assumptions!$B$6,V$1-1,0)*$E946</f>
        <v>14795070.535568625</v>
      </c>
      <c r="W946" s="21">
        <f ca="1">OFFSET(Assumptions!$B$6,W$1-1,0)*$E946</f>
        <v>7397535.2677843124</v>
      </c>
      <c r="X946" s="21">
        <f ca="1">OFFSET(Assumptions!$B$6,X$1-1,0)*$E946</f>
        <v>0</v>
      </c>
      <c r="Y946" s="21">
        <f ca="1">OFFSET(Assumptions!$B$6,Y$1-1,0)*$E946</f>
        <v>0</v>
      </c>
      <c r="Z946" s="21">
        <f ca="1">OFFSET(Assumptions!$B$6,Z$1-1,0)*$E946</f>
        <v>29590141.071137249</v>
      </c>
      <c r="AA946" s="21">
        <f ca="1">OFFSET(Assumptions!$B$6,AA$1-1,0)*$E946</f>
        <v>29590141.071137249</v>
      </c>
      <c r="AB946" s="21">
        <f ca="1">OFFSET(Assumptions!$B$6,AB$1-1,0)*$E946</f>
        <v>54741760.981603913</v>
      </c>
      <c r="AC946" s="24">
        <f t="shared" si="204"/>
        <v>0</v>
      </c>
      <c r="AD946" s="24">
        <f t="shared" si="207"/>
        <v>0</v>
      </c>
      <c r="AE946" s="24">
        <f t="shared" si="207"/>
        <v>0</v>
      </c>
      <c r="AF946" s="24">
        <f t="shared" si="207"/>
        <v>0</v>
      </c>
      <c r="AG946" s="24">
        <f t="shared" si="206"/>
        <v>0</v>
      </c>
      <c r="AH946" s="24">
        <f t="shared" si="206"/>
        <v>0</v>
      </c>
      <c r="AI946" s="24">
        <f t="shared" si="206"/>
        <v>0</v>
      </c>
      <c r="AJ946" s="24">
        <f t="shared" si="202"/>
        <v>0</v>
      </c>
      <c r="AK946" s="26">
        <f t="shared" ca="1" si="203"/>
        <v>1.322715021934151E-4</v>
      </c>
      <c r="AL946" s="34">
        <f t="shared" ca="1" si="205"/>
        <v>0.47866773872263901</v>
      </c>
    </row>
    <row r="947" spans="1:38" x14ac:dyDescent="0.25">
      <c r="A947" s="4">
        <f t="shared" si="194"/>
        <v>11</v>
      </c>
      <c r="B947" s="4">
        <f t="shared" si="195"/>
        <v>2015</v>
      </c>
      <c r="C947" s="9">
        <v>42335</v>
      </c>
      <c r="D947" s="12">
        <f ca="1">(1+Returns!E947)*D946</f>
        <v>142874874.7571353</v>
      </c>
      <c r="E947" s="12">
        <f t="shared" ca="1" si="196"/>
        <v>148207154.04828221</v>
      </c>
      <c r="F947" s="12">
        <f t="shared" ca="1" si="197"/>
        <v>148118528.38156295</v>
      </c>
      <c r="G947" s="14">
        <f ca="1">G946*(1+Returns!G947)+AC947</f>
        <v>12361874.462672092</v>
      </c>
      <c r="H947" s="14">
        <f ca="1">H946*(1+Returns!H947)+AD947</f>
        <v>14778439.684312804</v>
      </c>
      <c r="I947" s="14">
        <f ca="1">I946*(1+Returns!I947)+AE947</f>
        <v>7392642.0596963326</v>
      </c>
      <c r="J947" s="14">
        <f ca="1">J946*(1+Returns!J947)+AF947</f>
        <v>0</v>
      </c>
      <c r="K947" s="14">
        <f ca="1">K946*(1+Returns!K947)+AG947</f>
        <v>0</v>
      </c>
      <c r="L947" s="14">
        <f ca="1">L946*(1+Returns!L947)+AH947</f>
        <v>29555506.240429528</v>
      </c>
      <c r="M947" s="14">
        <f ca="1">M946*(1+Returns!M947)+AI947</f>
        <v>29562364.152008832</v>
      </c>
      <c r="N947" s="14">
        <f ca="1">N946*(1+Returns!N947)+AJ947-R947-T947</f>
        <v>54556327.449162632</v>
      </c>
      <c r="O947" s="17">
        <f ca="1">(Assumptions!$B$16 / 252)*F946</f>
        <v>4694.1832975322068</v>
      </c>
      <c r="P947" s="17">
        <f t="shared" ca="1" si="198"/>
        <v>88625.666719250774</v>
      </c>
      <c r="Q947" s="16">
        <f t="shared" si="199"/>
        <v>0</v>
      </c>
      <c r="R947" s="17">
        <f t="shared" si="200"/>
        <v>0</v>
      </c>
      <c r="S947" s="19">
        <f t="shared" si="201"/>
        <v>0</v>
      </c>
      <c r="T947" s="20">
        <f ca="1">IF(AND(S947=1,F946&gt;D946),[1]Assumptions!$B$19*(F946-D946),0)</f>
        <v>0</v>
      </c>
      <c r="U947" s="21">
        <f ca="1">OFFSET(Assumptions!$B$6,U$1-1,0)*$E947</f>
        <v>11856572.323862577</v>
      </c>
      <c r="V947" s="21">
        <f ca="1">OFFSET(Assumptions!$B$6,V$1-1,0)*$E947</f>
        <v>14820715.404828221</v>
      </c>
      <c r="W947" s="21">
        <f ca="1">OFFSET(Assumptions!$B$6,W$1-1,0)*$E947</f>
        <v>7410357.7024141103</v>
      </c>
      <c r="X947" s="21">
        <f ca="1">OFFSET(Assumptions!$B$6,X$1-1,0)*$E947</f>
        <v>0</v>
      </c>
      <c r="Y947" s="21">
        <f ca="1">OFFSET(Assumptions!$B$6,Y$1-1,0)*$E947</f>
        <v>0</v>
      </c>
      <c r="Z947" s="21">
        <f ca="1">OFFSET(Assumptions!$B$6,Z$1-1,0)*$E947</f>
        <v>29641430.809656441</v>
      </c>
      <c r="AA947" s="21">
        <f ca="1">OFFSET(Assumptions!$B$6,AA$1-1,0)*$E947</f>
        <v>29641430.809656441</v>
      </c>
      <c r="AB947" s="21">
        <f ca="1">OFFSET(Assumptions!$B$6,AB$1-1,0)*$E947</f>
        <v>54836646.997864418</v>
      </c>
      <c r="AC947" s="24">
        <f t="shared" si="204"/>
        <v>0</v>
      </c>
      <c r="AD947" s="24">
        <f t="shared" si="207"/>
        <v>0</v>
      </c>
      <c r="AE947" s="24">
        <f t="shared" si="207"/>
        <v>0</v>
      </c>
      <c r="AF947" s="24">
        <f t="shared" si="207"/>
        <v>0</v>
      </c>
      <c r="AG947" s="24">
        <f t="shared" si="206"/>
        <v>0</v>
      </c>
      <c r="AH947" s="24">
        <f t="shared" si="206"/>
        <v>0</v>
      </c>
      <c r="AI947" s="24">
        <f t="shared" si="206"/>
        <v>0</v>
      </c>
      <c r="AJ947" s="24">
        <f t="shared" si="202"/>
        <v>0</v>
      </c>
      <c r="AK947" s="26">
        <f t="shared" ca="1" si="203"/>
        <v>1.7025766012579435E-3</v>
      </c>
      <c r="AL947" s="34">
        <f t="shared" ca="1" si="205"/>
        <v>0.4811852838156232</v>
      </c>
    </row>
    <row r="948" spans="1:38" x14ac:dyDescent="0.25">
      <c r="A948" s="4">
        <f t="shared" si="194"/>
        <v>11</v>
      </c>
      <c r="B948" s="4">
        <f t="shared" si="195"/>
        <v>2015</v>
      </c>
      <c r="C948" s="9">
        <v>42338</v>
      </c>
      <c r="D948" s="12">
        <f ca="1">(1+Returns!E948)*D947</f>
        <v>142949878.3513878</v>
      </c>
      <c r="E948" s="12">
        <f t="shared" ca="1" si="196"/>
        <v>148218290.2348516</v>
      </c>
      <c r="F948" s="12">
        <f t="shared" ca="1" si="197"/>
        <v>148124962.39262816</v>
      </c>
      <c r="G948" s="14">
        <f ca="1">G947*(1+Returns!G948)+AC948</f>
        <v>12299334.617298525</v>
      </c>
      <c r="H948" s="14">
        <f ca="1">H947*(1+Returns!H948)+AD948</f>
        <v>14786560.100526253</v>
      </c>
      <c r="I948" s="14">
        <f ca="1">I947*(1+Returns!I948)+AE948</f>
        <v>7396884.2874551415</v>
      </c>
      <c r="J948" s="14">
        <f ca="1">J947*(1+Returns!J948)+AF948</f>
        <v>0</v>
      </c>
      <c r="K948" s="14">
        <f ca="1">K947*(1+Returns!K948)+AG948</f>
        <v>0</v>
      </c>
      <c r="L948" s="14">
        <f ca="1">L947*(1+Returns!L948)+AH948</f>
        <v>29571674.056643058</v>
      </c>
      <c r="M948" s="14">
        <f ca="1">M947*(1+Returns!M948)+AI948</f>
        <v>29578896.669609584</v>
      </c>
      <c r="N948" s="14">
        <f ca="1">N947*(1+Returns!N948)+AJ948-R948-T948</f>
        <v>54584940.503319018</v>
      </c>
      <c r="O948" s="17">
        <f ca="1">(Assumptions!$B$16 / 252)*F947</f>
        <v>4702.175504176601</v>
      </c>
      <c r="P948" s="17">
        <f t="shared" ca="1" si="198"/>
        <v>93327.842223427375</v>
      </c>
      <c r="Q948" s="16">
        <f t="shared" si="199"/>
        <v>0</v>
      </c>
      <c r="R948" s="17">
        <f t="shared" si="200"/>
        <v>0</v>
      </c>
      <c r="S948" s="19">
        <f t="shared" si="201"/>
        <v>0</v>
      </c>
      <c r="T948" s="20">
        <f ca="1">IF(AND(S948=1,F947&gt;D947),[1]Assumptions!$B$19*(F947-D947),0)</f>
        <v>0</v>
      </c>
      <c r="U948" s="21">
        <f ca="1">OFFSET(Assumptions!$B$6,U$1-1,0)*$E948</f>
        <v>11857463.218788128</v>
      </c>
      <c r="V948" s="21">
        <f ca="1">OFFSET(Assumptions!$B$6,V$1-1,0)*$E948</f>
        <v>14821829.023485161</v>
      </c>
      <c r="W948" s="21">
        <f ca="1">OFFSET(Assumptions!$B$6,W$1-1,0)*$E948</f>
        <v>7410914.5117425807</v>
      </c>
      <c r="X948" s="21">
        <f ca="1">OFFSET(Assumptions!$B$6,X$1-1,0)*$E948</f>
        <v>0</v>
      </c>
      <c r="Y948" s="21">
        <f ca="1">OFFSET(Assumptions!$B$6,Y$1-1,0)*$E948</f>
        <v>0</v>
      </c>
      <c r="Z948" s="21">
        <f ca="1">OFFSET(Assumptions!$B$6,Z$1-1,0)*$E948</f>
        <v>29643658.046970323</v>
      </c>
      <c r="AA948" s="21">
        <f ca="1">OFFSET(Assumptions!$B$6,AA$1-1,0)*$E948</f>
        <v>29643658.046970323</v>
      </c>
      <c r="AB948" s="21">
        <f ca="1">OFFSET(Assumptions!$B$6,AB$1-1,0)*$E948</f>
        <v>54840767.38689509</v>
      </c>
      <c r="AC948" s="24">
        <f t="shared" si="204"/>
        <v>0</v>
      </c>
      <c r="AD948" s="24">
        <f t="shared" si="207"/>
        <v>0</v>
      </c>
      <c r="AE948" s="24">
        <f t="shared" si="207"/>
        <v>0</v>
      </c>
      <c r="AF948" s="24">
        <f t="shared" si="207"/>
        <v>0</v>
      </c>
      <c r="AG948" s="24">
        <f t="shared" si="206"/>
        <v>0</v>
      </c>
      <c r="AH948" s="24">
        <f t="shared" si="206"/>
        <v>0</v>
      </c>
      <c r="AI948" s="24">
        <f t="shared" si="206"/>
        <v>0</v>
      </c>
      <c r="AJ948" s="24">
        <f t="shared" si="202"/>
        <v>0</v>
      </c>
      <c r="AK948" s="26">
        <f t="shared" ca="1" si="203"/>
        <v>4.3438259450079286E-5</v>
      </c>
      <c r="AL948" s="34">
        <f t="shared" ca="1" si="205"/>
        <v>0.48124962392627513</v>
      </c>
    </row>
    <row r="949" spans="1:38" x14ac:dyDescent="0.25">
      <c r="A949" s="4">
        <f t="shared" si="194"/>
        <v>12</v>
      </c>
      <c r="B949" s="4">
        <f t="shared" si="195"/>
        <v>2015</v>
      </c>
      <c r="C949" s="9">
        <v>42339</v>
      </c>
      <c r="D949" s="12">
        <f ca="1">(1+Returns!E949)*D948</f>
        <v>143024921.31952712</v>
      </c>
      <c r="E949" s="12">
        <f t="shared" ca="1" si="196"/>
        <v>148038968.09298787</v>
      </c>
      <c r="F949" s="12">
        <f t="shared" ca="1" si="197"/>
        <v>148034265.71322936</v>
      </c>
      <c r="G949" s="14">
        <f ca="1">G948*(1+Returns!G949)+AC949</f>
        <v>11697752.89421021</v>
      </c>
      <c r="H949" s="14">
        <f ca="1">H948*(1+Returns!H949)+AD949</f>
        <v>14829953.901682479</v>
      </c>
      <c r="I949" s="14">
        <f ca="1">I948*(1+Returns!I949)+AE949</f>
        <v>7415159.1738809003</v>
      </c>
      <c r="J949" s="14">
        <f ca="1">J948*(1+Returns!J949)+AF949</f>
        <v>0</v>
      </c>
      <c r="K949" s="14">
        <f ca="1">K948*(1+Returns!K949)+AG949</f>
        <v>0</v>
      </c>
      <c r="L949" s="14">
        <f ca="1">L948*(1+Returns!L949)+AH949</f>
        <v>29659834.707501356</v>
      </c>
      <c r="M949" s="14">
        <f ca="1">M948*(1+Returns!M949)+AI949</f>
        <v>29660199.810250372</v>
      </c>
      <c r="N949" s="14">
        <f ca="1">N948*(1+Returns!N949)+AJ949-R949-T949</f>
        <v>54776067.605462559</v>
      </c>
      <c r="O949" s="17">
        <f ca="1">(Assumptions!$B$16 / 252)*F948</f>
        <v>4702.3797584961321</v>
      </c>
      <c r="P949" s="17">
        <f t="shared" ca="1" si="198"/>
        <v>4702.3797584961285</v>
      </c>
      <c r="Q949" s="16">
        <f t="shared" si="199"/>
        <v>1</v>
      </c>
      <c r="R949" s="17">
        <f t="shared" ca="1" si="200"/>
        <v>93327.842223427375</v>
      </c>
      <c r="S949" s="19">
        <f t="shared" si="201"/>
        <v>0</v>
      </c>
      <c r="T949" s="20">
        <f ca="1">IF(AND(S949=1,F948&gt;D948),[1]Assumptions!$B$19*(F948-D948),0)</f>
        <v>0</v>
      </c>
      <c r="U949" s="21">
        <f ca="1">OFFSET(Assumptions!$B$6,U$1-1,0)*$E949</f>
        <v>11843117.44743903</v>
      </c>
      <c r="V949" s="21">
        <f ca="1">OFFSET(Assumptions!$B$6,V$1-1,0)*$E949</f>
        <v>14803896.809298787</v>
      </c>
      <c r="W949" s="21">
        <f ca="1">OFFSET(Assumptions!$B$6,W$1-1,0)*$E949</f>
        <v>7401948.4046493936</v>
      </c>
      <c r="X949" s="21">
        <f ca="1">OFFSET(Assumptions!$B$6,X$1-1,0)*$E949</f>
        <v>0</v>
      </c>
      <c r="Y949" s="21">
        <f ca="1">OFFSET(Assumptions!$B$6,Y$1-1,0)*$E949</f>
        <v>0</v>
      </c>
      <c r="Z949" s="21">
        <f ca="1">OFFSET(Assumptions!$B$6,Z$1-1,0)*$E949</f>
        <v>29607793.618597575</v>
      </c>
      <c r="AA949" s="21">
        <f ca="1">OFFSET(Assumptions!$B$6,AA$1-1,0)*$E949</f>
        <v>29607793.618597575</v>
      </c>
      <c r="AB949" s="21">
        <f ca="1">OFFSET(Assumptions!$B$6,AB$1-1,0)*$E949</f>
        <v>54774418.194405511</v>
      </c>
      <c r="AC949" s="24">
        <f t="shared" ca="1" si="204"/>
        <v>-441871.39851039648</v>
      </c>
      <c r="AD949" s="24">
        <f t="shared" ca="1" si="207"/>
        <v>35268.922958908603</v>
      </c>
      <c r="AE949" s="24">
        <f t="shared" ca="1" si="207"/>
        <v>14030.224287439138</v>
      </c>
      <c r="AF949" s="24">
        <f t="shared" ca="1" si="207"/>
        <v>0</v>
      </c>
      <c r="AG949" s="24">
        <f t="shared" ca="1" si="206"/>
        <v>0</v>
      </c>
      <c r="AH949" s="24">
        <f t="shared" ca="1" si="206"/>
        <v>71983.990327265114</v>
      </c>
      <c r="AI949" s="24">
        <f t="shared" ca="1" si="206"/>
        <v>64761.377360738814</v>
      </c>
      <c r="AJ949" s="24">
        <f t="shared" ca="1" si="202"/>
        <v>255826.88357604481</v>
      </c>
      <c r="AK949" s="26">
        <f t="shared" ca="1" si="203"/>
        <v>-6.1229841300081134E-4</v>
      </c>
      <c r="AL949" s="34">
        <f t="shared" ca="1" si="205"/>
        <v>0.48034265713228708</v>
      </c>
    </row>
    <row r="950" spans="1:38" x14ac:dyDescent="0.25">
      <c r="A950" s="4">
        <f t="shared" si="194"/>
        <v>12</v>
      </c>
      <c r="B950" s="4">
        <f t="shared" si="195"/>
        <v>2015</v>
      </c>
      <c r="C950" s="9">
        <v>42340</v>
      </c>
      <c r="D950" s="12">
        <f ca="1">(1+Returns!E950)*D949</f>
        <v>143100003.68222299</v>
      </c>
      <c r="E950" s="12">
        <f t="shared" ca="1" si="196"/>
        <v>148131506.7991932</v>
      </c>
      <c r="F950" s="12">
        <f t="shared" ca="1" si="197"/>
        <v>148122104.91893587</v>
      </c>
      <c r="G950" s="14">
        <f ca="1">G949*(1+Returns!G950)+AC950</f>
        <v>11716347.30969725</v>
      </c>
      <c r="H950" s="14">
        <f ca="1">H949*(1+Returns!H950)+AD950</f>
        <v>14838102.623785784</v>
      </c>
      <c r="I950" s="14">
        <f ca="1">I949*(1+Returns!I950)+AE950</f>
        <v>7419414.3229641924</v>
      </c>
      <c r="J950" s="14">
        <f ca="1">J949*(1+Returns!J950)+AF950</f>
        <v>0</v>
      </c>
      <c r="K950" s="14">
        <f ca="1">K949*(1+Returns!K950)+AG950</f>
        <v>0</v>
      </c>
      <c r="L950" s="14">
        <f ca="1">L949*(1+Returns!L950)+AH950</f>
        <v>29676059.594754972</v>
      </c>
      <c r="M950" s="14">
        <f ca="1">M949*(1+Returns!M950)+AI950</f>
        <v>29676787.041666754</v>
      </c>
      <c r="N950" s="14">
        <f ca="1">N949*(1+Returns!N950)+AJ950-R950-T950</f>
        <v>54804795.906324252</v>
      </c>
      <c r="O950" s="17">
        <f ca="1">(Assumptions!$B$16 / 252)*F949</f>
        <v>4699.5004988326782</v>
      </c>
      <c r="P950" s="17">
        <f t="shared" ca="1" si="198"/>
        <v>9401.8802573288067</v>
      </c>
      <c r="Q950" s="16">
        <f t="shared" si="199"/>
        <v>0</v>
      </c>
      <c r="R950" s="17">
        <f t="shared" si="200"/>
        <v>0</v>
      </c>
      <c r="S950" s="19">
        <f t="shared" si="201"/>
        <v>0</v>
      </c>
      <c r="T950" s="20">
        <f ca="1">IF(AND(S950=1,F949&gt;D949),[1]Assumptions!$B$19*(F949-D949),0)</f>
        <v>0</v>
      </c>
      <c r="U950" s="21">
        <f ca="1">OFFSET(Assumptions!$B$6,U$1-1,0)*$E950</f>
        <v>11850520.543935457</v>
      </c>
      <c r="V950" s="21">
        <f ca="1">OFFSET(Assumptions!$B$6,V$1-1,0)*$E950</f>
        <v>14813150.679919321</v>
      </c>
      <c r="W950" s="21">
        <f ca="1">OFFSET(Assumptions!$B$6,W$1-1,0)*$E950</f>
        <v>7406575.3399596605</v>
      </c>
      <c r="X950" s="21">
        <f ca="1">OFFSET(Assumptions!$B$6,X$1-1,0)*$E950</f>
        <v>0</v>
      </c>
      <c r="Y950" s="21">
        <f ca="1">OFFSET(Assumptions!$B$6,Y$1-1,0)*$E950</f>
        <v>0</v>
      </c>
      <c r="Z950" s="21">
        <f ca="1">OFFSET(Assumptions!$B$6,Z$1-1,0)*$E950</f>
        <v>29626301.359838642</v>
      </c>
      <c r="AA950" s="21">
        <f ca="1">OFFSET(Assumptions!$B$6,AA$1-1,0)*$E950</f>
        <v>29626301.359838642</v>
      </c>
      <c r="AB950" s="21">
        <f ca="1">OFFSET(Assumptions!$B$6,AB$1-1,0)*$E950</f>
        <v>54808657.515701488</v>
      </c>
      <c r="AC950" s="24">
        <f t="shared" si="204"/>
        <v>0</v>
      </c>
      <c r="AD950" s="24">
        <f t="shared" si="207"/>
        <v>0</v>
      </c>
      <c r="AE950" s="24">
        <f t="shared" si="207"/>
        <v>0</v>
      </c>
      <c r="AF950" s="24">
        <f t="shared" si="207"/>
        <v>0</v>
      </c>
      <c r="AG950" s="24">
        <f t="shared" si="206"/>
        <v>0</v>
      </c>
      <c r="AH950" s="24">
        <f t="shared" si="206"/>
        <v>0</v>
      </c>
      <c r="AI950" s="24">
        <f t="shared" si="206"/>
        <v>0</v>
      </c>
      <c r="AJ950" s="24">
        <f t="shared" si="202"/>
        <v>0</v>
      </c>
      <c r="AK950" s="26">
        <f t="shared" ca="1" si="203"/>
        <v>5.933707664458332E-4</v>
      </c>
      <c r="AL950" s="34">
        <f t="shared" ca="1" si="205"/>
        <v>0.48122104918935205</v>
      </c>
    </row>
    <row r="951" spans="1:38" x14ac:dyDescent="0.25">
      <c r="A951" s="4">
        <f t="shared" si="194"/>
        <v>12</v>
      </c>
      <c r="B951" s="4">
        <f t="shared" si="195"/>
        <v>2015</v>
      </c>
      <c r="C951" s="9">
        <v>42341</v>
      </c>
      <c r="D951" s="12">
        <f ca="1">(1+Returns!E951)*D950</f>
        <v>143175125.46015599</v>
      </c>
      <c r="E951" s="12">
        <f t="shared" ca="1" si="196"/>
        <v>148274938.63230723</v>
      </c>
      <c r="F951" s="12">
        <f t="shared" ca="1" si="197"/>
        <v>148260834.46300486</v>
      </c>
      <c r="G951" s="14">
        <f ca="1">G950*(1+Returns!G951)+AC951</f>
        <v>11785794.71386881</v>
      </c>
      <c r="H951" s="14">
        <f ca="1">H950*(1+Returns!H951)+AD951</f>
        <v>14846255.823426401</v>
      </c>
      <c r="I951" s="14">
        <f ca="1">I950*(1+Returns!I951)+AE951</f>
        <v>7423671.9138418278</v>
      </c>
      <c r="J951" s="14">
        <f ca="1">J950*(1+Returns!J951)+AF951</f>
        <v>0</v>
      </c>
      <c r="K951" s="14">
        <f ca="1">K950*(1+Returns!K951)+AG951</f>
        <v>0</v>
      </c>
      <c r="L951" s="14">
        <f ca="1">L950*(1+Returns!L951)+AH951</f>
        <v>29692293.357545793</v>
      </c>
      <c r="M951" s="14">
        <f ca="1">M950*(1+Returns!M951)+AI951</f>
        <v>29693383.5493607</v>
      </c>
      <c r="N951" s="14">
        <f ca="1">N950*(1+Returns!N951)+AJ951-R951-T951</f>
        <v>54833539.274263717</v>
      </c>
      <c r="O951" s="17">
        <f ca="1">(Assumptions!$B$16 / 252)*F950</f>
        <v>4702.2890450455825</v>
      </c>
      <c r="P951" s="17">
        <f t="shared" ca="1" si="198"/>
        <v>14104.16930237439</v>
      </c>
      <c r="Q951" s="16">
        <f t="shared" si="199"/>
        <v>0</v>
      </c>
      <c r="R951" s="17">
        <f t="shared" si="200"/>
        <v>0</v>
      </c>
      <c r="S951" s="19">
        <f t="shared" si="201"/>
        <v>0</v>
      </c>
      <c r="T951" s="20">
        <f ca="1">IF(AND(S951=1,F950&gt;D950),[1]Assumptions!$B$19*(F950-D950),0)</f>
        <v>0</v>
      </c>
      <c r="U951" s="21">
        <f ca="1">OFFSET(Assumptions!$B$6,U$1-1,0)*$E951</f>
        <v>11861995.090584578</v>
      </c>
      <c r="V951" s="21">
        <f ca="1">OFFSET(Assumptions!$B$6,V$1-1,0)*$E951</f>
        <v>14827493.863230724</v>
      </c>
      <c r="W951" s="21">
        <f ca="1">OFFSET(Assumptions!$B$6,W$1-1,0)*$E951</f>
        <v>7413746.9316153619</v>
      </c>
      <c r="X951" s="21">
        <f ca="1">OFFSET(Assumptions!$B$6,X$1-1,0)*$E951</f>
        <v>0</v>
      </c>
      <c r="Y951" s="21">
        <f ca="1">OFFSET(Assumptions!$B$6,Y$1-1,0)*$E951</f>
        <v>0</v>
      </c>
      <c r="Z951" s="21">
        <f ca="1">OFFSET(Assumptions!$B$6,Z$1-1,0)*$E951</f>
        <v>29654987.726461448</v>
      </c>
      <c r="AA951" s="21">
        <f ca="1">OFFSET(Assumptions!$B$6,AA$1-1,0)*$E951</f>
        <v>29654987.726461448</v>
      </c>
      <c r="AB951" s="21">
        <f ca="1">OFFSET(Assumptions!$B$6,AB$1-1,0)*$E951</f>
        <v>54861727.293953672</v>
      </c>
      <c r="AC951" s="24">
        <f t="shared" si="204"/>
        <v>0</v>
      </c>
      <c r="AD951" s="24">
        <f t="shared" si="207"/>
        <v>0</v>
      </c>
      <c r="AE951" s="24">
        <f t="shared" si="207"/>
        <v>0</v>
      </c>
      <c r="AF951" s="24">
        <f t="shared" si="207"/>
        <v>0</v>
      </c>
      <c r="AG951" s="24">
        <f t="shared" si="206"/>
        <v>0</v>
      </c>
      <c r="AH951" s="24">
        <f t="shared" si="206"/>
        <v>0</v>
      </c>
      <c r="AI951" s="24">
        <f t="shared" si="206"/>
        <v>0</v>
      </c>
      <c r="AJ951" s="24">
        <f t="shared" si="202"/>
        <v>0</v>
      </c>
      <c r="AK951" s="26">
        <f t="shared" ca="1" si="203"/>
        <v>9.3658906714111367E-4</v>
      </c>
      <c r="AL951" s="34">
        <f t="shared" ca="1" si="205"/>
        <v>0.48260834463004199</v>
      </c>
    </row>
    <row r="952" spans="1:38" x14ac:dyDescent="0.25">
      <c r="A952" s="4">
        <f t="shared" si="194"/>
        <v>12</v>
      </c>
      <c r="B952" s="4">
        <f t="shared" si="195"/>
        <v>2015</v>
      </c>
      <c r="C952" s="9">
        <v>42342</v>
      </c>
      <c r="D952" s="12">
        <f ca="1">(1+Returns!E952)*D951</f>
        <v>143250286.67401755</v>
      </c>
      <c r="E952" s="12">
        <f t="shared" ca="1" si="196"/>
        <v>148291528.23070064</v>
      </c>
      <c r="F952" s="12">
        <f t="shared" ca="1" si="197"/>
        <v>148272717.36824071</v>
      </c>
      <c r="G952" s="14">
        <f ca="1">G951*(1+Returns!G952)+AC952</f>
        <v>11728359.723288916</v>
      </c>
      <c r="H952" s="14">
        <f ca="1">H951*(1+Returns!H952)+AD952</f>
        <v>14854413.503064634</v>
      </c>
      <c r="I952" s="14">
        <f ca="1">I951*(1+Returns!I952)+AE952</f>
        <v>7427931.9479150157</v>
      </c>
      <c r="J952" s="14">
        <f ca="1">J951*(1+Returns!J952)+AF952</f>
        <v>0</v>
      </c>
      <c r="K952" s="14">
        <f ca="1">K951*(1+Returns!K952)+AG952</f>
        <v>0</v>
      </c>
      <c r="L952" s="14">
        <f ca="1">L951*(1+Returns!L952)+AH952</f>
        <v>29708536.000729024</v>
      </c>
      <c r="M952" s="14">
        <f ca="1">M951*(1+Returns!M952)+AI952</f>
        <v>29709989.338519897</v>
      </c>
      <c r="N952" s="14">
        <f ca="1">N951*(1+Returns!N952)+AJ952-R952-T952</f>
        <v>54862297.71718315</v>
      </c>
      <c r="O952" s="17">
        <f ca="1">(Assumptions!$B$16 / 252)*F951</f>
        <v>4706.6931575557091</v>
      </c>
      <c r="P952" s="17">
        <f t="shared" ca="1" si="198"/>
        <v>18810.8624599301</v>
      </c>
      <c r="Q952" s="16">
        <f t="shared" si="199"/>
        <v>0</v>
      </c>
      <c r="R952" s="17">
        <f t="shared" si="200"/>
        <v>0</v>
      </c>
      <c r="S952" s="19">
        <f t="shared" si="201"/>
        <v>0</v>
      </c>
      <c r="T952" s="20">
        <f ca="1">IF(AND(S952=1,F951&gt;D951),[1]Assumptions!$B$19*(F951-D951),0)</f>
        <v>0</v>
      </c>
      <c r="U952" s="21">
        <f ca="1">OFFSET(Assumptions!$B$6,U$1-1,0)*$E952</f>
        <v>11863322.258456051</v>
      </c>
      <c r="V952" s="21">
        <f ca="1">OFFSET(Assumptions!$B$6,V$1-1,0)*$E952</f>
        <v>14829152.823070064</v>
      </c>
      <c r="W952" s="21">
        <f ca="1">OFFSET(Assumptions!$B$6,W$1-1,0)*$E952</f>
        <v>7414576.4115350321</v>
      </c>
      <c r="X952" s="21">
        <f ca="1">OFFSET(Assumptions!$B$6,X$1-1,0)*$E952</f>
        <v>0</v>
      </c>
      <c r="Y952" s="21">
        <f ca="1">OFFSET(Assumptions!$B$6,Y$1-1,0)*$E952</f>
        <v>0</v>
      </c>
      <c r="Z952" s="21">
        <f ca="1">OFFSET(Assumptions!$B$6,Z$1-1,0)*$E952</f>
        <v>29658305.646140128</v>
      </c>
      <c r="AA952" s="21">
        <f ca="1">OFFSET(Assumptions!$B$6,AA$1-1,0)*$E952</f>
        <v>29658305.646140128</v>
      </c>
      <c r="AB952" s="21">
        <f ca="1">OFFSET(Assumptions!$B$6,AB$1-1,0)*$E952</f>
        <v>54867865.445359237</v>
      </c>
      <c r="AC952" s="24">
        <f t="shared" si="204"/>
        <v>0</v>
      </c>
      <c r="AD952" s="24">
        <f t="shared" si="207"/>
        <v>0</v>
      </c>
      <c r="AE952" s="24">
        <f t="shared" si="207"/>
        <v>0</v>
      </c>
      <c r="AF952" s="24">
        <f t="shared" si="207"/>
        <v>0</v>
      </c>
      <c r="AG952" s="24">
        <f t="shared" si="206"/>
        <v>0</v>
      </c>
      <c r="AH952" s="24">
        <f t="shared" si="206"/>
        <v>0</v>
      </c>
      <c r="AI952" s="24">
        <f t="shared" si="206"/>
        <v>0</v>
      </c>
      <c r="AJ952" s="24">
        <f t="shared" si="202"/>
        <v>0</v>
      </c>
      <c r="AK952" s="26">
        <f t="shared" ca="1" si="203"/>
        <v>8.0148646666611256E-5</v>
      </c>
      <c r="AL952" s="34">
        <f t="shared" ca="1" si="205"/>
        <v>0.48272717368240081</v>
      </c>
    </row>
    <row r="953" spans="1:38" x14ac:dyDescent="0.25">
      <c r="A953" s="4">
        <f t="shared" si="194"/>
        <v>12</v>
      </c>
      <c r="B953" s="4">
        <f t="shared" si="195"/>
        <v>2015</v>
      </c>
      <c r="C953" s="9">
        <v>42345</v>
      </c>
      <c r="D953" s="12">
        <f ca="1">(1+Returns!E953)*D952</f>
        <v>143325487.34450993</v>
      </c>
      <c r="E953" s="12">
        <f t="shared" ca="1" si="196"/>
        <v>148247596.38252711</v>
      </c>
      <c r="F953" s="12">
        <f t="shared" ca="1" si="197"/>
        <v>148224078.44967455</v>
      </c>
      <c r="G953" s="14">
        <f ca="1">G952*(1+Returns!G953)+AC953</f>
        <v>11610363.104292843</v>
      </c>
      <c r="H953" s="14">
        <f ca="1">H952*(1+Returns!H953)+AD953</f>
        <v>14862575.665162141</v>
      </c>
      <c r="I953" s="14">
        <f ca="1">I952*(1+Returns!I953)+AE953</f>
        <v>7432194.4265857721</v>
      </c>
      <c r="J953" s="14">
        <f ca="1">J952*(1+Returns!J953)+AF953</f>
        <v>0</v>
      </c>
      <c r="K953" s="14">
        <f ca="1">K952*(1+Returns!K953)+AG953</f>
        <v>0</v>
      </c>
      <c r="L953" s="14">
        <f ca="1">L952*(1+Returns!L953)+AH953</f>
        <v>29724787.529162526</v>
      </c>
      <c r="M953" s="14">
        <f ca="1">M952*(1+Returns!M953)+AI953</f>
        <v>29726604.41433493</v>
      </c>
      <c r="N953" s="14">
        <f ca="1">N952*(1+Returns!N953)+AJ953-R953-T953</f>
        <v>54891071.242988899</v>
      </c>
      <c r="O953" s="17">
        <f ca="1">(Assumptions!$B$16 / 252)*F952</f>
        <v>4707.0703926425622</v>
      </c>
      <c r="P953" s="17">
        <f t="shared" ca="1" si="198"/>
        <v>23517.932852572663</v>
      </c>
      <c r="Q953" s="16">
        <f t="shared" si="199"/>
        <v>0</v>
      </c>
      <c r="R953" s="17">
        <f t="shared" si="200"/>
        <v>0</v>
      </c>
      <c r="S953" s="19">
        <f t="shared" si="201"/>
        <v>0</v>
      </c>
      <c r="T953" s="20">
        <f ca="1">IF(AND(S953=1,F952&gt;D952),[1]Assumptions!$B$19*(F952-D952),0)</f>
        <v>0</v>
      </c>
      <c r="U953" s="21">
        <f ca="1">OFFSET(Assumptions!$B$6,U$1-1,0)*$E953</f>
        <v>11859807.71060217</v>
      </c>
      <c r="V953" s="21">
        <f ca="1">OFFSET(Assumptions!$B$6,V$1-1,0)*$E953</f>
        <v>14824759.638252713</v>
      </c>
      <c r="W953" s="21">
        <f ca="1">OFFSET(Assumptions!$B$6,W$1-1,0)*$E953</f>
        <v>7412379.8191263564</v>
      </c>
      <c r="X953" s="21">
        <f ca="1">OFFSET(Assumptions!$B$6,X$1-1,0)*$E953</f>
        <v>0</v>
      </c>
      <c r="Y953" s="21">
        <f ca="1">OFFSET(Assumptions!$B$6,Y$1-1,0)*$E953</f>
        <v>0</v>
      </c>
      <c r="Z953" s="21">
        <f ca="1">OFFSET(Assumptions!$B$6,Z$1-1,0)*$E953</f>
        <v>29649519.276505426</v>
      </c>
      <c r="AA953" s="21">
        <f ca="1">OFFSET(Assumptions!$B$6,AA$1-1,0)*$E953</f>
        <v>29649519.276505426</v>
      </c>
      <c r="AB953" s="21">
        <f ca="1">OFFSET(Assumptions!$B$6,AB$1-1,0)*$E953</f>
        <v>54851610.661535032</v>
      </c>
      <c r="AC953" s="24">
        <f t="shared" si="204"/>
        <v>0</v>
      </c>
      <c r="AD953" s="24">
        <f t="shared" si="207"/>
        <v>0</v>
      </c>
      <c r="AE953" s="24">
        <f t="shared" si="207"/>
        <v>0</v>
      </c>
      <c r="AF953" s="24">
        <f t="shared" si="207"/>
        <v>0</v>
      </c>
      <c r="AG953" s="24">
        <f t="shared" si="206"/>
        <v>0</v>
      </c>
      <c r="AH953" s="24">
        <f t="shared" si="206"/>
        <v>0</v>
      </c>
      <c r="AI953" s="24">
        <f t="shared" si="206"/>
        <v>0</v>
      </c>
      <c r="AJ953" s="24">
        <f t="shared" si="202"/>
        <v>0</v>
      </c>
      <c r="AK953" s="26">
        <f t="shared" ca="1" si="203"/>
        <v>-3.2803687306393048E-4</v>
      </c>
      <c r="AL953" s="34">
        <f t="shared" ca="1" si="205"/>
        <v>0.48224078449673913</v>
      </c>
    </row>
    <row r="954" spans="1:38" x14ac:dyDescent="0.25">
      <c r="A954" s="4">
        <f t="shared" si="194"/>
        <v>12</v>
      </c>
      <c r="B954" s="4">
        <f t="shared" si="195"/>
        <v>2015</v>
      </c>
      <c r="C954" s="9">
        <v>42346</v>
      </c>
      <c r="D954" s="12">
        <f ca="1">(1+Returns!E954)*D953</f>
        <v>143400727.49234629</v>
      </c>
      <c r="E954" s="12">
        <f t="shared" ca="1" si="196"/>
        <v>148288096.96922272</v>
      </c>
      <c r="F954" s="12">
        <f t="shared" ca="1" si="197"/>
        <v>148259873.51007017</v>
      </c>
      <c r="G954" s="14">
        <f ca="1">G953*(1+Returns!G954)+AC954</f>
        <v>11576758.71648632</v>
      </c>
      <c r="H954" s="14">
        <f ca="1">H953*(1+Returns!H954)+AD954</f>
        <v>14870742.312181929</v>
      </c>
      <c r="I954" s="14">
        <f ca="1">I953*(1+Returns!I954)+AE954</f>
        <v>7436459.3512569154</v>
      </c>
      <c r="J954" s="14">
        <f ca="1">J953*(1+Returns!J954)+AF954</f>
        <v>0</v>
      </c>
      <c r="K954" s="14">
        <f ca="1">K953*(1+Returns!K954)+AG954</f>
        <v>0</v>
      </c>
      <c r="L954" s="14">
        <f ca="1">L953*(1+Returns!L954)+AH954</f>
        <v>29741047.947706815</v>
      </c>
      <c r="M954" s="14">
        <f ca="1">M953*(1+Returns!M954)+AI954</f>
        <v>29743228.781999286</v>
      </c>
      <c r="N954" s="14">
        <f ca="1">N953*(1+Returns!N954)+AJ954-R954-T954</f>
        <v>54919859.859591454</v>
      </c>
      <c r="O954" s="17">
        <f ca="1">(Assumptions!$B$16 / 252)*F953</f>
        <v>4705.5262999896677</v>
      </c>
      <c r="P954" s="17">
        <f t="shared" ca="1" si="198"/>
        <v>28223.459152562333</v>
      </c>
      <c r="Q954" s="16">
        <f t="shared" si="199"/>
        <v>0</v>
      </c>
      <c r="R954" s="17">
        <f t="shared" si="200"/>
        <v>0</v>
      </c>
      <c r="S954" s="19">
        <f t="shared" si="201"/>
        <v>0</v>
      </c>
      <c r="T954" s="20">
        <f ca="1">IF(AND(S954=1,F953&gt;D953),[1]Assumptions!$B$19*(F953-D953),0)</f>
        <v>0</v>
      </c>
      <c r="U954" s="21">
        <f ca="1">OFFSET(Assumptions!$B$6,U$1-1,0)*$E954</f>
        <v>11863047.757537818</v>
      </c>
      <c r="V954" s="21">
        <f ca="1">OFFSET(Assumptions!$B$6,V$1-1,0)*$E954</f>
        <v>14828809.696922272</v>
      </c>
      <c r="W954" s="21">
        <f ca="1">OFFSET(Assumptions!$B$6,W$1-1,0)*$E954</f>
        <v>7414404.8484611362</v>
      </c>
      <c r="X954" s="21">
        <f ca="1">OFFSET(Assumptions!$B$6,X$1-1,0)*$E954</f>
        <v>0</v>
      </c>
      <c r="Y954" s="21">
        <f ca="1">OFFSET(Assumptions!$B$6,Y$1-1,0)*$E954</f>
        <v>0</v>
      </c>
      <c r="Z954" s="21">
        <f ca="1">OFFSET(Assumptions!$B$6,Z$1-1,0)*$E954</f>
        <v>29657619.393844545</v>
      </c>
      <c r="AA954" s="21">
        <f ca="1">OFFSET(Assumptions!$B$6,AA$1-1,0)*$E954</f>
        <v>29657619.393844545</v>
      </c>
      <c r="AB954" s="21">
        <f ca="1">OFFSET(Assumptions!$B$6,AB$1-1,0)*$E954</f>
        <v>54866595.878612407</v>
      </c>
      <c r="AC954" s="24">
        <f t="shared" si="204"/>
        <v>0</v>
      </c>
      <c r="AD954" s="24">
        <f t="shared" si="207"/>
        <v>0</v>
      </c>
      <c r="AE954" s="24">
        <f t="shared" si="207"/>
        <v>0</v>
      </c>
      <c r="AF954" s="24">
        <f t="shared" si="207"/>
        <v>0</v>
      </c>
      <c r="AG954" s="24">
        <f t="shared" si="206"/>
        <v>0</v>
      </c>
      <c r="AH954" s="24">
        <f t="shared" si="206"/>
        <v>0</v>
      </c>
      <c r="AI954" s="24">
        <f t="shared" si="206"/>
        <v>0</v>
      </c>
      <c r="AJ954" s="24">
        <f t="shared" si="202"/>
        <v>0</v>
      </c>
      <c r="AK954" s="26">
        <f t="shared" ca="1" si="203"/>
        <v>2.4149288543418024E-4</v>
      </c>
      <c r="AL954" s="34">
        <f t="shared" ca="1" si="205"/>
        <v>0.48259873510069551</v>
      </c>
    </row>
    <row r="955" spans="1:38" x14ac:dyDescent="0.25">
      <c r="A955" s="4">
        <f t="shared" si="194"/>
        <v>12</v>
      </c>
      <c r="B955" s="4">
        <f t="shared" si="195"/>
        <v>2015</v>
      </c>
      <c r="C955" s="9">
        <v>42347</v>
      </c>
      <c r="D955" s="12">
        <f ca="1">(1+Returns!E955)*D954</f>
        <v>143476007.13825065</v>
      </c>
      <c r="E955" s="12">
        <f t="shared" ca="1" si="196"/>
        <v>148380007.59047744</v>
      </c>
      <c r="F955" s="12">
        <f t="shared" ca="1" si="197"/>
        <v>148347077.46867377</v>
      </c>
      <c r="G955" s="14">
        <f ca="1">G954*(1+Returns!G955)+AC955</f>
        <v>11594524.137717135</v>
      </c>
      <c r="H955" s="14">
        <f ca="1">H954*(1+Returns!H955)+AD955</f>
        <v>14878913.446588362</v>
      </c>
      <c r="I955" s="14">
        <f ca="1">I954*(1+Returns!I955)+AE955</f>
        <v>7440726.7233320698</v>
      </c>
      <c r="J955" s="14">
        <f ca="1">J954*(1+Returns!J955)+AF955</f>
        <v>0</v>
      </c>
      <c r="K955" s="14">
        <f ca="1">K954*(1+Returns!K955)+AG955</f>
        <v>0</v>
      </c>
      <c r="L955" s="14">
        <f ca="1">L954*(1+Returns!L955)+AH955</f>
        <v>29757317.261225071</v>
      </c>
      <c r="M955" s="14">
        <f ca="1">M954*(1+Returns!M955)+AI955</f>
        <v>29759862.446709357</v>
      </c>
      <c r="N955" s="14">
        <f ca="1">N954*(1+Returns!N955)+AJ955-R955-T955</f>
        <v>54948663.574905463</v>
      </c>
      <c r="O955" s="17">
        <f ca="1">(Assumptions!$B$16 / 252)*F954</f>
        <v>4706.6626511133391</v>
      </c>
      <c r="P955" s="17">
        <f t="shared" ca="1" si="198"/>
        <v>32930.121803675669</v>
      </c>
      <c r="Q955" s="16">
        <f t="shared" si="199"/>
        <v>0</v>
      </c>
      <c r="R955" s="17">
        <f t="shared" si="200"/>
        <v>0</v>
      </c>
      <c r="S955" s="19">
        <f t="shared" si="201"/>
        <v>0</v>
      </c>
      <c r="T955" s="20">
        <f ca="1">IF(AND(S955=1,F954&gt;D954),[1]Assumptions!$B$19*(F954-D954),0)</f>
        <v>0</v>
      </c>
      <c r="U955" s="21">
        <f ca="1">OFFSET(Assumptions!$B$6,U$1-1,0)*$E955</f>
        <v>11870400.607238196</v>
      </c>
      <c r="V955" s="21">
        <f ca="1">OFFSET(Assumptions!$B$6,V$1-1,0)*$E955</f>
        <v>14838000.759047745</v>
      </c>
      <c r="W955" s="21">
        <f ca="1">OFFSET(Assumptions!$B$6,W$1-1,0)*$E955</f>
        <v>7419000.3795238724</v>
      </c>
      <c r="X955" s="21">
        <f ca="1">OFFSET(Assumptions!$B$6,X$1-1,0)*$E955</f>
        <v>0</v>
      </c>
      <c r="Y955" s="21">
        <f ca="1">OFFSET(Assumptions!$B$6,Y$1-1,0)*$E955</f>
        <v>0</v>
      </c>
      <c r="Z955" s="21">
        <f ca="1">OFFSET(Assumptions!$B$6,Z$1-1,0)*$E955</f>
        <v>29676001.51809549</v>
      </c>
      <c r="AA955" s="21">
        <f ca="1">OFFSET(Assumptions!$B$6,AA$1-1,0)*$E955</f>
        <v>29676001.51809549</v>
      </c>
      <c r="AB955" s="21">
        <f ca="1">OFFSET(Assumptions!$B$6,AB$1-1,0)*$E955</f>
        <v>54900602.808476649</v>
      </c>
      <c r="AC955" s="24">
        <f t="shared" si="204"/>
        <v>0</v>
      </c>
      <c r="AD955" s="24">
        <f t="shared" si="207"/>
        <v>0</v>
      </c>
      <c r="AE955" s="24">
        <f t="shared" si="207"/>
        <v>0</v>
      </c>
      <c r="AF955" s="24">
        <f t="shared" si="207"/>
        <v>0</v>
      </c>
      <c r="AG955" s="24">
        <f t="shared" si="206"/>
        <v>0</v>
      </c>
      <c r="AH955" s="24">
        <f t="shared" si="206"/>
        <v>0</v>
      </c>
      <c r="AI955" s="24">
        <f t="shared" si="206"/>
        <v>0</v>
      </c>
      <c r="AJ955" s="24">
        <f t="shared" si="202"/>
        <v>0</v>
      </c>
      <c r="AK955" s="26">
        <f t="shared" ca="1" si="203"/>
        <v>5.8818314449493592E-4</v>
      </c>
      <c r="AL955" s="34">
        <f t="shared" ca="1" si="205"/>
        <v>0.48347077468673127</v>
      </c>
    </row>
    <row r="956" spans="1:38" x14ac:dyDescent="0.25">
      <c r="A956" s="4">
        <f t="shared" si="194"/>
        <v>12</v>
      </c>
      <c r="B956" s="4">
        <f t="shared" si="195"/>
        <v>2015</v>
      </c>
      <c r="C956" s="9">
        <v>42348</v>
      </c>
      <c r="D956" s="12">
        <f ca="1">(1+Returns!E956)*D955</f>
        <v>143551326.30295792</v>
      </c>
      <c r="E956" s="12">
        <f t="shared" ca="1" si="196"/>
        <v>148471341.12322646</v>
      </c>
      <c r="F956" s="12">
        <f t="shared" ca="1" si="197"/>
        <v>148433701.57039204</v>
      </c>
      <c r="G956" s="14">
        <f ca="1">G955*(1+Returns!G956)+AC956</f>
        <v>11611672.223066345</v>
      </c>
      <c r="H956" s="14">
        <f ca="1">H955*(1+Returns!H956)+AD956</f>
        <v>14887089.070847156</v>
      </c>
      <c r="I956" s="14">
        <f ca="1">I955*(1+Returns!I956)+AE956</f>
        <v>7444996.5442156643</v>
      </c>
      <c r="J956" s="14">
        <f ca="1">J955*(1+Returns!J956)+AF956</f>
        <v>0</v>
      </c>
      <c r="K956" s="14">
        <f ca="1">K955*(1+Returns!K956)+AG956</f>
        <v>0</v>
      </c>
      <c r="L956" s="14">
        <f ca="1">L955*(1+Returns!L956)+AH956</f>
        <v>29773595.47458313</v>
      </c>
      <c r="M956" s="14">
        <f ca="1">M955*(1+Returns!M956)+AI956</f>
        <v>29776505.413664445</v>
      </c>
      <c r="N956" s="14">
        <f ca="1">N955*(1+Returns!N956)+AJ956-R956-T956</f>
        <v>54977482.396849714</v>
      </c>
      <c r="O956" s="17">
        <f ca="1">(Assumptions!$B$16 / 252)*F955</f>
        <v>4709.431030751548</v>
      </c>
      <c r="P956" s="17">
        <f t="shared" ca="1" si="198"/>
        <v>37639.552834427217</v>
      </c>
      <c r="Q956" s="16">
        <f t="shared" si="199"/>
        <v>0</v>
      </c>
      <c r="R956" s="17">
        <f t="shared" si="200"/>
        <v>0</v>
      </c>
      <c r="S956" s="19">
        <f t="shared" si="201"/>
        <v>0</v>
      </c>
      <c r="T956" s="20">
        <f ca="1">IF(AND(S956=1,F955&gt;D955),[1]Assumptions!$B$19*(F955-D955),0)</f>
        <v>0</v>
      </c>
      <c r="U956" s="21">
        <f ca="1">OFFSET(Assumptions!$B$6,U$1-1,0)*$E956</f>
        <v>11877707.289858118</v>
      </c>
      <c r="V956" s="21">
        <f ca="1">OFFSET(Assumptions!$B$6,V$1-1,0)*$E956</f>
        <v>14847134.112322647</v>
      </c>
      <c r="W956" s="21">
        <f ca="1">OFFSET(Assumptions!$B$6,W$1-1,0)*$E956</f>
        <v>7423567.0561613236</v>
      </c>
      <c r="X956" s="21">
        <f ca="1">OFFSET(Assumptions!$B$6,X$1-1,0)*$E956</f>
        <v>0</v>
      </c>
      <c r="Y956" s="21">
        <f ca="1">OFFSET(Assumptions!$B$6,Y$1-1,0)*$E956</f>
        <v>0</v>
      </c>
      <c r="Z956" s="21">
        <f ca="1">OFFSET(Assumptions!$B$6,Z$1-1,0)*$E956</f>
        <v>29694268.224645294</v>
      </c>
      <c r="AA956" s="21">
        <f ca="1">OFFSET(Assumptions!$B$6,AA$1-1,0)*$E956</f>
        <v>29694268.224645294</v>
      </c>
      <c r="AB956" s="21">
        <f ca="1">OFFSET(Assumptions!$B$6,AB$1-1,0)*$E956</f>
        <v>54934396.215593792</v>
      </c>
      <c r="AC956" s="24">
        <f t="shared" si="204"/>
        <v>0</v>
      </c>
      <c r="AD956" s="24">
        <f t="shared" si="207"/>
        <v>0</v>
      </c>
      <c r="AE956" s="24">
        <f t="shared" si="207"/>
        <v>0</v>
      </c>
      <c r="AF956" s="24">
        <f t="shared" si="207"/>
        <v>0</v>
      </c>
      <c r="AG956" s="24">
        <f t="shared" si="206"/>
        <v>0</v>
      </c>
      <c r="AH956" s="24">
        <f t="shared" si="206"/>
        <v>0</v>
      </c>
      <c r="AI956" s="24">
        <f t="shared" si="206"/>
        <v>0</v>
      </c>
      <c r="AJ956" s="24">
        <f t="shared" si="202"/>
        <v>0</v>
      </c>
      <c r="AK956" s="26">
        <f t="shared" ca="1" si="203"/>
        <v>5.8392860308664751E-4</v>
      </c>
      <c r="AL956" s="34">
        <f t="shared" ca="1" si="205"/>
        <v>0.48433701570391396</v>
      </c>
    </row>
    <row r="957" spans="1:38" x14ac:dyDescent="0.25">
      <c r="A957" s="4">
        <f t="shared" si="194"/>
        <v>12</v>
      </c>
      <c r="B957" s="4">
        <f t="shared" si="195"/>
        <v>2015</v>
      </c>
      <c r="C957" s="9">
        <v>42349</v>
      </c>
      <c r="D957" s="12">
        <f ca="1">(1+Returns!E957)*D956</f>
        <v>143626685.00721392</v>
      </c>
      <c r="E957" s="12">
        <f t="shared" ca="1" si="196"/>
        <v>148587930.34287149</v>
      </c>
      <c r="F957" s="12">
        <f t="shared" ca="1" si="197"/>
        <v>148545578.60903484</v>
      </c>
      <c r="G957" s="14">
        <f ca="1">G956*(1+Returns!G957)+AC957</f>
        <v>11654035.726069763</v>
      </c>
      <c r="H957" s="14">
        <f ca="1">H956*(1+Returns!H957)+AD957</f>
        <v>14895269.187425382</v>
      </c>
      <c r="I957" s="14">
        <f ca="1">I956*(1+Returns!I957)+AE957</f>
        <v>7449268.815312935</v>
      </c>
      <c r="J957" s="14">
        <f ca="1">J956*(1+Returns!J957)+AF957</f>
        <v>0</v>
      </c>
      <c r="K957" s="14">
        <f ca="1">K956*(1+Returns!K957)+AG957</f>
        <v>0</v>
      </c>
      <c r="L957" s="14">
        <f ca="1">L956*(1+Returns!L957)+AH957</f>
        <v>29789882.592649493</v>
      </c>
      <c r="M957" s="14">
        <f ca="1">M956*(1+Returns!M957)+AI957</f>
        <v>29793157.688066754</v>
      </c>
      <c r="N957" s="14">
        <f ca="1">N956*(1+Returns!N957)+AJ957-R957-T957</f>
        <v>55006316.333347157</v>
      </c>
      <c r="O957" s="17">
        <f ca="1">(Assumptions!$B$16 / 252)*F956</f>
        <v>4712.1810022346681</v>
      </c>
      <c r="P957" s="17">
        <f t="shared" ca="1" si="198"/>
        <v>42351.733836661886</v>
      </c>
      <c r="Q957" s="16">
        <f t="shared" si="199"/>
        <v>0</v>
      </c>
      <c r="R957" s="17">
        <f t="shared" si="200"/>
        <v>0</v>
      </c>
      <c r="S957" s="19">
        <f t="shared" si="201"/>
        <v>0</v>
      </c>
      <c r="T957" s="20">
        <f ca="1">IF(AND(S957=1,F956&gt;D956),[1]Assumptions!$B$19*(F956-D956),0)</f>
        <v>0</v>
      </c>
      <c r="U957" s="21">
        <f ca="1">OFFSET(Assumptions!$B$6,U$1-1,0)*$E957</f>
        <v>11887034.427429719</v>
      </c>
      <c r="V957" s="21">
        <f ca="1">OFFSET(Assumptions!$B$6,V$1-1,0)*$E957</f>
        <v>14858793.034287149</v>
      </c>
      <c r="W957" s="21">
        <f ca="1">OFFSET(Assumptions!$B$6,W$1-1,0)*$E957</f>
        <v>7429396.5171435745</v>
      </c>
      <c r="X957" s="21">
        <f ca="1">OFFSET(Assumptions!$B$6,X$1-1,0)*$E957</f>
        <v>0</v>
      </c>
      <c r="Y957" s="21">
        <f ca="1">OFFSET(Assumptions!$B$6,Y$1-1,0)*$E957</f>
        <v>0</v>
      </c>
      <c r="Z957" s="21">
        <f ca="1">OFFSET(Assumptions!$B$6,Z$1-1,0)*$E957</f>
        <v>29717586.068574298</v>
      </c>
      <c r="AA957" s="21">
        <f ca="1">OFFSET(Assumptions!$B$6,AA$1-1,0)*$E957</f>
        <v>29717586.068574298</v>
      </c>
      <c r="AB957" s="21">
        <f ca="1">OFFSET(Assumptions!$B$6,AB$1-1,0)*$E957</f>
        <v>54977534.226862453</v>
      </c>
      <c r="AC957" s="24">
        <f t="shared" si="204"/>
        <v>0</v>
      </c>
      <c r="AD957" s="24">
        <f t="shared" si="207"/>
        <v>0</v>
      </c>
      <c r="AE957" s="24">
        <f t="shared" si="207"/>
        <v>0</v>
      </c>
      <c r="AF957" s="24">
        <f t="shared" si="207"/>
        <v>0</v>
      </c>
      <c r="AG957" s="24">
        <f t="shared" si="206"/>
        <v>0</v>
      </c>
      <c r="AH957" s="24">
        <f t="shared" si="206"/>
        <v>0</v>
      </c>
      <c r="AI957" s="24">
        <f t="shared" si="206"/>
        <v>0</v>
      </c>
      <c r="AJ957" s="24">
        <f t="shared" si="202"/>
        <v>0</v>
      </c>
      <c r="AK957" s="26">
        <f t="shared" ca="1" si="203"/>
        <v>7.5371723172801275E-4</v>
      </c>
      <c r="AL957" s="34">
        <f t="shared" ca="1" si="205"/>
        <v>0.48545578609034168</v>
      </c>
    </row>
    <row r="958" spans="1:38" x14ac:dyDescent="0.25">
      <c r="A958" s="4">
        <f t="shared" si="194"/>
        <v>12</v>
      </c>
      <c r="B958" s="4">
        <f t="shared" si="195"/>
        <v>2015</v>
      </c>
      <c r="C958" s="9">
        <v>42352</v>
      </c>
      <c r="D958" s="12">
        <f ca="1">(1+Returns!E958)*D957</f>
        <v>143702083.27177531</v>
      </c>
      <c r="E958" s="12">
        <f t="shared" ca="1" si="196"/>
        <v>148783924.82129312</v>
      </c>
      <c r="F958" s="12">
        <f t="shared" ca="1" si="197"/>
        <v>148736857.35480219</v>
      </c>
      <c r="G958" s="14">
        <f ca="1">G957*(1+Returns!G958)+AC958</f>
        <v>11775764.196730105</v>
      </c>
      <c r="H958" s="14">
        <f ca="1">H957*(1+Returns!H958)+AD958</f>
        <v>14903453.79879147</v>
      </c>
      <c r="I958" s="14">
        <f ca="1">I957*(1+Returns!I958)+AE958</f>
        <v>7453543.538029924</v>
      </c>
      <c r="J958" s="14">
        <f ca="1">J957*(1+Returns!J958)+AF958</f>
        <v>0</v>
      </c>
      <c r="K958" s="14">
        <f ca="1">K957*(1+Returns!K958)+AG958</f>
        <v>0</v>
      </c>
      <c r="L958" s="14">
        <f ca="1">L957*(1+Returns!L958)+AH958</f>
        <v>29806178.620295323</v>
      </c>
      <c r="M958" s="14">
        <f ca="1">M957*(1+Returns!M958)+AI958</f>
        <v>29809819.275121402</v>
      </c>
      <c r="N958" s="14">
        <f ca="1">N957*(1+Returns!N958)+AJ958-R958-T958</f>
        <v>55035165.392324887</v>
      </c>
      <c r="O958" s="17">
        <f ca="1">(Assumptions!$B$16 / 252)*F957</f>
        <v>4715.7326542550736</v>
      </c>
      <c r="P958" s="17">
        <f t="shared" ca="1" si="198"/>
        <v>47067.466490916959</v>
      </c>
      <c r="Q958" s="16">
        <f t="shared" si="199"/>
        <v>0</v>
      </c>
      <c r="R958" s="17">
        <f t="shared" si="200"/>
        <v>0</v>
      </c>
      <c r="S958" s="19">
        <f t="shared" si="201"/>
        <v>0</v>
      </c>
      <c r="T958" s="20">
        <f ca="1">IF(AND(S958=1,F957&gt;D957),[1]Assumptions!$B$19*(F957-D957),0)</f>
        <v>0</v>
      </c>
      <c r="U958" s="21">
        <f ca="1">OFFSET(Assumptions!$B$6,U$1-1,0)*$E958</f>
        <v>11902713.98570345</v>
      </c>
      <c r="V958" s="21">
        <f ca="1">OFFSET(Assumptions!$B$6,V$1-1,0)*$E958</f>
        <v>14878392.482129313</v>
      </c>
      <c r="W958" s="21">
        <f ca="1">OFFSET(Assumptions!$B$6,W$1-1,0)*$E958</f>
        <v>7439196.2410646565</v>
      </c>
      <c r="X958" s="21">
        <f ca="1">OFFSET(Assumptions!$B$6,X$1-1,0)*$E958</f>
        <v>0</v>
      </c>
      <c r="Y958" s="21">
        <f ca="1">OFFSET(Assumptions!$B$6,Y$1-1,0)*$E958</f>
        <v>0</v>
      </c>
      <c r="Z958" s="21">
        <f ca="1">OFFSET(Assumptions!$B$6,Z$1-1,0)*$E958</f>
        <v>29756784.964258626</v>
      </c>
      <c r="AA958" s="21">
        <f ca="1">OFFSET(Assumptions!$B$6,AA$1-1,0)*$E958</f>
        <v>29756784.964258626</v>
      </c>
      <c r="AB958" s="21">
        <f ca="1">OFFSET(Assumptions!$B$6,AB$1-1,0)*$E958</f>
        <v>55050052.183878452</v>
      </c>
      <c r="AC958" s="24">
        <f t="shared" si="204"/>
        <v>0</v>
      </c>
      <c r="AD958" s="24">
        <f t="shared" si="207"/>
        <v>0</v>
      </c>
      <c r="AE958" s="24">
        <f t="shared" si="207"/>
        <v>0</v>
      </c>
      <c r="AF958" s="24">
        <f t="shared" si="207"/>
        <v>0</v>
      </c>
      <c r="AG958" s="24">
        <f t="shared" si="206"/>
        <v>0</v>
      </c>
      <c r="AH958" s="24">
        <f t="shared" si="206"/>
        <v>0</v>
      </c>
      <c r="AI958" s="24">
        <f t="shared" si="206"/>
        <v>0</v>
      </c>
      <c r="AJ958" s="24">
        <f t="shared" si="202"/>
        <v>0</v>
      </c>
      <c r="AK958" s="26">
        <f t="shared" ca="1" si="203"/>
        <v>1.2876771396259645E-3</v>
      </c>
      <c r="AL958" s="34">
        <f t="shared" ca="1" si="205"/>
        <v>0.48736857354801533</v>
      </c>
    </row>
    <row r="959" spans="1:38" x14ac:dyDescent="0.25">
      <c r="A959" s="4">
        <f t="shared" si="194"/>
        <v>12</v>
      </c>
      <c r="B959" s="4">
        <f t="shared" si="195"/>
        <v>2015</v>
      </c>
      <c r="C959" s="9">
        <v>42353</v>
      </c>
      <c r="D959" s="12">
        <f ca="1">(1+Returns!E959)*D958</f>
        <v>143777521.11740965</v>
      </c>
      <c r="E959" s="12">
        <f t="shared" ca="1" si="196"/>
        <v>148831130.49106491</v>
      </c>
      <c r="F959" s="12">
        <f t="shared" ca="1" si="197"/>
        <v>148779341.21957859</v>
      </c>
      <c r="G959" s="14">
        <f ca="1">G958*(1+Returns!G959)+AC959</f>
        <v>11748663.545731174</v>
      </c>
      <c r="H959" s="14">
        <f ca="1">H958*(1+Returns!H959)+AD959</f>
        <v>14911642.907415202</v>
      </c>
      <c r="I959" s="14">
        <f ca="1">I958*(1+Returns!I959)+AE959</f>
        <v>7457820.7137734797</v>
      </c>
      <c r="J959" s="14">
        <f ca="1">J958*(1+Returns!J959)+AF959</f>
        <v>0</v>
      </c>
      <c r="K959" s="14">
        <f ca="1">K958*(1+Returns!K959)+AG959</f>
        <v>0</v>
      </c>
      <c r="L959" s="14">
        <f ca="1">L958*(1+Returns!L959)+AH959</f>
        <v>29822483.562394451</v>
      </c>
      <c r="M959" s="14">
        <f ca="1">M958*(1+Returns!M959)+AI959</f>
        <v>29826490.180036414</v>
      </c>
      <c r="N959" s="14">
        <f ca="1">N958*(1+Returns!N959)+AJ959-R959-T959</f>
        <v>55064029.581714168</v>
      </c>
      <c r="O959" s="17">
        <f ca="1">(Assumptions!$B$16 / 252)*F958</f>
        <v>4721.8049953905456</v>
      </c>
      <c r="P959" s="17">
        <f t="shared" ca="1" si="198"/>
        <v>51789.271486307502</v>
      </c>
      <c r="Q959" s="16">
        <f t="shared" si="199"/>
        <v>0</v>
      </c>
      <c r="R959" s="17">
        <f t="shared" si="200"/>
        <v>0</v>
      </c>
      <c r="S959" s="19">
        <f t="shared" si="201"/>
        <v>0</v>
      </c>
      <c r="T959" s="20">
        <f ca="1">IF(AND(S959=1,F958&gt;D958),[1]Assumptions!$B$19*(F958-D958),0)</f>
        <v>0</v>
      </c>
      <c r="U959" s="21">
        <f ca="1">OFFSET(Assumptions!$B$6,U$1-1,0)*$E959</f>
        <v>11906490.439285193</v>
      </c>
      <c r="V959" s="21">
        <f ca="1">OFFSET(Assumptions!$B$6,V$1-1,0)*$E959</f>
        <v>14883113.049106492</v>
      </c>
      <c r="W959" s="21">
        <f ca="1">OFFSET(Assumptions!$B$6,W$1-1,0)*$E959</f>
        <v>7441556.5245532459</v>
      </c>
      <c r="X959" s="21">
        <f ca="1">OFFSET(Assumptions!$B$6,X$1-1,0)*$E959</f>
        <v>0</v>
      </c>
      <c r="Y959" s="21">
        <f ca="1">OFFSET(Assumptions!$B$6,Y$1-1,0)*$E959</f>
        <v>0</v>
      </c>
      <c r="Z959" s="21">
        <f ca="1">OFFSET(Assumptions!$B$6,Z$1-1,0)*$E959</f>
        <v>29766226.098212983</v>
      </c>
      <c r="AA959" s="21">
        <f ca="1">OFFSET(Assumptions!$B$6,AA$1-1,0)*$E959</f>
        <v>29766226.098212983</v>
      </c>
      <c r="AB959" s="21">
        <f ca="1">OFFSET(Assumptions!$B$6,AB$1-1,0)*$E959</f>
        <v>55067518.281694017</v>
      </c>
      <c r="AC959" s="24">
        <f t="shared" si="204"/>
        <v>0</v>
      </c>
      <c r="AD959" s="24">
        <f t="shared" si="207"/>
        <v>0</v>
      </c>
      <c r="AE959" s="24">
        <f t="shared" si="207"/>
        <v>0</v>
      </c>
      <c r="AF959" s="24">
        <f t="shared" si="207"/>
        <v>0</v>
      </c>
      <c r="AG959" s="24">
        <f t="shared" si="206"/>
        <v>0</v>
      </c>
      <c r="AH959" s="24">
        <f t="shared" si="206"/>
        <v>0</v>
      </c>
      <c r="AI959" s="24">
        <f t="shared" si="206"/>
        <v>0</v>
      </c>
      <c r="AJ959" s="24">
        <f t="shared" si="202"/>
        <v>0</v>
      </c>
      <c r="AK959" s="26">
        <f t="shared" ca="1" si="203"/>
        <v>2.8563105024503876E-4</v>
      </c>
      <c r="AL959" s="34">
        <f t="shared" ca="1" si="205"/>
        <v>0.48779341219577921</v>
      </c>
    </row>
    <row r="960" spans="1:38" x14ac:dyDescent="0.25">
      <c r="A960" s="4">
        <f t="shared" si="194"/>
        <v>12</v>
      </c>
      <c r="B960" s="4">
        <f t="shared" si="195"/>
        <v>2015</v>
      </c>
      <c r="C960" s="9">
        <v>42354</v>
      </c>
      <c r="D960" s="12">
        <f ca="1">(1+Returns!E960)*D959</f>
        <v>143852998.56489542</v>
      </c>
      <c r="E960" s="12">
        <f t="shared" ca="1" si="196"/>
        <v>148871599.21182483</v>
      </c>
      <c r="F960" s="12">
        <f t="shared" ca="1" si="197"/>
        <v>148815086.78664902</v>
      </c>
      <c r="G960" s="14">
        <f ca="1">G959*(1+Returns!G960)+AC960</f>
        <v>11714785.610809334</v>
      </c>
      <c r="H960" s="14">
        <f ca="1">H959*(1+Returns!H960)+AD960</f>
        <v>14919836.515767718</v>
      </c>
      <c r="I960" s="14">
        <f ca="1">I959*(1+Returns!I960)+AE960</f>
        <v>7462100.3439512579</v>
      </c>
      <c r="J960" s="14">
        <f ca="1">J959*(1+Returns!J960)+AF960</f>
        <v>0</v>
      </c>
      <c r="K960" s="14">
        <f ca="1">K959*(1+Returns!K960)+AG960</f>
        <v>0</v>
      </c>
      <c r="L960" s="14">
        <f ca="1">L959*(1+Returns!L960)+AH960</f>
        <v>29838797.423823368</v>
      </c>
      <c r="M960" s="14">
        <f ca="1">M959*(1+Returns!M960)+AI960</f>
        <v>29843170.408022732</v>
      </c>
      <c r="N960" s="14">
        <f ca="1">N959*(1+Returns!N960)+AJ960-R960-T960</f>
        <v>55092908.909450412</v>
      </c>
      <c r="O960" s="17">
        <f ca="1">(Assumptions!$B$16 / 252)*F959</f>
        <v>4723.1536895104309</v>
      </c>
      <c r="P960" s="17">
        <f t="shared" ca="1" si="198"/>
        <v>56512.425175817931</v>
      </c>
      <c r="Q960" s="16">
        <f t="shared" si="199"/>
        <v>0</v>
      </c>
      <c r="R960" s="17">
        <f t="shared" si="200"/>
        <v>0</v>
      </c>
      <c r="S960" s="19">
        <f t="shared" si="201"/>
        <v>0</v>
      </c>
      <c r="T960" s="20">
        <f ca="1">IF(AND(S960=1,F959&gt;D959),[1]Assumptions!$B$19*(F959-D959),0)</f>
        <v>0</v>
      </c>
      <c r="U960" s="21">
        <f ca="1">OFFSET(Assumptions!$B$6,U$1-1,0)*$E960</f>
        <v>11909727.936945988</v>
      </c>
      <c r="V960" s="21">
        <f ca="1">OFFSET(Assumptions!$B$6,V$1-1,0)*$E960</f>
        <v>14887159.921182483</v>
      </c>
      <c r="W960" s="21">
        <f ca="1">OFFSET(Assumptions!$B$6,W$1-1,0)*$E960</f>
        <v>7443579.9605912417</v>
      </c>
      <c r="X960" s="21">
        <f ca="1">OFFSET(Assumptions!$B$6,X$1-1,0)*$E960</f>
        <v>0</v>
      </c>
      <c r="Y960" s="21">
        <f ca="1">OFFSET(Assumptions!$B$6,Y$1-1,0)*$E960</f>
        <v>0</v>
      </c>
      <c r="Z960" s="21">
        <f ca="1">OFFSET(Assumptions!$B$6,Z$1-1,0)*$E960</f>
        <v>29774319.842364967</v>
      </c>
      <c r="AA960" s="21">
        <f ca="1">OFFSET(Assumptions!$B$6,AA$1-1,0)*$E960</f>
        <v>29774319.842364967</v>
      </c>
      <c r="AB960" s="21">
        <f ca="1">OFFSET(Assumptions!$B$6,AB$1-1,0)*$E960</f>
        <v>55082491.708375186</v>
      </c>
      <c r="AC960" s="24">
        <f t="shared" si="204"/>
        <v>0</v>
      </c>
      <c r="AD960" s="24">
        <f t="shared" si="207"/>
        <v>0</v>
      </c>
      <c r="AE960" s="24">
        <f t="shared" si="207"/>
        <v>0</v>
      </c>
      <c r="AF960" s="24">
        <f t="shared" si="207"/>
        <v>0</v>
      </c>
      <c r="AG960" s="24">
        <f t="shared" si="206"/>
        <v>0</v>
      </c>
      <c r="AH960" s="24">
        <f t="shared" si="206"/>
        <v>0</v>
      </c>
      <c r="AI960" s="24">
        <f t="shared" si="206"/>
        <v>0</v>
      </c>
      <c r="AJ960" s="24">
        <f t="shared" si="202"/>
        <v>0</v>
      </c>
      <c r="AK960" s="26">
        <f t="shared" ca="1" si="203"/>
        <v>2.4025894171475493E-4</v>
      </c>
      <c r="AL960" s="34">
        <f t="shared" ca="1" si="205"/>
        <v>0.48815086786648365</v>
      </c>
    </row>
    <row r="961" spans="1:38" x14ac:dyDescent="0.25">
      <c r="A961" s="4">
        <f t="shared" si="194"/>
        <v>12</v>
      </c>
      <c r="B961" s="4">
        <f t="shared" si="195"/>
        <v>2015</v>
      </c>
      <c r="C961" s="9">
        <v>42355</v>
      </c>
      <c r="D961" s="12">
        <f ca="1">(1+Returns!E961)*D960</f>
        <v>143928515.63502204</v>
      </c>
      <c r="E961" s="12">
        <f t="shared" ca="1" si="196"/>
        <v>148893344.43440509</v>
      </c>
      <c r="F961" s="12">
        <f t="shared" ca="1" si="197"/>
        <v>148832107.72075984</v>
      </c>
      <c r="G961" s="14">
        <f ca="1">G960*(1+Returns!G961)+AC961</f>
        <v>11662143.820883205</v>
      </c>
      <c r="H961" s="14">
        <f ca="1">H960*(1+Returns!H961)+AD961</f>
        <v>14928034.626321517</v>
      </c>
      <c r="I961" s="14">
        <f ca="1">I960*(1+Returns!I961)+AE961</f>
        <v>7466382.4299717229</v>
      </c>
      <c r="J961" s="14">
        <f ca="1">J960*(1+Returns!J961)+AF961</f>
        <v>0</v>
      </c>
      <c r="K961" s="14">
        <f ca="1">K960*(1+Returns!K961)+AG961</f>
        <v>0</v>
      </c>
      <c r="L961" s="14">
        <f ca="1">L960*(1+Returns!L961)+AH961</f>
        <v>29855120.209461235</v>
      </c>
      <c r="M961" s="14">
        <f ca="1">M960*(1+Returns!M961)+AI961</f>
        <v>29859859.96429421</v>
      </c>
      <c r="N961" s="14">
        <f ca="1">N960*(1+Returns!N961)+AJ961-R961-T961</f>
        <v>55121803.383473203</v>
      </c>
      <c r="O961" s="17">
        <f ca="1">(Assumptions!$B$16 / 252)*F960</f>
        <v>4724.288469417429</v>
      </c>
      <c r="P961" s="17">
        <f t="shared" ca="1" si="198"/>
        <v>61236.713645235359</v>
      </c>
      <c r="Q961" s="16">
        <f t="shared" si="199"/>
        <v>0</v>
      </c>
      <c r="R961" s="17">
        <f t="shared" si="200"/>
        <v>0</v>
      </c>
      <c r="S961" s="19">
        <f t="shared" si="201"/>
        <v>0</v>
      </c>
      <c r="T961" s="20">
        <f ca="1">IF(AND(S961=1,F960&gt;D960),[1]Assumptions!$B$19*(F960-D960),0)</f>
        <v>0</v>
      </c>
      <c r="U961" s="21">
        <f ca="1">OFFSET(Assumptions!$B$6,U$1-1,0)*$E961</f>
        <v>11911467.554752408</v>
      </c>
      <c r="V961" s="21">
        <f ca="1">OFFSET(Assumptions!$B$6,V$1-1,0)*$E961</f>
        <v>14889334.44344051</v>
      </c>
      <c r="W961" s="21">
        <f ca="1">OFFSET(Assumptions!$B$6,W$1-1,0)*$E961</f>
        <v>7444667.221720255</v>
      </c>
      <c r="X961" s="21">
        <f ca="1">OFFSET(Assumptions!$B$6,X$1-1,0)*$E961</f>
        <v>0</v>
      </c>
      <c r="Y961" s="21">
        <f ca="1">OFFSET(Assumptions!$B$6,Y$1-1,0)*$E961</f>
        <v>0</v>
      </c>
      <c r="Z961" s="21">
        <f ca="1">OFFSET(Assumptions!$B$6,Z$1-1,0)*$E961</f>
        <v>29778668.88688102</v>
      </c>
      <c r="AA961" s="21">
        <f ca="1">OFFSET(Assumptions!$B$6,AA$1-1,0)*$E961</f>
        <v>29778668.88688102</v>
      </c>
      <c r="AB961" s="21">
        <f ca="1">OFFSET(Assumptions!$B$6,AB$1-1,0)*$E961</f>
        <v>55090537.440729879</v>
      </c>
      <c r="AC961" s="24">
        <f t="shared" si="204"/>
        <v>0</v>
      </c>
      <c r="AD961" s="24">
        <f t="shared" si="207"/>
        <v>0</v>
      </c>
      <c r="AE961" s="24">
        <f t="shared" si="207"/>
        <v>0</v>
      </c>
      <c r="AF961" s="24">
        <f t="shared" si="207"/>
        <v>0</v>
      </c>
      <c r="AG961" s="24">
        <f t="shared" si="206"/>
        <v>0</v>
      </c>
      <c r="AH961" s="24">
        <f t="shared" si="206"/>
        <v>0</v>
      </c>
      <c r="AI961" s="24">
        <f t="shared" si="206"/>
        <v>0</v>
      </c>
      <c r="AJ961" s="24">
        <f t="shared" si="202"/>
        <v>0</v>
      </c>
      <c r="AK961" s="26">
        <f t="shared" ca="1" si="203"/>
        <v>1.1437640146816364E-4</v>
      </c>
      <c r="AL961" s="34">
        <f t="shared" ca="1" si="205"/>
        <v>0.48832107720759188</v>
      </c>
    </row>
    <row r="962" spans="1:38" x14ac:dyDescent="0.25">
      <c r="A962" s="4">
        <f t="shared" si="194"/>
        <v>12</v>
      </c>
      <c r="B962" s="4">
        <f t="shared" si="195"/>
        <v>2015</v>
      </c>
      <c r="C962" s="9">
        <v>42356</v>
      </c>
      <c r="D962" s="12">
        <f ca="1">(1+Returns!E962)*D961</f>
        <v>144004072.34858978</v>
      </c>
      <c r="E962" s="12">
        <f t="shared" ca="1" si="196"/>
        <v>148901746.34094262</v>
      </c>
      <c r="F962" s="12">
        <f t="shared" ca="1" si="197"/>
        <v>148835784.79848087</v>
      </c>
      <c r="G962" s="14">
        <f ca="1">G961*(1+Returns!G962)+AC962</f>
        <v>11596118.336164221</v>
      </c>
      <c r="H962" s="14">
        <f ca="1">H961*(1+Returns!H962)+AD962</f>
        <v>14936237.241550457</v>
      </c>
      <c r="I962" s="14">
        <f ca="1">I961*(1+Returns!I962)+AE962</f>
        <v>7470666.9732441474</v>
      </c>
      <c r="J962" s="14">
        <f ca="1">J961*(1+Returns!J962)+AF962</f>
        <v>0</v>
      </c>
      <c r="K962" s="14">
        <f ca="1">K961*(1+Returns!K962)+AG962</f>
        <v>0</v>
      </c>
      <c r="L962" s="14">
        <f ca="1">L961*(1+Returns!L962)+AH962</f>
        <v>29871451.92418988</v>
      </c>
      <c r="M962" s="14">
        <f ca="1">M961*(1+Returns!M962)+AI962</f>
        <v>29876558.854067616</v>
      </c>
      <c r="N962" s="14">
        <f ca="1">N961*(1+Returns!N962)+AJ962-R962-T962</f>
        <v>55150713.01172629</v>
      </c>
      <c r="O962" s="17">
        <f ca="1">(Assumptions!$B$16 / 252)*F961</f>
        <v>4724.8288165320582</v>
      </c>
      <c r="P962" s="17">
        <f t="shared" ca="1" si="198"/>
        <v>65961.542461767414</v>
      </c>
      <c r="Q962" s="16">
        <f t="shared" si="199"/>
        <v>0</v>
      </c>
      <c r="R962" s="17">
        <f t="shared" si="200"/>
        <v>0</v>
      </c>
      <c r="S962" s="19">
        <f t="shared" si="201"/>
        <v>0</v>
      </c>
      <c r="T962" s="20">
        <f ca="1">IF(AND(S962=1,F961&gt;D961),[1]Assumptions!$B$19*(F961-D961),0)</f>
        <v>0</v>
      </c>
      <c r="U962" s="21">
        <f ca="1">OFFSET(Assumptions!$B$6,U$1-1,0)*$E962</f>
        <v>11912139.707275409</v>
      </c>
      <c r="V962" s="21">
        <f ca="1">OFFSET(Assumptions!$B$6,V$1-1,0)*$E962</f>
        <v>14890174.634094262</v>
      </c>
      <c r="W962" s="21">
        <f ca="1">OFFSET(Assumptions!$B$6,W$1-1,0)*$E962</f>
        <v>7445087.3170471312</v>
      </c>
      <c r="X962" s="21">
        <f ca="1">OFFSET(Assumptions!$B$6,X$1-1,0)*$E962</f>
        <v>0</v>
      </c>
      <c r="Y962" s="21">
        <f ca="1">OFFSET(Assumptions!$B$6,Y$1-1,0)*$E962</f>
        <v>0</v>
      </c>
      <c r="Z962" s="21">
        <f ca="1">OFFSET(Assumptions!$B$6,Z$1-1,0)*$E962</f>
        <v>29780349.268188525</v>
      </c>
      <c r="AA962" s="21">
        <f ca="1">OFFSET(Assumptions!$B$6,AA$1-1,0)*$E962</f>
        <v>29780349.268188525</v>
      </c>
      <c r="AB962" s="21">
        <f ca="1">OFFSET(Assumptions!$B$6,AB$1-1,0)*$E962</f>
        <v>55093646.146148771</v>
      </c>
      <c r="AC962" s="24">
        <f t="shared" si="204"/>
        <v>0</v>
      </c>
      <c r="AD962" s="24">
        <f t="shared" si="207"/>
        <v>0</v>
      </c>
      <c r="AE962" s="24">
        <f t="shared" si="207"/>
        <v>0</v>
      </c>
      <c r="AF962" s="24">
        <f t="shared" si="207"/>
        <v>0</v>
      </c>
      <c r="AG962" s="24">
        <f t="shared" si="206"/>
        <v>0</v>
      </c>
      <c r="AH962" s="24">
        <f t="shared" si="206"/>
        <v>0</v>
      </c>
      <c r="AI962" s="24">
        <f t="shared" si="206"/>
        <v>0</v>
      </c>
      <c r="AJ962" s="24">
        <f t="shared" si="202"/>
        <v>0</v>
      </c>
      <c r="AK962" s="26">
        <f t="shared" ca="1" si="203"/>
        <v>2.4706212774505687E-5</v>
      </c>
      <c r="AL962" s="34">
        <f t="shared" ca="1" si="205"/>
        <v>0.48835784798480208</v>
      </c>
    </row>
    <row r="963" spans="1:38" x14ac:dyDescent="0.25">
      <c r="A963" s="4">
        <f t="shared" si="194"/>
        <v>12</v>
      </c>
      <c r="B963" s="4">
        <f t="shared" si="195"/>
        <v>2015</v>
      </c>
      <c r="C963" s="9">
        <v>42359</v>
      </c>
      <c r="D963" s="12">
        <f ca="1">(1+Returns!E963)*D962</f>
        <v>144079668.72640988</v>
      </c>
      <c r="E963" s="12">
        <f t="shared" ca="1" si="196"/>
        <v>149023350.70426121</v>
      </c>
      <c r="F963" s="12">
        <f t="shared" ca="1" si="197"/>
        <v>148952664.2162503</v>
      </c>
      <c r="G963" s="14">
        <f ca="1">G962*(1+Returns!G963)+AC963</f>
        <v>11643254.907538811</v>
      </c>
      <c r="H963" s="14">
        <f ca="1">H962*(1+Returns!H963)+AD963</f>
        <v>14944444.363929754</v>
      </c>
      <c r="I963" s="14">
        <f ca="1">I962*(1+Returns!I963)+AE963</f>
        <v>7474953.9751786105</v>
      </c>
      <c r="J963" s="14">
        <f ca="1">J962*(1+Returns!J963)+AF963</f>
        <v>0</v>
      </c>
      <c r="K963" s="14">
        <f ca="1">K962*(1+Returns!K963)+AG963</f>
        <v>0</v>
      </c>
      <c r="L963" s="14">
        <f ca="1">L962*(1+Returns!L963)+AH963</f>
        <v>29887792.57289381</v>
      </c>
      <c r="M963" s="14">
        <f ca="1">M962*(1+Returns!M963)+AI963</f>
        <v>29893267.082562637</v>
      </c>
      <c r="N963" s="14">
        <f ca="1">N962*(1+Returns!N963)+AJ963-R963-T963</f>
        <v>55179637.802157573</v>
      </c>
      <c r="O963" s="17">
        <f ca="1">(Assumptions!$B$16 / 252)*F962</f>
        <v>4724.945549158123</v>
      </c>
      <c r="P963" s="17">
        <f t="shared" ca="1" si="198"/>
        <v>70686.488010925532</v>
      </c>
      <c r="Q963" s="16">
        <f t="shared" si="199"/>
        <v>0</v>
      </c>
      <c r="R963" s="17">
        <f t="shared" si="200"/>
        <v>0</v>
      </c>
      <c r="S963" s="19">
        <f t="shared" si="201"/>
        <v>0</v>
      </c>
      <c r="T963" s="20">
        <f ca="1">IF(AND(S963=1,F962&gt;D962),[1]Assumptions!$B$19*(F962-D962),0)</f>
        <v>0</v>
      </c>
      <c r="U963" s="21">
        <f ca="1">OFFSET(Assumptions!$B$6,U$1-1,0)*$E963</f>
        <v>11921868.056340897</v>
      </c>
      <c r="V963" s="21">
        <f ca="1">OFFSET(Assumptions!$B$6,V$1-1,0)*$E963</f>
        <v>14902335.070426121</v>
      </c>
      <c r="W963" s="21">
        <f ca="1">OFFSET(Assumptions!$B$6,W$1-1,0)*$E963</f>
        <v>7451167.5352130607</v>
      </c>
      <c r="X963" s="21">
        <f ca="1">OFFSET(Assumptions!$B$6,X$1-1,0)*$E963</f>
        <v>0</v>
      </c>
      <c r="Y963" s="21">
        <f ca="1">OFFSET(Assumptions!$B$6,Y$1-1,0)*$E963</f>
        <v>0</v>
      </c>
      <c r="Z963" s="21">
        <f ca="1">OFFSET(Assumptions!$B$6,Z$1-1,0)*$E963</f>
        <v>29804670.140852243</v>
      </c>
      <c r="AA963" s="21">
        <f ca="1">OFFSET(Assumptions!$B$6,AA$1-1,0)*$E963</f>
        <v>29804670.140852243</v>
      </c>
      <c r="AB963" s="21">
        <f ca="1">OFFSET(Assumptions!$B$6,AB$1-1,0)*$E963</f>
        <v>55138639.760576651</v>
      </c>
      <c r="AC963" s="24">
        <f t="shared" si="204"/>
        <v>0</v>
      </c>
      <c r="AD963" s="24">
        <f t="shared" si="207"/>
        <v>0</v>
      </c>
      <c r="AE963" s="24">
        <f t="shared" si="207"/>
        <v>0</v>
      </c>
      <c r="AF963" s="24">
        <f t="shared" si="207"/>
        <v>0</v>
      </c>
      <c r="AG963" s="24">
        <f t="shared" si="206"/>
        <v>0</v>
      </c>
      <c r="AH963" s="24">
        <f t="shared" si="206"/>
        <v>0</v>
      </c>
      <c r="AI963" s="24">
        <f t="shared" si="206"/>
        <v>0</v>
      </c>
      <c r="AJ963" s="24">
        <f t="shared" si="202"/>
        <v>0</v>
      </c>
      <c r="AK963" s="26">
        <f t="shared" ca="1" si="203"/>
        <v>7.8529110406933E-4</v>
      </c>
      <c r="AL963" s="34">
        <f t="shared" ca="1" si="205"/>
        <v>0.48952664216249642</v>
      </c>
    </row>
    <row r="964" spans="1:38" x14ac:dyDescent="0.25">
      <c r="A964" s="4">
        <f t="shared" ref="A964:A1031" si="208">MONTH(C964)</f>
        <v>12</v>
      </c>
      <c r="B964" s="4">
        <f t="shared" ref="B964:B1027" si="209">YEAR(C964)</f>
        <v>2015</v>
      </c>
      <c r="C964" s="9">
        <v>42360</v>
      </c>
      <c r="D964" s="12">
        <f ca="1">(1+Returns!E964)*D963</f>
        <v>144155304.78930449</v>
      </c>
      <c r="E964" s="12">
        <f t="shared" ref="E964:E1031" ca="1" si="210">SUM(G964:N964)</f>
        <v>149198843.33699679</v>
      </c>
      <c r="F964" s="12">
        <f t="shared" ref="F964:F1027" ca="1" si="211">E964-P964</f>
        <v>149123428.19297901</v>
      </c>
      <c r="G964" s="14">
        <f ca="1">G963*(1+Returns!G964)+AC964</f>
        <v>11744239.325693589</v>
      </c>
      <c r="H964" s="14">
        <f ca="1">H963*(1+Returns!H964)+AD964</f>
        <v>14952655.995935984</v>
      </c>
      <c r="I964" s="14">
        <f ca="1">I963*(1+Returns!I964)+AE964</f>
        <v>7479243.4371860037</v>
      </c>
      <c r="J964" s="14">
        <f ca="1">J963*(1+Returns!J964)+AF964</f>
        <v>0</v>
      </c>
      <c r="K964" s="14">
        <f ca="1">K963*(1+Returns!K964)+AG964</f>
        <v>0</v>
      </c>
      <c r="L964" s="14">
        <f ca="1">L963*(1+Returns!L964)+AH964</f>
        <v>29904142.160460193</v>
      </c>
      <c r="M964" s="14">
        <f ca="1">M963*(1+Returns!M964)+AI964</f>
        <v>29909984.655001879</v>
      </c>
      <c r="N964" s="14">
        <f ca="1">N963*(1+Returns!N964)+AJ964-R964-T964</f>
        <v>55208577.762719139</v>
      </c>
      <c r="O964" s="17">
        <f ca="1">(Assumptions!$B$16 / 252)*F963</f>
        <v>4728.6560068650888</v>
      </c>
      <c r="P964" s="17">
        <f t="shared" ca="1" si="198"/>
        <v>75415.144017790619</v>
      </c>
      <c r="Q964" s="16">
        <f t="shared" si="199"/>
        <v>0</v>
      </c>
      <c r="R964" s="17">
        <f t="shared" si="200"/>
        <v>0</v>
      </c>
      <c r="S964" s="19">
        <f t="shared" si="201"/>
        <v>0</v>
      </c>
      <c r="T964" s="20">
        <f ca="1">IF(AND(S964=1,F963&gt;D963),[1]Assumptions!$B$19*(F963-D963),0)</f>
        <v>0</v>
      </c>
      <c r="U964" s="21">
        <f ca="1">OFFSET(Assumptions!$B$6,U$1-1,0)*$E964</f>
        <v>11935907.466959743</v>
      </c>
      <c r="V964" s="21">
        <f ca="1">OFFSET(Assumptions!$B$6,V$1-1,0)*$E964</f>
        <v>14919884.333699681</v>
      </c>
      <c r="W964" s="21">
        <f ca="1">OFFSET(Assumptions!$B$6,W$1-1,0)*$E964</f>
        <v>7459942.1668498404</v>
      </c>
      <c r="X964" s="21">
        <f ca="1">OFFSET(Assumptions!$B$6,X$1-1,0)*$E964</f>
        <v>0</v>
      </c>
      <c r="Y964" s="21">
        <f ca="1">OFFSET(Assumptions!$B$6,Y$1-1,0)*$E964</f>
        <v>0</v>
      </c>
      <c r="Z964" s="21">
        <f ca="1">OFFSET(Assumptions!$B$6,Z$1-1,0)*$E964</f>
        <v>29839768.667399362</v>
      </c>
      <c r="AA964" s="21">
        <f ca="1">OFFSET(Assumptions!$B$6,AA$1-1,0)*$E964</f>
        <v>29839768.667399362</v>
      </c>
      <c r="AB964" s="21">
        <f ca="1">OFFSET(Assumptions!$B$6,AB$1-1,0)*$E964</f>
        <v>55203572.034688815</v>
      </c>
      <c r="AC964" s="24">
        <f t="shared" si="204"/>
        <v>0</v>
      </c>
      <c r="AD964" s="24">
        <f t="shared" si="207"/>
        <v>0</v>
      </c>
      <c r="AE964" s="24">
        <f t="shared" si="207"/>
        <v>0</v>
      </c>
      <c r="AF964" s="24">
        <f t="shared" si="207"/>
        <v>0</v>
      </c>
      <c r="AG964" s="24">
        <f t="shared" si="206"/>
        <v>0</v>
      </c>
      <c r="AH964" s="24">
        <f t="shared" si="206"/>
        <v>0</v>
      </c>
      <c r="AI964" s="24">
        <f t="shared" si="206"/>
        <v>0</v>
      </c>
      <c r="AJ964" s="24">
        <f t="shared" si="202"/>
        <v>0</v>
      </c>
      <c r="AK964" s="26">
        <f t="shared" ca="1" si="203"/>
        <v>1.1464311674262984E-3</v>
      </c>
      <c r="AL964" s="34">
        <f t="shared" ca="1" si="205"/>
        <v>0.49123428192978325</v>
      </c>
    </row>
    <row r="965" spans="1:38" x14ac:dyDescent="0.25">
      <c r="A965" s="4">
        <f t="shared" si="208"/>
        <v>12</v>
      </c>
      <c r="B965" s="4">
        <f t="shared" si="209"/>
        <v>2015</v>
      </c>
      <c r="C965" s="9">
        <v>42361</v>
      </c>
      <c r="D965" s="12">
        <f ca="1">(1+Returns!E965)*D964</f>
        <v>144230980.55810666</v>
      </c>
      <c r="E965" s="12">
        <f t="shared" ca="1" si="210"/>
        <v>149271382.3091166</v>
      </c>
      <c r="F965" s="12">
        <f t="shared" ca="1" si="211"/>
        <v>149191233.08801332</v>
      </c>
      <c r="G965" s="14">
        <f ca="1">G964*(1+Returns!G965)+AC965</f>
        <v>11742229.638634522</v>
      </c>
      <c r="H965" s="14">
        <f ca="1">H964*(1+Returns!H965)+AD965</f>
        <v>14960872.140047086</v>
      </c>
      <c r="I965" s="14">
        <f ca="1">I964*(1+Returns!I965)+AE965</f>
        <v>7483535.3606780255</v>
      </c>
      <c r="J965" s="14">
        <f ca="1">J964*(1+Returns!J965)+AF965</f>
        <v>0</v>
      </c>
      <c r="K965" s="14">
        <f ca="1">K964*(1+Returns!K965)+AG965</f>
        <v>0</v>
      </c>
      <c r="L965" s="14">
        <f ca="1">L964*(1+Returns!L965)+AH965</f>
        <v>29920500.691778876</v>
      </c>
      <c r="M965" s="14">
        <f ca="1">M964*(1+Returns!M965)+AI965</f>
        <v>29926711.576610867</v>
      </c>
      <c r="N965" s="14">
        <f ca="1">N964*(1+Returns!N965)+AJ965-R965-T965</f>
        <v>55237532.90136724</v>
      </c>
      <c r="O965" s="17">
        <f ca="1">(Assumptions!$B$16 / 252)*F964</f>
        <v>4734.0770854913972</v>
      </c>
      <c r="P965" s="17">
        <f t="shared" ref="P965:P1028" ca="1" si="212">P964+O965-IF(Q965=1,P964,0)</f>
        <v>80149.22110328202</v>
      </c>
      <c r="Q965" s="16">
        <f t="shared" ref="Q965:Q1031" si="213">IF(DAY(C965)&lt;DAY(C964),1,0)</f>
        <v>0</v>
      </c>
      <c r="R965" s="17">
        <f t="shared" ref="R965:R1028" si="214">IF(Q965=1,P964,0)</f>
        <v>0</v>
      </c>
      <c r="S965" s="19">
        <f t="shared" ref="S965:S1031" si="215">IF(AND(DAY(C965)&lt;DAY(C964),OR(MONTH(C965)=7,MONTH(C965)=1)),1,0)</f>
        <v>0</v>
      </c>
      <c r="T965" s="20">
        <f ca="1">IF(AND(S965=1,F964&gt;D964),[1]Assumptions!$B$19*(F964-D964),0)</f>
        <v>0</v>
      </c>
      <c r="U965" s="21">
        <f ca="1">OFFSET(Assumptions!$B$6,U$1-1,0)*$E965</f>
        <v>11941710.584729329</v>
      </c>
      <c r="V965" s="21">
        <f ca="1">OFFSET(Assumptions!$B$6,V$1-1,0)*$E965</f>
        <v>14927138.230911661</v>
      </c>
      <c r="W965" s="21">
        <f ca="1">OFFSET(Assumptions!$B$6,W$1-1,0)*$E965</f>
        <v>7463569.1154558305</v>
      </c>
      <c r="X965" s="21">
        <f ca="1">OFFSET(Assumptions!$B$6,X$1-1,0)*$E965</f>
        <v>0</v>
      </c>
      <c r="Y965" s="21">
        <f ca="1">OFFSET(Assumptions!$B$6,Y$1-1,0)*$E965</f>
        <v>0</v>
      </c>
      <c r="Z965" s="21">
        <f ca="1">OFFSET(Assumptions!$B$6,Z$1-1,0)*$E965</f>
        <v>29854276.461823322</v>
      </c>
      <c r="AA965" s="21">
        <f ca="1">OFFSET(Assumptions!$B$6,AA$1-1,0)*$E965</f>
        <v>29854276.461823322</v>
      </c>
      <c r="AB965" s="21">
        <f ca="1">OFFSET(Assumptions!$B$6,AB$1-1,0)*$E965</f>
        <v>55230411.454373144</v>
      </c>
      <c r="AC965" s="24">
        <f t="shared" si="204"/>
        <v>0</v>
      </c>
      <c r="AD965" s="24">
        <f t="shared" si="207"/>
        <v>0</v>
      </c>
      <c r="AE965" s="24">
        <f t="shared" si="207"/>
        <v>0</v>
      </c>
      <c r="AF965" s="24">
        <f t="shared" si="207"/>
        <v>0</v>
      </c>
      <c r="AG965" s="24">
        <f t="shared" si="206"/>
        <v>0</v>
      </c>
      <c r="AH965" s="24">
        <f t="shared" si="206"/>
        <v>0</v>
      </c>
      <c r="AI965" s="24">
        <f t="shared" si="206"/>
        <v>0</v>
      </c>
      <c r="AJ965" s="24">
        <f t="shared" ref="AJ965:AJ1028" si="216">-SUM(AC965:AI965)</f>
        <v>0</v>
      </c>
      <c r="AK965" s="26">
        <f t="shared" ref="AK965:AK1031" ca="1" si="217">F965/F964-1</f>
        <v>4.5468975503015763E-4</v>
      </c>
      <c r="AL965" s="34">
        <f t="shared" ca="1" si="205"/>
        <v>0.49191233088012654</v>
      </c>
    </row>
    <row r="966" spans="1:38" x14ac:dyDescent="0.25">
      <c r="A966" s="4">
        <f t="shared" si="208"/>
        <v>12</v>
      </c>
      <c r="B966" s="4">
        <f t="shared" si="209"/>
        <v>2015</v>
      </c>
      <c r="C966" s="9">
        <v>42362</v>
      </c>
      <c r="D966" s="12">
        <f ca="1">(1+Returns!E966)*D965</f>
        <v>144306696.05366042</v>
      </c>
      <c r="E966" s="12">
        <f t="shared" ca="1" si="210"/>
        <v>149344107.29310194</v>
      </c>
      <c r="F966" s="12">
        <f t="shared" ca="1" si="211"/>
        <v>149259221.8423768</v>
      </c>
      <c r="G966" s="14">
        <f ca="1">G965*(1+Returns!G966)+AC966</f>
        <v>11740365.496869689</v>
      </c>
      <c r="H966" s="14">
        <f ca="1">H965*(1+Returns!H966)+AD966</f>
        <v>14969092.798742358</v>
      </c>
      <c r="I966" s="14">
        <f ca="1">I965*(1+Returns!I966)+AE966</f>
        <v>7487829.7470671861</v>
      </c>
      <c r="J966" s="14">
        <f ca="1">J965*(1+Returns!J966)+AF966</f>
        <v>0</v>
      </c>
      <c r="K966" s="14">
        <f ca="1">K965*(1+Returns!K966)+AG966</f>
        <v>0</v>
      </c>
      <c r="L966" s="14">
        <f ca="1">L965*(1+Returns!L966)+AH966</f>
        <v>29936868.17174238</v>
      </c>
      <c r="M966" s="14">
        <f ca="1">M965*(1+Returns!M966)+AI966</f>
        <v>29943447.85261805</v>
      </c>
      <c r="N966" s="14">
        <f ca="1">N965*(1+Returns!N966)+AJ966-R966-T966</f>
        <v>55266503.22606229</v>
      </c>
      <c r="O966" s="17">
        <f ca="1">(Assumptions!$B$16 / 252)*F965</f>
        <v>4736.2296218416923</v>
      </c>
      <c r="P966" s="17">
        <f t="shared" ca="1" si="212"/>
        <v>84885.450725123708</v>
      </c>
      <c r="Q966" s="16">
        <f t="shared" si="213"/>
        <v>0</v>
      </c>
      <c r="R966" s="17">
        <f t="shared" si="214"/>
        <v>0</v>
      </c>
      <c r="S966" s="19">
        <f t="shared" si="215"/>
        <v>0</v>
      </c>
      <c r="T966" s="20">
        <f ca="1">IF(AND(S966=1,F965&gt;D965),[1]Assumptions!$B$19*(F965-D965),0)</f>
        <v>0</v>
      </c>
      <c r="U966" s="21">
        <f ca="1">OFFSET(Assumptions!$B$6,U$1-1,0)*$E966</f>
        <v>11947528.583448155</v>
      </c>
      <c r="V966" s="21">
        <f ca="1">OFFSET(Assumptions!$B$6,V$1-1,0)*$E966</f>
        <v>14934410.729310194</v>
      </c>
      <c r="W966" s="21">
        <f ca="1">OFFSET(Assumptions!$B$6,W$1-1,0)*$E966</f>
        <v>7467205.364655097</v>
      </c>
      <c r="X966" s="21">
        <f ca="1">OFFSET(Assumptions!$B$6,X$1-1,0)*$E966</f>
        <v>0</v>
      </c>
      <c r="Y966" s="21">
        <f ca="1">OFFSET(Assumptions!$B$6,Y$1-1,0)*$E966</f>
        <v>0</v>
      </c>
      <c r="Z966" s="21">
        <f ca="1">OFFSET(Assumptions!$B$6,Z$1-1,0)*$E966</f>
        <v>29868821.458620388</v>
      </c>
      <c r="AA966" s="21">
        <f ca="1">OFFSET(Assumptions!$B$6,AA$1-1,0)*$E966</f>
        <v>29868821.458620388</v>
      </c>
      <c r="AB966" s="21">
        <f ca="1">OFFSET(Assumptions!$B$6,AB$1-1,0)*$E966</f>
        <v>55257319.698447719</v>
      </c>
      <c r="AC966" s="24">
        <f t="shared" ref="AC966:AC1031" si="218">IF(Q966=1,U965-G965,0)</f>
        <v>0</v>
      </c>
      <c r="AD966" s="24">
        <f t="shared" si="207"/>
        <v>0</v>
      </c>
      <c r="AE966" s="24">
        <f t="shared" si="207"/>
        <v>0</v>
      </c>
      <c r="AF966" s="24">
        <f t="shared" si="207"/>
        <v>0</v>
      </c>
      <c r="AG966" s="24">
        <f t="shared" si="206"/>
        <v>0</v>
      </c>
      <c r="AH966" s="24">
        <f t="shared" si="206"/>
        <v>0</v>
      </c>
      <c r="AI966" s="24">
        <f t="shared" si="206"/>
        <v>0</v>
      </c>
      <c r="AJ966" s="24">
        <f t="shared" si="216"/>
        <v>0</v>
      </c>
      <c r="AK966" s="26">
        <f t="shared" ca="1" si="217"/>
        <v>4.5571547976530624E-4</v>
      </c>
      <c r="AL966" s="34">
        <f t="shared" ref="AL966:AL1029" ca="1" si="219">(1+AK966)*(1+AL965)-1</f>
        <v>0.49259221842376144</v>
      </c>
    </row>
    <row r="967" spans="1:38" x14ac:dyDescent="0.25">
      <c r="A967" s="4">
        <f t="shared" si="208"/>
        <v>12</v>
      </c>
      <c r="B967" s="4">
        <f t="shared" si="209"/>
        <v>2015</v>
      </c>
      <c r="C967" s="9">
        <v>42366</v>
      </c>
      <c r="D967" s="12">
        <f ca="1">(1+Returns!E967)*D966</f>
        <v>144382451.29682073</v>
      </c>
      <c r="E967" s="12">
        <f t="shared" ca="1" si="210"/>
        <v>149490729.44275549</v>
      </c>
      <c r="F967" s="12">
        <f t="shared" ca="1" si="211"/>
        <v>149401105.60403538</v>
      </c>
      <c r="G967" s="14">
        <f ca="1">G966*(1+Returns!G967)+AC967</f>
        <v>11812358.032216612</v>
      </c>
      <c r="H967" s="14">
        <f ca="1">H966*(1+Returns!H967)+AD967</f>
        <v>14977317.974502459</v>
      </c>
      <c r="I967" s="14">
        <f ca="1">I966*(1+Returns!I967)+AE967</f>
        <v>7492126.5977668054</v>
      </c>
      <c r="J967" s="14">
        <f ca="1">J966*(1+Returns!J967)+AF967</f>
        <v>0</v>
      </c>
      <c r="K967" s="14">
        <f ca="1">K966*(1+Returns!K967)+AG967</f>
        <v>0</v>
      </c>
      <c r="L967" s="14">
        <f ca="1">L966*(1+Returns!L967)+AH967</f>
        <v>29953244.605245903</v>
      </c>
      <c r="M967" s="14">
        <f ca="1">M966*(1+Returns!M967)+AI967</f>
        <v>29960193.488254804</v>
      </c>
      <c r="N967" s="14">
        <f ca="1">N966*(1+Returns!N967)+AJ967-R967-T967</f>
        <v>55295488.744768895</v>
      </c>
      <c r="O967" s="17">
        <f ca="1">(Assumptions!$B$16 / 252)*F966</f>
        <v>4738.3879949960883</v>
      </c>
      <c r="P967" s="17">
        <f t="shared" ca="1" si="212"/>
        <v>89623.838720119791</v>
      </c>
      <c r="Q967" s="16">
        <f t="shared" si="213"/>
        <v>0</v>
      </c>
      <c r="R967" s="17">
        <f t="shared" si="214"/>
        <v>0</v>
      </c>
      <c r="S967" s="19">
        <f t="shared" si="215"/>
        <v>0</v>
      </c>
      <c r="T967" s="20">
        <f ca="1">IF(AND(S967=1,F966&gt;D966),[1]Assumptions!$B$19*(F966-D966),0)</f>
        <v>0</v>
      </c>
      <c r="U967" s="21">
        <f ca="1">OFFSET(Assumptions!$B$6,U$1-1,0)*$E967</f>
        <v>11959258.355420439</v>
      </c>
      <c r="V967" s="21">
        <f ca="1">OFFSET(Assumptions!$B$6,V$1-1,0)*$E967</f>
        <v>14949072.944275551</v>
      </c>
      <c r="W967" s="21">
        <f ca="1">OFFSET(Assumptions!$B$6,W$1-1,0)*$E967</f>
        <v>7474536.4721377753</v>
      </c>
      <c r="X967" s="21">
        <f ca="1">OFFSET(Assumptions!$B$6,X$1-1,0)*$E967</f>
        <v>0</v>
      </c>
      <c r="Y967" s="21">
        <f ca="1">OFFSET(Assumptions!$B$6,Y$1-1,0)*$E967</f>
        <v>0</v>
      </c>
      <c r="Z967" s="21">
        <f ca="1">OFFSET(Assumptions!$B$6,Z$1-1,0)*$E967</f>
        <v>29898145.888551101</v>
      </c>
      <c r="AA967" s="21">
        <f ca="1">OFFSET(Assumptions!$B$6,AA$1-1,0)*$E967</f>
        <v>29898145.888551101</v>
      </c>
      <c r="AB967" s="21">
        <f ca="1">OFFSET(Assumptions!$B$6,AB$1-1,0)*$E967</f>
        <v>55311569.893819533</v>
      </c>
      <c r="AC967" s="24">
        <f t="shared" si="218"/>
        <v>0</v>
      </c>
      <c r="AD967" s="24">
        <f t="shared" si="207"/>
        <v>0</v>
      </c>
      <c r="AE967" s="24">
        <f t="shared" si="207"/>
        <v>0</v>
      </c>
      <c r="AF967" s="24">
        <f t="shared" si="207"/>
        <v>0</v>
      </c>
      <c r="AG967" s="24">
        <f t="shared" si="206"/>
        <v>0</v>
      </c>
      <c r="AH967" s="24">
        <f t="shared" si="206"/>
        <v>0</v>
      </c>
      <c r="AI967" s="24">
        <f t="shared" si="206"/>
        <v>0</v>
      </c>
      <c r="AJ967" s="24">
        <f t="shared" si="216"/>
        <v>0</v>
      </c>
      <c r="AK967" s="26">
        <f t="shared" ca="1" si="217"/>
        <v>9.5058623452026758E-4</v>
      </c>
      <c r="AL967" s="34">
        <f t="shared" ca="1" si="219"/>
        <v>0.49401105604034723</v>
      </c>
    </row>
    <row r="968" spans="1:38" x14ac:dyDescent="0.25">
      <c r="A968" s="4">
        <f t="shared" si="208"/>
        <v>12</v>
      </c>
      <c r="B968" s="4">
        <f t="shared" si="209"/>
        <v>2015</v>
      </c>
      <c r="C968" s="9">
        <v>42367</v>
      </c>
      <c r="D968" s="12">
        <f ca="1">(1+Returns!E968)*D967</f>
        <v>144458246.3084535</v>
      </c>
      <c r="E968" s="12">
        <f t="shared" ca="1" si="210"/>
        <v>149338896.96300951</v>
      </c>
      <c r="F968" s="12">
        <f t="shared" ca="1" si="211"/>
        <v>149244530.23204798</v>
      </c>
      <c r="G968" s="14">
        <f ca="1">G967*(1+Returns!G968)+AC968</f>
        <v>11585855.4276105</v>
      </c>
      <c r="H968" s="14">
        <f ca="1">H967*(1+Returns!H968)+AD968</f>
        <v>14985547.669809416</v>
      </c>
      <c r="I968" s="14">
        <f ca="1">I967*(1+Returns!I968)+AE968</f>
        <v>7496425.9141910151</v>
      </c>
      <c r="J968" s="14">
        <f ca="1">J967*(1+Returns!J968)+AF968</f>
        <v>0</v>
      </c>
      <c r="K968" s="14">
        <f ca="1">K967*(1+Returns!K968)+AG968</f>
        <v>0</v>
      </c>
      <c r="L968" s="14">
        <f ca="1">L967*(1+Returns!L968)+AH968</f>
        <v>29969629.997187324</v>
      </c>
      <c r="M968" s="14">
        <f ca="1">M967*(1+Returns!M968)+AI968</f>
        <v>29976948.488755427</v>
      </c>
      <c r="N968" s="14">
        <f ca="1">N967*(1+Returns!N968)+AJ968-R968-T968</f>
        <v>55324489.465455823</v>
      </c>
      <c r="O968" s="17">
        <f ca="1">(Assumptions!$B$16 / 252)*F967</f>
        <v>4742.8922413979481</v>
      </c>
      <c r="P968" s="17">
        <f t="shared" ca="1" si="212"/>
        <v>94366.730961517736</v>
      </c>
      <c r="Q968" s="16">
        <f t="shared" si="213"/>
        <v>0</v>
      </c>
      <c r="R968" s="17">
        <f t="shared" si="214"/>
        <v>0</v>
      </c>
      <c r="S968" s="19">
        <f t="shared" si="215"/>
        <v>0</v>
      </c>
      <c r="T968" s="20">
        <f ca="1">IF(AND(S968=1,F967&gt;D967),[1]Assumptions!$B$19*(F967-D967),0)</f>
        <v>0</v>
      </c>
      <c r="U968" s="21">
        <f ca="1">OFFSET(Assumptions!$B$6,U$1-1,0)*$E968</f>
        <v>11947111.757040761</v>
      </c>
      <c r="V968" s="21">
        <f ca="1">OFFSET(Assumptions!$B$6,V$1-1,0)*$E968</f>
        <v>14933889.696300952</v>
      </c>
      <c r="W968" s="21">
        <f ca="1">OFFSET(Assumptions!$B$6,W$1-1,0)*$E968</f>
        <v>7466944.8481504759</v>
      </c>
      <c r="X968" s="21">
        <f ca="1">OFFSET(Assumptions!$B$6,X$1-1,0)*$E968</f>
        <v>0</v>
      </c>
      <c r="Y968" s="21">
        <f ca="1">OFFSET(Assumptions!$B$6,Y$1-1,0)*$E968</f>
        <v>0</v>
      </c>
      <c r="Z968" s="21">
        <f ca="1">OFFSET(Assumptions!$B$6,Z$1-1,0)*$E968</f>
        <v>29867779.392601904</v>
      </c>
      <c r="AA968" s="21">
        <f ca="1">OFFSET(Assumptions!$B$6,AA$1-1,0)*$E968</f>
        <v>29867779.392601904</v>
      </c>
      <c r="AB968" s="21">
        <f ca="1">OFFSET(Assumptions!$B$6,AB$1-1,0)*$E968</f>
        <v>55255391.876313515</v>
      </c>
      <c r="AC968" s="24">
        <f t="shared" si="218"/>
        <v>0</v>
      </c>
      <c r="AD968" s="24">
        <f t="shared" si="207"/>
        <v>0</v>
      </c>
      <c r="AE968" s="24">
        <f t="shared" si="207"/>
        <v>0</v>
      </c>
      <c r="AF968" s="24">
        <f t="shared" si="207"/>
        <v>0</v>
      </c>
      <c r="AG968" s="24">
        <f t="shared" si="206"/>
        <v>0</v>
      </c>
      <c r="AH968" s="24">
        <f t="shared" si="206"/>
        <v>0</v>
      </c>
      <c r="AI968" s="24">
        <f t="shared" si="206"/>
        <v>0</v>
      </c>
      <c r="AJ968" s="24">
        <f t="shared" si="216"/>
        <v>0</v>
      </c>
      <c r="AK968" s="26">
        <f t="shared" ca="1" si="217"/>
        <v>-1.048020169290953E-3</v>
      </c>
      <c r="AL968" s="34">
        <f t="shared" ca="1" si="219"/>
        <v>0.49244530232047334</v>
      </c>
    </row>
    <row r="969" spans="1:38" x14ac:dyDescent="0.25">
      <c r="A969" s="4">
        <f t="shared" si="208"/>
        <v>12</v>
      </c>
      <c r="B969" s="4">
        <f t="shared" si="209"/>
        <v>2015</v>
      </c>
      <c r="C969" s="9">
        <v>42368</v>
      </c>
      <c r="D969" s="12">
        <f ca="1">(1+Returns!E969)*D968</f>
        <v>144534081.10943556</v>
      </c>
      <c r="E969" s="12">
        <f t="shared" ca="1" si="210"/>
        <v>149461928.53584409</v>
      </c>
      <c r="F969" s="12">
        <f t="shared" ca="1" si="211"/>
        <v>149362823.88328791</v>
      </c>
      <c r="G969" s="14">
        <f ca="1">G968*(1+Returns!G969)+AC969</f>
        <v>11634176.343022337</v>
      </c>
      <c r="H969" s="14">
        <f ca="1">H968*(1+Returns!H969)+AD969</f>
        <v>14993781.887146616</v>
      </c>
      <c r="I969" s="14">
        <f ca="1">I968*(1+Returns!I969)+AE969</f>
        <v>7500727.6977547584</v>
      </c>
      <c r="J969" s="14">
        <f ca="1">J968*(1+Returns!J969)+AF969</f>
        <v>0</v>
      </c>
      <c r="K969" s="14">
        <f ca="1">K968*(1+Returns!K969)+AG969</f>
        <v>0</v>
      </c>
      <c r="L969" s="14">
        <f ca="1">L968*(1+Returns!L969)+AH969</f>
        <v>29986024.352467194</v>
      </c>
      <c r="M969" s="14">
        <f ca="1">M968*(1+Returns!M969)+AI969</f>
        <v>29993712.859357145</v>
      </c>
      <c r="N969" s="14">
        <f ca="1">N968*(1+Returns!N969)+AJ969-R969-T969</f>
        <v>55353505.396096028</v>
      </c>
      <c r="O969" s="17">
        <f ca="1">(Assumptions!$B$16 / 252)*F968</f>
        <v>4737.9215946681898</v>
      </c>
      <c r="P969" s="17">
        <f t="shared" ca="1" si="212"/>
        <v>99104.652556185931</v>
      </c>
      <c r="Q969" s="16">
        <f t="shared" si="213"/>
        <v>0</v>
      </c>
      <c r="R969" s="17">
        <f t="shared" si="214"/>
        <v>0</v>
      </c>
      <c r="S969" s="19">
        <f t="shared" si="215"/>
        <v>0</v>
      </c>
      <c r="T969" s="20">
        <f ca="1">IF(AND(S969=1,F968&gt;D968),[1]Assumptions!$B$19*(F968-D968),0)</f>
        <v>0</v>
      </c>
      <c r="U969" s="21">
        <f ca="1">OFFSET(Assumptions!$B$6,U$1-1,0)*$E969</f>
        <v>11956954.282867527</v>
      </c>
      <c r="V969" s="21">
        <f ca="1">OFFSET(Assumptions!$B$6,V$1-1,0)*$E969</f>
        <v>14946192.853584409</v>
      </c>
      <c r="W969" s="21">
        <f ca="1">OFFSET(Assumptions!$B$6,W$1-1,0)*$E969</f>
        <v>7473096.4267922044</v>
      </c>
      <c r="X969" s="21">
        <f ca="1">OFFSET(Assumptions!$B$6,X$1-1,0)*$E969</f>
        <v>0</v>
      </c>
      <c r="Y969" s="21">
        <f ca="1">OFFSET(Assumptions!$B$6,Y$1-1,0)*$E969</f>
        <v>0</v>
      </c>
      <c r="Z969" s="21">
        <f ca="1">OFFSET(Assumptions!$B$6,Z$1-1,0)*$E969</f>
        <v>29892385.707168818</v>
      </c>
      <c r="AA969" s="21">
        <f ca="1">OFFSET(Assumptions!$B$6,AA$1-1,0)*$E969</f>
        <v>29892385.707168818</v>
      </c>
      <c r="AB969" s="21">
        <f ca="1">OFFSET(Assumptions!$B$6,AB$1-1,0)*$E969</f>
        <v>55300913.558262311</v>
      </c>
      <c r="AC969" s="24">
        <f t="shared" si="218"/>
        <v>0</v>
      </c>
      <c r="AD969" s="24">
        <f t="shared" si="207"/>
        <v>0</v>
      </c>
      <c r="AE969" s="24">
        <f t="shared" si="207"/>
        <v>0</v>
      </c>
      <c r="AF969" s="24">
        <f t="shared" si="207"/>
        <v>0</v>
      </c>
      <c r="AG969" s="24">
        <f t="shared" si="206"/>
        <v>0</v>
      </c>
      <c r="AH969" s="24">
        <f t="shared" si="206"/>
        <v>0</v>
      </c>
      <c r="AI969" s="24">
        <f t="shared" si="206"/>
        <v>0</v>
      </c>
      <c r="AJ969" s="24">
        <f t="shared" si="216"/>
        <v>0</v>
      </c>
      <c r="AK969" s="26">
        <f t="shared" ca="1" si="217"/>
        <v>7.9261632607918742E-4</v>
      </c>
      <c r="AL969" s="34">
        <f t="shared" ca="1" si="219"/>
        <v>0.49362823883287277</v>
      </c>
    </row>
    <row r="970" spans="1:38" x14ac:dyDescent="0.25">
      <c r="A970" s="4">
        <f t="shared" si="208"/>
        <v>12</v>
      </c>
      <c r="B970" s="4">
        <f t="shared" si="209"/>
        <v>2015</v>
      </c>
      <c r="C970" s="9">
        <v>42369</v>
      </c>
      <c r="D970" s="12">
        <f ca="1">(1+Returns!E970)*D969</f>
        <v>144609955.72065476</v>
      </c>
      <c r="E970" s="12">
        <f t="shared" ca="1" si="210"/>
        <v>149534832.76138949</v>
      </c>
      <c r="F970" s="12">
        <f t="shared" ca="1" si="211"/>
        <v>149430986.43188465</v>
      </c>
      <c r="G970" s="14">
        <f ca="1">G969*(1+Returns!G970)+AC970</f>
        <v>11632329.356561363</v>
      </c>
      <c r="H970" s="14">
        <f ca="1">H969*(1+Returns!H970)+AD970</f>
        <v>15002020.628998814</v>
      </c>
      <c r="I970" s="14">
        <f ca="1">I969*(1+Returns!I970)+AE970</f>
        <v>7505031.9498737892</v>
      </c>
      <c r="J970" s="14">
        <f ca="1">J969*(1+Returns!J970)+AF970</f>
        <v>0</v>
      </c>
      <c r="K970" s="14">
        <f ca="1">K969*(1+Returns!K970)+AG970</f>
        <v>0</v>
      </c>
      <c r="L970" s="14">
        <f ca="1">L969*(1+Returns!L970)+AH970</f>
        <v>30002427.675988749</v>
      </c>
      <c r="M970" s="14">
        <f ca="1">M969*(1+Returns!M970)+AI970</f>
        <v>30010486.60530011</v>
      </c>
      <c r="N970" s="14">
        <f ca="1">N969*(1+Returns!N970)+AJ970-R970-T970</f>
        <v>55382536.544666648</v>
      </c>
      <c r="O970" s="17">
        <f ca="1">(Assumptions!$B$16 / 252)*F969</f>
        <v>4741.6769486758067</v>
      </c>
      <c r="P970" s="17">
        <f t="shared" ca="1" si="212"/>
        <v>103846.32950486174</v>
      </c>
      <c r="Q970" s="16">
        <f t="shared" si="213"/>
        <v>0</v>
      </c>
      <c r="R970" s="17">
        <f t="shared" si="214"/>
        <v>0</v>
      </c>
      <c r="S970" s="19">
        <f t="shared" si="215"/>
        <v>0</v>
      </c>
      <c r="T970" s="20">
        <f ca="1">IF(AND(S970=1,F969&gt;D969),[1]Assumptions!$B$19*(F969-D969),0)</f>
        <v>0</v>
      </c>
      <c r="U970" s="21">
        <f ca="1">OFFSET(Assumptions!$B$6,U$1-1,0)*$E970</f>
        <v>11962786.62091116</v>
      </c>
      <c r="V970" s="21">
        <f ca="1">OFFSET(Assumptions!$B$6,V$1-1,0)*$E970</f>
        <v>14953483.27613895</v>
      </c>
      <c r="W970" s="21">
        <f ca="1">OFFSET(Assumptions!$B$6,W$1-1,0)*$E970</f>
        <v>7476741.6380694751</v>
      </c>
      <c r="X970" s="21">
        <f ca="1">OFFSET(Assumptions!$B$6,X$1-1,0)*$E970</f>
        <v>0</v>
      </c>
      <c r="Y970" s="21">
        <f ca="1">OFFSET(Assumptions!$B$6,Y$1-1,0)*$E970</f>
        <v>0</v>
      </c>
      <c r="Z970" s="21">
        <f ca="1">OFFSET(Assumptions!$B$6,Z$1-1,0)*$E970</f>
        <v>29906966.5522779</v>
      </c>
      <c r="AA970" s="21">
        <f ca="1">OFFSET(Assumptions!$B$6,AA$1-1,0)*$E970</f>
        <v>29906966.5522779</v>
      </c>
      <c r="AB970" s="21">
        <f ca="1">OFFSET(Assumptions!$B$6,AB$1-1,0)*$E970</f>
        <v>55327888.121714115</v>
      </c>
      <c r="AC970" s="24">
        <f t="shared" si="218"/>
        <v>0</v>
      </c>
      <c r="AD970" s="24">
        <f t="shared" si="207"/>
        <v>0</v>
      </c>
      <c r="AE970" s="24">
        <f t="shared" si="207"/>
        <v>0</v>
      </c>
      <c r="AF970" s="24">
        <f t="shared" si="207"/>
        <v>0</v>
      </c>
      <c r="AG970" s="24">
        <f t="shared" si="206"/>
        <v>0</v>
      </c>
      <c r="AH970" s="24">
        <f t="shared" si="206"/>
        <v>0</v>
      </c>
      <c r="AI970" s="24">
        <f t="shared" si="206"/>
        <v>0</v>
      </c>
      <c r="AJ970" s="24">
        <f t="shared" si="216"/>
        <v>0</v>
      </c>
      <c r="AK970" s="26">
        <f t="shared" ca="1" si="217"/>
        <v>4.5635551621603376E-4</v>
      </c>
      <c r="AL970" s="34">
        <f t="shared" ca="1" si="219"/>
        <v>0.49430986431884016</v>
      </c>
    </row>
    <row r="971" spans="1:38" x14ac:dyDescent="0.25">
      <c r="A971" s="4">
        <f t="shared" si="208"/>
        <v>1</v>
      </c>
      <c r="B971" s="4">
        <f t="shared" si="209"/>
        <v>2016</v>
      </c>
      <c r="C971" s="9">
        <v>42373</v>
      </c>
      <c r="D971" s="12">
        <f ca="1">(1+Returns!E971)*D970</f>
        <v>144685870.16300985</v>
      </c>
      <c r="E971" s="12">
        <f t="shared" ca="1" si="210"/>
        <v>148596826.74600941</v>
      </c>
      <c r="F971" s="12">
        <f t="shared" ca="1" si="211"/>
        <v>148592082.90517029</v>
      </c>
      <c r="G971" s="14">
        <f ca="1">G970*(1+Returns!G971)+AC971</f>
        <v>12018041.288658926</v>
      </c>
      <c r="H971" s="14">
        <f ca="1">H970*(1+Returns!H971)+AD971</f>
        <v>14961726.544992261</v>
      </c>
      <c r="I971" s="14">
        <f ca="1">I970*(1+Returns!I971)+AE971</f>
        <v>7481048.360160361</v>
      </c>
      <c r="J971" s="14">
        <f ca="1">J970*(1+Returns!J971)+AF971</f>
        <v>0</v>
      </c>
      <c r="K971" s="14">
        <f ca="1">K970*(1+Returns!K971)+AG971</f>
        <v>0</v>
      </c>
      <c r="L971" s="14">
        <f ca="1">L970*(1+Returns!L971)+AH971</f>
        <v>29923378.848947059</v>
      </c>
      <c r="M971" s="14">
        <f ca="1">M970*(1+Returns!M971)+AI971</f>
        <v>29923749.678805199</v>
      </c>
      <c r="N971" s="14">
        <f ca="1">N970*(1+Returns!N971)+AJ971-R971-T971</f>
        <v>54288882.024445601</v>
      </c>
      <c r="O971" s="17">
        <f ca="1">(Assumptions!$B$16 / 252)*F970</f>
        <v>4743.840839107449</v>
      </c>
      <c r="P971" s="17">
        <f t="shared" ca="1" si="212"/>
        <v>4743.8408391074481</v>
      </c>
      <c r="Q971" s="16">
        <f t="shared" si="213"/>
        <v>1</v>
      </c>
      <c r="R971" s="17">
        <f t="shared" ca="1" si="214"/>
        <v>103846.32950486174</v>
      </c>
      <c r="S971" s="19">
        <f t="shared" si="215"/>
        <v>1</v>
      </c>
      <c r="T971" s="20">
        <f ca="1">IF(AND(S971=1,F970&gt;D970),[1]Assumptions!$B$19*(F970-D970),0)</f>
        <v>964206.14224597812</v>
      </c>
      <c r="U971" s="21">
        <f ca="1">OFFSET(Assumptions!$B$6,U$1-1,0)*$E971</f>
        <v>11887746.139680753</v>
      </c>
      <c r="V971" s="21">
        <f ca="1">OFFSET(Assumptions!$B$6,V$1-1,0)*$E971</f>
        <v>14859682.674600942</v>
      </c>
      <c r="W971" s="21">
        <f ca="1">OFFSET(Assumptions!$B$6,W$1-1,0)*$E971</f>
        <v>7429841.337300471</v>
      </c>
      <c r="X971" s="21">
        <f ca="1">OFFSET(Assumptions!$B$6,X$1-1,0)*$E971</f>
        <v>0</v>
      </c>
      <c r="Y971" s="21">
        <f ca="1">OFFSET(Assumptions!$B$6,Y$1-1,0)*$E971</f>
        <v>0</v>
      </c>
      <c r="Z971" s="21">
        <f ca="1">OFFSET(Assumptions!$B$6,Z$1-1,0)*$E971</f>
        <v>29719365.349201884</v>
      </c>
      <c r="AA971" s="21">
        <f ca="1">OFFSET(Assumptions!$B$6,AA$1-1,0)*$E971</f>
        <v>29719365.349201884</v>
      </c>
      <c r="AB971" s="21">
        <f ca="1">OFFSET(Assumptions!$B$6,AB$1-1,0)*$E971</f>
        <v>54980825.896023482</v>
      </c>
      <c r="AC971" s="24">
        <f t="shared" ca="1" si="218"/>
        <v>330457.26434979774</v>
      </c>
      <c r="AD971" s="24">
        <f t="shared" ca="1" si="207"/>
        <v>-48537.352859864011</v>
      </c>
      <c r="AE971" s="24">
        <f t="shared" ca="1" si="207"/>
        <v>-28290.311804314144</v>
      </c>
      <c r="AF971" s="24">
        <f t="shared" ca="1" si="207"/>
        <v>0</v>
      </c>
      <c r="AG971" s="24">
        <f t="shared" ca="1" si="206"/>
        <v>0</v>
      </c>
      <c r="AH971" s="24">
        <f t="shared" ca="1" si="206"/>
        <v>-95461.123710848391</v>
      </c>
      <c r="AI971" s="24">
        <f t="shared" ca="1" si="206"/>
        <v>-103520.05302220955</v>
      </c>
      <c r="AJ971" s="24">
        <f t="shared" ca="1" si="216"/>
        <v>-54648.422952561639</v>
      </c>
      <c r="AK971" s="26">
        <f t="shared" ca="1" si="217"/>
        <v>-5.613986407676963E-3</v>
      </c>
      <c r="AL971" s="34">
        <f t="shared" ca="1" si="219"/>
        <v>0.48592082905169653</v>
      </c>
    </row>
    <row r="972" spans="1:38" x14ac:dyDescent="0.25">
      <c r="A972" s="4">
        <f t="shared" si="208"/>
        <v>1</v>
      </c>
      <c r="B972" s="4">
        <f t="shared" si="209"/>
        <v>2016</v>
      </c>
      <c r="C972" s="9">
        <v>42374</v>
      </c>
      <c r="D972" s="12">
        <f ca="1">(1+Returns!E972)*D971</f>
        <v>144761824.4574106</v>
      </c>
      <c r="E972" s="12">
        <f t="shared" ca="1" si="210"/>
        <v>148750607.49852186</v>
      </c>
      <c r="F972" s="12">
        <f t="shared" ca="1" si="211"/>
        <v>148741146.44870165</v>
      </c>
      <c r="G972" s="14">
        <f ca="1">G971*(1+Returns!G972)+AC972</f>
        <v>12097731.492206067</v>
      </c>
      <c r="H972" s="14">
        <f ca="1">H971*(1+Returns!H972)+AD972</f>
        <v>14969947.6731636</v>
      </c>
      <c r="I972" s="14">
        <f ca="1">I971*(1+Returns!I972)+AE972</f>
        <v>7485341.3193976935</v>
      </c>
      <c r="J972" s="14">
        <f ca="1">J971*(1+Returns!J972)+AF972</f>
        <v>0</v>
      </c>
      <c r="K972" s="14">
        <f ca="1">K971*(1+Returns!K972)+AG972</f>
        <v>0</v>
      </c>
      <c r="L972" s="14">
        <f ca="1">L971*(1+Returns!L972)+AH972</f>
        <v>29939747.903355468</v>
      </c>
      <c r="M972" s="14">
        <f ca="1">M971*(1+Returns!M972)+AI972</f>
        <v>29940484.298394535</v>
      </c>
      <c r="N972" s="14">
        <f ca="1">N971*(1+Returns!N972)+AJ972-R972-T972</f>
        <v>54317354.812004521</v>
      </c>
      <c r="O972" s="17">
        <f ca="1">(Assumptions!$B$16 / 252)*F971</f>
        <v>4717.208981116517</v>
      </c>
      <c r="P972" s="17">
        <f t="shared" ca="1" si="212"/>
        <v>9461.0498202239651</v>
      </c>
      <c r="Q972" s="16">
        <f t="shared" si="213"/>
        <v>0</v>
      </c>
      <c r="R972" s="17">
        <f t="shared" si="214"/>
        <v>0</v>
      </c>
      <c r="S972" s="19">
        <f t="shared" si="215"/>
        <v>0</v>
      </c>
      <c r="T972" s="20">
        <f ca="1">IF(AND(S972=1,F971&gt;D971),[1]Assumptions!$B$19*(F971-D971),0)</f>
        <v>0</v>
      </c>
      <c r="U972" s="21">
        <f ca="1">OFFSET(Assumptions!$B$6,U$1-1,0)*$E972</f>
        <v>11900048.59988175</v>
      </c>
      <c r="V972" s="21">
        <f ca="1">OFFSET(Assumptions!$B$6,V$1-1,0)*$E972</f>
        <v>14875060.749852188</v>
      </c>
      <c r="W972" s="21">
        <f ca="1">OFFSET(Assumptions!$B$6,W$1-1,0)*$E972</f>
        <v>7437530.374926094</v>
      </c>
      <c r="X972" s="21">
        <f ca="1">OFFSET(Assumptions!$B$6,X$1-1,0)*$E972</f>
        <v>0</v>
      </c>
      <c r="Y972" s="21">
        <f ca="1">OFFSET(Assumptions!$B$6,Y$1-1,0)*$E972</f>
        <v>0</v>
      </c>
      <c r="Z972" s="21">
        <f ca="1">OFFSET(Assumptions!$B$6,Z$1-1,0)*$E972</f>
        <v>29750121.499704376</v>
      </c>
      <c r="AA972" s="21">
        <f ca="1">OFFSET(Assumptions!$B$6,AA$1-1,0)*$E972</f>
        <v>29750121.499704376</v>
      </c>
      <c r="AB972" s="21">
        <f ca="1">OFFSET(Assumptions!$B$6,AB$1-1,0)*$E972</f>
        <v>55037724.774453089</v>
      </c>
      <c r="AC972" s="24">
        <f t="shared" si="218"/>
        <v>0</v>
      </c>
      <c r="AD972" s="24">
        <f t="shared" si="207"/>
        <v>0</v>
      </c>
      <c r="AE972" s="24">
        <f t="shared" si="207"/>
        <v>0</v>
      </c>
      <c r="AF972" s="24">
        <f t="shared" si="207"/>
        <v>0</v>
      </c>
      <c r="AG972" s="24">
        <f t="shared" si="206"/>
        <v>0</v>
      </c>
      <c r="AH972" s="24">
        <f t="shared" si="206"/>
        <v>0</v>
      </c>
      <c r="AI972" s="24">
        <f t="shared" si="206"/>
        <v>0</v>
      </c>
      <c r="AJ972" s="24">
        <f t="shared" si="216"/>
        <v>0</v>
      </c>
      <c r="AK972" s="26">
        <f t="shared" ca="1" si="217"/>
        <v>1.0031728515877969E-3</v>
      </c>
      <c r="AL972" s="34">
        <f t="shared" ca="1" si="219"/>
        <v>0.48741146448701</v>
      </c>
    </row>
    <row r="973" spans="1:38" x14ac:dyDescent="0.25">
      <c r="A973" s="4">
        <f t="shared" si="208"/>
        <v>1</v>
      </c>
      <c r="B973" s="4">
        <f t="shared" si="209"/>
        <v>2016</v>
      </c>
      <c r="C973" s="9">
        <v>42375</v>
      </c>
      <c r="D973" s="12">
        <f ca="1">(1+Returns!E973)*D972</f>
        <v>144837818.62477776</v>
      </c>
      <c r="E973" s="12">
        <f t="shared" ca="1" si="210"/>
        <v>148667694.17857099</v>
      </c>
      <c r="F973" s="12">
        <f t="shared" ca="1" si="211"/>
        <v>148653511.18759367</v>
      </c>
      <c r="G973" s="14">
        <f ca="1">G972*(1+Returns!G973)+AC973</f>
        <v>11940687.396301808</v>
      </c>
      <c r="H973" s="14">
        <f ca="1">H972*(1+Returns!H973)+AD973</f>
        <v>14978173.318657737</v>
      </c>
      <c r="I973" s="14">
        <f ca="1">I972*(1+Returns!I973)+AE973</f>
        <v>7489636.7421265217</v>
      </c>
      <c r="J973" s="14">
        <f ca="1">J972*(1+Returns!J973)+AF973</f>
        <v>0</v>
      </c>
      <c r="K973" s="14">
        <f ca="1">K972*(1+Returns!K973)+AG973</f>
        <v>0</v>
      </c>
      <c r="L973" s="14">
        <f ca="1">L972*(1+Returns!L973)+AH973</f>
        <v>29956125.912165169</v>
      </c>
      <c r="M973" s="14">
        <f ca="1">M972*(1+Returns!M973)+AI973</f>
        <v>29957228.276687104</v>
      </c>
      <c r="N973" s="14">
        <f ca="1">N972*(1+Returns!N973)+AJ973-R973-T973</f>
        <v>54345842.532632634</v>
      </c>
      <c r="O973" s="17">
        <f ca="1">(Assumptions!$B$16 / 252)*F972</f>
        <v>4721.9411571016399</v>
      </c>
      <c r="P973" s="17">
        <f t="shared" ca="1" si="212"/>
        <v>14182.990977325604</v>
      </c>
      <c r="Q973" s="16">
        <f t="shared" si="213"/>
        <v>0</v>
      </c>
      <c r="R973" s="17">
        <f t="shared" si="214"/>
        <v>0</v>
      </c>
      <c r="S973" s="19">
        <f t="shared" si="215"/>
        <v>0</v>
      </c>
      <c r="T973" s="20">
        <f ca="1">IF(AND(S973=1,F972&gt;D972),[1]Assumptions!$B$19*(F972-D972),0)</f>
        <v>0</v>
      </c>
      <c r="U973" s="21">
        <f ca="1">OFFSET(Assumptions!$B$6,U$1-1,0)*$E973</f>
        <v>11893415.534285679</v>
      </c>
      <c r="V973" s="21">
        <f ca="1">OFFSET(Assumptions!$B$6,V$1-1,0)*$E973</f>
        <v>14866769.417857099</v>
      </c>
      <c r="W973" s="21">
        <f ca="1">OFFSET(Assumptions!$B$6,W$1-1,0)*$E973</f>
        <v>7433384.7089285497</v>
      </c>
      <c r="X973" s="21">
        <f ca="1">OFFSET(Assumptions!$B$6,X$1-1,0)*$E973</f>
        <v>0</v>
      </c>
      <c r="Y973" s="21">
        <f ca="1">OFFSET(Assumptions!$B$6,Y$1-1,0)*$E973</f>
        <v>0</v>
      </c>
      <c r="Z973" s="21">
        <f ca="1">OFFSET(Assumptions!$B$6,Z$1-1,0)*$E973</f>
        <v>29733538.835714199</v>
      </c>
      <c r="AA973" s="21">
        <f ca="1">OFFSET(Assumptions!$B$6,AA$1-1,0)*$E973</f>
        <v>29733538.835714199</v>
      </c>
      <c r="AB973" s="21">
        <f ca="1">OFFSET(Assumptions!$B$6,AB$1-1,0)*$E973</f>
        <v>55007046.846071266</v>
      </c>
      <c r="AC973" s="24">
        <f t="shared" si="218"/>
        <v>0</v>
      </c>
      <c r="AD973" s="24">
        <f t="shared" si="207"/>
        <v>0</v>
      </c>
      <c r="AE973" s="24">
        <f t="shared" si="207"/>
        <v>0</v>
      </c>
      <c r="AF973" s="24">
        <f t="shared" si="207"/>
        <v>0</v>
      </c>
      <c r="AG973" s="24">
        <f t="shared" si="206"/>
        <v>0</v>
      </c>
      <c r="AH973" s="24">
        <f t="shared" si="206"/>
        <v>0</v>
      </c>
      <c r="AI973" s="24">
        <f t="shared" si="206"/>
        <v>0</v>
      </c>
      <c r="AJ973" s="24">
        <f t="shared" si="216"/>
        <v>0</v>
      </c>
      <c r="AK973" s="26">
        <f t="shared" ca="1" si="217"/>
        <v>-5.8917968027227818E-4</v>
      </c>
      <c r="AL973" s="34">
        <f t="shared" ca="1" si="219"/>
        <v>0.48653511187593024</v>
      </c>
    </row>
    <row r="974" spans="1:38" x14ac:dyDescent="0.25">
      <c r="A974" s="4">
        <f t="shared" si="208"/>
        <v>1</v>
      </c>
      <c r="B974" s="4">
        <f t="shared" si="209"/>
        <v>2016</v>
      </c>
      <c r="C974" s="9">
        <v>42376</v>
      </c>
      <c r="D974" s="12">
        <f ca="1">(1+Returns!E974)*D973</f>
        <v>144913852.68604302</v>
      </c>
      <c r="E974" s="12">
        <f t="shared" ca="1" si="210"/>
        <v>148679829.21618843</v>
      </c>
      <c r="F974" s="12">
        <f t="shared" ca="1" si="211"/>
        <v>148660927.06612578</v>
      </c>
      <c r="G974" s="14">
        <f ca="1">G973*(1+Returns!G974)+AC974</f>
        <v>11878651.409118043</v>
      </c>
      <c r="H974" s="14">
        <f ca="1">H973*(1+Returns!H974)+AD974</f>
        <v>14986403.483956838</v>
      </c>
      <c r="I974" s="14">
        <f ca="1">I973*(1+Returns!I974)+AE974</f>
        <v>7493934.6297605066</v>
      </c>
      <c r="J974" s="14">
        <f ca="1">J973*(1+Returns!J974)+AF974</f>
        <v>0</v>
      </c>
      <c r="K974" s="14">
        <f ca="1">K973*(1+Returns!K974)+AG974</f>
        <v>0</v>
      </c>
      <c r="L974" s="14">
        <f ca="1">L973*(1+Returns!L974)+AH974</f>
        <v>29972512.880274508</v>
      </c>
      <c r="M974" s="14">
        <f ca="1">M973*(1+Returns!M974)+AI974</f>
        <v>29973981.618916683</v>
      </c>
      <c r="N974" s="14">
        <f ca="1">N973*(1+Returns!N974)+AJ974-R974-T974</f>
        <v>54374345.194161847</v>
      </c>
      <c r="O974" s="17">
        <f ca="1">(Assumptions!$B$16 / 252)*F973</f>
        <v>4719.1590853204334</v>
      </c>
      <c r="P974" s="17">
        <f t="shared" ca="1" si="212"/>
        <v>18902.150062646037</v>
      </c>
      <c r="Q974" s="16">
        <f t="shared" si="213"/>
        <v>0</v>
      </c>
      <c r="R974" s="17">
        <f t="shared" si="214"/>
        <v>0</v>
      </c>
      <c r="S974" s="19">
        <f t="shared" si="215"/>
        <v>0</v>
      </c>
      <c r="T974" s="20">
        <f ca="1">IF(AND(S974=1,F973&gt;D973),[1]Assumptions!$B$19*(F973-D973),0)</f>
        <v>0</v>
      </c>
      <c r="U974" s="21">
        <f ca="1">OFFSET(Assumptions!$B$6,U$1-1,0)*$E974</f>
        <v>11894386.337295074</v>
      </c>
      <c r="V974" s="21">
        <f ca="1">OFFSET(Assumptions!$B$6,V$1-1,0)*$E974</f>
        <v>14867982.921618843</v>
      </c>
      <c r="W974" s="21">
        <f ca="1">OFFSET(Assumptions!$B$6,W$1-1,0)*$E974</f>
        <v>7433991.4608094217</v>
      </c>
      <c r="X974" s="21">
        <f ca="1">OFFSET(Assumptions!$B$6,X$1-1,0)*$E974</f>
        <v>0</v>
      </c>
      <c r="Y974" s="21">
        <f ca="1">OFFSET(Assumptions!$B$6,Y$1-1,0)*$E974</f>
        <v>0</v>
      </c>
      <c r="Z974" s="21">
        <f ca="1">OFFSET(Assumptions!$B$6,Z$1-1,0)*$E974</f>
        <v>29735965.843237687</v>
      </c>
      <c r="AA974" s="21">
        <f ca="1">OFFSET(Assumptions!$B$6,AA$1-1,0)*$E974</f>
        <v>29735965.843237687</v>
      </c>
      <c r="AB974" s="21">
        <f ca="1">OFFSET(Assumptions!$B$6,AB$1-1,0)*$E974</f>
        <v>55011536.809989721</v>
      </c>
      <c r="AC974" s="24">
        <f t="shared" si="218"/>
        <v>0</v>
      </c>
      <c r="AD974" s="24">
        <f t="shared" si="207"/>
        <v>0</v>
      </c>
      <c r="AE974" s="24">
        <f t="shared" si="207"/>
        <v>0</v>
      </c>
      <c r="AF974" s="24">
        <f t="shared" si="207"/>
        <v>0</v>
      </c>
      <c r="AG974" s="24">
        <f t="shared" si="206"/>
        <v>0</v>
      </c>
      <c r="AH974" s="24">
        <f t="shared" si="206"/>
        <v>0</v>
      </c>
      <c r="AI974" s="24">
        <f t="shared" si="206"/>
        <v>0</v>
      </c>
      <c r="AJ974" s="24">
        <f t="shared" si="216"/>
        <v>0</v>
      </c>
      <c r="AK974" s="26">
        <f t="shared" ca="1" si="217"/>
        <v>4.9887005512783134E-5</v>
      </c>
      <c r="AL974" s="34">
        <f t="shared" ca="1" si="219"/>
        <v>0.48660927066125126</v>
      </c>
    </row>
    <row r="975" spans="1:38" x14ac:dyDescent="0.25">
      <c r="A975" s="4">
        <f t="shared" si="208"/>
        <v>1</v>
      </c>
      <c r="B975" s="4">
        <f t="shared" si="209"/>
        <v>2016</v>
      </c>
      <c r="C975" s="9">
        <v>42377</v>
      </c>
      <c r="D975" s="12">
        <f ca="1">(1+Returns!E975)*D974</f>
        <v>144989926.66214907</v>
      </c>
      <c r="E975" s="12">
        <f t="shared" ca="1" si="210"/>
        <v>148649689.4960885</v>
      </c>
      <c r="F975" s="12">
        <f t="shared" ca="1" si="211"/>
        <v>148626067.95151582</v>
      </c>
      <c r="G975" s="14">
        <f ca="1">G974*(1+Returns!G975)+AC975</f>
        <v>11774300.393497262</v>
      </c>
      <c r="H975" s="14">
        <f ca="1">H974*(1+Returns!H975)+AD975</f>
        <v>14994638.171544433</v>
      </c>
      <c r="I975" s="14">
        <f ca="1">I974*(1+Returns!I975)+AE975</f>
        <v>7498234.9837141214</v>
      </c>
      <c r="J975" s="14">
        <f ca="1">J974*(1+Returns!J975)+AF975</f>
        <v>0</v>
      </c>
      <c r="K975" s="14">
        <f ca="1">K974*(1+Returns!K975)+AG975</f>
        <v>0</v>
      </c>
      <c r="L975" s="14">
        <f ca="1">L974*(1+Returns!L975)+AH975</f>
        <v>29988908.812584512</v>
      </c>
      <c r="M975" s="14">
        <f ca="1">M974*(1+Returns!M975)+AI975</f>
        <v>29990744.330319982</v>
      </c>
      <c r="N975" s="14">
        <f ca="1">N974*(1+Returns!N975)+AJ975-R975-T975</f>
        <v>54402862.804428197</v>
      </c>
      <c r="O975" s="17">
        <f ca="1">(Assumptions!$B$16 / 252)*F974</f>
        <v>4719.3945100357387</v>
      </c>
      <c r="P975" s="17">
        <f t="shared" ca="1" si="212"/>
        <v>23621.544572681774</v>
      </c>
      <c r="Q975" s="16">
        <f t="shared" si="213"/>
        <v>0</v>
      </c>
      <c r="R975" s="17">
        <f t="shared" si="214"/>
        <v>0</v>
      </c>
      <c r="S975" s="19">
        <f t="shared" si="215"/>
        <v>0</v>
      </c>
      <c r="T975" s="20">
        <f ca="1">IF(AND(S975=1,F974&gt;D974),[1]Assumptions!$B$19*(F974-D974),0)</f>
        <v>0</v>
      </c>
      <c r="U975" s="21">
        <f ca="1">OFFSET(Assumptions!$B$6,U$1-1,0)*$E975</f>
        <v>11891975.159687081</v>
      </c>
      <c r="V975" s="21">
        <f ca="1">OFFSET(Assumptions!$B$6,V$1-1,0)*$E975</f>
        <v>14864968.949608851</v>
      </c>
      <c r="W975" s="21">
        <f ca="1">OFFSET(Assumptions!$B$6,W$1-1,0)*$E975</f>
        <v>7432484.4748044256</v>
      </c>
      <c r="X975" s="21">
        <f ca="1">OFFSET(Assumptions!$B$6,X$1-1,0)*$E975</f>
        <v>0</v>
      </c>
      <c r="Y975" s="21">
        <f ca="1">OFFSET(Assumptions!$B$6,Y$1-1,0)*$E975</f>
        <v>0</v>
      </c>
      <c r="Z975" s="21">
        <f ca="1">OFFSET(Assumptions!$B$6,Z$1-1,0)*$E975</f>
        <v>29729937.899217702</v>
      </c>
      <c r="AA975" s="21">
        <f ca="1">OFFSET(Assumptions!$B$6,AA$1-1,0)*$E975</f>
        <v>29729937.899217702</v>
      </c>
      <c r="AB975" s="21">
        <f ca="1">OFFSET(Assumptions!$B$6,AB$1-1,0)*$E975</f>
        <v>55000385.113552749</v>
      </c>
      <c r="AC975" s="24">
        <f t="shared" si="218"/>
        <v>0</v>
      </c>
      <c r="AD975" s="24">
        <f t="shared" si="207"/>
        <v>0</v>
      </c>
      <c r="AE975" s="24">
        <f t="shared" si="207"/>
        <v>0</v>
      </c>
      <c r="AF975" s="24">
        <f t="shared" si="207"/>
        <v>0</v>
      </c>
      <c r="AG975" s="24">
        <f t="shared" si="206"/>
        <v>0</v>
      </c>
      <c r="AH975" s="24">
        <f t="shared" si="206"/>
        <v>0</v>
      </c>
      <c r="AI975" s="24">
        <f t="shared" si="206"/>
        <v>0</v>
      </c>
      <c r="AJ975" s="24">
        <f t="shared" si="216"/>
        <v>0</v>
      </c>
      <c r="AK975" s="26">
        <f t="shared" ca="1" si="217"/>
        <v>-2.3448740229137233E-4</v>
      </c>
      <c r="AL975" s="34">
        <f t="shared" ca="1" si="219"/>
        <v>0.48626067951515162</v>
      </c>
    </row>
    <row r="976" spans="1:38" x14ac:dyDescent="0.25">
      <c r="A976" s="4">
        <f t="shared" si="208"/>
        <v>1</v>
      </c>
      <c r="B976" s="4">
        <f t="shared" si="209"/>
        <v>2016</v>
      </c>
      <c r="C976" s="9">
        <v>42380</v>
      </c>
      <c r="D976" s="12">
        <f ca="1">(1+Returns!E976)*D975</f>
        <v>145066040.57404962</v>
      </c>
      <c r="E976" s="12">
        <f t="shared" ca="1" si="210"/>
        <v>148685355.22845879</v>
      </c>
      <c r="F976" s="12">
        <f t="shared" ca="1" si="211"/>
        <v>148657015.39601463</v>
      </c>
      <c r="G976" s="14">
        <f ca="1">G975*(1+Returns!G976)+AC976</f>
        <v>11735714.537743403</v>
      </c>
      <c r="H976" s="14">
        <f ca="1">H975*(1+Returns!H976)+AD976</f>
        <v>15002877.383905414</v>
      </c>
      <c r="I976" s="14">
        <f ca="1">I975*(1+Returns!I976)+AE976</f>
        <v>7502537.8054026496</v>
      </c>
      <c r="J976" s="14">
        <f ca="1">J975*(1+Returns!J976)+AF976</f>
        <v>0</v>
      </c>
      <c r="K976" s="14">
        <f ca="1">K975*(1+Returns!K976)+AG976</f>
        <v>0</v>
      </c>
      <c r="L976" s="14">
        <f ca="1">L975*(1+Returns!L976)+AH976</f>
        <v>30005313.713998888</v>
      </c>
      <c r="M976" s="14">
        <f ca="1">M975*(1+Returns!M976)+AI976</f>
        <v>30007516.416136634</v>
      </c>
      <c r="N976" s="14">
        <f ca="1">N975*(1+Returns!N976)+AJ976-R976-T976</f>
        <v>54431395.371271811</v>
      </c>
      <c r="O976" s="17">
        <f ca="1">(Assumptions!$B$16 / 252)*F975</f>
        <v>4718.287871476693</v>
      </c>
      <c r="P976" s="17">
        <f t="shared" ca="1" si="212"/>
        <v>28339.832444158466</v>
      </c>
      <c r="Q976" s="16">
        <f t="shared" si="213"/>
        <v>0</v>
      </c>
      <c r="R976" s="17">
        <f t="shared" si="214"/>
        <v>0</v>
      </c>
      <c r="S976" s="19">
        <f t="shared" si="215"/>
        <v>0</v>
      </c>
      <c r="T976" s="20">
        <f ca="1">IF(AND(S976=1,F975&gt;D975),[1]Assumptions!$B$19*(F975-D975),0)</f>
        <v>0</v>
      </c>
      <c r="U976" s="21">
        <f ca="1">OFFSET(Assumptions!$B$6,U$1-1,0)*$E976</f>
        <v>11894828.418276703</v>
      </c>
      <c r="V976" s="21">
        <f ca="1">OFFSET(Assumptions!$B$6,V$1-1,0)*$E976</f>
        <v>14868535.522845879</v>
      </c>
      <c r="W976" s="21">
        <f ca="1">OFFSET(Assumptions!$B$6,W$1-1,0)*$E976</f>
        <v>7434267.7614229396</v>
      </c>
      <c r="X976" s="21">
        <f ca="1">OFFSET(Assumptions!$B$6,X$1-1,0)*$E976</f>
        <v>0</v>
      </c>
      <c r="Y976" s="21">
        <f ca="1">OFFSET(Assumptions!$B$6,Y$1-1,0)*$E976</f>
        <v>0</v>
      </c>
      <c r="Z976" s="21">
        <f ca="1">OFFSET(Assumptions!$B$6,Z$1-1,0)*$E976</f>
        <v>29737071.045691758</v>
      </c>
      <c r="AA976" s="21">
        <f ca="1">OFFSET(Assumptions!$B$6,AA$1-1,0)*$E976</f>
        <v>29737071.045691758</v>
      </c>
      <c r="AB976" s="21">
        <f ca="1">OFFSET(Assumptions!$B$6,AB$1-1,0)*$E976</f>
        <v>55013581.434529752</v>
      </c>
      <c r="AC976" s="24">
        <f t="shared" si="218"/>
        <v>0</v>
      </c>
      <c r="AD976" s="24">
        <f t="shared" si="207"/>
        <v>0</v>
      </c>
      <c r="AE976" s="24">
        <f t="shared" si="207"/>
        <v>0</v>
      </c>
      <c r="AF976" s="24">
        <f t="shared" si="207"/>
        <v>0</v>
      </c>
      <c r="AG976" s="24">
        <f t="shared" si="206"/>
        <v>0</v>
      </c>
      <c r="AH976" s="24">
        <f t="shared" si="206"/>
        <v>0</v>
      </c>
      <c r="AI976" s="24">
        <f t="shared" si="206"/>
        <v>0</v>
      </c>
      <c r="AJ976" s="24">
        <f t="shared" si="216"/>
        <v>0</v>
      </c>
      <c r="AK976" s="26">
        <f t="shared" ca="1" si="217"/>
        <v>2.0822352986482606E-4</v>
      </c>
      <c r="AL976" s="34">
        <f t="shared" ca="1" si="219"/>
        <v>0.48657015396013947</v>
      </c>
    </row>
    <row r="977" spans="1:38" x14ac:dyDescent="0.25">
      <c r="A977" s="4">
        <f t="shared" si="208"/>
        <v>1</v>
      </c>
      <c r="B977" s="4">
        <f t="shared" si="209"/>
        <v>2016</v>
      </c>
      <c r="C977" s="9">
        <v>42381</v>
      </c>
      <c r="D977" s="12">
        <f ca="1">(1+Returns!E977)*D976</f>
        <v>145142194.44270936</v>
      </c>
      <c r="E977" s="12">
        <f t="shared" ca="1" si="210"/>
        <v>148654008.755391</v>
      </c>
      <c r="F977" s="12">
        <f t="shared" ca="1" si="211"/>
        <v>148620949.6526168</v>
      </c>
      <c r="G977" s="14">
        <f ca="1">G976*(1+Returns!G977)+AC977</f>
        <v>11630076.162052579</v>
      </c>
      <c r="H977" s="14">
        <f ca="1">H976*(1+Returns!H977)+AD977</f>
        <v>15011121.123526044</v>
      </c>
      <c r="I977" s="14">
        <f ca="1">I976*(1+Returns!I977)+AE977</f>
        <v>7506843.0962421875</v>
      </c>
      <c r="J977" s="14">
        <f ca="1">J976*(1+Returns!J977)+AF977</f>
        <v>0</v>
      </c>
      <c r="K977" s="14">
        <f ca="1">K976*(1+Returns!K977)+AG977</f>
        <v>0</v>
      </c>
      <c r="L977" s="14">
        <f ca="1">L976*(1+Returns!L977)+AH977</f>
        <v>30021727.589424025</v>
      </c>
      <c r="M977" s="14">
        <f ca="1">M976*(1+Returns!M977)+AI977</f>
        <v>30024297.881609209</v>
      </c>
      <c r="N977" s="14">
        <f ca="1">N976*(1+Returns!N977)+AJ977-R977-T977</f>
        <v>54459942.902536944</v>
      </c>
      <c r="O977" s="17">
        <f ca="1">(Assumptions!$B$16 / 252)*F976</f>
        <v>4719.27033003221</v>
      </c>
      <c r="P977" s="17">
        <f t="shared" ca="1" si="212"/>
        <v>33059.102774190673</v>
      </c>
      <c r="Q977" s="16">
        <f t="shared" si="213"/>
        <v>0</v>
      </c>
      <c r="R977" s="17">
        <f t="shared" si="214"/>
        <v>0</v>
      </c>
      <c r="S977" s="19">
        <f t="shared" si="215"/>
        <v>0</v>
      </c>
      <c r="T977" s="20">
        <f ca="1">IF(AND(S977=1,F976&gt;D976),[1]Assumptions!$B$19*(F976-D976),0)</f>
        <v>0</v>
      </c>
      <c r="U977" s="21">
        <f ca="1">OFFSET(Assumptions!$B$6,U$1-1,0)*$E977</f>
        <v>11892320.70043128</v>
      </c>
      <c r="V977" s="21">
        <f ca="1">OFFSET(Assumptions!$B$6,V$1-1,0)*$E977</f>
        <v>14865400.875539102</v>
      </c>
      <c r="W977" s="21">
        <f ca="1">OFFSET(Assumptions!$B$6,W$1-1,0)*$E977</f>
        <v>7432700.4377695508</v>
      </c>
      <c r="X977" s="21">
        <f ca="1">OFFSET(Assumptions!$B$6,X$1-1,0)*$E977</f>
        <v>0</v>
      </c>
      <c r="Y977" s="21">
        <f ca="1">OFFSET(Assumptions!$B$6,Y$1-1,0)*$E977</f>
        <v>0</v>
      </c>
      <c r="Z977" s="21">
        <f ca="1">OFFSET(Assumptions!$B$6,Z$1-1,0)*$E977</f>
        <v>29730801.751078203</v>
      </c>
      <c r="AA977" s="21">
        <f ca="1">OFFSET(Assumptions!$B$6,AA$1-1,0)*$E977</f>
        <v>29730801.751078203</v>
      </c>
      <c r="AB977" s="21">
        <f ca="1">OFFSET(Assumptions!$B$6,AB$1-1,0)*$E977</f>
        <v>55001983.239494666</v>
      </c>
      <c r="AC977" s="24">
        <f t="shared" si="218"/>
        <v>0</v>
      </c>
      <c r="AD977" s="24">
        <f t="shared" si="207"/>
        <v>0</v>
      </c>
      <c r="AE977" s="24">
        <f t="shared" si="207"/>
        <v>0</v>
      </c>
      <c r="AF977" s="24">
        <f t="shared" si="207"/>
        <v>0</v>
      </c>
      <c r="AG977" s="24">
        <f t="shared" si="206"/>
        <v>0</v>
      </c>
      <c r="AH977" s="24">
        <f t="shared" si="206"/>
        <v>0</v>
      </c>
      <c r="AI977" s="24">
        <f t="shared" si="206"/>
        <v>0</v>
      </c>
      <c r="AJ977" s="24">
        <f t="shared" si="216"/>
        <v>0</v>
      </c>
      <c r="AK977" s="26">
        <f t="shared" ca="1" si="217"/>
        <v>-2.4261043652562542E-4</v>
      </c>
      <c r="AL977" s="34">
        <f t="shared" ca="1" si="219"/>
        <v>0.48620949652616119</v>
      </c>
    </row>
    <row r="978" spans="1:38" x14ac:dyDescent="0.25">
      <c r="A978" s="4">
        <f t="shared" si="208"/>
        <v>1</v>
      </c>
      <c r="B978" s="4">
        <f t="shared" si="209"/>
        <v>2016</v>
      </c>
      <c r="C978" s="9">
        <v>42382</v>
      </c>
      <c r="D978" s="12">
        <f ca="1">(1+Returns!E978)*D977</f>
        <v>145218388.28910398</v>
      </c>
      <c r="E978" s="12">
        <f t="shared" ca="1" si="210"/>
        <v>148723760.27422401</v>
      </c>
      <c r="F978" s="12">
        <f t="shared" ca="1" si="211"/>
        <v>148685983.04606402</v>
      </c>
      <c r="G978" s="14">
        <f ca="1">G977*(1+Returns!G978)+AC978</f>
        <v>11625495.441856282</v>
      </c>
      <c r="H978" s="14">
        <f ca="1">H977*(1+Returns!H978)+AD978</f>
        <v>15019369.392893948</v>
      </c>
      <c r="I978" s="14">
        <f ca="1">I977*(1+Returns!I978)+AE978</f>
        <v>7511150.8576496448</v>
      </c>
      <c r="J978" s="14">
        <f ca="1">J977*(1+Returns!J978)+AF978</f>
        <v>0</v>
      </c>
      <c r="K978" s="14">
        <f ca="1">K977*(1+Returns!K978)+AG978</f>
        <v>0</v>
      </c>
      <c r="L978" s="14">
        <f ca="1">L977*(1+Returns!L978)+AH978</f>
        <v>30038150.443768997</v>
      </c>
      <c r="M978" s="14">
        <f ca="1">M977*(1+Returns!M978)+AI978</f>
        <v>30041088.731983203</v>
      </c>
      <c r="N978" s="14">
        <f ca="1">N977*(1+Returns!N978)+AJ978-R978-T978</f>
        <v>54488505.406071953</v>
      </c>
      <c r="O978" s="17">
        <f ca="1">(Assumptions!$B$16 / 252)*F977</f>
        <v>4718.1253857973588</v>
      </c>
      <c r="P978" s="17">
        <f t="shared" ca="1" si="212"/>
        <v>37777.22815998803</v>
      </c>
      <c r="Q978" s="16">
        <f t="shared" si="213"/>
        <v>0</v>
      </c>
      <c r="R978" s="17">
        <f t="shared" si="214"/>
        <v>0</v>
      </c>
      <c r="S978" s="19">
        <f t="shared" si="215"/>
        <v>0</v>
      </c>
      <c r="T978" s="20">
        <f ca="1">IF(AND(S978=1,F977&gt;D977),[1]Assumptions!$B$19*(F977-D977),0)</f>
        <v>0</v>
      </c>
      <c r="U978" s="21">
        <f ca="1">OFFSET(Assumptions!$B$6,U$1-1,0)*$E978</f>
        <v>11897900.821937921</v>
      </c>
      <c r="V978" s="21">
        <f ca="1">OFFSET(Assumptions!$B$6,V$1-1,0)*$E978</f>
        <v>14872376.027422402</v>
      </c>
      <c r="W978" s="21">
        <f ca="1">OFFSET(Assumptions!$B$6,W$1-1,0)*$E978</f>
        <v>7436188.013711201</v>
      </c>
      <c r="X978" s="21">
        <f ca="1">OFFSET(Assumptions!$B$6,X$1-1,0)*$E978</f>
        <v>0</v>
      </c>
      <c r="Y978" s="21">
        <f ca="1">OFFSET(Assumptions!$B$6,Y$1-1,0)*$E978</f>
        <v>0</v>
      </c>
      <c r="Z978" s="21">
        <f ca="1">OFFSET(Assumptions!$B$6,Z$1-1,0)*$E978</f>
        <v>29744752.054844804</v>
      </c>
      <c r="AA978" s="21">
        <f ca="1">OFFSET(Assumptions!$B$6,AA$1-1,0)*$E978</f>
        <v>29744752.054844804</v>
      </c>
      <c r="AB978" s="21">
        <f ca="1">OFFSET(Assumptions!$B$6,AB$1-1,0)*$E978</f>
        <v>55027791.301462881</v>
      </c>
      <c r="AC978" s="24">
        <f t="shared" si="218"/>
        <v>0</v>
      </c>
      <c r="AD978" s="24">
        <f t="shared" si="207"/>
        <v>0</v>
      </c>
      <c r="AE978" s="24">
        <f t="shared" si="207"/>
        <v>0</v>
      </c>
      <c r="AF978" s="24">
        <f t="shared" si="207"/>
        <v>0</v>
      </c>
      <c r="AG978" s="24">
        <f t="shared" si="206"/>
        <v>0</v>
      </c>
      <c r="AH978" s="24">
        <f t="shared" si="206"/>
        <v>0</v>
      </c>
      <c r="AI978" s="24">
        <f t="shared" si="206"/>
        <v>0</v>
      </c>
      <c r="AJ978" s="24">
        <f t="shared" si="216"/>
        <v>0</v>
      </c>
      <c r="AK978" s="26">
        <f t="shared" ca="1" si="217"/>
        <v>4.3757891198525911E-4</v>
      </c>
      <c r="AL978" s="34">
        <f t="shared" ca="1" si="219"/>
        <v>0.4868598304606333</v>
      </c>
    </row>
    <row r="979" spans="1:38" x14ac:dyDescent="0.25">
      <c r="A979" s="4">
        <f t="shared" si="208"/>
        <v>1</v>
      </c>
      <c r="B979" s="4">
        <f t="shared" si="209"/>
        <v>2016</v>
      </c>
      <c r="C979" s="9">
        <v>42383</v>
      </c>
      <c r="D979" s="12">
        <f ca="1">(1+Returns!E979)*D978</f>
        <v>145294622.13422021</v>
      </c>
      <c r="E979" s="12">
        <f t="shared" ca="1" si="210"/>
        <v>148830329.62458712</v>
      </c>
      <c r="F979" s="12">
        <f t="shared" ca="1" si="211"/>
        <v>148787832.20648915</v>
      </c>
      <c r="G979" s="14">
        <f ca="1">G978*(1+Returns!G979)+AC979</f>
        <v>11657692.194864329</v>
      </c>
      <c r="H979" s="14">
        <f ca="1">H978*(1+Returns!H979)+AD979</f>
        <v>15027622.19449812</v>
      </c>
      <c r="I979" s="14">
        <f ca="1">I978*(1+Returns!I979)+AE979</f>
        <v>7515461.0910427431</v>
      </c>
      <c r="J979" s="14">
        <f ca="1">J978*(1+Returns!J979)+AF979</f>
        <v>0</v>
      </c>
      <c r="K979" s="14">
        <f ca="1">K978*(1+Returns!K979)+AG979</f>
        <v>0</v>
      </c>
      <c r="L979" s="14">
        <f ca="1">L978*(1+Returns!L979)+AH979</f>
        <v>30054582.281945564</v>
      </c>
      <c r="M979" s="14">
        <f ca="1">M978*(1+Returns!M979)+AI979</f>
        <v>30057888.972507048</v>
      </c>
      <c r="N979" s="14">
        <f ca="1">N978*(1+Returns!N979)+AJ979-R979-T979</f>
        <v>54517082.889729321</v>
      </c>
      <c r="O979" s="17">
        <f ca="1">(Assumptions!$B$16 / 252)*F978</f>
        <v>4720.1899379702863</v>
      </c>
      <c r="P979" s="17">
        <f t="shared" ca="1" si="212"/>
        <v>42497.418097958318</v>
      </c>
      <c r="Q979" s="16">
        <f t="shared" si="213"/>
        <v>0</v>
      </c>
      <c r="R979" s="17">
        <f t="shared" si="214"/>
        <v>0</v>
      </c>
      <c r="S979" s="19">
        <f t="shared" si="215"/>
        <v>0</v>
      </c>
      <c r="T979" s="20">
        <f ca="1">IF(AND(S979=1,F978&gt;D978),[1]Assumptions!$B$19*(F978-D978),0)</f>
        <v>0</v>
      </c>
      <c r="U979" s="21">
        <f ca="1">OFFSET(Assumptions!$B$6,U$1-1,0)*$E979</f>
        <v>11906426.369966969</v>
      </c>
      <c r="V979" s="21">
        <f ca="1">OFFSET(Assumptions!$B$6,V$1-1,0)*$E979</f>
        <v>14883032.962458713</v>
      </c>
      <c r="W979" s="21">
        <f ca="1">OFFSET(Assumptions!$B$6,W$1-1,0)*$E979</f>
        <v>7441516.4812293565</v>
      </c>
      <c r="X979" s="21">
        <f ca="1">OFFSET(Assumptions!$B$6,X$1-1,0)*$E979</f>
        <v>0</v>
      </c>
      <c r="Y979" s="21">
        <f ca="1">OFFSET(Assumptions!$B$6,Y$1-1,0)*$E979</f>
        <v>0</v>
      </c>
      <c r="Z979" s="21">
        <f ca="1">OFFSET(Assumptions!$B$6,Z$1-1,0)*$E979</f>
        <v>29766065.924917426</v>
      </c>
      <c r="AA979" s="21">
        <f ca="1">OFFSET(Assumptions!$B$6,AA$1-1,0)*$E979</f>
        <v>29766065.924917426</v>
      </c>
      <c r="AB979" s="21">
        <f ca="1">OFFSET(Assumptions!$B$6,AB$1-1,0)*$E979</f>
        <v>55067221.961097233</v>
      </c>
      <c r="AC979" s="24">
        <f t="shared" si="218"/>
        <v>0</v>
      </c>
      <c r="AD979" s="24">
        <f t="shared" si="207"/>
        <v>0</v>
      </c>
      <c r="AE979" s="24">
        <f t="shared" si="207"/>
        <v>0</v>
      </c>
      <c r="AF979" s="24">
        <f t="shared" si="207"/>
        <v>0</v>
      </c>
      <c r="AG979" s="24">
        <f t="shared" si="206"/>
        <v>0</v>
      </c>
      <c r="AH979" s="24">
        <f t="shared" si="206"/>
        <v>0</v>
      </c>
      <c r="AI979" s="24">
        <f t="shared" si="206"/>
        <v>0</v>
      </c>
      <c r="AJ979" s="24">
        <f t="shared" si="216"/>
        <v>0</v>
      </c>
      <c r="AK979" s="26">
        <f t="shared" ca="1" si="217"/>
        <v>6.849950367788793E-4</v>
      </c>
      <c r="AL979" s="34">
        <f t="shared" ca="1" si="219"/>
        <v>0.4878783220648848</v>
      </c>
    </row>
    <row r="980" spans="1:38" x14ac:dyDescent="0.25">
      <c r="A980" s="4">
        <f t="shared" si="208"/>
        <v>1</v>
      </c>
      <c r="B980" s="4">
        <f t="shared" si="209"/>
        <v>2016</v>
      </c>
      <c r="C980" s="9">
        <v>42384</v>
      </c>
      <c r="D980" s="12">
        <f ca="1">(1+Returns!E980)*D979</f>
        <v>145370895.99905577</v>
      </c>
      <c r="E980" s="12">
        <f t="shared" ca="1" si="210"/>
        <v>148871881.33132184</v>
      </c>
      <c r="F980" s="12">
        <f t="shared" ca="1" si="211"/>
        <v>148824660.48997924</v>
      </c>
      <c r="G980" s="14">
        <f ca="1">G979*(1+Returns!G980)+AC980</f>
        <v>11624830.923986968</v>
      </c>
      <c r="H980" s="14">
        <f ca="1">H979*(1+Returns!H980)+AD980</f>
        <v>15035879.530828919</v>
      </c>
      <c r="I980" s="14">
        <f ca="1">I979*(1+Returns!I980)+AE980</f>
        <v>7519773.7978400178</v>
      </c>
      <c r="J980" s="14">
        <f ca="1">J979*(1+Returns!J980)+AF980</f>
        <v>0</v>
      </c>
      <c r="K980" s="14">
        <f ca="1">K979*(1+Returns!K980)+AG980</f>
        <v>0</v>
      </c>
      <c r="L980" s="14">
        <f ca="1">L979*(1+Returns!L980)+AH980</f>
        <v>30071023.108868171</v>
      </c>
      <c r="M980" s="14">
        <f ca="1">M979*(1+Returns!M980)+AI980</f>
        <v>30074698.60843211</v>
      </c>
      <c r="N980" s="14">
        <f ca="1">N979*(1+Returns!N980)+AJ980-R980-T980</f>
        <v>54545675.361365639</v>
      </c>
      <c r="O980" s="17">
        <f ca="1">(Assumptions!$B$16 / 252)*F979</f>
        <v>4723.4232446504493</v>
      </c>
      <c r="P980" s="17">
        <f t="shared" ca="1" si="212"/>
        <v>47220.841342608765</v>
      </c>
      <c r="Q980" s="16">
        <f t="shared" si="213"/>
        <v>0</v>
      </c>
      <c r="R980" s="17">
        <f t="shared" si="214"/>
        <v>0</v>
      </c>
      <c r="S980" s="19">
        <f t="shared" si="215"/>
        <v>0</v>
      </c>
      <c r="T980" s="20">
        <f ca="1">IF(AND(S980=1,F979&gt;D979),[1]Assumptions!$B$19*(F979-D979),0)</f>
        <v>0</v>
      </c>
      <c r="U980" s="21">
        <f ca="1">OFFSET(Assumptions!$B$6,U$1-1,0)*$E980</f>
        <v>11909750.506505746</v>
      </c>
      <c r="V980" s="21">
        <f ca="1">OFFSET(Assumptions!$B$6,V$1-1,0)*$E980</f>
        <v>14887188.133132184</v>
      </c>
      <c r="W980" s="21">
        <f ca="1">OFFSET(Assumptions!$B$6,W$1-1,0)*$E980</f>
        <v>7443594.066566092</v>
      </c>
      <c r="X980" s="21">
        <f ca="1">OFFSET(Assumptions!$B$6,X$1-1,0)*$E980</f>
        <v>0</v>
      </c>
      <c r="Y980" s="21">
        <f ca="1">OFFSET(Assumptions!$B$6,Y$1-1,0)*$E980</f>
        <v>0</v>
      </c>
      <c r="Z980" s="21">
        <f ca="1">OFFSET(Assumptions!$B$6,Z$1-1,0)*$E980</f>
        <v>29774376.266264368</v>
      </c>
      <c r="AA980" s="21">
        <f ca="1">OFFSET(Assumptions!$B$6,AA$1-1,0)*$E980</f>
        <v>29774376.266264368</v>
      </c>
      <c r="AB980" s="21">
        <f ca="1">OFFSET(Assumptions!$B$6,AB$1-1,0)*$E980</f>
        <v>55082596.09258908</v>
      </c>
      <c r="AC980" s="24">
        <f t="shared" si="218"/>
        <v>0</v>
      </c>
      <c r="AD980" s="24">
        <f t="shared" si="207"/>
        <v>0</v>
      </c>
      <c r="AE980" s="24">
        <f t="shared" si="207"/>
        <v>0</v>
      </c>
      <c r="AF980" s="24">
        <f t="shared" si="207"/>
        <v>0</v>
      </c>
      <c r="AG980" s="24">
        <f t="shared" si="206"/>
        <v>0</v>
      </c>
      <c r="AH980" s="24">
        <f t="shared" si="206"/>
        <v>0</v>
      </c>
      <c r="AI980" s="24">
        <f t="shared" si="206"/>
        <v>0</v>
      </c>
      <c r="AJ980" s="24">
        <f t="shared" si="216"/>
        <v>0</v>
      </c>
      <c r="AK980" s="26">
        <f t="shared" ca="1" si="217"/>
        <v>2.4752214575562981E-4</v>
      </c>
      <c r="AL980" s="34">
        <f t="shared" ca="1" si="219"/>
        <v>0.48824660489978555</v>
      </c>
    </row>
    <row r="981" spans="1:38" x14ac:dyDescent="0.25">
      <c r="A981" s="4">
        <f t="shared" si="208"/>
        <v>1</v>
      </c>
      <c r="B981" s="4">
        <f t="shared" si="209"/>
        <v>2016</v>
      </c>
      <c r="C981" s="9">
        <v>42387</v>
      </c>
      <c r="D981" s="12">
        <f ca="1">(1+Returns!E981)*D980</f>
        <v>145447209.90461943</v>
      </c>
      <c r="E981" s="12">
        <f t="shared" ca="1" si="210"/>
        <v>148859920.28335381</v>
      </c>
      <c r="F981" s="12">
        <f t="shared" ca="1" si="211"/>
        <v>148807974.84961468</v>
      </c>
      <c r="G981" s="14">
        <f ca="1">G980*(1+Returns!G981)+AC981</f>
        <v>11538416.49620666</v>
      </c>
      <c r="H981" s="14">
        <f ca="1">H980*(1+Returns!H981)+AD981</f>
        <v>15044141.404378075</v>
      </c>
      <c r="I981" s="14">
        <f ca="1">I980*(1+Returns!I981)+AE981</f>
        <v>7524088.9794608187</v>
      </c>
      <c r="J981" s="14">
        <f ca="1">J980*(1+Returns!J981)+AF981</f>
        <v>0</v>
      </c>
      <c r="K981" s="14">
        <f ca="1">K980*(1+Returns!K981)+AG981</f>
        <v>0</v>
      </c>
      <c r="L981" s="14">
        <f ca="1">L980*(1+Returns!L981)+AH981</f>
        <v>30087472.92945395</v>
      </c>
      <c r="M981" s="14">
        <f ca="1">M980*(1+Returns!M981)+AI981</f>
        <v>30091517.645012695</v>
      </c>
      <c r="N981" s="14">
        <f ca="1">N980*(1+Returns!N981)+AJ981-R981-T981</f>
        <v>54574282.828841627</v>
      </c>
      <c r="O981" s="17">
        <f ca="1">(Assumptions!$B$16 / 252)*F980</f>
        <v>4724.592396507277</v>
      </c>
      <c r="P981" s="17">
        <f t="shared" ca="1" si="212"/>
        <v>51945.433739116044</v>
      </c>
      <c r="Q981" s="16">
        <f t="shared" si="213"/>
        <v>0</v>
      </c>
      <c r="R981" s="17">
        <f t="shared" si="214"/>
        <v>0</v>
      </c>
      <c r="S981" s="19">
        <f t="shared" si="215"/>
        <v>0</v>
      </c>
      <c r="T981" s="20">
        <f ca="1">IF(AND(S981=1,F980&gt;D980),[1]Assumptions!$B$19*(F980-D980),0)</f>
        <v>0</v>
      </c>
      <c r="U981" s="21">
        <f ca="1">OFFSET(Assumptions!$B$6,U$1-1,0)*$E981</f>
        <v>11908793.622668305</v>
      </c>
      <c r="V981" s="21">
        <f ca="1">OFFSET(Assumptions!$B$6,V$1-1,0)*$E981</f>
        <v>14885992.028335381</v>
      </c>
      <c r="W981" s="21">
        <f ca="1">OFFSET(Assumptions!$B$6,W$1-1,0)*$E981</f>
        <v>7442996.0141676906</v>
      </c>
      <c r="X981" s="21">
        <f ca="1">OFFSET(Assumptions!$B$6,X$1-1,0)*$E981</f>
        <v>0</v>
      </c>
      <c r="Y981" s="21">
        <f ca="1">OFFSET(Assumptions!$B$6,Y$1-1,0)*$E981</f>
        <v>0</v>
      </c>
      <c r="Z981" s="21">
        <f ca="1">OFFSET(Assumptions!$B$6,Z$1-1,0)*$E981</f>
        <v>29771984.056670763</v>
      </c>
      <c r="AA981" s="21">
        <f ca="1">OFFSET(Assumptions!$B$6,AA$1-1,0)*$E981</f>
        <v>29771984.056670763</v>
      </c>
      <c r="AB981" s="21">
        <f ca="1">OFFSET(Assumptions!$B$6,AB$1-1,0)*$E981</f>
        <v>55078170.50484091</v>
      </c>
      <c r="AC981" s="24">
        <f t="shared" si="218"/>
        <v>0</v>
      </c>
      <c r="AD981" s="24">
        <f t="shared" si="207"/>
        <v>0</v>
      </c>
      <c r="AE981" s="24">
        <f t="shared" si="207"/>
        <v>0</v>
      </c>
      <c r="AF981" s="24">
        <f t="shared" si="207"/>
        <v>0</v>
      </c>
      <c r="AG981" s="24">
        <f t="shared" si="206"/>
        <v>0</v>
      </c>
      <c r="AH981" s="24">
        <f t="shared" si="206"/>
        <v>0</v>
      </c>
      <c r="AI981" s="24">
        <f t="shared" si="206"/>
        <v>0</v>
      </c>
      <c r="AJ981" s="24">
        <f t="shared" si="216"/>
        <v>0</v>
      </c>
      <c r="AK981" s="26">
        <f t="shared" ca="1" si="217"/>
        <v>-1.1211609896921715E-4</v>
      </c>
      <c r="AL981" s="34">
        <f t="shared" ca="1" si="219"/>
        <v>0.48807974849614011</v>
      </c>
    </row>
    <row r="982" spans="1:38" x14ac:dyDescent="0.25">
      <c r="A982" s="4">
        <f t="shared" si="208"/>
        <v>1</v>
      </c>
      <c r="B982" s="4">
        <f t="shared" si="209"/>
        <v>2016</v>
      </c>
      <c r="C982" s="9">
        <v>42388</v>
      </c>
      <c r="D982" s="12">
        <f ca="1">(1+Returns!E982)*D981</f>
        <v>145523563.87193093</v>
      </c>
      <c r="E982" s="12">
        <f t="shared" ca="1" si="210"/>
        <v>149019956.64935404</v>
      </c>
      <c r="F982" s="12">
        <f t="shared" ca="1" si="211"/>
        <v>148963287.15292129</v>
      </c>
      <c r="G982" s="14">
        <f ca="1">G981*(1+Returns!G982)+AC982</f>
        <v>11623959.058239128</v>
      </c>
      <c r="H982" s="14">
        <f ca="1">H981*(1+Returns!H982)+AD982</f>
        <v>15052407.817638686</v>
      </c>
      <c r="I982" s="14">
        <f ca="1">I981*(1+Returns!I982)+AE982</f>
        <v>7528406.6373253101</v>
      </c>
      <c r="J982" s="14">
        <f ca="1">J981*(1+Returns!J982)+AF982</f>
        <v>0</v>
      </c>
      <c r="K982" s="14">
        <f ca="1">K981*(1+Returns!K982)+AG982</f>
        <v>0</v>
      </c>
      <c r="L982" s="14">
        <f ca="1">L981*(1+Returns!L982)+AH982</f>
        <v>30103931.74862273</v>
      </c>
      <c r="M982" s="14">
        <f ca="1">M981*(1+Returns!M982)+AI982</f>
        <v>30108346.087506045</v>
      </c>
      <c r="N982" s="14">
        <f ca="1">N981*(1+Returns!N982)+AJ982-R982-T982</f>
        <v>54602905.300022125</v>
      </c>
      <c r="O982" s="17">
        <f ca="1">(Assumptions!$B$16 / 252)*F981</f>
        <v>4724.0626936385606</v>
      </c>
      <c r="P982" s="17">
        <f t="shared" ca="1" si="212"/>
        <v>56669.496432754604</v>
      </c>
      <c r="Q982" s="16">
        <f t="shared" si="213"/>
        <v>0</v>
      </c>
      <c r="R982" s="17">
        <f t="shared" si="214"/>
        <v>0</v>
      </c>
      <c r="S982" s="19">
        <f t="shared" si="215"/>
        <v>0</v>
      </c>
      <c r="T982" s="20">
        <f ca="1">IF(AND(S982=1,F981&gt;D981),[1]Assumptions!$B$19*(F981-D981),0)</f>
        <v>0</v>
      </c>
      <c r="U982" s="21">
        <f ca="1">OFFSET(Assumptions!$B$6,U$1-1,0)*$E982</f>
        <v>11921596.531948324</v>
      </c>
      <c r="V982" s="21">
        <f ca="1">OFFSET(Assumptions!$B$6,V$1-1,0)*$E982</f>
        <v>14901995.664935404</v>
      </c>
      <c r="W982" s="21">
        <f ca="1">OFFSET(Assumptions!$B$6,W$1-1,0)*$E982</f>
        <v>7450997.8324677022</v>
      </c>
      <c r="X982" s="21">
        <f ca="1">OFFSET(Assumptions!$B$6,X$1-1,0)*$E982</f>
        <v>0</v>
      </c>
      <c r="Y982" s="21">
        <f ca="1">OFFSET(Assumptions!$B$6,Y$1-1,0)*$E982</f>
        <v>0</v>
      </c>
      <c r="Z982" s="21">
        <f ca="1">OFFSET(Assumptions!$B$6,Z$1-1,0)*$E982</f>
        <v>29803991.329870809</v>
      </c>
      <c r="AA982" s="21">
        <f ca="1">OFFSET(Assumptions!$B$6,AA$1-1,0)*$E982</f>
        <v>29803991.329870809</v>
      </c>
      <c r="AB982" s="21">
        <f ca="1">OFFSET(Assumptions!$B$6,AB$1-1,0)*$E982</f>
        <v>55137383.960260995</v>
      </c>
      <c r="AC982" s="24">
        <f t="shared" si="218"/>
        <v>0</v>
      </c>
      <c r="AD982" s="24">
        <f t="shared" si="207"/>
        <v>0</v>
      </c>
      <c r="AE982" s="24">
        <f t="shared" si="207"/>
        <v>0</v>
      </c>
      <c r="AF982" s="24">
        <f t="shared" si="207"/>
        <v>0</v>
      </c>
      <c r="AG982" s="24">
        <f t="shared" si="206"/>
        <v>0</v>
      </c>
      <c r="AH982" s="24">
        <f t="shared" si="206"/>
        <v>0</v>
      </c>
      <c r="AI982" s="24">
        <f t="shared" si="206"/>
        <v>0</v>
      </c>
      <c r="AJ982" s="24">
        <f t="shared" si="216"/>
        <v>0</v>
      </c>
      <c r="AK982" s="26">
        <f t="shared" ca="1" si="217"/>
        <v>1.0437095422040077E-3</v>
      </c>
      <c r="AL982" s="34">
        <f t="shared" ca="1" si="219"/>
        <v>0.48963287152920598</v>
      </c>
    </row>
    <row r="983" spans="1:38" x14ac:dyDescent="0.25">
      <c r="A983" s="4">
        <f t="shared" si="208"/>
        <v>1</v>
      </c>
      <c r="B983" s="4">
        <f t="shared" si="209"/>
        <v>2016</v>
      </c>
      <c r="C983" s="9">
        <v>42389</v>
      </c>
      <c r="D983" s="12">
        <f ca="1">(1+Returns!E983)*D982</f>
        <v>145599957.92202112</v>
      </c>
      <c r="E983" s="12">
        <f t="shared" ca="1" si="210"/>
        <v>149199724.63855341</v>
      </c>
      <c r="F983" s="12">
        <f t="shared" ca="1" si="211"/>
        <v>149138326.14887771</v>
      </c>
      <c r="G983" s="14">
        <f ca="1">G982*(1+Returns!G983)+AC983</f>
        <v>11729192.797348281</v>
      </c>
      <c r="H983" s="14">
        <f ca="1">H982*(1+Returns!H983)+AD983</f>
        <v>15060678.773105221</v>
      </c>
      <c r="I983" s="14">
        <f ca="1">I982*(1+Returns!I983)+AE983</f>
        <v>7532726.7728544716</v>
      </c>
      <c r="J983" s="14">
        <f ca="1">J982*(1+Returns!J983)+AF983</f>
        <v>0</v>
      </c>
      <c r="K983" s="14">
        <f ca="1">K982*(1+Returns!K983)+AG983</f>
        <v>0</v>
      </c>
      <c r="L983" s="14">
        <f ca="1">L982*(1+Returns!L983)+AH983</f>
        <v>30120399.571297023</v>
      </c>
      <c r="M983" s="14">
        <f ca="1">M982*(1+Returns!M983)+AI983</f>
        <v>30125183.941172339</v>
      </c>
      <c r="N983" s="14">
        <f ca="1">N982*(1+Returns!N983)+AJ983-R983-T983</f>
        <v>54631542.782776095</v>
      </c>
      <c r="O983" s="17">
        <f ca="1">(Assumptions!$B$16 / 252)*F982</f>
        <v>4728.9932429498822</v>
      </c>
      <c r="P983" s="17">
        <f t="shared" ca="1" si="212"/>
        <v>61398.489675704484</v>
      </c>
      <c r="Q983" s="16">
        <f t="shared" si="213"/>
        <v>0</v>
      </c>
      <c r="R983" s="17">
        <f t="shared" si="214"/>
        <v>0</v>
      </c>
      <c r="S983" s="19">
        <f t="shared" si="215"/>
        <v>0</v>
      </c>
      <c r="T983" s="20">
        <f ca="1">IF(AND(S983=1,F982&gt;D982),[1]Assumptions!$B$19*(F982-D982),0)</f>
        <v>0</v>
      </c>
      <c r="U983" s="21">
        <f ca="1">OFFSET(Assumptions!$B$6,U$1-1,0)*$E983</f>
        <v>11935977.971084272</v>
      </c>
      <c r="V983" s="21">
        <f ca="1">OFFSET(Assumptions!$B$6,V$1-1,0)*$E983</f>
        <v>14919972.463855341</v>
      </c>
      <c r="W983" s="21">
        <f ca="1">OFFSET(Assumptions!$B$6,W$1-1,0)*$E983</f>
        <v>7459986.2319276705</v>
      </c>
      <c r="X983" s="21">
        <f ca="1">OFFSET(Assumptions!$B$6,X$1-1,0)*$E983</f>
        <v>0</v>
      </c>
      <c r="Y983" s="21">
        <f ca="1">OFFSET(Assumptions!$B$6,Y$1-1,0)*$E983</f>
        <v>0</v>
      </c>
      <c r="Z983" s="21">
        <f ca="1">OFFSET(Assumptions!$B$6,Z$1-1,0)*$E983</f>
        <v>29839944.927710682</v>
      </c>
      <c r="AA983" s="21">
        <f ca="1">OFFSET(Assumptions!$B$6,AA$1-1,0)*$E983</f>
        <v>29839944.927710682</v>
      </c>
      <c r="AB983" s="21">
        <f ca="1">OFFSET(Assumptions!$B$6,AB$1-1,0)*$E983</f>
        <v>55203898.11626476</v>
      </c>
      <c r="AC983" s="24">
        <f t="shared" si="218"/>
        <v>0</v>
      </c>
      <c r="AD983" s="24">
        <f t="shared" si="207"/>
        <v>0</v>
      </c>
      <c r="AE983" s="24">
        <f t="shared" si="207"/>
        <v>0</v>
      </c>
      <c r="AF983" s="24">
        <f t="shared" si="207"/>
        <v>0</v>
      </c>
      <c r="AG983" s="24">
        <f t="shared" si="207"/>
        <v>0</v>
      </c>
      <c r="AH983" s="24">
        <f t="shared" si="207"/>
        <v>0</v>
      </c>
      <c r="AI983" s="24">
        <f t="shared" si="207"/>
        <v>0</v>
      </c>
      <c r="AJ983" s="24">
        <f t="shared" si="216"/>
        <v>0</v>
      </c>
      <c r="AK983" s="26">
        <f t="shared" ca="1" si="217"/>
        <v>1.1750478879855031E-3</v>
      </c>
      <c r="AL983" s="34">
        <f t="shared" ca="1" si="219"/>
        <v>0.4913832614887701</v>
      </c>
    </row>
    <row r="984" spans="1:38" x14ac:dyDescent="0.25">
      <c r="A984" s="4">
        <f t="shared" si="208"/>
        <v>1</v>
      </c>
      <c r="B984" s="4">
        <f t="shared" si="209"/>
        <v>2016</v>
      </c>
      <c r="C984" s="9">
        <v>42390</v>
      </c>
      <c r="D984" s="12">
        <f ca="1">(1+Returns!E984)*D983</f>
        <v>145676392.07593185</v>
      </c>
      <c r="E984" s="12">
        <f t="shared" ca="1" si="210"/>
        <v>149344362.5481174</v>
      </c>
      <c r="F984" s="12">
        <f t="shared" ca="1" si="211"/>
        <v>149278229.50840521</v>
      </c>
      <c r="G984" s="14">
        <f ca="1">G983*(1+Returns!G984)+AC984</f>
        <v>11799255.98872043</v>
      </c>
      <c r="H984" s="14">
        <f ca="1">H983*(1+Returns!H984)+AD984</f>
        <v>15068954.273273516</v>
      </c>
      <c r="I984" s="14">
        <f ca="1">I983*(1+Returns!I984)+AE984</f>
        <v>7537049.3874700963</v>
      </c>
      <c r="J984" s="14">
        <f ca="1">J983*(1+Returns!J984)+AF984</f>
        <v>0</v>
      </c>
      <c r="K984" s="14">
        <f ca="1">K983*(1+Returns!K984)+AG984</f>
        <v>0</v>
      </c>
      <c r="L984" s="14">
        <f ca="1">L983*(1+Returns!L984)+AH984</f>
        <v>30136876.40240204</v>
      </c>
      <c r="M984" s="14">
        <f ca="1">M983*(1+Returns!M984)+AI984</f>
        <v>30142031.211274702</v>
      </c>
      <c r="N984" s="14">
        <f ca="1">N983*(1+Returns!N984)+AJ984-R984-T984</f>
        <v>54660195.284976631</v>
      </c>
      <c r="O984" s="17">
        <f ca="1">(Assumptions!$B$16 / 252)*F983</f>
        <v>4734.5500364723084</v>
      </c>
      <c r="P984" s="17">
        <f t="shared" ca="1" si="212"/>
        <v>66133.039712176789</v>
      </c>
      <c r="Q984" s="16">
        <f t="shared" si="213"/>
        <v>0</v>
      </c>
      <c r="R984" s="17">
        <f t="shared" si="214"/>
        <v>0</v>
      </c>
      <c r="S984" s="19">
        <f t="shared" si="215"/>
        <v>0</v>
      </c>
      <c r="T984" s="20">
        <f ca="1">IF(AND(S984=1,F983&gt;D983),[1]Assumptions!$B$19*(F983-D983),0)</f>
        <v>0</v>
      </c>
      <c r="U984" s="21">
        <f ca="1">OFFSET(Assumptions!$B$6,U$1-1,0)*$E984</f>
        <v>11947549.003849393</v>
      </c>
      <c r="V984" s="21">
        <f ca="1">OFFSET(Assumptions!$B$6,V$1-1,0)*$E984</f>
        <v>14934436.254811741</v>
      </c>
      <c r="W984" s="21">
        <f ca="1">OFFSET(Assumptions!$B$6,W$1-1,0)*$E984</f>
        <v>7467218.1274058707</v>
      </c>
      <c r="X984" s="21">
        <f ca="1">OFFSET(Assumptions!$B$6,X$1-1,0)*$E984</f>
        <v>0</v>
      </c>
      <c r="Y984" s="21">
        <f ca="1">OFFSET(Assumptions!$B$6,Y$1-1,0)*$E984</f>
        <v>0</v>
      </c>
      <c r="Z984" s="21">
        <f ca="1">OFFSET(Assumptions!$B$6,Z$1-1,0)*$E984</f>
        <v>29868872.509623483</v>
      </c>
      <c r="AA984" s="21">
        <f ca="1">OFFSET(Assumptions!$B$6,AA$1-1,0)*$E984</f>
        <v>29868872.509623483</v>
      </c>
      <c r="AB984" s="21">
        <f ca="1">OFFSET(Assumptions!$B$6,AB$1-1,0)*$E984</f>
        <v>55257414.142803438</v>
      </c>
      <c r="AC984" s="24">
        <f t="shared" si="218"/>
        <v>0</v>
      </c>
      <c r="AD984" s="24">
        <f t="shared" ref="AD984:AI1049" si="220">IF($Q984=1,V983-H983,0)</f>
        <v>0</v>
      </c>
      <c r="AE984" s="24">
        <f t="shared" si="220"/>
        <v>0</v>
      </c>
      <c r="AF984" s="24">
        <f t="shared" si="220"/>
        <v>0</v>
      </c>
      <c r="AG984" s="24">
        <f t="shared" si="220"/>
        <v>0</v>
      </c>
      <c r="AH984" s="24">
        <f t="shared" si="220"/>
        <v>0</v>
      </c>
      <c r="AI984" s="24">
        <f t="shared" si="220"/>
        <v>0</v>
      </c>
      <c r="AJ984" s="24">
        <f t="shared" si="216"/>
        <v>0</v>
      </c>
      <c r="AK984" s="26">
        <f t="shared" ca="1" si="217"/>
        <v>9.3807784450961051E-4</v>
      </c>
      <c r="AL984" s="34">
        <f t="shared" ca="1" si="219"/>
        <v>0.49278229508404525</v>
      </c>
    </row>
    <row r="985" spans="1:38" x14ac:dyDescent="0.25">
      <c r="A985" s="4">
        <f t="shared" si="208"/>
        <v>1</v>
      </c>
      <c r="B985" s="4">
        <f t="shared" si="209"/>
        <v>2016</v>
      </c>
      <c r="C985" s="9">
        <v>42391</v>
      </c>
      <c r="D985" s="12">
        <f ca="1">(1+Returns!E985)*D984</f>
        <v>145752815.36797881</v>
      </c>
      <c r="E985" s="12">
        <f t="shared" ca="1" si="210"/>
        <v>149832192.59698108</v>
      </c>
      <c r="F985" s="12">
        <f t="shared" ca="1" si="211"/>
        <v>149761320.56585595</v>
      </c>
      <c r="G985" s="14">
        <f ca="1">G984*(1+Returns!G985)+AC985</f>
        <v>12212520.467169892</v>
      </c>
      <c r="H985" s="14">
        <f ca="1">H984*(1+Returns!H985)+AD985</f>
        <v>15077228.816745656</v>
      </c>
      <c r="I985" s="14">
        <f ca="1">I984*(1+Returns!I985)+AE985</f>
        <v>7541371.616187783</v>
      </c>
      <c r="J985" s="14">
        <f ca="1">J984*(1+Returns!J985)+AF985</f>
        <v>0</v>
      </c>
      <c r="K985" s="14">
        <f ca="1">K984*(1+Returns!K985)+AG985</f>
        <v>0</v>
      </c>
      <c r="L985" s="14">
        <f ca="1">L984*(1+Returns!L985)+AH985</f>
        <v>30153351.285149485</v>
      </c>
      <c r="M985" s="14">
        <f ca="1">M984*(1+Returns!M985)+AI985</f>
        <v>30158876.711522367</v>
      </c>
      <c r="N985" s="14">
        <f ca="1">N984*(1+Returns!N985)+AJ985-R985-T985</f>
        <v>54688843.700205885</v>
      </c>
      <c r="O985" s="17">
        <f ca="1">(Assumptions!$B$16 / 252)*F984</f>
        <v>4738.9914129652443</v>
      </c>
      <c r="P985" s="17">
        <f t="shared" ca="1" si="212"/>
        <v>70872.031125142035</v>
      </c>
      <c r="Q985" s="16">
        <f t="shared" si="213"/>
        <v>0</v>
      </c>
      <c r="R985" s="17">
        <f t="shared" si="214"/>
        <v>0</v>
      </c>
      <c r="S985" s="19">
        <f t="shared" si="215"/>
        <v>0</v>
      </c>
      <c r="T985" s="20">
        <f ca="1">IF(AND(S985=1,F984&gt;D984),[1]Assumptions!$B$19*(F984-D984),0)</f>
        <v>0</v>
      </c>
      <c r="U985" s="21">
        <f ca="1">OFFSET(Assumptions!$B$6,U$1-1,0)*$E985</f>
        <v>11986575.407758487</v>
      </c>
      <c r="V985" s="21">
        <f ca="1">OFFSET(Assumptions!$B$6,V$1-1,0)*$E985</f>
        <v>14983219.259698108</v>
      </c>
      <c r="W985" s="21">
        <f ca="1">OFFSET(Assumptions!$B$6,W$1-1,0)*$E985</f>
        <v>7491609.6298490539</v>
      </c>
      <c r="X985" s="21">
        <f ca="1">OFFSET(Assumptions!$B$6,X$1-1,0)*$E985</f>
        <v>0</v>
      </c>
      <c r="Y985" s="21">
        <f ca="1">OFFSET(Assumptions!$B$6,Y$1-1,0)*$E985</f>
        <v>0</v>
      </c>
      <c r="Z985" s="21">
        <f ca="1">OFFSET(Assumptions!$B$6,Z$1-1,0)*$E985</f>
        <v>29966438.519396216</v>
      </c>
      <c r="AA985" s="21">
        <f ca="1">OFFSET(Assumptions!$B$6,AA$1-1,0)*$E985</f>
        <v>29966438.519396216</v>
      </c>
      <c r="AB985" s="21">
        <f ca="1">OFFSET(Assumptions!$B$6,AB$1-1,0)*$E985</f>
        <v>55437911.260882996</v>
      </c>
      <c r="AC985" s="24">
        <f t="shared" si="218"/>
        <v>0</v>
      </c>
      <c r="AD985" s="24">
        <f t="shared" si="220"/>
        <v>0</v>
      </c>
      <c r="AE985" s="24">
        <f t="shared" si="220"/>
        <v>0</v>
      </c>
      <c r="AF985" s="24">
        <f t="shared" si="220"/>
        <v>0</v>
      </c>
      <c r="AG985" s="24">
        <f t="shared" si="220"/>
        <v>0</v>
      </c>
      <c r="AH985" s="24">
        <f t="shared" si="220"/>
        <v>0</v>
      </c>
      <c r="AI985" s="24">
        <f t="shared" si="220"/>
        <v>0</v>
      </c>
      <c r="AJ985" s="24">
        <f t="shared" si="216"/>
        <v>0</v>
      </c>
      <c r="AK985" s="26">
        <f t="shared" ca="1" si="217"/>
        <v>3.2361789059371926E-3</v>
      </c>
      <c r="AL985" s="34">
        <f t="shared" ca="1" si="219"/>
        <v>0.49761320565855272</v>
      </c>
    </row>
    <row r="986" spans="1:38" x14ac:dyDescent="0.25">
      <c r="A986" s="4">
        <f t="shared" si="208"/>
        <v>1</v>
      </c>
      <c r="B986" s="4">
        <f t="shared" si="209"/>
        <v>2016</v>
      </c>
      <c r="C986" s="9">
        <v>42394</v>
      </c>
      <c r="D986" s="12">
        <f ca="1">(1+Returns!E986)*D985</f>
        <v>145829278.75244901</v>
      </c>
      <c r="E986" s="12">
        <f t="shared" ca="1" si="210"/>
        <v>149905232.15885207</v>
      </c>
      <c r="F986" s="12">
        <f t="shared" ca="1" si="211"/>
        <v>149829605.80008993</v>
      </c>
      <c r="G986" s="14">
        <f ca="1">G985*(1+Returns!G986)+AC986</f>
        <v>12210954.000411581</v>
      </c>
      <c r="H986" s="14">
        <f ca="1">H985*(1+Returns!H986)+AD986</f>
        <v>15085507.90386883</v>
      </c>
      <c r="I986" s="14">
        <f ca="1">I985*(1+Returns!I986)+AE986</f>
        <v>7545696.3235493163</v>
      </c>
      <c r="J986" s="14">
        <f ca="1">J985*(1+Returns!J986)+AF986</f>
        <v>0</v>
      </c>
      <c r="K986" s="14">
        <f ca="1">K985*(1+Returns!K986)+AG986</f>
        <v>0</v>
      </c>
      <c r="L986" s="14">
        <f ca="1">L985*(1+Returns!L986)+AH986</f>
        <v>30169835.174197312</v>
      </c>
      <c r="M986" s="14">
        <f ca="1">M985*(1+Returns!M986)+AI986</f>
        <v>30175731.626227755</v>
      </c>
      <c r="N986" s="14">
        <f ca="1">N985*(1+Returns!N986)+AJ986-R986-T986</f>
        <v>54717507.130597286</v>
      </c>
      <c r="O986" s="17">
        <f ca="1">(Assumptions!$B$16 / 252)*F985</f>
        <v>4754.3276370112999</v>
      </c>
      <c r="P986" s="17">
        <f t="shared" ca="1" si="212"/>
        <v>75626.358762153337</v>
      </c>
      <c r="Q986" s="16">
        <f t="shared" si="213"/>
        <v>0</v>
      </c>
      <c r="R986" s="17">
        <f t="shared" si="214"/>
        <v>0</v>
      </c>
      <c r="S986" s="19">
        <f t="shared" si="215"/>
        <v>0</v>
      </c>
      <c r="T986" s="20">
        <f ca="1">IF(AND(S986=1,F985&gt;D985),[1]Assumptions!$B$19*(F985-D985),0)</f>
        <v>0</v>
      </c>
      <c r="U986" s="21">
        <f ca="1">OFFSET(Assumptions!$B$6,U$1-1,0)*$E986</f>
        <v>11992418.572708165</v>
      </c>
      <c r="V986" s="21">
        <f ca="1">OFFSET(Assumptions!$B$6,V$1-1,0)*$E986</f>
        <v>14990523.215885207</v>
      </c>
      <c r="W986" s="21">
        <f ca="1">OFFSET(Assumptions!$B$6,W$1-1,0)*$E986</f>
        <v>7495261.6079426035</v>
      </c>
      <c r="X986" s="21">
        <f ca="1">OFFSET(Assumptions!$B$6,X$1-1,0)*$E986</f>
        <v>0</v>
      </c>
      <c r="Y986" s="21">
        <f ca="1">OFFSET(Assumptions!$B$6,Y$1-1,0)*$E986</f>
        <v>0</v>
      </c>
      <c r="Z986" s="21">
        <f ca="1">OFFSET(Assumptions!$B$6,Z$1-1,0)*$E986</f>
        <v>29981046.431770414</v>
      </c>
      <c r="AA986" s="21">
        <f ca="1">OFFSET(Assumptions!$B$6,AA$1-1,0)*$E986</f>
        <v>29981046.431770414</v>
      </c>
      <c r="AB986" s="21">
        <f ca="1">OFFSET(Assumptions!$B$6,AB$1-1,0)*$E986</f>
        <v>55464935.898775265</v>
      </c>
      <c r="AC986" s="24">
        <f t="shared" si="218"/>
        <v>0</v>
      </c>
      <c r="AD986" s="24">
        <f t="shared" si="220"/>
        <v>0</v>
      </c>
      <c r="AE986" s="24">
        <f t="shared" si="220"/>
        <v>0</v>
      </c>
      <c r="AF986" s="24">
        <f t="shared" si="220"/>
        <v>0</v>
      </c>
      <c r="AG986" s="24">
        <f t="shared" si="220"/>
        <v>0</v>
      </c>
      <c r="AH986" s="24">
        <f t="shared" si="220"/>
        <v>0</v>
      </c>
      <c r="AI986" s="24">
        <f t="shared" si="220"/>
        <v>0</v>
      </c>
      <c r="AJ986" s="24">
        <f t="shared" si="216"/>
        <v>0</v>
      </c>
      <c r="AK986" s="26">
        <f t="shared" ca="1" si="217"/>
        <v>4.5596041738926729E-4</v>
      </c>
      <c r="AL986" s="34">
        <f t="shared" ca="1" si="219"/>
        <v>0.49829605800089238</v>
      </c>
    </row>
    <row r="987" spans="1:38" x14ac:dyDescent="0.25">
      <c r="A987" s="4">
        <f t="shared" si="208"/>
        <v>1</v>
      </c>
      <c r="B987" s="4">
        <f t="shared" si="209"/>
        <v>2016</v>
      </c>
      <c r="C987" s="9">
        <v>42395</v>
      </c>
      <c r="D987" s="12">
        <f ca="1">(1+Returns!E987)*D986</f>
        <v>145905782.25037533</v>
      </c>
      <c r="E987" s="12">
        <f t="shared" ca="1" si="210"/>
        <v>150022449.45736086</v>
      </c>
      <c r="F987" s="12">
        <f t="shared" ca="1" si="211"/>
        <v>149942066.60317647</v>
      </c>
      <c r="G987" s="14">
        <f ca="1">G986*(1+Returns!G987)+AC987</f>
        <v>12253524.790104851</v>
      </c>
      <c r="H987" s="14">
        <f ca="1">H986*(1+Returns!H987)+AD987</f>
        <v>15093791.537138011</v>
      </c>
      <c r="I987" s="14">
        <f ca="1">I986*(1+Returns!I987)+AE987</f>
        <v>7550023.5109761106</v>
      </c>
      <c r="J987" s="14">
        <f ca="1">J986*(1+Returns!J987)+AF987</f>
        <v>0</v>
      </c>
      <c r="K987" s="14">
        <f ca="1">K986*(1+Returns!K987)+AG987</f>
        <v>0</v>
      </c>
      <c r="L987" s="14">
        <f ca="1">L986*(1+Returns!L987)+AH987</f>
        <v>30186328.074468989</v>
      </c>
      <c r="M987" s="14">
        <f ca="1">M986*(1+Returns!M987)+AI987</f>
        <v>30192595.960652336</v>
      </c>
      <c r="N987" s="14">
        <f ca="1">N986*(1+Returns!N987)+AJ987-R987-T987</f>
        <v>54746185.584020555</v>
      </c>
      <c r="O987" s="17">
        <f ca="1">(Assumptions!$B$16 / 252)*F986</f>
        <v>4756.4954222250772</v>
      </c>
      <c r="P987" s="17">
        <f t="shared" ca="1" si="212"/>
        <v>80382.854184378419</v>
      </c>
      <c r="Q987" s="16">
        <f t="shared" si="213"/>
        <v>0</v>
      </c>
      <c r="R987" s="17">
        <f t="shared" si="214"/>
        <v>0</v>
      </c>
      <c r="S987" s="19">
        <f t="shared" si="215"/>
        <v>0</v>
      </c>
      <c r="T987" s="20">
        <f ca="1">IF(AND(S987=1,F986&gt;D986),[1]Assumptions!$B$19*(F986-D986),0)</f>
        <v>0</v>
      </c>
      <c r="U987" s="21">
        <f ca="1">OFFSET(Assumptions!$B$6,U$1-1,0)*$E987</f>
        <v>12001795.95658887</v>
      </c>
      <c r="V987" s="21">
        <f ca="1">OFFSET(Assumptions!$B$6,V$1-1,0)*$E987</f>
        <v>15002244.945736088</v>
      </c>
      <c r="W987" s="21">
        <f ca="1">OFFSET(Assumptions!$B$6,W$1-1,0)*$E987</f>
        <v>7501122.4728680439</v>
      </c>
      <c r="X987" s="21">
        <f ca="1">OFFSET(Assumptions!$B$6,X$1-1,0)*$E987</f>
        <v>0</v>
      </c>
      <c r="Y987" s="21">
        <f ca="1">OFFSET(Assumptions!$B$6,Y$1-1,0)*$E987</f>
        <v>0</v>
      </c>
      <c r="Z987" s="21">
        <f ca="1">OFFSET(Assumptions!$B$6,Z$1-1,0)*$E987</f>
        <v>30004489.891472176</v>
      </c>
      <c r="AA987" s="21">
        <f ca="1">OFFSET(Assumptions!$B$6,AA$1-1,0)*$E987</f>
        <v>30004489.891472176</v>
      </c>
      <c r="AB987" s="21">
        <f ca="1">OFFSET(Assumptions!$B$6,AB$1-1,0)*$E987</f>
        <v>55508306.29922352</v>
      </c>
      <c r="AC987" s="24">
        <f t="shared" si="218"/>
        <v>0</v>
      </c>
      <c r="AD987" s="24">
        <f t="shared" si="220"/>
        <v>0</v>
      </c>
      <c r="AE987" s="24">
        <f t="shared" si="220"/>
        <v>0</v>
      </c>
      <c r="AF987" s="24">
        <f t="shared" si="220"/>
        <v>0</v>
      </c>
      <c r="AG987" s="24">
        <f t="shared" si="220"/>
        <v>0</v>
      </c>
      <c r="AH987" s="24">
        <f t="shared" si="220"/>
        <v>0</v>
      </c>
      <c r="AI987" s="24">
        <f t="shared" si="220"/>
        <v>0</v>
      </c>
      <c r="AJ987" s="24">
        <f t="shared" si="216"/>
        <v>0</v>
      </c>
      <c r="AK987" s="26">
        <f t="shared" ca="1" si="217"/>
        <v>7.5059132997123967E-4</v>
      </c>
      <c r="AL987" s="34">
        <f t="shared" ca="1" si="219"/>
        <v>0.49942066603175794</v>
      </c>
    </row>
    <row r="988" spans="1:38" x14ac:dyDescent="0.25">
      <c r="A988" s="4">
        <f t="shared" si="208"/>
        <v>1</v>
      </c>
      <c r="B988" s="4">
        <f t="shared" si="209"/>
        <v>2016</v>
      </c>
      <c r="C988" s="9">
        <v>42396</v>
      </c>
      <c r="D988" s="12">
        <f ca="1">(1+Returns!E988)*D987</f>
        <v>145982325.88280171</v>
      </c>
      <c r="E988" s="12">
        <f t="shared" ca="1" si="210"/>
        <v>150159771.55114231</v>
      </c>
      <c r="F988" s="12">
        <f t="shared" ca="1" si="211"/>
        <v>150074628.63135147</v>
      </c>
      <c r="G988" s="14">
        <f ca="1">G987*(1+Returns!G988)+AC988</f>
        <v>12316159.87290165</v>
      </c>
      <c r="H988" s="14">
        <f ca="1">H987*(1+Returns!H988)+AD988</f>
        <v>15102079.719049543</v>
      </c>
      <c r="I988" s="14">
        <f ca="1">I987*(1+Returns!I988)+AE988</f>
        <v>7554353.1798903942</v>
      </c>
      <c r="J988" s="14">
        <f ca="1">J987*(1+Returns!J988)+AF988</f>
        <v>0</v>
      </c>
      <c r="K988" s="14">
        <f ca="1">K987*(1+Returns!K988)+AG988</f>
        <v>0</v>
      </c>
      <c r="L988" s="14">
        <f ca="1">L987*(1+Returns!L988)+AH988</f>
        <v>30202829.990890663</v>
      </c>
      <c r="M988" s="14">
        <f ca="1">M987*(1+Returns!M988)+AI988</f>
        <v>30209469.720060512</v>
      </c>
      <c r="N988" s="14">
        <f ca="1">N987*(1+Returns!N988)+AJ988-R988-T988</f>
        <v>54774879.06834954</v>
      </c>
      <c r="O988" s="17">
        <f ca="1">(Assumptions!$B$16 / 252)*F987</f>
        <v>4760.0656064500463</v>
      </c>
      <c r="P988" s="17">
        <f t="shared" ca="1" si="212"/>
        <v>85142.91979082847</v>
      </c>
      <c r="Q988" s="16">
        <f t="shared" si="213"/>
        <v>0</v>
      </c>
      <c r="R988" s="17">
        <f t="shared" si="214"/>
        <v>0</v>
      </c>
      <c r="S988" s="19">
        <f t="shared" si="215"/>
        <v>0</v>
      </c>
      <c r="T988" s="20">
        <f ca="1">IF(AND(S988=1,F987&gt;D987),[1]Assumptions!$B$19*(F987-D987),0)</f>
        <v>0</v>
      </c>
      <c r="U988" s="21">
        <f ca="1">OFFSET(Assumptions!$B$6,U$1-1,0)*$E988</f>
        <v>12012781.724091385</v>
      </c>
      <c r="V988" s="21">
        <f ca="1">OFFSET(Assumptions!$B$6,V$1-1,0)*$E988</f>
        <v>15015977.155114232</v>
      </c>
      <c r="W988" s="21">
        <f ca="1">OFFSET(Assumptions!$B$6,W$1-1,0)*$E988</f>
        <v>7507988.5775571158</v>
      </c>
      <c r="X988" s="21">
        <f ca="1">OFFSET(Assumptions!$B$6,X$1-1,0)*$E988</f>
        <v>0</v>
      </c>
      <c r="Y988" s="21">
        <f ca="1">OFFSET(Assumptions!$B$6,Y$1-1,0)*$E988</f>
        <v>0</v>
      </c>
      <c r="Z988" s="21">
        <f ca="1">OFFSET(Assumptions!$B$6,Z$1-1,0)*$E988</f>
        <v>30031954.310228463</v>
      </c>
      <c r="AA988" s="21">
        <f ca="1">OFFSET(Assumptions!$B$6,AA$1-1,0)*$E988</f>
        <v>30031954.310228463</v>
      </c>
      <c r="AB988" s="21">
        <f ca="1">OFFSET(Assumptions!$B$6,AB$1-1,0)*$E988</f>
        <v>55559115.473922655</v>
      </c>
      <c r="AC988" s="24">
        <f t="shared" si="218"/>
        <v>0</v>
      </c>
      <c r="AD988" s="24">
        <f t="shared" si="220"/>
        <v>0</v>
      </c>
      <c r="AE988" s="24">
        <f t="shared" si="220"/>
        <v>0</v>
      </c>
      <c r="AF988" s="24">
        <f t="shared" si="220"/>
        <v>0</v>
      </c>
      <c r="AG988" s="24">
        <f t="shared" si="220"/>
        <v>0</v>
      </c>
      <c r="AH988" s="24">
        <f t="shared" si="220"/>
        <v>0</v>
      </c>
      <c r="AI988" s="24">
        <f t="shared" si="220"/>
        <v>0</v>
      </c>
      <c r="AJ988" s="24">
        <f t="shared" si="216"/>
        <v>0</v>
      </c>
      <c r="AK988" s="26">
        <f t="shared" ca="1" si="217"/>
        <v>8.8408830942565686E-4</v>
      </c>
      <c r="AL988" s="34">
        <f t="shared" ca="1" si="219"/>
        <v>0.50074628631350793</v>
      </c>
    </row>
    <row r="989" spans="1:38" x14ac:dyDescent="0.25">
      <c r="A989" s="4">
        <f t="shared" si="208"/>
        <v>1</v>
      </c>
      <c r="B989" s="4">
        <f t="shared" si="209"/>
        <v>2016</v>
      </c>
      <c r="C989" s="9">
        <v>42397</v>
      </c>
      <c r="D989" s="12">
        <f ca="1">(1+Returns!E989)*D988</f>
        <v>146058909.6707831</v>
      </c>
      <c r="E989" s="12">
        <f t="shared" ca="1" si="210"/>
        <v>150210041.87781814</v>
      </c>
      <c r="F989" s="12">
        <f t="shared" ca="1" si="211"/>
        <v>150120134.68410251</v>
      </c>
      <c r="G989" s="14">
        <f ca="1">G988*(1+Returns!G989)+AC989</f>
        <v>12291702.664428765</v>
      </c>
      <c r="H989" s="14">
        <f ca="1">H988*(1+Returns!H989)+AD989</f>
        <v>15110372.452101141</v>
      </c>
      <c r="I989" s="14">
        <f ca="1">I988*(1+Returns!I989)+AE989</f>
        <v>7558685.3317152113</v>
      </c>
      <c r="J989" s="14">
        <f ca="1">J988*(1+Returns!J989)+AF989</f>
        <v>0</v>
      </c>
      <c r="K989" s="14">
        <f ca="1">K988*(1+Returns!K989)+AG989</f>
        <v>0</v>
      </c>
      <c r="L989" s="14">
        <f ca="1">L988*(1+Returns!L989)+AH989</f>
        <v>30219340.928391181</v>
      </c>
      <c r="M989" s="14">
        <f ca="1">M988*(1+Returns!M989)+AI989</f>
        <v>30226352.909719631</v>
      </c>
      <c r="N989" s="14">
        <f ca="1">N988*(1+Returns!N989)+AJ989-R989-T989</f>
        <v>54803587.591462217</v>
      </c>
      <c r="O989" s="17">
        <f ca="1">(Assumptions!$B$16 / 252)*F988</f>
        <v>4764.2739248048083</v>
      </c>
      <c r="P989" s="17">
        <f t="shared" ca="1" si="212"/>
        <v>89907.193715633271</v>
      </c>
      <c r="Q989" s="16">
        <f t="shared" si="213"/>
        <v>0</v>
      </c>
      <c r="R989" s="17">
        <f t="shared" si="214"/>
        <v>0</v>
      </c>
      <c r="S989" s="19">
        <f t="shared" si="215"/>
        <v>0</v>
      </c>
      <c r="T989" s="20">
        <f ca="1">IF(AND(S989=1,F988&gt;D988),[1]Assumptions!$B$19*(F988-D988),0)</f>
        <v>0</v>
      </c>
      <c r="U989" s="21">
        <f ca="1">OFFSET(Assumptions!$B$6,U$1-1,0)*$E989</f>
        <v>12016803.35022545</v>
      </c>
      <c r="V989" s="21">
        <f ca="1">OFFSET(Assumptions!$B$6,V$1-1,0)*$E989</f>
        <v>15021004.187781814</v>
      </c>
      <c r="W989" s="21">
        <f ca="1">OFFSET(Assumptions!$B$6,W$1-1,0)*$E989</f>
        <v>7510502.0938909072</v>
      </c>
      <c r="X989" s="21">
        <f ca="1">OFFSET(Assumptions!$B$6,X$1-1,0)*$E989</f>
        <v>0</v>
      </c>
      <c r="Y989" s="21">
        <f ca="1">OFFSET(Assumptions!$B$6,Y$1-1,0)*$E989</f>
        <v>0</v>
      </c>
      <c r="Z989" s="21">
        <f ca="1">OFFSET(Assumptions!$B$6,Z$1-1,0)*$E989</f>
        <v>30042008.375563629</v>
      </c>
      <c r="AA989" s="21">
        <f ca="1">OFFSET(Assumptions!$B$6,AA$1-1,0)*$E989</f>
        <v>30042008.375563629</v>
      </c>
      <c r="AB989" s="21">
        <f ca="1">OFFSET(Assumptions!$B$6,AB$1-1,0)*$E989</f>
        <v>55577715.494792707</v>
      </c>
      <c r="AC989" s="24">
        <f t="shared" si="218"/>
        <v>0</v>
      </c>
      <c r="AD989" s="24">
        <f t="shared" si="220"/>
        <v>0</v>
      </c>
      <c r="AE989" s="24">
        <f t="shared" si="220"/>
        <v>0</v>
      </c>
      <c r="AF989" s="24">
        <f t="shared" si="220"/>
        <v>0</v>
      </c>
      <c r="AG989" s="24">
        <f t="shared" si="220"/>
        <v>0</v>
      </c>
      <c r="AH989" s="24">
        <f t="shared" si="220"/>
        <v>0</v>
      </c>
      <c r="AI989" s="24">
        <f t="shared" si="220"/>
        <v>0</v>
      </c>
      <c r="AJ989" s="24">
        <f t="shared" si="216"/>
        <v>0</v>
      </c>
      <c r="AK989" s="26">
        <f t="shared" ca="1" si="217"/>
        <v>3.0322282431116676E-4</v>
      </c>
      <c r="AL989" s="34">
        <f t="shared" ca="1" si="219"/>
        <v>0.50120134684101836</v>
      </c>
    </row>
    <row r="990" spans="1:38" x14ac:dyDescent="0.25">
      <c r="A990" s="4">
        <f t="shared" si="208"/>
        <v>1</v>
      </c>
      <c r="B990" s="4">
        <f t="shared" si="209"/>
        <v>2016</v>
      </c>
      <c r="C990" s="9">
        <v>42398</v>
      </c>
      <c r="D990" s="12">
        <f ca="1">(1+Returns!E990)*D989</f>
        <v>146135533.63538548</v>
      </c>
      <c r="E990" s="12">
        <f t="shared" ca="1" si="210"/>
        <v>150462661.78116173</v>
      </c>
      <c r="F990" s="12">
        <f t="shared" ca="1" si="211"/>
        <v>150367988.86888468</v>
      </c>
      <c r="G990" s="14">
        <f ca="1">G989*(1+Returns!G990)+AC990</f>
        <v>12469554.486452635</v>
      </c>
      <c r="H990" s="14">
        <f ca="1">H989*(1+Returns!H990)+AD990</f>
        <v>15118669.738791889</v>
      </c>
      <c r="I990" s="14">
        <f ca="1">I989*(1+Returns!I990)+AE990</f>
        <v>7563019.9678744236</v>
      </c>
      <c r="J990" s="14">
        <f ca="1">J989*(1+Returns!J990)+AF990</f>
        <v>0</v>
      </c>
      <c r="K990" s="14">
        <f ca="1">K989*(1+Returns!K990)+AG990</f>
        <v>0</v>
      </c>
      <c r="L990" s="14">
        <f ca="1">L989*(1+Returns!L990)+AH990</f>
        <v>30235860.891902085</v>
      </c>
      <c r="M990" s="14">
        <f ca="1">M989*(1+Returns!M990)+AI990</f>
        <v>30243245.534899987</v>
      </c>
      <c r="N990" s="14">
        <f ca="1">N989*(1+Returns!N990)+AJ990-R990-T990</f>
        <v>54832311.161240689</v>
      </c>
      <c r="O990" s="17">
        <f ca="1">(Assumptions!$B$16 / 252)*F989</f>
        <v>4765.7185614000791</v>
      </c>
      <c r="P990" s="17">
        <f t="shared" ca="1" si="212"/>
        <v>94672.912277033349</v>
      </c>
      <c r="Q990" s="16">
        <f t="shared" si="213"/>
        <v>0</v>
      </c>
      <c r="R990" s="17">
        <f t="shared" si="214"/>
        <v>0</v>
      </c>
      <c r="S990" s="19">
        <f t="shared" si="215"/>
        <v>0</v>
      </c>
      <c r="T990" s="20">
        <f ca="1">IF(AND(S990=1,F989&gt;D989),[1]Assumptions!$B$19*(F989-D989),0)</f>
        <v>0</v>
      </c>
      <c r="U990" s="21">
        <f ca="1">OFFSET(Assumptions!$B$6,U$1-1,0)*$E990</f>
        <v>12037012.942492938</v>
      </c>
      <c r="V990" s="21">
        <f ca="1">OFFSET(Assumptions!$B$6,V$1-1,0)*$E990</f>
        <v>15046266.178116173</v>
      </c>
      <c r="W990" s="21">
        <f ca="1">OFFSET(Assumptions!$B$6,W$1-1,0)*$E990</f>
        <v>7523133.0890580863</v>
      </c>
      <c r="X990" s="21">
        <f ca="1">OFFSET(Assumptions!$B$6,X$1-1,0)*$E990</f>
        <v>0</v>
      </c>
      <c r="Y990" s="21">
        <f ca="1">OFFSET(Assumptions!$B$6,Y$1-1,0)*$E990</f>
        <v>0</v>
      </c>
      <c r="Z990" s="21">
        <f ca="1">OFFSET(Assumptions!$B$6,Z$1-1,0)*$E990</f>
        <v>30092532.356232345</v>
      </c>
      <c r="AA990" s="21">
        <f ca="1">OFFSET(Assumptions!$B$6,AA$1-1,0)*$E990</f>
        <v>30092532.356232345</v>
      </c>
      <c r="AB990" s="21">
        <f ca="1">OFFSET(Assumptions!$B$6,AB$1-1,0)*$E990</f>
        <v>55671184.859029837</v>
      </c>
      <c r="AC990" s="24">
        <f t="shared" si="218"/>
        <v>0</v>
      </c>
      <c r="AD990" s="24">
        <f t="shared" si="220"/>
        <v>0</v>
      </c>
      <c r="AE990" s="24">
        <f t="shared" si="220"/>
        <v>0</v>
      </c>
      <c r="AF990" s="24">
        <f t="shared" si="220"/>
        <v>0</v>
      </c>
      <c r="AG990" s="24">
        <f t="shared" si="220"/>
        <v>0</v>
      </c>
      <c r="AH990" s="24">
        <f t="shared" si="220"/>
        <v>0</v>
      </c>
      <c r="AI990" s="24">
        <f t="shared" si="220"/>
        <v>0</v>
      </c>
      <c r="AJ990" s="24">
        <f t="shared" si="216"/>
        <v>0</v>
      </c>
      <c r="AK990" s="26">
        <f t="shared" ca="1" si="217"/>
        <v>1.6510389182886609E-3</v>
      </c>
      <c r="AL990" s="34">
        <f t="shared" ca="1" si="219"/>
        <v>0.50367988868884028</v>
      </c>
    </row>
    <row r="991" spans="1:38" x14ac:dyDescent="0.25">
      <c r="A991" s="4">
        <f t="shared" si="208"/>
        <v>2</v>
      </c>
      <c r="B991" s="4">
        <f t="shared" si="209"/>
        <v>2016</v>
      </c>
      <c r="C991" s="9">
        <v>42401</v>
      </c>
      <c r="D991" s="12">
        <f ca="1">(1+Returns!E991)*D990</f>
        <v>146212197.79768595</v>
      </c>
      <c r="E991" s="12">
        <f t="shared" ca="1" si="210"/>
        <v>150312433.84835953</v>
      </c>
      <c r="F991" s="12">
        <f t="shared" ca="1" si="211"/>
        <v>150307660.26141131</v>
      </c>
      <c r="G991" s="14">
        <f ca="1">G990*(1+Returns!G991)+AC991</f>
        <v>11906649.272458309</v>
      </c>
      <c r="H991" s="14">
        <f ca="1">H990*(1+Returns!H991)+AD991</f>
        <v>15054568.020946529</v>
      </c>
      <c r="I991" s="14">
        <f ca="1">I990*(1+Returns!I991)+AE991</f>
        <v>7527470.2109763697</v>
      </c>
      <c r="J991" s="14">
        <f ca="1">J990*(1+Returns!J991)+AF991</f>
        <v>0</v>
      </c>
      <c r="K991" s="14">
        <f ca="1">K990*(1+Returns!K991)+AG991</f>
        <v>0</v>
      </c>
      <c r="L991" s="14">
        <f ca="1">L990*(1+Returns!L991)+AH991</f>
        <v>30109061.350687869</v>
      </c>
      <c r="M991" s="14">
        <f ca="1">M990*(1+Returns!M991)+AI991</f>
        <v>30109434.422207173</v>
      </c>
      <c r="N991" s="14">
        <f ca="1">N990*(1+Returns!N991)+AJ991-R991-T991</f>
        <v>55605250.571083292</v>
      </c>
      <c r="O991" s="17">
        <f ca="1">(Assumptions!$B$16 / 252)*F990</f>
        <v>4773.5869482185608</v>
      </c>
      <c r="P991" s="17">
        <f t="shared" ca="1" si="212"/>
        <v>4773.5869482185662</v>
      </c>
      <c r="Q991" s="16">
        <f t="shared" si="213"/>
        <v>1</v>
      </c>
      <c r="R991" s="17">
        <f t="shared" ca="1" si="214"/>
        <v>94672.912277033349</v>
      </c>
      <c r="S991" s="19">
        <f t="shared" si="215"/>
        <v>0</v>
      </c>
      <c r="T991" s="20">
        <f ca="1">IF(AND(S991=1,F990&gt;D990),[1]Assumptions!$B$19*(F990-D990),0)</f>
        <v>0</v>
      </c>
      <c r="U991" s="21">
        <f ca="1">OFFSET(Assumptions!$B$6,U$1-1,0)*$E991</f>
        <v>12024994.707868762</v>
      </c>
      <c r="V991" s="21">
        <f ca="1">OFFSET(Assumptions!$B$6,V$1-1,0)*$E991</f>
        <v>15031243.384835953</v>
      </c>
      <c r="W991" s="21">
        <f ca="1">OFFSET(Assumptions!$B$6,W$1-1,0)*$E991</f>
        <v>7515621.6924179764</v>
      </c>
      <c r="X991" s="21">
        <f ca="1">OFFSET(Assumptions!$B$6,X$1-1,0)*$E991</f>
        <v>0</v>
      </c>
      <c r="Y991" s="21">
        <f ca="1">OFFSET(Assumptions!$B$6,Y$1-1,0)*$E991</f>
        <v>0</v>
      </c>
      <c r="Z991" s="21">
        <f ca="1">OFFSET(Assumptions!$B$6,Z$1-1,0)*$E991</f>
        <v>30062486.769671906</v>
      </c>
      <c r="AA991" s="21">
        <f ca="1">OFFSET(Assumptions!$B$6,AA$1-1,0)*$E991</f>
        <v>30062486.769671906</v>
      </c>
      <c r="AB991" s="21">
        <f ca="1">OFFSET(Assumptions!$B$6,AB$1-1,0)*$E991</f>
        <v>55615600.523893021</v>
      </c>
      <c r="AC991" s="24">
        <f t="shared" ca="1" si="218"/>
        <v>-432541.54395969771</v>
      </c>
      <c r="AD991" s="24">
        <f t="shared" ca="1" si="220"/>
        <v>-72403.560675716028</v>
      </c>
      <c r="AE991" s="24">
        <f t="shared" ca="1" si="220"/>
        <v>-39886.878816337325</v>
      </c>
      <c r="AF991" s="24">
        <f t="shared" ca="1" si="220"/>
        <v>0</v>
      </c>
      <c r="AG991" s="24">
        <f t="shared" ca="1" si="220"/>
        <v>0</v>
      </c>
      <c r="AH991" s="24">
        <f t="shared" ca="1" si="220"/>
        <v>-143328.53566974029</v>
      </c>
      <c r="AI991" s="24">
        <f t="shared" ca="1" si="220"/>
        <v>-150713.17866764218</v>
      </c>
      <c r="AJ991" s="24">
        <f t="shared" ca="1" si="216"/>
        <v>838873.69778913353</v>
      </c>
      <c r="AK991" s="26">
        <f t="shared" ca="1" si="217"/>
        <v>-4.012064530967141E-4</v>
      </c>
      <c r="AL991" s="34">
        <f t="shared" ca="1" si="219"/>
        <v>0.50307660261410647</v>
      </c>
    </row>
    <row r="992" spans="1:38" x14ac:dyDescent="0.25">
      <c r="A992" s="4">
        <f t="shared" si="208"/>
        <v>2</v>
      </c>
      <c r="B992" s="4">
        <f t="shared" si="209"/>
        <v>2016</v>
      </c>
      <c r="C992" s="9">
        <v>42402</v>
      </c>
      <c r="D992" s="12">
        <f ca="1">(1+Returns!E992)*D991</f>
        <v>146288902.1787726</v>
      </c>
      <c r="E992" s="12">
        <f t="shared" ca="1" si="210"/>
        <v>150362405.71274835</v>
      </c>
      <c r="F992" s="12">
        <f t="shared" ca="1" si="211"/>
        <v>150352860.4540458</v>
      </c>
      <c r="G992" s="14">
        <f ca="1">G991*(1+Returns!G992)+AC992</f>
        <v>11881607.061535073</v>
      </c>
      <c r="H992" s="14">
        <f ca="1">H991*(1+Returns!H992)+AD992</f>
        <v>15062834.66475502</v>
      </c>
      <c r="I992" s="14">
        <f ca="1">I991*(1+Returns!I992)+AE992</f>
        <v>7531786.9463783558</v>
      </c>
      <c r="J992" s="14">
        <f ca="1">J991*(1+Returns!J992)+AF992</f>
        <v>0</v>
      </c>
      <c r="K992" s="14">
        <f ca="1">K991*(1+Returns!K992)+AG992</f>
        <v>0</v>
      </c>
      <c r="L992" s="14">
        <f ca="1">L991*(1+Returns!L992)+AH992</f>
        <v>30125521.02782112</v>
      </c>
      <c r="M992" s="14">
        <f ca="1">M991*(1+Returns!M992)+AI992</f>
        <v>30126261.70506217</v>
      </c>
      <c r="N992" s="14">
        <f ca="1">N991*(1+Returns!N992)+AJ992-R992-T992</f>
        <v>55634394.307196602</v>
      </c>
      <c r="O992" s="17">
        <f ca="1">(Assumptions!$B$16 / 252)*F991</f>
        <v>4771.6717543305176</v>
      </c>
      <c r="P992" s="17">
        <f t="shared" ca="1" si="212"/>
        <v>9545.258702549083</v>
      </c>
      <c r="Q992" s="16">
        <f t="shared" si="213"/>
        <v>0</v>
      </c>
      <c r="R992" s="17">
        <f t="shared" si="214"/>
        <v>0</v>
      </c>
      <c r="S992" s="19">
        <f t="shared" si="215"/>
        <v>0</v>
      </c>
      <c r="T992" s="20">
        <f ca="1">IF(AND(S992=1,F991&gt;D991),[1]Assumptions!$B$19*(F991-D991),0)</f>
        <v>0</v>
      </c>
      <c r="U992" s="21">
        <f ca="1">OFFSET(Assumptions!$B$6,U$1-1,0)*$E992</f>
        <v>12028992.457019867</v>
      </c>
      <c r="V992" s="21">
        <f ca="1">OFFSET(Assumptions!$B$6,V$1-1,0)*$E992</f>
        <v>15036240.571274836</v>
      </c>
      <c r="W992" s="21">
        <f ca="1">OFFSET(Assumptions!$B$6,W$1-1,0)*$E992</f>
        <v>7518120.2856374178</v>
      </c>
      <c r="X992" s="21">
        <f ca="1">OFFSET(Assumptions!$B$6,X$1-1,0)*$E992</f>
        <v>0</v>
      </c>
      <c r="Y992" s="21">
        <f ca="1">OFFSET(Assumptions!$B$6,Y$1-1,0)*$E992</f>
        <v>0</v>
      </c>
      <c r="Z992" s="21">
        <f ca="1">OFFSET(Assumptions!$B$6,Z$1-1,0)*$E992</f>
        <v>30072481.142549671</v>
      </c>
      <c r="AA992" s="21">
        <f ca="1">OFFSET(Assumptions!$B$6,AA$1-1,0)*$E992</f>
        <v>30072481.142549671</v>
      </c>
      <c r="AB992" s="21">
        <f ca="1">OFFSET(Assumptions!$B$6,AB$1-1,0)*$E992</f>
        <v>55634090.113716885</v>
      </c>
      <c r="AC992" s="24">
        <f t="shared" si="218"/>
        <v>0</v>
      </c>
      <c r="AD992" s="24">
        <f t="shared" si="220"/>
        <v>0</v>
      </c>
      <c r="AE992" s="24">
        <f t="shared" si="220"/>
        <v>0</v>
      </c>
      <c r="AF992" s="24">
        <f t="shared" si="220"/>
        <v>0</v>
      </c>
      <c r="AG992" s="24">
        <f t="shared" si="220"/>
        <v>0</v>
      </c>
      <c r="AH992" s="24">
        <f t="shared" si="220"/>
        <v>0</v>
      </c>
      <c r="AI992" s="24">
        <f t="shared" si="220"/>
        <v>0</v>
      </c>
      <c r="AJ992" s="24">
        <f t="shared" si="216"/>
        <v>0</v>
      </c>
      <c r="AK992" s="26">
        <f t="shared" ca="1" si="217"/>
        <v>3.0071782473273245E-4</v>
      </c>
      <c r="AL992" s="34">
        <f t="shared" ca="1" si="219"/>
        <v>0.50352860454045123</v>
      </c>
    </row>
    <row r="993" spans="1:38" x14ac:dyDescent="0.25">
      <c r="A993" s="4">
        <f t="shared" si="208"/>
        <v>2</v>
      </c>
      <c r="B993" s="4">
        <f t="shared" si="209"/>
        <v>2016</v>
      </c>
      <c r="C993" s="9">
        <v>42403</v>
      </c>
      <c r="D993" s="12">
        <f ca="1">(1+Returns!E993)*D992</f>
        <v>146365646.79974461</v>
      </c>
      <c r="E993" s="12">
        <f t="shared" ca="1" si="210"/>
        <v>150550949.48354259</v>
      </c>
      <c r="F993" s="12">
        <f t="shared" ca="1" si="211"/>
        <v>150536631.11815897</v>
      </c>
      <c r="G993" s="14">
        <f ca="1">G992*(1+Returns!G993)+AC993</f>
        <v>11995096.065176984</v>
      </c>
      <c r="H993" s="14">
        <f ca="1">H992*(1+Returns!H993)+AD993</f>
        <v>15071105.847876746</v>
      </c>
      <c r="I993" s="14">
        <f ca="1">I992*(1+Returns!I993)+AE993</f>
        <v>7536106.1572739687</v>
      </c>
      <c r="J993" s="14">
        <f ca="1">J992*(1+Returns!J993)+AF993</f>
        <v>0</v>
      </c>
      <c r="K993" s="14">
        <f ca="1">K992*(1+Returns!K993)+AG993</f>
        <v>0</v>
      </c>
      <c r="L993" s="14">
        <f ca="1">L992*(1+Returns!L993)+AH993</f>
        <v>30141989.702942323</v>
      </c>
      <c r="M993" s="14">
        <f ca="1">M992*(1+Returns!M993)+AI993</f>
        <v>30143098.392193723</v>
      </c>
      <c r="N993" s="14">
        <f ca="1">N992*(1+Returns!N993)+AJ993-R993-T993</f>
        <v>55663553.318078853</v>
      </c>
      <c r="O993" s="17">
        <f ca="1">(Assumptions!$B$16 / 252)*F992</f>
        <v>4773.1066810808188</v>
      </c>
      <c r="P993" s="17">
        <f t="shared" ca="1" si="212"/>
        <v>14318.365383629902</v>
      </c>
      <c r="Q993" s="16">
        <f t="shared" si="213"/>
        <v>0</v>
      </c>
      <c r="R993" s="17">
        <f t="shared" si="214"/>
        <v>0</v>
      </c>
      <c r="S993" s="19">
        <f t="shared" si="215"/>
        <v>0</v>
      </c>
      <c r="T993" s="20">
        <f ca="1">IF(AND(S993=1,F992&gt;D992),[1]Assumptions!$B$19*(F992-D992),0)</f>
        <v>0</v>
      </c>
      <c r="U993" s="21">
        <f ca="1">OFFSET(Assumptions!$B$6,U$1-1,0)*$E993</f>
        <v>12044075.958683407</v>
      </c>
      <c r="V993" s="21">
        <f ca="1">OFFSET(Assumptions!$B$6,V$1-1,0)*$E993</f>
        <v>15055094.948354259</v>
      </c>
      <c r="W993" s="21">
        <f ca="1">OFFSET(Assumptions!$B$6,W$1-1,0)*$E993</f>
        <v>7527547.4741771296</v>
      </c>
      <c r="X993" s="21">
        <f ca="1">OFFSET(Assumptions!$B$6,X$1-1,0)*$E993</f>
        <v>0</v>
      </c>
      <c r="Y993" s="21">
        <f ca="1">OFFSET(Assumptions!$B$6,Y$1-1,0)*$E993</f>
        <v>0</v>
      </c>
      <c r="Z993" s="21">
        <f ca="1">OFFSET(Assumptions!$B$6,Z$1-1,0)*$E993</f>
        <v>30110189.896708518</v>
      </c>
      <c r="AA993" s="21">
        <f ca="1">OFFSET(Assumptions!$B$6,AA$1-1,0)*$E993</f>
        <v>30110189.896708518</v>
      </c>
      <c r="AB993" s="21">
        <f ca="1">OFFSET(Assumptions!$B$6,AB$1-1,0)*$E993</f>
        <v>55703851.308910757</v>
      </c>
      <c r="AC993" s="24">
        <f t="shared" si="218"/>
        <v>0</v>
      </c>
      <c r="AD993" s="24">
        <f t="shared" si="220"/>
        <v>0</v>
      </c>
      <c r="AE993" s="24">
        <f t="shared" si="220"/>
        <v>0</v>
      </c>
      <c r="AF993" s="24">
        <f t="shared" si="220"/>
        <v>0</v>
      </c>
      <c r="AG993" s="24">
        <f t="shared" si="220"/>
        <v>0</v>
      </c>
      <c r="AH993" s="24">
        <f t="shared" si="220"/>
        <v>0</v>
      </c>
      <c r="AI993" s="24">
        <f t="shared" si="220"/>
        <v>0</v>
      </c>
      <c r="AJ993" s="24">
        <f t="shared" si="216"/>
        <v>0</v>
      </c>
      <c r="AK993" s="26">
        <f t="shared" ca="1" si="217"/>
        <v>1.22226250673374E-3</v>
      </c>
      <c r="AL993" s="34">
        <f t="shared" ca="1" si="219"/>
        <v>0.50536631118158271</v>
      </c>
    </row>
    <row r="994" spans="1:38" x14ac:dyDescent="0.25">
      <c r="A994" s="4">
        <f t="shared" si="208"/>
        <v>2</v>
      </c>
      <c r="B994" s="4">
        <f t="shared" si="209"/>
        <v>2016</v>
      </c>
      <c r="C994" s="9">
        <v>42404</v>
      </c>
      <c r="D994" s="12">
        <f ca="1">(1+Returns!E994)*D993</f>
        <v>146442431.68171224</v>
      </c>
      <c r="E994" s="12">
        <f t="shared" ca="1" si="210"/>
        <v>150592363.43192607</v>
      </c>
      <c r="F994" s="12">
        <f t="shared" ca="1" si="211"/>
        <v>150573266.12587202</v>
      </c>
      <c r="G994" s="14">
        <f ca="1">G993*(1+Returns!G994)+AC994</f>
        <v>11961414.532475097</v>
      </c>
      <c r="H994" s="14">
        <f ca="1">H993*(1+Returns!H994)+AD994</f>
        <v>15079381.572804298</v>
      </c>
      <c r="I994" s="14">
        <f ca="1">I993*(1+Returns!I994)+AE994</f>
        <v>7540427.8450828148</v>
      </c>
      <c r="J994" s="14">
        <f ca="1">J993*(1+Returns!J994)+AF994</f>
        <v>0</v>
      </c>
      <c r="K994" s="14">
        <f ca="1">K993*(1+Returns!K994)+AG994</f>
        <v>0</v>
      </c>
      <c r="L994" s="14">
        <f ca="1">L993*(1+Returns!L994)+AH994</f>
        <v>30158467.380970396</v>
      </c>
      <c r="M994" s="14">
        <f ca="1">M993*(1+Returns!M994)+AI994</f>
        <v>30159944.488857612</v>
      </c>
      <c r="N994" s="14">
        <f ca="1">N993*(1+Returns!N994)+AJ994-R994-T994</f>
        <v>55692727.611735843</v>
      </c>
      <c r="O994" s="17">
        <f ca="1">(Assumptions!$B$16 / 252)*F993</f>
        <v>4778.9406704177445</v>
      </c>
      <c r="P994" s="17">
        <f t="shared" ca="1" si="212"/>
        <v>19097.306054047647</v>
      </c>
      <c r="Q994" s="16">
        <f t="shared" si="213"/>
        <v>0</v>
      </c>
      <c r="R994" s="17">
        <f t="shared" si="214"/>
        <v>0</v>
      </c>
      <c r="S994" s="19">
        <f t="shared" si="215"/>
        <v>0</v>
      </c>
      <c r="T994" s="20">
        <f ca="1">IF(AND(S994=1,F993&gt;D993),[1]Assumptions!$B$19*(F993-D993),0)</f>
        <v>0</v>
      </c>
      <c r="U994" s="21">
        <f ca="1">OFFSET(Assumptions!$B$6,U$1-1,0)*$E994</f>
        <v>12047389.074554086</v>
      </c>
      <c r="V994" s="21">
        <f ca="1">OFFSET(Assumptions!$B$6,V$1-1,0)*$E994</f>
        <v>15059236.343192607</v>
      </c>
      <c r="W994" s="21">
        <f ca="1">OFFSET(Assumptions!$B$6,W$1-1,0)*$E994</f>
        <v>7529618.1715963036</v>
      </c>
      <c r="X994" s="21">
        <f ca="1">OFFSET(Assumptions!$B$6,X$1-1,0)*$E994</f>
        <v>0</v>
      </c>
      <c r="Y994" s="21">
        <f ca="1">OFFSET(Assumptions!$B$6,Y$1-1,0)*$E994</f>
        <v>0</v>
      </c>
      <c r="Z994" s="21">
        <f ca="1">OFFSET(Assumptions!$B$6,Z$1-1,0)*$E994</f>
        <v>30118472.686385214</v>
      </c>
      <c r="AA994" s="21">
        <f ca="1">OFFSET(Assumptions!$B$6,AA$1-1,0)*$E994</f>
        <v>30118472.686385214</v>
      </c>
      <c r="AB994" s="21">
        <f ca="1">OFFSET(Assumptions!$B$6,AB$1-1,0)*$E994</f>
        <v>55719174.469812647</v>
      </c>
      <c r="AC994" s="24">
        <f t="shared" si="218"/>
        <v>0</v>
      </c>
      <c r="AD994" s="24">
        <f t="shared" si="220"/>
        <v>0</v>
      </c>
      <c r="AE994" s="24">
        <f t="shared" si="220"/>
        <v>0</v>
      </c>
      <c r="AF994" s="24">
        <f t="shared" si="220"/>
        <v>0</v>
      </c>
      <c r="AG994" s="24">
        <f t="shared" si="220"/>
        <v>0</v>
      </c>
      <c r="AH994" s="24">
        <f t="shared" si="220"/>
        <v>0</v>
      </c>
      <c r="AI994" s="24">
        <f t="shared" si="220"/>
        <v>0</v>
      </c>
      <c r="AJ994" s="24">
        <f t="shared" si="216"/>
        <v>0</v>
      </c>
      <c r="AK994" s="26">
        <f t="shared" ca="1" si="217"/>
        <v>2.4336274460856622E-4</v>
      </c>
      <c r="AL994" s="34">
        <f t="shared" ca="1" si="219"/>
        <v>0.50573266125871319</v>
      </c>
    </row>
    <row r="995" spans="1:38" x14ac:dyDescent="0.25">
      <c r="A995" s="4">
        <f t="shared" si="208"/>
        <v>2</v>
      </c>
      <c r="B995" s="4">
        <f t="shared" si="209"/>
        <v>2016</v>
      </c>
      <c r="C995" s="9">
        <v>42405</v>
      </c>
      <c r="D995" s="12">
        <f ca="1">(1+Returns!E995)*D994</f>
        <v>146519256.84579679</v>
      </c>
      <c r="E995" s="12">
        <f t="shared" ca="1" si="210"/>
        <v>150539830.23977318</v>
      </c>
      <c r="F995" s="12">
        <f t="shared" ca="1" si="211"/>
        <v>150515952.83003259</v>
      </c>
      <c r="G995" s="14">
        <f ca="1">G994*(1+Returns!G995)+AC995</f>
        <v>11833745.123199183</v>
      </c>
      <c r="H995" s="14">
        <f ca="1">H994*(1+Returns!H995)+AD995</f>
        <v>15087661.842031635</v>
      </c>
      <c r="I995" s="14">
        <f ca="1">I994*(1+Returns!I995)+AE995</f>
        <v>7544752.0112253157</v>
      </c>
      <c r="J995" s="14">
        <f ca="1">J994*(1+Returns!J995)+AF995</f>
        <v>0</v>
      </c>
      <c r="K995" s="14">
        <f ca="1">K994*(1+Returns!K995)+AG995</f>
        <v>0</v>
      </c>
      <c r="L995" s="14">
        <f ca="1">L994*(1+Returns!L995)+AH995</f>
        <v>30174954.066826947</v>
      </c>
      <c r="M995" s="14">
        <f ca="1">M994*(1+Returns!M995)+AI995</f>
        <v>30176800.000312544</v>
      </c>
      <c r="N995" s="14">
        <f ca="1">N994*(1+Returns!N995)+AJ995-R995-T995</f>
        <v>55721917.19617755</v>
      </c>
      <c r="O995" s="17">
        <f ca="1">(Assumptions!$B$16 / 252)*F994</f>
        <v>4780.1036865356191</v>
      </c>
      <c r="P995" s="17">
        <f t="shared" ca="1" si="212"/>
        <v>23877.409740583265</v>
      </c>
      <c r="Q995" s="16">
        <f t="shared" si="213"/>
        <v>0</v>
      </c>
      <c r="R995" s="17">
        <f t="shared" si="214"/>
        <v>0</v>
      </c>
      <c r="S995" s="19">
        <f t="shared" si="215"/>
        <v>0</v>
      </c>
      <c r="T995" s="20">
        <f ca="1">IF(AND(S995=1,F994&gt;D994),[1]Assumptions!$B$19*(F994-D994),0)</f>
        <v>0</v>
      </c>
      <c r="U995" s="21">
        <f ca="1">OFFSET(Assumptions!$B$6,U$1-1,0)*$E995</f>
        <v>12043186.419181855</v>
      </c>
      <c r="V995" s="21">
        <f ca="1">OFFSET(Assumptions!$B$6,V$1-1,0)*$E995</f>
        <v>15053983.023977319</v>
      </c>
      <c r="W995" s="21">
        <f ca="1">OFFSET(Assumptions!$B$6,W$1-1,0)*$E995</f>
        <v>7526991.5119886594</v>
      </c>
      <c r="X995" s="21">
        <f ca="1">OFFSET(Assumptions!$B$6,X$1-1,0)*$E995</f>
        <v>0</v>
      </c>
      <c r="Y995" s="21">
        <f ca="1">OFFSET(Assumptions!$B$6,Y$1-1,0)*$E995</f>
        <v>0</v>
      </c>
      <c r="Z995" s="21">
        <f ca="1">OFFSET(Assumptions!$B$6,Z$1-1,0)*$E995</f>
        <v>30107966.047954638</v>
      </c>
      <c r="AA995" s="21">
        <f ca="1">OFFSET(Assumptions!$B$6,AA$1-1,0)*$E995</f>
        <v>30107966.047954638</v>
      </c>
      <c r="AB995" s="21">
        <f ca="1">OFFSET(Assumptions!$B$6,AB$1-1,0)*$E995</f>
        <v>55699737.188716076</v>
      </c>
      <c r="AC995" s="24">
        <f t="shared" si="218"/>
        <v>0</v>
      </c>
      <c r="AD995" s="24">
        <f t="shared" si="220"/>
        <v>0</v>
      </c>
      <c r="AE995" s="24">
        <f t="shared" si="220"/>
        <v>0</v>
      </c>
      <c r="AF995" s="24">
        <f t="shared" si="220"/>
        <v>0</v>
      </c>
      <c r="AG995" s="24">
        <f t="shared" si="220"/>
        <v>0</v>
      </c>
      <c r="AH995" s="24">
        <f t="shared" si="220"/>
        <v>0</v>
      </c>
      <c r="AI995" s="24">
        <f t="shared" si="220"/>
        <v>0</v>
      </c>
      <c r="AJ995" s="24">
        <f t="shared" si="216"/>
        <v>0</v>
      </c>
      <c r="AK995" s="26">
        <f t="shared" ca="1" si="217"/>
        <v>-3.8063394196097278E-4</v>
      </c>
      <c r="AL995" s="34">
        <f t="shared" ca="1" si="219"/>
        <v>0.50515952830031896</v>
      </c>
    </row>
    <row r="996" spans="1:38" x14ac:dyDescent="0.25">
      <c r="A996" s="4">
        <f t="shared" si="208"/>
        <v>2</v>
      </c>
      <c r="B996" s="4">
        <f t="shared" si="209"/>
        <v>2016</v>
      </c>
      <c r="C996" s="9">
        <v>42410</v>
      </c>
      <c r="D996" s="12">
        <f ca="1">(1+Returns!E996)*D995</f>
        <v>146596122.31313068</v>
      </c>
      <c r="E996" s="12">
        <f t="shared" ca="1" si="210"/>
        <v>150585581.71806285</v>
      </c>
      <c r="F996" s="12">
        <f t="shared" ca="1" si="211"/>
        <v>150556926.02410543</v>
      </c>
      <c r="G996" s="14">
        <f ca="1">G995*(1+Returns!G996)+AC996</f>
        <v>11804319.626211455</v>
      </c>
      <c r="H996" s="14">
        <f ca="1">H995*(1+Returns!H996)+AD996</f>
        <v>15095946.658054087</v>
      </c>
      <c r="I996" s="14">
        <f ca="1">I995*(1+Returns!I996)+AE996</f>
        <v>7549078.6571227079</v>
      </c>
      <c r="J996" s="14">
        <f ca="1">J995*(1+Returns!J996)+AF996</f>
        <v>0</v>
      </c>
      <c r="K996" s="14">
        <f ca="1">K995*(1+Returns!K996)+AG996</f>
        <v>0</v>
      </c>
      <c r="L996" s="14">
        <f ca="1">L995*(1+Returns!L996)+AH996</f>
        <v>30191449.765436273</v>
      </c>
      <c r="M996" s="14">
        <f ca="1">M995*(1+Returns!M996)+AI996</f>
        <v>30193664.931820173</v>
      </c>
      <c r="N996" s="14">
        <f ca="1">N995*(1+Returns!N996)+AJ996-R996-T996</f>
        <v>55751122.079418153</v>
      </c>
      <c r="O996" s="17">
        <f ca="1">(Assumptions!$B$16 / 252)*F995</f>
        <v>4778.2842168264315</v>
      </c>
      <c r="P996" s="17">
        <f t="shared" ca="1" si="212"/>
        <v>28655.693957409698</v>
      </c>
      <c r="Q996" s="16">
        <f t="shared" si="213"/>
        <v>0</v>
      </c>
      <c r="R996" s="17">
        <f t="shared" si="214"/>
        <v>0</v>
      </c>
      <c r="S996" s="19">
        <f t="shared" si="215"/>
        <v>0</v>
      </c>
      <c r="T996" s="20">
        <f ca="1">IF(AND(S996=1,F995&gt;D995),[1]Assumptions!$B$19*(F995-D995),0)</f>
        <v>0</v>
      </c>
      <c r="U996" s="21">
        <f ca="1">OFFSET(Assumptions!$B$6,U$1-1,0)*$E996</f>
        <v>12046846.537445027</v>
      </c>
      <c r="V996" s="21">
        <f ca="1">OFFSET(Assumptions!$B$6,V$1-1,0)*$E996</f>
        <v>15058558.171806285</v>
      </c>
      <c r="W996" s="21">
        <f ca="1">OFFSET(Assumptions!$B$6,W$1-1,0)*$E996</f>
        <v>7529279.0859031426</v>
      </c>
      <c r="X996" s="21">
        <f ca="1">OFFSET(Assumptions!$B$6,X$1-1,0)*$E996</f>
        <v>0</v>
      </c>
      <c r="Y996" s="21">
        <f ca="1">OFFSET(Assumptions!$B$6,Y$1-1,0)*$E996</f>
        <v>0</v>
      </c>
      <c r="Z996" s="21">
        <f ca="1">OFFSET(Assumptions!$B$6,Z$1-1,0)*$E996</f>
        <v>30117116.34361257</v>
      </c>
      <c r="AA996" s="21">
        <f ca="1">OFFSET(Assumptions!$B$6,AA$1-1,0)*$E996</f>
        <v>30117116.34361257</v>
      </c>
      <c r="AB996" s="21">
        <f ca="1">OFFSET(Assumptions!$B$6,AB$1-1,0)*$E996</f>
        <v>55716665.235683255</v>
      </c>
      <c r="AC996" s="24">
        <f t="shared" si="218"/>
        <v>0</v>
      </c>
      <c r="AD996" s="24">
        <f t="shared" si="220"/>
        <v>0</v>
      </c>
      <c r="AE996" s="24">
        <f t="shared" si="220"/>
        <v>0</v>
      </c>
      <c r="AF996" s="24">
        <f t="shared" si="220"/>
        <v>0</v>
      </c>
      <c r="AG996" s="24">
        <f t="shared" si="220"/>
        <v>0</v>
      </c>
      <c r="AH996" s="24">
        <f t="shared" si="220"/>
        <v>0</v>
      </c>
      <c r="AI996" s="24">
        <f t="shared" si="220"/>
        <v>0</v>
      </c>
      <c r="AJ996" s="24">
        <f t="shared" si="216"/>
        <v>0</v>
      </c>
      <c r="AK996" s="26">
        <f t="shared" ca="1" si="217"/>
        <v>2.7221828186618779E-4</v>
      </c>
      <c r="AL996" s="34">
        <f t="shared" ca="1" si="219"/>
        <v>0.50556926024104731</v>
      </c>
    </row>
    <row r="997" spans="1:38" x14ac:dyDescent="0.25">
      <c r="A997" s="4">
        <f t="shared" si="208"/>
        <v>2</v>
      </c>
      <c r="B997" s="4">
        <f t="shared" si="209"/>
        <v>2016</v>
      </c>
      <c r="C997" s="9">
        <v>42411</v>
      </c>
      <c r="D997" s="12">
        <f ca="1">(1+Returns!E997)*D996</f>
        <v>146673028.10485739</v>
      </c>
      <c r="E997" s="12">
        <f t="shared" ca="1" si="210"/>
        <v>150808269.84317476</v>
      </c>
      <c r="F997" s="12">
        <f t="shared" ca="1" si="211"/>
        <v>150774834.56426421</v>
      </c>
      <c r="G997" s="14">
        <f ca="1">G996*(1+Returns!G997)+AC997</f>
        <v>11951789.995762859</v>
      </c>
      <c r="H997" s="14">
        <f ca="1">H996*(1+Returns!H997)+AD997</f>
        <v>15104236.023368355</v>
      </c>
      <c r="I997" s="14">
        <f ca="1">I996*(1+Returns!I997)+AE997</f>
        <v>7553407.7841970418</v>
      </c>
      <c r="J997" s="14">
        <f ca="1">J996*(1+Returns!J997)+AF997</f>
        <v>0</v>
      </c>
      <c r="K997" s="14">
        <f ca="1">K996*(1+Returns!K997)+AG997</f>
        <v>0</v>
      </c>
      <c r="L997" s="14">
        <f ca="1">L996*(1+Returns!L997)+AH997</f>
        <v>30207954.481725361</v>
      </c>
      <c r="M997" s="14">
        <f ca="1">M996*(1+Returns!M997)+AI997</f>
        <v>30210539.288645089</v>
      </c>
      <c r="N997" s="14">
        <f ca="1">N996*(1+Returns!N997)+AJ997-R997-T997</f>
        <v>55780342.269476041</v>
      </c>
      <c r="O997" s="17">
        <f ca="1">(Assumptions!$B$16 / 252)*F996</f>
        <v>4779.5849531462036</v>
      </c>
      <c r="P997" s="17">
        <f t="shared" ca="1" si="212"/>
        <v>33435.278910555899</v>
      </c>
      <c r="Q997" s="16">
        <f t="shared" si="213"/>
        <v>0</v>
      </c>
      <c r="R997" s="17">
        <f t="shared" si="214"/>
        <v>0</v>
      </c>
      <c r="S997" s="19">
        <f t="shared" si="215"/>
        <v>0</v>
      </c>
      <c r="T997" s="20">
        <f ca="1">IF(AND(S997=1,F996&gt;D996),[1]Assumptions!$B$19*(F996-D996),0)</f>
        <v>0</v>
      </c>
      <c r="U997" s="21">
        <f ca="1">OFFSET(Assumptions!$B$6,U$1-1,0)*$E997</f>
        <v>12064661.58745398</v>
      </c>
      <c r="V997" s="21">
        <f ca="1">OFFSET(Assumptions!$B$6,V$1-1,0)*$E997</f>
        <v>15080826.984317476</v>
      </c>
      <c r="W997" s="21">
        <f ca="1">OFFSET(Assumptions!$B$6,W$1-1,0)*$E997</f>
        <v>7540413.492158738</v>
      </c>
      <c r="X997" s="21">
        <f ca="1">OFFSET(Assumptions!$B$6,X$1-1,0)*$E997</f>
        <v>0</v>
      </c>
      <c r="Y997" s="21">
        <f ca="1">OFFSET(Assumptions!$B$6,Y$1-1,0)*$E997</f>
        <v>0</v>
      </c>
      <c r="Z997" s="21">
        <f ca="1">OFFSET(Assumptions!$B$6,Z$1-1,0)*$E997</f>
        <v>30161653.968634952</v>
      </c>
      <c r="AA997" s="21">
        <f ca="1">OFFSET(Assumptions!$B$6,AA$1-1,0)*$E997</f>
        <v>30161653.968634952</v>
      </c>
      <c r="AB997" s="21">
        <f ca="1">OFFSET(Assumptions!$B$6,AB$1-1,0)*$E997</f>
        <v>55799059.841974661</v>
      </c>
      <c r="AC997" s="24">
        <f t="shared" si="218"/>
        <v>0</v>
      </c>
      <c r="AD997" s="24">
        <f t="shared" si="220"/>
        <v>0</v>
      </c>
      <c r="AE997" s="24">
        <f t="shared" si="220"/>
        <v>0</v>
      </c>
      <c r="AF997" s="24">
        <f t="shared" si="220"/>
        <v>0</v>
      </c>
      <c r="AG997" s="24">
        <f t="shared" si="220"/>
        <v>0</v>
      </c>
      <c r="AH997" s="24">
        <f t="shared" si="220"/>
        <v>0</v>
      </c>
      <c r="AI997" s="24">
        <f t="shared" si="220"/>
        <v>0</v>
      </c>
      <c r="AJ997" s="24">
        <f t="shared" si="216"/>
        <v>0</v>
      </c>
      <c r="AK997" s="26">
        <f t="shared" ca="1" si="217"/>
        <v>1.4473498225109349E-3</v>
      </c>
      <c r="AL997" s="34">
        <f t="shared" ca="1" si="219"/>
        <v>0.50774834564263505</v>
      </c>
    </row>
    <row r="998" spans="1:38" x14ac:dyDescent="0.25">
      <c r="A998" s="4">
        <f t="shared" si="208"/>
        <v>2</v>
      </c>
      <c r="B998" s="4">
        <f t="shared" si="209"/>
        <v>2016</v>
      </c>
      <c r="C998" s="9">
        <v>42412</v>
      </c>
      <c r="D998" s="12">
        <f ca="1">(1+Returns!E998)*D997</f>
        <v>146749974.24213147</v>
      </c>
      <c r="E998" s="12">
        <f t="shared" ca="1" si="210"/>
        <v>150772323.69619292</v>
      </c>
      <c r="F998" s="12">
        <f t="shared" ca="1" si="211"/>
        <v>150734101.91459778</v>
      </c>
      <c r="G998" s="14">
        <f ca="1">G997*(1+Returns!G998)+AC998</f>
        <v>11840585.290796719</v>
      </c>
      <c r="H998" s="14">
        <f ca="1">H997*(1+Returns!H998)+AD998</f>
        <v>15112529.940472508</v>
      </c>
      <c r="I998" s="14">
        <f ca="1">I997*(1+Returns!I998)+AE998</f>
        <v>7557739.3938711835</v>
      </c>
      <c r="J998" s="14">
        <f ca="1">J997*(1+Returns!J998)+AF998</f>
        <v>0</v>
      </c>
      <c r="K998" s="14">
        <f ca="1">K997*(1+Returns!K998)+AG998</f>
        <v>0</v>
      </c>
      <c r="L998" s="14">
        <f ca="1">L997*(1+Returns!L998)+AH998</f>
        <v>30224468.220623892</v>
      </c>
      <c r="M998" s="14">
        <f ca="1">M997*(1+Returns!M998)+AI998</f>
        <v>30227423.07605483</v>
      </c>
      <c r="N998" s="14">
        <f ca="1">N997*(1+Returns!N998)+AJ998-R998-T998</f>
        <v>55809577.774373792</v>
      </c>
      <c r="O998" s="17">
        <f ca="1">(Assumptions!$B$16 / 252)*F997</f>
        <v>4786.5026845798157</v>
      </c>
      <c r="P998" s="17">
        <f t="shared" ca="1" si="212"/>
        <v>38221.781595135712</v>
      </c>
      <c r="Q998" s="16">
        <f t="shared" si="213"/>
        <v>0</v>
      </c>
      <c r="R998" s="17">
        <f t="shared" si="214"/>
        <v>0</v>
      </c>
      <c r="S998" s="19">
        <f t="shared" si="215"/>
        <v>0</v>
      </c>
      <c r="T998" s="20">
        <f ca="1">IF(AND(S998=1,F997&gt;D997),[1]Assumptions!$B$19*(F997-D997),0)</f>
        <v>0</v>
      </c>
      <c r="U998" s="21">
        <f ca="1">OFFSET(Assumptions!$B$6,U$1-1,0)*$E998</f>
        <v>12061785.895695433</v>
      </c>
      <c r="V998" s="21">
        <f ca="1">OFFSET(Assumptions!$B$6,V$1-1,0)*$E998</f>
        <v>15077232.369619293</v>
      </c>
      <c r="W998" s="21">
        <f ca="1">OFFSET(Assumptions!$B$6,W$1-1,0)*$E998</f>
        <v>7538616.1848096466</v>
      </c>
      <c r="X998" s="21">
        <f ca="1">OFFSET(Assumptions!$B$6,X$1-1,0)*$E998</f>
        <v>0</v>
      </c>
      <c r="Y998" s="21">
        <f ca="1">OFFSET(Assumptions!$B$6,Y$1-1,0)*$E998</f>
        <v>0</v>
      </c>
      <c r="Z998" s="21">
        <f ca="1">OFFSET(Assumptions!$B$6,Z$1-1,0)*$E998</f>
        <v>30154464.739238586</v>
      </c>
      <c r="AA998" s="21">
        <f ca="1">OFFSET(Assumptions!$B$6,AA$1-1,0)*$E998</f>
        <v>30154464.739238586</v>
      </c>
      <c r="AB998" s="21">
        <f ca="1">OFFSET(Assumptions!$B$6,AB$1-1,0)*$E998</f>
        <v>55785759.76759138</v>
      </c>
      <c r="AC998" s="24">
        <f t="shared" si="218"/>
        <v>0</v>
      </c>
      <c r="AD998" s="24">
        <f t="shared" si="220"/>
        <v>0</v>
      </c>
      <c r="AE998" s="24">
        <f t="shared" si="220"/>
        <v>0</v>
      </c>
      <c r="AF998" s="24">
        <f t="shared" si="220"/>
        <v>0</v>
      </c>
      <c r="AG998" s="24">
        <f t="shared" si="220"/>
        <v>0</v>
      </c>
      <c r="AH998" s="24">
        <f t="shared" si="220"/>
        <v>0</v>
      </c>
      <c r="AI998" s="24">
        <f t="shared" si="220"/>
        <v>0</v>
      </c>
      <c r="AJ998" s="24">
        <f t="shared" si="216"/>
        <v>0</v>
      </c>
      <c r="AK998" s="26">
        <f t="shared" ca="1" si="217"/>
        <v>-2.7015549235487324E-4</v>
      </c>
      <c r="AL998" s="34">
        <f t="shared" ca="1" si="219"/>
        <v>0.50734101914597063</v>
      </c>
    </row>
    <row r="999" spans="1:38" x14ac:dyDescent="0.25">
      <c r="A999" s="4">
        <f t="shared" si="208"/>
        <v>2</v>
      </c>
      <c r="B999" s="4">
        <f t="shared" si="209"/>
        <v>2016</v>
      </c>
      <c r="C999" s="9">
        <v>42415</v>
      </c>
      <c r="D999" s="12">
        <f ca="1">(1+Returns!E999)*D998</f>
        <v>146826960.74611863</v>
      </c>
      <c r="E999" s="12">
        <f t="shared" ca="1" si="210"/>
        <v>150839235.06583884</v>
      </c>
      <c r="F999" s="12">
        <f t="shared" ca="1" si="211"/>
        <v>150796228.07465911</v>
      </c>
      <c r="G999" s="14">
        <f ca="1">G998*(1+Returns!G999)+AC999</f>
        <v>11832197.277881742</v>
      </c>
      <c r="H999" s="14">
        <f ca="1">H998*(1+Returns!H999)+AD999</f>
        <v>15120828.411865989</v>
      </c>
      <c r="I999" s="14">
        <f ca="1">I998*(1+Returns!I999)+AE999</f>
        <v>7562073.4875688162</v>
      </c>
      <c r="J999" s="14">
        <f ca="1">J998*(1+Returns!J999)+AF999</f>
        <v>0</v>
      </c>
      <c r="K999" s="14">
        <f ca="1">K998*(1+Returns!K999)+AG999</f>
        <v>0</v>
      </c>
      <c r="L999" s="14">
        <f ca="1">L998*(1+Returns!L999)+AH999</f>
        <v>30240990.987064242</v>
      </c>
      <c r="M999" s="14">
        <f ca="1">M998*(1+Returns!M999)+AI999</f>
        <v>30244316.299319871</v>
      </c>
      <c r="N999" s="14">
        <f ca="1">N998*(1+Returns!N999)+AJ999-R999-T999</f>
        <v>55838828.602138199</v>
      </c>
      <c r="O999" s="17">
        <f ca="1">(Assumptions!$B$16 / 252)*F998</f>
        <v>4785.2095845904059</v>
      </c>
      <c r="P999" s="17">
        <f t="shared" ca="1" si="212"/>
        <v>43006.991179726116</v>
      </c>
      <c r="Q999" s="16">
        <f t="shared" si="213"/>
        <v>0</v>
      </c>
      <c r="R999" s="17">
        <f t="shared" si="214"/>
        <v>0</v>
      </c>
      <c r="S999" s="19">
        <f t="shared" si="215"/>
        <v>0</v>
      </c>
      <c r="T999" s="20">
        <f ca="1">IF(AND(S999=1,F998&gt;D998),[1]Assumptions!$B$19*(F998-D998),0)</f>
        <v>0</v>
      </c>
      <c r="U999" s="21">
        <f ca="1">OFFSET(Assumptions!$B$6,U$1-1,0)*$E999</f>
        <v>12067138.805267109</v>
      </c>
      <c r="V999" s="21">
        <f ca="1">OFFSET(Assumptions!$B$6,V$1-1,0)*$E999</f>
        <v>15083923.506583884</v>
      </c>
      <c r="W999" s="21">
        <f ca="1">OFFSET(Assumptions!$B$6,W$1-1,0)*$E999</f>
        <v>7541961.7532919422</v>
      </c>
      <c r="X999" s="21">
        <f ca="1">OFFSET(Assumptions!$B$6,X$1-1,0)*$E999</f>
        <v>0</v>
      </c>
      <c r="Y999" s="21">
        <f ca="1">OFFSET(Assumptions!$B$6,Y$1-1,0)*$E999</f>
        <v>0</v>
      </c>
      <c r="Z999" s="21">
        <f ca="1">OFFSET(Assumptions!$B$6,Z$1-1,0)*$E999</f>
        <v>30167847.013167769</v>
      </c>
      <c r="AA999" s="21">
        <f ca="1">OFFSET(Assumptions!$B$6,AA$1-1,0)*$E999</f>
        <v>30167847.013167769</v>
      </c>
      <c r="AB999" s="21">
        <f ca="1">OFFSET(Assumptions!$B$6,AB$1-1,0)*$E999</f>
        <v>55810516.974360369</v>
      </c>
      <c r="AC999" s="24">
        <f t="shared" si="218"/>
        <v>0</v>
      </c>
      <c r="AD999" s="24">
        <f t="shared" si="220"/>
        <v>0</v>
      </c>
      <c r="AE999" s="24">
        <f t="shared" si="220"/>
        <v>0</v>
      </c>
      <c r="AF999" s="24">
        <f t="shared" si="220"/>
        <v>0</v>
      </c>
      <c r="AG999" s="24">
        <f t="shared" si="220"/>
        <v>0</v>
      </c>
      <c r="AH999" s="24">
        <f t="shared" si="220"/>
        <v>0</v>
      </c>
      <c r="AI999" s="24">
        <f t="shared" si="220"/>
        <v>0</v>
      </c>
      <c r="AJ999" s="24">
        <f t="shared" si="216"/>
        <v>0</v>
      </c>
      <c r="AK999" s="26">
        <f t="shared" ca="1" si="217"/>
        <v>4.1215729733501405E-4</v>
      </c>
      <c r="AL999" s="34">
        <f t="shared" ca="1" si="219"/>
        <v>0.50796228074658401</v>
      </c>
    </row>
    <row r="1000" spans="1:38" x14ac:dyDescent="0.25">
      <c r="A1000" s="4">
        <f t="shared" si="208"/>
        <v>2</v>
      </c>
      <c r="B1000" s="4">
        <f t="shared" si="209"/>
        <v>2016</v>
      </c>
      <c r="C1000" s="9">
        <v>42416</v>
      </c>
      <c r="D1000" s="12">
        <f ca="1">(1+Returns!E1000)*D999</f>
        <v>146903987.63799566</v>
      </c>
      <c r="E1000" s="12">
        <f t="shared" ca="1" si="210"/>
        <v>151061240.33430243</v>
      </c>
      <c r="F1000" s="12">
        <f t="shared" ca="1" si="211"/>
        <v>151013446.16127905</v>
      </c>
      <c r="G1000" s="14">
        <f ca="1">G999*(1+Returns!G1000)+AC1000</f>
        <v>11978862.31704301</v>
      </c>
      <c r="H1000" s="14">
        <f ca="1">H999*(1+Returns!H1000)+AD1000</f>
        <v>15129131.440049613</v>
      </c>
      <c r="I1000" s="14">
        <f ca="1">I999*(1+Returns!I1000)+AE1000</f>
        <v>7566410.0667144377</v>
      </c>
      <c r="J1000" s="14">
        <f ca="1">J999*(1+Returns!J1000)+AF1000</f>
        <v>0</v>
      </c>
      <c r="K1000" s="14">
        <f ca="1">K999*(1+Returns!K1000)+AG1000</f>
        <v>0</v>
      </c>
      <c r="L1000" s="14">
        <f ca="1">L999*(1+Returns!L1000)+AH1000</f>
        <v>30257522.785981487</v>
      </c>
      <c r="M1000" s="14">
        <f ca="1">M999*(1+Returns!M1000)+AI1000</f>
        <v>30261218.963713638</v>
      </c>
      <c r="N1000" s="14">
        <f ca="1">N999*(1+Returns!N1000)+AJ1000-R1000-T1000</f>
        <v>55868094.760800257</v>
      </c>
      <c r="O1000" s="17">
        <f ca="1">(Assumptions!$B$16 / 252)*F999</f>
        <v>4787.1818436399717</v>
      </c>
      <c r="P1000" s="17">
        <f t="shared" ca="1" si="212"/>
        <v>47794.173023366086</v>
      </c>
      <c r="Q1000" s="16">
        <f t="shared" si="213"/>
        <v>0</v>
      </c>
      <c r="R1000" s="17">
        <f t="shared" si="214"/>
        <v>0</v>
      </c>
      <c r="S1000" s="19">
        <f t="shared" si="215"/>
        <v>0</v>
      </c>
      <c r="T1000" s="20">
        <f ca="1">IF(AND(S1000=1,F999&gt;D999),[1]Assumptions!$B$19*(F999-D999),0)</f>
        <v>0</v>
      </c>
      <c r="U1000" s="21">
        <f ca="1">OFFSET(Assumptions!$B$6,U$1-1,0)*$E1000</f>
        <v>12084899.226744194</v>
      </c>
      <c r="V1000" s="21">
        <f ca="1">OFFSET(Assumptions!$B$6,V$1-1,0)*$E1000</f>
        <v>15106124.033430243</v>
      </c>
      <c r="W1000" s="21">
        <f ca="1">OFFSET(Assumptions!$B$6,W$1-1,0)*$E1000</f>
        <v>7553062.0167151215</v>
      </c>
      <c r="X1000" s="21">
        <f ca="1">OFFSET(Assumptions!$B$6,X$1-1,0)*$E1000</f>
        <v>0</v>
      </c>
      <c r="Y1000" s="21">
        <f ca="1">OFFSET(Assumptions!$B$6,Y$1-1,0)*$E1000</f>
        <v>0</v>
      </c>
      <c r="Z1000" s="21">
        <f ca="1">OFFSET(Assumptions!$B$6,Z$1-1,0)*$E1000</f>
        <v>30212248.066860486</v>
      </c>
      <c r="AA1000" s="21">
        <f ca="1">OFFSET(Assumptions!$B$6,AA$1-1,0)*$E1000</f>
        <v>30212248.066860486</v>
      </c>
      <c r="AB1000" s="21">
        <f ca="1">OFFSET(Assumptions!$B$6,AB$1-1,0)*$E1000</f>
        <v>55892658.923691899</v>
      </c>
      <c r="AC1000" s="24">
        <f t="shared" si="218"/>
        <v>0</v>
      </c>
      <c r="AD1000" s="24">
        <f t="shared" si="220"/>
        <v>0</v>
      </c>
      <c r="AE1000" s="24">
        <f t="shared" si="220"/>
        <v>0</v>
      </c>
      <c r="AF1000" s="24">
        <f t="shared" si="220"/>
        <v>0</v>
      </c>
      <c r="AG1000" s="24">
        <f t="shared" si="220"/>
        <v>0</v>
      </c>
      <c r="AH1000" s="24">
        <f t="shared" si="220"/>
        <v>0</v>
      </c>
      <c r="AI1000" s="24">
        <f t="shared" si="220"/>
        <v>0</v>
      </c>
      <c r="AJ1000" s="24">
        <f t="shared" si="216"/>
        <v>0</v>
      </c>
      <c r="AK1000" s="26">
        <f t="shared" ca="1" si="217"/>
        <v>1.4404742704332563E-3</v>
      </c>
      <c r="AL1000" s="34">
        <f t="shared" ca="1" si="219"/>
        <v>0.51013446161278342</v>
      </c>
    </row>
    <row r="1001" spans="1:38" x14ac:dyDescent="0.25">
      <c r="A1001" s="4">
        <f t="shared" si="208"/>
        <v>2</v>
      </c>
      <c r="B1001" s="4">
        <f t="shared" si="209"/>
        <v>2016</v>
      </c>
      <c r="C1001" s="9">
        <v>42417</v>
      </c>
      <c r="D1001" s="12">
        <f ca="1">(1+Returns!E1001)*D1000</f>
        <v>146981054.93895045</v>
      </c>
      <c r="E1001" s="12">
        <f t="shared" ca="1" si="210"/>
        <v>151263617.69942904</v>
      </c>
      <c r="F1001" s="12">
        <f t="shared" ca="1" si="211"/>
        <v>151211029.44874975</v>
      </c>
      <c r="G1001" s="14">
        <f ca="1">G1000*(1+Returns!G1001)+AC1001</f>
        <v>12105858.583949031</v>
      </c>
      <c r="H1001" s="14">
        <f ca="1">H1000*(1+Returns!H1001)+AD1001</f>
        <v>15137439.027525568</v>
      </c>
      <c r="I1001" s="14">
        <f ca="1">I1000*(1+Returns!I1001)+AE1001</f>
        <v>7570749.1327333646</v>
      </c>
      <c r="J1001" s="14">
        <f ca="1">J1000*(1+Returns!J1001)+AF1001</f>
        <v>0</v>
      </c>
      <c r="K1001" s="14">
        <f ca="1">K1000*(1+Returns!K1001)+AG1001</f>
        <v>0</v>
      </c>
      <c r="L1001" s="14">
        <f ca="1">L1000*(1+Returns!L1001)+AH1001</f>
        <v>30274063.622313399</v>
      </c>
      <c r="M1001" s="14">
        <f ca="1">M1000*(1+Returns!M1001)+AI1001</f>
        <v>30278131.0745125</v>
      </c>
      <c r="N1001" s="14">
        <f ca="1">N1000*(1+Returns!N1001)+AJ1001-R1001-T1001</f>
        <v>55897376.258395173</v>
      </c>
      <c r="O1001" s="17">
        <f ca="1">(Assumptions!$B$16 / 252)*F1000</f>
        <v>4794.0776559136202</v>
      </c>
      <c r="P1001" s="17">
        <f t="shared" ca="1" si="212"/>
        <v>52588.250679279707</v>
      </c>
      <c r="Q1001" s="16">
        <f t="shared" si="213"/>
        <v>0</v>
      </c>
      <c r="R1001" s="17">
        <f t="shared" si="214"/>
        <v>0</v>
      </c>
      <c r="S1001" s="19">
        <f t="shared" si="215"/>
        <v>0</v>
      </c>
      <c r="T1001" s="20">
        <f ca="1">IF(AND(S1001=1,F1000&gt;D1000),[1]Assumptions!$B$19*(F1000-D1000),0)</f>
        <v>0</v>
      </c>
      <c r="U1001" s="21">
        <f ca="1">OFFSET(Assumptions!$B$6,U$1-1,0)*$E1001</f>
        <v>12101089.415954323</v>
      </c>
      <c r="V1001" s="21">
        <f ca="1">OFFSET(Assumptions!$B$6,V$1-1,0)*$E1001</f>
        <v>15126361.769942904</v>
      </c>
      <c r="W1001" s="21">
        <f ca="1">OFFSET(Assumptions!$B$6,W$1-1,0)*$E1001</f>
        <v>7563180.8849714519</v>
      </c>
      <c r="X1001" s="21">
        <f ca="1">OFFSET(Assumptions!$B$6,X$1-1,0)*$E1001</f>
        <v>0</v>
      </c>
      <c r="Y1001" s="21">
        <f ca="1">OFFSET(Assumptions!$B$6,Y$1-1,0)*$E1001</f>
        <v>0</v>
      </c>
      <c r="Z1001" s="21">
        <f ca="1">OFFSET(Assumptions!$B$6,Z$1-1,0)*$E1001</f>
        <v>30252723.539885808</v>
      </c>
      <c r="AA1001" s="21">
        <f ca="1">OFFSET(Assumptions!$B$6,AA$1-1,0)*$E1001</f>
        <v>30252723.539885808</v>
      </c>
      <c r="AB1001" s="21">
        <f ca="1">OFFSET(Assumptions!$B$6,AB$1-1,0)*$E1001</f>
        <v>55967538.548788741</v>
      </c>
      <c r="AC1001" s="24">
        <f t="shared" si="218"/>
        <v>0</v>
      </c>
      <c r="AD1001" s="24">
        <f t="shared" si="220"/>
        <v>0</v>
      </c>
      <c r="AE1001" s="24">
        <f t="shared" si="220"/>
        <v>0</v>
      </c>
      <c r="AF1001" s="24">
        <f t="shared" si="220"/>
        <v>0</v>
      </c>
      <c r="AG1001" s="24">
        <f t="shared" si="220"/>
        <v>0</v>
      </c>
      <c r="AH1001" s="24">
        <f t="shared" si="220"/>
        <v>0</v>
      </c>
      <c r="AI1001" s="24">
        <f t="shared" si="220"/>
        <v>0</v>
      </c>
      <c r="AJ1001" s="24">
        <f t="shared" si="216"/>
        <v>0</v>
      </c>
      <c r="AK1001" s="26">
        <f t="shared" ca="1" si="217"/>
        <v>1.3083820844648208E-3</v>
      </c>
      <c r="AL1001" s="34">
        <f t="shared" ca="1" si="219"/>
        <v>0.51211029448749046</v>
      </c>
    </row>
    <row r="1002" spans="1:38" x14ac:dyDescent="0.25">
      <c r="A1002" s="4">
        <f t="shared" si="208"/>
        <v>2</v>
      </c>
      <c r="B1002" s="4">
        <f t="shared" si="209"/>
        <v>2016</v>
      </c>
      <c r="C1002" s="9">
        <v>42418</v>
      </c>
      <c r="D1002" s="12">
        <f ca="1">(1+Returns!E1002)*D1001</f>
        <v>147058162.67018199</v>
      </c>
      <c r="E1002" s="12">
        <f t="shared" ca="1" si="210"/>
        <v>151473663.93663204</v>
      </c>
      <c r="F1002" s="12">
        <f t="shared" ca="1" si="211"/>
        <v>151416275.33581153</v>
      </c>
      <c r="G1002" s="14">
        <f ca="1">G1001*(1+Returns!G1002)+AC1002</f>
        <v>12240482.831824293</v>
      </c>
      <c r="H1002" s="14">
        <f ca="1">H1001*(1+Returns!H1002)+AD1002</f>
        <v>15145751.176797418</v>
      </c>
      <c r="I1002" s="14">
        <f ca="1">I1001*(1+Returns!I1002)+AE1002</f>
        <v>7575090.6870517293</v>
      </c>
      <c r="J1002" s="14">
        <f ca="1">J1001*(1+Returns!J1002)+AF1002</f>
        <v>0</v>
      </c>
      <c r="K1002" s="14">
        <f ca="1">K1001*(1+Returns!K1002)+AG1002</f>
        <v>0</v>
      </c>
      <c r="L1002" s="14">
        <f ca="1">L1001*(1+Returns!L1002)+AH1002</f>
        <v>30290613.501000445</v>
      </c>
      <c r="M1002" s="14">
        <f ca="1">M1001*(1+Returns!M1002)+AI1002</f>
        <v>30295052.636995777</v>
      </c>
      <c r="N1002" s="14">
        <f ca="1">N1001*(1+Returns!N1002)+AJ1002-R1002-T1002</f>
        <v>55926673.102962367</v>
      </c>
      <c r="O1002" s="17">
        <f ca="1">(Assumptions!$B$16 / 252)*F1001</f>
        <v>4800.3501412301503</v>
      </c>
      <c r="P1002" s="17">
        <f t="shared" ca="1" si="212"/>
        <v>57388.600820509855</v>
      </c>
      <c r="Q1002" s="16">
        <f t="shared" si="213"/>
        <v>0</v>
      </c>
      <c r="R1002" s="17">
        <f t="shared" si="214"/>
        <v>0</v>
      </c>
      <c r="S1002" s="19">
        <f t="shared" si="215"/>
        <v>0</v>
      </c>
      <c r="T1002" s="20">
        <f ca="1">IF(AND(S1002=1,F1001&gt;D1001),[1]Assumptions!$B$19*(F1001-D1001),0)</f>
        <v>0</v>
      </c>
      <c r="U1002" s="21">
        <f ca="1">OFFSET(Assumptions!$B$6,U$1-1,0)*$E1002</f>
        <v>12117893.114930563</v>
      </c>
      <c r="V1002" s="21">
        <f ca="1">OFFSET(Assumptions!$B$6,V$1-1,0)*$E1002</f>
        <v>15147366.393663205</v>
      </c>
      <c r="W1002" s="21">
        <f ca="1">OFFSET(Assumptions!$B$6,W$1-1,0)*$E1002</f>
        <v>7573683.1968316026</v>
      </c>
      <c r="X1002" s="21">
        <f ca="1">OFFSET(Assumptions!$B$6,X$1-1,0)*$E1002</f>
        <v>0</v>
      </c>
      <c r="Y1002" s="21">
        <f ca="1">OFFSET(Assumptions!$B$6,Y$1-1,0)*$E1002</f>
        <v>0</v>
      </c>
      <c r="Z1002" s="21">
        <f ca="1">OFFSET(Assumptions!$B$6,Z$1-1,0)*$E1002</f>
        <v>30294732.78732641</v>
      </c>
      <c r="AA1002" s="21">
        <f ca="1">OFFSET(Assumptions!$B$6,AA$1-1,0)*$E1002</f>
        <v>30294732.78732641</v>
      </c>
      <c r="AB1002" s="21">
        <f ca="1">OFFSET(Assumptions!$B$6,AB$1-1,0)*$E1002</f>
        <v>56045255.65655385</v>
      </c>
      <c r="AC1002" s="24">
        <f t="shared" si="218"/>
        <v>0</v>
      </c>
      <c r="AD1002" s="24">
        <f t="shared" si="220"/>
        <v>0</v>
      </c>
      <c r="AE1002" s="24">
        <f t="shared" si="220"/>
        <v>0</v>
      </c>
      <c r="AF1002" s="24">
        <f t="shared" si="220"/>
        <v>0</v>
      </c>
      <c r="AG1002" s="24">
        <f t="shared" si="220"/>
        <v>0</v>
      </c>
      <c r="AH1002" s="24">
        <f t="shared" si="220"/>
        <v>0</v>
      </c>
      <c r="AI1002" s="24">
        <f t="shared" si="220"/>
        <v>0</v>
      </c>
      <c r="AJ1002" s="24">
        <f t="shared" si="216"/>
        <v>0</v>
      </c>
      <c r="AK1002" s="26">
        <f t="shared" ca="1" si="217"/>
        <v>1.3573473298211791E-3</v>
      </c>
      <c r="AL1002" s="34">
        <f t="shared" ca="1" si="219"/>
        <v>0.51416275335810813</v>
      </c>
    </row>
    <row r="1003" spans="1:38" x14ac:dyDescent="0.25">
      <c r="A1003" s="4">
        <f t="shared" si="208"/>
        <v>2</v>
      </c>
      <c r="B1003" s="4">
        <f t="shared" si="209"/>
        <v>2016</v>
      </c>
      <c r="C1003" s="9">
        <v>42419</v>
      </c>
      <c r="D1003" s="12">
        <f ca="1">(1+Returns!E1003)*D1002</f>
        <v>147135310.85290039</v>
      </c>
      <c r="E1003" s="12">
        <f t="shared" ca="1" si="210"/>
        <v>151478018.76269841</v>
      </c>
      <c r="F1003" s="12">
        <f t="shared" ca="1" si="211"/>
        <v>151415823.29599422</v>
      </c>
      <c r="G1003" s="14">
        <f ca="1">G1002*(1+Returns!G1003)+AC1003</f>
        <v>12169374.755254814</v>
      </c>
      <c r="H1003" s="14">
        <f ca="1">H1002*(1+Returns!H1003)+AD1003</f>
        <v>15154067.890370097</v>
      </c>
      <c r="I1003" s="14">
        <f ca="1">I1002*(1+Returns!I1003)+AE1003</f>
        <v>7579434.7310964828</v>
      </c>
      <c r="J1003" s="14">
        <f ca="1">J1002*(1+Returns!J1003)+AF1003</f>
        <v>0</v>
      </c>
      <c r="K1003" s="14">
        <f ca="1">K1002*(1+Returns!K1003)+AG1003</f>
        <v>0</v>
      </c>
      <c r="L1003" s="14">
        <f ca="1">L1002*(1+Returns!L1003)+AH1003</f>
        <v>30307172.4269858</v>
      </c>
      <c r="M1003" s="14">
        <f ca="1">M1002*(1+Returns!M1003)+AI1003</f>
        <v>30311983.656445742</v>
      </c>
      <c r="N1003" s="14">
        <f ca="1">N1002*(1+Returns!N1003)+AJ1003-R1003-T1003</f>
        <v>55955985.302545466</v>
      </c>
      <c r="O1003" s="17">
        <f ca="1">(Assumptions!$B$16 / 252)*F1002</f>
        <v>4806.8658836765562</v>
      </c>
      <c r="P1003" s="17">
        <f t="shared" ca="1" si="212"/>
        <v>62195.466704186409</v>
      </c>
      <c r="Q1003" s="16">
        <f t="shared" si="213"/>
        <v>0</v>
      </c>
      <c r="R1003" s="17">
        <f t="shared" si="214"/>
        <v>0</v>
      </c>
      <c r="S1003" s="19">
        <f t="shared" si="215"/>
        <v>0</v>
      </c>
      <c r="T1003" s="20">
        <f ca="1">IF(AND(S1003=1,F1002&gt;D1002),[1]Assumptions!$B$19*(F1002-D1002),0)</f>
        <v>0</v>
      </c>
      <c r="U1003" s="21">
        <f ca="1">OFFSET(Assumptions!$B$6,U$1-1,0)*$E1003</f>
        <v>12118241.501015874</v>
      </c>
      <c r="V1003" s="21">
        <f ca="1">OFFSET(Assumptions!$B$6,V$1-1,0)*$E1003</f>
        <v>15147801.876269842</v>
      </c>
      <c r="W1003" s="21">
        <f ca="1">OFFSET(Assumptions!$B$6,W$1-1,0)*$E1003</f>
        <v>7573900.9381349208</v>
      </c>
      <c r="X1003" s="21">
        <f ca="1">OFFSET(Assumptions!$B$6,X$1-1,0)*$E1003</f>
        <v>0</v>
      </c>
      <c r="Y1003" s="21">
        <f ca="1">OFFSET(Assumptions!$B$6,Y$1-1,0)*$E1003</f>
        <v>0</v>
      </c>
      <c r="Z1003" s="21">
        <f ca="1">OFFSET(Assumptions!$B$6,Z$1-1,0)*$E1003</f>
        <v>30295603.752539683</v>
      </c>
      <c r="AA1003" s="21">
        <f ca="1">OFFSET(Assumptions!$B$6,AA$1-1,0)*$E1003</f>
        <v>30295603.752539683</v>
      </c>
      <c r="AB1003" s="21">
        <f ca="1">OFFSET(Assumptions!$B$6,AB$1-1,0)*$E1003</f>
        <v>56046866.942198411</v>
      </c>
      <c r="AC1003" s="24">
        <f t="shared" si="218"/>
        <v>0</v>
      </c>
      <c r="AD1003" s="24">
        <f t="shared" si="220"/>
        <v>0</v>
      </c>
      <c r="AE1003" s="24">
        <f t="shared" si="220"/>
        <v>0</v>
      </c>
      <c r="AF1003" s="24">
        <f t="shared" si="220"/>
        <v>0</v>
      </c>
      <c r="AG1003" s="24">
        <f t="shared" si="220"/>
        <v>0</v>
      </c>
      <c r="AH1003" s="24">
        <f t="shared" si="220"/>
        <v>0</v>
      </c>
      <c r="AI1003" s="24">
        <f t="shared" si="220"/>
        <v>0</v>
      </c>
      <c r="AJ1003" s="24">
        <f t="shared" si="216"/>
        <v>0</v>
      </c>
      <c r="AK1003" s="26">
        <f t="shared" ca="1" si="217"/>
        <v>-2.9854110220606245E-6</v>
      </c>
      <c r="AL1003" s="34">
        <f t="shared" ca="1" si="219"/>
        <v>0.51415823295993501</v>
      </c>
    </row>
    <row r="1004" spans="1:38" x14ac:dyDescent="0.25">
      <c r="A1004" s="4">
        <f t="shared" si="208"/>
        <v>2</v>
      </c>
      <c r="B1004" s="4">
        <f t="shared" si="209"/>
        <v>2016</v>
      </c>
      <c r="C1004" s="9">
        <v>42422</v>
      </c>
      <c r="D1004" s="12">
        <f ca="1">(1+Returns!E1004)*D1003</f>
        <v>147212499.50832692</v>
      </c>
      <c r="E1004" s="12">
        <f t="shared" ca="1" si="210"/>
        <v>151655041.33365411</v>
      </c>
      <c r="F1004" s="12">
        <f t="shared" ca="1" si="211"/>
        <v>151588039.01541671</v>
      </c>
      <c r="G1004" s="14">
        <f ca="1">G1003*(1+Returns!G1004)+AC1004</f>
        <v>12270893.488053516</v>
      </c>
      <c r="H1004" s="14">
        <f ca="1">H1003*(1+Returns!H1004)+AD1004</f>
        <v>15162389.170749918</v>
      </c>
      <c r="I1004" s="14">
        <f ca="1">I1003*(1+Returns!I1004)+AE1004</f>
        <v>7583781.2662953949</v>
      </c>
      <c r="J1004" s="14">
        <f ca="1">J1003*(1+Returns!J1004)+AF1004</f>
        <v>0</v>
      </c>
      <c r="K1004" s="14">
        <f ca="1">K1003*(1+Returns!K1004)+AG1004</f>
        <v>0</v>
      </c>
      <c r="L1004" s="14">
        <f ca="1">L1003*(1+Returns!L1004)+AH1004</f>
        <v>30323740.405215334</v>
      </c>
      <c r="M1004" s="14">
        <f ca="1">M1003*(1+Returns!M1004)+AI1004</f>
        <v>30328924.138147615</v>
      </c>
      <c r="N1004" s="14">
        <f ca="1">N1003*(1+Returns!N1004)+AJ1004-R1004-T1004</f>
        <v>55985312.865192324</v>
      </c>
      <c r="O1004" s="17">
        <f ca="1">(Assumptions!$B$16 / 252)*F1003</f>
        <v>4806.8515332061652</v>
      </c>
      <c r="P1004" s="17">
        <f t="shared" ca="1" si="212"/>
        <v>67002.318237392581</v>
      </c>
      <c r="Q1004" s="16">
        <f t="shared" si="213"/>
        <v>0</v>
      </c>
      <c r="R1004" s="17">
        <f t="shared" si="214"/>
        <v>0</v>
      </c>
      <c r="S1004" s="19">
        <f t="shared" si="215"/>
        <v>0</v>
      </c>
      <c r="T1004" s="20">
        <f ca="1">IF(AND(S1004=1,F1003&gt;D1003),[1]Assumptions!$B$19*(F1003-D1003),0)</f>
        <v>0</v>
      </c>
      <c r="U1004" s="21">
        <f ca="1">OFFSET(Assumptions!$B$6,U$1-1,0)*$E1004</f>
        <v>12132403.306692328</v>
      </c>
      <c r="V1004" s="21">
        <f ca="1">OFFSET(Assumptions!$B$6,V$1-1,0)*$E1004</f>
        <v>15165504.133365411</v>
      </c>
      <c r="W1004" s="21">
        <f ca="1">OFFSET(Assumptions!$B$6,W$1-1,0)*$E1004</f>
        <v>7582752.0666827057</v>
      </c>
      <c r="X1004" s="21">
        <f ca="1">OFFSET(Assumptions!$B$6,X$1-1,0)*$E1004</f>
        <v>0</v>
      </c>
      <c r="Y1004" s="21">
        <f ca="1">OFFSET(Assumptions!$B$6,Y$1-1,0)*$E1004</f>
        <v>0</v>
      </c>
      <c r="Z1004" s="21">
        <f ca="1">OFFSET(Assumptions!$B$6,Z$1-1,0)*$E1004</f>
        <v>30331008.266730823</v>
      </c>
      <c r="AA1004" s="21">
        <f ca="1">OFFSET(Assumptions!$B$6,AA$1-1,0)*$E1004</f>
        <v>30331008.266730823</v>
      </c>
      <c r="AB1004" s="21">
        <f ca="1">OFFSET(Assumptions!$B$6,AB$1-1,0)*$E1004</f>
        <v>56112365.293452017</v>
      </c>
      <c r="AC1004" s="24">
        <f t="shared" si="218"/>
        <v>0</v>
      </c>
      <c r="AD1004" s="24">
        <f t="shared" si="220"/>
        <v>0</v>
      </c>
      <c r="AE1004" s="24">
        <f t="shared" si="220"/>
        <v>0</v>
      </c>
      <c r="AF1004" s="24">
        <f t="shared" si="220"/>
        <v>0</v>
      </c>
      <c r="AG1004" s="24">
        <f t="shared" si="220"/>
        <v>0</v>
      </c>
      <c r="AH1004" s="24">
        <f t="shared" si="220"/>
        <v>0</v>
      </c>
      <c r="AI1004" s="24">
        <f t="shared" si="220"/>
        <v>0</v>
      </c>
      <c r="AJ1004" s="24">
        <f t="shared" si="216"/>
        <v>0</v>
      </c>
      <c r="AK1004" s="26">
        <f t="shared" ca="1" si="217"/>
        <v>1.1373693691565379E-3</v>
      </c>
      <c r="AL1004" s="34">
        <f t="shared" ca="1" si="219"/>
        <v>0.51588039015415976</v>
      </c>
    </row>
    <row r="1005" spans="1:38" x14ac:dyDescent="0.25">
      <c r="A1005" s="4">
        <f t="shared" si="208"/>
        <v>2</v>
      </c>
      <c r="B1005" s="4">
        <f t="shared" si="209"/>
        <v>2016</v>
      </c>
      <c r="C1005" s="9">
        <v>42423</v>
      </c>
      <c r="D1005" s="12">
        <f ca="1">(1+Returns!E1005)*D1004</f>
        <v>147289728.65769398</v>
      </c>
      <c r="E1005" s="12">
        <f t="shared" ca="1" si="210"/>
        <v>151812483.0300954</v>
      </c>
      <c r="F1005" s="12">
        <f t="shared" ca="1" si="211"/>
        <v>151740668.39315909</v>
      </c>
      <c r="G1005" s="14">
        <f ca="1">G1004*(1+Returns!G1005)+AC1005</f>
        <v>12352790.388591602</v>
      </c>
      <c r="H1005" s="14">
        <f ca="1">H1004*(1+Returns!H1005)+AD1005</f>
        <v>15170715.02044457</v>
      </c>
      <c r="I1005" s="14">
        <f ca="1">I1004*(1+Returns!I1005)+AE1005</f>
        <v>7588130.2940770527</v>
      </c>
      <c r="J1005" s="14">
        <f ca="1">J1004*(1+Returns!J1005)+AF1005</f>
        <v>0</v>
      </c>
      <c r="K1005" s="14">
        <f ca="1">K1004*(1+Returns!K1005)+AG1005</f>
        <v>0</v>
      </c>
      <c r="L1005" s="14">
        <f ca="1">L1004*(1+Returns!L1005)+AH1005</f>
        <v>30340317.440637626</v>
      </c>
      <c r="M1005" s="14">
        <f ca="1">M1004*(1+Returns!M1005)+AI1005</f>
        <v>30345874.08738957</v>
      </c>
      <c r="N1005" s="14">
        <f ca="1">N1004*(1+Returns!N1005)+AJ1005-R1005-T1005</f>
        <v>56014655.798954993</v>
      </c>
      <c r="O1005" s="17">
        <f ca="1">(Assumptions!$B$16 / 252)*F1004</f>
        <v>4812.3186989021178</v>
      </c>
      <c r="P1005" s="17">
        <f t="shared" ca="1" si="212"/>
        <v>71814.636936294701</v>
      </c>
      <c r="Q1005" s="16">
        <f t="shared" si="213"/>
        <v>0</v>
      </c>
      <c r="R1005" s="17">
        <f t="shared" si="214"/>
        <v>0</v>
      </c>
      <c r="S1005" s="19">
        <f t="shared" si="215"/>
        <v>0</v>
      </c>
      <c r="T1005" s="20">
        <f ca="1">IF(AND(S1005=1,F1004&gt;D1004),[1]Assumptions!$B$19*(F1004-D1004),0)</f>
        <v>0</v>
      </c>
      <c r="U1005" s="21">
        <f ca="1">OFFSET(Assumptions!$B$6,U$1-1,0)*$E1005</f>
        <v>12144998.642407632</v>
      </c>
      <c r="V1005" s="21">
        <f ca="1">OFFSET(Assumptions!$B$6,V$1-1,0)*$E1005</f>
        <v>15181248.30300954</v>
      </c>
      <c r="W1005" s="21">
        <f ca="1">OFFSET(Assumptions!$B$6,W$1-1,0)*$E1005</f>
        <v>7590624.1515047699</v>
      </c>
      <c r="X1005" s="21">
        <f ca="1">OFFSET(Assumptions!$B$6,X$1-1,0)*$E1005</f>
        <v>0</v>
      </c>
      <c r="Y1005" s="21">
        <f ca="1">OFFSET(Assumptions!$B$6,Y$1-1,0)*$E1005</f>
        <v>0</v>
      </c>
      <c r="Z1005" s="21">
        <f ca="1">OFFSET(Assumptions!$B$6,Z$1-1,0)*$E1005</f>
        <v>30362496.60601908</v>
      </c>
      <c r="AA1005" s="21">
        <f ca="1">OFFSET(Assumptions!$B$6,AA$1-1,0)*$E1005</f>
        <v>30362496.60601908</v>
      </c>
      <c r="AB1005" s="21">
        <f ca="1">OFFSET(Assumptions!$B$6,AB$1-1,0)*$E1005</f>
        <v>56170618.721135296</v>
      </c>
      <c r="AC1005" s="24">
        <f t="shared" si="218"/>
        <v>0</v>
      </c>
      <c r="AD1005" s="24">
        <f t="shared" si="220"/>
        <v>0</v>
      </c>
      <c r="AE1005" s="24">
        <f t="shared" si="220"/>
        <v>0</v>
      </c>
      <c r="AF1005" s="24">
        <f t="shared" si="220"/>
        <v>0</v>
      </c>
      <c r="AG1005" s="24">
        <f t="shared" si="220"/>
        <v>0</v>
      </c>
      <c r="AH1005" s="24">
        <f t="shared" si="220"/>
        <v>0</v>
      </c>
      <c r="AI1005" s="24">
        <f t="shared" si="220"/>
        <v>0</v>
      </c>
      <c r="AJ1005" s="24">
        <f t="shared" si="216"/>
        <v>0</v>
      </c>
      <c r="AK1005" s="26">
        <f t="shared" ca="1" si="217"/>
        <v>1.0068695309586317E-3</v>
      </c>
      <c r="AL1005" s="34">
        <f t="shared" ca="1" si="219"/>
        <v>0.51740668393158362</v>
      </c>
    </row>
    <row r="1006" spans="1:38" x14ac:dyDescent="0.25">
      <c r="A1006" s="4">
        <f t="shared" si="208"/>
        <v>2</v>
      </c>
      <c r="B1006" s="4">
        <f t="shared" si="209"/>
        <v>2016</v>
      </c>
      <c r="C1006" s="9">
        <v>42424</v>
      </c>
      <c r="D1006" s="12">
        <f ca="1">(1+Returns!E1006)*D1005</f>
        <v>147366998.32224509</v>
      </c>
      <c r="E1006" s="12">
        <f t="shared" ca="1" si="210"/>
        <v>151846973.13252288</v>
      </c>
      <c r="F1006" s="12">
        <f t="shared" ca="1" si="211"/>
        <v>151770341.3315106</v>
      </c>
      <c r="G1006" s="14">
        <f ca="1">G1005*(1+Returns!G1006)+AC1006</f>
        <v>12311694.715132412</v>
      </c>
      <c r="H1006" s="14">
        <f ca="1">H1005*(1+Returns!H1006)+AD1006</f>
        <v>15179045.441963118</v>
      </c>
      <c r="I1006" s="14">
        <f ca="1">I1005*(1+Returns!I1006)+AE1006</f>
        <v>7592481.8158708634</v>
      </c>
      <c r="J1006" s="14">
        <f ca="1">J1005*(1+Returns!J1006)+AF1006</f>
        <v>0</v>
      </c>
      <c r="K1006" s="14">
        <f ca="1">K1005*(1+Returns!K1006)+AG1006</f>
        <v>0</v>
      </c>
      <c r="L1006" s="14">
        <f ca="1">L1005*(1+Returns!L1006)+AH1006</f>
        <v>30356903.538203958</v>
      </c>
      <c r="M1006" s="14">
        <f ca="1">M1005*(1+Returns!M1006)+AI1006</f>
        <v>30362833.50946274</v>
      </c>
      <c r="N1006" s="14">
        <f ca="1">N1005*(1+Returns!N1006)+AJ1006-R1006-T1006</f>
        <v>56044014.111889772</v>
      </c>
      <c r="O1006" s="17">
        <f ca="1">(Assumptions!$B$16 / 252)*F1005</f>
        <v>4817.1640759733045</v>
      </c>
      <c r="P1006" s="17">
        <f t="shared" ca="1" si="212"/>
        <v>76631.801012267999</v>
      </c>
      <c r="Q1006" s="16">
        <f t="shared" si="213"/>
        <v>0</v>
      </c>
      <c r="R1006" s="17">
        <f t="shared" si="214"/>
        <v>0</v>
      </c>
      <c r="S1006" s="19">
        <f t="shared" si="215"/>
        <v>0</v>
      </c>
      <c r="T1006" s="20">
        <f ca="1">IF(AND(S1006=1,F1005&gt;D1005),[1]Assumptions!$B$19*(F1005-D1005),0)</f>
        <v>0</v>
      </c>
      <c r="U1006" s="21">
        <f ca="1">OFFSET(Assumptions!$B$6,U$1-1,0)*$E1006</f>
        <v>12147757.850601831</v>
      </c>
      <c r="V1006" s="21">
        <f ca="1">OFFSET(Assumptions!$B$6,V$1-1,0)*$E1006</f>
        <v>15184697.313252289</v>
      </c>
      <c r="W1006" s="21">
        <f ca="1">OFFSET(Assumptions!$B$6,W$1-1,0)*$E1006</f>
        <v>7592348.6566261444</v>
      </c>
      <c r="X1006" s="21">
        <f ca="1">OFFSET(Assumptions!$B$6,X$1-1,0)*$E1006</f>
        <v>0</v>
      </c>
      <c r="Y1006" s="21">
        <f ca="1">OFFSET(Assumptions!$B$6,Y$1-1,0)*$E1006</f>
        <v>0</v>
      </c>
      <c r="Z1006" s="21">
        <f ca="1">OFFSET(Assumptions!$B$6,Z$1-1,0)*$E1006</f>
        <v>30369394.626504578</v>
      </c>
      <c r="AA1006" s="21">
        <f ca="1">OFFSET(Assumptions!$B$6,AA$1-1,0)*$E1006</f>
        <v>30369394.626504578</v>
      </c>
      <c r="AB1006" s="21">
        <f ca="1">OFFSET(Assumptions!$B$6,AB$1-1,0)*$E1006</f>
        <v>56183380.059033468</v>
      </c>
      <c r="AC1006" s="24">
        <f t="shared" si="218"/>
        <v>0</v>
      </c>
      <c r="AD1006" s="24">
        <f t="shared" si="220"/>
        <v>0</v>
      </c>
      <c r="AE1006" s="24">
        <f t="shared" si="220"/>
        <v>0</v>
      </c>
      <c r="AF1006" s="24">
        <f t="shared" si="220"/>
        <v>0</v>
      </c>
      <c r="AG1006" s="24">
        <f t="shared" si="220"/>
        <v>0</v>
      </c>
      <c r="AH1006" s="24">
        <f t="shared" si="220"/>
        <v>0</v>
      </c>
      <c r="AI1006" s="24">
        <f t="shared" si="220"/>
        <v>0</v>
      </c>
      <c r="AJ1006" s="24">
        <f t="shared" si="216"/>
        <v>0</v>
      </c>
      <c r="AK1006" s="26">
        <f t="shared" ca="1" si="217"/>
        <v>1.9555033377494091E-4</v>
      </c>
      <c r="AL1006" s="34">
        <f t="shared" ca="1" si="219"/>
        <v>0.51770341331509884</v>
      </c>
    </row>
    <row r="1007" spans="1:38" x14ac:dyDescent="0.25">
      <c r="A1007" s="4">
        <f t="shared" si="208"/>
        <v>2</v>
      </c>
      <c r="B1007" s="4">
        <f t="shared" si="209"/>
        <v>2016</v>
      </c>
      <c r="C1007" s="9">
        <v>42425</v>
      </c>
      <c r="D1007" s="12">
        <f ca="1">(1+Returns!E1007)*D1006</f>
        <v>147444308.52323493</v>
      </c>
      <c r="E1007" s="12">
        <f t="shared" ca="1" si="210"/>
        <v>151981627.22866687</v>
      </c>
      <c r="F1007" s="12">
        <f t="shared" ca="1" si="211"/>
        <v>151900177.32158059</v>
      </c>
      <c r="G1007" s="14">
        <f ca="1">G1006*(1+Returns!G1007)+AC1007</f>
        <v>12370722.033157106</v>
      </c>
      <c r="H1007" s="14">
        <f ca="1">H1006*(1+Returns!H1007)+AD1007</f>
        <v>15187380.437816005</v>
      </c>
      <c r="I1007" s="14">
        <f ca="1">I1006*(1+Returns!I1007)+AE1007</f>
        <v>7596835.8331070542</v>
      </c>
      <c r="J1007" s="14">
        <f ca="1">J1006*(1+Returns!J1007)+AF1007</f>
        <v>0</v>
      </c>
      <c r="K1007" s="14">
        <f ca="1">K1006*(1+Returns!K1007)+AG1007</f>
        <v>0</v>
      </c>
      <c r="L1007" s="14">
        <f ca="1">L1006*(1+Returns!L1007)+AH1007</f>
        <v>30373498.70286832</v>
      </c>
      <c r="M1007" s="14">
        <f ca="1">M1006*(1+Returns!M1007)+AI1007</f>
        <v>30379802.409661215</v>
      </c>
      <c r="N1007" s="14">
        <f ca="1">N1006*(1+Returns!N1007)+AJ1007-R1007-T1007</f>
        <v>56073387.81205716</v>
      </c>
      <c r="O1007" s="17">
        <f ca="1">(Assumptions!$B$16 / 252)*F1006</f>
        <v>4818.1060740162093</v>
      </c>
      <c r="P1007" s="17">
        <f t="shared" ca="1" si="212"/>
        <v>81449.907086284205</v>
      </c>
      <c r="Q1007" s="16">
        <f t="shared" si="213"/>
        <v>0</v>
      </c>
      <c r="R1007" s="17">
        <f t="shared" si="214"/>
        <v>0</v>
      </c>
      <c r="S1007" s="19">
        <f t="shared" si="215"/>
        <v>0</v>
      </c>
      <c r="T1007" s="20">
        <f ca="1">IF(AND(S1007=1,F1006&gt;D1006),[1]Assumptions!$B$19*(F1006-D1006),0)</f>
        <v>0</v>
      </c>
      <c r="U1007" s="21">
        <f ca="1">OFFSET(Assumptions!$B$6,U$1-1,0)*$E1007</f>
        <v>12158530.178293349</v>
      </c>
      <c r="V1007" s="21">
        <f ca="1">OFFSET(Assumptions!$B$6,V$1-1,0)*$E1007</f>
        <v>15198162.722866688</v>
      </c>
      <c r="W1007" s="21">
        <f ca="1">OFFSET(Assumptions!$B$6,W$1-1,0)*$E1007</f>
        <v>7599081.361433344</v>
      </c>
      <c r="X1007" s="21">
        <f ca="1">OFFSET(Assumptions!$B$6,X$1-1,0)*$E1007</f>
        <v>0</v>
      </c>
      <c r="Y1007" s="21">
        <f ca="1">OFFSET(Assumptions!$B$6,Y$1-1,0)*$E1007</f>
        <v>0</v>
      </c>
      <c r="Z1007" s="21">
        <f ca="1">OFFSET(Assumptions!$B$6,Z$1-1,0)*$E1007</f>
        <v>30396325.445733376</v>
      </c>
      <c r="AA1007" s="21">
        <f ca="1">OFFSET(Assumptions!$B$6,AA$1-1,0)*$E1007</f>
        <v>30396325.445733376</v>
      </c>
      <c r="AB1007" s="21">
        <f ca="1">OFFSET(Assumptions!$B$6,AB$1-1,0)*$E1007</f>
        <v>56233202.074606739</v>
      </c>
      <c r="AC1007" s="24">
        <f t="shared" si="218"/>
        <v>0</v>
      </c>
      <c r="AD1007" s="24">
        <f t="shared" si="220"/>
        <v>0</v>
      </c>
      <c r="AE1007" s="24">
        <f t="shared" si="220"/>
        <v>0</v>
      </c>
      <c r="AF1007" s="24">
        <f t="shared" si="220"/>
        <v>0</v>
      </c>
      <c r="AG1007" s="24">
        <f t="shared" si="220"/>
        <v>0</v>
      </c>
      <c r="AH1007" s="24">
        <f t="shared" si="220"/>
        <v>0</v>
      </c>
      <c r="AI1007" s="24">
        <f t="shared" si="220"/>
        <v>0</v>
      </c>
      <c r="AJ1007" s="24">
        <f t="shared" si="216"/>
        <v>0</v>
      </c>
      <c r="AK1007" s="26">
        <f t="shared" ca="1" si="217"/>
        <v>8.5547669545249505E-4</v>
      </c>
      <c r="AL1007" s="34">
        <f t="shared" ca="1" si="219"/>
        <v>0.51900177321579855</v>
      </c>
    </row>
    <row r="1008" spans="1:38" x14ac:dyDescent="0.25">
      <c r="A1008" s="4">
        <f t="shared" si="208"/>
        <v>2</v>
      </c>
      <c r="B1008" s="4">
        <f t="shared" si="209"/>
        <v>2016</v>
      </c>
      <c r="C1008" s="9">
        <v>42426</v>
      </c>
      <c r="D1008" s="12">
        <f ca="1">(1+Returns!E1008)*D1007</f>
        <v>147521659.28192931</v>
      </c>
      <c r="E1008" s="12">
        <f t="shared" ca="1" si="210"/>
        <v>152066270.16635305</v>
      </c>
      <c r="F1008" s="12">
        <f t="shared" ca="1" si="211"/>
        <v>151979998.03141528</v>
      </c>
      <c r="G1008" s="14">
        <f ca="1">G1007*(1+Returns!G1008)+AC1008</f>
        <v>12379697.168229969</v>
      </c>
      <c r="H1008" s="14">
        <f ca="1">H1007*(1+Returns!H1008)+AD1008</f>
        <v>15195720.010515055</v>
      </c>
      <c r="I1008" s="14">
        <f ca="1">I1007*(1+Returns!I1008)+AE1008</f>
        <v>7601192.3472166723</v>
      </c>
      <c r="J1008" s="14">
        <f ca="1">J1007*(1+Returns!J1008)+AF1008</f>
        <v>0</v>
      </c>
      <c r="K1008" s="14">
        <f ca="1">K1007*(1+Returns!K1008)+AG1008</f>
        <v>0</v>
      </c>
      <c r="L1008" s="14">
        <f ca="1">L1007*(1+Returns!L1008)+AH1008</f>
        <v>30390102.939587411</v>
      </c>
      <c r="M1008" s="14">
        <f ca="1">M1007*(1+Returns!M1008)+AI1008</f>
        <v>30396780.793282039</v>
      </c>
      <c r="N1008" s="14">
        <f ca="1">N1007*(1+Returns!N1008)+AJ1008-R1008-T1008</f>
        <v>56102776.907521889</v>
      </c>
      <c r="O1008" s="17">
        <f ca="1">(Assumptions!$B$16 / 252)*F1007</f>
        <v>4822.2278514787486</v>
      </c>
      <c r="P1008" s="17">
        <f t="shared" ca="1" si="212"/>
        <v>86272.134937762952</v>
      </c>
      <c r="Q1008" s="16">
        <f t="shared" si="213"/>
        <v>0</v>
      </c>
      <c r="R1008" s="17">
        <f t="shared" si="214"/>
        <v>0</v>
      </c>
      <c r="S1008" s="19">
        <f t="shared" si="215"/>
        <v>0</v>
      </c>
      <c r="T1008" s="20">
        <f ca="1">IF(AND(S1008=1,F1007&gt;D1007),[1]Assumptions!$B$19*(F1007-D1007),0)</f>
        <v>0</v>
      </c>
      <c r="U1008" s="21">
        <f ca="1">OFFSET(Assumptions!$B$6,U$1-1,0)*$E1008</f>
        <v>12165301.613308243</v>
      </c>
      <c r="V1008" s="21">
        <f ca="1">OFFSET(Assumptions!$B$6,V$1-1,0)*$E1008</f>
        <v>15206627.016635306</v>
      </c>
      <c r="W1008" s="21">
        <f ca="1">OFFSET(Assumptions!$B$6,W$1-1,0)*$E1008</f>
        <v>7603313.5083176531</v>
      </c>
      <c r="X1008" s="21">
        <f ca="1">OFFSET(Assumptions!$B$6,X$1-1,0)*$E1008</f>
        <v>0</v>
      </c>
      <c r="Y1008" s="21">
        <f ca="1">OFFSET(Assumptions!$B$6,Y$1-1,0)*$E1008</f>
        <v>0</v>
      </c>
      <c r="Z1008" s="21">
        <f ca="1">OFFSET(Assumptions!$B$6,Z$1-1,0)*$E1008</f>
        <v>30413254.033270612</v>
      </c>
      <c r="AA1008" s="21">
        <f ca="1">OFFSET(Assumptions!$B$6,AA$1-1,0)*$E1008</f>
        <v>30413254.033270612</v>
      </c>
      <c r="AB1008" s="21">
        <f ca="1">OFFSET(Assumptions!$B$6,AB$1-1,0)*$E1008</f>
        <v>56264519.961550623</v>
      </c>
      <c r="AC1008" s="24">
        <f t="shared" si="218"/>
        <v>0</v>
      </c>
      <c r="AD1008" s="24">
        <f t="shared" si="220"/>
        <v>0</v>
      </c>
      <c r="AE1008" s="24">
        <f t="shared" si="220"/>
        <v>0</v>
      </c>
      <c r="AF1008" s="24">
        <f t="shared" si="220"/>
        <v>0</v>
      </c>
      <c r="AG1008" s="24">
        <f t="shared" si="220"/>
        <v>0</v>
      </c>
      <c r="AH1008" s="24">
        <f t="shared" si="220"/>
        <v>0</v>
      </c>
      <c r="AI1008" s="24">
        <f t="shared" si="220"/>
        <v>0</v>
      </c>
      <c r="AJ1008" s="24">
        <f t="shared" si="216"/>
        <v>0</v>
      </c>
      <c r="AK1008" s="26">
        <f t="shared" ca="1" si="217"/>
        <v>5.2548134730412421E-4</v>
      </c>
      <c r="AL1008" s="34">
        <f t="shared" ca="1" si="219"/>
        <v>0.51979998031414532</v>
      </c>
    </row>
    <row r="1009" spans="1:38" x14ac:dyDescent="0.25">
      <c r="A1009" s="4">
        <f t="shared" si="208"/>
        <v>2</v>
      </c>
      <c r="B1009" s="4">
        <f t="shared" si="209"/>
        <v>2016</v>
      </c>
      <c r="C1009" s="9">
        <v>42429</v>
      </c>
      <c r="D1009" s="12">
        <f ca="1">(1+Returns!E1009)*D1008</f>
        <v>147599050.61960521</v>
      </c>
      <c r="E1009" s="12">
        <f t="shared" ca="1" si="210"/>
        <v>152162557.62197834</v>
      </c>
      <c r="F1009" s="12">
        <f t="shared" ca="1" si="211"/>
        <v>152071460.7251983</v>
      </c>
      <c r="G1009" s="14">
        <f ca="1">G1008*(1+Returns!G1009)+AC1009</f>
        <v>12400275.774474498</v>
      </c>
      <c r="H1009" s="14">
        <f ca="1">H1008*(1+Returns!H1009)+AD1009</f>
        <v>15204064.162573468</v>
      </c>
      <c r="I1009" s="14">
        <f ca="1">I1008*(1+Returns!I1009)+AE1009</f>
        <v>7605551.3596315859</v>
      </c>
      <c r="J1009" s="14">
        <f ca="1">J1008*(1+Returns!J1009)+AF1009</f>
        <v>0</v>
      </c>
      <c r="K1009" s="14">
        <f ca="1">K1008*(1+Returns!K1009)+AG1009</f>
        <v>0</v>
      </c>
      <c r="L1009" s="14">
        <f ca="1">L1008*(1+Returns!L1009)+AH1009</f>
        <v>30406716.253320634</v>
      </c>
      <c r="M1009" s="14">
        <f ca="1">M1008*(1+Returns!M1009)+AI1009</f>
        <v>30413768.665625222</v>
      </c>
      <c r="N1009" s="14">
        <f ca="1">N1008*(1+Returns!N1009)+AJ1009-R1009-T1009</f>
        <v>56132181.406352922</v>
      </c>
      <c r="O1009" s="17">
        <f ca="1">(Assumptions!$B$16 / 252)*F1008</f>
        <v>4824.7618422671512</v>
      </c>
      <c r="P1009" s="17">
        <f t="shared" ca="1" si="212"/>
        <v>91096.896780030103</v>
      </c>
      <c r="Q1009" s="16">
        <f t="shared" si="213"/>
        <v>0</v>
      </c>
      <c r="R1009" s="17">
        <f t="shared" si="214"/>
        <v>0</v>
      </c>
      <c r="S1009" s="19">
        <f t="shared" si="215"/>
        <v>0</v>
      </c>
      <c r="T1009" s="20">
        <f ca="1">IF(AND(S1009=1,F1008&gt;D1008),[1]Assumptions!$B$19*(F1008-D1008),0)</f>
        <v>0</v>
      </c>
      <c r="U1009" s="21">
        <f ca="1">OFFSET(Assumptions!$B$6,U$1-1,0)*$E1009</f>
        <v>12173004.609758267</v>
      </c>
      <c r="V1009" s="21">
        <f ca="1">OFFSET(Assumptions!$B$6,V$1-1,0)*$E1009</f>
        <v>15216255.762197835</v>
      </c>
      <c r="W1009" s="21">
        <f ca="1">OFFSET(Assumptions!$B$6,W$1-1,0)*$E1009</f>
        <v>7608127.8810989177</v>
      </c>
      <c r="X1009" s="21">
        <f ca="1">OFFSET(Assumptions!$B$6,X$1-1,0)*$E1009</f>
        <v>0</v>
      </c>
      <c r="Y1009" s="21">
        <f ca="1">OFFSET(Assumptions!$B$6,Y$1-1,0)*$E1009</f>
        <v>0</v>
      </c>
      <c r="Z1009" s="21">
        <f ca="1">OFFSET(Assumptions!$B$6,Z$1-1,0)*$E1009</f>
        <v>30432511.524395671</v>
      </c>
      <c r="AA1009" s="21">
        <f ca="1">OFFSET(Assumptions!$B$6,AA$1-1,0)*$E1009</f>
        <v>30432511.524395671</v>
      </c>
      <c r="AB1009" s="21">
        <f ca="1">OFFSET(Assumptions!$B$6,AB$1-1,0)*$E1009</f>
        <v>56300146.320131987</v>
      </c>
      <c r="AC1009" s="24">
        <f t="shared" si="218"/>
        <v>0</v>
      </c>
      <c r="AD1009" s="24">
        <f t="shared" si="220"/>
        <v>0</v>
      </c>
      <c r="AE1009" s="24">
        <f t="shared" si="220"/>
        <v>0</v>
      </c>
      <c r="AF1009" s="24">
        <f t="shared" si="220"/>
        <v>0</v>
      </c>
      <c r="AG1009" s="24">
        <f t="shared" si="220"/>
        <v>0</v>
      </c>
      <c r="AH1009" s="24">
        <f t="shared" si="220"/>
        <v>0</v>
      </c>
      <c r="AI1009" s="24">
        <f t="shared" si="220"/>
        <v>0</v>
      </c>
      <c r="AJ1009" s="24">
        <f t="shared" si="216"/>
        <v>0</v>
      </c>
      <c r="AK1009" s="26">
        <f t="shared" ca="1" si="217"/>
        <v>6.0180744155635679E-4</v>
      </c>
      <c r="AL1009" s="34">
        <f t="shared" ca="1" si="219"/>
        <v>0.52071460725197549</v>
      </c>
    </row>
    <row r="1010" spans="1:38" x14ac:dyDescent="0.25">
      <c r="A1010" s="4">
        <f t="shared" si="208"/>
        <v>3</v>
      </c>
      <c r="B1010" s="4">
        <f t="shared" si="209"/>
        <v>2016</v>
      </c>
      <c r="C1010" s="9">
        <v>42430</v>
      </c>
      <c r="D1010" s="12">
        <f ca="1">(1+Returns!E1010)*D1009</f>
        <v>147676482.55755076</v>
      </c>
      <c r="E1010" s="12">
        <f t="shared" ca="1" si="210"/>
        <v>152247916.51734212</v>
      </c>
      <c r="F1010" s="12">
        <f t="shared" ca="1" si="211"/>
        <v>152243088.85192227</v>
      </c>
      <c r="G1010" s="14">
        <f ca="1">G1009*(1+Returns!G1010)+AC1010</f>
        <v>12273710.483468322</v>
      </c>
      <c r="H1010" s="14">
        <f ca="1">H1009*(1+Returns!H1010)+AD1010</f>
        <v>15224604.496130191</v>
      </c>
      <c r="I1010" s="14">
        <f ca="1">I1009*(1+Returns!I1010)+AE1010</f>
        <v>7612489.3932518149</v>
      </c>
      <c r="J1010" s="14">
        <f ca="1">J1009*(1+Returns!J1010)+AF1010</f>
        <v>0</v>
      </c>
      <c r="K1010" s="14">
        <f ca="1">K1009*(1+Returns!K1010)+AG1010</f>
        <v>0</v>
      </c>
      <c r="L1010" s="14">
        <f ca="1">L1009*(1+Returns!L1010)+AH1010</f>
        <v>30449133.920105144</v>
      </c>
      <c r="M1010" s="14">
        <f ca="1">M1009*(1+Returns!M1010)+AI1010</f>
        <v>30449508.890764184</v>
      </c>
      <c r="N1010" s="14">
        <f ca="1">N1009*(1+Returns!N1010)+AJ1010-R1010-T1010</f>
        <v>56238469.333622456</v>
      </c>
      <c r="O1010" s="17">
        <f ca="1">(Assumptions!$B$16 / 252)*F1009</f>
        <v>4827.6654198475644</v>
      </c>
      <c r="P1010" s="17">
        <f t="shared" ca="1" si="212"/>
        <v>4827.665419847559</v>
      </c>
      <c r="Q1010" s="16">
        <f t="shared" si="213"/>
        <v>1</v>
      </c>
      <c r="R1010" s="17">
        <f t="shared" ca="1" si="214"/>
        <v>91096.896780030103</v>
      </c>
      <c r="S1010" s="19">
        <f t="shared" si="215"/>
        <v>0</v>
      </c>
      <c r="T1010" s="20">
        <f ca="1">IF(AND(S1010=1,F1009&gt;D1009),[1]Assumptions!$B$19*(F1009-D1009),0)</f>
        <v>0</v>
      </c>
      <c r="U1010" s="21">
        <f ca="1">OFFSET(Assumptions!$B$6,U$1-1,0)*$E1010</f>
        <v>12179833.321387369</v>
      </c>
      <c r="V1010" s="21">
        <f ca="1">OFFSET(Assumptions!$B$6,V$1-1,0)*$E1010</f>
        <v>15224791.651734212</v>
      </c>
      <c r="W1010" s="21">
        <f ca="1">OFFSET(Assumptions!$B$6,W$1-1,0)*$E1010</f>
        <v>7612395.8258671062</v>
      </c>
      <c r="X1010" s="21">
        <f ca="1">OFFSET(Assumptions!$B$6,X$1-1,0)*$E1010</f>
        <v>0</v>
      </c>
      <c r="Y1010" s="21">
        <f ca="1">OFFSET(Assumptions!$B$6,Y$1-1,0)*$E1010</f>
        <v>0</v>
      </c>
      <c r="Z1010" s="21">
        <f ca="1">OFFSET(Assumptions!$B$6,Z$1-1,0)*$E1010</f>
        <v>30449583.303468425</v>
      </c>
      <c r="AA1010" s="21">
        <f ca="1">OFFSET(Assumptions!$B$6,AA$1-1,0)*$E1010</f>
        <v>30449583.303468425</v>
      </c>
      <c r="AB1010" s="21">
        <f ca="1">OFFSET(Assumptions!$B$6,AB$1-1,0)*$E1010</f>
        <v>56331729.111416586</v>
      </c>
      <c r="AC1010" s="24">
        <f t="shared" ca="1" si="218"/>
        <v>-227271.16471623071</v>
      </c>
      <c r="AD1010" s="24">
        <f t="shared" ca="1" si="220"/>
        <v>12191.599624367431</v>
      </c>
      <c r="AE1010" s="24">
        <f t="shared" ca="1" si="220"/>
        <v>2576.5214673317969</v>
      </c>
      <c r="AF1010" s="24">
        <f t="shared" ca="1" si="220"/>
        <v>0</v>
      </c>
      <c r="AG1010" s="24">
        <f t="shared" ca="1" si="220"/>
        <v>0</v>
      </c>
      <c r="AH1010" s="24">
        <f t="shared" ca="1" si="220"/>
        <v>25795.271075036377</v>
      </c>
      <c r="AI1010" s="24">
        <f t="shared" ca="1" si="220"/>
        <v>18742.858770448714</v>
      </c>
      <c r="AJ1010" s="24">
        <f t="shared" ca="1" si="216"/>
        <v>167964.91377904639</v>
      </c>
      <c r="AK1010" s="26">
        <f t="shared" ca="1" si="217"/>
        <v>1.1286018159193389E-3</v>
      </c>
      <c r="AL1010" s="34">
        <f t="shared" ca="1" si="219"/>
        <v>0.52243088851921504</v>
      </c>
    </row>
    <row r="1011" spans="1:38" x14ac:dyDescent="0.25">
      <c r="A1011" s="4">
        <f t="shared" si="208"/>
        <v>3</v>
      </c>
      <c r="B1011" s="4">
        <f t="shared" si="209"/>
        <v>2016</v>
      </c>
      <c r="C1011" s="9">
        <v>42431</v>
      </c>
      <c r="D1011" s="12">
        <f ca="1">(1+Returns!E1011)*D1010</f>
        <v>147753955.11706528</v>
      </c>
      <c r="E1011" s="12">
        <f t="shared" ca="1" si="210"/>
        <v>152547947.64696568</v>
      </c>
      <c r="F1011" s="12">
        <f t="shared" ca="1" si="211"/>
        <v>152538286.86761403</v>
      </c>
      <c r="G1011" s="14">
        <f ca="1">G1010*(1+Returns!G1011)+AC1011</f>
        <v>12497877.566967633</v>
      </c>
      <c r="H1011" s="14">
        <f ca="1">H1010*(1+Returns!H1011)+AD1011</f>
        <v>15232964.509005986</v>
      </c>
      <c r="I1011" s="14">
        <f ca="1">I1010*(1+Returns!I1011)+AE1011</f>
        <v>7616854.884119275</v>
      </c>
      <c r="J1011" s="14">
        <f ca="1">J1010*(1+Returns!J1011)+AF1011</f>
        <v>0</v>
      </c>
      <c r="K1011" s="14">
        <f ca="1">K1010*(1+Returns!K1011)+AG1011</f>
        <v>0</v>
      </c>
      <c r="L1011" s="14">
        <f ca="1">L1010*(1+Returns!L1011)+AH1011</f>
        <v>30465779.504219327</v>
      </c>
      <c r="M1011" s="14">
        <f ca="1">M1010*(1+Returns!M1011)+AI1011</f>
        <v>30466526.231299907</v>
      </c>
      <c r="N1011" s="14">
        <f ca="1">N1010*(1+Returns!N1011)+AJ1011-R1011-T1011</f>
        <v>56267944.951353557</v>
      </c>
      <c r="O1011" s="17">
        <f ca="1">(Assumptions!$B$16 / 252)*F1010</f>
        <v>4833.1139318070564</v>
      </c>
      <c r="P1011" s="17">
        <f t="shared" ca="1" si="212"/>
        <v>9660.7793516546153</v>
      </c>
      <c r="Q1011" s="16">
        <f t="shared" si="213"/>
        <v>0</v>
      </c>
      <c r="R1011" s="17">
        <f t="shared" si="214"/>
        <v>0</v>
      </c>
      <c r="S1011" s="19">
        <f t="shared" si="215"/>
        <v>0</v>
      </c>
      <c r="T1011" s="20">
        <f ca="1">IF(AND(S1011=1,F1010&gt;D1010),[1]Assumptions!$B$19*(F1010-D1010),0)</f>
        <v>0</v>
      </c>
      <c r="U1011" s="21">
        <f ca="1">OFFSET(Assumptions!$B$6,U$1-1,0)*$E1011</f>
        <v>12203835.811757255</v>
      </c>
      <c r="V1011" s="21">
        <f ca="1">OFFSET(Assumptions!$B$6,V$1-1,0)*$E1011</f>
        <v>15254794.764696568</v>
      </c>
      <c r="W1011" s="21">
        <f ca="1">OFFSET(Assumptions!$B$6,W$1-1,0)*$E1011</f>
        <v>7627397.3823482841</v>
      </c>
      <c r="X1011" s="21">
        <f ca="1">OFFSET(Assumptions!$B$6,X$1-1,0)*$E1011</f>
        <v>0</v>
      </c>
      <c r="Y1011" s="21">
        <f ca="1">OFFSET(Assumptions!$B$6,Y$1-1,0)*$E1011</f>
        <v>0</v>
      </c>
      <c r="Z1011" s="21">
        <f ca="1">OFFSET(Assumptions!$B$6,Z$1-1,0)*$E1011</f>
        <v>30509589.529393137</v>
      </c>
      <c r="AA1011" s="21">
        <f ca="1">OFFSET(Assumptions!$B$6,AA$1-1,0)*$E1011</f>
        <v>30509589.529393137</v>
      </c>
      <c r="AB1011" s="21">
        <f ca="1">OFFSET(Assumptions!$B$6,AB$1-1,0)*$E1011</f>
        <v>56442740.629377306</v>
      </c>
      <c r="AC1011" s="24">
        <f t="shared" si="218"/>
        <v>0</v>
      </c>
      <c r="AD1011" s="24">
        <f t="shared" si="220"/>
        <v>0</v>
      </c>
      <c r="AE1011" s="24">
        <f t="shared" si="220"/>
        <v>0</v>
      </c>
      <c r="AF1011" s="24">
        <f t="shared" si="220"/>
        <v>0</v>
      </c>
      <c r="AG1011" s="24">
        <f t="shared" si="220"/>
        <v>0</v>
      </c>
      <c r="AH1011" s="24">
        <f t="shared" si="220"/>
        <v>0</v>
      </c>
      <c r="AI1011" s="24">
        <f t="shared" si="220"/>
        <v>0</v>
      </c>
      <c r="AJ1011" s="24">
        <f t="shared" si="216"/>
        <v>0</v>
      </c>
      <c r="AK1011" s="26">
        <f t="shared" ca="1" si="217"/>
        <v>1.938991240376664E-3</v>
      </c>
      <c r="AL1011" s="34">
        <f t="shared" ca="1" si="219"/>
        <v>0.5253828686761326</v>
      </c>
    </row>
    <row r="1012" spans="1:38" x14ac:dyDescent="0.25">
      <c r="A1012" s="4">
        <f t="shared" si="208"/>
        <v>3</v>
      </c>
      <c r="B1012" s="4">
        <f t="shared" si="209"/>
        <v>2016</v>
      </c>
      <c r="C1012" s="9">
        <v>42432</v>
      </c>
      <c r="D1012" s="12">
        <f ca="1">(1+Returns!E1012)*D1011</f>
        <v>147831468.31945926</v>
      </c>
      <c r="E1012" s="12">
        <f t="shared" ca="1" si="210"/>
        <v>152769113.22806758</v>
      </c>
      <c r="F1012" s="12">
        <f t="shared" ca="1" si="211"/>
        <v>152754609.96341854</v>
      </c>
      <c r="G1012" s="14">
        <f ca="1">G1011*(1+Returns!G1012)+AC1012</f>
        <v>12643137.949082905</v>
      </c>
      <c r="H1012" s="14">
        <f ca="1">H1011*(1+Returns!H1012)+AD1012</f>
        <v>15241329.112465091</v>
      </c>
      <c r="I1012" s="14">
        <f ca="1">I1011*(1+Returns!I1012)+AE1012</f>
        <v>7621222.87843988</v>
      </c>
      <c r="J1012" s="14">
        <f ca="1">J1011*(1+Returns!J1012)+AF1012</f>
        <v>0</v>
      </c>
      <c r="K1012" s="14">
        <f ca="1">K1011*(1+Returns!K1012)+AG1012</f>
        <v>0</v>
      </c>
      <c r="L1012" s="14">
        <f ca="1">L1011*(1+Returns!L1012)+AH1012</f>
        <v>30482434.187950965</v>
      </c>
      <c r="M1012" s="14">
        <f ca="1">M1011*(1+Returns!M1012)+AI1012</f>
        <v>30483553.082329869</v>
      </c>
      <c r="N1012" s="14">
        <f ca="1">N1011*(1+Returns!N1012)+AJ1012-R1012-T1012</f>
        <v>56297436.017798878</v>
      </c>
      <c r="O1012" s="17">
        <f ca="1">(Assumptions!$B$16 / 252)*F1011</f>
        <v>4842.4852973845718</v>
      </c>
      <c r="P1012" s="17">
        <f t="shared" ca="1" si="212"/>
        <v>14503.264649039187</v>
      </c>
      <c r="Q1012" s="16">
        <f t="shared" si="213"/>
        <v>0</v>
      </c>
      <c r="R1012" s="17">
        <f t="shared" si="214"/>
        <v>0</v>
      </c>
      <c r="S1012" s="19">
        <f t="shared" si="215"/>
        <v>0</v>
      </c>
      <c r="T1012" s="20">
        <f ca="1">IF(AND(S1012=1,F1011&gt;D1011),[1]Assumptions!$B$19*(F1011-D1011),0)</f>
        <v>0</v>
      </c>
      <c r="U1012" s="21">
        <f ca="1">OFFSET(Assumptions!$B$6,U$1-1,0)*$E1012</f>
        <v>12221529.058245406</v>
      </c>
      <c r="V1012" s="21">
        <f ca="1">OFFSET(Assumptions!$B$6,V$1-1,0)*$E1012</f>
        <v>15276911.322806759</v>
      </c>
      <c r="W1012" s="21">
        <f ca="1">OFFSET(Assumptions!$B$6,W$1-1,0)*$E1012</f>
        <v>7638455.6614033794</v>
      </c>
      <c r="X1012" s="21">
        <f ca="1">OFFSET(Assumptions!$B$6,X$1-1,0)*$E1012</f>
        <v>0</v>
      </c>
      <c r="Y1012" s="21">
        <f ca="1">OFFSET(Assumptions!$B$6,Y$1-1,0)*$E1012</f>
        <v>0</v>
      </c>
      <c r="Z1012" s="21">
        <f ca="1">OFFSET(Assumptions!$B$6,Z$1-1,0)*$E1012</f>
        <v>30553822.645613518</v>
      </c>
      <c r="AA1012" s="21">
        <f ca="1">OFFSET(Assumptions!$B$6,AA$1-1,0)*$E1012</f>
        <v>30553822.645613518</v>
      </c>
      <c r="AB1012" s="21">
        <f ca="1">OFFSET(Assumptions!$B$6,AB$1-1,0)*$E1012</f>
        <v>56524571.894385003</v>
      </c>
      <c r="AC1012" s="24">
        <f t="shared" si="218"/>
        <v>0</v>
      </c>
      <c r="AD1012" s="24">
        <f t="shared" si="220"/>
        <v>0</v>
      </c>
      <c r="AE1012" s="24">
        <f t="shared" si="220"/>
        <v>0</v>
      </c>
      <c r="AF1012" s="24">
        <f t="shared" si="220"/>
        <v>0</v>
      </c>
      <c r="AG1012" s="24">
        <f t="shared" si="220"/>
        <v>0</v>
      </c>
      <c r="AH1012" s="24">
        <f t="shared" si="220"/>
        <v>0</v>
      </c>
      <c r="AI1012" s="24">
        <f t="shared" si="220"/>
        <v>0</v>
      </c>
      <c r="AJ1012" s="24">
        <f t="shared" si="216"/>
        <v>0</v>
      </c>
      <c r="AK1012" s="26">
        <f t="shared" ca="1" si="217"/>
        <v>1.4181560593522491E-3</v>
      </c>
      <c r="AL1012" s="34">
        <f t="shared" ca="1" si="219"/>
        <v>0.52754609963417787</v>
      </c>
    </row>
    <row r="1013" spans="1:38" x14ac:dyDescent="0.25">
      <c r="A1013" s="4">
        <f t="shared" si="208"/>
        <v>3</v>
      </c>
      <c r="B1013" s="4">
        <f t="shared" si="209"/>
        <v>2016</v>
      </c>
      <c r="C1013" s="9">
        <v>42433</v>
      </c>
      <c r="D1013" s="12">
        <f ca="1">(1+Returns!E1013)*D1012</f>
        <v>147909022.18605435</v>
      </c>
      <c r="E1013" s="12">
        <f t="shared" ca="1" si="210"/>
        <v>153065522.78667867</v>
      </c>
      <c r="F1013" s="12">
        <f t="shared" ca="1" si="211"/>
        <v>153046170.16933239</v>
      </c>
      <c r="G1013" s="14">
        <f ca="1">G1012*(1+Returns!G1013)+AC1013</f>
        <v>12863601.133502044</v>
      </c>
      <c r="H1013" s="14">
        <f ca="1">H1012*(1+Returns!H1013)+AD1013</f>
        <v>15249698.309028249</v>
      </c>
      <c r="I1013" s="14">
        <f ca="1">I1012*(1+Returns!I1013)+AE1013</f>
        <v>7625593.3776492709</v>
      </c>
      <c r="J1013" s="14">
        <f ca="1">J1012*(1+Returns!J1013)+AF1013</f>
        <v>0</v>
      </c>
      <c r="K1013" s="14">
        <f ca="1">K1012*(1+Returns!K1013)+AG1013</f>
        <v>0</v>
      </c>
      <c r="L1013" s="14">
        <f ca="1">L1012*(1+Returns!L1013)+AH1013</f>
        <v>30499097.976274535</v>
      </c>
      <c r="M1013" s="14">
        <f ca="1">M1012*(1+Returns!M1013)+AI1013</f>
        <v>30500589.449169207</v>
      </c>
      <c r="N1013" s="14">
        <f ca="1">N1012*(1+Returns!N1013)+AJ1013-R1013-T1013</f>
        <v>56326942.541055366</v>
      </c>
      <c r="O1013" s="17">
        <f ca="1">(Assumptions!$B$16 / 252)*F1012</f>
        <v>4849.3526972513819</v>
      </c>
      <c r="P1013" s="17">
        <f t="shared" ca="1" si="212"/>
        <v>19352.617346290568</v>
      </c>
      <c r="Q1013" s="16">
        <f t="shared" si="213"/>
        <v>0</v>
      </c>
      <c r="R1013" s="17">
        <f t="shared" si="214"/>
        <v>0</v>
      </c>
      <c r="S1013" s="19">
        <f t="shared" si="215"/>
        <v>0</v>
      </c>
      <c r="T1013" s="20">
        <f ca="1">IF(AND(S1013=1,F1012&gt;D1012),[1]Assumptions!$B$19*(F1012-D1012),0)</f>
        <v>0</v>
      </c>
      <c r="U1013" s="21">
        <f ca="1">OFFSET(Assumptions!$B$6,U$1-1,0)*$E1013</f>
        <v>12245241.822934294</v>
      </c>
      <c r="V1013" s="21">
        <f ca="1">OFFSET(Assumptions!$B$6,V$1-1,0)*$E1013</f>
        <v>15306552.278667867</v>
      </c>
      <c r="W1013" s="21">
        <f ca="1">OFFSET(Assumptions!$B$6,W$1-1,0)*$E1013</f>
        <v>7653276.1393339336</v>
      </c>
      <c r="X1013" s="21">
        <f ca="1">OFFSET(Assumptions!$B$6,X$1-1,0)*$E1013</f>
        <v>0</v>
      </c>
      <c r="Y1013" s="21">
        <f ca="1">OFFSET(Assumptions!$B$6,Y$1-1,0)*$E1013</f>
        <v>0</v>
      </c>
      <c r="Z1013" s="21">
        <f ca="1">OFFSET(Assumptions!$B$6,Z$1-1,0)*$E1013</f>
        <v>30613104.557335734</v>
      </c>
      <c r="AA1013" s="21">
        <f ca="1">OFFSET(Assumptions!$B$6,AA$1-1,0)*$E1013</f>
        <v>30613104.557335734</v>
      </c>
      <c r="AB1013" s="21">
        <f ca="1">OFFSET(Assumptions!$B$6,AB$1-1,0)*$E1013</f>
        <v>56634243.43107111</v>
      </c>
      <c r="AC1013" s="24">
        <f t="shared" si="218"/>
        <v>0</v>
      </c>
      <c r="AD1013" s="24">
        <f t="shared" si="220"/>
        <v>0</v>
      </c>
      <c r="AE1013" s="24">
        <f t="shared" si="220"/>
        <v>0</v>
      </c>
      <c r="AF1013" s="24">
        <f t="shared" si="220"/>
        <v>0</v>
      </c>
      <c r="AG1013" s="24">
        <f t="shared" si="220"/>
        <v>0</v>
      </c>
      <c r="AH1013" s="24">
        <f t="shared" si="220"/>
        <v>0</v>
      </c>
      <c r="AI1013" s="24">
        <f t="shared" si="220"/>
        <v>0</v>
      </c>
      <c r="AJ1013" s="24">
        <f t="shared" si="216"/>
        <v>0</v>
      </c>
      <c r="AK1013" s="26">
        <f t="shared" ca="1" si="217"/>
        <v>1.9086835152384296E-3</v>
      </c>
      <c r="AL1013" s="34">
        <f t="shared" ca="1" si="219"/>
        <v>0.53046170169331641</v>
      </c>
    </row>
    <row r="1014" spans="1:38" x14ac:dyDescent="0.25">
      <c r="A1014" s="4">
        <f t="shared" si="208"/>
        <v>3</v>
      </c>
      <c r="B1014" s="4">
        <f t="shared" si="209"/>
        <v>2016</v>
      </c>
      <c r="C1014" s="9">
        <v>42436</v>
      </c>
      <c r="D1014" s="12">
        <f ca="1">(1+Returns!E1014)*D1013</f>
        <v>147986616.73818338</v>
      </c>
      <c r="E1014" s="12">
        <f t="shared" ca="1" si="210"/>
        <v>153126545.81059873</v>
      </c>
      <c r="F1014" s="12">
        <f t="shared" ca="1" si="211"/>
        <v>153102334.58467564</v>
      </c>
      <c r="G1014" s="14">
        <f ca="1">G1013*(1+Returns!G1014)+AC1014</f>
        <v>12848636.585669763</v>
      </c>
      <c r="H1014" s="14">
        <f ca="1">H1013*(1+Returns!H1014)+AD1014</f>
        <v>15258072.101217588</v>
      </c>
      <c r="I1014" s="14">
        <f ca="1">I1013*(1+Returns!I1014)+AE1014</f>
        <v>7629966.3831839124</v>
      </c>
      <c r="J1014" s="14">
        <f ca="1">J1013*(1+Returns!J1014)+AF1014</f>
        <v>0</v>
      </c>
      <c r="K1014" s="14">
        <f ca="1">K1013*(1+Returns!K1014)+AG1014</f>
        <v>0</v>
      </c>
      <c r="L1014" s="14">
        <f ca="1">L1013*(1+Returns!L1014)+AH1014</f>
        <v>30515770.874167226</v>
      </c>
      <c r="M1014" s="14">
        <f ca="1">M1013*(1+Returns!M1014)+AI1014</f>
        <v>30517635.33713603</v>
      </c>
      <c r="N1014" s="14">
        <f ca="1">N1013*(1+Returns!N1014)+AJ1014-R1014-T1014</f>
        <v>56356464.529224224</v>
      </c>
      <c r="O1014" s="17">
        <f ca="1">(Assumptions!$B$16 / 252)*F1013</f>
        <v>4858.6085768042021</v>
      </c>
      <c r="P1014" s="17">
        <f t="shared" ca="1" si="212"/>
        <v>24211.225923094771</v>
      </c>
      <c r="Q1014" s="16">
        <f t="shared" si="213"/>
        <v>0</v>
      </c>
      <c r="R1014" s="17">
        <f t="shared" si="214"/>
        <v>0</v>
      </c>
      <c r="S1014" s="19">
        <f t="shared" si="215"/>
        <v>0</v>
      </c>
      <c r="T1014" s="20">
        <f ca="1">IF(AND(S1014=1,F1013&gt;D1013),[1]Assumptions!$B$19*(F1013-D1013),0)</f>
        <v>0</v>
      </c>
      <c r="U1014" s="21">
        <f ca="1">OFFSET(Assumptions!$B$6,U$1-1,0)*$E1014</f>
        <v>12250123.664847899</v>
      </c>
      <c r="V1014" s="21">
        <f ca="1">OFFSET(Assumptions!$B$6,V$1-1,0)*$E1014</f>
        <v>15312654.581059873</v>
      </c>
      <c r="W1014" s="21">
        <f ca="1">OFFSET(Assumptions!$B$6,W$1-1,0)*$E1014</f>
        <v>7656327.2905299366</v>
      </c>
      <c r="X1014" s="21">
        <f ca="1">OFFSET(Assumptions!$B$6,X$1-1,0)*$E1014</f>
        <v>0</v>
      </c>
      <c r="Y1014" s="21">
        <f ca="1">OFFSET(Assumptions!$B$6,Y$1-1,0)*$E1014</f>
        <v>0</v>
      </c>
      <c r="Z1014" s="21">
        <f ca="1">OFFSET(Assumptions!$B$6,Z$1-1,0)*$E1014</f>
        <v>30625309.162119746</v>
      </c>
      <c r="AA1014" s="21">
        <f ca="1">OFFSET(Assumptions!$B$6,AA$1-1,0)*$E1014</f>
        <v>30625309.162119746</v>
      </c>
      <c r="AB1014" s="21">
        <f ca="1">OFFSET(Assumptions!$B$6,AB$1-1,0)*$E1014</f>
        <v>56656821.949921533</v>
      </c>
      <c r="AC1014" s="24">
        <f t="shared" si="218"/>
        <v>0</v>
      </c>
      <c r="AD1014" s="24">
        <f t="shared" si="220"/>
        <v>0</v>
      </c>
      <c r="AE1014" s="24">
        <f t="shared" si="220"/>
        <v>0</v>
      </c>
      <c r="AF1014" s="24">
        <f t="shared" si="220"/>
        <v>0</v>
      </c>
      <c r="AG1014" s="24">
        <f t="shared" si="220"/>
        <v>0</v>
      </c>
      <c r="AH1014" s="24">
        <f t="shared" si="220"/>
        <v>0</v>
      </c>
      <c r="AI1014" s="24">
        <f t="shared" si="220"/>
        <v>0</v>
      </c>
      <c r="AJ1014" s="24">
        <f t="shared" si="216"/>
        <v>0</v>
      </c>
      <c r="AK1014" s="26">
        <f t="shared" ca="1" si="217"/>
        <v>3.6697694088716482E-4</v>
      </c>
      <c r="AL1014" s="34">
        <f t="shared" ca="1" si="219"/>
        <v>0.53102334584674882</v>
      </c>
    </row>
    <row r="1015" spans="1:38" x14ac:dyDescent="0.25">
      <c r="A1015" s="4">
        <f t="shared" si="208"/>
        <v>3</v>
      </c>
      <c r="B1015" s="4">
        <f t="shared" si="209"/>
        <v>2016</v>
      </c>
      <c r="C1015" s="9">
        <v>42437</v>
      </c>
      <c r="D1015" s="12">
        <f ca="1">(1+Returns!E1015)*D1014</f>
        <v>148064251.99719042</v>
      </c>
      <c r="E1015" s="12">
        <f t="shared" ca="1" si="210"/>
        <v>153210624.51716486</v>
      </c>
      <c r="F1015" s="12">
        <f t="shared" ca="1" si="211"/>
        <v>153181552.89966765</v>
      </c>
      <c r="G1015" s="14">
        <f ca="1">G1014*(1+Returns!G1015)+AC1015</f>
        <v>12856686.50055586</v>
      </c>
      <c r="H1015" s="14">
        <f ca="1">H1014*(1+Returns!H1015)+AD1015</f>
        <v>15266450.491556624</v>
      </c>
      <c r="I1015" s="14">
        <f ca="1">I1014*(1+Returns!I1015)+AE1015</f>
        <v>7634341.896481093</v>
      </c>
      <c r="J1015" s="14">
        <f ca="1">J1014*(1+Returns!J1015)+AF1015</f>
        <v>0</v>
      </c>
      <c r="K1015" s="14">
        <f ca="1">K1014*(1+Returns!K1015)+AG1015</f>
        <v>0</v>
      </c>
      <c r="L1015" s="14">
        <f ca="1">L1014*(1+Returns!L1015)+AH1015</f>
        <v>30532452.886608958</v>
      </c>
      <c r="M1015" s="14">
        <f ca="1">M1014*(1+Returns!M1015)+AI1015</f>
        <v>30534690.751551419</v>
      </c>
      <c r="N1015" s="14">
        <f ca="1">N1014*(1+Returns!N1015)+AJ1015-R1015-T1015</f>
        <v>56386001.990410902</v>
      </c>
      <c r="O1015" s="17">
        <f ca="1">(Assumptions!$B$16 / 252)*F1014</f>
        <v>4860.3915741166866</v>
      </c>
      <c r="P1015" s="17">
        <f t="shared" ca="1" si="212"/>
        <v>29071.617497211457</v>
      </c>
      <c r="Q1015" s="16">
        <f t="shared" si="213"/>
        <v>0</v>
      </c>
      <c r="R1015" s="17">
        <f t="shared" si="214"/>
        <v>0</v>
      </c>
      <c r="S1015" s="19">
        <f t="shared" si="215"/>
        <v>0</v>
      </c>
      <c r="T1015" s="20">
        <f ca="1">IF(AND(S1015=1,F1014&gt;D1014),[1]Assumptions!$B$19*(F1014-D1014),0)</f>
        <v>0</v>
      </c>
      <c r="U1015" s="21">
        <f ca="1">OFFSET(Assumptions!$B$6,U$1-1,0)*$E1015</f>
        <v>12256849.961373189</v>
      </c>
      <c r="V1015" s="21">
        <f ca="1">OFFSET(Assumptions!$B$6,V$1-1,0)*$E1015</f>
        <v>15321062.451716486</v>
      </c>
      <c r="W1015" s="21">
        <f ca="1">OFFSET(Assumptions!$B$6,W$1-1,0)*$E1015</f>
        <v>7660531.2258582432</v>
      </c>
      <c r="X1015" s="21">
        <f ca="1">OFFSET(Assumptions!$B$6,X$1-1,0)*$E1015</f>
        <v>0</v>
      </c>
      <c r="Y1015" s="21">
        <f ca="1">OFFSET(Assumptions!$B$6,Y$1-1,0)*$E1015</f>
        <v>0</v>
      </c>
      <c r="Z1015" s="21">
        <f ca="1">OFFSET(Assumptions!$B$6,Z$1-1,0)*$E1015</f>
        <v>30642124.903432973</v>
      </c>
      <c r="AA1015" s="21">
        <f ca="1">OFFSET(Assumptions!$B$6,AA$1-1,0)*$E1015</f>
        <v>30642124.903432973</v>
      </c>
      <c r="AB1015" s="21">
        <f ca="1">OFFSET(Assumptions!$B$6,AB$1-1,0)*$E1015</f>
        <v>56687931.071350999</v>
      </c>
      <c r="AC1015" s="24">
        <f t="shared" si="218"/>
        <v>0</v>
      </c>
      <c r="AD1015" s="24">
        <f t="shared" si="220"/>
        <v>0</v>
      </c>
      <c r="AE1015" s="24">
        <f t="shared" si="220"/>
        <v>0</v>
      </c>
      <c r="AF1015" s="24">
        <f t="shared" si="220"/>
        <v>0</v>
      </c>
      <c r="AG1015" s="24">
        <f t="shared" si="220"/>
        <v>0</v>
      </c>
      <c r="AH1015" s="24">
        <f t="shared" si="220"/>
        <v>0</v>
      </c>
      <c r="AI1015" s="24">
        <f t="shared" si="220"/>
        <v>0</v>
      </c>
      <c r="AJ1015" s="24">
        <f t="shared" si="216"/>
        <v>0</v>
      </c>
      <c r="AK1015" s="26">
        <f t="shared" ca="1" si="217"/>
        <v>5.1742068601967617E-4</v>
      </c>
      <c r="AL1015" s="34">
        <f t="shared" ca="1" si="219"/>
        <v>0.53181552899666906</v>
      </c>
    </row>
    <row r="1016" spans="1:38" x14ac:dyDescent="0.25">
      <c r="A1016" s="4">
        <f t="shared" si="208"/>
        <v>3</v>
      </c>
      <c r="B1016" s="4">
        <f t="shared" si="209"/>
        <v>2016</v>
      </c>
      <c r="C1016" s="9">
        <v>42438</v>
      </c>
      <c r="D1016" s="12">
        <f ca="1">(1+Returns!E1016)*D1015</f>
        <v>148141927.98443067</v>
      </c>
      <c r="E1016" s="12">
        <f t="shared" ca="1" si="210"/>
        <v>153488366.97418198</v>
      </c>
      <c r="F1016" s="12">
        <f t="shared" ca="1" si="211"/>
        <v>153454432.4502435</v>
      </c>
      <c r="G1016" s="14">
        <f ca="1">G1015*(1+Returns!G1016)+AC1016</f>
        <v>13058358.923585927</v>
      </c>
      <c r="H1016" s="14">
        <f ca="1">H1015*(1+Returns!H1016)+AD1016</f>
        <v>15274833.482570253</v>
      </c>
      <c r="I1016" s="14">
        <f ca="1">I1015*(1+Returns!I1016)+AE1016</f>
        <v>7638719.9189789239</v>
      </c>
      <c r="J1016" s="14">
        <f ca="1">J1015*(1+Returns!J1016)+AF1016</f>
        <v>0</v>
      </c>
      <c r="K1016" s="14">
        <f ca="1">K1015*(1+Returns!K1016)+AG1016</f>
        <v>0</v>
      </c>
      <c r="L1016" s="14">
        <f ca="1">L1015*(1+Returns!L1016)+AH1016</f>
        <v>30549144.018582366</v>
      </c>
      <c r="M1016" s="14">
        <f ca="1">M1015*(1+Returns!M1016)+AI1016</f>
        <v>30551755.697739426</v>
      </c>
      <c r="N1016" s="14">
        <f ca="1">N1015*(1+Returns!N1016)+AJ1016-R1016-T1016</f>
        <v>56415554.932725087</v>
      </c>
      <c r="O1016" s="17">
        <f ca="1">(Assumptions!$B$16 / 252)*F1015</f>
        <v>4862.9064412592907</v>
      </c>
      <c r="P1016" s="17">
        <f t="shared" ca="1" si="212"/>
        <v>33934.523938470746</v>
      </c>
      <c r="Q1016" s="16">
        <f t="shared" si="213"/>
        <v>0</v>
      </c>
      <c r="R1016" s="17">
        <f t="shared" si="214"/>
        <v>0</v>
      </c>
      <c r="S1016" s="19">
        <f t="shared" si="215"/>
        <v>0</v>
      </c>
      <c r="T1016" s="20">
        <f ca="1">IF(AND(S1016=1,F1015&gt;D1015),[1]Assumptions!$B$19*(F1015-D1015),0)</f>
        <v>0</v>
      </c>
      <c r="U1016" s="21">
        <f ca="1">OFFSET(Assumptions!$B$6,U$1-1,0)*$E1016</f>
        <v>12279069.357934559</v>
      </c>
      <c r="V1016" s="21">
        <f ca="1">OFFSET(Assumptions!$B$6,V$1-1,0)*$E1016</f>
        <v>15348836.697418198</v>
      </c>
      <c r="W1016" s="21">
        <f ca="1">OFFSET(Assumptions!$B$6,W$1-1,0)*$E1016</f>
        <v>7674418.348709099</v>
      </c>
      <c r="X1016" s="21">
        <f ca="1">OFFSET(Assumptions!$B$6,X$1-1,0)*$E1016</f>
        <v>0</v>
      </c>
      <c r="Y1016" s="21">
        <f ca="1">OFFSET(Assumptions!$B$6,Y$1-1,0)*$E1016</f>
        <v>0</v>
      </c>
      <c r="Z1016" s="21">
        <f ca="1">OFFSET(Assumptions!$B$6,Z$1-1,0)*$E1016</f>
        <v>30697673.394836396</v>
      </c>
      <c r="AA1016" s="21">
        <f ca="1">OFFSET(Assumptions!$B$6,AA$1-1,0)*$E1016</f>
        <v>30697673.394836396</v>
      </c>
      <c r="AB1016" s="21">
        <f ca="1">OFFSET(Assumptions!$B$6,AB$1-1,0)*$E1016</f>
        <v>56790695.780447334</v>
      </c>
      <c r="AC1016" s="24">
        <f t="shared" si="218"/>
        <v>0</v>
      </c>
      <c r="AD1016" s="24">
        <f t="shared" si="220"/>
        <v>0</v>
      </c>
      <c r="AE1016" s="24">
        <f t="shared" si="220"/>
        <v>0</v>
      </c>
      <c r="AF1016" s="24">
        <f t="shared" si="220"/>
        <v>0</v>
      </c>
      <c r="AG1016" s="24">
        <f t="shared" si="220"/>
        <v>0</v>
      </c>
      <c r="AH1016" s="24">
        <f t="shared" si="220"/>
        <v>0</v>
      </c>
      <c r="AI1016" s="24">
        <f t="shared" si="220"/>
        <v>0</v>
      </c>
      <c r="AJ1016" s="24">
        <f t="shared" si="216"/>
        <v>0</v>
      </c>
      <c r="AK1016" s="26">
        <f t="shared" ca="1" si="217"/>
        <v>1.7814126140540676E-3</v>
      </c>
      <c r="AL1016" s="34">
        <f t="shared" ca="1" si="219"/>
        <v>0.53454432450242773</v>
      </c>
    </row>
    <row r="1017" spans="1:38" x14ac:dyDescent="0.25">
      <c r="A1017" s="4">
        <f t="shared" si="208"/>
        <v>3</v>
      </c>
      <c r="B1017" s="4">
        <f t="shared" si="209"/>
        <v>2016</v>
      </c>
      <c r="C1017" s="9">
        <v>42439</v>
      </c>
      <c r="D1017" s="12">
        <f ca="1">(1+Returns!E1017)*D1016</f>
        <v>148219644.72127059</v>
      </c>
      <c r="E1017" s="12">
        <f t="shared" ca="1" si="210"/>
        <v>153790902.89328465</v>
      </c>
      <c r="F1017" s="12">
        <f t="shared" ca="1" si="211"/>
        <v>153752096.80006203</v>
      </c>
      <c r="G1017" s="14">
        <f ca="1">G1016*(1+Returns!G1017)+AC1017</f>
        <v>13284783.544002919</v>
      </c>
      <c r="H1017" s="14">
        <f ca="1">H1016*(1+Returns!H1017)+AD1017</f>
        <v>15283221.076784762</v>
      </c>
      <c r="I1017" s="14">
        <f ca="1">I1016*(1+Returns!I1017)+AE1017</f>
        <v>7643100.4521163423</v>
      </c>
      <c r="J1017" s="14">
        <f ca="1">J1016*(1+Returns!J1017)+AF1017</f>
        <v>0</v>
      </c>
      <c r="K1017" s="14">
        <f ca="1">K1016*(1+Returns!K1017)+AG1017</f>
        <v>0</v>
      </c>
      <c r="L1017" s="14">
        <f ca="1">L1016*(1+Returns!L1017)+AH1017</f>
        <v>30565844.275072809</v>
      </c>
      <c r="M1017" s="14">
        <f ca="1">M1016*(1+Returns!M1017)+AI1017</f>
        <v>30568830.181027081</v>
      </c>
      <c r="N1017" s="14">
        <f ca="1">N1016*(1+Returns!N1017)+AJ1017-R1017-T1017</f>
        <v>56445123.364280723</v>
      </c>
      <c r="O1017" s="17">
        <f ca="1">(Assumptions!$B$16 / 252)*F1016</f>
        <v>4871.5692841347145</v>
      </c>
      <c r="P1017" s="17">
        <f t="shared" ca="1" si="212"/>
        <v>38806.093222605457</v>
      </c>
      <c r="Q1017" s="16">
        <f t="shared" si="213"/>
        <v>0</v>
      </c>
      <c r="R1017" s="17">
        <f t="shared" si="214"/>
        <v>0</v>
      </c>
      <c r="S1017" s="19">
        <f t="shared" si="215"/>
        <v>0</v>
      </c>
      <c r="T1017" s="20">
        <f ca="1">IF(AND(S1017=1,F1016&gt;D1016),[1]Assumptions!$B$19*(F1016-D1016),0)</f>
        <v>0</v>
      </c>
      <c r="U1017" s="21">
        <f ca="1">OFFSET(Assumptions!$B$6,U$1-1,0)*$E1017</f>
        <v>12303272.231462773</v>
      </c>
      <c r="V1017" s="21">
        <f ca="1">OFFSET(Assumptions!$B$6,V$1-1,0)*$E1017</f>
        <v>15379090.289328465</v>
      </c>
      <c r="W1017" s="21">
        <f ca="1">OFFSET(Assumptions!$B$6,W$1-1,0)*$E1017</f>
        <v>7689545.1446642326</v>
      </c>
      <c r="X1017" s="21">
        <f ca="1">OFFSET(Assumptions!$B$6,X$1-1,0)*$E1017</f>
        <v>0</v>
      </c>
      <c r="Y1017" s="21">
        <f ca="1">OFFSET(Assumptions!$B$6,Y$1-1,0)*$E1017</f>
        <v>0</v>
      </c>
      <c r="Z1017" s="21">
        <f ca="1">OFFSET(Assumptions!$B$6,Z$1-1,0)*$E1017</f>
        <v>30758180.57865693</v>
      </c>
      <c r="AA1017" s="21">
        <f ca="1">OFFSET(Assumptions!$B$6,AA$1-1,0)*$E1017</f>
        <v>30758180.57865693</v>
      </c>
      <c r="AB1017" s="21">
        <f ca="1">OFFSET(Assumptions!$B$6,AB$1-1,0)*$E1017</f>
        <v>56902634.07051532</v>
      </c>
      <c r="AC1017" s="24">
        <f t="shared" si="218"/>
        <v>0</v>
      </c>
      <c r="AD1017" s="24">
        <f t="shared" si="220"/>
        <v>0</v>
      </c>
      <c r="AE1017" s="24">
        <f t="shared" si="220"/>
        <v>0</v>
      </c>
      <c r="AF1017" s="24">
        <f t="shared" si="220"/>
        <v>0</v>
      </c>
      <c r="AG1017" s="24">
        <f t="shared" si="220"/>
        <v>0</v>
      </c>
      <c r="AH1017" s="24">
        <f t="shared" si="220"/>
        <v>0</v>
      </c>
      <c r="AI1017" s="24">
        <f t="shared" si="220"/>
        <v>0</v>
      </c>
      <c r="AJ1017" s="24">
        <f t="shared" si="216"/>
        <v>0</v>
      </c>
      <c r="AK1017" s="26">
        <f t="shared" ca="1" si="217"/>
        <v>1.9397572625674542E-3</v>
      </c>
      <c r="AL1017" s="34">
        <f t="shared" ca="1" si="219"/>
        <v>0.537520968000613</v>
      </c>
    </row>
    <row r="1018" spans="1:38" x14ac:dyDescent="0.25">
      <c r="A1018" s="4">
        <f t="shared" si="208"/>
        <v>3</v>
      </c>
      <c r="B1018" s="4">
        <f t="shared" si="209"/>
        <v>2016</v>
      </c>
      <c r="C1018" s="9">
        <v>42440</v>
      </c>
      <c r="D1018" s="12">
        <f ca="1">(1+Returns!E1018)*D1017</f>
        <v>148297402.22908783</v>
      </c>
      <c r="E1018" s="12">
        <f t="shared" ca="1" si="210"/>
        <v>154027216.12868565</v>
      </c>
      <c r="F1018" s="12">
        <f t="shared" ca="1" si="211"/>
        <v>153983529.01651701</v>
      </c>
      <c r="G1018" s="14">
        <f ca="1">G1017*(1+Returns!G1018)+AC1018</f>
        <v>13444944.193615953</v>
      </c>
      <c r="H1018" s="14">
        <f ca="1">H1017*(1+Returns!H1018)+AD1018</f>
        <v>15291613.276727824</v>
      </c>
      <c r="I1018" s="14">
        <f ca="1">I1017*(1+Returns!I1018)+AE1018</f>
        <v>7647483.4973331112</v>
      </c>
      <c r="J1018" s="14">
        <f ca="1">J1017*(1+Returns!J1018)+AF1018</f>
        <v>0</v>
      </c>
      <c r="K1018" s="14">
        <f ca="1">K1017*(1+Returns!K1018)+AG1018</f>
        <v>0</v>
      </c>
      <c r="L1018" s="14">
        <f ca="1">L1017*(1+Returns!L1018)+AH1018</f>
        <v>30582553.661068376</v>
      </c>
      <c r="M1018" s="14">
        <f ca="1">M1017*(1+Returns!M1018)+AI1018</f>
        <v>30585914.206744388</v>
      </c>
      <c r="N1018" s="14">
        <f ca="1">N1017*(1+Returns!N1018)+AJ1018-R1018-T1018</f>
        <v>56474707.293196008</v>
      </c>
      <c r="O1018" s="17">
        <f ca="1">(Assumptions!$B$16 / 252)*F1017</f>
        <v>4881.0189460337151</v>
      </c>
      <c r="P1018" s="17">
        <f t="shared" ca="1" si="212"/>
        <v>43687.112168639171</v>
      </c>
      <c r="Q1018" s="16">
        <f t="shared" si="213"/>
        <v>0</v>
      </c>
      <c r="R1018" s="17">
        <f t="shared" si="214"/>
        <v>0</v>
      </c>
      <c r="S1018" s="19">
        <f t="shared" si="215"/>
        <v>0</v>
      </c>
      <c r="T1018" s="20">
        <f ca="1">IF(AND(S1018=1,F1017&gt;D1017),[1]Assumptions!$B$19*(F1017-D1017),0)</f>
        <v>0</v>
      </c>
      <c r="U1018" s="21">
        <f ca="1">OFFSET(Assumptions!$B$6,U$1-1,0)*$E1018</f>
        <v>12322177.290294852</v>
      </c>
      <c r="V1018" s="21">
        <f ca="1">OFFSET(Assumptions!$B$6,V$1-1,0)*$E1018</f>
        <v>15402721.612868566</v>
      </c>
      <c r="W1018" s="21">
        <f ca="1">OFFSET(Assumptions!$B$6,W$1-1,0)*$E1018</f>
        <v>7701360.806434283</v>
      </c>
      <c r="X1018" s="21">
        <f ca="1">OFFSET(Assumptions!$B$6,X$1-1,0)*$E1018</f>
        <v>0</v>
      </c>
      <c r="Y1018" s="21">
        <f ca="1">OFFSET(Assumptions!$B$6,Y$1-1,0)*$E1018</f>
        <v>0</v>
      </c>
      <c r="Z1018" s="21">
        <f ca="1">OFFSET(Assumptions!$B$6,Z$1-1,0)*$E1018</f>
        <v>30805443.225737132</v>
      </c>
      <c r="AA1018" s="21">
        <f ca="1">OFFSET(Assumptions!$B$6,AA$1-1,0)*$E1018</f>
        <v>30805443.225737132</v>
      </c>
      <c r="AB1018" s="21">
        <f ca="1">OFFSET(Assumptions!$B$6,AB$1-1,0)*$E1018</f>
        <v>56990069.96761369</v>
      </c>
      <c r="AC1018" s="24">
        <f t="shared" si="218"/>
        <v>0</v>
      </c>
      <c r="AD1018" s="24">
        <f t="shared" si="220"/>
        <v>0</v>
      </c>
      <c r="AE1018" s="24">
        <f t="shared" si="220"/>
        <v>0</v>
      </c>
      <c r="AF1018" s="24">
        <f t="shared" si="220"/>
        <v>0</v>
      </c>
      <c r="AG1018" s="24">
        <f t="shared" si="220"/>
        <v>0</v>
      </c>
      <c r="AH1018" s="24">
        <f t="shared" si="220"/>
        <v>0</v>
      </c>
      <c r="AI1018" s="24">
        <f t="shared" si="220"/>
        <v>0</v>
      </c>
      <c r="AJ1018" s="24">
        <f t="shared" si="216"/>
        <v>0</v>
      </c>
      <c r="AK1018" s="26">
        <f t="shared" ca="1" si="217"/>
        <v>1.50522966041855E-3</v>
      </c>
      <c r="AL1018" s="34">
        <f t="shared" ca="1" si="219"/>
        <v>0.53983529016516285</v>
      </c>
    </row>
    <row r="1019" spans="1:38" x14ac:dyDescent="0.25">
      <c r="A1019" s="4">
        <f t="shared" si="208"/>
        <v>3</v>
      </c>
      <c r="B1019" s="4">
        <f t="shared" si="209"/>
        <v>2016</v>
      </c>
      <c r="C1019" s="9">
        <v>42443</v>
      </c>
      <c r="D1019" s="12">
        <f ca="1">(1+Returns!E1019)*D1018</f>
        <v>148375200.52927125</v>
      </c>
      <c r="E1019" s="12">
        <f t="shared" ca="1" si="210"/>
        <v>154274346.92205921</v>
      </c>
      <c r="F1019" s="12">
        <f t="shared" ca="1" si="211"/>
        <v>154225771.44389004</v>
      </c>
      <c r="G1019" s="14">
        <f ca="1">G1018*(1+Returns!G1019)+AC1019</f>
        <v>13615881.091683278</v>
      </c>
      <c r="H1019" s="14">
        <f ca="1">H1018*(1+Returns!H1019)+AD1019</f>
        <v>15300010.084928498</v>
      </c>
      <c r="I1019" s="14">
        <f ca="1">I1018*(1+Returns!I1019)+AE1019</f>
        <v>7651869.0560698174</v>
      </c>
      <c r="J1019" s="14">
        <f ca="1">J1018*(1+Returns!J1019)+AF1019</f>
        <v>0</v>
      </c>
      <c r="K1019" s="14">
        <f ca="1">K1018*(1+Returns!K1019)+AG1019</f>
        <v>0</v>
      </c>
      <c r="L1019" s="14">
        <f ca="1">L1018*(1+Returns!L1019)+AH1019</f>
        <v>30599272.181559883</v>
      </c>
      <c r="M1019" s="14">
        <f ca="1">M1018*(1+Returns!M1019)+AI1019</f>
        <v>30603007.780224334</v>
      </c>
      <c r="N1019" s="14">
        <f ca="1">N1018*(1+Returns!N1019)+AJ1019-R1019-T1019</f>
        <v>56504306.7275934</v>
      </c>
      <c r="O1019" s="17">
        <f ca="1">(Assumptions!$B$16 / 252)*F1018</f>
        <v>4888.3660005243491</v>
      </c>
      <c r="P1019" s="17">
        <f t="shared" ca="1" si="212"/>
        <v>48575.478169163522</v>
      </c>
      <c r="Q1019" s="16">
        <f t="shared" si="213"/>
        <v>0</v>
      </c>
      <c r="R1019" s="17">
        <f t="shared" si="214"/>
        <v>0</v>
      </c>
      <c r="S1019" s="19">
        <f t="shared" si="215"/>
        <v>0</v>
      </c>
      <c r="T1019" s="20">
        <f ca="1">IF(AND(S1019=1,F1018&gt;D1018),[1]Assumptions!$B$19*(F1018-D1018),0)</f>
        <v>0</v>
      </c>
      <c r="U1019" s="21">
        <f ca="1">OFFSET(Assumptions!$B$6,U$1-1,0)*$E1019</f>
        <v>12341947.753764737</v>
      </c>
      <c r="V1019" s="21">
        <f ca="1">OFFSET(Assumptions!$B$6,V$1-1,0)*$E1019</f>
        <v>15427434.692205921</v>
      </c>
      <c r="W1019" s="21">
        <f ca="1">OFFSET(Assumptions!$B$6,W$1-1,0)*$E1019</f>
        <v>7713717.3461029604</v>
      </c>
      <c r="X1019" s="21">
        <f ca="1">OFFSET(Assumptions!$B$6,X$1-1,0)*$E1019</f>
        <v>0</v>
      </c>
      <c r="Y1019" s="21">
        <f ca="1">OFFSET(Assumptions!$B$6,Y$1-1,0)*$E1019</f>
        <v>0</v>
      </c>
      <c r="Z1019" s="21">
        <f ca="1">OFFSET(Assumptions!$B$6,Z$1-1,0)*$E1019</f>
        <v>30854869.384411842</v>
      </c>
      <c r="AA1019" s="21">
        <f ca="1">OFFSET(Assumptions!$B$6,AA$1-1,0)*$E1019</f>
        <v>30854869.384411842</v>
      </c>
      <c r="AB1019" s="21">
        <f ca="1">OFFSET(Assumptions!$B$6,AB$1-1,0)*$E1019</f>
        <v>57081508.36116191</v>
      </c>
      <c r="AC1019" s="24">
        <f t="shared" si="218"/>
        <v>0</v>
      </c>
      <c r="AD1019" s="24">
        <f t="shared" si="220"/>
        <v>0</v>
      </c>
      <c r="AE1019" s="24">
        <f t="shared" si="220"/>
        <v>0</v>
      </c>
      <c r="AF1019" s="24">
        <f t="shared" si="220"/>
        <v>0</v>
      </c>
      <c r="AG1019" s="24">
        <f t="shared" si="220"/>
        <v>0</v>
      </c>
      <c r="AH1019" s="24">
        <f t="shared" si="220"/>
        <v>0</v>
      </c>
      <c r="AI1019" s="24">
        <f t="shared" si="220"/>
        <v>0</v>
      </c>
      <c r="AJ1019" s="24">
        <f t="shared" si="216"/>
        <v>0</v>
      </c>
      <c r="AK1019" s="26">
        <f t="shared" ca="1" si="217"/>
        <v>1.573171032773546E-3</v>
      </c>
      <c r="AL1019" s="34">
        <f t="shared" ca="1" si="219"/>
        <v>0.54225771443889315</v>
      </c>
    </row>
    <row r="1020" spans="1:38" x14ac:dyDescent="0.25">
      <c r="A1020" s="4">
        <f t="shared" si="208"/>
        <v>3</v>
      </c>
      <c r="B1020" s="4">
        <f t="shared" si="209"/>
        <v>2016</v>
      </c>
      <c r="C1020" s="9">
        <v>42444</v>
      </c>
      <c r="D1020" s="12">
        <f ca="1">(1+Returns!E1020)*D1019</f>
        <v>148453039.6432209</v>
      </c>
      <c r="E1020" s="12">
        <f t="shared" ca="1" si="210"/>
        <v>154437019.99352667</v>
      </c>
      <c r="F1020" s="12">
        <f t="shared" ca="1" si="211"/>
        <v>154383548.4591212</v>
      </c>
      <c r="G1020" s="14">
        <f ca="1">G1019*(1+Returns!G1020)+AC1020</f>
        <v>13702318.935898185</v>
      </c>
      <c r="H1020" s="14">
        <f ca="1">H1019*(1+Returns!H1020)+AD1020</f>
        <v>15308411.503917236</v>
      </c>
      <c r="I1020" s="14">
        <f ca="1">I1019*(1+Returns!I1020)+AE1020</f>
        <v>7656257.1297678752</v>
      </c>
      <c r="J1020" s="14">
        <f ca="1">J1019*(1+Returns!J1020)+AF1020</f>
        <v>0</v>
      </c>
      <c r="K1020" s="14">
        <f ca="1">K1019*(1+Returns!K1020)+AG1020</f>
        <v>0</v>
      </c>
      <c r="L1020" s="14">
        <f ca="1">L1019*(1+Returns!L1020)+AH1020</f>
        <v>30615999.841540869</v>
      </c>
      <c r="M1020" s="14">
        <f ca="1">M1019*(1+Returns!M1020)+AI1020</f>
        <v>30620110.906802885</v>
      </c>
      <c r="N1020" s="14">
        <f ca="1">N1019*(1+Returns!N1020)+AJ1020-R1020-T1020</f>
        <v>56533921.675599597</v>
      </c>
      <c r="O1020" s="17">
        <f ca="1">(Assumptions!$B$16 / 252)*F1019</f>
        <v>4896.0562363139688</v>
      </c>
      <c r="P1020" s="17">
        <f t="shared" ca="1" si="212"/>
        <v>53471.534405477491</v>
      </c>
      <c r="Q1020" s="16">
        <f t="shared" si="213"/>
        <v>0</v>
      </c>
      <c r="R1020" s="17">
        <f t="shared" si="214"/>
        <v>0</v>
      </c>
      <c r="S1020" s="19">
        <f t="shared" si="215"/>
        <v>0</v>
      </c>
      <c r="T1020" s="20">
        <f ca="1">IF(AND(S1020=1,F1019&gt;D1019),[1]Assumptions!$B$19*(F1019-D1019),0)</f>
        <v>0</v>
      </c>
      <c r="U1020" s="21">
        <f ca="1">OFFSET(Assumptions!$B$6,U$1-1,0)*$E1020</f>
        <v>12354961.599482134</v>
      </c>
      <c r="V1020" s="21">
        <f ca="1">OFFSET(Assumptions!$B$6,V$1-1,0)*$E1020</f>
        <v>15443701.999352667</v>
      </c>
      <c r="W1020" s="21">
        <f ca="1">OFFSET(Assumptions!$B$6,W$1-1,0)*$E1020</f>
        <v>7721850.9996763337</v>
      </c>
      <c r="X1020" s="21">
        <f ca="1">OFFSET(Assumptions!$B$6,X$1-1,0)*$E1020</f>
        <v>0</v>
      </c>
      <c r="Y1020" s="21">
        <f ca="1">OFFSET(Assumptions!$B$6,Y$1-1,0)*$E1020</f>
        <v>0</v>
      </c>
      <c r="Z1020" s="21">
        <f ca="1">OFFSET(Assumptions!$B$6,Z$1-1,0)*$E1020</f>
        <v>30887403.998705335</v>
      </c>
      <c r="AA1020" s="21">
        <f ca="1">OFFSET(Assumptions!$B$6,AA$1-1,0)*$E1020</f>
        <v>30887403.998705335</v>
      </c>
      <c r="AB1020" s="21">
        <f ca="1">OFFSET(Assumptions!$B$6,AB$1-1,0)*$E1020</f>
        <v>57141697.397604868</v>
      </c>
      <c r="AC1020" s="24">
        <f t="shared" si="218"/>
        <v>0</v>
      </c>
      <c r="AD1020" s="24">
        <f t="shared" si="220"/>
        <v>0</v>
      </c>
      <c r="AE1020" s="24">
        <f t="shared" si="220"/>
        <v>0</v>
      </c>
      <c r="AF1020" s="24">
        <f t="shared" si="220"/>
        <v>0</v>
      </c>
      <c r="AG1020" s="24">
        <f t="shared" si="220"/>
        <v>0</v>
      </c>
      <c r="AH1020" s="24">
        <f t="shared" si="220"/>
        <v>0</v>
      </c>
      <c r="AI1020" s="24">
        <f t="shared" si="220"/>
        <v>0</v>
      </c>
      <c r="AJ1020" s="24">
        <f t="shared" si="216"/>
        <v>0</v>
      </c>
      <c r="AK1020" s="26">
        <f t="shared" ca="1" si="217"/>
        <v>1.0230262669723711E-3</v>
      </c>
      <c r="AL1020" s="34">
        <f t="shared" ca="1" si="219"/>
        <v>0.54383548459120501</v>
      </c>
    </row>
    <row r="1021" spans="1:38" x14ac:dyDescent="0.25">
      <c r="A1021" s="4">
        <f t="shared" si="208"/>
        <v>3</v>
      </c>
      <c r="B1021" s="4">
        <f t="shared" si="209"/>
        <v>2016</v>
      </c>
      <c r="C1021" s="9">
        <v>42445</v>
      </c>
      <c r="D1021" s="12">
        <f ca="1">(1+Returns!E1021)*D1020</f>
        <v>148530919.59234813</v>
      </c>
      <c r="E1021" s="12">
        <f t="shared" ca="1" si="210"/>
        <v>154351419.02220002</v>
      </c>
      <c r="F1021" s="12">
        <f t="shared" ca="1" si="211"/>
        <v>154293046.42276409</v>
      </c>
      <c r="G1021" s="14">
        <f ca="1">G1020*(1+Returns!G1021)+AC1021</f>
        <v>13540441.382932458</v>
      </c>
      <c r="H1021" s="14">
        <f ca="1">H1020*(1+Returns!H1021)+AD1021</f>
        <v>15316817.536225876</v>
      </c>
      <c r="I1021" s="14">
        <f ca="1">I1020*(1+Returns!I1021)+AE1021</f>
        <v>7660647.7198695252</v>
      </c>
      <c r="J1021" s="14">
        <f ca="1">J1020*(1+Returns!J1021)+AF1021</f>
        <v>0</v>
      </c>
      <c r="K1021" s="14">
        <f ca="1">K1020*(1+Returns!K1021)+AG1021</f>
        <v>0</v>
      </c>
      <c r="L1021" s="14">
        <f ca="1">L1020*(1+Returns!L1021)+AH1021</f>
        <v>30632736.646007605</v>
      </c>
      <c r="M1021" s="14">
        <f ca="1">M1020*(1+Returns!M1021)+AI1021</f>
        <v>30637223.591818988</v>
      </c>
      <c r="N1021" s="14">
        <f ca="1">N1020*(1+Returns!N1021)+AJ1021-R1021-T1021</f>
        <v>56563552.145345576</v>
      </c>
      <c r="O1021" s="17">
        <f ca="1">(Assumptions!$B$16 / 252)*F1020</f>
        <v>4901.0650304482915</v>
      </c>
      <c r="P1021" s="17">
        <f t="shared" ca="1" si="212"/>
        <v>58372.599435925782</v>
      </c>
      <c r="Q1021" s="16">
        <f t="shared" si="213"/>
        <v>0</v>
      </c>
      <c r="R1021" s="17">
        <f t="shared" si="214"/>
        <v>0</v>
      </c>
      <c r="S1021" s="19">
        <f t="shared" si="215"/>
        <v>0</v>
      </c>
      <c r="T1021" s="20">
        <f ca="1">IF(AND(S1021=1,F1020&gt;D1020),[1]Assumptions!$B$19*(F1020-D1020),0)</f>
        <v>0</v>
      </c>
      <c r="U1021" s="21">
        <f ca="1">OFFSET(Assumptions!$B$6,U$1-1,0)*$E1021</f>
        <v>12348113.521776002</v>
      </c>
      <c r="V1021" s="21">
        <f ca="1">OFFSET(Assumptions!$B$6,V$1-1,0)*$E1021</f>
        <v>15435141.902220003</v>
      </c>
      <c r="W1021" s="21">
        <f ca="1">OFFSET(Assumptions!$B$6,W$1-1,0)*$E1021</f>
        <v>7717570.9511100017</v>
      </c>
      <c r="X1021" s="21">
        <f ca="1">OFFSET(Assumptions!$B$6,X$1-1,0)*$E1021</f>
        <v>0</v>
      </c>
      <c r="Y1021" s="21">
        <f ca="1">OFFSET(Assumptions!$B$6,Y$1-1,0)*$E1021</f>
        <v>0</v>
      </c>
      <c r="Z1021" s="21">
        <f ca="1">OFFSET(Assumptions!$B$6,Z$1-1,0)*$E1021</f>
        <v>30870283.804440007</v>
      </c>
      <c r="AA1021" s="21">
        <f ca="1">OFFSET(Assumptions!$B$6,AA$1-1,0)*$E1021</f>
        <v>30870283.804440007</v>
      </c>
      <c r="AB1021" s="21">
        <f ca="1">OFFSET(Assumptions!$B$6,AB$1-1,0)*$E1021</f>
        <v>57110025.038214006</v>
      </c>
      <c r="AC1021" s="24">
        <f t="shared" si="218"/>
        <v>0</v>
      </c>
      <c r="AD1021" s="24">
        <f t="shared" si="220"/>
        <v>0</v>
      </c>
      <c r="AE1021" s="24">
        <f t="shared" si="220"/>
        <v>0</v>
      </c>
      <c r="AF1021" s="24">
        <f t="shared" si="220"/>
        <v>0</v>
      </c>
      <c r="AG1021" s="24">
        <f t="shared" si="220"/>
        <v>0</v>
      </c>
      <c r="AH1021" s="24">
        <f t="shared" si="220"/>
        <v>0</v>
      </c>
      <c r="AI1021" s="24">
        <f t="shared" si="220"/>
        <v>0</v>
      </c>
      <c r="AJ1021" s="24">
        <f t="shared" si="216"/>
        <v>0</v>
      </c>
      <c r="AK1021" s="26">
        <f t="shared" ca="1" si="217"/>
        <v>-5.862155473196351E-4</v>
      </c>
      <c r="AL1021" s="34">
        <f t="shared" ca="1" si="219"/>
        <v>0.5429304642276338</v>
      </c>
    </row>
    <row r="1022" spans="1:38" x14ac:dyDescent="0.25">
      <c r="A1022" s="4">
        <f t="shared" si="208"/>
        <v>3</v>
      </c>
      <c r="B1022" s="4">
        <f t="shared" si="209"/>
        <v>2016</v>
      </c>
      <c r="C1022" s="9">
        <v>42446</v>
      </c>
      <c r="D1022" s="12">
        <f ca="1">(1+Returns!E1022)*D1021</f>
        <v>148608840.39807546</v>
      </c>
      <c r="E1022" s="12">
        <f t="shared" ca="1" si="210"/>
        <v>154490141.67559642</v>
      </c>
      <c r="F1022" s="12">
        <f t="shared" ca="1" si="211"/>
        <v>154426870.88421056</v>
      </c>
      <c r="G1022" s="14">
        <f ca="1">G1021*(1+Returns!G1022)+AC1022</f>
        <v>13602846.077850707</v>
      </c>
      <c r="H1022" s="14">
        <f ca="1">H1021*(1+Returns!H1022)+AD1022</f>
        <v>15325228.184387647</v>
      </c>
      <c r="I1022" s="14">
        <f ca="1">I1021*(1+Returns!I1022)+AE1022</f>
        <v>7665040.8278178349</v>
      </c>
      <c r="J1022" s="14">
        <f ca="1">J1021*(1+Returns!J1022)+AF1022</f>
        <v>0</v>
      </c>
      <c r="K1022" s="14">
        <f ca="1">K1021*(1+Returns!K1022)+AG1022</f>
        <v>0</v>
      </c>
      <c r="L1022" s="14">
        <f ca="1">L1021*(1+Returns!L1022)+AH1022</f>
        <v>30649482.599959094</v>
      </c>
      <c r="M1022" s="14">
        <f ca="1">M1021*(1+Returns!M1022)+AI1022</f>
        <v>30654345.840614572</v>
      </c>
      <c r="N1022" s="14">
        <f ca="1">N1021*(1+Returns!N1022)+AJ1022-R1022-T1022</f>
        <v>56593198.144966565</v>
      </c>
      <c r="O1022" s="17">
        <f ca="1">(Assumptions!$B$16 / 252)*F1021</f>
        <v>4898.1919499290188</v>
      </c>
      <c r="P1022" s="17">
        <f t="shared" ca="1" si="212"/>
        <v>63270.791385854798</v>
      </c>
      <c r="Q1022" s="16">
        <f t="shared" si="213"/>
        <v>0</v>
      </c>
      <c r="R1022" s="17">
        <f t="shared" si="214"/>
        <v>0</v>
      </c>
      <c r="S1022" s="19">
        <f t="shared" si="215"/>
        <v>0</v>
      </c>
      <c r="T1022" s="20">
        <f ca="1">IF(AND(S1022=1,F1021&gt;D1021),[1]Assumptions!$B$19*(F1021-D1021),0)</f>
        <v>0</v>
      </c>
      <c r="U1022" s="21">
        <f ca="1">OFFSET(Assumptions!$B$6,U$1-1,0)*$E1022</f>
        <v>12359211.334047714</v>
      </c>
      <c r="V1022" s="21">
        <f ca="1">OFFSET(Assumptions!$B$6,V$1-1,0)*$E1022</f>
        <v>15449014.167559642</v>
      </c>
      <c r="W1022" s="21">
        <f ca="1">OFFSET(Assumptions!$B$6,W$1-1,0)*$E1022</f>
        <v>7724507.0837798212</v>
      </c>
      <c r="X1022" s="21">
        <f ca="1">OFFSET(Assumptions!$B$6,X$1-1,0)*$E1022</f>
        <v>0</v>
      </c>
      <c r="Y1022" s="21">
        <f ca="1">OFFSET(Assumptions!$B$6,Y$1-1,0)*$E1022</f>
        <v>0</v>
      </c>
      <c r="Z1022" s="21">
        <f ca="1">OFFSET(Assumptions!$B$6,Z$1-1,0)*$E1022</f>
        <v>30898028.335119285</v>
      </c>
      <c r="AA1022" s="21">
        <f ca="1">OFFSET(Assumptions!$B$6,AA$1-1,0)*$E1022</f>
        <v>30898028.335119285</v>
      </c>
      <c r="AB1022" s="21">
        <f ca="1">OFFSET(Assumptions!$B$6,AB$1-1,0)*$E1022</f>
        <v>57161352.419970676</v>
      </c>
      <c r="AC1022" s="24">
        <f t="shared" si="218"/>
        <v>0</v>
      </c>
      <c r="AD1022" s="24">
        <f t="shared" si="220"/>
        <v>0</v>
      </c>
      <c r="AE1022" s="24">
        <f t="shared" si="220"/>
        <v>0</v>
      </c>
      <c r="AF1022" s="24">
        <f t="shared" si="220"/>
        <v>0</v>
      </c>
      <c r="AG1022" s="24">
        <f t="shared" si="220"/>
        <v>0</v>
      </c>
      <c r="AH1022" s="24">
        <f t="shared" si="220"/>
        <v>0</v>
      </c>
      <c r="AI1022" s="24">
        <f t="shared" si="220"/>
        <v>0</v>
      </c>
      <c r="AJ1022" s="24">
        <f t="shared" si="216"/>
        <v>0</v>
      </c>
      <c r="AK1022" s="26">
        <f t="shared" ca="1" si="217"/>
        <v>8.6733954996121021E-4</v>
      </c>
      <c r="AL1022" s="34">
        <f t="shared" ca="1" si="219"/>
        <v>0.54426870884209855</v>
      </c>
    </row>
    <row r="1023" spans="1:38" x14ac:dyDescent="0.25">
      <c r="A1023" s="4">
        <f t="shared" si="208"/>
        <v>3</v>
      </c>
      <c r="B1023" s="4">
        <f t="shared" si="209"/>
        <v>2016</v>
      </c>
      <c r="C1023" s="9">
        <v>42447</v>
      </c>
      <c r="D1023" s="12">
        <f ca="1">(1+Returns!E1023)*D1022</f>
        <v>148686802.0818367</v>
      </c>
      <c r="E1023" s="12">
        <f t="shared" ca="1" si="210"/>
        <v>154777269.08071536</v>
      </c>
      <c r="F1023" s="12">
        <f t="shared" ca="1" si="211"/>
        <v>154709095.84898397</v>
      </c>
      <c r="G1023" s="14">
        <f ca="1">G1022*(1+Returns!G1023)+AC1023</f>
        <v>13813614.125187818</v>
      </c>
      <c r="H1023" s="14">
        <f ca="1">H1022*(1+Returns!H1023)+AD1023</f>
        <v>15333643.450937169</v>
      </c>
      <c r="I1023" s="14">
        <f ca="1">I1022*(1+Returns!I1023)+AE1023</f>
        <v>7669436.4550566999</v>
      </c>
      <c r="J1023" s="14">
        <f ca="1">J1022*(1+Returns!J1023)+AF1023</f>
        <v>0</v>
      </c>
      <c r="K1023" s="14">
        <f ca="1">K1022*(1+Returns!K1023)+AG1023</f>
        <v>0</v>
      </c>
      <c r="L1023" s="14">
        <f ca="1">L1022*(1+Returns!L1023)+AH1023</f>
        <v>30666237.708397072</v>
      </c>
      <c r="M1023" s="14">
        <f ca="1">M1022*(1+Returns!M1023)+AI1023</f>
        <v>30671477.658534557</v>
      </c>
      <c r="N1023" s="14">
        <f ca="1">N1022*(1+Returns!N1023)+AJ1023-R1023-T1023</f>
        <v>56622859.682602055</v>
      </c>
      <c r="O1023" s="17">
        <f ca="1">(Assumptions!$B$16 / 252)*F1022</f>
        <v>4902.4403455304937</v>
      </c>
      <c r="P1023" s="17">
        <f t="shared" ca="1" si="212"/>
        <v>68173.231731385298</v>
      </c>
      <c r="Q1023" s="16">
        <f t="shared" si="213"/>
        <v>0</v>
      </c>
      <c r="R1023" s="17">
        <f t="shared" si="214"/>
        <v>0</v>
      </c>
      <c r="S1023" s="19">
        <f t="shared" si="215"/>
        <v>0</v>
      </c>
      <c r="T1023" s="20">
        <f ca="1">IF(AND(S1023=1,F1022&gt;D1022),[1]Assumptions!$B$19*(F1022-D1022),0)</f>
        <v>0</v>
      </c>
      <c r="U1023" s="21">
        <f ca="1">OFFSET(Assumptions!$B$6,U$1-1,0)*$E1023</f>
        <v>12382181.52645723</v>
      </c>
      <c r="V1023" s="21">
        <f ca="1">OFFSET(Assumptions!$B$6,V$1-1,0)*$E1023</f>
        <v>15477726.908071537</v>
      </c>
      <c r="W1023" s="21">
        <f ca="1">OFFSET(Assumptions!$B$6,W$1-1,0)*$E1023</f>
        <v>7738863.4540357683</v>
      </c>
      <c r="X1023" s="21">
        <f ca="1">OFFSET(Assumptions!$B$6,X$1-1,0)*$E1023</f>
        <v>0</v>
      </c>
      <c r="Y1023" s="21">
        <f ca="1">OFFSET(Assumptions!$B$6,Y$1-1,0)*$E1023</f>
        <v>0</v>
      </c>
      <c r="Z1023" s="21">
        <f ca="1">OFFSET(Assumptions!$B$6,Z$1-1,0)*$E1023</f>
        <v>30955453.816143073</v>
      </c>
      <c r="AA1023" s="21">
        <f ca="1">OFFSET(Assumptions!$B$6,AA$1-1,0)*$E1023</f>
        <v>30955453.816143073</v>
      </c>
      <c r="AB1023" s="21">
        <f ca="1">OFFSET(Assumptions!$B$6,AB$1-1,0)*$E1023</f>
        <v>57267589.559864685</v>
      </c>
      <c r="AC1023" s="24">
        <f t="shared" si="218"/>
        <v>0</v>
      </c>
      <c r="AD1023" s="24">
        <f t="shared" si="220"/>
        <v>0</v>
      </c>
      <c r="AE1023" s="24">
        <f t="shared" si="220"/>
        <v>0</v>
      </c>
      <c r="AF1023" s="24">
        <f t="shared" si="220"/>
        <v>0</v>
      </c>
      <c r="AG1023" s="24">
        <f t="shared" si="220"/>
        <v>0</v>
      </c>
      <c r="AH1023" s="24">
        <f t="shared" si="220"/>
        <v>0</v>
      </c>
      <c r="AI1023" s="24">
        <f t="shared" si="220"/>
        <v>0</v>
      </c>
      <c r="AJ1023" s="24">
        <f t="shared" si="216"/>
        <v>0</v>
      </c>
      <c r="AK1023" s="26">
        <f t="shared" ca="1" si="217"/>
        <v>1.8275638375462311E-3</v>
      </c>
      <c r="AL1023" s="34">
        <f t="shared" ca="1" si="219"/>
        <v>0.54709095848983247</v>
      </c>
    </row>
    <row r="1024" spans="1:38" x14ac:dyDescent="0.25">
      <c r="A1024" s="4">
        <f t="shared" si="208"/>
        <v>3</v>
      </c>
      <c r="B1024" s="4">
        <f t="shared" si="209"/>
        <v>2016</v>
      </c>
      <c r="C1024" s="9">
        <v>42450</v>
      </c>
      <c r="D1024" s="12">
        <f ca="1">(1+Returns!E1024)*D1023</f>
        <v>148764804.66507685</v>
      </c>
      <c r="E1024" s="12">
        <f t="shared" ca="1" si="210"/>
        <v>154838384.82794231</v>
      </c>
      <c r="F1024" s="12">
        <f t="shared" ca="1" si="211"/>
        <v>154765300.19634271</v>
      </c>
      <c r="G1024" s="14">
        <f ca="1">G1023*(1+Returns!G1024)+AC1024</f>
        <v>13798329.092852343</v>
      </c>
      <c r="H1024" s="14">
        <f ca="1">H1023*(1+Returns!H1024)+AD1024</f>
        <v>15342063.338410454</v>
      </c>
      <c r="I1024" s="14">
        <f ca="1">I1023*(1+Returns!I1024)+AE1024</f>
        <v>7673834.6030308427</v>
      </c>
      <c r="J1024" s="14">
        <f ca="1">J1023*(1+Returns!J1024)+AF1024</f>
        <v>0</v>
      </c>
      <c r="K1024" s="14">
        <f ca="1">K1023*(1+Returns!K1024)+AG1024</f>
        <v>0</v>
      </c>
      <c r="L1024" s="14">
        <f ca="1">L1023*(1+Returns!L1024)+AH1024</f>
        <v>30683001.976326007</v>
      </c>
      <c r="M1024" s="14">
        <f ca="1">M1023*(1+Returns!M1024)+AI1024</f>
        <v>30688619.050926846</v>
      </c>
      <c r="N1024" s="14">
        <f ca="1">N1023*(1+Returns!N1024)+AJ1024-R1024-T1024</f>
        <v>56652536.766395807</v>
      </c>
      <c r="O1024" s="17">
        <f ca="1">(Assumptions!$B$16 / 252)*F1023</f>
        <v>4911.3998682217134</v>
      </c>
      <c r="P1024" s="17">
        <f t="shared" ca="1" si="212"/>
        <v>73084.631599607004</v>
      </c>
      <c r="Q1024" s="16">
        <f t="shared" si="213"/>
        <v>0</v>
      </c>
      <c r="R1024" s="17">
        <f t="shared" si="214"/>
        <v>0</v>
      </c>
      <c r="S1024" s="19">
        <f t="shared" si="215"/>
        <v>0</v>
      </c>
      <c r="T1024" s="20">
        <f ca="1">IF(AND(S1024=1,F1023&gt;D1023),[1]Assumptions!$B$19*(F1023-D1023),0)</f>
        <v>0</v>
      </c>
      <c r="U1024" s="21">
        <f ca="1">OFFSET(Assumptions!$B$6,U$1-1,0)*$E1024</f>
        <v>12387070.786235385</v>
      </c>
      <c r="V1024" s="21">
        <f ca="1">OFFSET(Assumptions!$B$6,V$1-1,0)*$E1024</f>
        <v>15483838.482794233</v>
      </c>
      <c r="W1024" s="21">
        <f ca="1">OFFSET(Assumptions!$B$6,W$1-1,0)*$E1024</f>
        <v>7741919.2413971163</v>
      </c>
      <c r="X1024" s="21">
        <f ca="1">OFFSET(Assumptions!$B$6,X$1-1,0)*$E1024</f>
        <v>0</v>
      </c>
      <c r="Y1024" s="21">
        <f ca="1">OFFSET(Assumptions!$B$6,Y$1-1,0)*$E1024</f>
        <v>0</v>
      </c>
      <c r="Z1024" s="21">
        <f ca="1">OFFSET(Assumptions!$B$6,Z$1-1,0)*$E1024</f>
        <v>30967676.965588465</v>
      </c>
      <c r="AA1024" s="21">
        <f ca="1">OFFSET(Assumptions!$B$6,AA$1-1,0)*$E1024</f>
        <v>30967676.965588465</v>
      </c>
      <c r="AB1024" s="21">
        <f ca="1">OFFSET(Assumptions!$B$6,AB$1-1,0)*$E1024</f>
        <v>57290202.386338651</v>
      </c>
      <c r="AC1024" s="24">
        <f t="shared" si="218"/>
        <v>0</v>
      </c>
      <c r="AD1024" s="24">
        <f t="shared" si="220"/>
        <v>0</v>
      </c>
      <c r="AE1024" s="24">
        <f t="shared" si="220"/>
        <v>0</v>
      </c>
      <c r="AF1024" s="24">
        <f t="shared" si="220"/>
        <v>0</v>
      </c>
      <c r="AG1024" s="24">
        <f t="shared" si="220"/>
        <v>0</v>
      </c>
      <c r="AH1024" s="24">
        <f t="shared" si="220"/>
        <v>0</v>
      </c>
      <c r="AI1024" s="24">
        <f t="shared" si="220"/>
        <v>0</v>
      </c>
      <c r="AJ1024" s="24">
        <f t="shared" si="216"/>
        <v>0</v>
      </c>
      <c r="AK1024" s="26">
        <f t="shared" ca="1" si="217"/>
        <v>3.6329051663264167E-4</v>
      </c>
      <c r="AL1024" s="34">
        <f t="shared" ca="1" si="219"/>
        <v>0.54765300196342004</v>
      </c>
    </row>
    <row r="1025" spans="1:38" x14ac:dyDescent="0.25">
      <c r="A1025" s="4">
        <f t="shared" si="208"/>
        <v>3</v>
      </c>
      <c r="B1025" s="4">
        <f t="shared" si="209"/>
        <v>2016</v>
      </c>
      <c r="C1025" s="9">
        <v>42451</v>
      </c>
      <c r="D1025" s="12">
        <f ca="1">(1+Returns!E1025)*D1024</f>
        <v>148842848.16925222</v>
      </c>
      <c r="E1025" s="12">
        <f t="shared" ca="1" si="210"/>
        <v>154987177.93423671</v>
      </c>
      <c r="F1025" s="12">
        <f t="shared" ca="1" si="211"/>
        <v>154909180.11850387</v>
      </c>
      <c r="G1025" s="14">
        <f ca="1">G1024*(1+Returns!G1025)+AC1025</f>
        <v>13870679.975314669</v>
      </c>
      <c r="H1025" s="14">
        <f ca="1">H1024*(1+Returns!H1025)+AD1025</f>
        <v>15350487.849344907</v>
      </c>
      <c r="I1025" s="14">
        <f ca="1">I1024*(1+Returns!I1025)+AE1025</f>
        <v>7678235.2731858157</v>
      </c>
      <c r="J1025" s="14">
        <f ca="1">J1024*(1+Returns!J1025)+AF1025</f>
        <v>0</v>
      </c>
      <c r="K1025" s="14">
        <f ca="1">K1024*(1+Returns!K1025)+AG1025</f>
        <v>0</v>
      </c>
      <c r="L1025" s="14">
        <f ca="1">L1024*(1+Returns!L1025)+AH1025</f>
        <v>30699775.408753108</v>
      </c>
      <c r="M1025" s="14">
        <f ca="1">M1024*(1+Returns!M1025)+AI1025</f>
        <v>30705770.02314233</v>
      </c>
      <c r="N1025" s="14">
        <f ca="1">N1024*(1+Returns!N1025)+AJ1025-R1025-T1025</f>
        <v>56682229.40449585</v>
      </c>
      <c r="O1025" s="17">
        <f ca="1">(Assumptions!$B$16 / 252)*F1024</f>
        <v>4913.1841332172289</v>
      </c>
      <c r="P1025" s="17">
        <f t="shared" ca="1" si="212"/>
        <v>77997.815732824238</v>
      </c>
      <c r="Q1025" s="16">
        <f t="shared" si="213"/>
        <v>0</v>
      </c>
      <c r="R1025" s="17">
        <f t="shared" si="214"/>
        <v>0</v>
      </c>
      <c r="S1025" s="19">
        <f t="shared" si="215"/>
        <v>0</v>
      </c>
      <c r="T1025" s="20">
        <f ca="1">IF(AND(S1025=1,F1024&gt;D1024),[1]Assumptions!$B$19*(F1024-D1024),0)</f>
        <v>0</v>
      </c>
      <c r="U1025" s="21">
        <f ca="1">OFFSET(Assumptions!$B$6,U$1-1,0)*$E1025</f>
        <v>12398974.234738937</v>
      </c>
      <c r="V1025" s="21">
        <f ca="1">OFFSET(Assumptions!$B$6,V$1-1,0)*$E1025</f>
        <v>15498717.793423671</v>
      </c>
      <c r="W1025" s="21">
        <f ca="1">OFFSET(Assumptions!$B$6,W$1-1,0)*$E1025</f>
        <v>7749358.8967118356</v>
      </c>
      <c r="X1025" s="21">
        <f ca="1">OFFSET(Assumptions!$B$6,X$1-1,0)*$E1025</f>
        <v>0</v>
      </c>
      <c r="Y1025" s="21">
        <f ca="1">OFFSET(Assumptions!$B$6,Y$1-1,0)*$E1025</f>
        <v>0</v>
      </c>
      <c r="Z1025" s="21">
        <f ca="1">OFFSET(Assumptions!$B$6,Z$1-1,0)*$E1025</f>
        <v>30997435.586847343</v>
      </c>
      <c r="AA1025" s="21">
        <f ca="1">OFFSET(Assumptions!$B$6,AA$1-1,0)*$E1025</f>
        <v>30997435.586847343</v>
      </c>
      <c r="AB1025" s="21">
        <f ca="1">OFFSET(Assumptions!$B$6,AB$1-1,0)*$E1025</f>
        <v>57345255.83566758</v>
      </c>
      <c r="AC1025" s="24">
        <f t="shared" si="218"/>
        <v>0</v>
      </c>
      <c r="AD1025" s="24">
        <f t="shared" si="220"/>
        <v>0</v>
      </c>
      <c r="AE1025" s="24">
        <f t="shared" si="220"/>
        <v>0</v>
      </c>
      <c r="AF1025" s="24">
        <f t="shared" si="220"/>
        <v>0</v>
      </c>
      <c r="AG1025" s="24">
        <f t="shared" si="220"/>
        <v>0</v>
      </c>
      <c r="AH1025" s="24">
        <f t="shared" si="220"/>
        <v>0</v>
      </c>
      <c r="AI1025" s="24">
        <f t="shared" si="220"/>
        <v>0</v>
      </c>
      <c r="AJ1025" s="24">
        <f t="shared" si="216"/>
        <v>0</v>
      </c>
      <c r="AK1025" s="26">
        <f t="shared" ca="1" si="217"/>
        <v>9.2966525428272995E-4</v>
      </c>
      <c r="AL1025" s="34">
        <f t="shared" ca="1" si="219"/>
        <v>0.54909180118503187</v>
      </c>
    </row>
    <row r="1026" spans="1:38" x14ac:dyDescent="0.25">
      <c r="A1026" s="4">
        <f t="shared" si="208"/>
        <v>3</v>
      </c>
      <c r="B1026" s="4">
        <f t="shared" si="209"/>
        <v>2016</v>
      </c>
      <c r="C1026" s="9">
        <v>42452</v>
      </c>
      <c r="D1026" s="12">
        <f ca="1">(1+Returns!E1026)*D1025</f>
        <v>148920932.6158303</v>
      </c>
      <c r="E1026" s="12">
        <f t="shared" ca="1" si="210"/>
        <v>155224732.90036005</v>
      </c>
      <c r="F1026" s="12">
        <f t="shared" ca="1" si="211"/>
        <v>155141817.33287743</v>
      </c>
      <c r="G1026" s="14">
        <f ca="1">G1025*(1+Returns!G1026)+AC1026</f>
        <v>14031751.250835037</v>
      </c>
      <c r="H1026" s="14">
        <f ca="1">H1025*(1+Returns!H1026)+AD1026</f>
        <v>15358916.986279327</v>
      </c>
      <c r="I1026" s="14">
        <f ca="1">I1025*(1+Returns!I1026)+AE1026</f>
        <v>7682638.466967999</v>
      </c>
      <c r="J1026" s="14">
        <f ca="1">J1025*(1+Returns!J1026)+AF1026</f>
        <v>0</v>
      </c>
      <c r="K1026" s="14">
        <f ca="1">K1025*(1+Returns!K1026)+AG1026</f>
        <v>0</v>
      </c>
      <c r="L1026" s="14">
        <f ca="1">L1025*(1+Returns!L1026)+AH1026</f>
        <v>30716558.010688316</v>
      </c>
      <c r="M1026" s="14">
        <f ca="1">M1025*(1+Returns!M1026)+AI1026</f>
        <v>30722930.580534894</v>
      </c>
      <c r="N1026" s="14">
        <f ca="1">N1025*(1+Returns!N1026)+AJ1026-R1026-T1026</f>
        <v>56711937.605054483</v>
      </c>
      <c r="O1026" s="17">
        <f ca="1">(Assumptions!$B$16 / 252)*F1025</f>
        <v>4917.7517497937733</v>
      </c>
      <c r="P1026" s="17">
        <f t="shared" ca="1" si="212"/>
        <v>82915.567482618004</v>
      </c>
      <c r="Q1026" s="16">
        <f t="shared" si="213"/>
        <v>0</v>
      </c>
      <c r="R1026" s="17">
        <f t="shared" si="214"/>
        <v>0</v>
      </c>
      <c r="S1026" s="19">
        <f t="shared" si="215"/>
        <v>0</v>
      </c>
      <c r="T1026" s="20">
        <f ca="1">IF(AND(S1026=1,F1025&gt;D1025),[1]Assumptions!$B$19*(F1025-D1025),0)</f>
        <v>0</v>
      </c>
      <c r="U1026" s="21">
        <f ca="1">OFFSET(Assumptions!$B$6,U$1-1,0)*$E1026</f>
        <v>12417978.632028803</v>
      </c>
      <c r="V1026" s="21">
        <f ca="1">OFFSET(Assumptions!$B$6,V$1-1,0)*$E1026</f>
        <v>15522473.290036006</v>
      </c>
      <c r="W1026" s="21">
        <f ca="1">OFFSET(Assumptions!$B$6,W$1-1,0)*$E1026</f>
        <v>7761236.6450180029</v>
      </c>
      <c r="X1026" s="21">
        <f ca="1">OFFSET(Assumptions!$B$6,X$1-1,0)*$E1026</f>
        <v>0</v>
      </c>
      <c r="Y1026" s="21">
        <f ca="1">OFFSET(Assumptions!$B$6,Y$1-1,0)*$E1026</f>
        <v>0</v>
      </c>
      <c r="Z1026" s="21">
        <f ca="1">OFFSET(Assumptions!$B$6,Z$1-1,0)*$E1026</f>
        <v>31044946.580072012</v>
      </c>
      <c r="AA1026" s="21">
        <f ca="1">OFFSET(Assumptions!$B$6,AA$1-1,0)*$E1026</f>
        <v>31044946.580072012</v>
      </c>
      <c r="AB1026" s="21">
        <f ca="1">OFFSET(Assumptions!$B$6,AB$1-1,0)*$E1026</f>
        <v>57433151.173133217</v>
      </c>
      <c r="AC1026" s="24">
        <f t="shared" si="218"/>
        <v>0</v>
      </c>
      <c r="AD1026" s="24">
        <f t="shared" si="220"/>
        <v>0</v>
      </c>
      <c r="AE1026" s="24">
        <f t="shared" si="220"/>
        <v>0</v>
      </c>
      <c r="AF1026" s="24">
        <f t="shared" si="220"/>
        <v>0</v>
      </c>
      <c r="AG1026" s="24">
        <f t="shared" ref="AG1026:AI1091" si="221">IF($Q1026=1,Y1025-K1025,0)</f>
        <v>0</v>
      </c>
      <c r="AH1026" s="24">
        <f t="shared" si="221"/>
        <v>0</v>
      </c>
      <c r="AI1026" s="24">
        <f t="shared" si="221"/>
        <v>0</v>
      </c>
      <c r="AJ1026" s="24">
        <f t="shared" si="216"/>
        <v>0</v>
      </c>
      <c r="AK1026" s="26">
        <f t="shared" ca="1" si="217"/>
        <v>1.50176519038836E-3</v>
      </c>
      <c r="AL1026" s="34">
        <f t="shared" ca="1" si="219"/>
        <v>0.55141817332876752</v>
      </c>
    </row>
    <row r="1027" spans="1:38" x14ac:dyDescent="0.25">
      <c r="A1027" s="4">
        <f t="shared" si="208"/>
        <v>3</v>
      </c>
      <c r="B1027" s="4">
        <f t="shared" si="209"/>
        <v>2016</v>
      </c>
      <c r="C1027" s="9">
        <v>42453</v>
      </c>
      <c r="D1027" s="12">
        <f ca="1">(1+Returns!E1027)*D1026</f>
        <v>148999058.02628991</v>
      </c>
      <c r="E1027" s="12">
        <f t="shared" ca="1" si="210"/>
        <v>155227378.76865885</v>
      </c>
      <c r="F1027" s="12">
        <f t="shared" ca="1" si="211"/>
        <v>155139538.06411803</v>
      </c>
      <c r="G1027" s="14">
        <f ca="1">G1026*(1+Returns!G1027)+AC1027</f>
        <v>13957871.93924634</v>
      </c>
      <c r="H1027" s="14">
        <f ca="1">H1026*(1+Returns!H1027)+AD1027</f>
        <v>15367350.751753906</v>
      </c>
      <c r="I1027" s="14">
        <f ca="1">I1026*(1+Returns!I1027)+AE1027</f>
        <v>7687044.1858246028</v>
      </c>
      <c r="J1027" s="14">
        <f ca="1">J1026*(1+Returns!J1027)+AF1027</f>
        <v>0</v>
      </c>
      <c r="K1027" s="14">
        <f ca="1">K1026*(1+Returns!K1027)+AG1027</f>
        <v>0</v>
      </c>
      <c r="L1027" s="14">
        <f ca="1">L1026*(1+Returns!L1027)+AH1027</f>
        <v>30733349.787144314</v>
      </c>
      <c r="M1027" s="14">
        <f ca="1">M1026*(1+Returns!M1027)+AI1027</f>
        <v>30740100.728461415</v>
      </c>
      <c r="N1027" s="14">
        <f ca="1">N1026*(1+Returns!N1027)+AJ1027-R1027-T1027</f>
        <v>56741661.376228273</v>
      </c>
      <c r="O1027" s="17">
        <f ca="1">(Assumptions!$B$16 / 252)*F1026</f>
        <v>4925.1370581865849</v>
      </c>
      <c r="P1027" s="17">
        <f t="shared" ca="1" si="212"/>
        <v>87840.704540804581</v>
      </c>
      <c r="Q1027" s="16">
        <f t="shared" si="213"/>
        <v>0</v>
      </c>
      <c r="R1027" s="17">
        <f t="shared" si="214"/>
        <v>0</v>
      </c>
      <c r="S1027" s="19">
        <f t="shared" si="215"/>
        <v>0</v>
      </c>
      <c r="T1027" s="20">
        <f ca="1">IF(AND(S1027=1,F1026&gt;D1026),[1]Assumptions!$B$19*(F1026-D1026),0)</f>
        <v>0</v>
      </c>
      <c r="U1027" s="21">
        <f ca="1">OFFSET(Assumptions!$B$6,U$1-1,0)*$E1027</f>
        <v>12418190.301492708</v>
      </c>
      <c r="V1027" s="21">
        <f ca="1">OFFSET(Assumptions!$B$6,V$1-1,0)*$E1027</f>
        <v>15522737.876865886</v>
      </c>
      <c r="W1027" s="21">
        <f ca="1">OFFSET(Assumptions!$B$6,W$1-1,0)*$E1027</f>
        <v>7761368.9384329431</v>
      </c>
      <c r="X1027" s="21">
        <f ca="1">OFFSET(Assumptions!$B$6,X$1-1,0)*$E1027</f>
        <v>0</v>
      </c>
      <c r="Y1027" s="21">
        <f ca="1">OFFSET(Assumptions!$B$6,Y$1-1,0)*$E1027</f>
        <v>0</v>
      </c>
      <c r="Z1027" s="21">
        <f ca="1">OFFSET(Assumptions!$B$6,Z$1-1,0)*$E1027</f>
        <v>31045475.753731772</v>
      </c>
      <c r="AA1027" s="21">
        <f ca="1">OFFSET(Assumptions!$B$6,AA$1-1,0)*$E1027</f>
        <v>31045475.753731772</v>
      </c>
      <c r="AB1027" s="21">
        <f ca="1">OFFSET(Assumptions!$B$6,AB$1-1,0)*$E1027</f>
        <v>57434130.144403771</v>
      </c>
      <c r="AC1027" s="24">
        <f t="shared" si="218"/>
        <v>0</v>
      </c>
      <c r="AD1027" s="24">
        <f t="shared" ref="AD1027:AF1092" si="222">IF($Q1027=1,V1026-H1026,0)</f>
        <v>0</v>
      </c>
      <c r="AE1027" s="24">
        <f t="shared" si="222"/>
        <v>0</v>
      </c>
      <c r="AF1027" s="24">
        <f t="shared" si="222"/>
        <v>0</v>
      </c>
      <c r="AG1027" s="24">
        <f t="shared" si="221"/>
        <v>0</v>
      </c>
      <c r="AH1027" s="24">
        <f t="shared" si="221"/>
        <v>0</v>
      </c>
      <c r="AI1027" s="24">
        <f t="shared" si="221"/>
        <v>0</v>
      </c>
      <c r="AJ1027" s="24">
        <f t="shared" si="216"/>
        <v>0</v>
      </c>
      <c r="AK1027" s="26">
        <f t="shared" ca="1" si="217"/>
        <v>-1.4691517726039827E-5</v>
      </c>
      <c r="AL1027" s="34">
        <f t="shared" ca="1" si="219"/>
        <v>0.55139538064117355</v>
      </c>
    </row>
    <row r="1028" spans="1:38" x14ac:dyDescent="0.25">
      <c r="A1028" s="4">
        <f t="shared" si="208"/>
        <v>3</v>
      </c>
      <c r="B1028" s="4">
        <f t="shared" ref="B1028:B1031" si="223">YEAR(C1028)</f>
        <v>2016</v>
      </c>
      <c r="C1028" s="9">
        <v>42457</v>
      </c>
      <c r="D1028" s="12">
        <f ca="1">(1+Returns!E1028)*D1027</f>
        <v>149077224.42212108</v>
      </c>
      <c r="E1028" s="12">
        <f t="shared" ca="1" si="210"/>
        <v>155267531.40085083</v>
      </c>
      <c r="F1028" s="12">
        <f t="shared" ref="F1028:F1031" ca="1" si="224">E1028-P1028</f>
        <v>155174765.63160959</v>
      </c>
      <c r="G1028" s="14">
        <f ca="1">G1027*(1+Returns!G1028)+AC1028</f>
        <v>13921457.879740603</v>
      </c>
      <c r="H1028" s="14">
        <f ca="1">H1027*(1+Returns!H1028)+AD1028</f>
        <v>15375789.148310229</v>
      </c>
      <c r="I1028" s="14">
        <f ca="1">I1027*(1+Returns!I1028)+AE1028</f>
        <v>7691452.4312036671</v>
      </c>
      <c r="J1028" s="14">
        <f ca="1">J1027*(1+Returns!J1028)+AF1028</f>
        <v>0</v>
      </c>
      <c r="K1028" s="14">
        <f ca="1">K1027*(1+Returns!K1028)+AG1028</f>
        <v>0</v>
      </c>
      <c r="L1028" s="14">
        <f ca="1">L1027*(1+Returns!L1028)+AH1028</f>
        <v>30750150.743136525</v>
      </c>
      <c r="M1028" s="14">
        <f ca="1">M1027*(1+Returns!M1028)+AI1028</f>
        <v>30757280.472281758</v>
      </c>
      <c r="N1028" s="14">
        <f ca="1">N1027*(1+Returns!N1028)+AJ1028-R1028-T1028</f>
        <v>56771400.726178065</v>
      </c>
      <c r="O1028" s="17">
        <f ca="1">(Assumptions!$B$16 / 252)*F1027</f>
        <v>4925.0647004481907</v>
      </c>
      <c r="P1028" s="17">
        <f t="shared" ca="1" si="212"/>
        <v>92765.769241252769</v>
      </c>
      <c r="Q1028" s="16">
        <f t="shared" si="213"/>
        <v>0</v>
      </c>
      <c r="R1028" s="17">
        <f t="shared" si="214"/>
        <v>0</v>
      </c>
      <c r="S1028" s="19">
        <f t="shared" si="215"/>
        <v>0</v>
      </c>
      <c r="T1028" s="20">
        <f ca="1">IF(AND(S1028=1,F1027&gt;D1027),[1]Assumptions!$B$19*(F1027-D1027),0)</f>
        <v>0</v>
      </c>
      <c r="U1028" s="21">
        <f ca="1">OFFSET(Assumptions!$B$6,U$1-1,0)*$E1028</f>
        <v>12421402.512068067</v>
      </c>
      <c r="V1028" s="21">
        <f ca="1">OFFSET(Assumptions!$B$6,V$1-1,0)*$E1028</f>
        <v>15526753.140085084</v>
      </c>
      <c r="W1028" s="21">
        <f ca="1">OFFSET(Assumptions!$B$6,W$1-1,0)*$E1028</f>
        <v>7763376.5700425422</v>
      </c>
      <c r="X1028" s="21">
        <f ca="1">OFFSET(Assumptions!$B$6,X$1-1,0)*$E1028</f>
        <v>0</v>
      </c>
      <c r="Y1028" s="21">
        <f ca="1">OFFSET(Assumptions!$B$6,Y$1-1,0)*$E1028</f>
        <v>0</v>
      </c>
      <c r="Z1028" s="21">
        <f ca="1">OFFSET(Assumptions!$B$6,Z$1-1,0)*$E1028</f>
        <v>31053506.280170169</v>
      </c>
      <c r="AA1028" s="21">
        <f ca="1">OFFSET(Assumptions!$B$6,AA$1-1,0)*$E1028</f>
        <v>31053506.280170169</v>
      </c>
      <c r="AB1028" s="21">
        <f ca="1">OFFSET(Assumptions!$B$6,AB$1-1,0)*$E1028</f>
        <v>57448986.61831481</v>
      </c>
      <c r="AC1028" s="24">
        <f t="shared" si="218"/>
        <v>0</v>
      </c>
      <c r="AD1028" s="24">
        <f t="shared" si="222"/>
        <v>0</v>
      </c>
      <c r="AE1028" s="24">
        <f t="shared" si="222"/>
        <v>0</v>
      </c>
      <c r="AF1028" s="24">
        <f t="shared" si="222"/>
        <v>0</v>
      </c>
      <c r="AG1028" s="24">
        <f t="shared" si="221"/>
        <v>0</v>
      </c>
      <c r="AH1028" s="24">
        <f t="shared" si="221"/>
        <v>0</v>
      </c>
      <c r="AI1028" s="24">
        <f t="shared" si="221"/>
        <v>0</v>
      </c>
      <c r="AJ1028" s="24">
        <f t="shared" si="216"/>
        <v>0</v>
      </c>
      <c r="AK1028" s="26">
        <f t="shared" ca="1" si="217"/>
        <v>2.2707021002599248E-4</v>
      </c>
      <c r="AL1028" s="34">
        <f t="shared" ca="1" si="219"/>
        <v>0.55174765631608902</v>
      </c>
    </row>
    <row r="1029" spans="1:38" x14ac:dyDescent="0.25">
      <c r="A1029" s="4">
        <f t="shared" si="208"/>
        <v>3</v>
      </c>
      <c r="B1029" s="4">
        <f t="shared" si="223"/>
        <v>2016</v>
      </c>
      <c r="C1029" s="9">
        <v>42458</v>
      </c>
      <c r="D1029" s="12">
        <f ca="1">(1+Returns!E1029)*D1028</f>
        <v>149155431.82482517</v>
      </c>
      <c r="E1029" s="12">
        <f t="shared" ca="1" si="210"/>
        <v>155472107.78482732</v>
      </c>
      <c r="F1029" s="12">
        <f t="shared" ca="1" si="224"/>
        <v>155374415.83255014</v>
      </c>
      <c r="G1029" s="14">
        <f ca="1">G1028*(1+Returns!G1029)+AC1029</f>
        <v>14049426.0376711</v>
      </c>
      <c r="H1029" s="14">
        <f ca="1">H1028*(1+Returns!H1029)+AD1029</f>
        <v>15384232.178491281</v>
      </c>
      <c r="I1029" s="14">
        <f ca="1">I1028*(1+Returns!I1029)+AE1029</f>
        <v>7695863.2045540623</v>
      </c>
      <c r="J1029" s="14">
        <f ca="1">J1028*(1+Returns!J1029)+AF1029</f>
        <v>0</v>
      </c>
      <c r="K1029" s="14">
        <f ca="1">K1028*(1+Returns!K1029)+AG1029</f>
        <v>0</v>
      </c>
      <c r="L1029" s="14">
        <f ca="1">L1028*(1+Returns!L1029)+AH1029</f>
        <v>30766960.883683108</v>
      </c>
      <c r="M1029" s="14">
        <f ca="1">M1028*(1+Returns!M1029)+AI1029</f>
        <v>30774469.817358792</v>
      </c>
      <c r="N1029" s="14">
        <f ca="1">N1028*(1+Returns!N1029)+AJ1029-R1029-T1029</f>
        <v>56801155.663068987</v>
      </c>
      <c r="O1029" s="17">
        <f ca="1">(Assumptions!$B$16 / 252)*F1028</f>
        <v>4926.1830359241139</v>
      </c>
      <c r="P1029" s="17">
        <f t="shared" ref="P1029:P1031" ca="1" si="225">P1028+O1029-IF(Q1029=1,P1028,0)</f>
        <v>97691.952277176882</v>
      </c>
      <c r="Q1029" s="16">
        <f t="shared" si="213"/>
        <v>0</v>
      </c>
      <c r="R1029" s="17">
        <f t="shared" ref="R1029:R1031" si="226">IF(Q1029=1,P1028,0)</f>
        <v>0</v>
      </c>
      <c r="S1029" s="19">
        <f t="shared" si="215"/>
        <v>0</v>
      </c>
      <c r="T1029" s="20">
        <f ca="1">IF(AND(S1029=1,F1028&gt;D1028),[1]Assumptions!$B$19*(F1028-D1028),0)</f>
        <v>0</v>
      </c>
      <c r="U1029" s="21">
        <f ca="1">OFFSET(Assumptions!$B$6,U$1-1,0)*$E1029</f>
        <v>12437768.622786187</v>
      </c>
      <c r="V1029" s="21">
        <f ca="1">OFFSET(Assumptions!$B$6,V$1-1,0)*$E1029</f>
        <v>15547210.778482733</v>
      </c>
      <c r="W1029" s="21">
        <f ca="1">OFFSET(Assumptions!$B$6,W$1-1,0)*$E1029</f>
        <v>7773605.3892413666</v>
      </c>
      <c r="X1029" s="21">
        <f ca="1">OFFSET(Assumptions!$B$6,X$1-1,0)*$E1029</f>
        <v>0</v>
      </c>
      <c r="Y1029" s="21">
        <f ca="1">OFFSET(Assumptions!$B$6,Y$1-1,0)*$E1029</f>
        <v>0</v>
      </c>
      <c r="Z1029" s="21">
        <f ca="1">OFFSET(Assumptions!$B$6,Z$1-1,0)*$E1029</f>
        <v>31094421.556965467</v>
      </c>
      <c r="AA1029" s="21">
        <f ca="1">OFFSET(Assumptions!$B$6,AA$1-1,0)*$E1029</f>
        <v>31094421.556965467</v>
      </c>
      <c r="AB1029" s="21">
        <f ca="1">OFFSET(Assumptions!$B$6,AB$1-1,0)*$E1029</f>
        <v>57524679.880386107</v>
      </c>
      <c r="AC1029" s="24">
        <f t="shared" si="218"/>
        <v>0</v>
      </c>
      <c r="AD1029" s="24">
        <f t="shared" si="222"/>
        <v>0</v>
      </c>
      <c r="AE1029" s="24">
        <f t="shared" si="222"/>
        <v>0</v>
      </c>
      <c r="AF1029" s="24">
        <f t="shared" si="222"/>
        <v>0</v>
      </c>
      <c r="AG1029" s="24">
        <f t="shared" si="221"/>
        <v>0</v>
      </c>
      <c r="AH1029" s="24">
        <f t="shared" si="221"/>
        <v>0</v>
      </c>
      <c r="AI1029" s="24">
        <f t="shared" si="221"/>
        <v>0</v>
      </c>
      <c r="AJ1029" s="24">
        <f t="shared" ref="AJ1029:AJ1031" si="227">-SUM(AC1029:AI1029)</f>
        <v>0</v>
      </c>
      <c r="AK1029" s="26">
        <f t="shared" ca="1" si="217"/>
        <v>1.2866151279682381E-3</v>
      </c>
      <c r="AL1029" s="34">
        <f t="shared" ca="1" si="219"/>
        <v>0.55374415832549451</v>
      </c>
    </row>
    <row r="1030" spans="1:38" x14ac:dyDescent="0.25">
      <c r="A1030" s="4">
        <f t="shared" si="208"/>
        <v>3</v>
      </c>
      <c r="B1030" s="4">
        <f t="shared" si="223"/>
        <v>2016</v>
      </c>
      <c r="C1030" s="9">
        <v>42459</v>
      </c>
      <c r="D1030" s="12">
        <f ca="1">(1+Returns!E1030)*D1029</f>
        <v>149233680.25591481</v>
      </c>
      <c r="E1030" s="12">
        <f t="shared" ca="1" si="210"/>
        <v>155573023.88374907</v>
      </c>
      <c r="F1030" s="12">
        <f t="shared" ca="1" si="224"/>
        <v>155470399.41033435</v>
      </c>
      <c r="G1030" s="14">
        <f ca="1">G1029*(1+Returns!G1030)+AC1030</f>
        <v>14073692.353648331</v>
      </c>
      <c r="H1030" s="14">
        <f ca="1">H1029*(1+Returns!H1030)+AD1030</f>
        <v>15392679.844841439</v>
      </c>
      <c r="I1030" s="14">
        <f ca="1">I1029*(1+Returns!I1030)+AE1030</f>
        <v>7700276.50732549</v>
      </c>
      <c r="J1030" s="14">
        <f ca="1">J1029*(1+Returns!J1030)+AF1030</f>
        <v>0</v>
      </c>
      <c r="K1030" s="14">
        <f ca="1">K1029*(1+Returns!K1030)+AG1030</f>
        <v>0</v>
      </c>
      <c r="L1030" s="14">
        <f ca="1">L1029*(1+Returns!L1030)+AH1030</f>
        <v>30783780.213804975</v>
      </c>
      <c r="M1030" s="14">
        <f ca="1">M1029*(1+Returns!M1030)+AI1030</f>
        <v>30791668.769058377</v>
      </c>
      <c r="N1030" s="14">
        <f ca="1">N1029*(1+Returns!N1030)+AJ1030-R1030-T1030</f>
        <v>56830926.195070446</v>
      </c>
      <c r="O1030" s="17">
        <f ca="1">(Assumptions!$B$16 / 252)*F1029</f>
        <v>4932.5211375412737</v>
      </c>
      <c r="P1030" s="17">
        <f t="shared" ca="1" si="225"/>
        <v>102624.47341471816</v>
      </c>
      <c r="Q1030" s="16">
        <f t="shared" si="213"/>
        <v>0</v>
      </c>
      <c r="R1030" s="17">
        <f t="shared" si="226"/>
        <v>0</v>
      </c>
      <c r="S1030" s="19">
        <f t="shared" si="215"/>
        <v>0</v>
      </c>
      <c r="T1030" s="20">
        <f ca="1">IF(AND(S1030=1,F1029&gt;D1029),[1]Assumptions!$B$19*(F1029-D1029),0)</f>
        <v>0</v>
      </c>
      <c r="U1030" s="21">
        <f ca="1">OFFSET(Assumptions!$B$6,U$1-1,0)*$E1030</f>
        <v>12445841.910699926</v>
      </c>
      <c r="V1030" s="21">
        <f ca="1">OFFSET(Assumptions!$B$6,V$1-1,0)*$E1030</f>
        <v>15557302.388374908</v>
      </c>
      <c r="W1030" s="21">
        <f ca="1">OFFSET(Assumptions!$B$6,W$1-1,0)*$E1030</f>
        <v>7778651.1941874539</v>
      </c>
      <c r="X1030" s="21">
        <f ca="1">OFFSET(Assumptions!$B$6,X$1-1,0)*$E1030</f>
        <v>0</v>
      </c>
      <c r="Y1030" s="21">
        <f ca="1">OFFSET(Assumptions!$B$6,Y$1-1,0)*$E1030</f>
        <v>0</v>
      </c>
      <c r="Z1030" s="21">
        <f ca="1">OFFSET(Assumptions!$B$6,Z$1-1,0)*$E1030</f>
        <v>31114604.776749816</v>
      </c>
      <c r="AA1030" s="21">
        <f ca="1">OFFSET(Assumptions!$B$6,AA$1-1,0)*$E1030</f>
        <v>31114604.776749816</v>
      </c>
      <c r="AB1030" s="21">
        <f ca="1">OFFSET(Assumptions!$B$6,AB$1-1,0)*$E1030</f>
        <v>57562018.836987153</v>
      </c>
      <c r="AC1030" s="24">
        <f t="shared" si="218"/>
        <v>0</v>
      </c>
      <c r="AD1030" s="24">
        <f t="shared" si="222"/>
        <v>0</v>
      </c>
      <c r="AE1030" s="24">
        <f t="shared" si="222"/>
        <v>0</v>
      </c>
      <c r="AF1030" s="24">
        <f t="shared" si="222"/>
        <v>0</v>
      </c>
      <c r="AG1030" s="24">
        <f t="shared" si="221"/>
        <v>0</v>
      </c>
      <c r="AH1030" s="24">
        <f t="shared" si="221"/>
        <v>0</v>
      </c>
      <c r="AI1030" s="24">
        <f t="shared" si="221"/>
        <v>0</v>
      </c>
      <c r="AJ1030" s="24">
        <f t="shared" si="227"/>
        <v>0</v>
      </c>
      <c r="AK1030" s="26">
        <f t="shared" ca="1" si="217"/>
        <v>6.1775664461816149E-4</v>
      </c>
      <c r="AL1030" s="34">
        <f t="shared" ref="AL1030:AL1031" ca="1" si="228">(1+AK1030)*(1+AL1029)-1</f>
        <v>0.55470399410333671</v>
      </c>
    </row>
    <row r="1031" spans="1:38" x14ac:dyDescent="0.25">
      <c r="A1031" s="4">
        <f t="shared" si="208"/>
        <v>3</v>
      </c>
      <c r="B1031" s="4">
        <f t="shared" si="223"/>
        <v>2016</v>
      </c>
      <c r="C1031" s="9">
        <v>42460</v>
      </c>
      <c r="D1031" s="12">
        <f ca="1">(1+Returns!E1031)*D1030</f>
        <v>149311969.73691386</v>
      </c>
      <c r="E1031" s="12">
        <f t="shared" ca="1" si="210"/>
        <v>155625012.96496278</v>
      </c>
      <c r="F1031" s="12">
        <f t="shared" ca="1" si="224"/>
        <v>155517452.92331281</v>
      </c>
      <c r="G1031" s="14">
        <f ca="1">G1030*(1+Returns!G1031)+AC1031</f>
        <v>14048990.072456561</v>
      </c>
      <c r="H1031" s="14">
        <f ca="1">H1030*(1+Returns!H1031)+AD1031</f>
        <v>15401132.149906481</v>
      </c>
      <c r="I1031" s="14">
        <f ca="1">I1030*(1+Returns!I1031)+AE1031</f>
        <v>7704692.3409684831</v>
      </c>
      <c r="J1031" s="14">
        <f ca="1">J1030*(1+Returns!J1031)+AF1031</f>
        <v>0</v>
      </c>
      <c r="K1031" s="14">
        <f ca="1">K1030*(1+Returns!K1031)+AG1031</f>
        <v>0</v>
      </c>
      <c r="L1031" s="14">
        <f ca="1">L1030*(1+Returns!L1031)+AH1031</f>
        <v>30800608.738525774</v>
      </c>
      <c r="M1031" s="14">
        <f ca="1">M1030*(1+Returns!M1031)+AI1031</f>
        <v>30808877.33274937</v>
      </c>
      <c r="N1031" s="14">
        <f ca="1">N1030*(1+Returns!N1031)+AJ1031-R1031-T1031</f>
        <v>56860712.330356121</v>
      </c>
      <c r="O1031" s="17">
        <f ca="1">(Assumptions!$B$16 / 252)*F1030</f>
        <v>4935.5682352487092</v>
      </c>
      <c r="P1031" s="17">
        <f t="shared" ca="1" si="225"/>
        <v>107560.04164996686</v>
      </c>
      <c r="Q1031" s="16">
        <f t="shared" si="213"/>
        <v>0</v>
      </c>
      <c r="R1031" s="17">
        <f t="shared" si="226"/>
        <v>0</v>
      </c>
      <c r="S1031" s="19">
        <f t="shared" si="215"/>
        <v>0</v>
      </c>
      <c r="T1031" s="20">
        <f ca="1">IF(AND(S1031=1,F1030&gt;D1030),[1]Assumptions!$B$19*(F1030-D1030),0)</f>
        <v>0</v>
      </c>
      <c r="U1031" s="21">
        <f ca="1">OFFSET(Assumptions!$B$6,U$1-1,0)*$E1031</f>
        <v>12450001.037197022</v>
      </c>
      <c r="V1031" s="21">
        <f ca="1">OFFSET(Assumptions!$B$6,V$1-1,0)*$E1031</f>
        <v>15562501.29649628</v>
      </c>
      <c r="W1031" s="21">
        <f ca="1">OFFSET(Assumptions!$B$6,W$1-1,0)*$E1031</f>
        <v>7781250.6482481398</v>
      </c>
      <c r="X1031" s="21">
        <f ca="1">OFFSET(Assumptions!$B$6,X$1-1,0)*$E1031</f>
        <v>0</v>
      </c>
      <c r="Y1031" s="21">
        <f ca="1">OFFSET(Assumptions!$B$6,Y$1-1,0)*$E1031</f>
        <v>0</v>
      </c>
      <c r="Z1031" s="21">
        <f ca="1">OFFSET(Assumptions!$B$6,Z$1-1,0)*$E1031</f>
        <v>31125002.592992559</v>
      </c>
      <c r="AA1031" s="21">
        <f ca="1">OFFSET(Assumptions!$B$6,AA$1-1,0)*$E1031</f>
        <v>31125002.592992559</v>
      </c>
      <c r="AB1031" s="21">
        <f ca="1">OFFSET(Assumptions!$B$6,AB$1-1,0)*$E1031</f>
        <v>57581254.797036231</v>
      </c>
      <c r="AC1031" s="24">
        <f t="shared" si="218"/>
        <v>0</v>
      </c>
      <c r="AD1031" s="24">
        <f t="shared" si="222"/>
        <v>0</v>
      </c>
      <c r="AE1031" s="24">
        <f t="shared" si="222"/>
        <v>0</v>
      </c>
      <c r="AF1031" s="24">
        <f t="shared" si="222"/>
        <v>0</v>
      </c>
      <c r="AG1031" s="24">
        <f t="shared" si="221"/>
        <v>0</v>
      </c>
      <c r="AH1031" s="24">
        <f t="shared" si="221"/>
        <v>0</v>
      </c>
      <c r="AI1031" s="24">
        <f t="shared" si="221"/>
        <v>0</v>
      </c>
      <c r="AJ1031" s="24">
        <f t="shared" si="227"/>
        <v>0</v>
      </c>
      <c r="AK1031" s="26">
        <f t="shared" ca="1" si="217"/>
        <v>3.0265255094819032E-4</v>
      </c>
      <c r="AL1031" s="34">
        <f t="shared" ca="1" si="228"/>
        <v>0.55517452923312138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1"/>
  <sheetViews>
    <sheetView workbookViewId="0">
      <selection activeCell="G1" sqref="G1:N1048576"/>
    </sheetView>
  </sheetViews>
  <sheetFormatPr defaultRowHeight="15" outlineLevelCol="1" x14ac:dyDescent="0.25"/>
  <cols>
    <col min="1" max="1" width="6.85546875" style="4" bestFit="1" customWidth="1" outlineLevel="1"/>
    <col min="2" max="2" width="5" style="4" bestFit="1" customWidth="1" outlineLevel="1"/>
    <col min="3" max="3" width="10.7109375" style="4" bestFit="1" customWidth="1"/>
    <col min="4" max="4" width="15.7109375" style="12" bestFit="1" customWidth="1" outlineLevel="1"/>
    <col min="5" max="5" width="14.85546875" style="13" bestFit="1" customWidth="1" outlineLevel="1"/>
    <col min="6" max="6" width="14.85546875" style="13" bestFit="1" customWidth="1"/>
    <col min="7" max="11" width="13.85546875" style="15" bestFit="1" customWidth="1" outlineLevel="1"/>
    <col min="12" max="12" width="17.42578125" style="15" bestFit="1" customWidth="1" outlineLevel="1"/>
    <col min="13" max="13" width="13.85546875" style="15" customWidth="1" outlineLevel="1"/>
    <col min="14" max="14" width="14.85546875" style="15" bestFit="1" customWidth="1"/>
    <col min="15" max="15" width="17.85546875" style="16" hidden="1" customWidth="1" outlineLevel="1"/>
    <col min="16" max="16" width="22.85546875" style="16" hidden="1" customWidth="1" outlineLevel="1"/>
    <col min="17" max="17" width="22.140625" style="16" bestFit="1" customWidth="1" outlineLevel="1"/>
    <col min="18" max="18" width="17.42578125" style="17" bestFit="1" customWidth="1"/>
    <col min="19" max="19" width="29.7109375" style="19" hidden="1" customWidth="1" outlineLevel="1"/>
    <col min="20" max="20" width="24.85546875" style="20" bestFit="1" customWidth="1" collapsed="1"/>
    <col min="21" max="21" width="22" style="22" customWidth="1" outlineLevel="1"/>
    <col min="22" max="22" width="22.7109375" style="22" customWidth="1" outlineLevel="1"/>
    <col min="23" max="24" width="22.5703125" style="22" customWidth="1" outlineLevel="1"/>
    <col min="25" max="25" width="22.7109375" style="22" customWidth="1" outlineLevel="1"/>
    <col min="26" max="26" width="27" style="22" customWidth="1" outlineLevel="1"/>
    <col min="27" max="27" width="20.28515625" style="22" customWidth="1" outlineLevel="1"/>
    <col min="28" max="28" width="19.7109375" style="22" bestFit="1" customWidth="1"/>
    <col min="29" max="29" width="17" style="23" hidden="1" customWidth="1" outlineLevel="1"/>
    <col min="30" max="30" width="17.85546875" style="23" hidden="1" customWidth="1" outlineLevel="1"/>
    <col min="31" max="32" width="17.7109375" style="23" hidden="1" customWidth="1" outlineLevel="1"/>
    <col min="33" max="33" width="17.85546875" style="23" hidden="1" customWidth="1" outlineLevel="1"/>
    <col min="34" max="34" width="22.140625" style="23" hidden="1" customWidth="1" outlineLevel="1"/>
    <col min="35" max="35" width="15.42578125" style="23" hidden="1" customWidth="1" outlineLevel="1"/>
    <col min="36" max="36" width="14.85546875" style="23" bestFit="1" customWidth="1" collapsed="1"/>
    <col min="37" max="37" width="7.85546875" style="26" bestFit="1" customWidth="1"/>
    <col min="38" max="38" width="12" style="34" bestFit="1" customWidth="1"/>
  </cols>
  <sheetData>
    <row r="1" spans="1:38" s="4" customFormat="1" x14ac:dyDescent="0.25">
      <c r="D1" s="10"/>
      <c r="G1" s="4">
        <v>1</v>
      </c>
      <c r="H1" s="4">
        <v>2</v>
      </c>
      <c r="I1" s="4">
        <v>3</v>
      </c>
      <c r="J1" s="4">
        <v>4</v>
      </c>
      <c r="K1" s="4">
        <v>5</v>
      </c>
      <c r="L1" s="4">
        <v>6</v>
      </c>
      <c r="M1" s="4">
        <v>7</v>
      </c>
      <c r="N1" s="4">
        <v>8</v>
      </c>
      <c r="R1" s="10"/>
      <c r="T1" s="10" t="s">
        <v>40</v>
      </c>
      <c r="U1" s="10">
        <v>1</v>
      </c>
      <c r="V1" s="10">
        <v>2</v>
      </c>
      <c r="W1" s="10">
        <v>3</v>
      </c>
      <c r="X1" s="10">
        <v>4</v>
      </c>
      <c r="Y1" s="10">
        <v>5</v>
      </c>
      <c r="Z1" s="10">
        <v>6</v>
      </c>
      <c r="AA1" s="10">
        <v>7</v>
      </c>
      <c r="AB1" s="10">
        <v>8</v>
      </c>
      <c r="AC1" s="4">
        <v>1</v>
      </c>
      <c r="AD1" s="4">
        <v>2</v>
      </c>
      <c r="AE1" s="4">
        <v>3</v>
      </c>
      <c r="AF1" s="4">
        <v>4</v>
      </c>
      <c r="AG1" s="4">
        <v>5</v>
      </c>
      <c r="AH1" s="4">
        <v>6</v>
      </c>
      <c r="AI1" s="4">
        <v>7</v>
      </c>
      <c r="AJ1" s="4">
        <v>8</v>
      </c>
      <c r="AK1" s="11"/>
      <c r="AL1" s="33"/>
    </row>
    <row r="2" spans="1:38" s="4" customFormat="1" x14ac:dyDescent="0.25">
      <c r="D2" s="10"/>
      <c r="R2" s="10"/>
      <c r="T2" s="10"/>
      <c r="U2" s="10"/>
      <c r="V2" s="10"/>
      <c r="W2" s="10"/>
      <c r="X2" s="10"/>
      <c r="Y2" s="10"/>
      <c r="Z2" s="10"/>
      <c r="AA2" s="10"/>
      <c r="AB2" s="10"/>
      <c r="AK2" s="11"/>
      <c r="AL2" s="33"/>
    </row>
    <row r="3" spans="1:38" s="4" customFormat="1" x14ac:dyDescent="0.25">
      <c r="A3" s="4" t="s">
        <v>26</v>
      </c>
      <c r="B3" s="4" t="s">
        <v>27</v>
      </c>
      <c r="C3" s="4" t="s">
        <v>28</v>
      </c>
      <c r="D3" s="10" t="s">
        <v>30</v>
      </c>
      <c r="E3" s="4" t="s">
        <v>31</v>
      </c>
      <c r="F3" s="4" t="s">
        <v>32</v>
      </c>
      <c r="G3" s="4" t="str">
        <f>[1]Returns!F3 &amp; " AUM"</f>
        <v>Romeu AUM</v>
      </c>
      <c r="H3" s="4" t="str">
        <f>[1]Returns!G3 &amp; " AUM"</f>
        <v>Issuer A AUM</v>
      </c>
      <c r="I3" s="4" t="str">
        <f>[1]Returns!H3 &amp; " AUM"</f>
        <v>Issuer B AUM</v>
      </c>
      <c r="J3" s="4" t="str">
        <f>[1]Returns!I3 &amp; " AUM"</f>
        <v>Issuer C AUM</v>
      </c>
      <c r="K3" s="4" t="str">
        <f>[1]Returns!J3 &amp; " AUM"</f>
        <v>Funds A AUM</v>
      </c>
      <c r="L3" s="4" t="str">
        <f>[1]Returns!K3 &amp; " AUM"</f>
        <v>Credit Funds AUM</v>
      </c>
      <c r="M3" s="4" t="str">
        <f>[1]Returns!L3 &amp; " AUM"</f>
        <v>DPGE AUM</v>
      </c>
      <c r="N3" s="4" t="str">
        <f>[1]Returns!M3 &amp; " AUM"</f>
        <v>Cash AUM</v>
      </c>
      <c r="O3" s="4" t="s">
        <v>33</v>
      </c>
      <c r="P3" s="4" t="s">
        <v>34</v>
      </c>
      <c r="Q3" s="4" t="s">
        <v>35</v>
      </c>
      <c r="R3" s="10" t="s">
        <v>36</v>
      </c>
      <c r="S3" s="4" t="s">
        <v>37</v>
      </c>
      <c r="T3" s="10" t="s">
        <v>38</v>
      </c>
      <c r="U3" s="10" t="str">
        <f>"Ideal Allocation "&amp;[1]Returns!F3</f>
        <v>Ideal Allocation Romeu</v>
      </c>
      <c r="V3" s="10" t="str">
        <f>"Ideal Allocation "&amp;[1]Returns!G3</f>
        <v>Ideal Allocation Issuer A</v>
      </c>
      <c r="W3" s="10" t="str">
        <f>"Ideal Allocation "&amp;[1]Returns!H3</f>
        <v>Ideal Allocation Issuer B</v>
      </c>
      <c r="X3" s="10" t="str">
        <f>"Ideal Allocation "&amp;[1]Returns!I3</f>
        <v>Ideal Allocation Issuer C</v>
      </c>
      <c r="Y3" s="10" t="str">
        <f>"Ideal Allocation "&amp;[1]Returns!J3</f>
        <v>Ideal Allocation Funds A</v>
      </c>
      <c r="Z3" s="10" t="str">
        <f>"Ideal Allocation "&amp;[1]Returns!K3</f>
        <v>Ideal Allocation Credit Funds</v>
      </c>
      <c r="AA3" s="10" t="str">
        <f>"Ideal Allocation "&amp;[1]Returns!L3</f>
        <v>Ideal Allocation DPGE</v>
      </c>
      <c r="AB3" s="10" t="str">
        <f>"Ideal Allocation "&amp;[1]Returns!M3</f>
        <v>Ideal Allocation Cash</v>
      </c>
      <c r="AC3" s="4" t="str">
        <f>"Rebalance " &amp; [1]Returns!F3</f>
        <v>Rebalance Romeu</v>
      </c>
      <c r="AD3" s="4" t="str">
        <f>"Rebalance " &amp; [1]Returns!G3</f>
        <v>Rebalance Issuer A</v>
      </c>
      <c r="AE3" s="4" t="str">
        <f>"Rebalance " &amp; [1]Returns!H3</f>
        <v>Rebalance Issuer B</v>
      </c>
      <c r="AF3" s="4" t="str">
        <f>"Rebalance " &amp; [1]Returns!I3</f>
        <v>Rebalance Issuer C</v>
      </c>
      <c r="AG3" s="4" t="str">
        <f>"Rebalance " &amp; [1]Returns!J3</f>
        <v>Rebalance Funds A</v>
      </c>
      <c r="AH3" s="4" t="str">
        <f>"Rebalance " &amp; [1]Returns!K3</f>
        <v>Rebalance Credit Funds</v>
      </c>
      <c r="AI3" s="4" t="str">
        <f>"Rebalance " &amp; [1]Returns!L3</f>
        <v>Rebalance DPGE</v>
      </c>
      <c r="AJ3" s="4" t="str">
        <f>"Rebalance " &amp; [1]Returns!M3</f>
        <v>Rebalance Cash</v>
      </c>
      <c r="AK3" s="11" t="s">
        <v>39</v>
      </c>
      <c r="AL3" s="33" t="s">
        <v>41</v>
      </c>
    </row>
    <row r="4" spans="1:38" x14ac:dyDescent="0.25">
      <c r="A4" s="4">
        <f t="shared" ref="A4:A67" si="0">MONTH(C4)</f>
        <v>2</v>
      </c>
      <c r="B4" s="4">
        <f t="shared" ref="B4:B67" si="1">YEAR(C4)</f>
        <v>2012</v>
      </c>
      <c r="C4" s="9">
        <v>40968</v>
      </c>
      <c r="D4" s="12">
        <f ca="1">E4</f>
        <v>100000000</v>
      </c>
      <c r="E4" s="12">
        <f t="shared" ref="E4:E67" ca="1" si="2">SUM(G4:N4)</f>
        <v>100000000</v>
      </c>
      <c r="F4" s="12">
        <f t="shared" ref="F4:F67" ca="1" si="3">E4-P4</f>
        <v>100000000</v>
      </c>
      <c r="G4" s="18">
        <f ca="1">OFFSET(Assumptions!$B$6,G$1-1,0)*Assumptions!$B$2</f>
        <v>8000000</v>
      </c>
      <c r="H4" s="18">
        <f ca="1">OFFSET(Assumptions!$B$6,H$1-1,0)*Assumptions!$B$2</f>
        <v>10000000</v>
      </c>
      <c r="I4" s="18">
        <f ca="1">OFFSET(Assumptions!$B$6,I$1-1,0)*Assumptions!$B$2</f>
        <v>5000000</v>
      </c>
      <c r="J4" s="18">
        <f ca="1">OFFSET(Assumptions!$B$6,J$1-1,0)*Assumptions!$B$2</f>
        <v>0</v>
      </c>
      <c r="K4" s="18">
        <f ca="1">OFFSET(Assumptions!$B$6,K$1-1,0)*Assumptions!$B$2</f>
        <v>0</v>
      </c>
      <c r="L4" s="18">
        <f ca="1">OFFSET(Assumptions!$B$6,L$1-1,0)*Assumptions!$B$2</f>
        <v>20000000</v>
      </c>
      <c r="M4" s="18">
        <f ca="1">OFFSET(Assumptions!$B$6,M$1-1,0)*Assumptions!$B$2</f>
        <v>20000000</v>
      </c>
      <c r="N4" s="18">
        <f ca="1">OFFSET(Assumptions!$B$6,N$1-1,0)*Assumptions!$B$2</f>
        <v>37000000</v>
      </c>
      <c r="O4" s="16">
        <v>0</v>
      </c>
      <c r="P4" s="16">
        <v>0</v>
      </c>
      <c r="Q4" s="16">
        <v>0</v>
      </c>
      <c r="R4" s="17">
        <v>0</v>
      </c>
      <c r="S4" s="19">
        <v>0</v>
      </c>
      <c r="T4" s="20">
        <v>0</v>
      </c>
      <c r="U4" s="21">
        <f ca="1">OFFSET(Assumptions!$B$6,U$1-1,0)*$E4</f>
        <v>8000000</v>
      </c>
      <c r="V4" s="21">
        <f ca="1">OFFSET(Assumptions!$B$6,V$1-1,0)*$E4</f>
        <v>10000000</v>
      </c>
      <c r="W4" s="21">
        <f ca="1">OFFSET(Assumptions!$B$6,W$1-1,0)*$E4</f>
        <v>5000000</v>
      </c>
      <c r="X4" s="21">
        <f ca="1">OFFSET(Assumptions!$B$6,X$1-1,0)*$E4</f>
        <v>0</v>
      </c>
      <c r="Y4" s="21">
        <f ca="1">OFFSET(Assumptions!$B$6,Y$1-1,0)*$E4</f>
        <v>0</v>
      </c>
      <c r="Z4" s="21">
        <f ca="1">OFFSET(Assumptions!$B$6,Z$1-1,0)*$E4</f>
        <v>20000000</v>
      </c>
      <c r="AA4" s="21">
        <f ca="1">OFFSET(Assumptions!$B$6,AA$1-1,0)*$E4</f>
        <v>20000000</v>
      </c>
      <c r="AB4" s="21">
        <f ca="1">OFFSET(Assumptions!$B$6,AB$1-1,0)*$E4</f>
        <v>37000000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0</v>
      </c>
      <c r="AJ4" s="23">
        <v>0</v>
      </c>
      <c r="AK4" s="26">
        <v>0</v>
      </c>
      <c r="AL4" s="34">
        <f>0</f>
        <v>0</v>
      </c>
    </row>
    <row r="5" spans="1:38" x14ac:dyDescent="0.25">
      <c r="A5" s="4">
        <f t="shared" si="0"/>
        <v>3</v>
      </c>
      <c r="B5" s="4">
        <f t="shared" si="1"/>
        <v>2012</v>
      </c>
      <c r="C5" s="9">
        <v>40969</v>
      </c>
      <c r="D5" s="12">
        <f ca="1">(1+Returns!E5)*D4</f>
        <v>100038802</v>
      </c>
      <c r="E5" s="12">
        <f t="shared" ca="1" si="2"/>
        <v>100005409.88526705</v>
      </c>
      <c r="F5" s="12">
        <f t="shared" ca="1" si="3"/>
        <v>100002235.28209245</v>
      </c>
      <c r="G5" s="14">
        <f ca="1">G4*(1+Returns!G5)+AC5</f>
        <v>7968509.2684842264</v>
      </c>
      <c r="H5" s="14">
        <f ca="1">H4*(1+Returns!H5)+AD5</f>
        <v>10004064.636672631</v>
      </c>
      <c r="I5" s="14">
        <f ca="1">I4*(1+Returns!I5)+AE5</f>
        <v>5002124.1118990323</v>
      </c>
      <c r="J5" s="14">
        <f ca="1">J4*(1+Returns!J5)+AF5</f>
        <v>0</v>
      </c>
      <c r="K5" s="14">
        <f ca="1">K4*(1+Returns!K5)+AG5</f>
        <v>0</v>
      </c>
      <c r="L5" s="14">
        <f ca="1">L4*(1+Returns!L5)+AH5</f>
        <v>20008092.462729454</v>
      </c>
      <c r="M5" s="14">
        <f ca="1">M4*(1+Returns!M5)+AI5</f>
        <v>20008276.34605784</v>
      </c>
      <c r="N5" s="14">
        <f ca="1">N4*(1+Returns!N5)+AJ5-R5-T5</f>
        <v>37014343.059423864</v>
      </c>
      <c r="O5" s="17">
        <f ca="1">(Assumptions!$B$16 / 252)*F4</f>
        <v>3174.6031746031745</v>
      </c>
      <c r="P5" s="17">
        <f t="shared" ref="P5:P68" ca="1" si="4">P4+O5-IF(Q5=1,P4,0)</f>
        <v>3174.6031746031745</v>
      </c>
      <c r="Q5" s="16">
        <f t="shared" ref="Q5:Q68" si="5">IF(DAY(C5)&lt;DAY(C4),1,0)</f>
        <v>1</v>
      </c>
      <c r="R5" s="17">
        <f t="shared" ref="R5:R68" si="6">IF(Q5=1,P4,0)</f>
        <v>0</v>
      </c>
      <c r="S5" s="19">
        <f t="shared" ref="S5:S68" si="7">IF(AND(DAY(C5)&lt;DAY(C4),OR(MONTH(C5)=7,MONTH(C5)=1)),1,0)</f>
        <v>0</v>
      </c>
      <c r="T5" s="20">
        <f ca="1">IF(AND(S5=1,F4&gt;D4),Assumptions!$B$17*(F4-D4),0)</f>
        <v>0</v>
      </c>
      <c r="U5" s="21">
        <f ca="1">OFFSET(Assumptions!$B$6,U$1-1,0)*$E5</f>
        <v>8000432.7908213641</v>
      </c>
      <c r="V5" s="21">
        <f ca="1">OFFSET(Assumptions!$B$6,V$1-1,0)*$E5</f>
        <v>10000540.988526706</v>
      </c>
      <c r="W5" s="21">
        <f ca="1">OFFSET(Assumptions!$B$6,W$1-1,0)*$E5</f>
        <v>5000270.4942633528</v>
      </c>
      <c r="X5" s="21">
        <f ca="1">OFFSET(Assumptions!$B$6,X$1-1,0)*$E5</f>
        <v>0</v>
      </c>
      <c r="Y5" s="21">
        <f ca="1">OFFSET(Assumptions!$B$6,Y$1-1,0)*$E5</f>
        <v>0</v>
      </c>
      <c r="Z5" s="21">
        <f ca="1">OFFSET(Assumptions!$B$6,Z$1-1,0)*$E5</f>
        <v>20001081.977053411</v>
      </c>
      <c r="AA5" s="21">
        <f ca="1">OFFSET(Assumptions!$B$6,AA$1-1,0)*$E5</f>
        <v>20001081.977053411</v>
      </c>
      <c r="AB5" s="21">
        <f ca="1">OFFSET(Assumptions!$B$6,AB$1-1,0)*$E5</f>
        <v>37002001.657548808</v>
      </c>
      <c r="AC5" s="24">
        <f t="shared" ref="AC5:AI20" ca="1" si="8">IF($Q5=1,U4-G4,0)</f>
        <v>0</v>
      </c>
      <c r="AD5" s="24">
        <f t="shared" ca="1" si="8"/>
        <v>0</v>
      </c>
      <c r="AE5" s="24">
        <f t="shared" ca="1" si="8"/>
        <v>0</v>
      </c>
      <c r="AF5" s="24">
        <f t="shared" ca="1" si="8"/>
        <v>0</v>
      </c>
      <c r="AG5" s="24">
        <f t="shared" ca="1" si="8"/>
        <v>0</v>
      </c>
      <c r="AH5" s="24">
        <f t="shared" ca="1" si="8"/>
        <v>0</v>
      </c>
      <c r="AI5" s="24">
        <f t="shared" ca="1" si="8"/>
        <v>0</v>
      </c>
      <c r="AJ5" s="24">
        <f t="shared" ref="AJ5:AJ68" ca="1" si="9">-SUM(AC5:AI5)</f>
        <v>0</v>
      </c>
      <c r="AK5" s="26">
        <f t="shared" ref="AK5:AK68" ca="1" si="10">F5/F4-1</f>
        <v>2.2352820924442796E-5</v>
      </c>
      <c r="AL5" s="34">
        <f ca="1">(1+AK5)*(1+AL4)-1</f>
        <v>2.2352820924442796E-5</v>
      </c>
    </row>
    <row r="6" spans="1:38" x14ac:dyDescent="0.25">
      <c r="A6" s="4">
        <f t="shared" si="0"/>
        <v>3</v>
      </c>
      <c r="B6" s="4">
        <f t="shared" si="1"/>
        <v>2012</v>
      </c>
      <c r="C6" s="9">
        <v>40970</v>
      </c>
      <c r="D6" s="12">
        <f ca="1">(1+Returns!E6)*D5</f>
        <v>100077619.05595203</v>
      </c>
      <c r="E6" s="12">
        <f t="shared" ca="1" si="2"/>
        <v>100116422.49040517</v>
      </c>
      <c r="F6" s="12">
        <f t="shared" ca="1" si="3"/>
        <v>100110073.21309464</v>
      </c>
      <c r="G6" s="14">
        <f ca="1">G5*(1+Returns!G6)+AC6</f>
        <v>8042606.442958626</v>
      </c>
      <c r="H6" s="14">
        <f ca="1">H5*(1+Returns!H6)+AD6</f>
        <v>10008130.92547239</v>
      </c>
      <c r="I6" s="14">
        <f ca="1">I5*(1+Returns!I6)+AE6</f>
        <v>5004249.1261683367</v>
      </c>
      <c r="J6" s="14">
        <f ca="1">J5*(1+Returns!J6)+AF6</f>
        <v>0</v>
      </c>
      <c r="K6" s="14">
        <f ca="1">K5*(1+Returns!K6)+AG6</f>
        <v>0</v>
      </c>
      <c r="L6" s="14">
        <f ca="1">L5*(1+Returns!L6)+AH6</f>
        <v>20016188.199856561</v>
      </c>
      <c r="M6" s="14">
        <f ca="1">M5*(1+Returns!M6)+AI6</f>
        <v>20016556.117010884</v>
      </c>
      <c r="N6" s="14">
        <f ca="1">N5*(1+Returns!N6)+AJ6-R6-T6</f>
        <v>37028691.678938366</v>
      </c>
      <c r="O6" s="17">
        <f ca="1">(Assumptions!$B$16 / 252)*F5</f>
        <v>3174.6741359394427</v>
      </c>
      <c r="P6" s="17">
        <f t="shared" ca="1" si="4"/>
        <v>6349.2773105426168</v>
      </c>
      <c r="Q6" s="16">
        <f t="shared" si="5"/>
        <v>0</v>
      </c>
      <c r="R6" s="17">
        <f t="shared" si="6"/>
        <v>0</v>
      </c>
      <c r="S6" s="19">
        <f t="shared" si="7"/>
        <v>0</v>
      </c>
      <c r="T6" s="20">
        <f ca="1">IF(AND(S6=1,F5&gt;D5),[1]Assumptions!$B$19*(F5-D5),0)</f>
        <v>0</v>
      </c>
      <c r="U6" s="21">
        <f ca="1">OFFSET(Assumptions!$B$6,U$1-1,0)*$E6</f>
        <v>8009313.799232414</v>
      </c>
      <c r="V6" s="21">
        <f ca="1">OFFSET(Assumptions!$B$6,V$1-1,0)*$E6</f>
        <v>10011642.249040518</v>
      </c>
      <c r="W6" s="21">
        <f ca="1">OFFSET(Assumptions!$B$6,W$1-1,0)*$E6</f>
        <v>5005821.124520259</v>
      </c>
      <c r="X6" s="21">
        <f ca="1">OFFSET(Assumptions!$B$6,X$1-1,0)*$E6</f>
        <v>0</v>
      </c>
      <c r="Y6" s="21">
        <f ca="1">OFFSET(Assumptions!$B$6,Y$1-1,0)*$E6</f>
        <v>0</v>
      </c>
      <c r="Z6" s="21">
        <f ca="1">OFFSET(Assumptions!$B$6,Z$1-1,0)*$E6</f>
        <v>20023284.498081036</v>
      </c>
      <c r="AA6" s="21">
        <f ca="1">OFFSET(Assumptions!$B$6,AA$1-1,0)*$E6</f>
        <v>20023284.498081036</v>
      </c>
      <c r="AB6" s="21">
        <f ca="1">OFFSET(Assumptions!$B$6,AB$1-1,0)*$E6</f>
        <v>37043076.321449913</v>
      </c>
      <c r="AC6" s="24">
        <f t="shared" ref="AC6:AC69" si="11">IF(Q6=1,U5-G5,0)</f>
        <v>0</v>
      </c>
      <c r="AD6" s="24">
        <f t="shared" si="8"/>
        <v>0</v>
      </c>
      <c r="AE6" s="24">
        <f t="shared" si="8"/>
        <v>0</v>
      </c>
      <c r="AF6" s="24">
        <f t="shared" si="8"/>
        <v>0</v>
      </c>
      <c r="AG6" s="24">
        <f t="shared" si="8"/>
        <v>0</v>
      </c>
      <c r="AH6" s="24">
        <f t="shared" si="8"/>
        <v>0</v>
      </c>
      <c r="AI6" s="24">
        <f t="shared" si="8"/>
        <v>0</v>
      </c>
      <c r="AJ6" s="24">
        <f t="shared" si="9"/>
        <v>0</v>
      </c>
      <c r="AK6" s="26">
        <f t="shared" ca="1" si="10"/>
        <v>1.0783552057409551E-3</v>
      </c>
      <c r="AL6" s="34">
        <f t="shared" ref="AL6:AL69" ca="1" si="12">(1+AK6)*(1+AL5)-1</f>
        <v>1.1007321309461915E-3</v>
      </c>
    </row>
    <row r="7" spans="1:38" x14ac:dyDescent="0.25">
      <c r="A7" s="4">
        <f t="shared" si="0"/>
        <v>3</v>
      </c>
      <c r="B7" s="4">
        <f t="shared" si="1"/>
        <v>2012</v>
      </c>
      <c r="C7" s="9">
        <v>40973</v>
      </c>
      <c r="D7" s="12">
        <f ca="1">(1+Returns!E7)*D6</f>
        <v>100116415.14575525</v>
      </c>
      <c r="E7" s="12">
        <f t="shared" ca="1" si="2"/>
        <v>100192124.91255996</v>
      </c>
      <c r="F7" s="12">
        <f t="shared" ca="1" si="3"/>
        <v>100182597.53768709</v>
      </c>
      <c r="G7" s="14">
        <f ca="1">G6*(1+Returns!G7)+AC7</f>
        <v>8081412.8213974237</v>
      </c>
      <c r="H7" s="14">
        <f ca="1">H6*(1+Returns!H7)+AD7</f>
        <v>10012195.101455456</v>
      </c>
      <c r="I7" s="14">
        <f ca="1">I6*(1+Returns!I7)+AE7</f>
        <v>5006373.0797145711</v>
      </c>
      <c r="J7" s="14">
        <f ca="1">J6*(1+Returns!J7)+AF7</f>
        <v>0</v>
      </c>
      <c r="K7" s="14">
        <f ca="1">K6*(1+Returns!K7)+AG7</f>
        <v>0</v>
      </c>
      <c r="L7" s="14">
        <f ca="1">L6*(1+Returns!L7)+AH7</f>
        <v>20024279.713905577</v>
      </c>
      <c r="M7" s="14">
        <f ca="1">M6*(1+Returns!M7)+AI7</f>
        <v>20024831.653621648</v>
      </c>
      <c r="N7" s="14">
        <f ca="1">N6*(1+Returns!N7)+AJ7-R7-T7</f>
        <v>37043032.542465277</v>
      </c>
      <c r="O7" s="17">
        <f ca="1">(Assumptions!$B$16 / 252)*F6</f>
        <v>3178.0975623204645</v>
      </c>
      <c r="P7" s="17">
        <f t="shared" ca="1" si="4"/>
        <v>9527.3748728630817</v>
      </c>
      <c r="Q7" s="16">
        <f t="shared" si="5"/>
        <v>0</v>
      </c>
      <c r="R7" s="17">
        <f t="shared" si="6"/>
        <v>0</v>
      </c>
      <c r="S7" s="19">
        <f t="shared" si="7"/>
        <v>0</v>
      </c>
      <c r="T7" s="20">
        <f ca="1">IF(AND(S7=1,F6&gt;D6),[1]Assumptions!$B$19*(F6-D6),0)</f>
        <v>0</v>
      </c>
      <c r="U7" s="21">
        <f ca="1">OFFSET(Assumptions!$B$6,U$1-1,0)*$E7</f>
        <v>8015369.993004797</v>
      </c>
      <c r="V7" s="21">
        <f ca="1">OFFSET(Assumptions!$B$6,V$1-1,0)*$E7</f>
        <v>10019212.491255997</v>
      </c>
      <c r="W7" s="21">
        <f ca="1">OFFSET(Assumptions!$B$6,W$1-1,0)*$E7</f>
        <v>5009606.2456279984</v>
      </c>
      <c r="X7" s="21">
        <f ca="1">OFFSET(Assumptions!$B$6,X$1-1,0)*$E7</f>
        <v>0</v>
      </c>
      <c r="Y7" s="21">
        <f ca="1">OFFSET(Assumptions!$B$6,Y$1-1,0)*$E7</f>
        <v>0</v>
      </c>
      <c r="Z7" s="21">
        <f ca="1">OFFSET(Assumptions!$B$6,Z$1-1,0)*$E7</f>
        <v>20038424.982511993</v>
      </c>
      <c r="AA7" s="21">
        <f ca="1">OFFSET(Assumptions!$B$6,AA$1-1,0)*$E7</f>
        <v>20038424.982511993</v>
      </c>
      <c r="AB7" s="21">
        <f ca="1">OFFSET(Assumptions!$B$6,AB$1-1,0)*$E7</f>
        <v>37071086.21764718</v>
      </c>
      <c r="AC7" s="24">
        <f t="shared" si="11"/>
        <v>0</v>
      </c>
      <c r="AD7" s="24">
        <f t="shared" si="8"/>
        <v>0</v>
      </c>
      <c r="AE7" s="24">
        <f t="shared" si="8"/>
        <v>0</v>
      </c>
      <c r="AF7" s="24">
        <f t="shared" si="8"/>
        <v>0</v>
      </c>
      <c r="AG7" s="24">
        <f t="shared" si="8"/>
        <v>0</v>
      </c>
      <c r="AH7" s="24">
        <f t="shared" si="8"/>
        <v>0</v>
      </c>
      <c r="AI7" s="24">
        <f t="shared" si="8"/>
        <v>0</v>
      </c>
      <c r="AJ7" s="24">
        <f t="shared" si="9"/>
        <v>0</v>
      </c>
      <c r="AK7" s="26">
        <f t="shared" ca="1" si="10"/>
        <v>7.2444582512765088E-4</v>
      </c>
      <c r="AL7" s="34">
        <f t="shared" ca="1" si="12"/>
        <v>1.825975376870792E-3</v>
      </c>
    </row>
    <row r="8" spans="1:38" x14ac:dyDescent="0.25">
      <c r="A8" s="4">
        <f t="shared" si="0"/>
        <v>3</v>
      </c>
      <c r="B8" s="4">
        <f t="shared" si="1"/>
        <v>2012</v>
      </c>
      <c r="C8" s="9">
        <v>40974</v>
      </c>
      <c r="D8" s="12">
        <f ca="1">(1+Returns!E8)*D7</f>
        <v>100155226.27525064</v>
      </c>
      <c r="E8" s="12">
        <f t="shared" ca="1" si="2"/>
        <v>100184648.54968318</v>
      </c>
      <c r="F8" s="12">
        <f t="shared" ca="1" si="3"/>
        <v>100171940.77488849</v>
      </c>
      <c r="G8" s="14">
        <f ca="1">G7*(1+Returns!G8)+AC8</f>
        <v>8037025.6164674805</v>
      </c>
      <c r="H8" s="14">
        <f ca="1">H7*(1+Returns!H8)+AD8</f>
        <v>10016260.927849228</v>
      </c>
      <c r="I8" s="14">
        <f ca="1">I7*(1+Returns!I8)+AE8</f>
        <v>5008497.9347304469</v>
      </c>
      <c r="J8" s="14">
        <f ca="1">J7*(1+Returns!J8)+AF8</f>
        <v>0</v>
      </c>
      <c r="K8" s="14">
        <f ca="1">K7*(1+Returns!K8)+AG8</f>
        <v>0</v>
      </c>
      <c r="L8" s="14">
        <f ca="1">L7*(1+Returns!L8)+AH8</f>
        <v>20032374.498937007</v>
      </c>
      <c r="M8" s="14">
        <f ca="1">M7*(1+Returns!M8)+AI8</f>
        <v>20033110.61162547</v>
      </c>
      <c r="N8" s="14">
        <f ca="1">N7*(1+Returns!N8)+AJ8-R8-T8</f>
        <v>37057378.96007356</v>
      </c>
      <c r="O8" s="17">
        <f ca="1">(Assumptions!$B$16 / 252)*F7</f>
        <v>3180.3999218313361</v>
      </c>
      <c r="P8" s="17">
        <f t="shared" ca="1" si="4"/>
        <v>12707.774794694418</v>
      </c>
      <c r="Q8" s="16">
        <f t="shared" si="5"/>
        <v>0</v>
      </c>
      <c r="R8" s="17">
        <f t="shared" si="6"/>
        <v>0</v>
      </c>
      <c r="S8" s="19">
        <f t="shared" si="7"/>
        <v>0</v>
      </c>
      <c r="T8" s="20">
        <f ca="1">IF(AND(S8=1,F7&gt;D7),[1]Assumptions!$B$19*(F7-D7),0)</f>
        <v>0</v>
      </c>
      <c r="U8" s="21">
        <f ca="1">OFFSET(Assumptions!$B$6,U$1-1,0)*$E8</f>
        <v>8014771.8839746546</v>
      </c>
      <c r="V8" s="21">
        <f ca="1">OFFSET(Assumptions!$B$6,V$1-1,0)*$E8</f>
        <v>10018464.854968319</v>
      </c>
      <c r="W8" s="21">
        <f ca="1">OFFSET(Assumptions!$B$6,W$1-1,0)*$E8</f>
        <v>5009232.4274841594</v>
      </c>
      <c r="X8" s="21">
        <f ca="1">OFFSET(Assumptions!$B$6,X$1-1,0)*$E8</f>
        <v>0</v>
      </c>
      <c r="Y8" s="21">
        <f ca="1">OFFSET(Assumptions!$B$6,Y$1-1,0)*$E8</f>
        <v>0</v>
      </c>
      <c r="Z8" s="21">
        <f ca="1">OFFSET(Assumptions!$B$6,Z$1-1,0)*$E8</f>
        <v>20036929.709936637</v>
      </c>
      <c r="AA8" s="21">
        <f ca="1">OFFSET(Assumptions!$B$6,AA$1-1,0)*$E8</f>
        <v>20036929.709936637</v>
      </c>
      <c r="AB8" s="21">
        <f ca="1">OFFSET(Assumptions!$B$6,AB$1-1,0)*$E8</f>
        <v>37068319.963382781</v>
      </c>
      <c r="AC8" s="24">
        <f t="shared" si="11"/>
        <v>0</v>
      </c>
      <c r="AD8" s="24">
        <f t="shared" si="8"/>
        <v>0</v>
      </c>
      <c r="AE8" s="24">
        <f t="shared" si="8"/>
        <v>0</v>
      </c>
      <c r="AF8" s="24">
        <f t="shared" si="8"/>
        <v>0</v>
      </c>
      <c r="AG8" s="24">
        <f t="shared" si="8"/>
        <v>0</v>
      </c>
      <c r="AH8" s="24">
        <f t="shared" si="8"/>
        <v>0</v>
      </c>
      <c r="AI8" s="24">
        <f t="shared" si="8"/>
        <v>0</v>
      </c>
      <c r="AJ8" s="24">
        <f t="shared" si="9"/>
        <v>0</v>
      </c>
      <c r="AK8" s="26">
        <f t="shared" ca="1" si="10"/>
        <v>-1.0637339279007119E-4</v>
      </c>
      <c r="AL8" s="34">
        <f t="shared" ca="1" si="12"/>
        <v>1.7194077488846826E-3</v>
      </c>
    </row>
    <row r="9" spans="1:38" x14ac:dyDescent="0.25">
      <c r="A9" s="4">
        <f t="shared" si="0"/>
        <v>3</v>
      </c>
      <c r="B9" s="4">
        <f t="shared" si="1"/>
        <v>2012</v>
      </c>
      <c r="C9" s="9">
        <v>40975</v>
      </c>
      <c r="D9" s="12">
        <f ca="1">(1+Returns!E9)*D8</f>
        <v>100194016.39438705</v>
      </c>
      <c r="E9" s="12">
        <f t="shared" ca="1" si="2"/>
        <v>100174434.37789439</v>
      </c>
      <c r="F9" s="12">
        <f t="shared" ca="1" si="3"/>
        <v>100158546.5414878</v>
      </c>
      <c r="G9" s="14">
        <f ca="1">G8*(1+Returns!G9)+AC9</f>
        <v>7989920.0326738302</v>
      </c>
      <c r="H9" s="14">
        <f ca="1">H8*(1+Returns!H9)+AD9</f>
        <v>10020324.636634242</v>
      </c>
      <c r="I9" s="14">
        <f ca="1">I8*(1+Returns!I9)+AE9</f>
        <v>5010621.7264388679</v>
      </c>
      <c r="J9" s="14">
        <f ca="1">J8*(1+Returns!J9)+AF9</f>
        <v>0</v>
      </c>
      <c r="K9" s="14">
        <f ca="1">K8*(1+Returns!K9)+AG9</f>
        <v>0</v>
      </c>
      <c r="L9" s="14">
        <f ca="1">L8*(1+Returns!L9)+AH9</f>
        <v>20040465.051380973</v>
      </c>
      <c r="M9" s="14">
        <f ca="1">M8*(1+Returns!M9)+AI9</f>
        <v>20041385.325402766</v>
      </c>
      <c r="N9" s="14">
        <f ca="1">N8*(1+Returns!N9)+AJ9-R9-T9</f>
        <v>37071717.605363704</v>
      </c>
      <c r="O9" s="17">
        <f ca="1">(Assumptions!$B$16 / 252)*F8</f>
        <v>3180.0616119012216</v>
      </c>
      <c r="P9" s="17">
        <f t="shared" ca="1" si="4"/>
        <v>15887.836406595639</v>
      </c>
      <c r="Q9" s="16">
        <f t="shared" si="5"/>
        <v>0</v>
      </c>
      <c r="R9" s="17">
        <f t="shared" si="6"/>
        <v>0</v>
      </c>
      <c r="S9" s="19">
        <f t="shared" si="7"/>
        <v>0</v>
      </c>
      <c r="T9" s="20">
        <f ca="1">IF(AND(S9=1,F8&gt;D8),[1]Assumptions!$B$19*(F8-D8),0)</f>
        <v>0</v>
      </c>
      <c r="U9" s="21">
        <f ca="1">OFFSET(Assumptions!$B$6,U$1-1,0)*$E9</f>
        <v>8013954.750231551</v>
      </c>
      <c r="V9" s="21">
        <f ca="1">OFFSET(Assumptions!$B$6,V$1-1,0)*$E9</f>
        <v>10017443.437789438</v>
      </c>
      <c r="W9" s="21">
        <f ca="1">OFFSET(Assumptions!$B$6,W$1-1,0)*$E9</f>
        <v>5008721.7188947191</v>
      </c>
      <c r="X9" s="21">
        <f ca="1">OFFSET(Assumptions!$B$6,X$1-1,0)*$E9</f>
        <v>0</v>
      </c>
      <c r="Y9" s="21">
        <f ca="1">OFFSET(Assumptions!$B$6,Y$1-1,0)*$E9</f>
        <v>0</v>
      </c>
      <c r="Z9" s="21">
        <f ca="1">OFFSET(Assumptions!$B$6,Z$1-1,0)*$E9</f>
        <v>20034886.875578877</v>
      </c>
      <c r="AA9" s="21">
        <f ca="1">OFFSET(Assumptions!$B$6,AA$1-1,0)*$E9</f>
        <v>20034886.875578877</v>
      </c>
      <c r="AB9" s="21">
        <f ca="1">OFFSET(Assumptions!$B$6,AB$1-1,0)*$E9</f>
        <v>37064540.719820924</v>
      </c>
      <c r="AC9" s="24">
        <f t="shared" si="11"/>
        <v>0</v>
      </c>
      <c r="AD9" s="24">
        <f t="shared" si="8"/>
        <v>0</v>
      </c>
      <c r="AE9" s="24">
        <f t="shared" si="8"/>
        <v>0</v>
      </c>
      <c r="AF9" s="24">
        <f t="shared" si="8"/>
        <v>0</v>
      </c>
      <c r="AG9" s="24">
        <f t="shared" si="8"/>
        <v>0</v>
      </c>
      <c r="AH9" s="24">
        <f t="shared" si="8"/>
        <v>0</v>
      </c>
      <c r="AI9" s="24">
        <f t="shared" si="8"/>
        <v>0</v>
      </c>
      <c r="AJ9" s="24">
        <f t="shared" si="9"/>
        <v>0</v>
      </c>
      <c r="AK9" s="26">
        <f t="shared" ca="1" si="10"/>
        <v>-1.3371242782234116E-4</v>
      </c>
      <c r="AL9" s="34">
        <f t="shared" ca="1" si="12"/>
        <v>1.5854654148779179E-3</v>
      </c>
    </row>
    <row r="10" spans="1:38" x14ac:dyDescent="0.25">
      <c r="A10" s="4">
        <f t="shared" si="0"/>
        <v>3</v>
      </c>
      <c r="B10" s="4">
        <f t="shared" si="1"/>
        <v>2012</v>
      </c>
      <c r="C10" s="9">
        <v>40976</v>
      </c>
      <c r="D10" s="12">
        <f ca="1">(1+Returns!E10)*D9</f>
        <v>100232713.3273989</v>
      </c>
      <c r="E10" s="12">
        <f t="shared" ca="1" si="2"/>
        <v>100279283.75373356</v>
      </c>
      <c r="F10" s="12">
        <f t="shared" ca="1" si="3"/>
        <v>100260216.28092882</v>
      </c>
      <c r="G10" s="14">
        <f ca="1">G9*(1+Returns!G10)+AC10</f>
        <v>8057965.9584749797</v>
      </c>
      <c r="H10" s="14">
        <f ca="1">H9*(1+Returns!H10)+AD10</f>
        <v>10024378.68336297</v>
      </c>
      <c r="I10" s="14">
        <f ca="1">I9*(1+Returns!I10)+AE10</f>
        <v>5012740.5206401488</v>
      </c>
      <c r="J10" s="14">
        <f ca="1">J9*(1+Returns!J10)+AF10</f>
        <v>0</v>
      </c>
      <c r="K10" s="14">
        <f ca="1">K9*(1+Returns!K10)+AG10</f>
        <v>0</v>
      </c>
      <c r="L10" s="14">
        <f ca="1">L9*(1+Returns!L10)+AH10</f>
        <v>20048536.347452581</v>
      </c>
      <c r="M10" s="14">
        <f ca="1">M9*(1+Returns!M10)+AI10</f>
        <v>20049640.446200825</v>
      </c>
      <c r="N10" s="14">
        <f ca="1">N9*(1+Returns!N10)+AJ10-R10-T10</f>
        <v>37086021.79760205</v>
      </c>
      <c r="O10" s="17">
        <f ca="1">(Assumptions!$B$16 / 252)*F9</f>
        <v>3179.6363981424697</v>
      </c>
      <c r="P10" s="17">
        <f t="shared" ca="1" si="4"/>
        <v>19067.47280473811</v>
      </c>
      <c r="Q10" s="16">
        <f t="shared" si="5"/>
        <v>0</v>
      </c>
      <c r="R10" s="17">
        <f t="shared" si="6"/>
        <v>0</v>
      </c>
      <c r="S10" s="19">
        <f t="shared" si="7"/>
        <v>0</v>
      </c>
      <c r="T10" s="20">
        <f ca="1">IF(AND(S10=1,F9&gt;D9),[1]Assumptions!$B$19*(F9-D9),0)</f>
        <v>0</v>
      </c>
      <c r="U10" s="21">
        <f ca="1">OFFSET(Assumptions!$B$6,U$1-1,0)*$E10</f>
        <v>8022342.7002986846</v>
      </c>
      <c r="V10" s="21">
        <f ca="1">OFFSET(Assumptions!$B$6,V$1-1,0)*$E10</f>
        <v>10027928.375373356</v>
      </c>
      <c r="W10" s="21">
        <f ca="1">OFFSET(Assumptions!$B$6,W$1-1,0)*$E10</f>
        <v>5013964.187686678</v>
      </c>
      <c r="X10" s="21">
        <f ca="1">OFFSET(Assumptions!$B$6,X$1-1,0)*$E10</f>
        <v>0</v>
      </c>
      <c r="Y10" s="21">
        <f ca="1">OFFSET(Assumptions!$B$6,Y$1-1,0)*$E10</f>
        <v>0</v>
      </c>
      <c r="Z10" s="21">
        <f ca="1">OFFSET(Assumptions!$B$6,Z$1-1,0)*$E10</f>
        <v>20055856.750746712</v>
      </c>
      <c r="AA10" s="21">
        <f ca="1">OFFSET(Assumptions!$B$6,AA$1-1,0)*$E10</f>
        <v>20055856.750746712</v>
      </c>
      <c r="AB10" s="21">
        <f ca="1">OFFSET(Assumptions!$B$6,AB$1-1,0)*$E10</f>
        <v>37103334.988881417</v>
      </c>
      <c r="AC10" s="24">
        <f t="shared" si="11"/>
        <v>0</v>
      </c>
      <c r="AD10" s="24">
        <f t="shared" si="8"/>
        <v>0</v>
      </c>
      <c r="AE10" s="24">
        <f t="shared" si="8"/>
        <v>0</v>
      </c>
      <c r="AF10" s="24">
        <f t="shared" si="8"/>
        <v>0</v>
      </c>
      <c r="AG10" s="24">
        <f t="shared" si="8"/>
        <v>0</v>
      </c>
      <c r="AH10" s="24">
        <f t="shared" si="8"/>
        <v>0</v>
      </c>
      <c r="AI10" s="24">
        <f t="shared" si="8"/>
        <v>0</v>
      </c>
      <c r="AJ10" s="24">
        <f t="shared" si="9"/>
        <v>0</v>
      </c>
      <c r="AK10" s="26">
        <f t="shared" ca="1" si="10"/>
        <v>1.0150880074812907E-3</v>
      </c>
      <c r="AL10" s="34">
        <f t="shared" ca="1" si="12"/>
        <v>2.6021628092880444E-3</v>
      </c>
    </row>
    <row r="11" spans="1:38" x14ac:dyDescent="0.25">
      <c r="A11" s="4">
        <f t="shared" si="0"/>
        <v>3</v>
      </c>
      <c r="B11" s="4">
        <f t="shared" si="1"/>
        <v>2012</v>
      </c>
      <c r="C11" s="9">
        <v>40977</v>
      </c>
      <c r="D11" s="12">
        <f ca="1">(1+Returns!E11)*D10</f>
        <v>100268926.40439697</v>
      </c>
      <c r="E11" s="12">
        <f t="shared" ca="1" si="2"/>
        <v>100505887.80505735</v>
      </c>
      <c r="F11" s="12">
        <f t="shared" ca="1" si="3"/>
        <v>100483637.46824369</v>
      </c>
      <c r="G11" s="14">
        <f ca="1">G10*(1+Returns!G11)+AC11</f>
        <v>8250124.7467300668</v>
      </c>
      <c r="H11" s="14">
        <f ca="1">H10*(1+Returns!H11)+AD11</f>
        <v>10028173.136313781</v>
      </c>
      <c r="I11" s="14">
        <f ca="1">I10*(1+Returns!I11)+AE11</f>
        <v>5014723.9659507005</v>
      </c>
      <c r="J11" s="14">
        <f ca="1">J10*(1+Returns!J11)+AF11</f>
        <v>0</v>
      </c>
      <c r="K11" s="14">
        <f ca="1">K10*(1+Returns!K11)+AG11</f>
        <v>0</v>
      </c>
      <c r="L11" s="14">
        <f ca="1">L10*(1+Returns!L11)+AH11</f>
        <v>20056090.688182469</v>
      </c>
      <c r="M11" s="14">
        <f ca="1">M10*(1+Returns!M11)+AI11</f>
        <v>20057367.471393198</v>
      </c>
      <c r="N11" s="14">
        <f ca="1">N10*(1+Returns!N11)+AJ11-R11-T11</f>
        <v>37099407.79648713</v>
      </c>
      <c r="O11" s="17">
        <f ca="1">(Assumptions!$B$16 / 252)*F10</f>
        <v>3182.864008918375</v>
      </c>
      <c r="P11" s="17">
        <f t="shared" ca="1" si="4"/>
        <v>22250.336813656486</v>
      </c>
      <c r="Q11" s="16">
        <f t="shared" si="5"/>
        <v>0</v>
      </c>
      <c r="R11" s="17">
        <f t="shared" si="6"/>
        <v>0</v>
      </c>
      <c r="S11" s="19">
        <f t="shared" si="7"/>
        <v>0</v>
      </c>
      <c r="T11" s="20">
        <f ca="1">IF(AND(S11=1,F10&gt;D10),[1]Assumptions!$B$19*(F10-D10),0)</f>
        <v>0</v>
      </c>
      <c r="U11" s="21">
        <f ca="1">OFFSET(Assumptions!$B$6,U$1-1,0)*$E11</f>
        <v>8040471.0244045882</v>
      </c>
      <c r="V11" s="21">
        <f ca="1">OFFSET(Assumptions!$B$6,V$1-1,0)*$E11</f>
        <v>10050588.780505735</v>
      </c>
      <c r="W11" s="21">
        <f ca="1">OFFSET(Assumptions!$B$6,W$1-1,0)*$E11</f>
        <v>5025294.3902528677</v>
      </c>
      <c r="X11" s="21">
        <f ca="1">OFFSET(Assumptions!$B$6,X$1-1,0)*$E11</f>
        <v>0</v>
      </c>
      <c r="Y11" s="21">
        <f ca="1">OFFSET(Assumptions!$B$6,Y$1-1,0)*$E11</f>
        <v>0</v>
      </c>
      <c r="Z11" s="21">
        <f ca="1">OFFSET(Assumptions!$B$6,Z$1-1,0)*$E11</f>
        <v>20101177.561011471</v>
      </c>
      <c r="AA11" s="21">
        <f ca="1">OFFSET(Assumptions!$B$6,AA$1-1,0)*$E11</f>
        <v>20101177.561011471</v>
      </c>
      <c r="AB11" s="21">
        <f ca="1">OFFSET(Assumptions!$B$6,AB$1-1,0)*$E11</f>
        <v>37187178.487871215</v>
      </c>
      <c r="AC11" s="24">
        <f t="shared" si="11"/>
        <v>0</v>
      </c>
      <c r="AD11" s="24">
        <f t="shared" si="8"/>
        <v>0</v>
      </c>
      <c r="AE11" s="24">
        <f t="shared" si="8"/>
        <v>0</v>
      </c>
      <c r="AF11" s="24">
        <f t="shared" si="8"/>
        <v>0</v>
      </c>
      <c r="AG11" s="24">
        <f t="shared" si="8"/>
        <v>0</v>
      </c>
      <c r="AH11" s="24">
        <f t="shared" si="8"/>
        <v>0</v>
      </c>
      <c r="AI11" s="24">
        <f t="shared" si="8"/>
        <v>0</v>
      </c>
      <c r="AJ11" s="24">
        <f t="shared" si="9"/>
        <v>0</v>
      </c>
      <c r="AK11" s="26">
        <f t="shared" ca="1" si="10"/>
        <v>2.2284131792498219E-3</v>
      </c>
      <c r="AL11" s="34">
        <f t="shared" ca="1" si="12"/>
        <v>4.8363746824366949E-3</v>
      </c>
    </row>
    <row r="12" spans="1:38" x14ac:dyDescent="0.25">
      <c r="A12" s="4">
        <f t="shared" si="0"/>
        <v>3</v>
      </c>
      <c r="B12" s="4">
        <f t="shared" si="1"/>
        <v>2012</v>
      </c>
      <c r="C12" s="9">
        <v>40980</v>
      </c>
      <c r="D12" s="12">
        <f ca="1">(1+Returns!E12)*D11</f>
        <v>100305079.36850134</v>
      </c>
      <c r="E12" s="12">
        <f t="shared" ca="1" si="2"/>
        <v>100522714.0495849</v>
      </c>
      <c r="F12" s="12">
        <f t="shared" ca="1" si="3"/>
        <v>100497273.75602621</v>
      </c>
      <c r="G12" s="14">
        <f ca="1">G11*(1+Returns!G12)+AC12</f>
        <v>8232562.3674328094</v>
      </c>
      <c r="H12" s="14">
        <f ca="1">H11*(1+Returns!H12)+AD12</f>
        <v>10031961.37208711</v>
      </c>
      <c r="I12" s="14">
        <f ca="1">I11*(1+Returns!I12)+AE12</f>
        <v>5016704.2038133899</v>
      </c>
      <c r="J12" s="14">
        <f ca="1">J11*(1+Returns!J12)+AF12</f>
        <v>0</v>
      </c>
      <c r="K12" s="14">
        <f ca="1">K11*(1+Returns!K12)+AG12</f>
        <v>0</v>
      </c>
      <c r="L12" s="14">
        <f ca="1">L11*(1+Returns!L12)+AH12</f>
        <v>20063632.634996243</v>
      </c>
      <c r="M12" s="14">
        <f ca="1">M11*(1+Returns!M12)+AI12</f>
        <v>20065081.90210706</v>
      </c>
      <c r="N12" s="14">
        <f ca="1">N11*(1+Returns!N12)+AJ12-R12-T12</f>
        <v>37112771.569148295</v>
      </c>
      <c r="O12" s="17">
        <f ca="1">(Assumptions!$B$16 / 252)*F11</f>
        <v>3189.9567450236091</v>
      </c>
      <c r="P12" s="17">
        <f t="shared" ca="1" si="4"/>
        <v>25440.293558680096</v>
      </c>
      <c r="Q12" s="16">
        <f t="shared" si="5"/>
        <v>0</v>
      </c>
      <c r="R12" s="17">
        <f t="shared" si="6"/>
        <v>0</v>
      </c>
      <c r="S12" s="19">
        <f t="shared" si="7"/>
        <v>0</v>
      </c>
      <c r="T12" s="20">
        <f ca="1">IF(AND(S12=1,F11&gt;D11),[1]Assumptions!$B$19*(F11-D11),0)</f>
        <v>0</v>
      </c>
      <c r="U12" s="21">
        <f ca="1">OFFSET(Assumptions!$B$6,U$1-1,0)*$E12</f>
        <v>8041817.1239667917</v>
      </c>
      <c r="V12" s="21">
        <f ca="1">OFFSET(Assumptions!$B$6,V$1-1,0)*$E12</f>
        <v>10052271.40495849</v>
      </c>
      <c r="W12" s="21">
        <f ca="1">OFFSET(Assumptions!$B$6,W$1-1,0)*$E12</f>
        <v>5026135.7024792451</v>
      </c>
      <c r="X12" s="21">
        <f ca="1">OFFSET(Assumptions!$B$6,X$1-1,0)*$E12</f>
        <v>0</v>
      </c>
      <c r="Y12" s="21">
        <f ca="1">OFFSET(Assumptions!$B$6,Y$1-1,0)*$E12</f>
        <v>0</v>
      </c>
      <c r="Z12" s="21">
        <f ca="1">OFFSET(Assumptions!$B$6,Z$1-1,0)*$E12</f>
        <v>20104542.809916981</v>
      </c>
      <c r="AA12" s="21">
        <f ca="1">OFFSET(Assumptions!$B$6,AA$1-1,0)*$E12</f>
        <v>20104542.809916981</v>
      </c>
      <c r="AB12" s="21">
        <f ca="1">OFFSET(Assumptions!$B$6,AB$1-1,0)*$E12</f>
        <v>37193404.198346414</v>
      </c>
      <c r="AC12" s="24">
        <f t="shared" si="11"/>
        <v>0</v>
      </c>
      <c r="AD12" s="24">
        <f t="shared" si="8"/>
        <v>0</v>
      </c>
      <c r="AE12" s="24">
        <f t="shared" si="8"/>
        <v>0</v>
      </c>
      <c r="AF12" s="24">
        <f t="shared" si="8"/>
        <v>0</v>
      </c>
      <c r="AG12" s="24">
        <f t="shared" si="8"/>
        <v>0</v>
      </c>
      <c r="AH12" s="24">
        <f t="shared" si="8"/>
        <v>0</v>
      </c>
      <c r="AI12" s="24">
        <f t="shared" si="8"/>
        <v>0</v>
      </c>
      <c r="AJ12" s="24">
        <f t="shared" si="9"/>
        <v>0</v>
      </c>
      <c r="AK12" s="26">
        <f t="shared" ca="1" si="10"/>
        <v>1.3570655010197719E-4</v>
      </c>
      <c r="AL12" s="34">
        <f t="shared" ca="1" si="12"/>
        <v>4.9727375602617307E-3</v>
      </c>
    </row>
    <row r="13" spans="1:38" x14ac:dyDescent="0.25">
      <c r="A13" s="4">
        <f t="shared" si="0"/>
        <v>3</v>
      </c>
      <c r="B13" s="4">
        <f t="shared" si="1"/>
        <v>2012</v>
      </c>
      <c r="C13" s="9">
        <v>40981</v>
      </c>
      <c r="D13" s="12">
        <f ca="1">(1+Returns!E13)*D12</f>
        <v>100341137.03843272</v>
      </c>
      <c r="E13" s="12">
        <f t="shared" ca="1" si="2"/>
        <v>100535672.12623145</v>
      </c>
      <c r="F13" s="12">
        <f t="shared" ca="1" si="3"/>
        <v>100507041.44302972</v>
      </c>
      <c r="G13" s="14">
        <f ca="1">G12*(1+Returns!G13)+AC13</f>
        <v>8211221.8755218443</v>
      </c>
      <c r="H13" s="14">
        <f ca="1">H12*(1+Returns!H13)+AD13</f>
        <v>10035739.711575454</v>
      </c>
      <c r="I13" s="14">
        <f ca="1">I12*(1+Returns!I13)+AE13</f>
        <v>5018679.3148319619</v>
      </c>
      <c r="J13" s="14">
        <f ca="1">J12*(1+Returns!J13)+AF13</f>
        <v>0</v>
      </c>
      <c r="K13" s="14">
        <f ca="1">K12*(1+Returns!K13)+AG13</f>
        <v>0</v>
      </c>
      <c r="L13" s="14">
        <f ca="1">L12*(1+Returns!L13)+AH13</f>
        <v>20071154.86175777</v>
      </c>
      <c r="M13" s="14">
        <f ca="1">M12*(1+Returns!M13)+AI13</f>
        <v>20072776.252070468</v>
      </c>
      <c r="N13" s="14">
        <f ca="1">N12*(1+Returns!N13)+AJ13-R13-T13</f>
        <v>37126100.110473946</v>
      </c>
      <c r="O13" s="17">
        <f ca="1">(Assumptions!$B$16 / 252)*F12</f>
        <v>3190.389643048451</v>
      </c>
      <c r="P13" s="17">
        <f t="shared" ca="1" si="4"/>
        <v>28630.683201728549</v>
      </c>
      <c r="Q13" s="16">
        <f t="shared" si="5"/>
        <v>0</v>
      </c>
      <c r="R13" s="17">
        <f t="shared" si="6"/>
        <v>0</v>
      </c>
      <c r="S13" s="19">
        <f t="shared" si="7"/>
        <v>0</v>
      </c>
      <c r="T13" s="20">
        <f ca="1">IF(AND(S13=1,F12&gt;D12),[1]Assumptions!$B$19*(F12-D12),0)</f>
        <v>0</v>
      </c>
      <c r="U13" s="21">
        <f ca="1">OFFSET(Assumptions!$B$6,U$1-1,0)*$E13</f>
        <v>8042853.7700985158</v>
      </c>
      <c r="V13" s="21">
        <f ca="1">OFFSET(Assumptions!$B$6,V$1-1,0)*$E13</f>
        <v>10053567.212623145</v>
      </c>
      <c r="W13" s="21">
        <f ca="1">OFFSET(Assumptions!$B$6,W$1-1,0)*$E13</f>
        <v>5026783.6063115727</v>
      </c>
      <c r="X13" s="21">
        <f ca="1">OFFSET(Assumptions!$B$6,X$1-1,0)*$E13</f>
        <v>0</v>
      </c>
      <c r="Y13" s="21">
        <f ca="1">OFFSET(Assumptions!$B$6,Y$1-1,0)*$E13</f>
        <v>0</v>
      </c>
      <c r="Z13" s="21">
        <f ca="1">OFFSET(Assumptions!$B$6,Z$1-1,0)*$E13</f>
        <v>20107134.425246291</v>
      </c>
      <c r="AA13" s="21">
        <f ca="1">OFFSET(Assumptions!$B$6,AA$1-1,0)*$E13</f>
        <v>20107134.425246291</v>
      </c>
      <c r="AB13" s="21">
        <f ca="1">OFFSET(Assumptions!$B$6,AB$1-1,0)*$E13</f>
        <v>37198198.686705634</v>
      </c>
      <c r="AC13" s="24">
        <f t="shared" si="11"/>
        <v>0</v>
      </c>
      <c r="AD13" s="24">
        <f t="shared" si="8"/>
        <v>0</v>
      </c>
      <c r="AE13" s="24">
        <f t="shared" si="8"/>
        <v>0</v>
      </c>
      <c r="AF13" s="24">
        <f t="shared" si="8"/>
        <v>0</v>
      </c>
      <c r="AG13" s="24">
        <f t="shared" si="8"/>
        <v>0</v>
      </c>
      <c r="AH13" s="24">
        <f t="shared" si="8"/>
        <v>0</v>
      </c>
      <c r="AI13" s="24">
        <f t="shared" si="8"/>
        <v>0</v>
      </c>
      <c r="AJ13" s="24">
        <f t="shared" si="9"/>
        <v>0</v>
      </c>
      <c r="AK13" s="26">
        <f t="shared" ca="1" si="10"/>
        <v>9.7193552008434381E-5</v>
      </c>
      <c r="AL13" s="34">
        <f t="shared" ca="1" si="12"/>
        <v>5.0704144302968768E-3</v>
      </c>
    </row>
    <row r="14" spans="1:38" x14ac:dyDescent="0.25">
      <c r="A14" s="4">
        <f t="shared" si="0"/>
        <v>3</v>
      </c>
      <c r="B14" s="4">
        <f t="shared" si="1"/>
        <v>2012</v>
      </c>
      <c r="C14" s="9">
        <v>40982</v>
      </c>
      <c r="D14" s="12">
        <f ca="1">(1+Returns!E14)*D13</f>
        <v>100377134.42134525</v>
      </c>
      <c r="E14" s="12">
        <f t="shared" ca="1" si="2"/>
        <v>100507321.71840975</v>
      </c>
      <c r="F14" s="12">
        <f t="shared" ca="1" si="3"/>
        <v>100475500.33547966</v>
      </c>
      <c r="G14" s="14">
        <f ca="1">G13*(1+Returns!G14)+AC14</f>
        <v>8148629.7101981808</v>
      </c>
      <c r="H14" s="14">
        <f ca="1">H13*(1+Returns!H14)+AD14</f>
        <v>10039511.814704245</v>
      </c>
      <c r="I14" s="14">
        <f ca="1">I13*(1+Returns!I14)+AE14</f>
        <v>5020651.2078930354</v>
      </c>
      <c r="J14" s="14">
        <f ca="1">J13*(1+Returns!J14)+AF14</f>
        <v>0</v>
      </c>
      <c r="K14" s="14">
        <f ca="1">K13*(1+Returns!K14)+AG14</f>
        <v>0</v>
      </c>
      <c r="L14" s="14">
        <f ca="1">L13*(1+Returns!L14)+AH14</f>
        <v>20078664.656599108</v>
      </c>
      <c r="M14" s="14">
        <f ca="1">M13*(1+Returns!M14)+AI14</f>
        <v>20080457.967737459</v>
      </c>
      <c r="N14" s="14">
        <f ca="1">N13*(1+Returns!N14)+AJ14-R14-T14</f>
        <v>37139406.361277714</v>
      </c>
      <c r="O14" s="17">
        <f ca="1">(Assumptions!$B$16 / 252)*F13</f>
        <v>3190.6997283501496</v>
      </c>
      <c r="P14" s="17">
        <f t="shared" ca="1" si="4"/>
        <v>31821.382930078697</v>
      </c>
      <c r="Q14" s="16">
        <f t="shared" si="5"/>
        <v>0</v>
      </c>
      <c r="R14" s="17">
        <f t="shared" si="6"/>
        <v>0</v>
      </c>
      <c r="S14" s="19">
        <f t="shared" si="7"/>
        <v>0</v>
      </c>
      <c r="T14" s="20">
        <f ca="1">IF(AND(S14=1,F13&gt;D13),[1]Assumptions!$B$19*(F13-D13),0)</f>
        <v>0</v>
      </c>
      <c r="U14" s="21">
        <f ca="1">OFFSET(Assumptions!$B$6,U$1-1,0)*$E14</f>
        <v>8040585.73747278</v>
      </c>
      <c r="V14" s="21">
        <f ca="1">OFFSET(Assumptions!$B$6,V$1-1,0)*$E14</f>
        <v>10050732.171840975</v>
      </c>
      <c r="W14" s="21">
        <f ca="1">OFFSET(Assumptions!$B$6,W$1-1,0)*$E14</f>
        <v>5025366.0859204875</v>
      </c>
      <c r="X14" s="21">
        <f ca="1">OFFSET(Assumptions!$B$6,X$1-1,0)*$E14</f>
        <v>0</v>
      </c>
      <c r="Y14" s="21">
        <f ca="1">OFFSET(Assumptions!$B$6,Y$1-1,0)*$E14</f>
        <v>0</v>
      </c>
      <c r="Z14" s="21">
        <f ca="1">OFFSET(Assumptions!$B$6,Z$1-1,0)*$E14</f>
        <v>20101464.34368195</v>
      </c>
      <c r="AA14" s="21">
        <f ca="1">OFFSET(Assumptions!$B$6,AA$1-1,0)*$E14</f>
        <v>20101464.34368195</v>
      </c>
      <c r="AB14" s="21">
        <f ca="1">OFFSET(Assumptions!$B$6,AB$1-1,0)*$E14</f>
        <v>37187709.035811603</v>
      </c>
      <c r="AC14" s="24">
        <f t="shared" si="11"/>
        <v>0</v>
      </c>
      <c r="AD14" s="24">
        <f t="shared" si="8"/>
        <v>0</v>
      </c>
      <c r="AE14" s="24">
        <f t="shared" si="8"/>
        <v>0</v>
      </c>
      <c r="AF14" s="24">
        <f t="shared" si="8"/>
        <v>0</v>
      </c>
      <c r="AG14" s="24">
        <f t="shared" si="8"/>
        <v>0</v>
      </c>
      <c r="AH14" s="24">
        <f t="shared" si="8"/>
        <v>0</v>
      </c>
      <c r="AI14" s="24">
        <f t="shared" si="8"/>
        <v>0</v>
      </c>
      <c r="AJ14" s="24">
        <f t="shared" si="9"/>
        <v>0</v>
      </c>
      <c r="AK14" s="26">
        <f t="shared" ca="1" si="10"/>
        <v>-3.1381987865930494E-4</v>
      </c>
      <c r="AL14" s="34">
        <f t="shared" ca="1" si="12"/>
        <v>4.7550033547962833E-3</v>
      </c>
    </row>
    <row r="15" spans="1:38" x14ac:dyDescent="0.25">
      <c r="A15" s="4">
        <f t="shared" si="0"/>
        <v>3</v>
      </c>
      <c r="B15" s="4">
        <f t="shared" si="1"/>
        <v>2012</v>
      </c>
      <c r="C15" s="9">
        <v>40983</v>
      </c>
      <c r="D15" s="12">
        <f ca="1">(1+Returns!E15)*D14</f>
        <v>100413108.58255051</v>
      </c>
      <c r="E15" s="12">
        <f t="shared" ca="1" si="2"/>
        <v>100627118.02254909</v>
      </c>
      <c r="F15" s="12">
        <f t="shared" ca="1" si="3"/>
        <v>100592106.94119567</v>
      </c>
      <c r="G15" s="14">
        <f ca="1">G14*(1+Returns!G15)+AC15</f>
        <v>8234205.8666109117</v>
      </c>
      <c r="H15" s="14">
        <f ca="1">H14*(1+Returns!H15)+AD15</f>
        <v>10043281.556962276</v>
      </c>
      <c r="I15" s="14">
        <f ca="1">I14*(1+Returns!I15)+AE15</f>
        <v>5022621.904514255</v>
      </c>
      <c r="J15" s="14">
        <f ca="1">J14*(1+Returns!J15)+AF15</f>
        <v>0</v>
      </c>
      <c r="K15" s="14">
        <f ca="1">K14*(1+Returns!K15)+AG15</f>
        <v>0</v>
      </c>
      <c r="L15" s="14">
        <f ca="1">L14*(1+Returns!L15)+AH15</f>
        <v>20086169.736833923</v>
      </c>
      <c r="M15" s="14">
        <f ca="1">M14*(1+Returns!M15)+AI15</f>
        <v>20088134.934459437</v>
      </c>
      <c r="N15" s="14">
        <f ca="1">N14*(1+Returns!N15)+AJ15-R15-T15</f>
        <v>37152704.023168288</v>
      </c>
      <c r="O15" s="17">
        <f ca="1">(Assumptions!$B$16 / 252)*F14</f>
        <v>3189.6984233485605</v>
      </c>
      <c r="P15" s="17">
        <f t="shared" ca="1" si="4"/>
        <v>35011.08135342726</v>
      </c>
      <c r="Q15" s="16">
        <f t="shared" si="5"/>
        <v>0</v>
      </c>
      <c r="R15" s="17">
        <f t="shared" si="6"/>
        <v>0</v>
      </c>
      <c r="S15" s="19">
        <f t="shared" si="7"/>
        <v>0</v>
      </c>
      <c r="T15" s="20">
        <f ca="1">IF(AND(S15=1,F14&gt;D14),[1]Assumptions!$B$19*(F14-D14),0)</f>
        <v>0</v>
      </c>
      <c r="U15" s="21">
        <f ca="1">OFFSET(Assumptions!$B$6,U$1-1,0)*$E15</f>
        <v>8050169.4418039275</v>
      </c>
      <c r="V15" s="21">
        <f ca="1">OFFSET(Assumptions!$B$6,V$1-1,0)*$E15</f>
        <v>10062711.80225491</v>
      </c>
      <c r="W15" s="21">
        <f ca="1">OFFSET(Assumptions!$B$6,W$1-1,0)*$E15</f>
        <v>5031355.9011274548</v>
      </c>
      <c r="X15" s="21">
        <f ca="1">OFFSET(Assumptions!$B$6,X$1-1,0)*$E15</f>
        <v>0</v>
      </c>
      <c r="Y15" s="21">
        <f ca="1">OFFSET(Assumptions!$B$6,Y$1-1,0)*$E15</f>
        <v>0</v>
      </c>
      <c r="Z15" s="21">
        <f ca="1">OFFSET(Assumptions!$B$6,Z$1-1,0)*$E15</f>
        <v>20125423.604509819</v>
      </c>
      <c r="AA15" s="21">
        <f ca="1">OFFSET(Assumptions!$B$6,AA$1-1,0)*$E15</f>
        <v>20125423.604509819</v>
      </c>
      <c r="AB15" s="21">
        <f ca="1">OFFSET(Assumptions!$B$6,AB$1-1,0)*$E15</f>
        <v>37232033.668343164</v>
      </c>
      <c r="AC15" s="24">
        <f t="shared" si="11"/>
        <v>0</v>
      </c>
      <c r="AD15" s="24">
        <f t="shared" si="8"/>
        <v>0</v>
      </c>
      <c r="AE15" s="24">
        <f t="shared" si="8"/>
        <v>0</v>
      </c>
      <c r="AF15" s="24">
        <f t="shared" si="8"/>
        <v>0</v>
      </c>
      <c r="AG15" s="24">
        <f t="shared" si="8"/>
        <v>0</v>
      </c>
      <c r="AH15" s="24">
        <f t="shared" si="8"/>
        <v>0</v>
      </c>
      <c r="AI15" s="24">
        <f t="shared" si="8"/>
        <v>0</v>
      </c>
      <c r="AJ15" s="24">
        <f t="shared" si="9"/>
        <v>0</v>
      </c>
      <c r="AK15" s="26">
        <f t="shared" ca="1" si="10"/>
        <v>1.1605476491947098E-3</v>
      </c>
      <c r="AL15" s="34">
        <f t="shared" ca="1" si="12"/>
        <v>5.9210694119562479E-3</v>
      </c>
    </row>
    <row r="16" spans="1:38" x14ac:dyDescent="0.25">
      <c r="A16" s="4">
        <f t="shared" si="0"/>
        <v>3</v>
      </c>
      <c r="B16" s="4">
        <f t="shared" si="1"/>
        <v>2012</v>
      </c>
      <c r="C16" s="9">
        <v>40984</v>
      </c>
      <c r="D16" s="12">
        <f ca="1">(1+Returns!E16)*D15</f>
        <v>100449095.63653541</v>
      </c>
      <c r="E16" s="12">
        <f t="shared" ca="1" si="2"/>
        <v>100391479.60367885</v>
      </c>
      <c r="F16" s="12">
        <f t="shared" ca="1" si="3"/>
        <v>100353275.12210508</v>
      </c>
      <c r="G16" s="14">
        <f ca="1">G15*(1+Returns!G16)+AC16</f>
        <v>7964334.6095246021</v>
      </c>
      <c r="H16" s="14">
        <f ca="1">H15*(1+Returns!H16)+AD16</f>
        <v>10047052.714723067</v>
      </c>
      <c r="I16" s="14">
        <f ca="1">I15*(1+Returns!I16)+AE16</f>
        <v>5024593.3746696264</v>
      </c>
      <c r="J16" s="14">
        <f ca="1">J15*(1+Returns!J16)+AF16</f>
        <v>0</v>
      </c>
      <c r="K16" s="14">
        <f ca="1">K15*(1+Returns!K16)+AG16</f>
        <v>0</v>
      </c>
      <c r="L16" s="14">
        <f ca="1">L15*(1+Returns!L16)+AH16</f>
        <v>20093677.622346394</v>
      </c>
      <c r="M16" s="14">
        <f ca="1">M15*(1+Returns!M16)+AI16</f>
        <v>20095814.836165175</v>
      </c>
      <c r="N16" s="14">
        <f ca="1">N15*(1+Returns!N16)+AJ16-R16-T16</f>
        <v>37166006.446249984</v>
      </c>
      <c r="O16" s="17">
        <f ca="1">(Assumptions!$B$16 / 252)*F15</f>
        <v>3193.4002203554178</v>
      </c>
      <c r="P16" s="17">
        <f t="shared" ca="1" si="4"/>
        <v>38204.481573782679</v>
      </c>
      <c r="Q16" s="16">
        <f t="shared" si="5"/>
        <v>0</v>
      </c>
      <c r="R16" s="17">
        <f t="shared" si="6"/>
        <v>0</v>
      </c>
      <c r="S16" s="19">
        <f t="shared" si="7"/>
        <v>0</v>
      </c>
      <c r="T16" s="20">
        <f ca="1">IF(AND(S16=1,F15&gt;D15),[1]Assumptions!$B$19*(F15-D15),0)</f>
        <v>0</v>
      </c>
      <c r="U16" s="21">
        <f ca="1">OFFSET(Assumptions!$B$6,U$1-1,0)*$E16</f>
        <v>8031318.368294308</v>
      </c>
      <c r="V16" s="21">
        <f ca="1">OFFSET(Assumptions!$B$6,V$1-1,0)*$E16</f>
        <v>10039147.960367886</v>
      </c>
      <c r="W16" s="21">
        <f ca="1">OFFSET(Assumptions!$B$6,W$1-1,0)*$E16</f>
        <v>5019573.9801839432</v>
      </c>
      <c r="X16" s="21">
        <f ca="1">OFFSET(Assumptions!$B$6,X$1-1,0)*$E16</f>
        <v>0</v>
      </c>
      <c r="Y16" s="21">
        <f ca="1">OFFSET(Assumptions!$B$6,Y$1-1,0)*$E16</f>
        <v>0</v>
      </c>
      <c r="Z16" s="21">
        <f ca="1">OFFSET(Assumptions!$B$6,Z$1-1,0)*$E16</f>
        <v>20078295.920735773</v>
      </c>
      <c r="AA16" s="21">
        <f ca="1">OFFSET(Assumptions!$B$6,AA$1-1,0)*$E16</f>
        <v>20078295.920735773</v>
      </c>
      <c r="AB16" s="21">
        <f ca="1">OFFSET(Assumptions!$B$6,AB$1-1,0)*$E16</f>
        <v>37144847.453361176</v>
      </c>
      <c r="AC16" s="24">
        <f t="shared" si="11"/>
        <v>0</v>
      </c>
      <c r="AD16" s="24">
        <f t="shared" si="8"/>
        <v>0</v>
      </c>
      <c r="AE16" s="24">
        <f t="shared" si="8"/>
        <v>0</v>
      </c>
      <c r="AF16" s="24">
        <f t="shared" si="8"/>
        <v>0</v>
      </c>
      <c r="AG16" s="24">
        <f t="shared" si="8"/>
        <v>0</v>
      </c>
      <c r="AH16" s="24">
        <f t="shared" si="8"/>
        <v>0</v>
      </c>
      <c r="AI16" s="24">
        <f t="shared" si="8"/>
        <v>0</v>
      </c>
      <c r="AJ16" s="24">
        <f t="shared" si="9"/>
        <v>0</v>
      </c>
      <c r="AK16" s="26">
        <f t="shared" ca="1" si="10"/>
        <v>-2.3742600324516694E-3</v>
      </c>
      <c r="AL16" s="34">
        <f t="shared" ca="1" si="12"/>
        <v>3.5327512210503453E-3</v>
      </c>
    </row>
    <row r="17" spans="1:38" x14ac:dyDescent="0.25">
      <c r="A17" s="4">
        <f t="shared" si="0"/>
        <v>3</v>
      </c>
      <c r="B17" s="4">
        <f t="shared" si="1"/>
        <v>2012</v>
      </c>
      <c r="C17" s="9">
        <v>40987</v>
      </c>
      <c r="D17" s="12">
        <f ca="1">(1+Returns!E17)*D16</f>
        <v>100485241.23910926</v>
      </c>
      <c r="E17" s="12">
        <f t="shared" ca="1" si="2"/>
        <v>100428792.55332153</v>
      </c>
      <c r="F17" s="12">
        <f t="shared" ca="1" si="3"/>
        <v>100387402.2534899</v>
      </c>
      <c r="G17" s="14">
        <f ca="1">G16*(1+Returns!G17)+AC17</f>
        <v>7967263.6864330769</v>
      </c>
      <c r="H17" s="14">
        <f ca="1">H16*(1+Returns!H17)+AD17</f>
        <v>10050840.519537581</v>
      </c>
      <c r="I17" s="14">
        <f ca="1">I16*(1+Returns!I17)+AE17</f>
        <v>5026573.5644258903</v>
      </c>
      <c r="J17" s="14">
        <f ca="1">J16*(1+Returns!J17)+AF17</f>
        <v>0</v>
      </c>
      <c r="K17" s="14">
        <f ca="1">K16*(1+Returns!K17)+AG17</f>
        <v>0</v>
      </c>
      <c r="L17" s="14">
        <f ca="1">L16*(1+Returns!L17)+AH17</f>
        <v>20101218.643531553</v>
      </c>
      <c r="M17" s="14">
        <f ca="1">M16*(1+Returns!M17)+AI17</f>
        <v>20103528.665708017</v>
      </c>
      <c r="N17" s="14">
        <f ca="1">N16*(1+Returns!N17)+AJ17-R17-T17</f>
        <v>37179367.473685399</v>
      </c>
      <c r="O17" s="17">
        <f ca="1">(Assumptions!$B$16 / 252)*F16</f>
        <v>3185.8182578446053</v>
      </c>
      <c r="P17" s="17">
        <f t="shared" ca="1" si="4"/>
        <v>41390.299831627286</v>
      </c>
      <c r="Q17" s="16">
        <f t="shared" si="5"/>
        <v>0</v>
      </c>
      <c r="R17" s="17">
        <f t="shared" si="6"/>
        <v>0</v>
      </c>
      <c r="S17" s="19">
        <f t="shared" si="7"/>
        <v>0</v>
      </c>
      <c r="T17" s="20">
        <f ca="1">IF(AND(S17=1,F16&gt;D16),[1]Assumptions!$B$19*(F16-D16),0)</f>
        <v>0</v>
      </c>
      <c r="U17" s="21">
        <f ca="1">OFFSET(Assumptions!$B$6,U$1-1,0)*$E17</f>
        <v>8034303.4042657223</v>
      </c>
      <c r="V17" s="21">
        <f ca="1">OFFSET(Assumptions!$B$6,V$1-1,0)*$E17</f>
        <v>10042879.255332153</v>
      </c>
      <c r="W17" s="21">
        <f ca="1">OFFSET(Assumptions!$B$6,W$1-1,0)*$E17</f>
        <v>5021439.6276660766</v>
      </c>
      <c r="X17" s="21">
        <f ca="1">OFFSET(Assumptions!$B$6,X$1-1,0)*$E17</f>
        <v>0</v>
      </c>
      <c r="Y17" s="21">
        <f ca="1">OFFSET(Assumptions!$B$6,Y$1-1,0)*$E17</f>
        <v>0</v>
      </c>
      <c r="Z17" s="21">
        <f ca="1">OFFSET(Assumptions!$B$6,Z$1-1,0)*$E17</f>
        <v>20085758.510664307</v>
      </c>
      <c r="AA17" s="21">
        <f ca="1">OFFSET(Assumptions!$B$6,AA$1-1,0)*$E17</f>
        <v>20085758.510664307</v>
      </c>
      <c r="AB17" s="21">
        <f ca="1">OFFSET(Assumptions!$B$6,AB$1-1,0)*$E17</f>
        <v>37158653.244728968</v>
      </c>
      <c r="AC17" s="24">
        <f t="shared" si="11"/>
        <v>0</v>
      </c>
      <c r="AD17" s="24">
        <f t="shared" si="8"/>
        <v>0</v>
      </c>
      <c r="AE17" s="24">
        <f t="shared" si="8"/>
        <v>0</v>
      </c>
      <c r="AF17" s="24">
        <f t="shared" si="8"/>
        <v>0</v>
      </c>
      <c r="AG17" s="24">
        <f t="shared" si="8"/>
        <v>0</v>
      </c>
      <c r="AH17" s="24">
        <f t="shared" si="8"/>
        <v>0</v>
      </c>
      <c r="AI17" s="24">
        <f t="shared" si="8"/>
        <v>0</v>
      </c>
      <c r="AJ17" s="24">
        <f t="shared" si="9"/>
        <v>0</v>
      </c>
      <c r="AK17" s="26">
        <f t="shared" ca="1" si="10"/>
        <v>3.4006993138291364E-4</v>
      </c>
      <c r="AL17" s="34">
        <f t="shared" ca="1" si="12"/>
        <v>3.8740225348985469E-3</v>
      </c>
    </row>
    <row r="18" spans="1:38" x14ac:dyDescent="0.25">
      <c r="A18" s="4">
        <f t="shared" si="0"/>
        <v>3</v>
      </c>
      <c r="B18" s="4">
        <f t="shared" si="1"/>
        <v>2012</v>
      </c>
      <c r="C18" s="9">
        <v>40988</v>
      </c>
      <c r="D18" s="12">
        <f ca="1">(1+Returns!E18)*D17</f>
        <v>100521363.67362989</v>
      </c>
      <c r="E18" s="12">
        <f t="shared" ca="1" si="2"/>
        <v>100440453.73492205</v>
      </c>
      <c r="F18" s="12">
        <f t="shared" ca="1" si="3"/>
        <v>100395876.53343159</v>
      </c>
      <c r="G18" s="14">
        <f ca="1">G17*(1+Returns!G18)+AC18</f>
        <v>7944562.5515246373</v>
      </c>
      <c r="H18" s="14">
        <f ca="1">H17*(1+Returns!H18)+AD18</f>
        <v>10054625.969482761</v>
      </c>
      <c r="I18" s="14">
        <f ca="1">I17*(1+Returns!I18)+AE18</f>
        <v>5028552.5610797526</v>
      </c>
      <c r="J18" s="14">
        <f ca="1">J17*(1+Returns!J18)+AF18</f>
        <v>0</v>
      </c>
      <c r="K18" s="14">
        <f ca="1">K17*(1+Returns!K18)+AG18</f>
        <v>0</v>
      </c>
      <c r="L18" s="14">
        <f ca="1">L17*(1+Returns!L18)+AH18</f>
        <v>20108754.961982477</v>
      </c>
      <c r="M18" s="14">
        <f ca="1">M17*(1+Returns!M18)+AI18</f>
        <v>20111237.758838464</v>
      </c>
      <c r="N18" s="14">
        <f ca="1">N17*(1+Returns!N18)+AJ18-R18-T18</f>
        <v>37192719.932013966</v>
      </c>
      <c r="O18" s="17">
        <f ca="1">(Assumptions!$B$16 / 252)*F17</f>
        <v>3186.901658840949</v>
      </c>
      <c r="P18" s="17">
        <f t="shared" ca="1" si="4"/>
        <v>44577.201490468236</v>
      </c>
      <c r="Q18" s="16">
        <f t="shared" si="5"/>
        <v>0</v>
      </c>
      <c r="R18" s="17">
        <f t="shared" si="6"/>
        <v>0</v>
      </c>
      <c r="S18" s="19">
        <f t="shared" si="7"/>
        <v>0</v>
      </c>
      <c r="T18" s="20">
        <f ca="1">IF(AND(S18=1,F17&gt;D17),[1]Assumptions!$B$19*(F17-D17),0)</f>
        <v>0</v>
      </c>
      <c r="U18" s="21">
        <f ca="1">OFFSET(Assumptions!$B$6,U$1-1,0)*$E18</f>
        <v>8035236.2987937639</v>
      </c>
      <c r="V18" s="21">
        <f ca="1">OFFSET(Assumptions!$B$6,V$1-1,0)*$E18</f>
        <v>10044045.373492206</v>
      </c>
      <c r="W18" s="21">
        <f ca="1">OFFSET(Assumptions!$B$6,W$1-1,0)*$E18</f>
        <v>5022022.6867461028</v>
      </c>
      <c r="X18" s="21">
        <f ca="1">OFFSET(Assumptions!$B$6,X$1-1,0)*$E18</f>
        <v>0</v>
      </c>
      <c r="Y18" s="21">
        <f ca="1">OFFSET(Assumptions!$B$6,Y$1-1,0)*$E18</f>
        <v>0</v>
      </c>
      <c r="Z18" s="21">
        <f ca="1">OFFSET(Assumptions!$B$6,Z$1-1,0)*$E18</f>
        <v>20088090.746984411</v>
      </c>
      <c r="AA18" s="21">
        <f ca="1">OFFSET(Assumptions!$B$6,AA$1-1,0)*$E18</f>
        <v>20088090.746984411</v>
      </c>
      <c r="AB18" s="21">
        <f ca="1">OFFSET(Assumptions!$B$6,AB$1-1,0)*$E18</f>
        <v>37162967.881921157</v>
      </c>
      <c r="AC18" s="24">
        <f t="shared" si="11"/>
        <v>0</v>
      </c>
      <c r="AD18" s="24">
        <f t="shared" si="8"/>
        <v>0</v>
      </c>
      <c r="AE18" s="24">
        <f t="shared" si="8"/>
        <v>0</v>
      </c>
      <c r="AF18" s="24">
        <f t="shared" si="8"/>
        <v>0</v>
      </c>
      <c r="AG18" s="24">
        <f t="shared" si="8"/>
        <v>0</v>
      </c>
      <c r="AH18" s="24">
        <f t="shared" si="8"/>
        <v>0</v>
      </c>
      <c r="AI18" s="24">
        <f t="shared" si="8"/>
        <v>0</v>
      </c>
      <c r="AJ18" s="24">
        <f t="shared" si="9"/>
        <v>0</v>
      </c>
      <c r="AK18" s="26">
        <f t="shared" ca="1" si="10"/>
        <v>8.4415770818413449E-5</v>
      </c>
      <c r="AL18" s="34">
        <f t="shared" ca="1" si="12"/>
        <v>3.9587653343153839E-3</v>
      </c>
    </row>
    <row r="19" spans="1:38" x14ac:dyDescent="0.25">
      <c r="A19" s="4">
        <f t="shared" si="0"/>
        <v>3</v>
      </c>
      <c r="B19" s="4">
        <f t="shared" si="1"/>
        <v>2012</v>
      </c>
      <c r="C19" s="9">
        <v>40989</v>
      </c>
      <c r="D19" s="12">
        <f ca="1">(1+Returns!E19)*D18</f>
        <v>100557499.09344329</v>
      </c>
      <c r="E19" s="12">
        <f t="shared" ca="1" si="2"/>
        <v>100565274.5867641</v>
      </c>
      <c r="F19" s="12">
        <f t="shared" ca="1" si="3"/>
        <v>100517510.21459003</v>
      </c>
      <c r="G19" s="14">
        <f ca="1">G18*(1+Returns!G19)+AC19</f>
        <v>8035008.3049382856</v>
      </c>
      <c r="H19" s="14">
        <f ca="1">H18*(1+Returns!H19)+AD19</f>
        <v>10058412.845142663</v>
      </c>
      <c r="I19" s="14">
        <f ca="1">I18*(1+Returns!I19)+AE19</f>
        <v>5030532.3368782355</v>
      </c>
      <c r="J19" s="14">
        <f ca="1">J18*(1+Returns!J19)+AF19</f>
        <v>0</v>
      </c>
      <c r="K19" s="14">
        <f ca="1">K18*(1+Returns!K19)+AG19</f>
        <v>0</v>
      </c>
      <c r="L19" s="14">
        <f ca="1">L18*(1+Returns!L19)+AH19</f>
        <v>20116294.105938502</v>
      </c>
      <c r="M19" s="14">
        <f ca="1">M18*(1+Returns!M19)+AI19</f>
        <v>20118949.808172166</v>
      </c>
      <c r="N19" s="14">
        <f ca="1">N18*(1+Returns!N19)+AJ19-R19-T19</f>
        <v>37206077.18569424</v>
      </c>
      <c r="O19" s="17">
        <f ca="1">(Assumptions!$B$16 / 252)*F18</f>
        <v>3187.1706836010026</v>
      </c>
      <c r="P19" s="17">
        <f t="shared" ca="1" si="4"/>
        <v>47764.372174069242</v>
      </c>
      <c r="Q19" s="16">
        <f t="shared" si="5"/>
        <v>0</v>
      </c>
      <c r="R19" s="17">
        <f t="shared" si="6"/>
        <v>0</v>
      </c>
      <c r="S19" s="19">
        <f t="shared" si="7"/>
        <v>0</v>
      </c>
      <c r="T19" s="20">
        <f ca="1">IF(AND(S19=1,F18&gt;D18),[1]Assumptions!$B$19*(F18-D18),0)</f>
        <v>0</v>
      </c>
      <c r="U19" s="21">
        <f ca="1">OFFSET(Assumptions!$B$6,U$1-1,0)*$E19</f>
        <v>8045221.9669411276</v>
      </c>
      <c r="V19" s="21">
        <f ca="1">OFFSET(Assumptions!$B$6,V$1-1,0)*$E19</f>
        <v>10056527.458676411</v>
      </c>
      <c r="W19" s="21">
        <f ca="1">OFFSET(Assumptions!$B$6,W$1-1,0)*$E19</f>
        <v>5028263.7293382054</v>
      </c>
      <c r="X19" s="21">
        <f ca="1">OFFSET(Assumptions!$B$6,X$1-1,0)*$E19</f>
        <v>0</v>
      </c>
      <c r="Y19" s="21">
        <f ca="1">OFFSET(Assumptions!$B$6,Y$1-1,0)*$E19</f>
        <v>0</v>
      </c>
      <c r="Z19" s="21">
        <f ca="1">OFFSET(Assumptions!$B$6,Z$1-1,0)*$E19</f>
        <v>20113054.917352822</v>
      </c>
      <c r="AA19" s="21">
        <f ca="1">OFFSET(Assumptions!$B$6,AA$1-1,0)*$E19</f>
        <v>20113054.917352822</v>
      </c>
      <c r="AB19" s="21">
        <f ca="1">OFFSET(Assumptions!$B$6,AB$1-1,0)*$E19</f>
        <v>37209151.597102717</v>
      </c>
      <c r="AC19" s="24">
        <f t="shared" si="11"/>
        <v>0</v>
      </c>
      <c r="AD19" s="24">
        <f t="shared" si="8"/>
        <v>0</v>
      </c>
      <c r="AE19" s="24">
        <f t="shared" si="8"/>
        <v>0</v>
      </c>
      <c r="AF19" s="24">
        <f t="shared" si="8"/>
        <v>0</v>
      </c>
      <c r="AG19" s="24">
        <f t="shared" si="8"/>
        <v>0</v>
      </c>
      <c r="AH19" s="24">
        <f t="shared" si="8"/>
        <v>0</v>
      </c>
      <c r="AI19" s="24">
        <f t="shared" si="8"/>
        <v>0</v>
      </c>
      <c r="AJ19" s="24">
        <f t="shared" si="9"/>
        <v>0</v>
      </c>
      <c r="AK19" s="26">
        <f t="shared" ca="1" si="10"/>
        <v>1.2115406066297574E-3</v>
      </c>
      <c r="AL19" s="34">
        <f t="shared" ca="1" si="12"/>
        <v>5.1751021458998903E-3</v>
      </c>
    </row>
    <row r="20" spans="1:38" x14ac:dyDescent="0.25">
      <c r="A20" s="4">
        <f t="shared" si="0"/>
        <v>3</v>
      </c>
      <c r="B20" s="4">
        <f t="shared" si="1"/>
        <v>2012</v>
      </c>
      <c r="C20" s="9">
        <v>40990</v>
      </c>
      <c r="D20" s="12">
        <f ca="1">(1+Returns!E20)*D19</f>
        <v>100593647.5032174</v>
      </c>
      <c r="E20" s="12">
        <f t="shared" ca="1" si="2"/>
        <v>100631349.83600725</v>
      </c>
      <c r="F20" s="12">
        <f t="shared" ca="1" si="3"/>
        <v>100580394.43176287</v>
      </c>
      <c r="G20" s="14">
        <f ca="1">G19*(1+Returns!G20)+AC20</f>
        <v>8066695.6690747906</v>
      </c>
      <c r="H20" s="14">
        <f ca="1">H19*(1+Returns!H20)+AD20</f>
        <v>10062201.147054251</v>
      </c>
      <c r="I20" s="14">
        <f ca="1">I19*(1+Returns!I20)+AE20</f>
        <v>5032512.8921280941</v>
      </c>
      <c r="J20" s="14">
        <f ca="1">J19*(1+Returns!J20)+AF20</f>
        <v>0</v>
      </c>
      <c r="K20" s="14">
        <f ca="1">K19*(1+Returns!K20)+AG20</f>
        <v>0</v>
      </c>
      <c r="L20" s="14">
        <f ca="1">L19*(1+Returns!L20)+AH20</f>
        <v>20123836.076458961</v>
      </c>
      <c r="M20" s="14">
        <f ca="1">M19*(1+Returns!M20)+AI20</f>
        <v>20126664.814842738</v>
      </c>
      <c r="N20" s="14">
        <f ca="1">N19*(1+Returns!N20)+AJ20-R20-T20</f>
        <v>37219439.236448415</v>
      </c>
      <c r="O20" s="17">
        <f ca="1">(Assumptions!$B$16 / 252)*F19</f>
        <v>3191.0320703044454</v>
      </c>
      <c r="P20" s="17">
        <f t="shared" ca="1" si="4"/>
        <v>50955.404244373683</v>
      </c>
      <c r="Q20" s="16">
        <f t="shared" si="5"/>
        <v>0</v>
      </c>
      <c r="R20" s="17">
        <f t="shared" si="6"/>
        <v>0</v>
      </c>
      <c r="S20" s="19">
        <f t="shared" si="7"/>
        <v>0</v>
      </c>
      <c r="T20" s="20">
        <f ca="1">IF(AND(S20=1,F19&gt;D19),[1]Assumptions!$B$19*(F19-D19),0)</f>
        <v>0</v>
      </c>
      <c r="U20" s="21">
        <f ca="1">OFFSET(Assumptions!$B$6,U$1-1,0)*$E20</f>
        <v>8050507.98688058</v>
      </c>
      <c r="V20" s="21">
        <f ca="1">OFFSET(Assumptions!$B$6,V$1-1,0)*$E20</f>
        <v>10063134.983600726</v>
      </c>
      <c r="W20" s="21">
        <f ca="1">OFFSET(Assumptions!$B$6,W$1-1,0)*$E20</f>
        <v>5031567.4918003632</v>
      </c>
      <c r="X20" s="21">
        <f ca="1">OFFSET(Assumptions!$B$6,X$1-1,0)*$E20</f>
        <v>0</v>
      </c>
      <c r="Y20" s="21">
        <f ca="1">OFFSET(Assumptions!$B$6,Y$1-1,0)*$E20</f>
        <v>0</v>
      </c>
      <c r="Z20" s="21">
        <f ca="1">OFFSET(Assumptions!$B$6,Z$1-1,0)*$E20</f>
        <v>20126269.967201453</v>
      </c>
      <c r="AA20" s="21">
        <f ca="1">OFFSET(Assumptions!$B$6,AA$1-1,0)*$E20</f>
        <v>20126269.967201453</v>
      </c>
      <c r="AB20" s="21">
        <f ca="1">OFFSET(Assumptions!$B$6,AB$1-1,0)*$E20</f>
        <v>37233599.43932268</v>
      </c>
      <c r="AC20" s="24">
        <f t="shared" si="11"/>
        <v>0</v>
      </c>
      <c r="AD20" s="24">
        <f t="shared" si="8"/>
        <v>0</v>
      </c>
      <c r="AE20" s="24">
        <f t="shared" si="8"/>
        <v>0</v>
      </c>
      <c r="AF20" s="24">
        <f t="shared" si="8"/>
        <v>0</v>
      </c>
      <c r="AG20" s="24">
        <f t="shared" si="8"/>
        <v>0</v>
      </c>
      <c r="AH20" s="24">
        <f t="shared" si="8"/>
        <v>0</v>
      </c>
      <c r="AI20" s="24">
        <f t="shared" si="8"/>
        <v>0</v>
      </c>
      <c r="AJ20" s="24">
        <f t="shared" si="9"/>
        <v>0</v>
      </c>
      <c r="AK20" s="26">
        <f t="shared" ca="1" si="10"/>
        <v>6.2560460399985196E-4</v>
      </c>
      <c r="AL20" s="34">
        <f t="shared" ca="1" si="12"/>
        <v>5.8039443176283179E-3</v>
      </c>
    </row>
    <row r="21" spans="1:38" x14ac:dyDescent="0.25">
      <c r="A21" s="4">
        <f t="shared" si="0"/>
        <v>3</v>
      </c>
      <c r="B21" s="4">
        <f t="shared" si="1"/>
        <v>2012</v>
      </c>
      <c r="C21" s="9">
        <v>40991</v>
      </c>
      <c r="D21" s="12">
        <f ca="1">(1+Returns!E21)*D20</f>
        <v>100629808.90762185</v>
      </c>
      <c r="E21" s="12">
        <f t="shared" ca="1" si="2"/>
        <v>100687932.35452881</v>
      </c>
      <c r="F21" s="12">
        <f t="shared" ca="1" si="3"/>
        <v>100633783.92188978</v>
      </c>
      <c r="G21" s="14">
        <f ca="1">G20*(1+Returns!G21)+AC21</f>
        <v>8088877.5110508036</v>
      </c>
      <c r="H21" s="14">
        <f ca="1">H20*(1+Returns!H21)+AD21</f>
        <v>10065990.875754699</v>
      </c>
      <c r="I21" s="14">
        <f ca="1">I20*(1+Returns!I21)+AE21</f>
        <v>5034494.227136204</v>
      </c>
      <c r="J21" s="14">
        <f ca="1">J20*(1+Returns!J21)+AF21</f>
        <v>0</v>
      </c>
      <c r="K21" s="14">
        <f ca="1">K20*(1+Returns!K21)+AG21</f>
        <v>0</v>
      </c>
      <c r="L21" s="14">
        <f ca="1">L20*(1+Returns!L21)+AH21</f>
        <v>20131380.874603584</v>
      </c>
      <c r="M21" s="14">
        <f ca="1">M20*(1+Returns!M21)+AI21</f>
        <v>20134382.779984232</v>
      </c>
      <c r="N21" s="14">
        <f ca="1">N20*(1+Returns!N21)+AJ21-R21-T21</f>
        <v>37232806.085999288</v>
      </c>
      <c r="O21" s="17">
        <f ca="1">(Assumptions!$B$16 / 252)*F20</f>
        <v>3193.0283946591389</v>
      </c>
      <c r="P21" s="17">
        <f t="shared" ca="1" si="4"/>
        <v>54148.432639032821</v>
      </c>
      <c r="Q21" s="16">
        <f t="shared" si="5"/>
        <v>0</v>
      </c>
      <c r="R21" s="17">
        <f t="shared" si="6"/>
        <v>0</v>
      </c>
      <c r="S21" s="19">
        <f t="shared" si="7"/>
        <v>0</v>
      </c>
      <c r="T21" s="20">
        <f ca="1">IF(AND(S21=1,F20&gt;D20),[1]Assumptions!$B$19*(F20-D20),0)</f>
        <v>0</v>
      </c>
      <c r="U21" s="21">
        <f ca="1">OFFSET(Assumptions!$B$6,U$1-1,0)*$E21</f>
        <v>8055034.5883623054</v>
      </c>
      <c r="V21" s="21">
        <f ca="1">OFFSET(Assumptions!$B$6,V$1-1,0)*$E21</f>
        <v>10068793.235452883</v>
      </c>
      <c r="W21" s="21">
        <f ca="1">OFFSET(Assumptions!$B$6,W$1-1,0)*$E21</f>
        <v>5034396.6177264415</v>
      </c>
      <c r="X21" s="21">
        <f ca="1">OFFSET(Assumptions!$B$6,X$1-1,0)*$E21</f>
        <v>0</v>
      </c>
      <c r="Y21" s="21">
        <f ca="1">OFFSET(Assumptions!$B$6,Y$1-1,0)*$E21</f>
        <v>0</v>
      </c>
      <c r="Z21" s="21">
        <f ca="1">OFFSET(Assumptions!$B$6,Z$1-1,0)*$E21</f>
        <v>20137586.470905766</v>
      </c>
      <c r="AA21" s="21">
        <f ca="1">OFFSET(Assumptions!$B$6,AA$1-1,0)*$E21</f>
        <v>20137586.470905766</v>
      </c>
      <c r="AB21" s="21">
        <f ca="1">OFFSET(Assumptions!$B$6,AB$1-1,0)*$E21</f>
        <v>37254534.971175663</v>
      </c>
      <c r="AC21" s="24">
        <f t="shared" si="11"/>
        <v>0</v>
      </c>
      <c r="AD21" s="24">
        <f t="shared" ref="AD21:AI84" si="13">IF($Q21=1,V20-H20,0)</f>
        <v>0</v>
      </c>
      <c r="AE21" s="24">
        <f t="shared" si="13"/>
        <v>0</v>
      </c>
      <c r="AF21" s="24">
        <f t="shared" si="13"/>
        <v>0</v>
      </c>
      <c r="AG21" s="24">
        <f t="shared" si="13"/>
        <v>0</v>
      </c>
      <c r="AH21" s="24">
        <f t="shared" si="13"/>
        <v>0</v>
      </c>
      <c r="AI21" s="24">
        <f t="shared" si="13"/>
        <v>0</v>
      </c>
      <c r="AJ21" s="24">
        <f t="shared" si="9"/>
        <v>0</v>
      </c>
      <c r="AK21" s="26">
        <f t="shared" ca="1" si="10"/>
        <v>5.3081408587174472E-4</v>
      </c>
      <c r="AL21" s="34">
        <f t="shared" ca="1" si="12"/>
        <v>6.337839218897523E-3</v>
      </c>
    </row>
    <row r="22" spans="1:38" x14ac:dyDescent="0.25">
      <c r="A22" s="4">
        <f t="shared" si="0"/>
        <v>3</v>
      </c>
      <c r="B22" s="4">
        <f t="shared" si="1"/>
        <v>2012</v>
      </c>
      <c r="C22" s="9">
        <v>40994</v>
      </c>
      <c r="D22" s="12">
        <f ca="1">(1+Returns!E22)*D21</f>
        <v>100666129.22455087</v>
      </c>
      <c r="E22" s="12">
        <f t="shared" ca="1" si="2"/>
        <v>100678301.68832871</v>
      </c>
      <c r="F22" s="12">
        <f t="shared" ca="1" si="3"/>
        <v>100620958.53239058</v>
      </c>
      <c r="G22" s="14">
        <f ca="1">G21*(1+Returns!G22)+AC22</f>
        <v>8044694.7765128799</v>
      </c>
      <c r="H22" s="14">
        <f ca="1">H21*(1+Returns!H22)+AD22</f>
        <v>10069797.291320723</v>
      </c>
      <c r="I22" s="14">
        <f ca="1">I21*(1+Returns!I22)+AE22</f>
        <v>5036484.3034324665</v>
      </c>
      <c r="J22" s="14">
        <f ca="1">J21*(1+Returns!J22)+AF22</f>
        <v>0</v>
      </c>
      <c r="K22" s="14">
        <f ca="1">K21*(1+Returns!K22)+AG22</f>
        <v>0</v>
      </c>
      <c r="L22" s="14">
        <f ca="1">L21*(1+Returns!L22)+AH22</f>
        <v>20138958.887347922</v>
      </c>
      <c r="M22" s="14">
        <f ca="1">M21*(1+Returns!M22)+AI22</f>
        <v>20142134.755402137</v>
      </c>
      <c r="N22" s="14">
        <f ca="1">N21*(1+Returns!N22)+AJ22-R22-T22</f>
        <v>37246231.674312584</v>
      </c>
      <c r="O22" s="17">
        <f ca="1">(Assumptions!$B$16 / 252)*F21</f>
        <v>3194.7232991076121</v>
      </c>
      <c r="P22" s="17">
        <f t="shared" ca="1" si="4"/>
        <v>57343.155938140429</v>
      </c>
      <c r="Q22" s="16">
        <f t="shared" si="5"/>
        <v>0</v>
      </c>
      <c r="R22" s="17">
        <f t="shared" si="6"/>
        <v>0</v>
      </c>
      <c r="S22" s="19">
        <f t="shared" si="7"/>
        <v>0</v>
      </c>
      <c r="T22" s="20">
        <f ca="1">IF(AND(S22=1,F21&gt;D21),[1]Assumptions!$B$19*(F21-D21),0)</f>
        <v>0</v>
      </c>
      <c r="U22" s="21">
        <f ca="1">OFFSET(Assumptions!$B$6,U$1-1,0)*$E22</f>
        <v>8054264.1350662969</v>
      </c>
      <c r="V22" s="21">
        <f ca="1">OFFSET(Assumptions!$B$6,V$1-1,0)*$E22</f>
        <v>10067830.168832872</v>
      </c>
      <c r="W22" s="21">
        <f ca="1">OFFSET(Assumptions!$B$6,W$1-1,0)*$E22</f>
        <v>5033915.084416436</v>
      </c>
      <c r="X22" s="21">
        <f ca="1">OFFSET(Assumptions!$B$6,X$1-1,0)*$E22</f>
        <v>0</v>
      </c>
      <c r="Y22" s="21">
        <f ca="1">OFFSET(Assumptions!$B$6,Y$1-1,0)*$E22</f>
        <v>0</v>
      </c>
      <c r="Z22" s="21">
        <f ca="1">OFFSET(Assumptions!$B$6,Z$1-1,0)*$E22</f>
        <v>20135660.337665744</v>
      </c>
      <c r="AA22" s="21">
        <f ca="1">OFFSET(Assumptions!$B$6,AA$1-1,0)*$E22</f>
        <v>20135660.337665744</v>
      </c>
      <c r="AB22" s="21">
        <f ca="1">OFFSET(Assumptions!$B$6,AB$1-1,0)*$E22</f>
        <v>37250971.624681622</v>
      </c>
      <c r="AC22" s="24">
        <f t="shared" si="11"/>
        <v>0</v>
      </c>
      <c r="AD22" s="24">
        <f t="shared" si="13"/>
        <v>0</v>
      </c>
      <c r="AE22" s="24">
        <f t="shared" si="13"/>
        <v>0</v>
      </c>
      <c r="AF22" s="24">
        <f t="shared" si="13"/>
        <v>0</v>
      </c>
      <c r="AG22" s="24">
        <f t="shared" si="13"/>
        <v>0</v>
      </c>
      <c r="AH22" s="24">
        <f t="shared" si="13"/>
        <v>0</v>
      </c>
      <c r="AI22" s="24">
        <f t="shared" si="13"/>
        <v>0</v>
      </c>
      <c r="AJ22" s="24">
        <f t="shared" si="9"/>
        <v>0</v>
      </c>
      <c r="AK22" s="26">
        <f t="shared" ca="1" si="10"/>
        <v>-1.2744616171000978E-4</v>
      </c>
      <c r="AL22" s="34">
        <f t="shared" ca="1" si="12"/>
        <v>6.2095853239054755E-3</v>
      </c>
    </row>
    <row r="23" spans="1:38" x14ac:dyDescent="0.25">
      <c r="A23" s="4">
        <f t="shared" si="0"/>
        <v>3</v>
      </c>
      <c r="B23" s="4">
        <f t="shared" si="1"/>
        <v>2012</v>
      </c>
      <c r="C23" s="9">
        <v>40995</v>
      </c>
      <c r="D23" s="12">
        <f ca="1">(1+Returns!E23)*D22</f>
        <v>100702352.92449103</v>
      </c>
      <c r="E23" s="12">
        <f t="shared" ca="1" si="2"/>
        <v>100656630.81112754</v>
      </c>
      <c r="F23" s="12">
        <f t="shared" ca="1" si="3"/>
        <v>100596093.33904552</v>
      </c>
      <c r="G23" s="14">
        <f ca="1">G22*(1+Returns!G23)+AC23</f>
        <v>7988563.1511012875</v>
      </c>
      <c r="H23" s="14">
        <f ca="1">H22*(1+Returns!H23)+AD23</f>
        <v>10073593.67098989</v>
      </c>
      <c r="I23" s="14">
        <f ca="1">I22*(1+Returns!I23)+AE23</f>
        <v>5038469.1793978568</v>
      </c>
      <c r="J23" s="14">
        <f ca="1">J22*(1+Returns!J23)+AF23</f>
        <v>0</v>
      </c>
      <c r="K23" s="14">
        <f ca="1">K22*(1+Returns!K23)+AG23</f>
        <v>0</v>
      </c>
      <c r="L23" s="14">
        <f ca="1">L22*(1+Returns!L23)+AH23</f>
        <v>20146516.902285296</v>
      </c>
      <c r="M23" s="14">
        <f ca="1">M22*(1+Returns!M23)+AI23</f>
        <v>20149866.364963572</v>
      </c>
      <c r="N23" s="14">
        <f ca="1">N22*(1+Returns!N23)+AJ23-R23-T23</f>
        <v>37259621.542389639</v>
      </c>
      <c r="O23" s="17">
        <f ca="1">(Assumptions!$B$16 / 252)*F22</f>
        <v>3194.3161438854149</v>
      </c>
      <c r="P23" s="17">
        <f t="shared" ca="1" si="4"/>
        <v>60537.472082025844</v>
      </c>
      <c r="Q23" s="16">
        <f t="shared" si="5"/>
        <v>0</v>
      </c>
      <c r="R23" s="17">
        <f t="shared" si="6"/>
        <v>0</v>
      </c>
      <c r="S23" s="19">
        <f t="shared" si="7"/>
        <v>0</v>
      </c>
      <c r="T23" s="20">
        <f ca="1">IF(AND(S23=1,F22&gt;D22),[1]Assumptions!$B$19*(F22-D22),0)</f>
        <v>0</v>
      </c>
      <c r="U23" s="21">
        <f ca="1">OFFSET(Assumptions!$B$6,U$1-1,0)*$E23</f>
        <v>8052530.4648902034</v>
      </c>
      <c r="V23" s="21">
        <f ca="1">OFFSET(Assumptions!$B$6,V$1-1,0)*$E23</f>
        <v>10065663.081112755</v>
      </c>
      <c r="W23" s="21">
        <f ca="1">OFFSET(Assumptions!$B$6,W$1-1,0)*$E23</f>
        <v>5032831.5405563777</v>
      </c>
      <c r="X23" s="21">
        <f ca="1">OFFSET(Assumptions!$B$6,X$1-1,0)*$E23</f>
        <v>0</v>
      </c>
      <c r="Y23" s="21">
        <f ca="1">OFFSET(Assumptions!$B$6,Y$1-1,0)*$E23</f>
        <v>0</v>
      </c>
      <c r="Z23" s="21">
        <f ca="1">OFFSET(Assumptions!$B$6,Z$1-1,0)*$E23</f>
        <v>20131326.162225511</v>
      </c>
      <c r="AA23" s="21">
        <f ca="1">OFFSET(Assumptions!$B$6,AA$1-1,0)*$E23</f>
        <v>20131326.162225511</v>
      </c>
      <c r="AB23" s="21">
        <f ca="1">OFFSET(Assumptions!$B$6,AB$1-1,0)*$E23</f>
        <v>37242953.400117189</v>
      </c>
      <c r="AC23" s="24">
        <f t="shared" si="11"/>
        <v>0</v>
      </c>
      <c r="AD23" s="24">
        <f t="shared" si="13"/>
        <v>0</v>
      </c>
      <c r="AE23" s="24">
        <f t="shared" si="13"/>
        <v>0</v>
      </c>
      <c r="AF23" s="24">
        <f t="shared" si="13"/>
        <v>0</v>
      </c>
      <c r="AG23" s="24">
        <f t="shared" si="13"/>
        <v>0</v>
      </c>
      <c r="AH23" s="24">
        <f t="shared" si="13"/>
        <v>0</v>
      </c>
      <c r="AI23" s="24">
        <f t="shared" si="13"/>
        <v>0</v>
      </c>
      <c r="AJ23" s="24">
        <f t="shared" si="9"/>
        <v>0</v>
      </c>
      <c r="AK23" s="26">
        <f t="shared" ca="1" si="10"/>
        <v>-2.4711743664274088E-4</v>
      </c>
      <c r="AL23" s="34">
        <f t="shared" ca="1" si="12"/>
        <v>5.9609333904548922E-3</v>
      </c>
    </row>
    <row r="24" spans="1:38" x14ac:dyDescent="0.25">
      <c r="A24" s="4">
        <f t="shared" si="0"/>
        <v>3</v>
      </c>
      <c r="B24" s="4">
        <f t="shared" si="1"/>
        <v>2012</v>
      </c>
      <c r="C24" s="9">
        <v>40996</v>
      </c>
      <c r="D24" s="12">
        <f ca="1">(1+Returns!E24)*D23</f>
        <v>100738589.65916738</v>
      </c>
      <c r="E24" s="12">
        <f t="shared" ca="1" si="2"/>
        <v>100635675.218876</v>
      </c>
      <c r="F24" s="12">
        <f t="shared" ca="1" si="3"/>
        <v>100571944.22002131</v>
      </c>
      <c r="G24" s="14">
        <f ca="1">G23*(1+Returns!G24)+AC24</f>
        <v>7933133.9792679762</v>
      </c>
      <c r="H24" s="14">
        <f ca="1">H23*(1+Returns!H24)+AD24</f>
        <v>10077391.48191911</v>
      </c>
      <c r="I24" s="14">
        <f ca="1">I23*(1+Returns!I24)+AE24</f>
        <v>5040454.8376018805</v>
      </c>
      <c r="J24" s="14">
        <f ca="1">J23*(1+Returns!J24)+AF24</f>
        <v>0</v>
      </c>
      <c r="K24" s="14">
        <f ca="1">K23*(1+Returns!K24)+AG24</f>
        <v>0</v>
      </c>
      <c r="L24" s="14">
        <f ca="1">L23*(1+Returns!L24)+AH24</f>
        <v>20154077.753694516</v>
      </c>
      <c r="M24" s="14">
        <f ca="1">M23*(1+Returns!M24)+AI24</f>
        <v>20157600.942322966</v>
      </c>
      <c r="N24" s="14">
        <f ca="1">N23*(1+Returns!N24)+AJ24-R24-T24</f>
        <v>37273016.224069551</v>
      </c>
      <c r="O24" s="17">
        <f ca="1">(Assumptions!$B$16 / 252)*F23</f>
        <v>3193.5267726681118</v>
      </c>
      <c r="P24" s="17">
        <f t="shared" ca="1" si="4"/>
        <v>63730.998854693957</v>
      </c>
      <c r="Q24" s="16">
        <f t="shared" si="5"/>
        <v>0</v>
      </c>
      <c r="R24" s="17">
        <f t="shared" si="6"/>
        <v>0</v>
      </c>
      <c r="S24" s="19">
        <f t="shared" si="7"/>
        <v>0</v>
      </c>
      <c r="T24" s="20">
        <f ca="1">IF(AND(S24=1,F23&gt;D23),[1]Assumptions!$B$19*(F23-D23),0)</f>
        <v>0</v>
      </c>
      <c r="U24" s="21">
        <f ca="1">OFFSET(Assumptions!$B$6,U$1-1,0)*$E24</f>
        <v>8050854.0175100807</v>
      </c>
      <c r="V24" s="21">
        <f ca="1">OFFSET(Assumptions!$B$6,V$1-1,0)*$E24</f>
        <v>10063567.5218876</v>
      </c>
      <c r="W24" s="21">
        <f ca="1">OFFSET(Assumptions!$B$6,W$1-1,0)*$E24</f>
        <v>5031783.7609438002</v>
      </c>
      <c r="X24" s="21">
        <f ca="1">OFFSET(Assumptions!$B$6,X$1-1,0)*$E24</f>
        <v>0</v>
      </c>
      <c r="Y24" s="21">
        <f ca="1">OFFSET(Assumptions!$B$6,Y$1-1,0)*$E24</f>
        <v>0</v>
      </c>
      <c r="Z24" s="21">
        <f ca="1">OFFSET(Assumptions!$B$6,Z$1-1,0)*$E24</f>
        <v>20127135.043775201</v>
      </c>
      <c r="AA24" s="21">
        <f ca="1">OFFSET(Assumptions!$B$6,AA$1-1,0)*$E24</f>
        <v>20127135.043775201</v>
      </c>
      <c r="AB24" s="21">
        <f ca="1">OFFSET(Assumptions!$B$6,AB$1-1,0)*$E24</f>
        <v>37235199.830984123</v>
      </c>
      <c r="AC24" s="24">
        <f t="shared" si="11"/>
        <v>0</v>
      </c>
      <c r="AD24" s="24">
        <f t="shared" si="13"/>
        <v>0</v>
      </c>
      <c r="AE24" s="24">
        <f t="shared" si="13"/>
        <v>0</v>
      </c>
      <c r="AF24" s="24">
        <f t="shared" si="13"/>
        <v>0</v>
      </c>
      <c r="AG24" s="24">
        <f t="shared" si="13"/>
        <v>0</v>
      </c>
      <c r="AH24" s="24">
        <f t="shared" si="13"/>
        <v>0</v>
      </c>
      <c r="AI24" s="24">
        <f t="shared" si="13"/>
        <v>0</v>
      </c>
      <c r="AJ24" s="24">
        <f t="shared" si="9"/>
        <v>0</v>
      </c>
      <c r="AK24" s="26">
        <f t="shared" ca="1" si="10"/>
        <v>-2.4006020733657873E-4</v>
      </c>
      <c r="AL24" s="34">
        <f t="shared" ca="1" si="12"/>
        <v>5.7194422002126988E-3</v>
      </c>
    </row>
    <row r="25" spans="1:38" x14ac:dyDescent="0.25">
      <c r="A25" s="4">
        <f t="shared" si="0"/>
        <v>3</v>
      </c>
      <c r="B25" s="4">
        <f t="shared" si="1"/>
        <v>2012</v>
      </c>
      <c r="C25" s="9">
        <v>40997</v>
      </c>
      <c r="D25" s="12">
        <f ca="1">(1+Returns!E25)*D24</f>
        <v>100774803.16737805</v>
      </c>
      <c r="E25" s="12">
        <f t="shared" ca="1" si="2"/>
        <v>100719168.0066199</v>
      </c>
      <c r="F25" s="12">
        <f t="shared" ca="1" si="3"/>
        <v>100652244.24763124</v>
      </c>
      <c r="G25" s="14">
        <f ca="1">G24*(1+Returns!G25)+AC25</f>
        <v>7982174.7998611387</v>
      </c>
      <c r="H25" s="14">
        <f ca="1">H24*(1+Returns!H25)+AD25</f>
        <v>10081186.931758219</v>
      </c>
      <c r="I25" s="14">
        <f ca="1">I24*(1+Returns!I25)+AE25</f>
        <v>5042439.2994086575</v>
      </c>
      <c r="J25" s="14">
        <f ca="1">J24*(1+Returns!J25)+AF25</f>
        <v>0</v>
      </c>
      <c r="K25" s="14">
        <f ca="1">K24*(1+Returns!K25)+AG25</f>
        <v>0</v>
      </c>
      <c r="L25" s="14">
        <f ca="1">L24*(1+Returns!L25)+AH25</f>
        <v>20161633.89000297</v>
      </c>
      <c r="M25" s="14">
        <f ca="1">M24*(1+Returns!M25)+AI25</f>
        <v>20165330.770530481</v>
      </c>
      <c r="N25" s="14">
        <f ca="1">N24*(1+Returns!N25)+AJ25-R25-T25</f>
        <v>37286402.315058433</v>
      </c>
      <c r="O25" s="17">
        <f ca="1">(Assumptions!$B$16 / 252)*F24</f>
        <v>3192.7601339689304</v>
      </c>
      <c r="P25" s="17">
        <f t="shared" ca="1" si="4"/>
        <v>66923.758988662885</v>
      </c>
      <c r="Q25" s="16">
        <f t="shared" si="5"/>
        <v>0</v>
      </c>
      <c r="R25" s="17">
        <f t="shared" si="6"/>
        <v>0</v>
      </c>
      <c r="S25" s="19">
        <f t="shared" si="7"/>
        <v>0</v>
      </c>
      <c r="T25" s="20">
        <f ca="1">IF(AND(S25=1,F24&gt;D24),[1]Assumptions!$B$19*(F24-D24),0)</f>
        <v>0</v>
      </c>
      <c r="U25" s="21">
        <f ca="1">OFFSET(Assumptions!$B$6,U$1-1,0)*$E25</f>
        <v>8057533.4405295923</v>
      </c>
      <c r="V25" s="21">
        <f ca="1">OFFSET(Assumptions!$B$6,V$1-1,0)*$E25</f>
        <v>10071916.80066199</v>
      </c>
      <c r="W25" s="21">
        <f ca="1">OFFSET(Assumptions!$B$6,W$1-1,0)*$E25</f>
        <v>5035958.4003309952</v>
      </c>
      <c r="X25" s="21">
        <f ca="1">OFFSET(Assumptions!$B$6,X$1-1,0)*$E25</f>
        <v>0</v>
      </c>
      <c r="Y25" s="21">
        <f ca="1">OFFSET(Assumptions!$B$6,Y$1-1,0)*$E25</f>
        <v>0</v>
      </c>
      <c r="Z25" s="21">
        <f ca="1">OFFSET(Assumptions!$B$6,Z$1-1,0)*$E25</f>
        <v>20143833.601323981</v>
      </c>
      <c r="AA25" s="21">
        <f ca="1">OFFSET(Assumptions!$B$6,AA$1-1,0)*$E25</f>
        <v>20143833.601323981</v>
      </c>
      <c r="AB25" s="21">
        <f ca="1">OFFSET(Assumptions!$B$6,AB$1-1,0)*$E25</f>
        <v>37266092.16244936</v>
      </c>
      <c r="AC25" s="24">
        <f t="shared" si="11"/>
        <v>0</v>
      </c>
      <c r="AD25" s="24">
        <f t="shared" si="13"/>
        <v>0</v>
      </c>
      <c r="AE25" s="24">
        <f t="shared" si="13"/>
        <v>0</v>
      </c>
      <c r="AF25" s="24">
        <f t="shared" si="13"/>
        <v>0</v>
      </c>
      <c r="AG25" s="24">
        <f t="shared" si="13"/>
        <v>0</v>
      </c>
      <c r="AH25" s="24">
        <f t="shared" si="13"/>
        <v>0</v>
      </c>
      <c r="AI25" s="24">
        <f t="shared" si="13"/>
        <v>0</v>
      </c>
      <c r="AJ25" s="24">
        <f t="shared" si="9"/>
        <v>0</v>
      </c>
      <c r="AK25" s="26">
        <f t="shared" ca="1" si="10"/>
        <v>7.9843368081111699E-4</v>
      </c>
      <c r="AL25" s="34">
        <f t="shared" ca="1" si="12"/>
        <v>6.5224424763119515E-3</v>
      </c>
    </row>
    <row r="26" spans="1:38" x14ac:dyDescent="0.25">
      <c r="A26" s="4">
        <f t="shared" si="0"/>
        <v>3</v>
      </c>
      <c r="B26" s="4">
        <f t="shared" si="1"/>
        <v>2012</v>
      </c>
      <c r="C26" s="9">
        <v>40998</v>
      </c>
      <c r="D26" s="12">
        <f ca="1">(1+Returns!E26)*D25</f>
        <v>100811029.69362065</v>
      </c>
      <c r="E26" s="12">
        <f t="shared" ca="1" si="2"/>
        <v>100728343.30485213</v>
      </c>
      <c r="F26" s="12">
        <f t="shared" ca="1" si="3"/>
        <v>100658224.23652227</v>
      </c>
      <c r="G26" s="14">
        <f ca="1">G25*(1+Returns!G26)+AC26</f>
        <v>7956885.3156452393</v>
      </c>
      <c r="H26" s="14">
        <f ca="1">H25*(1+Returns!H26)+AD26</f>
        <v>10084983.811078312</v>
      </c>
      <c r="I26" s="14">
        <f ca="1">I25*(1+Returns!I26)+AE26</f>
        <v>5044424.5425117239</v>
      </c>
      <c r="J26" s="14">
        <f ca="1">J25*(1+Returns!J26)+AF26</f>
        <v>0</v>
      </c>
      <c r="K26" s="14">
        <f ca="1">K25*(1+Returns!K26)+AG26</f>
        <v>0</v>
      </c>
      <c r="L26" s="14">
        <f ca="1">L25*(1+Returns!L26)+AH26</f>
        <v>20169192.859246604</v>
      </c>
      <c r="M26" s="14">
        <f ca="1">M25*(1+Returns!M26)+AI26</f>
        <v>20173063.562892523</v>
      </c>
      <c r="N26" s="14">
        <f ca="1">N25*(1+Returns!N26)+AJ26-R26-T26</f>
        <v>37299793.213477731</v>
      </c>
      <c r="O26" s="17">
        <f ca="1">(Assumptions!$B$16 / 252)*F25</f>
        <v>3195.3093411946425</v>
      </c>
      <c r="P26" s="17">
        <f t="shared" ca="1" si="4"/>
        <v>70119.068329857531</v>
      </c>
      <c r="Q26" s="16">
        <f t="shared" si="5"/>
        <v>0</v>
      </c>
      <c r="R26" s="17">
        <f t="shared" si="6"/>
        <v>0</v>
      </c>
      <c r="S26" s="19">
        <f t="shared" si="7"/>
        <v>0</v>
      </c>
      <c r="T26" s="20">
        <f ca="1">IF(AND(S26=1,F25&gt;D25),[1]Assumptions!$B$19*(F25-D25),0)</f>
        <v>0</v>
      </c>
      <c r="U26" s="21">
        <f ca="1">OFFSET(Assumptions!$B$6,U$1-1,0)*$E26</f>
        <v>8058267.4643881703</v>
      </c>
      <c r="V26" s="21">
        <f ca="1">OFFSET(Assumptions!$B$6,V$1-1,0)*$E26</f>
        <v>10072834.330485214</v>
      </c>
      <c r="W26" s="21">
        <f ca="1">OFFSET(Assumptions!$B$6,W$1-1,0)*$E26</f>
        <v>5036417.1652426068</v>
      </c>
      <c r="X26" s="21">
        <f ca="1">OFFSET(Assumptions!$B$6,X$1-1,0)*$E26</f>
        <v>0</v>
      </c>
      <c r="Y26" s="21">
        <f ca="1">OFFSET(Assumptions!$B$6,Y$1-1,0)*$E26</f>
        <v>0</v>
      </c>
      <c r="Z26" s="21">
        <f ca="1">OFFSET(Assumptions!$B$6,Z$1-1,0)*$E26</f>
        <v>20145668.660970427</v>
      </c>
      <c r="AA26" s="21">
        <f ca="1">OFFSET(Assumptions!$B$6,AA$1-1,0)*$E26</f>
        <v>20145668.660970427</v>
      </c>
      <c r="AB26" s="21">
        <f ca="1">OFFSET(Assumptions!$B$6,AB$1-1,0)*$E26</f>
        <v>37269487.02279529</v>
      </c>
      <c r="AC26" s="24">
        <f t="shared" si="11"/>
        <v>0</v>
      </c>
      <c r="AD26" s="24">
        <f t="shared" si="13"/>
        <v>0</v>
      </c>
      <c r="AE26" s="24">
        <f t="shared" si="13"/>
        <v>0</v>
      </c>
      <c r="AF26" s="24">
        <f t="shared" si="13"/>
        <v>0</v>
      </c>
      <c r="AG26" s="24">
        <f t="shared" si="13"/>
        <v>0</v>
      </c>
      <c r="AH26" s="24">
        <f t="shared" si="13"/>
        <v>0</v>
      </c>
      <c r="AI26" s="24">
        <f t="shared" si="13"/>
        <v>0</v>
      </c>
      <c r="AJ26" s="24">
        <f t="shared" si="9"/>
        <v>0</v>
      </c>
      <c r="AK26" s="26">
        <f t="shared" ca="1" si="10"/>
        <v>5.9412375111200788E-5</v>
      </c>
      <c r="AL26" s="34">
        <f t="shared" ca="1" si="12"/>
        <v>6.5822423652222017E-3</v>
      </c>
    </row>
    <row r="27" spans="1:38" x14ac:dyDescent="0.25">
      <c r="A27" s="4">
        <f t="shared" si="0"/>
        <v>4</v>
      </c>
      <c r="B27" s="4">
        <f t="shared" si="1"/>
        <v>2012</v>
      </c>
      <c r="C27" s="9">
        <v>41001</v>
      </c>
      <c r="D27" s="12">
        <f ca="1">(1+Returns!E27)*D26</f>
        <v>100847415.41856797</v>
      </c>
      <c r="E27" s="12">
        <f t="shared" ca="1" si="2"/>
        <v>100630947.27324532</v>
      </c>
      <c r="F27" s="12">
        <f t="shared" ca="1" si="3"/>
        <v>100627751.77406321</v>
      </c>
      <c r="G27" s="14">
        <f ca="1">G26*(1+Returns!G27)+AC27</f>
        <v>7996374.0447402317</v>
      </c>
      <c r="H27" s="14">
        <f ca="1">H26*(1+Returns!H27)+AD27</f>
        <v>10076647.928156361</v>
      </c>
      <c r="I27" s="14">
        <f ca="1">I26*(1+Returns!I27)+AE27</f>
        <v>5038411.166875626</v>
      </c>
      <c r="J27" s="14">
        <f ca="1">J26*(1+Returns!J27)+AF27</f>
        <v>0</v>
      </c>
      <c r="K27" s="14">
        <f ca="1">K26*(1+Returns!K27)+AG27</f>
        <v>0</v>
      </c>
      <c r="L27" s="14">
        <f ca="1">L26*(1+Returns!L27)+AH27</f>
        <v>20153260.907199457</v>
      </c>
      <c r="M27" s="14">
        <f ca="1">M26*(1+Returns!M27)+AI27</f>
        <v>20153435.52894707</v>
      </c>
      <c r="N27" s="14">
        <f ca="1">N26*(1+Returns!N27)+AJ27-R27-T27</f>
        <v>37212817.697326571</v>
      </c>
      <c r="O27" s="17">
        <f ca="1">(Assumptions!$B$16 / 252)*F26</f>
        <v>3195.4991821118178</v>
      </c>
      <c r="P27" s="17">
        <f t="shared" ca="1" si="4"/>
        <v>3195.4991821118165</v>
      </c>
      <c r="Q27" s="16">
        <f t="shared" si="5"/>
        <v>1</v>
      </c>
      <c r="R27" s="17">
        <f t="shared" ca="1" si="6"/>
        <v>70119.068329857531</v>
      </c>
      <c r="S27" s="19">
        <f t="shared" si="7"/>
        <v>0</v>
      </c>
      <c r="T27" s="20">
        <f ca="1">IF(AND(S27=1,F26&gt;D26),[1]Assumptions!$B$19*(F26-D26),0)</f>
        <v>0</v>
      </c>
      <c r="U27" s="21">
        <f ca="1">OFFSET(Assumptions!$B$6,U$1-1,0)*$E27</f>
        <v>8050475.7818596261</v>
      </c>
      <c r="V27" s="21">
        <f ca="1">OFFSET(Assumptions!$B$6,V$1-1,0)*$E27</f>
        <v>10063094.727324532</v>
      </c>
      <c r="W27" s="21">
        <f ca="1">OFFSET(Assumptions!$B$6,W$1-1,0)*$E27</f>
        <v>5031547.3636622662</v>
      </c>
      <c r="X27" s="21">
        <f ca="1">OFFSET(Assumptions!$B$6,X$1-1,0)*$E27</f>
        <v>0</v>
      </c>
      <c r="Y27" s="21">
        <f ca="1">OFFSET(Assumptions!$B$6,Y$1-1,0)*$E27</f>
        <v>0</v>
      </c>
      <c r="Z27" s="21">
        <f ca="1">OFFSET(Assumptions!$B$6,Z$1-1,0)*$E27</f>
        <v>20126189.454649065</v>
      </c>
      <c r="AA27" s="21">
        <f ca="1">OFFSET(Assumptions!$B$6,AA$1-1,0)*$E27</f>
        <v>20126189.454649065</v>
      </c>
      <c r="AB27" s="21">
        <f ca="1">OFFSET(Assumptions!$B$6,AB$1-1,0)*$E27</f>
        <v>37233450.491100766</v>
      </c>
      <c r="AC27" s="24">
        <f t="shared" ca="1" si="11"/>
        <v>101382.14874293096</v>
      </c>
      <c r="AD27" s="24">
        <f t="shared" ca="1" si="13"/>
        <v>-12149.480593098328</v>
      </c>
      <c r="AE27" s="24">
        <f t="shared" ca="1" si="13"/>
        <v>-8007.3772691171616</v>
      </c>
      <c r="AF27" s="24">
        <f t="shared" ca="1" si="13"/>
        <v>0</v>
      </c>
      <c r="AG27" s="24">
        <f t="shared" ca="1" si="13"/>
        <v>0</v>
      </c>
      <c r="AH27" s="24">
        <f t="shared" ca="1" si="13"/>
        <v>-23524.198276177049</v>
      </c>
      <c r="AI27" s="24">
        <f t="shared" ca="1" si="13"/>
        <v>-27394.901922095567</v>
      </c>
      <c r="AJ27" s="24">
        <f t="shared" ca="1" si="9"/>
        <v>-30306.190682442859</v>
      </c>
      <c r="AK27" s="26">
        <f t="shared" ca="1" si="10"/>
        <v>-3.027319693963415E-4</v>
      </c>
      <c r="AL27" s="34">
        <f t="shared" ca="1" si="12"/>
        <v>6.2775177406315663E-3</v>
      </c>
    </row>
    <row r="28" spans="1:38" x14ac:dyDescent="0.25">
      <c r="A28" s="4">
        <f t="shared" si="0"/>
        <v>4</v>
      </c>
      <c r="B28" s="4">
        <f t="shared" si="1"/>
        <v>2012</v>
      </c>
      <c r="C28" s="9">
        <v>41002</v>
      </c>
      <c r="D28" s="12">
        <f ca="1">(1+Returns!E28)*D27</f>
        <v>100883740.65760174</v>
      </c>
      <c r="E28" s="12">
        <f t="shared" ca="1" si="2"/>
        <v>100740093.82634345</v>
      </c>
      <c r="F28" s="12">
        <f t="shared" ca="1" si="3"/>
        <v>100733703.79535899</v>
      </c>
      <c r="G28" s="14">
        <f ca="1">G27*(1+Returns!G28)+AC28</f>
        <v>8071024.3905766094</v>
      </c>
      <c r="H28" s="14">
        <f ca="1">H27*(1+Returns!H28)+AD28</f>
        <v>10080450.683154901</v>
      </c>
      <c r="I28" s="14">
        <f ca="1">I27*(1+Returns!I28)+AE28</f>
        <v>5040398.7803425556</v>
      </c>
      <c r="J28" s="14">
        <f ca="1">J27*(1+Returns!J28)+AF28</f>
        <v>0</v>
      </c>
      <c r="K28" s="14">
        <f ca="1">K27*(1+Returns!K28)+AG28</f>
        <v>0</v>
      </c>
      <c r="L28" s="14">
        <f ca="1">L27*(1+Returns!L28)+AH28</f>
        <v>20160831.841891147</v>
      </c>
      <c r="M28" s="14">
        <f ca="1">M27*(1+Returns!M28)+AI28</f>
        <v>20161179.192788985</v>
      </c>
      <c r="N28" s="14">
        <f ca="1">N27*(1+Returns!N28)+AJ28-R28-T28</f>
        <v>37226208.937589251</v>
      </c>
      <c r="O28" s="17">
        <f ca="1">(Assumptions!$B$16 / 252)*F27</f>
        <v>3194.5318023512132</v>
      </c>
      <c r="P28" s="17">
        <f t="shared" ca="1" si="4"/>
        <v>6390.0309844630301</v>
      </c>
      <c r="Q28" s="16">
        <f t="shared" si="5"/>
        <v>0</v>
      </c>
      <c r="R28" s="17">
        <f t="shared" si="6"/>
        <v>0</v>
      </c>
      <c r="S28" s="19">
        <f t="shared" si="7"/>
        <v>0</v>
      </c>
      <c r="T28" s="20">
        <f ca="1">IF(AND(S28=1,F27&gt;D27),[1]Assumptions!$B$19*(F27-D27),0)</f>
        <v>0</v>
      </c>
      <c r="U28" s="21">
        <f ca="1">OFFSET(Assumptions!$B$6,U$1-1,0)*$E28</f>
        <v>8059207.5061074756</v>
      </c>
      <c r="V28" s="21">
        <f ca="1">OFFSET(Assumptions!$B$6,V$1-1,0)*$E28</f>
        <v>10074009.382634345</v>
      </c>
      <c r="W28" s="21">
        <f ca="1">OFFSET(Assumptions!$B$6,W$1-1,0)*$E28</f>
        <v>5037004.6913171727</v>
      </c>
      <c r="X28" s="21">
        <f ca="1">OFFSET(Assumptions!$B$6,X$1-1,0)*$E28</f>
        <v>0</v>
      </c>
      <c r="Y28" s="21">
        <f ca="1">OFFSET(Assumptions!$B$6,Y$1-1,0)*$E28</f>
        <v>0</v>
      </c>
      <c r="Z28" s="21">
        <f ca="1">OFFSET(Assumptions!$B$6,Z$1-1,0)*$E28</f>
        <v>20148018.765268691</v>
      </c>
      <c r="AA28" s="21">
        <f ca="1">OFFSET(Assumptions!$B$6,AA$1-1,0)*$E28</f>
        <v>20148018.765268691</v>
      </c>
      <c r="AB28" s="21">
        <f ca="1">OFFSET(Assumptions!$B$6,AB$1-1,0)*$E28</f>
        <v>37273834.715747073</v>
      </c>
      <c r="AC28" s="24">
        <f t="shared" si="11"/>
        <v>0</v>
      </c>
      <c r="AD28" s="24">
        <f t="shared" si="13"/>
        <v>0</v>
      </c>
      <c r="AE28" s="24">
        <f t="shared" si="13"/>
        <v>0</v>
      </c>
      <c r="AF28" s="24">
        <f t="shared" si="13"/>
        <v>0</v>
      </c>
      <c r="AG28" s="24">
        <f t="shared" si="13"/>
        <v>0</v>
      </c>
      <c r="AH28" s="24">
        <f t="shared" si="13"/>
        <v>0</v>
      </c>
      <c r="AI28" s="24">
        <f t="shared" si="13"/>
        <v>0</v>
      </c>
      <c r="AJ28" s="24">
        <f t="shared" si="9"/>
        <v>0</v>
      </c>
      <c r="AK28" s="26">
        <f t="shared" ca="1" si="10"/>
        <v>1.0529105483114698E-3</v>
      </c>
      <c r="AL28" s="34">
        <f t="shared" ca="1" si="12"/>
        <v>7.3370379535893093E-3</v>
      </c>
    </row>
    <row r="29" spans="1:38" x14ac:dyDescent="0.25">
      <c r="A29" s="4">
        <f t="shared" si="0"/>
        <v>4</v>
      </c>
      <c r="B29" s="4">
        <f t="shared" si="1"/>
        <v>2012</v>
      </c>
      <c r="C29" s="9">
        <v>41003</v>
      </c>
      <c r="D29" s="12">
        <f ca="1">(1+Returns!E29)*D28</f>
        <v>100920078.98098661</v>
      </c>
      <c r="E29" s="12">
        <f t="shared" ca="1" si="2"/>
        <v>100767248.71914539</v>
      </c>
      <c r="F29" s="12">
        <f t="shared" ca="1" si="3"/>
        <v>100757660.79280235</v>
      </c>
      <c r="G29" s="14">
        <f ca="1">G28*(1+Returns!G29)+AC29</f>
        <v>8063670.2184638632</v>
      </c>
      <c r="H29" s="14">
        <f ca="1">H28*(1+Returns!H29)+AD29</f>
        <v>10084254.873248296</v>
      </c>
      <c r="I29" s="14">
        <f ca="1">I28*(1+Returns!I29)+AE29</f>
        <v>5042387.1779073216</v>
      </c>
      <c r="J29" s="14">
        <f ca="1">J28*(1+Returns!J29)+AF29</f>
        <v>0</v>
      </c>
      <c r="K29" s="14">
        <f ca="1">K28*(1+Returns!K29)+AG29</f>
        <v>0</v>
      </c>
      <c r="L29" s="14">
        <f ca="1">L28*(1+Returns!L29)+AH29</f>
        <v>20168405.620740533</v>
      </c>
      <c r="M29" s="14">
        <f ca="1">M28*(1+Returns!M29)+AI29</f>
        <v>20168925.832020856</v>
      </c>
      <c r="N29" s="14">
        <f ca="1">N28*(1+Returns!N29)+AJ29-R29-T29</f>
        <v>37239604.996764526</v>
      </c>
      <c r="O29" s="17">
        <f ca="1">(Assumptions!$B$16 / 252)*F28</f>
        <v>3197.8953585828249</v>
      </c>
      <c r="P29" s="17">
        <f t="shared" ca="1" si="4"/>
        <v>9587.9263430458559</v>
      </c>
      <c r="Q29" s="16">
        <f t="shared" si="5"/>
        <v>0</v>
      </c>
      <c r="R29" s="17">
        <f t="shared" si="6"/>
        <v>0</v>
      </c>
      <c r="S29" s="19">
        <f t="shared" si="7"/>
        <v>0</v>
      </c>
      <c r="T29" s="20">
        <f ca="1">IF(AND(S29=1,F28&gt;D28),[1]Assumptions!$B$19*(F28-D28),0)</f>
        <v>0</v>
      </c>
      <c r="U29" s="21">
        <f ca="1">OFFSET(Assumptions!$B$6,U$1-1,0)*$E29</f>
        <v>8061379.8975316314</v>
      </c>
      <c r="V29" s="21">
        <f ca="1">OFFSET(Assumptions!$B$6,V$1-1,0)*$E29</f>
        <v>10076724.871914539</v>
      </c>
      <c r="W29" s="21">
        <f ca="1">OFFSET(Assumptions!$B$6,W$1-1,0)*$E29</f>
        <v>5038362.4359572697</v>
      </c>
      <c r="X29" s="21">
        <f ca="1">OFFSET(Assumptions!$B$6,X$1-1,0)*$E29</f>
        <v>0</v>
      </c>
      <c r="Y29" s="21">
        <f ca="1">OFFSET(Assumptions!$B$6,Y$1-1,0)*$E29</f>
        <v>0</v>
      </c>
      <c r="Z29" s="21">
        <f ca="1">OFFSET(Assumptions!$B$6,Z$1-1,0)*$E29</f>
        <v>20153449.743829079</v>
      </c>
      <c r="AA29" s="21">
        <f ca="1">OFFSET(Assumptions!$B$6,AA$1-1,0)*$E29</f>
        <v>20153449.743829079</v>
      </c>
      <c r="AB29" s="21">
        <f ca="1">OFFSET(Assumptions!$B$6,AB$1-1,0)*$E29</f>
        <v>37283882.02608379</v>
      </c>
      <c r="AC29" s="24">
        <f t="shared" si="11"/>
        <v>0</v>
      </c>
      <c r="AD29" s="24">
        <f t="shared" si="13"/>
        <v>0</v>
      </c>
      <c r="AE29" s="24">
        <f t="shared" si="13"/>
        <v>0</v>
      </c>
      <c r="AF29" s="24">
        <f t="shared" si="13"/>
        <v>0</v>
      </c>
      <c r="AG29" s="24">
        <f t="shared" si="13"/>
        <v>0</v>
      </c>
      <c r="AH29" s="24">
        <f t="shared" si="13"/>
        <v>0</v>
      </c>
      <c r="AI29" s="24">
        <f t="shared" si="13"/>
        <v>0</v>
      </c>
      <c r="AJ29" s="24">
        <f t="shared" si="9"/>
        <v>0</v>
      </c>
      <c r="AK29" s="26">
        <f t="shared" ca="1" si="10"/>
        <v>2.378250430663531E-4</v>
      </c>
      <c r="AL29" s="34">
        <f t="shared" ca="1" si="12"/>
        <v>7.5766079280230603E-3</v>
      </c>
    </row>
    <row r="30" spans="1:38" x14ac:dyDescent="0.25">
      <c r="A30" s="4">
        <f t="shared" si="0"/>
        <v>4</v>
      </c>
      <c r="B30" s="4">
        <f t="shared" si="1"/>
        <v>2012</v>
      </c>
      <c r="C30" s="9">
        <v>41004</v>
      </c>
      <c r="D30" s="12">
        <f ca="1">(1+Returns!E30)*D29</f>
        <v>100956540.39632165</v>
      </c>
      <c r="E30" s="12">
        <f t="shared" ca="1" si="2"/>
        <v>100866615.55291137</v>
      </c>
      <c r="F30" s="12">
        <f t="shared" ca="1" si="3"/>
        <v>100853828.97067013</v>
      </c>
      <c r="G30" s="14">
        <f ca="1">G29*(1+Returns!G30)+AC30</f>
        <v>8128410.8200270096</v>
      </c>
      <c r="H30" s="14">
        <f ca="1">H29*(1+Returns!H30)+AD30</f>
        <v>10088071.990684614</v>
      </c>
      <c r="I30" s="14">
        <f ca="1">I29*(1+Returns!I30)+AE30</f>
        <v>5044382.353831714</v>
      </c>
      <c r="J30" s="14">
        <f ca="1">J29*(1+Returns!J30)+AF30</f>
        <v>0</v>
      </c>
      <c r="K30" s="14">
        <f ca="1">K29*(1+Returns!K30)+AG30</f>
        <v>0</v>
      </c>
      <c r="L30" s="14">
        <f ca="1">L29*(1+Returns!L30)+AH30</f>
        <v>20176005.128524903</v>
      </c>
      <c r="M30" s="14">
        <f ca="1">M29*(1+Returns!M30)+AI30</f>
        <v>20176698.829168875</v>
      </c>
      <c r="N30" s="14">
        <f ca="1">N29*(1+Returns!N30)+AJ30-R30-T30</f>
        <v>37253046.430674262</v>
      </c>
      <c r="O30" s="17">
        <f ca="1">(Assumptions!$B$16 / 252)*F29</f>
        <v>3198.6558981842013</v>
      </c>
      <c r="P30" s="17">
        <f t="shared" ca="1" si="4"/>
        <v>12786.582241230057</v>
      </c>
      <c r="Q30" s="16">
        <f t="shared" si="5"/>
        <v>0</v>
      </c>
      <c r="R30" s="17">
        <f t="shared" si="6"/>
        <v>0</v>
      </c>
      <c r="S30" s="19">
        <f t="shared" si="7"/>
        <v>0</v>
      </c>
      <c r="T30" s="20">
        <f ca="1">IF(AND(S30=1,F29&gt;D29),[1]Assumptions!$B$19*(F29-D29),0)</f>
        <v>0</v>
      </c>
      <c r="U30" s="21">
        <f ca="1">OFFSET(Assumptions!$B$6,U$1-1,0)*$E30</f>
        <v>8069329.2442329098</v>
      </c>
      <c r="V30" s="21">
        <f ca="1">OFFSET(Assumptions!$B$6,V$1-1,0)*$E30</f>
        <v>10086661.555291139</v>
      </c>
      <c r="W30" s="21">
        <f ca="1">OFFSET(Assumptions!$B$6,W$1-1,0)*$E30</f>
        <v>5043330.7776455693</v>
      </c>
      <c r="X30" s="21">
        <f ca="1">OFFSET(Assumptions!$B$6,X$1-1,0)*$E30</f>
        <v>0</v>
      </c>
      <c r="Y30" s="21">
        <f ca="1">OFFSET(Assumptions!$B$6,Y$1-1,0)*$E30</f>
        <v>0</v>
      </c>
      <c r="Z30" s="21">
        <f ca="1">OFFSET(Assumptions!$B$6,Z$1-1,0)*$E30</f>
        <v>20173323.110582277</v>
      </c>
      <c r="AA30" s="21">
        <f ca="1">OFFSET(Assumptions!$B$6,AA$1-1,0)*$E30</f>
        <v>20173323.110582277</v>
      </c>
      <c r="AB30" s="21">
        <f ca="1">OFFSET(Assumptions!$B$6,AB$1-1,0)*$E30</f>
        <v>37320647.754577205</v>
      </c>
      <c r="AC30" s="24">
        <f t="shared" si="11"/>
        <v>0</v>
      </c>
      <c r="AD30" s="24">
        <f t="shared" si="13"/>
        <v>0</v>
      </c>
      <c r="AE30" s="24">
        <f t="shared" si="13"/>
        <v>0</v>
      </c>
      <c r="AF30" s="24">
        <f t="shared" si="13"/>
        <v>0</v>
      </c>
      <c r="AG30" s="24">
        <f t="shared" si="13"/>
        <v>0</v>
      </c>
      <c r="AH30" s="24">
        <f t="shared" si="13"/>
        <v>0</v>
      </c>
      <c r="AI30" s="24">
        <f t="shared" si="13"/>
        <v>0</v>
      </c>
      <c r="AJ30" s="24">
        <f t="shared" si="9"/>
        <v>0</v>
      </c>
      <c r="AK30" s="26">
        <f t="shared" ca="1" si="10"/>
        <v>9.5445028309604218E-4</v>
      </c>
      <c r="AL30" s="34">
        <f t="shared" ca="1" si="12"/>
        <v>8.5382897067010077E-3</v>
      </c>
    </row>
    <row r="31" spans="1:38" x14ac:dyDescent="0.25">
      <c r="A31" s="4">
        <f t="shared" si="0"/>
        <v>4</v>
      </c>
      <c r="B31" s="4">
        <f t="shared" si="1"/>
        <v>2012</v>
      </c>
      <c r="C31" s="9">
        <v>41008</v>
      </c>
      <c r="D31" s="12">
        <f ca="1">(1+Returns!E31)*D30</f>
        <v>100992978.6404469</v>
      </c>
      <c r="E31" s="12">
        <f t="shared" ca="1" si="2"/>
        <v>100917938.56098986</v>
      </c>
      <c r="F31" s="12">
        <f t="shared" ca="1" si="3"/>
        <v>100901950.26989241</v>
      </c>
      <c r="G31" s="14">
        <f ca="1">G30*(1+Returns!G31)+AC31</f>
        <v>8145129.112864363</v>
      </c>
      <c r="H31" s="14">
        <f ca="1">H30*(1+Returns!H31)+AD31</f>
        <v>10091886.756138951</v>
      </c>
      <c r="I31" s="14">
        <f ca="1">I30*(1+Returns!I31)+AE31</f>
        <v>5046376.3387880446</v>
      </c>
      <c r="J31" s="14">
        <f ca="1">J30*(1+Returns!J31)+AF31</f>
        <v>0</v>
      </c>
      <c r="K31" s="14">
        <f ca="1">K30*(1+Returns!K31)+AG31</f>
        <v>0</v>
      </c>
      <c r="L31" s="14">
        <f ca="1">L30*(1+Returns!L31)+AH31</f>
        <v>20183599.939081918</v>
      </c>
      <c r="M31" s="14">
        <f ca="1">M30*(1+Returns!M31)+AI31</f>
        <v>20184467.096766014</v>
      </c>
      <c r="N31" s="14">
        <f ca="1">N30*(1+Returns!N31)+AJ31-R31-T31</f>
        <v>37266479.317350574</v>
      </c>
      <c r="O31" s="17">
        <f ca="1">(Assumptions!$B$16 / 252)*F30</f>
        <v>3201.7088562117501</v>
      </c>
      <c r="P31" s="17">
        <f t="shared" ca="1" si="4"/>
        <v>15988.291097441806</v>
      </c>
      <c r="Q31" s="16">
        <f t="shared" si="5"/>
        <v>0</v>
      </c>
      <c r="R31" s="17">
        <f t="shared" si="6"/>
        <v>0</v>
      </c>
      <c r="S31" s="19">
        <f t="shared" si="7"/>
        <v>0</v>
      </c>
      <c r="T31" s="20">
        <f ca="1">IF(AND(S31=1,F30&gt;D30),[1]Assumptions!$B$19*(F30-D30),0)</f>
        <v>0</v>
      </c>
      <c r="U31" s="21">
        <f ca="1">OFFSET(Assumptions!$B$6,U$1-1,0)*$E31</f>
        <v>8073435.0848791888</v>
      </c>
      <c r="V31" s="21">
        <f ca="1">OFFSET(Assumptions!$B$6,V$1-1,0)*$E31</f>
        <v>10091793.856098987</v>
      </c>
      <c r="W31" s="21">
        <f ca="1">OFFSET(Assumptions!$B$6,W$1-1,0)*$E31</f>
        <v>5045896.9280494936</v>
      </c>
      <c r="X31" s="21">
        <f ca="1">OFFSET(Assumptions!$B$6,X$1-1,0)*$E31</f>
        <v>0</v>
      </c>
      <c r="Y31" s="21">
        <f ca="1">OFFSET(Assumptions!$B$6,Y$1-1,0)*$E31</f>
        <v>0</v>
      </c>
      <c r="Z31" s="21">
        <f ca="1">OFFSET(Assumptions!$B$6,Z$1-1,0)*$E31</f>
        <v>20183587.712197974</v>
      </c>
      <c r="AA31" s="21">
        <f ca="1">OFFSET(Assumptions!$B$6,AA$1-1,0)*$E31</f>
        <v>20183587.712197974</v>
      </c>
      <c r="AB31" s="21">
        <f ca="1">OFFSET(Assumptions!$B$6,AB$1-1,0)*$E31</f>
        <v>37339637.267566249</v>
      </c>
      <c r="AC31" s="24">
        <f t="shared" si="11"/>
        <v>0</v>
      </c>
      <c r="AD31" s="24">
        <f t="shared" si="13"/>
        <v>0</v>
      </c>
      <c r="AE31" s="24">
        <f t="shared" si="13"/>
        <v>0</v>
      </c>
      <c r="AF31" s="24">
        <f t="shared" si="13"/>
        <v>0</v>
      </c>
      <c r="AG31" s="24">
        <f t="shared" si="13"/>
        <v>0</v>
      </c>
      <c r="AH31" s="24">
        <f t="shared" si="13"/>
        <v>0</v>
      </c>
      <c r="AI31" s="24">
        <f t="shared" si="13"/>
        <v>0</v>
      </c>
      <c r="AJ31" s="24">
        <f t="shared" si="9"/>
        <v>0</v>
      </c>
      <c r="AK31" s="26">
        <f t="shared" ca="1" si="10"/>
        <v>4.7713904086155168E-4</v>
      </c>
      <c r="AL31" s="34">
        <f t="shared" ca="1" si="12"/>
        <v>9.0195026989237093E-3</v>
      </c>
    </row>
    <row r="32" spans="1:38" x14ac:dyDescent="0.25">
      <c r="A32" s="4">
        <f t="shared" si="0"/>
        <v>4</v>
      </c>
      <c r="B32" s="4">
        <f t="shared" si="1"/>
        <v>2012</v>
      </c>
      <c r="C32" s="9">
        <v>41009</v>
      </c>
      <c r="D32" s="12">
        <f ca="1">(1+Returns!E32)*D31</f>
        <v>101029356.31135319</v>
      </c>
      <c r="E32" s="12">
        <f t="shared" ca="1" si="2"/>
        <v>100911849.42872889</v>
      </c>
      <c r="F32" s="12">
        <f t="shared" ca="1" si="3"/>
        <v>100892657.90111494</v>
      </c>
      <c r="G32" s="14">
        <f ca="1">G31*(1+Returns!G32)+AC32</f>
        <v>8104492.2490065815</v>
      </c>
      <c r="H32" s="14">
        <f ca="1">H31*(1+Returns!H32)+AD32</f>
        <v>10095695.262011165</v>
      </c>
      <c r="I32" s="14">
        <f ca="1">I31*(1+Returns!I32)+AE32</f>
        <v>5048367.0944524724</v>
      </c>
      <c r="J32" s="14">
        <f ca="1">J31*(1+Returns!J32)+AF32</f>
        <v>0</v>
      </c>
      <c r="K32" s="14">
        <f ca="1">K31*(1+Returns!K32)+AG32</f>
        <v>0</v>
      </c>
      <c r="L32" s="14">
        <f ca="1">L31*(1+Returns!L32)+AH32</f>
        <v>20191182.271176245</v>
      </c>
      <c r="M32" s="14">
        <f ca="1">M31*(1+Returns!M32)+AI32</f>
        <v>20192222.68403554</v>
      </c>
      <c r="N32" s="14">
        <f ca="1">N31*(1+Returns!N32)+AJ32-R32-T32</f>
        <v>37279889.868046895</v>
      </c>
      <c r="O32" s="17">
        <f ca="1">(Assumptions!$B$16 / 252)*F31</f>
        <v>3203.2365165045208</v>
      </c>
      <c r="P32" s="17">
        <f t="shared" ca="1" si="4"/>
        <v>19191.527613946328</v>
      </c>
      <c r="Q32" s="16">
        <f t="shared" si="5"/>
        <v>0</v>
      </c>
      <c r="R32" s="17">
        <f t="shared" si="6"/>
        <v>0</v>
      </c>
      <c r="S32" s="19">
        <f t="shared" si="7"/>
        <v>0</v>
      </c>
      <c r="T32" s="20">
        <f ca="1">IF(AND(S32=1,F31&gt;D31),[1]Assumptions!$B$19*(F31-D31),0)</f>
        <v>0</v>
      </c>
      <c r="U32" s="21">
        <f ca="1">OFFSET(Assumptions!$B$6,U$1-1,0)*$E32</f>
        <v>8072947.9542983118</v>
      </c>
      <c r="V32" s="21">
        <f ca="1">OFFSET(Assumptions!$B$6,V$1-1,0)*$E32</f>
        <v>10091184.942872889</v>
      </c>
      <c r="W32" s="21">
        <f ca="1">OFFSET(Assumptions!$B$6,W$1-1,0)*$E32</f>
        <v>5045592.4714364447</v>
      </c>
      <c r="X32" s="21">
        <f ca="1">OFFSET(Assumptions!$B$6,X$1-1,0)*$E32</f>
        <v>0</v>
      </c>
      <c r="Y32" s="21">
        <f ca="1">OFFSET(Assumptions!$B$6,Y$1-1,0)*$E32</f>
        <v>0</v>
      </c>
      <c r="Z32" s="21">
        <f ca="1">OFFSET(Assumptions!$B$6,Z$1-1,0)*$E32</f>
        <v>20182369.885745779</v>
      </c>
      <c r="AA32" s="21">
        <f ca="1">OFFSET(Assumptions!$B$6,AA$1-1,0)*$E32</f>
        <v>20182369.885745779</v>
      </c>
      <c r="AB32" s="21">
        <f ca="1">OFFSET(Assumptions!$B$6,AB$1-1,0)*$E32</f>
        <v>37337384.288629688</v>
      </c>
      <c r="AC32" s="24">
        <f t="shared" si="11"/>
        <v>0</v>
      </c>
      <c r="AD32" s="24">
        <f t="shared" si="13"/>
        <v>0</v>
      </c>
      <c r="AE32" s="24">
        <f t="shared" si="13"/>
        <v>0</v>
      </c>
      <c r="AF32" s="24">
        <f t="shared" si="13"/>
        <v>0</v>
      </c>
      <c r="AG32" s="24">
        <f t="shared" si="13"/>
        <v>0</v>
      </c>
      <c r="AH32" s="24">
        <f t="shared" si="13"/>
        <v>0</v>
      </c>
      <c r="AI32" s="24">
        <f t="shared" si="13"/>
        <v>0</v>
      </c>
      <c r="AJ32" s="24">
        <f t="shared" si="9"/>
        <v>0</v>
      </c>
      <c r="AK32" s="26">
        <f t="shared" ca="1" si="10"/>
        <v>-9.2093054223529869E-5</v>
      </c>
      <c r="AL32" s="34">
        <f t="shared" ca="1" si="12"/>
        <v>8.9265790111490162E-3</v>
      </c>
    </row>
    <row r="33" spans="1:38" x14ac:dyDescent="0.25">
      <c r="A33" s="4">
        <f t="shared" si="0"/>
        <v>4</v>
      </c>
      <c r="B33" s="4">
        <f t="shared" si="1"/>
        <v>2012</v>
      </c>
      <c r="C33" s="9">
        <v>41010</v>
      </c>
      <c r="D33" s="12">
        <f ca="1">(1+Returns!E33)*D32</f>
        <v>101065820.83692665</v>
      </c>
      <c r="E33" s="12">
        <f t="shared" ca="1" si="2"/>
        <v>100976336.6592896</v>
      </c>
      <c r="F33" s="12">
        <f t="shared" ca="1" si="3"/>
        <v>100953942.19015498</v>
      </c>
      <c r="G33" s="14">
        <f ca="1">G32*(1+Returns!G33)+AC33</f>
        <v>8134348.9371887408</v>
      </c>
      <c r="H33" s="14">
        <f ca="1">H32*(1+Returns!H33)+AD33</f>
        <v>10099512.910176106</v>
      </c>
      <c r="I33" s="14">
        <f ca="1">I32*(1+Returns!I33)+AE33</f>
        <v>5050362.6545298584</v>
      </c>
      <c r="J33" s="14">
        <f ca="1">J32*(1+Returns!J33)+AF33</f>
        <v>0</v>
      </c>
      <c r="K33" s="14">
        <f ca="1">K32*(1+Returns!K33)+AG33</f>
        <v>0</v>
      </c>
      <c r="L33" s="14">
        <f ca="1">L32*(1+Returns!L33)+AH33</f>
        <v>20198782.794832684</v>
      </c>
      <c r="M33" s="14">
        <f ca="1">M32*(1+Returns!M33)+AI33</f>
        <v>20199996.928500339</v>
      </c>
      <c r="N33" s="14">
        <f ca="1">N32*(1+Returns!N33)+AJ33-R33-T33</f>
        <v>37293332.434061863</v>
      </c>
      <c r="O33" s="17">
        <f ca="1">(Assumptions!$B$16 / 252)*F32</f>
        <v>3202.9415206703156</v>
      </c>
      <c r="P33" s="17">
        <f t="shared" ca="1" si="4"/>
        <v>22394.469134616644</v>
      </c>
      <c r="Q33" s="16">
        <f t="shared" si="5"/>
        <v>0</v>
      </c>
      <c r="R33" s="17">
        <f t="shared" si="6"/>
        <v>0</v>
      </c>
      <c r="S33" s="19">
        <f t="shared" si="7"/>
        <v>0</v>
      </c>
      <c r="T33" s="20">
        <f ca="1">IF(AND(S33=1,F32&gt;D32),[1]Assumptions!$B$19*(F32-D32),0)</f>
        <v>0</v>
      </c>
      <c r="U33" s="21">
        <f ca="1">OFFSET(Assumptions!$B$6,U$1-1,0)*$E33</f>
        <v>8078106.9327431684</v>
      </c>
      <c r="V33" s="21">
        <f ca="1">OFFSET(Assumptions!$B$6,V$1-1,0)*$E33</f>
        <v>10097633.66592896</v>
      </c>
      <c r="W33" s="21">
        <f ca="1">OFFSET(Assumptions!$B$6,W$1-1,0)*$E33</f>
        <v>5048816.8329644799</v>
      </c>
      <c r="X33" s="21">
        <f ca="1">OFFSET(Assumptions!$B$6,X$1-1,0)*$E33</f>
        <v>0</v>
      </c>
      <c r="Y33" s="21">
        <f ca="1">OFFSET(Assumptions!$B$6,Y$1-1,0)*$E33</f>
        <v>0</v>
      </c>
      <c r="Z33" s="21">
        <f ca="1">OFFSET(Assumptions!$B$6,Z$1-1,0)*$E33</f>
        <v>20195267.33185792</v>
      </c>
      <c r="AA33" s="21">
        <f ca="1">OFFSET(Assumptions!$B$6,AA$1-1,0)*$E33</f>
        <v>20195267.33185792</v>
      </c>
      <c r="AB33" s="21">
        <f ca="1">OFFSET(Assumptions!$B$6,AB$1-1,0)*$E33</f>
        <v>37361244.56393715</v>
      </c>
      <c r="AC33" s="24">
        <f t="shared" si="11"/>
        <v>0</v>
      </c>
      <c r="AD33" s="24">
        <f t="shared" si="13"/>
        <v>0</v>
      </c>
      <c r="AE33" s="24">
        <f t="shared" si="13"/>
        <v>0</v>
      </c>
      <c r="AF33" s="24">
        <f t="shared" si="13"/>
        <v>0</v>
      </c>
      <c r="AG33" s="24">
        <f t="shared" si="13"/>
        <v>0</v>
      </c>
      <c r="AH33" s="24">
        <f t="shared" si="13"/>
        <v>0</v>
      </c>
      <c r="AI33" s="24">
        <f t="shared" si="13"/>
        <v>0</v>
      </c>
      <c r="AJ33" s="24">
        <f t="shared" si="9"/>
        <v>0</v>
      </c>
      <c r="AK33" s="26">
        <f t="shared" ca="1" si="10"/>
        <v>6.0742070151542649E-4</v>
      </c>
      <c r="AL33" s="34">
        <f t="shared" ca="1" si="12"/>
        <v>9.5394219015494386E-3</v>
      </c>
    </row>
    <row r="34" spans="1:38" x14ac:dyDescent="0.25">
      <c r="A34" s="4">
        <f t="shared" si="0"/>
        <v>4</v>
      </c>
      <c r="B34" s="4">
        <f t="shared" si="1"/>
        <v>2012</v>
      </c>
      <c r="C34" s="9">
        <v>41011</v>
      </c>
      <c r="D34" s="12">
        <f ca="1">(1+Returns!E34)*D33</f>
        <v>101102188.36189662</v>
      </c>
      <c r="E34" s="12">
        <f t="shared" ca="1" si="2"/>
        <v>101014593.22418526</v>
      </c>
      <c r="F34" s="12">
        <f t="shared" ca="1" si="3"/>
        <v>100988993.86799699</v>
      </c>
      <c r="G34" s="14">
        <f ca="1">G33*(1+Returns!G34)+AC34</f>
        <v>8138066.4868591707</v>
      </c>
      <c r="H34" s="14">
        <f ca="1">H33*(1+Returns!H34)+AD34</f>
        <v>10103320.492828613</v>
      </c>
      <c r="I34" s="14">
        <f ca="1">I33*(1+Returns!I34)+AE34</f>
        <v>5052352.9999465318</v>
      </c>
      <c r="J34" s="14">
        <f ca="1">J33*(1+Returns!J34)+AF34</f>
        <v>0</v>
      </c>
      <c r="K34" s="14">
        <f ca="1">K33*(1+Returns!K34)+AG34</f>
        <v>0</v>
      </c>
      <c r="L34" s="14">
        <f ca="1">L33*(1+Returns!L34)+AH34</f>
        <v>20206363.261277553</v>
      </c>
      <c r="M34" s="14">
        <f ca="1">M33*(1+Returns!M34)+AI34</f>
        <v>20207750.748603813</v>
      </c>
      <c r="N34" s="14">
        <f ca="1">N33*(1+Returns!N34)+AJ34-R34-T34</f>
        <v>37306739.234669566</v>
      </c>
      <c r="O34" s="17">
        <f ca="1">(Assumptions!$B$16 / 252)*F33</f>
        <v>3204.8870536557138</v>
      </c>
      <c r="P34" s="17">
        <f t="shared" ca="1" si="4"/>
        <v>25599.356188272359</v>
      </c>
      <c r="Q34" s="16">
        <f t="shared" si="5"/>
        <v>0</v>
      </c>
      <c r="R34" s="17">
        <f t="shared" si="6"/>
        <v>0</v>
      </c>
      <c r="S34" s="19">
        <f t="shared" si="7"/>
        <v>0</v>
      </c>
      <c r="T34" s="20">
        <f ca="1">IF(AND(S34=1,F33&gt;D33),[1]Assumptions!$B$19*(F33-D33),0)</f>
        <v>0</v>
      </c>
      <c r="U34" s="21">
        <f ca="1">OFFSET(Assumptions!$B$6,U$1-1,0)*$E34</f>
        <v>8081167.457934821</v>
      </c>
      <c r="V34" s="21">
        <f ca="1">OFFSET(Assumptions!$B$6,V$1-1,0)*$E34</f>
        <v>10101459.322418526</v>
      </c>
      <c r="W34" s="21">
        <f ca="1">OFFSET(Assumptions!$B$6,W$1-1,0)*$E34</f>
        <v>5050729.6612092629</v>
      </c>
      <c r="X34" s="21">
        <f ca="1">OFFSET(Assumptions!$B$6,X$1-1,0)*$E34</f>
        <v>0</v>
      </c>
      <c r="Y34" s="21">
        <f ca="1">OFFSET(Assumptions!$B$6,Y$1-1,0)*$E34</f>
        <v>0</v>
      </c>
      <c r="Z34" s="21">
        <f ca="1">OFFSET(Assumptions!$B$6,Z$1-1,0)*$E34</f>
        <v>20202918.644837052</v>
      </c>
      <c r="AA34" s="21">
        <f ca="1">OFFSET(Assumptions!$B$6,AA$1-1,0)*$E34</f>
        <v>20202918.644837052</v>
      </c>
      <c r="AB34" s="21">
        <f ca="1">OFFSET(Assumptions!$B$6,AB$1-1,0)*$E34</f>
        <v>37375399.492948547</v>
      </c>
      <c r="AC34" s="24">
        <f t="shared" si="11"/>
        <v>0</v>
      </c>
      <c r="AD34" s="24">
        <f t="shared" si="13"/>
        <v>0</v>
      </c>
      <c r="AE34" s="24">
        <f t="shared" si="13"/>
        <v>0</v>
      </c>
      <c r="AF34" s="24">
        <f t="shared" si="13"/>
        <v>0</v>
      </c>
      <c r="AG34" s="24">
        <f t="shared" si="13"/>
        <v>0</v>
      </c>
      <c r="AH34" s="24">
        <f t="shared" si="13"/>
        <v>0</v>
      </c>
      <c r="AI34" s="24">
        <f t="shared" si="13"/>
        <v>0</v>
      </c>
      <c r="AJ34" s="24">
        <f t="shared" si="9"/>
        <v>0</v>
      </c>
      <c r="AK34" s="26">
        <f t="shared" ca="1" si="10"/>
        <v>3.4720464680804142E-4</v>
      </c>
      <c r="AL34" s="34">
        <f t="shared" ca="1" si="12"/>
        <v>9.8899386799695677E-3</v>
      </c>
    </row>
    <row r="35" spans="1:38" x14ac:dyDescent="0.25">
      <c r="A35" s="4">
        <f t="shared" si="0"/>
        <v>4</v>
      </c>
      <c r="B35" s="4">
        <f t="shared" si="1"/>
        <v>2012</v>
      </c>
      <c r="C35" s="9">
        <v>41012</v>
      </c>
      <c r="D35" s="12">
        <f ca="1">(1+Returns!E35)*D34</f>
        <v>101138532.57656895</v>
      </c>
      <c r="E35" s="12">
        <f t="shared" ca="1" si="2"/>
        <v>101039824.87436159</v>
      </c>
      <c r="F35" s="12">
        <f t="shared" ca="1" si="3"/>
        <v>101011019.51836799</v>
      </c>
      <c r="G35" s="14">
        <f ca="1">G34*(1+Returns!G35)+AC35</f>
        <v>8128780.7749606753</v>
      </c>
      <c r="H35" s="14">
        <f ca="1">H34*(1+Returns!H35)+AD35</f>
        <v>10107125.708315952</v>
      </c>
      <c r="I35" s="14">
        <f ca="1">I34*(1+Returns!I35)+AE35</f>
        <v>5054342.1461418215</v>
      </c>
      <c r="J35" s="14">
        <f ca="1">J34*(1+Returns!J35)+AF35</f>
        <v>0</v>
      </c>
      <c r="K35" s="14">
        <f ca="1">K34*(1+Returns!K35)+AG35</f>
        <v>0</v>
      </c>
      <c r="L35" s="14">
        <f ca="1">L34*(1+Returns!L35)+AH35</f>
        <v>20213939.000389323</v>
      </c>
      <c r="M35" s="14">
        <f ca="1">M34*(1+Returns!M35)+AI35</f>
        <v>20215499.807740062</v>
      </c>
      <c r="N35" s="14">
        <f ca="1">N34*(1+Returns!N35)+AJ35-R35-T35</f>
        <v>37320137.436813757</v>
      </c>
      <c r="O35" s="17">
        <f ca="1">(Assumptions!$B$16 / 252)*F34</f>
        <v>3205.9998053332379</v>
      </c>
      <c r="P35" s="17">
        <f t="shared" ca="1" si="4"/>
        <v>28805.355993605597</v>
      </c>
      <c r="Q35" s="16">
        <f t="shared" si="5"/>
        <v>0</v>
      </c>
      <c r="R35" s="17">
        <f t="shared" si="6"/>
        <v>0</v>
      </c>
      <c r="S35" s="19">
        <f t="shared" si="7"/>
        <v>0</v>
      </c>
      <c r="T35" s="20">
        <f ca="1">IF(AND(S35=1,F34&gt;D34),[1]Assumptions!$B$19*(F34-D34),0)</f>
        <v>0</v>
      </c>
      <c r="U35" s="21">
        <f ca="1">OFFSET(Assumptions!$B$6,U$1-1,0)*$E35</f>
        <v>8083185.9899489274</v>
      </c>
      <c r="V35" s="21">
        <f ca="1">OFFSET(Assumptions!$B$6,V$1-1,0)*$E35</f>
        <v>10103982.48743616</v>
      </c>
      <c r="W35" s="21">
        <f ca="1">OFFSET(Assumptions!$B$6,W$1-1,0)*$E35</f>
        <v>5051991.2437180802</v>
      </c>
      <c r="X35" s="21">
        <f ca="1">OFFSET(Assumptions!$B$6,X$1-1,0)*$E35</f>
        <v>0</v>
      </c>
      <c r="Y35" s="21">
        <f ca="1">OFFSET(Assumptions!$B$6,Y$1-1,0)*$E35</f>
        <v>0</v>
      </c>
      <c r="Z35" s="21">
        <f ca="1">OFFSET(Assumptions!$B$6,Z$1-1,0)*$E35</f>
        <v>20207964.974872321</v>
      </c>
      <c r="AA35" s="21">
        <f ca="1">OFFSET(Assumptions!$B$6,AA$1-1,0)*$E35</f>
        <v>20207964.974872321</v>
      </c>
      <c r="AB35" s="21">
        <f ca="1">OFFSET(Assumptions!$B$6,AB$1-1,0)*$E35</f>
        <v>37384735.203513786</v>
      </c>
      <c r="AC35" s="24">
        <f t="shared" si="11"/>
        <v>0</v>
      </c>
      <c r="AD35" s="24">
        <f t="shared" si="13"/>
        <v>0</v>
      </c>
      <c r="AE35" s="24">
        <f t="shared" si="13"/>
        <v>0</v>
      </c>
      <c r="AF35" s="24">
        <f t="shared" si="13"/>
        <v>0</v>
      </c>
      <c r="AG35" s="24">
        <f t="shared" si="13"/>
        <v>0</v>
      </c>
      <c r="AH35" s="24">
        <f t="shared" si="13"/>
        <v>0</v>
      </c>
      <c r="AI35" s="24">
        <f t="shared" si="13"/>
        <v>0</v>
      </c>
      <c r="AJ35" s="24">
        <f t="shared" si="9"/>
        <v>0</v>
      </c>
      <c r="AK35" s="26">
        <f t="shared" ca="1" si="10"/>
        <v>2.1809951290130414E-4</v>
      </c>
      <c r="AL35" s="34">
        <f t="shared" ca="1" si="12"/>
        <v>1.0110195183679505E-2</v>
      </c>
    </row>
    <row r="36" spans="1:38" x14ac:dyDescent="0.25">
      <c r="A36" s="4">
        <f t="shared" si="0"/>
        <v>4</v>
      </c>
      <c r="B36" s="4">
        <f t="shared" si="1"/>
        <v>2012</v>
      </c>
      <c r="C36" s="9">
        <v>41015</v>
      </c>
      <c r="D36" s="12">
        <f ca="1">(1+Returns!E36)*D35</f>
        <v>101174889.85625957</v>
      </c>
      <c r="E36" s="12">
        <f t="shared" ca="1" si="2"/>
        <v>101111457.54466376</v>
      </c>
      <c r="F36" s="12">
        <f t="shared" ca="1" si="3"/>
        <v>101079445.48963782</v>
      </c>
      <c r="G36" s="14">
        <f ca="1">G35*(1+Returns!G36)+AC36</f>
        <v>8165883.2432948072</v>
      </c>
      <c r="H36" s="14">
        <f ca="1">H35*(1+Returns!H36)+AD36</f>
        <v>10110932.356962312</v>
      </c>
      <c r="I36" s="14">
        <f ca="1">I35*(1+Returns!I36)+AE36</f>
        <v>5056332.0754776774</v>
      </c>
      <c r="J36" s="14">
        <f ca="1">J35*(1+Returns!J36)+AF36</f>
        <v>0</v>
      </c>
      <c r="K36" s="14">
        <f ca="1">K35*(1+Returns!K36)+AG36</f>
        <v>0</v>
      </c>
      <c r="L36" s="14">
        <f ca="1">L35*(1+Returns!L36)+AH36</f>
        <v>20221517.579785727</v>
      </c>
      <c r="M36" s="14">
        <f ca="1">M35*(1+Returns!M36)+AI36</f>
        <v>20223251.838405319</v>
      </c>
      <c r="N36" s="14">
        <f ca="1">N35*(1+Returns!N36)+AJ36-R36-T36</f>
        <v>37333540.450737923</v>
      </c>
      <c r="O36" s="17">
        <f ca="1">(Assumptions!$B$16 / 252)*F35</f>
        <v>3206.6990323291425</v>
      </c>
      <c r="P36" s="17">
        <f t="shared" ca="1" si="4"/>
        <v>32012.05502593474</v>
      </c>
      <c r="Q36" s="16">
        <f t="shared" si="5"/>
        <v>0</v>
      </c>
      <c r="R36" s="17">
        <f t="shared" si="6"/>
        <v>0</v>
      </c>
      <c r="S36" s="19">
        <f t="shared" si="7"/>
        <v>0</v>
      </c>
      <c r="T36" s="20">
        <f ca="1">IF(AND(S36=1,F35&gt;D35),[1]Assumptions!$B$19*(F35-D35),0)</f>
        <v>0</v>
      </c>
      <c r="U36" s="21">
        <f ca="1">OFFSET(Assumptions!$B$6,U$1-1,0)*$E36</f>
        <v>8088916.6035731006</v>
      </c>
      <c r="V36" s="21">
        <f ca="1">OFFSET(Assumptions!$B$6,V$1-1,0)*$E36</f>
        <v>10111145.754466377</v>
      </c>
      <c r="W36" s="21">
        <f ca="1">OFFSET(Assumptions!$B$6,W$1-1,0)*$E36</f>
        <v>5055572.8772331886</v>
      </c>
      <c r="X36" s="21">
        <f ca="1">OFFSET(Assumptions!$B$6,X$1-1,0)*$E36</f>
        <v>0</v>
      </c>
      <c r="Y36" s="21">
        <f ca="1">OFFSET(Assumptions!$B$6,Y$1-1,0)*$E36</f>
        <v>0</v>
      </c>
      <c r="Z36" s="21">
        <f ca="1">OFFSET(Assumptions!$B$6,Z$1-1,0)*$E36</f>
        <v>20222291.508932754</v>
      </c>
      <c r="AA36" s="21">
        <f ca="1">OFFSET(Assumptions!$B$6,AA$1-1,0)*$E36</f>
        <v>20222291.508932754</v>
      </c>
      <c r="AB36" s="21">
        <f ca="1">OFFSET(Assumptions!$B$6,AB$1-1,0)*$E36</f>
        <v>37411239.291525587</v>
      </c>
      <c r="AC36" s="24">
        <f t="shared" si="11"/>
        <v>0</v>
      </c>
      <c r="AD36" s="24">
        <f t="shared" si="13"/>
        <v>0</v>
      </c>
      <c r="AE36" s="24">
        <f t="shared" si="13"/>
        <v>0</v>
      </c>
      <c r="AF36" s="24">
        <f t="shared" si="13"/>
        <v>0</v>
      </c>
      <c r="AG36" s="24">
        <f t="shared" si="13"/>
        <v>0</v>
      </c>
      <c r="AH36" s="24">
        <f t="shared" si="13"/>
        <v>0</v>
      </c>
      <c r="AI36" s="24">
        <f t="shared" si="13"/>
        <v>0</v>
      </c>
      <c r="AJ36" s="24">
        <f t="shared" si="9"/>
        <v>0</v>
      </c>
      <c r="AK36" s="26">
        <f t="shared" ca="1" si="10"/>
        <v>6.7741095571638432E-4</v>
      </c>
      <c r="AL36" s="34">
        <f t="shared" ca="1" si="12"/>
        <v>1.0794454896377648E-2</v>
      </c>
    </row>
    <row r="37" spans="1:38" x14ac:dyDescent="0.25">
      <c r="A37" s="4">
        <f t="shared" si="0"/>
        <v>4</v>
      </c>
      <c r="B37" s="4">
        <f t="shared" si="1"/>
        <v>2012</v>
      </c>
      <c r="C37" s="9">
        <v>41016</v>
      </c>
      <c r="D37" s="12">
        <f ca="1">(1+Returns!E37)*D36</f>
        <v>101211222.77095585</v>
      </c>
      <c r="E37" s="12">
        <f t="shared" ca="1" si="2"/>
        <v>101146798.75415865</v>
      </c>
      <c r="F37" s="12">
        <f t="shared" ca="1" si="3"/>
        <v>101111577.82784733</v>
      </c>
      <c r="G37" s="14">
        <f ca="1">G36*(1+Returns!G37)+AC37</f>
        <v>8166716.9053098392</v>
      </c>
      <c r="H37" s="14">
        <f ca="1">H36*(1+Returns!H37)+AD37</f>
        <v>10114736.528068718</v>
      </c>
      <c r="I37" s="14">
        <f ca="1">I36*(1+Returns!I37)+AE37</f>
        <v>5058320.7479239199</v>
      </c>
      <c r="J37" s="14">
        <f ca="1">J36*(1+Returns!J37)+AF37</f>
        <v>0</v>
      </c>
      <c r="K37" s="14">
        <f ca="1">K36*(1+Returns!K37)+AG37</f>
        <v>0</v>
      </c>
      <c r="L37" s="14">
        <f ca="1">L36*(1+Returns!L37)+AH37</f>
        <v>20229091.212095097</v>
      </c>
      <c r="M37" s="14">
        <f ca="1">M36*(1+Returns!M37)+AI37</f>
        <v>20230998.883377213</v>
      </c>
      <c r="N37" s="14">
        <f ca="1">N36*(1+Returns!N37)+AJ37-R37-T37</f>
        <v>37346934.477383874</v>
      </c>
      <c r="O37" s="17">
        <f ca="1">(Assumptions!$B$16 / 252)*F36</f>
        <v>3208.8712853853276</v>
      </c>
      <c r="P37" s="17">
        <f t="shared" ca="1" si="4"/>
        <v>35220.926311320065</v>
      </c>
      <c r="Q37" s="16">
        <f t="shared" si="5"/>
        <v>0</v>
      </c>
      <c r="R37" s="17">
        <f t="shared" si="6"/>
        <v>0</v>
      </c>
      <c r="S37" s="19">
        <f t="shared" si="7"/>
        <v>0</v>
      </c>
      <c r="T37" s="20">
        <f ca="1">IF(AND(S37=1,F36&gt;D36),[1]Assumptions!$B$19*(F36-D36),0)</f>
        <v>0</v>
      </c>
      <c r="U37" s="21">
        <f ca="1">OFFSET(Assumptions!$B$6,U$1-1,0)*$E37</f>
        <v>8091743.9003326921</v>
      </c>
      <c r="V37" s="21">
        <f ca="1">OFFSET(Assumptions!$B$6,V$1-1,0)*$E37</f>
        <v>10114679.875415865</v>
      </c>
      <c r="W37" s="21">
        <f ca="1">OFFSET(Assumptions!$B$6,W$1-1,0)*$E37</f>
        <v>5057339.9377079327</v>
      </c>
      <c r="X37" s="21">
        <f ca="1">OFFSET(Assumptions!$B$6,X$1-1,0)*$E37</f>
        <v>0</v>
      </c>
      <c r="Y37" s="21">
        <f ca="1">OFFSET(Assumptions!$B$6,Y$1-1,0)*$E37</f>
        <v>0</v>
      </c>
      <c r="Z37" s="21">
        <f ca="1">OFFSET(Assumptions!$B$6,Z$1-1,0)*$E37</f>
        <v>20229359.750831731</v>
      </c>
      <c r="AA37" s="21">
        <f ca="1">OFFSET(Assumptions!$B$6,AA$1-1,0)*$E37</f>
        <v>20229359.750831731</v>
      </c>
      <c r="AB37" s="21">
        <f ca="1">OFFSET(Assumptions!$B$6,AB$1-1,0)*$E37</f>
        <v>37424315.539038695</v>
      </c>
      <c r="AC37" s="24">
        <f t="shared" si="11"/>
        <v>0</v>
      </c>
      <c r="AD37" s="24">
        <f t="shared" si="13"/>
        <v>0</v>
      </c>
      <c r="AE37" s="24">
        <f t="shared" si="13"/>
        <v>0</v>
      </c>
      <c r="AF37" s="24">
        <f t="shared" si="13"/>
        <v>0</v>
      </c>
      <c r="AG37" s="24">
        <f t="shared" si="13"/>
        <v>0</v>
      </c>
      <c r="AH37" s="24">
        <f t="shared" si="13"/>
        <v>0</v>
      </c>
      <c r="AI37" s="24">
        <f t="shared" si="13"/>
        <v>0</v>
      </c>
      <c r="AJ37" s="24">
        <f t="shared" si="9"/>
        <v>0</v>
      </c>
      <c r="AK37" s="26">
        <f t="shared" ca="1" si="10"/>
        <v>3.1789191218711821E-4</v>
      </c>
      <c r="AL37" s="34">
        <f t="shared" ca="1" si="12"/>
        <v>1.1115778278472765E-2</v>
      </c>
    </row>
    <row r="38" spans="1:38" x14ac:dyDescent="0.25">
      <c r="A38" s="4">
        <f t="shared" si="0"/>
        <v>4</v>
      </c>
      <c r="B38" s="4">
        <f t="shared" si="1"/>
        <v>2012</v>
      </c>
      <c r="C38" s="9">
        <v>41017</v>
      </c>
      <c r="D38" s="12">
        <f ca="1">(1+Returns!E38)*D37</f>
        <v>101247532.29712492</v>
      </c>
      <c r="E38" s="12">
        <f t="shared" ca="1" si="2"/>
        <v>101293380.15295193</v>
      </c>
      <c r="F38" s="12">
        <f t="shared" ca="1" si="3"/>
        <v>101254949.33528098</v>
      </c>
      <c r="G38" s="14">
        <f ca="1">G37*(1+Returns!G38)+AC38</f>
        <v>8278812.4862270439</v>
      </c>
      <c r="H38" s="14">
        <f ca="1">H37*(1+Returns!H38)+AD38</f>
        <v>10118538.32349197</v>
      </c>
      <c r="I38" s="14">
        <f ca="1">I37*(1+Returns!I38)+AE38</f>
        <v>5060308.2165302597</v>
      </c>
      <c r="J38" s="14">
        <f ca="1">J37*(1+Returns!J38)+AF38</f>
        <v>0</v>
      </c>
      <c r="K38" s="14">
        <f ca="1">K37*(1+Returns!K38)+AG38</f>
        <v>0</v>
      </c>
      <c r="L38" s="14">
        <f ca="1">L37*(1+Returns!L38)+AH38</f>
        <v>20236660.100177314</v>
      </c>
      <c r="M38" s="14">
        <f ca="1">M37*(1+Returns!M38)+AI38</f>
        <v>20238741.14977473</v>
      </c>
      <c r="N38" s="14">
        <f ca="1">N37*(1+Returns!N38)+AJ38-R38-T38</f>
        <v>37360319.876750603</v>
      </c>
      <c r="O38" s="17">
        <f ca="1">(Assumptions!$B$16 / 252)*F37</f>
        <v>3209.8913596142011</v>
      </c>
      <c r="P38" s="17">
        <f t="shared" ca="1" si="4"/>
        <v>38430.817670934266</v>
      </c>
      <c r="Q38" s="16">
        <f t="shared" si="5"/>
        <v>0</v>
      </c>
      <c r="R38" s="17">
        <f t="shared" si="6"/>
        <v>0</v>
      </c>
      <c r="S38" s="19">
        <f t="shared" si="7"/>
        <v>0</v>
      </c>
      <c r="T38" s="20">
        <f ca="1">IF(AND(S38=1,F37&gt;D37),[1]Assumptions!$B$19*(F37-D37),0)</f>
        <v>0</v>
      </c>
      <c r="U38" s="21">
        <f ca="1">OFFSET(Assumptions!$B$6,U$1-1,0)*$E38</f>
        <v>8103470.4122361541</v>
      </c>
      <c r="V38" s="21">
        <f ca="1">OFFSET(Assumptions!$B$6,V$1-1,0)*$E38</f>
        <v>10129338.015295193</v>
      </c>
      <c r="W38" s="21">
        <f ca="1">OFFSET(Assumptions!$B$6,W$1-1,0)*$E38</f>
        <v>5064669.0076475963</v>
      </c>
      <c r="X38" s="21">
        <f ca="1">OFFSET(Assumptions!$B$6,X$1-1,0)*$E38</f>
        <v>0</v>
      </c>
      <c r="Y38" s="21">
        <f ca="1">OFFSET(Assumptions!$B$6,Y$1-1,0)*$E38</f>
        <v>0</v>
      </c>
      <c r="Z38" s="21">
        <f ca="1">OFFSET(Assumptions!$B$6,Z$1-1,0)*$E38</f>
        <v>20258676.030590385</v>
      </c>
      <c r="AA38" s="21">
        <f ca="1">OFFSET(Assumptions!$B$6,AA$1-1,0)*$E38</f>
        <v>20258676.030590385</v>
      </c>
      <c r="AB38" s="21">
        <f ca="1">OFFSET(Assumptions!$B$6,AB$1-1,0)*$E38</f>
        <v>37478550.656592213</v>
      </c>
      <c r="AC38" s="24">
        <f t="shared" si="11"/>
        <v>0</v>
      </c>
      <c r="AD38" s="24">
        <f t="shared" si="13"/>
        <v>0</v>
      </c>
      <c r="AE38" s="24">
        <f t="shared" si="13"/>
        <v>0</v>
      </c>
      <c r="AF38" s="24">
        <f t="shared" si="13"/>
        <v>0</v>
      </c>
      <c r="AG38" s="24">
        <f t="shared" si="13"/>
        <v>0</v>
      </c>
      <c r="AH38" s="24">
        <f t="shared" si="13"/>
        <v>0</v>
      </c>
      <c r="AI38" s="24">
        <f t="shared" si="13"/>
        <v>0</v>
      </c>
      <c r="AJ38" s="24">
        <f t="shared" si="9"/>
        <v>0</v>
      </c>
      <c r="AK38" s="26">
        <f t="shared" ca="1" si="10"/>
        <v>1.4179534185270182E-3</v>
      </c>
      <c r="AL38" s="34">
        <f t="shared" ca="1" si="12"/>
        <v>1.2549493352809415E-2</v>
      </c>
    </row>
    <row r="39" spans="1:38" x14ac:dyDescent="0.25">
      <c r="A39" s="4">
        <f t="shared" si="0"/>
        <v>4</v>
      </c>
      <c r="B39" s="4">
        <f t="shared" si="1"/>
        <v>2012</v>
      </c>
      <c r="C39" s="9">
        <v>41018</v>
      </c>
      <c r="D39" s="12">
        <f ca="1">(1+Returns!E39)*D38</f>
        <v>101283891.29844815</v>
      </c>
      <c r="E39" s="12">
        <f t="shared" ca="1" si="2"/>
        <v>101446268.86615406</v>
      </c>
      <c r="F39" s="12">
        <f t="shared" ca="1" si="3"/>
        <v>101404623.60564709</v>
      </c>
      <c r="G39" s="14">
        <f ca="1">G38*(1+Returns!G39)+AC39</f>
        <v>8397168.0138982013</v>
      </c>
      <c r="H39" s="14">
        <f ca="1">H38*(1+Returns!H39)+AD39</f>
        <v>10122345.356292738</v>
      </c>
      <c r="I39" s="14">
        <f ca="1">I38*(1+Returns!I39)+AE39</f>
        <v>5062298.4528061785</v>
      </c>
      <c r="J39" s="14">
        <f ca="1">J38*(1+Returns!J39)+AF39</f>
        <v>0</v>
      </c>
      <c r="K39" s="14">
        <f ca="1">K38*(1+Returns!K39)+AG39</f>
        <v>0</v>
      </c>
      <c r="L39" s="14">
        <f ca="1">L38*(1+Returns!L39)+AH39</f>
        <v>20244239.403865267</v>
      </c>
      <c r="M39" s="14">
        <f ca="1">M38*(1+Returns!M39)+AI39</f>
        <v>20246494.128332019</v>
      </c>
      <c r="N39" s="14">
        <f ca="1">N38*(1+Returns!N39)+AJ39-R39-T39</f>
        <v>37373723.510959655</v>
      </c>
      <c r="O39" s="17">
        <f ca="1">(Assumptions!$B$16 / 252)*F38</f>
        <v>3214.442836040666</v>
      </c>
      <c r="P39" s="17">
        <f t="shared" ca="1" si="4"/>
        <v>41645.260506974933</v>
      </c>
      <c r="Q39" s="16">
        <f t="shared" si="5"/>
        <v>0</v>
      </c>
      <c r="R39" s="17">
        <f t="shared" si="6"/>
        <v>0</v>
      </c>
      <c r="S39" s="19">
        <f t="shared" si="7"/>
        <v>0</v>
      </c>
      <c r="T39" s="20">
        <f ca="1">IF(AND(S39=1,F38&gt;D38),[1]Assumptions!$B$19*(F38-D38),0)</f>
        <v>0</v>
      </c>
      <c r="U39" s="21">
        <f ca="1">OFFSET(Assumptions!$B$6,U$1-1,0)*$E39</f>
        <v>8115701.509292325</v>
      </c>
      <c r="V39" s="21">
        <f ca="1">OFFSET(Assumptions!$B$6,V$1-1,0)*$E39</f>
        <v>10144626.886615407</v>
      </c>
      <c r="W39" s="21">
        <f ca="1">OFFSET(Assumptions!$B$6,W$1-1,0)*$E39</f>
        <v>5072313.4433077034</v>
      </c>
      <c r="X39" s="21">
        <f ca="1">OFFSET(Assumptions!$B$6,X$1-1,0)*$E39</f>
        <v>0</v>
      </c>
      <c r="Y39" s="21">
        <f ca="1">OFFSET(Assumptions!$B$6,Y$1-1,0)*$E39</f>
        <v>0</v>
      </c>
      <c r="Z39" s="21">
        <f ca="1">OFFSET(Assumptions!$B$6,Z$1-1,0)*$E39</f>
        <v>20289253.773230813</v>
      </c>
      <c r="AA39" s="21">
        <f ca="1">OFFSET(Assumptions!$B$6,AA$1-1,0)*$E39</f>
        <v>20289253.773230813</v>
      </c>
      <c r="AB39" s="21">
        <f ca="1">OFFSET(Assumptions!$B$6,AB$1-1,0)*$E39</f>
        <v>37535119.480477005</v>
      </c>
      <c r="AC39" s="24">
        <f t="shared" si="11"/>
        <v>0</v>
      </c>
      <c r="AD39" s="24">
        <f t="shared" si="13"/>
        <v>0</v>
      </c>
      <c r="AE39" s="24">
        <f t="shared" si="13"/>
        <v>0</v>
      </c>
      <c r="AF39" s="24">
        <f t="shared" si="13"/>
        <v>0</v>
      </c>
      <c r="AG39" s="24">
        <f t="shared" si="13"/>
        <v>0</v>
      </c>
      <c r="AH39" s="24">
        <f t="shared" si="13"/>
        <v>0</v>
      </c>
      <c r="AI39" s="24">
        <f t="shared" si="13"/>
        <v>0</v>
      </c>
      <c r="AJ39" s="24">
        <f t="shared" si="9"/>
        <v>0</v>
      </c>
      <c r="AK39" s="26">
        <f t="shared" ca="1" si="10"/>
        <v>1.4781921412108101E-3</v>
      </c>
      <c r="AL39" s="34">
        <f t="shared" ca="1" si="12"/>
        <v>1.4046236056470596E-2</v>
      </c>
    </row>
    <row r="40" spans="1:38" x14ac:dyDescent="0.25">
      <c r="A40" s="4">
        <f t="shared" si="0"/>
        <v>4</v>
      </c>
      <c r="B40" s="4">
        <f t="shared" si="1"/>
        <v>2012</v>
      </c>
      <c r="C40" s="9">
        <v>41019</v>
      </c>
      <c r="D40" s="12">
        <f ca="1">(1+Returns!E40)*D39</f>
        <v>101317499.31925879</v>
      </c>
      <c r="E40" s="12">
        <f t="shared" ca="1" si="2"/>
        <v>101757500.01461193</v>
      </c>
      <c r="F40" s="12">
        <f t="shared" ca="1" si="3"/>
        <v>101712635.55970478</v>
      </c>
      <c r="G40" s="14">
        <f ca="1">G39*(1+Returns!G40)+AC40</f>
        <v>8676474.6679589525</v>
      </c>
      <c r="H40" s="14">
        <f ca="1">H39*(1+Returns!H40)+AD40</f>
        <v>10125864.969859041</v>
      </c>
      <c r="I40" s="14">
        <f ca="1">I39*(1+Returns!I40)+AE40</f>
        <v>5064138.7580465386</v>
      </c>
      <c r="J40" s="14">
        <f ca="1">J39*(1+Returns!J40)+AF40</f>
        <v>0</v>
      </c>
      <c r="K40" s="14">
        <f ca="1">K39*(1+Returns!K40)+AG40</f>
        <v>0</v>
      </c>
      <c r="L40" s="14">
        <f ca="1">L39*(1+Returns!L40)+AH40</f>
        <v>20251246.369039513</v>
      </c>
      <c r="M40" s="14">
        <f ca="1">M39*(1+Returns!M40)+AI40</f>
        <v>20253662.28935482</v>
      </c>
      <c r="N40" s="14">
        <f ca="1">N39*(1+Returns!N40)+AJ40-R40-T40</f>
        <v>37386112.960353054</v>
      </c>
      <c r="O40" s="17">
        <f ca="1">(Assumptions!$B$16 / 252)*F39</f>
        <v>3219.1944001792726</v>
      </c>
      <c r="P40" s="17">
        <f t="shared" ca="1" si="4"/>
        <v>44864.454907154206</v>
      </c>
      <c r="Q40" s="16">
        <f t="shared" si="5"/>
        <v>0</v>
      </c>
      <c r="R40" s="17">
        <f t="shared" si="6"/>
        <v>0</v>
      </c>
      <c r="S40" s="19">
        <f t="shared" si="7"/>
        <v>0</v>
      </c>
      <c r="T40" s="20">
        <f ca="1">IF(AND(S40=1,F39&gt;D39),[1]Assumptions!$B$19*(F39-D39),0)</f>
        <v>0</v>
      </c>
      <c r="U40" s="21">
        <f ca="1">OFFSET(Assumptions!$B$6,U$1-1,0)*$E40</f>
        <v>8140600.0011689542</v>
      </c>
      <c r="V40" s="21">
        <f ca="1">OFFSET(Assumptions!$B$6,V$1-1,0)*$E40</f>
        <v>10175750.001461193</v>
      </c>
      <c r="W40" s="21">
        <f ca="1">OFFSET(Assumptions!$B$6,W$1-1,0)*$E40</f>
        <v>5087875.0007305965</v>
      </c>
      <c r="X40" s="21">
        <f ca="1">OFFSET(Assumptions!$B$6,X$1-1,0)*$E40</f>
        <v>0</v>
      </c>
      <c r="Y40" s="21">
        <f ca="1">OFFSET(Assumptions!$B$6,Y$1-1,0)*$E40</f>
        <v>0</v>
      </c>
      <c r="Z40" s="21">
        <f ca="1">OFFSET(Assumptions!$B$6,Z$1-1,0)*$E40</f>
        <v>20351500.002922386</v>
      </c>
      <c r="AA40" s="21">
        <f ca="1">OFFSET(Assumptions!$B$6,AA$1-1,0)*$E40</f>
        <v>20351500.002922386</v>
      </c>
      <c r="AB40" s="21">
        <f ca="1">OFFSET(Assumptions!$B$6,AB$1-1,0)*$E40</f>
        <v>37650275.005406417</v>
      </c>
      <c r="AC40" s="24">
        <f t="shared" si="11"/>
        <v>0</v>
      </c>
      <c r="AD40" s="24">
        <f t="shared" si="13"/>
        <v>0</v>
      </c>
      <c r="AE40" s="24">
        <f t="shared" si="13"/>
        <v>0</v>
      </c>
      <c r="AF40" s="24">
        <f t="shared" si="13"/>
        <v>0</v>
      </c>
      <c r="AG40" s="24">
        <f t="shared" si="13"/>
        <v>0</v>
      </c>
      <c r="AH40" s="24">
        <f t="shared" si="13"/>
        <v>0</v>
      </c>
      <c r="AI40" s="24">
        <f t="shared" si="13"/>
        <v>0</v>
      </c>
      <c r="AJ40" s="24">
        <f t="shared" si="9"/>
        <v>0</v>
      </c>
      <c r="AK40" s="26">
        <f t="shared" ca="1" si="10"/>
        <v>3.0374547343672287E-3</v>
      </c>
      <c r="AL40" s="34">
        <f t="shared" ca="1" si="12"/>
        <v>1.712635559704756E-2</v>
      </c>
    </row>
    <row r="41" spans="1:38" x14ac:dyDescent="0.25">
      <c r="A41" s="4">
        <f t="shared" si="0"/>
        <v>4</v>
      </c>
      <c r="B41" s="4">
        <f t="shared" si="1"/>
        <v>2012</v>
      </c>
      <c r="C41" s="9">
        <v>41022</v>
      </c>
      <c r="D41" s="12">
        <f ca="1">(1+Returns!E41)*D40</f>
        <v>101351155.97935766</v>
      </c>
      <c r="E41" s="12">
        <f t="shared" ca="1" si="2"/>
        <v>101716676.70865604</v>
      </c>
      <c r="F41" s="12">
        <f t="shared" ca="1" si="3"/>
        <v>101668583.28119144</v>
      </c>
      <c r="G41" s="14">
        <f ca="1">G40*(1+Returns!G41)+AC41</f>
        <v>8603680.3455427829</v>
      </c>
      <c r="H41" s="14">
        <f ca="1">H40*(1+Returns!H41)+AD41</f>
        <v>10129389.725460222</v>
      </c>
      <c r="I41" s="14">
        <f ca="1">I40*(1+Returns!I41)+AE41</f>
        <v>5065981.7770569483</v>
      </c>
      <c r="J41" s="14">
        <f ca="1">J40*(1+Returns!J41)+AF41</f>
        <v>0</v>
      </c>
      <c r="K41" s="14">
        <f ca="1">K40*(1+Returns!K41)+AG41</f>
        <v>0</v>
      </c>
      <c r="L41" s="14">
        <f ca="1">L40*(1+Returns!L41)+AH41</f>
        <v>20258263.561556388</v>
      </c>
      <c r="M41" s="14">
        <f ca="1">M40*(1+Returns!M41)+AI41</f>
        <v>20260840.962037295</v>
      </c>
      <c r="N41" s="14">
        <f ca="1">N40*(1+Returns!N41)+AJ41-R41-T41</f>
        <v>37398520.337002404</v>
      </c>
      <c r="O41" s="17">
        <f ca="1">(Assumptions!$B$16 / 252)*F40</f>
        <v>3228.9725574509453</v>
      </c>
      <c r="P41" s="17">
        <f t="shared" ca="1" si="4"/>
        <v>48093.427464605149</v>
      </c>
      <c r="Q41" s="16">
        <f t="shared" si="5"/>
        <v>0</v>
      </c>
      <c r="R41" s="17">
        <f t="shared" si="6"/>
        <v>0</v>
      </c>
      <c r="S41" s="19">
        <f t="shared" si="7"/>
        <v>0</v>
      </c>
      <c r="T41" s="20">
        <f ca="1">IF(AND(S41=1,F40&gt;D40),[1]Assumptions!$B$19*(F40-D40),0)</f>
        <v>0</v>
      </c>
      <c r="U41" s="21">
        <f ca="1">OFFSET(Assumptions!$B$6,U$1-1,0)*$E41</f>
        <v>8137334.1366924839</v>
      </c>
      <c r="V41" s="21">
        <f ca="1">OFFSET(Assumptions!$B$6,V$1-1,0)*$E41</f>
        <v>10171667.670865605</v>
      </c>
      <c r="W41" s="21">
        <f ca="1">OFFSET(Assumptions!$B$6,W$1-1,0)*$E41</f>
        <v>5085833.8354328023</v>
      </c>
      <c r="X41" s="21">
        <f ca="1">OFFSET(Assumptions!$B$6,X$1-1,0)*$E41</f>
        <v>0</v>
      </c>
      <c r="Y41" s="21">
        <f ca="1">OFFSET(Assumptions!$B$6,Y$1-1,0)*$E41</f>
        <v>0</v>
      </c>
      <c r="Z41" s="21">
        <f ca="1">OFFSET(Assumptions!$B$6,Z$1-1,0)*$E41</f>
        <v>20343335.341731209</v>
      </c>
      <c r="AA41" s="21">
        <f ca="1">OFFSET(Assumptions!$B$6,AA$1-1,0)*$E41</f>
        <v>20343335.341731209</v>
      </c>
      <c r="AB41" s="21">
        <f ca="1">OFFSET(Assumptions!$B$6,AB$1-1,0)*$E41</f>
        <v>37635170.382202737</v>
      </c>
      <c r="AC41" s="24">
        <f t="shared" si="11"/>
        <v>0</v>
      </c>
      <c r="AD41" s="24">
        <f t="shared" si="13"/>
        <v>0</v>
      </c>
      <c r="AE41" s="24">
        <f t="shared" si="13"/>
        <v>0</v>
      </c>
      <c r="AF41" s="24">
        <f t="shared" si="13"/>
        <v>0</v>
      </c>
      <c r="AG41" s="24">
        <f t="shared" si="13"/>
        <v>0</v>
      </c>
      <c r="AH41" s="24">
        <f t="shared" si="13"/>
        <v>0</v>
      </c>
      <c r="AI41" s="24">
        <f t="shared" si="13"/>
        <v>0</v>
      </c>
      <c r="AJ41" s="24">
        <f t="shared" si="9"/>
        <v>0</v>
      </c>
      <c r="AK41" s="26">
        <f t="shared" ca="1" si="10"/>
        <v>-4.3310527026396706E-4</v>
      </c>
      <c r="AL41" s="34">
        <f t="shared" ca="1" si="12"/>
        <v>1.6685832811914159E-2</v>
      </c>
    </row>
    <row r="42" spans="1:38" x14ac:dyDescent="0.25">
      <c r="A42" s="4">
        <f t="shared" si="0"/>
        <v>4</v>
      </c>
      <c r="B42" s="4">
        <f t="shared" si="1"/>
        <v>2012</v>
      </c>
      <c r="C42" s="9">
        <v>41023</v>
      </c>
      <c r="D42" s="12">
        <f ca="1">(1+Returns!E42)*D41</f>
        <v>101384971.79255016</v>
      </c>
      <c r="E42" s="12">
        <f t="shared" ca="1" si="2"/>
        <v>101693700.4940179</v>
      </c>
      <c r="F42" s="12">
        <f t="shared" ca="1" si="3"/>
        <v>101642379.49248087</v>
      </c>
      <c r="G42" s="14">
        <f ca="1">G41*(1+Returns!G42)+AC42</f>
        <v>8548581.7620440591</v>
      </c>
      <c r="H42" s="14">
        <f ca="1">H41*(1+Returns!H42)+AD42</f>
        <v>10132931.174389146</v>
      </c>
      <c r="I42" s="14">
        <f ca="1">I41*(1+Returns!I42)+AE42</f>
        <v>5067833.5380909061</v>
      </c>
      <c r="J42" s="14">
        <f ca="1">J41*(1+Returns!J42)+AF42</f>
        <v>0</v>
      </c>
      <c r="K42" s="14">
        <f ca="1">K41*(1+Returns!K42)+AG42</f>
        <v>0</v>
      </c>
      <c r="L42" s="14">
        <f ca="1">L41*(1+Returns!L42)+AH42</f>
        <v>20265313.982546713</v>
      </c>
      <c r="M42" s="14">
        <f ca="1">M41*(1+Returns!M42)+AI42</f>
        <v>20268053.654033855</v>
      </c>
      <c r="N42" s="14">
        <f ca="1">N41*(1+Returns!N42)+AJ42-R42-T42</f>
        <v>37410986.382913217</v>
      </c>
      <c r="O42" s="17">
        <f ca="1">(Assumptions!$B$16 / 252)*F41</f>
        <v>3227.5740724187758</v>
      </c>
      <c r="P42" s="17">
        <f t="shared" ca="1" si="4"/>
        <v>51321.001537023927</v>
      </c>
      <c r="Q42" s="16">
        <f t="shared" si="5"/>
        <v>0</v>
      </c>
      <c r="R42" s="17">
        <f t="shared" si="6"/>
        <v>0</v>
      </c>
      <c r="S42" s="19">
        <f t="shared" si="7"/>
        <v>0</v>
      </c>
      <c r="T42" s="20">
        <f ca="1">IF(AND(S42=1,F41&gt;D41),[1]Assumptions!$B$19*(F41-D41),0)</f>
        <v>0</v>
      </c>
      <c r="U42" s="21">
        <f ca="1">OFFSET(Assumptions!$B$6,U$1-1,0)*$E42</f>
        <v>8135496.0395214325</v>
      </c>
      <c r="V42" s="21">
        <f ca="1">OFFSET(Assumptions!$B$6,V$1-1,0)*$E42</f>
        <v>10169370.04940179</v>
      </c>
      <c r="W42" s="21">
        <f ca="1">OFFSET(Assumptions!$B$6,W$1-1,0)*$E42</f>
        <v>5084685.024700895</v>
      </c>
      <c r="X42" s="21">
        <f ca="1">OFFSET(Assumptions!$B$6,X$1-1,0)*$E42</f>
        <v>0</v>
      </c>
      <c r="Y42" s="21">
        <f ca="1">OFFSET(Assumptions!$B$6,Y$1-1,0)*$E42</f>
        <v>0</v>
      </c>
      <c r="Z42" s="21">
        <f ca="1">OFFSET(Assumptions!$B$6,Z$1-1,0)*$E42</f>
        <v>20338740.09880358</v>
      </c>
      <c r="AA42" s="21">
        <f ca="1">OFFSET(Assumptions!$B$6,AA$1-1,0)*$E42</f>
        <v>20338740.09880358</v>
      </c>
      <c r="AB42" s="21">
        <f ca="1">OFFSET(Assumptions!$B$6,AB$1-1,0)*$E42</f>
        <v>37626669.182786621</v>
      </c>
      <c r="AC42" s="24">
        <f t="shared" si="11"/>
        <v>0</v>
      </c>
      <c r="AD42" s="24">
        <f t="shared" si="13"/>
        <v>0</v>
      </c>
      <c r="AE42" s="24">
        <f t="shared" si="13"/>
        <v>0</v>
      </c>
      <c r="AF42" s="24">
        <f t="shared" si="13"/>
        <v>0</v>
      </c>
      <c r="AG42" s="24">
        <f t="shared" si="13"/>
        <v>0</v>
      </c>
      <c r="AH42" s="24">
        <f t="shared" si="13"/>
        <v>0</v>
      </c>
      <c r="AI42" s="24">
        <f t="shared" si="13"/>
        <v>0</v>
      </c>
      <c r="AJ42" s="24">
        <f t="shared" si="9"/>
        <v>0</v>
      </c>
      <c r="AK42" s="26">
        <f t="shared" ca="1" si="10"/>
        <v>-2.5773732518818981E-4</v>
      </c>
      <c r="AL42" s="34">
        <f t="shared" ca="1" si="12"/>
        <v>1.6423794924808499E-2</v>
      </c>
    </row>
    <row r="43" spans="1:38" x14ac:dyDescent="0.25">
      <c r="A43" s="4">
        <f t="shared" si="0"/>
        <v>4</v>
      </c>
      <c r="B43" s="4">
        <f t="shared" si="1"/>
        <v>2012</v>
      </c>
      <c r="C43" s="9">
        <v>41024</v>
      </c>
      <c r="D43" s="12">
        <f ca="1">(1+Returns!E43)*D42</f>
        <v>101418613.35389036</v>
      </c>
      <c r="E43" s="12">
        <f t="shared" ca="1" si="2"/>
        <v>101731852.18592283</v>
      </c>
      <c r="F43" s="12">
        <f t="shared" ca="1" si="3"/>
        <v>101677304.44217969</v>
      </c>
      <c r="G43" s="14">
        <f ca="1">G42*(1+Returns!G43)+AC43</f>
        <v>8554775.9865092598</v>
      </c>
      <c r="H43" s="14">
        <f ca="1">H42*(1+Returns!H43)+AD43</f>
        <v>10136454.468721882</v>
      </c>
      <c r="I43" s="14">
        <f ca="1">I42*(1+Returns!I43)+AE43</f>
        <v>5069675.8555094395</v>
      </c>
      <c r="J43" s="14">
        <f ca="1">J42*(1+Returns!J43)+AF43</f>
        <v>0</v>
      </c>
      <c r="K43" s="14">
        <f ca="1">K42*(1+Returns!K43)+AG43</f>
        <v>0</v>
      </c>
      <c r="L43" s="14">
        <f ca="1">L42*(1+Returns!L43)+AH43</f>
        <v>20272328.242084354</v>
      </c>
      <c r="M43" s="14">
        <f ca="1">M42*(1+Returns!M43)+AI43</f>
        <v>20275229.448089357</v>
      </c>
      <c r="N43" s="14">
        <f ca="1">N42*(1+Returns!N43)+AJ43-R43-T43</f>
        <v>37423388.185008541</v>
      </c>
      <c r="O43" s="17">
        <f ca="1">(Assumptions!$B$16 / 252)*F42</f>
        <v>3226.742206110504</v>
      </c>
      <c r="P43" s="17">
        <f t="shared" ca="1" si="4"/>
        <v>54547.74374313443</v>
      </c>
      <c r="Q43" s="16">
        <f t="shared" si="5"/>
        <v>0</v>
      </c>
      <c r="R43" s="17">
        <f t="shared" si="6"/>
        <v>0</v>
      </c>
      <c r="S43" s="19">
        <f t="shared" si="7"/>
        <v>0</v>
      </c>
      <c r="T43" s="20">
        <f ca="1">IF(AND(S43=1,F42&gt;D42),[1]Assumptions!$B$19*(F42-D42),0)</f>
        <v>0</v>
      </c>
      <c r="U43" s="21">
        <f ca="1">OFFSET(Assumptions!$B$6,U$1-1,0)*$E43</f>
        <v>8138548.174873827</v>
      </c>
      <c r="V43" s="21">
        <f ca="1">OFFSET(Assumptions!$B$6,V$1-1,0)*$E43</f>
        <v>10173185.218592284</v>
      </c>
      <c r="W43" s="21">
        <f ca="1">OFFSET(Assumptions!$B$6,W$1-1,0)*$E43</f>
        <v>5086592.6092961421</v>
      </c>
      <c r="X43" s="21">
        <f ca="1">OFFSET(Assumptions!$B$6,X$1-1,0)*$E43</f>
        <v>0</v>
      </c>
      <c r="Y43" s="21">
        <f ca="1">OFFSET(Assumptions!$B$6,Y$1-1,0)*$E43</f>
        <v>0</v>
      </c>
      <c r="Z43" s="21">
        <f ca="1">OFFSET(Assumptions!$B$6,Z$1-1,0)*$E43</f>
        <v>20346370.437184568</v>
      </c>
      <c r="AA43" s="21">
        <f ca="1">OFFSET(Assumptions!$B$6,AA$1-1,0)*$E43</f>
        <v>20346370.437184568</v>
      </c>
      <c r="AB43" s="21">
        <f ca="1">OFFSET(Assumptions!$B$6,AB$1-1,0)*$E43</f>
        <v>37640785.308791444</v>
      </c>
      <c r="AC43" s="24">
        <f t="shared" si="11"/>
        <v>0</v>
      </c>
      <c r="AD43" s="24">
        <f t="shared" si="13"/>
        <v>0</v>
      </c>
      <c r="AE43" s="24">
        <f t="shared" si="13"/>
        <v>0</v>
      </c>
      <c r="AF43" s="24">
        <f t="shared" si="13"/>
        <v>0</v>
      </c>
      <c r="AG43" s="24">
        <f t="shared" si="13"/>
        <v>0</v>
      </c>
      <c r="AH43" s="24">
        <f t="shared" si="13"/>
        <v>0</v>
      </c>
      <c r="AI43" s="24">
        <f t="shared" si="13"/>
        <v>0</v>
      </c>
      <c r="AJ43" s="24">
        <f t="shared" si="9"/>
        <v>0</v>
      </c>
      <c r="AK43" s="26">
        <f t="shared" ca="1" si="10"/>
        <v>3.4360617956030737E-4</v>
      </c>
      <c r="AL43" s="34">
        <f t="shared" ca="1" si="12"/>
        <v>1.6773044421796834E-2</v>
      </c>
    </row>
    <row r="44" spans="1:38" x14ac:dyDescent="0.25">
      <c r="A44" s="4">
        <f t="shared" si="0"/>
        <v>4</v>
      </c>
      <c r="B44" s="4">
        <f t="shared" si="1"/>
        <v>2012</v>
      </c>
      <c r="C44" s="9">
        <v>41025</v>
      </c>
      <c r="D44" s="12">
        <f ca="1">(1+Returns!E44)*D43</f>
        <v>101452266.07817344</v>
      </c>
      <c r="E44" s="12">
        <f t="shared" ca="1" si="2"/>
        <v>101798556.57908303</v>
      </c>
      <c r="F44" s="12">
        <f t="shared" ca="1" si="3"/>
        <v>101740780.98440522</v>
      </c>
      <c r="G44" s="14">
        <f ca="1">G43*(1+Returns!G44)+AC44</f>
        <v>8589511.9378602579</v>
      </c>
      <c r="H44" s="14">
        <f ca="1">H43*(1+Returns!H44)+AD44</f>
        <v>10139978.988129843</v>
      </c>
      <c r="I44" s="14">
        <f ca="1">I43*(1+Returns!I44)+AE44</f>
        <v>5071518.8426684933</v>
      </c>
      <c r="J44" s="14">
        <f ca="1">J43*(1+Returns!J44)+AF44</f>
        <v>0</v>
      </c>
      <c r="K44" s="14">
        <f ca="1">K43*(1+Returns!K44)+AG44</f>
        <v>0</v>
      </c>
      <c r="L44" s="14">
        <f ca="1">L43*(1+Returns!L44)+AH44</f>
        <v>20279344.929407567</v>
      </c>
      <c r="M44" s="14">
        <f ca="1">M43*(1+Returns!M44)+AI44</f>
        <v>20282407.782695681</v>
      </c>
      <c r="N44" s="14">
        <f ca="1">N43*(1+Returns!N44)+AJ44-R44-T44</f>
        <v>37435794.098321185</v>
      </c>
      <c r="O44" s="17">
        <f ca="1">(Assumptions!$B$16 / 252)*F43</f>
        <v>3227.8509346723713</v>
      </c>
      <c r="P44" s="17">
        <f t="shared" ca="1" si="4"/>
        <v>57775.594677806803</v>
      </c>
      <c r="Q44" s="16">
        <f t="shared" si="5"/>
        <v>0</v>
      </c>
      <c r="R44" s="17">
        <f t="shared" si="6"/>
        <v>0</v>
      </c>
      <c r="S44" s="19">
        <f t="shared" si="7"/>
        <v>0</v>
      </c>
      <c r="T44" s="20">
        <f ca="1">IF(AND(S44=1,F43&gt;D43),[1]Assumptions!$B$19*(F43-D43),0)</f>
        <v>0</v>
      </c>
      <c r="U44" s="21">
        <f ca="1">OFFSET(Assumptions!$B$6,U$1-1,0)*$E44</f>
        <v>8143884.5263266424</v>
      </c>
      <c r="V44" s="21">
        <f ca="1">OFFSET(Assumptions!$B$6,V$1-1,0)*$E44</f>
        <v>10179855.657908304</v>
      </c>
      <c r="W44" s="21">
        <f ca="1">OFFSET(Assumptions!$B$6,W$1-1,0)*$E44</f>
        <v>5089927.8289541518</v>
      </c>
      <c r="X44" s="21">
        <f ca="1">OFFSET(Assumptions!$B$6,X$1-1,0)*$E44</f>
        <v>0</v>
      </c>
      <c r="Y44" s="21">
        <f ca="1">OFFSET(Assumptions!$B$6,Y$1-1,0)*$E44</f>
        <v>0</v>
      </c>
      <c r="Z44" s="21">
        <f ca="1">OFFSET(Assumptions!$B$6,Z$1-1,0)*$E44</f>
        <v>20359711.315816607</v>
      </c>
      <c r="AA44" s="21">
        <f ca="1">OFFSET(Assumptions!$B$6,AA$1-1,0)*$E44</f>
        <v>20359711.315816607</v>
      </c>
      <c r="AB44" s="21">
        <f ca="1">OFFSET(Assumptions!$B$6,AB$1-1,0)*$E44</f>
        <v>37665465.934260719</v>
      </c>
      <c r="AC44" s="24">
        <f t="shared" si="11"/>
        <v>0</v>
      </c>
      <c r="AD44" s="24">
        <f t="shared" si="13"/>
        <v>0</v>
      </c>
      <c r="AE44" s="24">
        <f t="shared" si="13"/>
        <v>0</v>
      </c>
      <c r="AF44" s="24">
        <f t="shared" si="13"/>
        <v>0</v>
      </c>
      <c r="AG44" s="24">
        <f t="shared" si="13"/>
        <v>0</v>
      </c>
      <c r="AH44" s="24">
        <f t="shared" si="13"/>
        <v>0</v>
      </c>
      <c r="AI44" s="24">
        <f t="shared" si="13"/>
        <v>0</v>
      </c>
      <c r="AJ44" s="24">
        <f t="shared" si="9"/>
        <v>0</v>
      </c>
      <c r="AK44" s="26">
        <f t="shared" ca="1" si="10"/>
        <v>6.2429410942566044E-4</v>
      </c>
      <c r="AL44" s="34">
        <f t="shared" ca="1" si="12"/>
        <v>1.7407809844052213E-2</v>
      </c>
    </row>
    <row r="45" spans="1:38" x14ac:dyDescent="0.25">
      <c r="A45" s="4">
        <f t="shared" si="0"/>
        <v>4</v>
      </c>
      <c r="B45" s="4">
        <f t="shared" si="1"/>
        <v>2012</v>
      </c>
      <c r="C45" s="9">
        <v>41026</v>
      </c>
      <c r="D45" s="12">
        <f ca="1">(1+Returns!E45)*D44</f>
        <v>101485929.9691035</v>
      </c>
      <c r="E45" s="12">
        <f t="shared" ca="1" si="2"/>
        <v>101878577.93411246</v>
      </c>
      <c r="F45" s="12">
        <f t="shared" ca="1" si="3"/>
        <v>101817572.47337165</v>
      </c>
      <c r="G45" s="14">
        <f ca="1">G44*(1+Returns!G45)+AC45</f>
        <v>8637553.8729389515</v>
      </c>
      <c r="H45" s="14">
        <f ca="1">H44*(1+Returns!H45)+AD45</f>
        <v>10143504.733038999</v>
      </c>
      <c r="I45" s="14">
        <f ca="1">I44*(1+Returns!I45)+AE45</f>
        <v>5073362.4998115394</v>
      </c>
      <c r="J45" s="14">
        <f ca="1">J44*(1+Returns!J45)+AF45</f>
        <v>0</v>
      </c>
      <c r="K45" s="14">
        <f ca="1">K44*(1+Returns!K45)+AG45</f>
        <v>0</v>
      </c>
      <c r="L45" s="14">
        <f ca="1">L44*(1+Returns!L45)+AH45</f>
        <v>20286364.045356657</v>
      </c>
      <c r="M45" s="14">
        <f ca="1">M44*(1+Returns!M45)+AI45</f>
        <v>20289588.658752292</v>
      </c>
      <c r="N45" s="14">
        <f ca="1">N44*(1+Returns!N45)+AJ45-R45-T45</f>
        <v>37448204.124214023</v>
      </c>
      <c r="O45" s="17">
        <f ca="1">(Assumptions!$B$16 / 252)*F44</f>
        <v>3229.8660629969909</v>
      </c>
      <c r="P45" s="17">
        <f t="shared" ca="1" si="4"/>
        <v>61005.460740803792</v>
      </c>
      <c r="Q45" s="16">
        <f t="shared" si="5"/>
        <v>0</v>
      </c>
      <c r="R45" s="17">
        <f t="shared" si="6"/>
        <v>0</v>
      </c>
      <c r="S45" s="19">
        <f t="shared" si="7"/>
        <v>0</v>
      </c>
      <c r="T45" s="20">
        <f ca="1">IF(AND(S45=1,F44&gt;D44),[1]Assumptions!$B$19*(F44-D44),0)</f>
        <v>0</v>
      </c>
      <c r="U45" s="21">
        <f ca="1">OFFSET(Assumptions!$B$6,U$1-1,0)*$E45</f>
        <v>8150286.2347289966</v>
      </c>
      <c r="V45" s="21">
        <f ca="1">OFFSET(Assumptions!$B$6,V$1-1,0)*$E45</f>
        <v>10187857.793411247</v>
      </c>
      <c r="W45" s="21">
        <f ca="1">OFFSET(Assumptions!$B$6,W$1-1,0)*$E45</f>
        <v>5093928.8967056237</v>
      </c>
      <c r="X45" s="21">
        <f ca="1">OFFSET(Assumptions!$B$6,X$1-1,0)*$E45</f>
        <v>0</v>
      </c>
      <c r="Y45" s="21">
        <f ca="1">OFFSET(Assumptions!$B$6,Y$1-1,0)*$E45</f>
        <v>0</v>
      </c>
      <c r="Z45" s="21">
        <f ca="1">OFFSET(Assumptions!$B$6,Z$1-1,0)*$E45</f>
        <v>20375715.586822495</v>
      </c>
      <c r="AA45" s="21">
        <f ca="1">OFFSET(Assumptions!$B$6,AA$1-1,0)*$E45</f>
        <v>20375715.586822495</v>
      </c>
      <c r="AB45" s="21">
        <f ca="1">OFFSET(Assumptions!$B$6,AB$1-1,0)*$E45</f>
        <v>37695073.83562161</v>
      </c>
      <c r="AC45" s="24">
        <f t="shared" si="11"/>
        <v>0</v>
      </c>
      <c r="AD45" s="24">
        <f t="shared" si="13"/>
        <v>0</v>
      </c>
      <c r="AE45" s="24">
        <f t="shared" si="13"/>
        <v>0</v>
      </c>
      <c r="AF45" s="24">
        <f t="shared" si="13"/>
        <v>0</v>
      </c>
      <c r="AG45" s="24">
        <f t="shared" si="13"/>
        <v>0</v>
      </c>
      <c r="AH45" s="24">
        <f t="shared" si="13"/>
        <v>0</v>
      </c>
      <c r="AI45" s="24">
        <f t="shared" si="13"/>
        <v>0</v>
      </c>
      <c r="AJ45" s="24">
        <f t="shared" si="9"/>
        <v>0</v>
      </c>
      <c r="AK45" s="26">
        <f t="shared" ca="1" si="10"/>
        <v>7.5477589441952375E-4</v>
      </c>
      <c r="AL45" s="34">
        <f t="shared" ca="1" si="12"/>
        <v>1.8175724733716647E-2</v>
      </c>
    </row>
    <row r="46" spans="1:38" x14ac:dyDescent="0.25">
      <c r="A46" s="4">
        <f t="shared" si="0"/>
        <v>4</v>
      </c>
      <c r="B46" s="4">
        <f t="shared" si="1"/>
        <v>2012</v>
      </c>
      <c r="C46" s="9">
        <v>41029</v>
      </c>
      <c r="D46" s="12">
        <f ca="1">(1+Returns!E46)*D45</f>
        <v>101519642.58017993</v>
      </c>
      <c r="E46" s="12">
        <f t="shared" ca="1" si="2"/>
        <v>101969334.65129457</v>
      </c>
      <c r="F46" s="12">
        <f t="shared" ca="1" si="3"/>
        <v>101905096.88666573</v>
      </c>
      <c r="G46" s="14">
        <f ca="1">G45*(1+Returns!G46)+AC46</f>
        <v>8696284.5680518765</v>
      </c>
      <c r="H46" s="14">
        <f ca="1">H45*(1+Returns!H46)+AD46</f>
        <v>10147035.628940713</v>
      </c>
      <c r="I46" s="14">
        <f ca="1">I45*(1+Returns!I46)+AE46</f>
        <v>5075208.8756674528</v>
      </c>
      <c r="J46" s="14">
        <f ca="1">J45*(1+Returns!J46)+AF46</f>
        <v>0</v>
      </c>
      <c r="K46" s="14">
        <f ca="1">K45*(1+Returns!K46)+AG46</f>
        <v>0</v>
      </c>
      <c r="L46" s="14">
        <f ca="1">L45*(1+Returns!L46)+AH46</f>
        <v>20293393.406383604</v>
      </c>
      <c r="M46" s="14">
        <f ca="1">M45*(1+Returns!M46)+AI46</f>
        <v>20296780.065114379</v>
      </c>
      <c r="N46" s="14">
        <f ca="1">N45*(1+Returns!N46)+AJ46-R46-T46</f>
        <v>37460632.107136548</v>
      </c>
      <c r="O46" s="17">
        <f ca="1">(Assumptions!$B$16 / 252)*F45</f>
        <v>3232.3038880435442</v>
      </c>
      <c r="P46" s="17">
        <f t="shared" ca="1" si="4"/>
        <v>64237.764628847333</v>
      </c>
      <c r="Q46" s="16">
        <f t="shared" si="5"/>
        <v>0</v>
      </c>
      <c r="R46" s="17">
        <f t="shared" si="6"/>
        <v>0</v>
      </c>
      <c r="S46" s="19">
        <f t="shared" si="7"/>
        <v>0</v>
      </c>
      <c r="T46" s="20">
        <f ca="1">IF(AND(S46=1,F45&gt;D45),[1]Assumptions!$B$19*(F45-D45),0)</f>
        <v>0</v>
      </c>
      <c r="U46" s="21">
        <f ca="1">OFFSET(Assumptions!$B$6,U$1-1,0)*$E46</f>
        <v>8157546.7721035657</v>
      </c>
      <c r="V46" s="21">
        <f ca="1">OFFSET(Assumptions!$B$6,V$1-1,0)*$E46</f>
        <v>10196933.465129457</v>
      </c>
      <c r="W46" s="21">
        <f ca="1">OFFSET(Assumptions!$B$6,W$1-1,0)*$E46</f>
        <v>5098466.7325647287</v>
      </c>
      <c r="X46" s="21">
        <f ca="1">OFFSET(Assumptions!$B$6,X$1-1,0)*$E46</f>
        <v>0</v>
      </c>
      <c r="Y46" s="21">
        <f ca="1">OFFSET(Assumptions!$B$6,Y$1-1,0)*$E46</f>
        <v>0</v>
      </c>
      <c r="Z46" s="21">
        <f ca="1">OFFSET(Assumptions!$B$6,Z$1-1,0)*$E46</f>
        <v>20393866.930258915</v>
      </c>
      <c r="AA46" s="21">
        <f ca="1">OFFSET(Assumptions!$B$6,AA$1-1,0)*$E46</f>
        <v>20393866.930258915</v>
      </c>
      <c r="AB46" s="21">
        <f ca="1">OFFSET(Assumptions!$B$6,AB$1-1,0)*$E46</f>
        <v>37728653.820978992</v>
      </c>
      <c r="AC46" s="24">
        <f t="shared" si="11"/>
        <v>0</v>
      </c>
      <c r="AD46" s="24">
        <f t="shared" si="13"/>
        <v>0</v>
      </c>
      <c r="AE46" s="24">
        <f t="shared" si="13"/>
        <v>0</v>
      </c>
      <c r="AF46" s="24">
        <f t="shared" si="13"/>
        <v>0</v>
      </c>
      <c r="AG46" s="24">
        <f t="shared" si="13"/>
        <v>0</v>
      </c>
      <c r="AH46" s="24">
        <f t="shared" si="13"/>
        <v>0</v>
      </c>
      <c r="AI46" s="24">
        <f t="shared" si="13"/>
        <v>0</v>
      </c>
      <c r="AJ46" s="24">
        <f t="shared" si="9"/>
        <v>0</v>
      </c>
      <c r="AK46" s="26">
        <f t="shared" ca="1" si="10"/>
        <v>8.5961991793670478E-4</v>
      </c>
      <c r="AL46" s="34">
        <f t="shared" ca="1" si="12"/>
        <v>1.9050968866657358E-2</v>
      </c>
    </row>
    <row r="47" spans="1:38" x14ac:dyDescent="0.25">
      <c r="A47" s="4">
        <f t="shared" si="0"/>
        <v>5</v>
      </c>
      <c r="B47" s="4">
        <f t="shared" si="1"/>
        <v>2012</v>
      </c>
      <c r="C47" s="9">
        <v>41031</v>
      </c>
      <c r="D47" s="12">
        <f ca="1">(1+Returns!E47)*D46</f>
        <v>101553254.7186418</v>
      </c>
      <c r="E47" s="12">
        <f t="shared" ca="1" si="2"/>
        <v>102015323.35875036</v>
      </c>
      <c r="F47" s="12">
        <f t="shared" ca="1" si="3"/>
        <v>102012088.27630951</v>
      </c>
      <c r="G47" s="14">
        <f ca="1">G46*(1+Returns!G47)+AC47</f>
        <v>8235842.1465832265</v>
      </c>
      <c r="H47" s="14">
        <f ca="1">H46*(1+Returns!H47)+AD47</f>
        <v>10200453.91689199</v>
      </c>
      <c r="I47" s="14">
        <f ca="1">I46*(1+Returns!I47)+AE47</f>
        <v>5100307.6880232589</v>
      </c>
      <c r="J47" s="14">
        <f ca="1">J46*(1+Returns!J47)+AF47</f>
        <v>0</v>
      </c>
      <c r="K47" s="14">
        <f ca="1">K46*(1+Returns!K47)+AG47</f>
        <v>0</v>
      </c>
      <c r="L47" s="14">
        <f ca="1">L46*(1+Returns!L47)+AH47</f>
        <v>20400875.483266056</v>
      </c>
      <c r="M47" s="14">
        <f ca="1">M46*(1+Returns!M47)+AI47</f>
        <v>20401037.128998492</v>
      </c>
      <c r="N47" s="14">
        <f ca="1">N46*(1+Returns!N47)+AJ47-R47-T47</f>
        <v>37676806.994987339</v>
      </c>
      <c r="O47" s="17">
        <f ca="1">(Assumptions!$B$16 / 252)*F46</f>
        <v>3235.082440846531</v>
      </c>
      <c r="P47" s="17">
        <f t="shared" ca="1" si="4"/>
        <v>3235.0824408465269</v>
      </c>
      <c r="Q47" s="16">
        <f t="shared" si="5"/>
        <v>1</v>
      </c>
      <c r="R47" s="17">
        <f t="shared" ca="1" si="6"/>
        <v>64237.764628847333</v>
      </c>
      <c r="S47" s="19">
        <f t="shared" si="7"/>
        <v>0</v>
      </c>
      <c r="T47" s="20">
        <f ca="1">IF(AND(S47=1,F46&gt;D46),[1]Assumptions!$B$19*(F46-D46),0)</f>
        <v>0</v>
      </c>
      <c r="U47" s="21">
        <f ca="1">OFFSET(Assumptions!$B$6,U$1-1,0)*$E47</f>
        <v>8161225.8687000284</v>
      </c>
      <c r="V47" s="21">
        <f ca="1">OFFSET(Assumptions!$B$6,V$1-1,0)*$E47</f>
        <v>10201532.335875036</v>
      </c>
      <c r="W47" s="21">
        <f ca="1">OFFSET(Assumptions!$B$6,W$1-1,0)*$E47</f>
        <v>5100766.1679375181</v>
      </c>
      <c r="X47" s="21">
        <f ca="1">OFFSET(Assumptions!$B$6,X$1-1,0)*$E47</f>
        <v>0</v>
      </c>
      <c r="Y47" s="21">
        <f ca="1">OFFSET(Assumptions!$B$6,Y$1-1,0)*$E47</f>
        <v>0</v>
      </c>
      <c r="Z47" s="21">
        <f ca="1">OFFSET(Assumptions!$B$6,Z$1-1,0)*$E47</f>
        <v>20403064.671750072</v>
      </c>
      <c r="AA47" s="21">
        <f ca="1">OFFSET(Assumptions!$B$6,AA$1-1,0)*$E47</f>
        <v>20403064.671750072</v>
      </c>
      <c r="AB47" s="21">
        <f ca="1">OFFSET(Assumptions!$B$6,AB$1-1,0)*$E47</f>
        <v>37745669.642737634</v>
      </c>
      <c r="AC47" s="24">
        <f t="shared" ca="1" si="11"/>
        <v>-538737.79594831076</v>
      </c>
      <c r="AD47" s="24">
        <f t="shared" ca="1" si="13"/>
        <v>49897.836188744754</v>
      </c>
      <c r="AE47" s="24">
        <f t="shared" ca="1" si="13"/>
        <v>23257.856897275895</v>
      </c>
      <c r="AF47" s="24">
        <f t="shared" ca="1" si="13"/>
        <v>0</v>
      </c>
      <c r="AG47" s="24">
        <f t="shared" ca="1" si="13"/>
        <v>0</v>
      </c>
      <c r="AH47" s="24">
        <f t="shared" ca="1" si="13"/>
        <v>100473.52387531102</v>
      </c>
      <c r="AI47" s="24">
        <f t="shared" ca="1" si="13"/>
        <v>97086.865144535899</v>
      </c>
      <c r="AJ47" s="24">
        <f t="shared" ca="1" si="9"/>
        <v>268021.71384244319</v>
      </c>
      <c r="AK47" s="26">
        <f t="shared" ca="1" si="10"/>
        <v>1.0499120545732765E-3</v>
      </c>
      <c r="AL47" s="34">
        <f t="shared" ca="1" si="12"/>
        <v>2.0120882763094983E-2</v>
      </c>
    </row>
    <row r="48" spans="1:38" x14ac:dyDescent="0.25">
      <c r="A48" s="4">
        <f t="shared" si="0"/>
        <v>5</v>
      </c>
      <c r="B48" s="4">
        <f t="shared" si="1"/>
        <v>2012</v>
      </c>
      <c r="C48" s="9">
        <v>41032</v>
      </c>
      <c r="D48" s="12">
        <f ca="1">(1+Returns!E48)*D47</f>
        <v>101587100.38737443</v>
      </c>
      <c r="E48" s="12">
        <f t="shared" ca="1" si="2"/>
        <v>102296117.52438501</v>
      </c>
      <c r="F48" s="12">
        <f t="shared" ca="1" si="3"/>
        <v>102289643.96295126</v>
      </c>
      <c r="G48" s="14">
        <f ca="1">G47*(1+Returns!G48)+AC48</f>
        <v>8484320.0731588434</v>
      </c>
      <c r="H48" s="14">
        <f ca="1">H47*(1+Returns!H48)+AD48</f>
        <v>10204016.264329838</v>
      </c>
      <c r="I48" s="14">
        <f ca="1">I47*(1+Returns!I48)+AE48</f>
        <v>5102169.9368618662</v>
      </c>
      <c r="J48" s="14">
        <f ca="1">J47*(1+Returns!J48)+AF48</f>
        <v>0</v>
      </c>
      <c r="K48" s="14">
        <f ca="1">K47*(1+Returns!K48)+AG48</f>
        <v>0</v>
      </c>
      <c r="L48" s="14">
        <f ca="1">L47*(1+Returns!L48)+AH48</f>
        <v>20407967.677433841</v>
      </c>
      <c r="M48" s="14">
        <f ca="1">M47*(1+Returns!M48)+AI48</f>
        <v>20408291.698028233</v>
      </c>
      <c r="N48" s="14">
        <f ca="1">N47*(1+Returns!N48)+AJ48-R48-T48</f>
        <v>37689351.874572389</v>
      </c>
      <c r="O48" s="17">
        <f ca="1">(Assumptions!$B$16 / 252)*F47</f>
        <v>3238.4789928987143</v>
      </c>
      <c r="P48" s="17">
        <f t="shared" ca="1" si="4"/>
        <v>6473.5614337452407</v>
      </c>
      <c r="Q48" s="16">
        <f t="shared" si="5"/>
        <v>0</v>
      </c>
      <c r="R48" s="17">
        <f t="shared" si="6"/>
        <v>0</v>
      </c>
      <c r="S48" s="19">
        <f t="shared" si="7"/>
        <v>0</v>
      </c>
      <c r="T48" s="20">
        <f ca="1">IF(AND(S48=1,F47&gt;D47),[1]Assumptions!$B$19*(F47-D47),0)</f>
        <v>0</v>
      </c>
      <c r="U48" s="21">
        <f ca="1">OFFSET(Assumptions!$B$6,U$1-1,0)*$E48</f>
        <v>8183689.4019508008</v>
      </c>
      <c r="V48" s="21">
        <f ca="1">OFFSET(Assumptions!$B$6,V$1-1,0)*$E48</f>
        <v>10229611.752438501</v>
      </c>
      <c r="W48" s="21">
        <f ca="1">OFFSET(Assumptions!$B$6,W$1-1,0)*$E48</f>
        <v>5114805.8762192503</v>
      </c>
      <c r="X48" s="21">
        <f ca="1">OFFSET(Assumptions!$B$6,X$1-1,0)*$E48</f>
        <v>0</v>
      </c>
      <c r="Y48" s="21">
        <f ca="1">OFFSET(Assumptions!$B$6,Y$1-1,0)*$E48</f>
        <v>0</v>
      </c>
      <c r="Z48" s="21">
        <f ca="1">OFFSET(Assumptions!$B$6,Z$1-1,0)*$E48</f>
        <v>20459223.504877001</v>
      </c>
      <c r="AA48" s="21">
        <f ca="1">OFFSET(Assumptions!$B$6,AA$1-1,0)*$E48</f>
        <v>20459223.504877001</v>
      </c>
      <c r="AB48" s="21">
        <f ca="1">OFFSET(Assumptions!$B$6,AB$1-1,0)*$E48</f>
        <v>37849563.484022453</v>
      </c>
      <c r="AC48" s="24">
        <f t="shared" si="11"/>
        <v>0</v>
      </c>
      <c r="AD48" s="24">
        <f t="shared" si="13"/>
        <v>0</v>
      </c>
      <c r="AE48" s="24">
        <f t="shared" si="13"/>
        <v>0</v>
      </c>
      <c r="AF48" s="24">
        <f t="shared" si="13"/>
        <v>0</v>
      </c>
      <c r="AG48" s="24">
        <f t="shared" si="13"/>
        <v>0</v>
      </c>
      <c r="AH48" s="24">
        <f t="shared" si="13"/>
        <v>0</v>
      </c>
      <c r="AI48" s="24">
        <f t="shared" si="13"/>
        <v>0</v>
      </c>
      <c r="AJ48" s="24">
        <f t="shared" si="9"/>
        <v>0</v>
      </c>
      <c r="AK48" s="26">
        <f t="shared" ca="1" si="10"/>
        <v>2.7208117325268066E-3</v>
      </c>
      <c r="AL48" s="34">
        <f t="shared" ca="1" si="12"/>
        <v>2.2896439629512377E-2</v>
      </c>
    </row>
    <row r="49" spans="1:38" x14ac:dyDescent="0.25">
      <c r="A49" s="4">
        <f t="shared" si="0"/>
        <v>5</v>
      </c>
      <c r="B49" s="4">
        <f t="shared" si="1"/>
        <v>2012</v>
      </c>
      <c r="C49" s="9">
        <v>41033</v>
      </c>
      <c r="D49" s="12">
        <f ca="1">(1+Returns!E49)*D48</f>
        <v>101620957.33619153</v>
      </c>
      <c r="E49" s="12">
        <f t="shared" ca="1" si="2"/>
        <v>102379067.4002279</v>
      </c>
      <c r="F49" s="12">
        <f t="shared" ca="1" si="3"/>
        <v>102369346.54850963</v>
      </c>
      <c r="G49" s="14">
        <f ca="1">G48*(1+Returns!G49)+AC49</f>
        <v>8534942.5636967253</v>
      </c>
      <c r="H49" s="14">
        <f ca="1">H48*(1+Returns!H49)+AD49</f>
        <v>10207579.855861269</v>
      </c>
      <c r="I49" s="14">
        <f ca="1">I48*(1+Returns!I49)+AE49</f>
        <v>5104032.8656537132</v>
      </c>
      <c r="J49" s="14">
        <f ca="1">J48*(1+Returns!J49)+AF49</f>
        <v>0</v>
      </c>
      <c r="K49" s="14">
        <f ca="1">K48*(1+Returns!K49)+AG49</f>
        <v>0</v>
      </c>
      <c r="L49" s="14">
        <f ca="1">L48*(1+Returns!L49)+AH49</f>
        <v>20415062.337143764</v>
      </c>
      <c r="M49" s="14">
        <f ca="1">M48*(1+Returns!M49)+AI49</f>
        <v>20415548.846768577</v>
      </c>
      <c r="N49" s="14">
        <f ca="1">N48*(1+Returns!N49)+AJ49-R49-T49</f>
        <v>37701900.931103848</v>
      </c>
      <c r="O49" s="17">
        <f ca="1">(Assumptions!$B$16 / 252)*F48</f>
        <v>3247.290284538135</v>
      </c>
      <c r="P49" s="17">
        <f t="shared" ca="1" si="4"/>
        <v>9720.8517182833748</v>
      </c>
      <c r="Q49" s="16">
        <f t="shared" si="5"/>
        <v>0</v>
      </c>
      <c r="R49" s="17">
        <f t="shared" si="6"/>
        <v>0</v>
      </c>
      <c r="S49" s="19">
        <f t="shared" si="7"/>
        <v>0</v>
      </c>
      <c r="T49" s="20">
        <f ca="1">IF(AND(S49=1,F48&gt;D48),[1]Assumptions!$B$19*(F48-D48),0)</f>
        <v>0</v>
      </c>
      <c r="U49" s="21">
        <f ca="1">OFFSET(Assumptions!$B$6,U$1-1,0)*$E49</f>
        <v>8190325.3920182325</v>
      </c>
      <c r="V49" s="21">
        <f ca="1">OFFSET(Assumptions!$B$6,V$1-1,0)*$E49</f>
        <v>10237906.740022792</v>
      </c>
      <c r="W49" s="21">
        <f ca="1">OFFSET(Assumptions!$B$6,W$1-1,0)*$E49</f>
        <v>5118953.3700113958</v>
      </c>
      <c r="X49" s="21">
        <f ca="1">OFFSET(Assumptions!$B$6,X$1-1,0)*$E49</f>
        <v>0</v>
      </c>
      <c r="Y49" s="21">
        <f ca="1">OFFSET(Assumptions!$B$6,Y$1-1,0)*$E49</f>
        <v>0</v>
      </c>
      <c r="Z49" s="21">
        <f ca="1">OFFSET(Assumptions!$B$6,Z$1-1,0)*$E49</f>
        <v>20475813.480045583</v>
      </c>
      <c r="AA49" s="21">
        <f ca="1">OFFSET(Assumptions!$B$6,AA$1-1,0)*$E49</f>
        <v>20475813.480045583</v>
      </c>
      <c r="AB49" s="21">
        <f ca="1">OFFSET(Assumptions!$B$6,AB$1-1,0)*$E49</f>
        <v>37880254.938084327</v>
      </c>
      <c r="AC49" s="24">
        <f t="shared" si="11"/>
        <v>0</v>
      </c>
      <c r="AD49" s="24">
        <f t="shared" si="13"/>
        <v>0</v>
      </c>
      <c r="AE49" s="24">
        <f t="shared" si="13"/>
        <v>0</v>
      </c>
      <c r="AF49" s="24">
        <f t="shared" si="13"/>
        <v>0</v>
      </c>
      <c r="AG49" s="24">
        <f t="shared" si="13"/>
        <v>0</v>
      </c>
      <c r="AH49" s="24">
        <f t="shared" si="13"/>
        <v>0</v>
      </c>
      <c r="AI49" s="24">
        <f t="shared" si="13"/>
        <v>0</v>
      </c>
      <c r="AJ49" s="24">
        <f t="shared" si="9"/>
        <v>0</v>
      </c>
      <c r="AK49" s="26">
        <f t="shared" ca="1" si="10"/>
        <v>7.7918528670650744E-4</v>
      </c>
      <c r="AL49" s="34">
        <f t="shared" ca="1" si="12"/>
        <v>2.369346548509621E-2</v>
      </c>
    </row>
    <row r="50" spans="1:38" x14ac:dyDescent="0.25">
      <c r="A50" s="4">
        <f t="shared" si="0"/>
        <v>5</v>
      </c>
      <c r="B50" s="4">
        <f t="shared" si="1"/>
        <v>2012</v>
      </c>
      <c r="C50" s="9">
        <v>41036</v>
      </c>
      <c r="D50" s="12">
        <f ca="1">(1+Returns!E50)*D49</f>
        <v>101654640.61871019</v>
      </c>
      <c r="E50" s="12">
        <f t="shared" ca="1" si="2"/>
        <v>102516358.27060086</v>
      </c>
      <c r="F50" s="12">
        <f t="shared" ca="1" si="3"/>
        <v>102503387.59835722</v>
      </c>
      <c r="G50" s="14">
        <f ca="1">G49*(1+Returns!G50)+AC50</f>
        <v>8640071.2430281565</v>
      </c>
      <c r="H50" s="14">
        <f ca="1">H49*(1+Returns!H50)+AD50</f>
        <v>10211125.262964398</v>
      </c>
      <c r="I50" s="14">
        <f ca="1">I49*(1+Returns!I50)+AE50</f>
        <v>5105886.3374834098</v>
      </c>
      <c r="J50" s="14">
        <f ca="1">J49*(1+Returns!J50)+AF50</f>
        <v>0</v>
      </c>
      <c r="K50" s="14">
        <f ca="1">K49*(1+Returns!K50)+AG50</f>
        <v>0</v>
      </c>
      <c r="L50" s="14">
        <f ca="1">L49*(1+Returns!L50)+AH50</f>
        <v>20422120.775146328</v>
      </c>
      <c r="M50" s="14">
        <f ca="1">M49*(1+Returns!M50)+AI50</f>
        <v>20422769.040333614</v>
      </c>
      <c r="N50" s="14">
        <f ca="1">N49*(1+Returns!N50)+AJ50-R50-T50</f>
        <v>37714385.611644946</v>
      </c>
      <c r="O50" s="17">
        <f ca="1">(Assumptions!$B$16 / 252)*F49</f>
        <v>3249.8205253495116</v>
      </c>
      <c r="P50" s="17">
        <f t="shared" ca="1" si="4"/>
        <v>12970.672243632886</v>
      </c>
      <c r="Q50" s="16">
        <f t="shared" si="5"/>
        <v>0</v>
      </c>
      <c r="R50" s="17">
        <f t="shared" si="6"/>
        <v>0</v>
      </c>
      <c r="S50" s="19">
        <f t="shared" si="7"/>
        <v>0</v>
      </c>
      <c r="T50" s="20">
        <f ca="1">IF(AND(S50=1,F49&gt;D49),[1]Assumptions!$B$19*(F49-D49),0)</f>
        <v>0</v>
      </c>
      <c r="U50" s="21">
        <f ca="1">OFFSET(Assumptions!$B$6,U$1-1,0)*$E50</f>
        <v>8201308.6616480686</v>
      </c>
      <c r="V50" s="21">
        <f ca="1">OFFSET(Assumptions!$B$6,V$1-1,0)*$E50</f>
        <v>10251635.827060087</v>
      </c>
      <c r="W50" s="21">
        <f ca="1">OFFSET(Assumptions!$B$6,W$1-1,0)*$E50</f>
        <v>5125817.9135300433</v>
      </c>
      <c r="X50" s="21">
        <f ca="1">OFFSET(Assumptions!$B$6,X$1-1,0)*$E50</f>
        <v>0</v>
      </c>
      <c r="Y50" s="21">
        <f ca="1">OFFSET(Assumptions!$B$6,Y$1-1,0)*$E50</f>
        <v>0</v>
      </c>
      <c r="Z50" s="21">
        <f ca="1">OFFSET(Assumptions!$B$6,Z$1-1,0)*$E50</f>
        <v>20503271.654120173</v>
      </c>
      <c r="AA50" s="21">
        <f ca="1">OFFSET(Assumptions!$B$6,AA$1-1,0)*$E50</f>
        <v>20503271.654120173</v>
      </c>
      <c r="AB50" s="21">
        <f ca="1">OFFSET(Assumptions!$B$6,AB$1-1,0)*$E50</f>
        <v>37931052.560122319</v>
      </c>
      <c r="AC50" s="24">
        <f t="shared" si="11"/>
        <v>0</v>
      </c>
      <c r="AD50" s="24">
        <f t="shared" si="13"/>
        <v>0</v>
      </c>
      <c r="AE50" s="24">
        <f t="shared" si="13"/>
        <v>0</v>
      </c>
      <c r="AF50" s="24">
        <f t="shared" si="13"/>
        <v>0</v>
      </c>
      <c r="AG50" s="24">
        <f t="shared" si="13"/>
        <v>0</v>
      </c>
      <c r="AH50" s="24">
        <f t="shared" si="13"/>
        <v>0</v>
      </c>
      <c r="AI50" s="24">
        <f t="shared" si="13"/>
        <v>0</v>
      </c>
      <c r="AJ50" s="24">
        <f t="shared" si="9"/>
        <v>0</v>
      </c>
      <c r="AK50" s="26">
        <f t="shared" ca="1" si="10"/>
        <v>1.3093865924411752E-3</v>
      </c>
      <c r="AL50" s="34">
        <f t="shared" ca="1" si="12"/>
        <v>2.5033875983571985E-2</v>
      </c>
    </row>
    <row r="51" spans="1:38" x14ac:dyDescent="0.25">
      <c r="A51" s="4">
        <f t="shared" si="0"/>
        <v>5</v>
      </c>
      <c r="B51" s="4">
        <f t="shared" si="1"/>
        <v>2012</v>
      </c>
      <c r="C51" s="9">
        <v>41037</v>
      </c>
      <c r="D51" s="12">
        <f ca="1">(1+Returns!E51)*D50</f>
        <v>101688335.06588966</v>
      </c>
      <c r="E51" s="12">
        <f t="shared" ca="1" si="2"/>
        <v>102571246.14210171</v>
      </c>
      <c r="F51" s="12">
        <f t="shared" ca="1" si="3"/>
        <v>102555021.3940613</v>
      </c>
      <c r="G51" s="14">
        <f ca="1">G50*(1+Returns!G51)+AC51</f>
        <v>8662785.8908544127</v>
      </c>
      <c r="H51" s="14">
        <f ca="1">H50*(1+Returns!H51)+AD51</f>
        <v>10214671.90149669</v>
      </c>
      <c r="I51" s="14">
        <f ca="1">I50*(1+Returns!I51)+AE51</f>
        <v>5107740.482380446</v>
      </c>
      <c r="J51" s="14">
        <f ca="1">J50*(1+Returns!J51)+AF51</f>
        <v>0</v>
      </c>
      <c r="K51" s="14">
        <f ca="1">K50*(1+Returns!K51)+AG51</f>
        <v>0</v>
      </c>
      <c r="L51" s="14">
        <f ca="1">L50*(1+Returns!L51)+AH51</f>
        <v>20429181.653579697</v>
      </c>
      <c r="M51" s="14">
        <f ca="1">M50*(1+Returns!M51)+AI51</f>
        <v>20429991.787403114</v>
      </c>
      <c r="N51" s="14">
        <f ca="1">N50*(1+Returns!N51)+AJ51-R51-T51</f>
        <v>37726874.426387355</v>
      </c>
      <c r="O51" s="17">
        <f ca="1">(Assumptions!$B$16 / 252)*F50</f>
        <v>3254.0757967732447</v>
      </c>
      <c r="P51" s="17">
        <f t="shared" ca="1" si="4"/>
        <v>16224.74804040613</v>
      </c>
      <c r="Q51" s="16">
        <f t="shared" si="5"/>
        <v>0</v>
      </c>
      <c r="R51" s="17">
        <f t="shared" si="6"/>
        <v>0</v>
      </c>
      <c r="S51" s="19">
        <f t="shared" si="7"/>
        <v>0</v>
      </c>
      <c r="T51" s="20">
        <f ca="1">IF(AND(S51=1,F50&gt;D50),[1]Assumptions!$B$19*(F50-D50),0)</f>
        <v>0</v>
      </c>
      <c r="U51" s="21">
        <f ca="1">OFFSET(Assumptions!$B$6,U$1-1,0)*$E51</f>
        <v>8205699.6913681366</v>
      </c>
      <c r="V51" s="21">
        <f ca="1">OFFSET(Assumptions!$B$6,V$1-1,0)*$E51</f>
        <v>10257124.614210172</v>
      </c>
      <c r="W51" s="21">
        <f ca="1">OFFSET(Assumptions!$B$6,W$1-1,0)*$E51</f>
        <v>5128562.3071050858</v>
      </c>
      <c r="X51" s="21">
        <f ca="1">OFFSET(Assumptions!$B$6,X$1-1,0)*$E51</f>
        <v>0</v>
      </c>
      <c r="Y51" s="21">
        <f ca="1">OFFSET(Assumptions!$B$6,Y$1-1,0)*$E51</f>
        <v>0</v>
      </c>
      <c r="Z51" s="21">
        <f ca="1">OFFSET(Assumptions!$B$6,Z$1-1,0)*$E51</f>
        <v>20514249.228420343</v>
      </c>
      <c r="AA51" s="21">
        <f ca="1">OFFSET(Assumptions!$B$6,AA$1-1,0)*$E51</f>
        <v>20514249.228420343</v>
      </c>
      <c r="AB51" s="21">
        <f ca="1">OFFSET(Assumptions!$B$6,AB$1-1,0)*$E51</f>
        <v>37951361.072577633</v>
      </c>
      <c r="AC51" s="24">
        <f t="shared" si="11"/>
        <v>0</v>
      </c>
      <c r="AD51" s="24">
        <f t="shared" si="13"/>
        <v>0</v>
      </c>
      <c r="AE51" s="24">
        <f t="shared" si="13"/>
        <v>0</v>
      </c>
      <c r="AF51" s="24">
        <f t="shared" si="13"/>
        <v>0</v>
      </c>
      <c r="AG51" s="24">
        <f t="shared" si="13"/>
        <v>0</v>
      </c>
      <c r="AH51" s="24">
        <f t="shared" si="13"/>
        <v>0</v>
      </c>
      <c r="AI51" s="24">
        <f t="shared" si="13"/>
        <v>0</v>
      </c>
      <c r="AJ51" s="24">
        <f t="shared" si="9"/>
        <v>0</v>
      </c>
      <c r="AK51" s="26">
        <f t="shared" ca="1" si="10"/>
        <v>5.0372770026285707E-4</v>
      </c>
      <c r="AL51" s="34">
        <f t="shared" ca="1" si="12"/>
        <v>2.5550213940612743E-2</v>
      </c>
    </row>
    <row r="52" spans="1:38" x14ac:dyDescent="0.25">
      <c r="A52" s="4">
        <f t="shared" si="0"/>
        <v>5</v>
      </c>
      <c r="B52" s="4">
        <f t="shared" si="1"/>
        <v>2012</v>
      </c>
      <c r="C52" s="9">
        <v>41038</v>
      </c>
      <c r="D52" s="12">
        <f ca="1">(1+Returns!E52)*D51</f>
        <v>101721966.448946</v>
      </c>
      <c r="E52" s="12">
        <f t="shared" ca="1" si="2"/>
        <v>102685940.36883566</v>
      </c>
      <c r="F52" s="12">
        <f t="shared" ca="1" si="3"/>
        <v>102666459.90583035</v>
      </c>
      <c r="G52" s="14">
        <f ca="1">G51*(1+Returns!G52)+AC52</f>
        <v>8745366.6383082308</v>
      </c>
      <c r="H52" s="14">
        <f ca="1">H51*(1+Returns!H52)+AD52</f>
        <v>10218211.973424139</v>
      </c>
      <c r="I52" s="14">
        <f ca="1">I51*(1+Returns!I52)+AE52</f>
        <v>5109591.2315116692</v>
      </c>
      <c r="J52" s="14">
        <f ca="1">J51*(1+Returns!J52)+AF52</f>
        <v>0</v>
      </c>
      <c r="K52" s="14">
        <f ca="1">K51*(1+Returns!K52)+AG52</f>
        <v>0</v>
      </c>
      <c r="L52" s="14">
        <f ca="1">L51*(1+Returns!L52)+AH52</f>
        <v>20436229.44459343</v>
      </c>
      <c r="M52" s="14">
        <f ca="1">M51*(1+Returns!M52)+AI52</f>
        <v>20437201.219569325</v>
      </c>
      <c r="N52" s="14">
        <f ca="1">N51*(1+Returns!N52)+AJ52-R52-T52</f>
        <v>37739339.861428857</v>
      </c>
      <c r="O52" s="17">
        <f ca="1">(Assumptions!$B$16 / 252)*F51</f>
        <v>3255.7149648908348</v>
      </c>
      <c r="P52" s="17">
        <f t="shared" ca="1" si="4"/>
        <v>19480.463005296966</v>
      </c>
      <c r="Q52" s="16">
        <f t="shared" si="5"/>
        <v>0</v>
      </c>
      <c r="R52" s="17">
        <f t="shared" si="6"/>
        <v>0</v>
      </c>
      <c r="S52" s="19">
        <f t="shared" si="7"/>
        <v>0</v>
      </c>
      <c r="T52" s="20">
        <f ca="1">IF(AND(S52=1,F51&gt;D51),[1]Assumptions!$B$19*(F51-D51),0)</f>
        <v>0</v>
      </c>
      <c r="U52" s="21">
        <f ca="1">OFFSET(Assumptions!$B$6,U$1-1,0)*$E52</f>
        <v>8214875.229506853</v>
      </c>
      <c r="V52" s="21">
        <f ca="1">OFFSET(Assumptions!$B$6,V$1-1,0)*$E52</f>
        <v>10268594.036883567</v>
      </c>
      <c r="W52" s="21">
        <f ca="1">OFFSET(Assumptions!$B$6,W$1-1,0)*$E52</f>
        <v>5134297.0184417833</v>
      </c>
      <c r="X52" s="21">
        <f ca="1">OFFSET(Assumptions!$B$6,X$1-1,0)*$E52</f>
        <v>0</v>
      </c>
      <c r="Y52" s="21">
        <f ca="1">OFFSET(Assumptions!$B$6,Y$1-1,0)*$E52</f>
        <v>0</v>
      </c>
      <c r="Z52" s="21">
        <f ca="1">OFFSET(Assumptions!$B$6,Z$1-1,0)*$E52</f>
        <v>20537188.073767133</v>
      </c>
      <c r="AA52" s="21">
        <f ca="1">OFFSET(Assumptions!$B$6,AA$1-1,0)*$E52</f>
        <v>20537188.073767133</v>
      </c>
      <c r="AB52" s="21">
        <f ca="1">OFFSET(Assumptions!$B$6,AB$1-1,0)*$E52</f>
        <v>37993797.93646919</v>
      </c>
      <c r="AC52" s="24">
        <f t="shared" si="11"/>
        <v>0</v>
      </c>
      <c r="AD52" s="24">
        <f t="shared" si="13"/>
        <v>0</v>
      </c>
      <c r="AE52" s="24">
        <f t="shared" si="13"/>
        <v>0</v>
      </c>
      <c r="AF52" s="24">
        <f t="shared" si="13"/>
        <v>0</v>
      </c>
      <c r="AG52" s="24">
        <f t="shared" si="13"/>
        <v>0</v>
      </c>
      <c r="AH52" s="24">
        <f t="shared" si="13"/>
        <v>0</v>
      </c>
      <c r="AI52" s="24">
        <f t="shared" si="13"/>
        <v>0</v>
      </c>
      <c r="AJ52" s="24">
        <f t="shared" si="9"/>
        <v>0</v>
      </c>
      <c r="AK52" s="26">
        <f t="shared" ca="1" si="10"/>
        <v>1.0866217007634571E-3</v>
      </c>
      <c r="AL52" s="34">
        <f t="shared" ca="1" si="12"/>
        <v>2.6664599058303207E-2</v>
      </c>
    </row>
    <row r="53" spans="1:38" x14ac:dyDescent="0.25">
      <c r="A53" s="4">
        <f t="shared" si="0"/>
        <v>5</v>
      </c>
      <c r="B53" s="4">
        <f t="shared" si="1"/>
        <v>2012</v>
      </c>
      <c r="C53" s="9">
        <v>41039</v>
      </c>
      <c r="D53" s="12">
        <f ca="1">(1+Returns!E53)*D52</f>
        <v>101755608.95490965</v>
      </c>
      <c r="E53" s="12">
        <f t="shared" ca="1" si="2"/>
        <v>102792747.96416906</v>
      </c>
      <c r="F53" s="12">
        <f t="shared" ca="1" si="3"/>
        <v>102770008.24846834</v>
      </c>
      <c r="G53" s="14">
        <f ca="1">G52*(1+Returns!G53)+AC53</f>
        <v>8820049.762655979</v>
      </c>
      <c r="H53" s="14">
        <f ca="1">H52*(1+Returns!H53)+AD53</f>
        <v>10221753.272224987</v>
      </c>
      <c r="I53" s="14">
        <f ca="1">I52*(1+Returns!I53)+AE53</f>
        <v>5111442.6512471177</v>
      </c>
      <c r="J53" s="14">
        <f ca="1">J52*(1+Returns!J53)+AF53</f>
        <v>0</v>
      </c>
      <c r="K53" s="14">
        <f ca="1">K52*(1+Returns!K53)+AG53</f>
        <v>0</v>
      </c>
      <c r="L53" s="14">
        <f ca="1">L52*(1+Returns!L53)+AH53</f>
        <v>20443279.666999619</v>
      </c>
      <c r="M53" s="14">
        <f ca="1">M52*(1+Returns!M53)+AI53</f>
        <v>20444413.195834074</v>
      </c>
      <c r="N53" s="14">
        <f ca="1">N52*(1+Returns!N53)+AJ53-R53-T53</f>
        <v>37751809.415207282</v>
      </c>
      <c r="O53" s="17">
        <f ca="1">(Assumptions!$B$16 / 252)*F52</f>
        <v>3259.2526954231857</v>
      </c>
      <c r="P53" s="17">
        <f t="shared" ca="1" si="4"/>
        <v>22739.715700720153</v>
      </c>
      <c r="Q53" s="16">
        <f t="shared" si="5"/>
        <v>0</v>
      </c>
      <c r="R53" s="17">
        <f t="shared" si="6"/>
        <v>0</v>
      </c>
      <c r="S53" s="19">
        <f t="shared" si="7"/>
        <v>0</v>
      </c>
      <c r="T53" s="20">
        <f ca="1">IF(AND(S53=1,F52&gt;D52),[1]Assumptions!$B$19*(F52-D52),0)</f>
        <v>0</v>
      </c>
      <c r="U53" s="21">
        <f ca="1">OFFSET(Assumptions!$B$6,U$1-1,0)*$E53</f>
        <v>8223419.8371335249</v>
      </c>
      <c r="V53" s="21">
        <f ca="1">OFFSET(Assumptions!$B$6,V$1-1,0)*$E53</f>
        <v>10279274.796416907</v>
      </c>
      <c r="W53" s="21">
        <f ca="1">OFFSET(Assumptions!$B$6,W$1-1,0)*$E53</f>
        <v>5139637.3982084533</v>
      </c>
      <c r="X53" s="21">
        <f ca="1">OFFSET(Assumptions!$B$6,X$1-1,0)*$E53</f>
        <v>0</v>
      </c>
      <c r="Y53" s="21">
        <f ca="1">OFFSET(Assumptions!$B$6,Y$1-1,0)*$E53</f>
        <v>0</v>
      </c>
      <c r="Z53" s="21">
        <f ca="1">OFFSET(Assumptions!$B$6,Z$1-1,0)*$E53</f>
        <v>20558549.592833813</v>
      </c>
      <c r="AA53" s="21">
        <f ca="1">OFFSET(Assumptions!$B$6,AA$1-1,0)*$E53</f>
        <v>20558549.592833813</v>
      </c>
      <c r="AB53" s="21">
        <f ca="1">OFFSET(Assumptions!$B$6,AB$1-1,0)*$E53</f>
        <v>38033316.746742547</v>
      </c>
      <c r="AC53" s="24">
        <f t="shared" si="11"/>
        <v>0</v>
      </c>
      <c r="AD53" s="24">
        <f t="shared" si="13"/>
        <v>0</v>
      </c>
      <c r="AE53" s="24">
        <f t="shared" si="13"/>
        <v>0</v>
      </c>
      <c r="AF53" s="24">
        <f t="shared" si="13"/>
        <v>0</v>
      </c>
      <c r="AG53" s="24">
        <f t="shared" si="13"/>
        <v>0</v>
      </c>
      <c r="AH53" s="24">
        <f t="shared" si="13"/>
        <v>0</v>
      </c>
      <c r="AI53" s="24">
        <f t="shared" si="13"/>
        <v>0</v>
      </c>
      <c r="AJ53" s="24">
        <f t="shared" si="9"/>
        <v>0</v>
      </c>
      <c r="AK53" s="26">
        <f t="shared" ca="1" si="10"/>
        <v>1.0085897841707325E-3</v>
      </c>
      <c r="AL53" s="34">
        <f t="shared" ca="1" si="12"/>
        <v>2.7700082484683142E-2</v>
      </c>
    </row>
    <row r="54" spans="1:38" x14ac:dyDescent="0.25">
      <c r="A54" s="4">
        <f t="shared" si="0"/>
        <v>5</v>
      </c>
      <c r="B54" s="4">
        <f t="shared" si="1"/>
        <v>2012</v>
      </c>
      <c r="C54" s="9">
        <v>41040</v>
      </c>
      <c r="D54" s="12">
        <f ca="1">(1+Returns!E54)*D53</f>
        <v>101789224.93788399</v>
      </c>
      <c r="E54" s="12">
        <f t="shared" ca="1" si="2"/>
        <v>102771040.76382685</v>
      </c>
      <c r="F54" s="12">
        <f t="shared" ca="1" si="3"/>
        <v>102745038.50818174</v>
      </c>
      <c r="G54" s="14">
        <f ca="1">G53*(1+Returns!G54)+AC54</f>
        <v>8766242.9957917929</v>
      </c>
      <c r="H54" s="14">
        <f ca="1">H53*(1+Returns!H54)+AD54</f>
        <v>10225291.842914252</v>
      </c>
      <c r="I54" s="14">
        <f ca="1">I53*(1+Returns!I54)+AE54</f>
        <v>5113292.677899736</v>
      </c>
      <c r="J54" s="14">
        <f ca="1">J53*(1+Returns!J54)+AF54</f>
        <v>0</v>
      </c>
      <c r="K54" s="14">
        <f ca="1">K53*(1+Returns!K54)+AG54</f>
        <v>0</v>
      </c>
      <c r="L54" s="14">
        <f ca="1">L53*(1+Returns!L54)+AH54</f>
        <v>20450324.445452683</v>
      </c>
      <c r="M54" s="14">
        <f ca="1">M53*(1+Returns!M54)+AI54</f>
        <v>20451619.667996909</v>
      </c>
      <c r="N54" s="14">
        <f ca="1">N53*(1+Returns!N54)+AJ54-R54-T54</f>
        <v>37764269.133771464</v>
      </c>
      <c r="O54" s="17">
        <f ca="1">(Assumptions!$B$16 / 252)*F53</f>
        <v>3262.5399443958204</v>
      </c>
      <c r="P54" s="17">
        <f t="shared" ca="1" si="4"/>
        <v>26002.255645115973</v>
      </c>
      <c r="Q54" s="16">
        <f t="shared" si="5"/>
        <v>0</v>
      </c>
      <c r="R54" s="17">
        <f t="shared" si="6"/>
        <v>0</v>
      </c>
      <c r="S54" s="19">
        <f t="shared" si="7"/>
        <v>0</v>
      </c>
      <c r="T54" s="20">
        <f ca="1">IF(AND(S54=1,F53&gt;D53),[1]Assumptions!$B$19*(F53-D53),0)</f>
        <v>0</v>
      </c>
      <c r="U54" s="21">
        <f ca="1">OFFSET(Assumptions!$B$6,U$1-1,0)*$E54</f>
        <v>8221683.2611061484</v>
      </c>
      <c r="V54" s="21">
        <f ca="1">OFFSET(Assumptions!$B$6,V$1-1,0)*$E54</f>
        <v>10277104.076382685</v>
      </c>
      <c r="W54" s="21">
        <f ca="1">OFFSET(Assumptions!$B$6,W$1-1,0)*$E54</f>
        <v>5138552.0381913427</v>
      </c>
      <c r="X54" s="21">
        <f ca="1">OFFSET(Assumptions!$B$6,X$1-1,0)*$E54</f>
        <v>0</v>
      </c>
      <c r="Y54" s="21">
        <f ca="1">OFFSET(Assumptions!$B$6,Y$1-1,0)*$E54</f>
        <v>0</v>
      </c>
      <c r="Z54" s="21">
        <f ca="1">OFFSET(Assumptions!$B$6,Z$1-1,0)*$E54</f>
        <v>20554208.152765371</v>
      </c>
      <c r="AA54" s="21">
        <f ca="1">OFFSET(Assumptions!$B$6,AA$1-1,0)*$E54</f>
        <v>20554208.152765371</v>
      </c>
      <c r="AB54" s="21">
        <f ca="1">OFFSET(Assumptions!$B$6,AB$1-1,0)*$E54</f>
        <v>38025285.082615934</v>
      </c>
      <c r="AC54" s="24">
        <f t="shared" si="11"/>
        <v>0</v>
      </c>
      <c r="AD54" s="24">
        <f t="shared" si="13"/>
        <v>0</v>
      </c>
      <c r="AE54" s="24">
        <f t="shared" si="13"/>
        <v>0</v>
      </c>
      <c r="AF54" s="24">
        <f t="shared" si="13"/>
        <v>0</v>
      </c>
      <c r="AG54" s="24">
        <f t="shared" si="13"/>
        <v>0</v>
      </c>
      <c r="AH54" s="24">
        <f t="shared" si="13"/>
        <v>0</v>
      </c>
      <c r="AI54" s="24">
        <f t="shared" si="13"/>
        <v>0</v>
      </c>
      <c r="AJ54" s="24">
        <f t="shared" si="9"/>
        <v>0</v>
      </c>
      <c r="AK54" s="26">
        <f t="shared" ca="1" si="10"/>
        <v>-2.4296719161720493E-4</v>
      </c>
      <c r="AL54" s="34">
        <f t="shared" ca="1" si="12"/>
        <v>2.7450385081817075E-2</v>
      </c>
    </row>
    <row r="55" spans="1:38" x14ac:dyDescent="0.25">
      <c r="A55" s="4">
        <f t="shared" si="0"/>
        <v>5</v>
      </c>
      <c r="B55" s="4">
        <f t="shared" si="1"/>
        <v>2012</v>
      </c>
      <c r="C55" s="9">
        <v>41043</v>
      </c>
      <c r="D55" s="12">
        <f ca="1">(1+Returns!E55)*D54</f>
        <v>101822852.02623446</v>
      </c>
      <c r="E55" s="12">
        <f t="shared" ca="1" si="2"/>
        <v>102927641.26850107</v>
      </c>
      <c r="F55" s="12">
        <f t="shared" ca="1" si="3"/>
        <v>102898377.26560172</v>
      </c>
      <c r="G55" s="14">
        <f ca="1">G54*(1+Returns!G55)+AC55</f>
        <v>8890732.959266752</v>
      </c>
      <c r="H55" s="14">
        <f ca="1">H54*(1+Returns!H55)+AD55</f>
        <v>10228831.63858735</v>
      </c>
      <c r="I55" s="14">
        <f ca="1">I54*(1+Returns!I55)+AE55</f>
        <v>5115143.3741477802</v>
      </c>
      <c r="J55" s="14">
        <f ca="1">J54*(1+Returns!J55)+AF55</f>
        <v>0</v>
      </c>
      <c r="K55" s="14">
        <f ca="1">K54*(1+Returns!K55)+AG55</f>
        <v>0</v>
      </c>
      <c r="L55" s="14">
        <f ca="1">L54*(1+Returns!L55)+AH55</f>
        <v>20457371.651544768</v>
      </c>
      <c r="M55" s="14">
        <f ca="1">M54*(1+Returns!M55)+AI55</f>
        <v>20458828.680376504</v>
      </c>
      <c r="N55" s="14">
        <f ca="1">N54*(1+Returns!N55)+AJ55-R55-T55</f>
        <v>37776732.964577921</v>
      </c>
      <c r="O55" s="17">
        <f ca="1">(Assumptions!$B$16 / 252)*F54</f>
        <v>3261.7472542279916</v>
      </c>
      <c r="P55" s="17">
        <f t="shared" ca="1" si="4"/>
        <v>29264.002899343963</v>
      </c>
      <c r="Q55" s="16">
        <f t="shared" si="5"/>
        <v>0</v>
      </c>
      <c r="R55" s="17">
        <f t="shared" si="6"/>
        <v>0</v>
      </c>
      <c r="S55" s="19">
        <f t="shared" si="7"/>
        <v>0</v>
      </c>
      <c r="T55" s="20">
        <f ca="1">IF(AND(S55=1,F54&gt;D54),[1]Assumptions!$B$19*(F54-D54),0)</f>
        <v>0</v>
      </c>
      <c r="U55" s="21">
        <f ca="1">OFFSET(Assumptions!$B$6,U$1-1,0)*$E55</f>
        <v>8234211.3014800856</v>
      </c>
      <c r="V55" s="21">
        <f ca="1">OFFSET(Assumptions!$B$6,V$1-1,0)*$E55</f>
        <v>10292764.126850108</v>
      </c>
      <c r="W55" s="21">
        <f ca="1">OFFSET(Assumptions!$B$6,W$1-1,0)*$E55</f>
        <v>5146382.0634250538</v>
      </c>
      <c r="X55" s="21">
        <f ca="1">OFFSET(Assumptions!$B$6,X$1-1,0)*$E55</f>
        <v>0</v>
      </c>
      <c r="Y55" s="21">
        <f ca="1">OFFSET(Assumptions!$B$6,Y$1-1,0)*$E55</f>
        <v>0</v>
      </c>
      <c r="Z55" s="21">
        <f ca="1">OFFSET(Assumptions!$B$6,Z$1-1,0)*$E55</f>
        <v>20585528.253700215</v>
      </c>
      <c r="AA55" s="21">
        <f ca="1">OFFSET(Assumptions!$B$6,AA$1-1,0)*$E55</f>
        <v>20585528.253700215</v>
      </c>
      <c r="AB55" s="21">
        <f ca="1">OFFSET(Assumptions!$B$6,AB$1-1,0)*$E55</f>
        <v>38083227.269345395</v>
      </c>
      <c r="AC55" s="24">
        <f t="shared" si="11"/>
        <v>0</v>
      </c>
      <c r="AD55" s="24">
        <f t="shared" si="13"/>
        <v>0</v>
      </c>
      <c r="AE55" s="24">
        <f t="shared" si="13"/>
        <v>0</v>
      </c>
      <c r="AF55" s="24">
        <f t="shared" si="13"/>
        <v>0</v>
      </c>
      <c r="AG55" s="24">
        <f t="shared" si="13"/>
        <v>0</v>
      </c>
      <c r="AH55" s="24">
        <f t="shared" si="13"/>
        <v>0</v>
      </c>
      <c r="AI55" s="24">
        <f t="shared" si="13"/>
        <v>0</v>
      </c>
      <c r="AJ55" s="24">
        <f t="shared" si="9"/>
        <v>0</v>
      </c>
      <c r="AK55" s="26">
        <f t="shared" ca="1" si="10"/>
        <v>1.4924200686126099E-3</v>
      </c>
      <c r="AL55" s="34">
        <f t="shared" ca="1" si="12"/>
        <v>2.8983772656016926E-2</v>
      </c>
    </row>
    <row r="56" spans="1:38" x14ac:dyDescent="0.25">
      <c r="A56" s="4">
        <f t="shared" si="0"/>
        <v>5</v>
      </c>
      <c r="B56" s="4">
        <f t="shared" si="1"/>
        <v>2012</v>
      </c>
      <c r="C56" s="9">
        <v>41044</v>
      </c>
      <c r="D56" s="12">
        <f ca="1">(1+Returns!E56)*D55</f>
        <v>101856304.90603915</v>
      </c>
      <c r="E56" s="12">
        <f t="shared" ca="1" si="2"/>
        <v>103115359.05974573</v>
      </c>
      <c r="F56" s="12">
        <f t="shared" ca="1" si="3"/>
        <v>103082828.44169509</v>
      </c>
      <c r="G56" s="14">
        <f ca="1">G55*(1+Returns!G56)+AC56</f>
        <v>9046505.9421332423</v>
      </c>
      <c r="H56" s="14">
        <f ca="1">H55*(1+Returns!H56)+AD56</f>
        <v>10232353.189608071</v>
      </c>
      <c r="I56" s="14">
        <f ca="1">I55*(1+Returns!I56)+AE56</f>
        <v>5116984.5803238768</v>
      </c>
      <c r="J56" s="14">
        <f ca="1">J55*(1+Returns!J56)+AF56</f>
        <v>0</v>
      </c>
      <c r="K56" s="14">
        <f ca="1">K55*(1+Returns!K56)+AG56</f>
        <v>0</v>
      </c>
      <c r="L56" s="14">
        <f ca="1">L55*(1+Returns!L56)+AH56</f>
        <v>20464382.516654667</v>
      </c>
      <c r="M56" s="14">
        <f ca="1">M55*(1+Returns!M56)+AI56</f>
        <v>20466000.612392224</v>
      </c>
      <c r="N56" s="14">
        <f ca="1">N55*(1+Returns!N56)+AJ56-R56-T56</f>
        <v>37789132.218633644</v>
      </c>
      <c r="O56" s="17">
        <f ca="1">(Assumptions!$B$16 / 252)*F55</f>
        <v>3266.6151512889437</v>
      </c>
      <c r="P56" s="17">
        <f t="shared" ca="1" si="4"/>
        <v>32530.618050632907</v>
      </c>
      <c r="Q56" s="16">
        <f t="shared" si="5"/>
        <v>0</v>
      </c>
      <c r="R56" s="17">
        <f t="shared" si="6"/>
        <v>0</v>
      </c>
      <c r="S56" s="19">
        <f t="shared" si="7"/>
        <v>0</v>
      </c>
      <c r="T56" s="20">
        <f ca="1">IF(AND(S56=1,F55&gt;D55),[1]Assumptions!$B$19*(F55-D55),0)</f>
        <v>0</v>
      </c>
      <c r="U56" s="21">
        <f ca="1">OFFSET(Assumptions!$B$6,U$1-1,0)*$E56</f>
        <v>8249228.724779659</v>
      </c>
      <c r="V56" s="21">
        <f ca="1">OFFSET(Assumptions!$B$6,V$1-1,0)*$E56</f>
        <v>10311535.905974574</v>
      </c>
      <c r="W56" s="21">
        <f ca="1">OFFSET(Assumptions!$B$6,W$1-1,0)*$E56</f>
        <v>5155767.9529872872</v>
      </c>
      <c r="X56" s="21">
        <f ca="1">OFFSET(Assumptions!$B$6,X$1-1,0)*$E56</f>
        <v>0</v>
      </c>
      <c r="Y56" s="21">
        <f ca="1">OFFSET(Assumptions!$B$6,Y$1-1,0)*$E56</f>
        <v>0</v>
      </c>
      <c r="Z56" s="21">
        <f ca="1">OFFSET(Assumptions!$B$6,Z$1-1,0)*$E56</f>
        <v>20623071.811949149</v>
      </c>
      <c r="AA56" s="21">
        <f ca="1">OFFSET(Assumptions!$B$6,AA$1-1,0)*$E56</f>
        <v>20623071.811949149</v>
      </c>
      <c r="AB56" s="21">
        <f ca="1">OFFSET(Assumptions!$B$6,AB$1-1,0)*$E56</f>
        <v>38152682.852105916</v>
      </c>
      <c r="AC56" s="24">
        <f t="shared" si="11"/>
        <v>0</v>
      </c>
      <c r="AD56" s="24">
        <f t="shared" si="13"/>
        <v>0</v>
      </c>
      <c r="AE56" s="24">
        <f t="shared" si="13"/>
        <v>0</v>
      </c>
      <c r="AF56" s="24">
        <f t="shared" si="13"/>
        <v>0</v>
      </c>
      <c r="AG56" s="24">
        <f t="shared" si="13"/>
        <v>0</v>
      </c>
      <c r="AH56" s="24">
        <f t="shared" si="13"/>
        <v>0</v>
      </c>
      <c r="AI56" s="24">
        <f t="shared" si="13"/>
        <v>0</v>
      </c>
      <c r="AJ56" s="24">
        <f t="shared" si="9"/>
        <v>0</v>
      </c>
      <c r="AK56" s="26">
        <f t="shared" ca="1" si="10"/>
        <v>1.7925567049250635E-3</v>
      </c>
      <c r="AL56" s="34">
        <f t="shared" ca="1" si="12"/>
        <v>3.0828284416950513E-2</v>
      </c>
    </row>
    <row r="57" spans="1:38" x14ac:dyDescent="0.25">
      <c r="A57" s="4">
        <f t="shared" si="0"/>
        <v>5</v>
      </c>
      <c r="B57" s="4">
        <f t="shared" si="1"/>
        <v>2012</v>
      </c>
      <c r="C57" s="9">
        <v>41045</v>
      </c>
      <c r="D57" s="12">
        <f ca="1">(1+Returns!E57)*D56</f>
        <v>101890102.86513306</v>
      </c>
      <c r="E57" s="12">
        <f t="shared" ca="1" si="2"/>
        <v>103199342.35444517</v>
      </c>
      <c r="F57" s="12">
        <f t="shared" ca="1" si="3"/>
        <v>103163539.26565036</v>
      </c>
      <c r="G57" s="14">
        <f ca="1">G56*(1+Returns!G57)+AC57</f>
        <v>9098214.9917940572</v>
      </c>
      <c r="H57" s="14">
        <f ca="1">H56*(1+Returns!H57)+AD57</f>
        <v>10235911.053703172</v>
      </c>
      <c r="I57" s="14">
        <f ca="1">I56*(1+Returns!I57)+AE57</f>
        <v>5118844.7656973386</v>
      </c>
      <c r="J57" s="14">
        <f ca="1">J56*(1+Returns!J57)+AF57</f>
        <v>0</v>
      </c>
      <c r="K57" s="14">
        <f ca="1">K56*(1+Returns!K57)+AG57</f>
        <v>0</v>
      </c>
      <c r="L57" s="14">
        <f ca="1">L56*(1+Returns!L57)+AH57</f>
        <v>20471465.678078812</v>
      </c>
      <c r="M57" s="14">
        <f ca="1">M56*(1+Returns!M57)+AI57</f>
        <v>20473246.488490697</v>
      </c>
      <c r="N57" s="14">
        <f ca="1">N56*(1+Returns!N57)+AJ57-R57-T57</f>
        <v>37801659.376681089</v>
      </c>
      <c r="O57" s="17">
        <f ca="1">(Assumptions!$B$16 / 252)*F56</f>
        <v>3272.4707441807964</v>
      </c>
      <c r="P57" s="17">
        <f t="shared" ca="1" si="4"/>
        <v>35803.088794813702</v>
      </c>
      <c r="Q57" s="16">
        <f t="shared" si="5"/>
        <v>0</v>
      </c>
      <c r="R57" s="17">
        <f t="shared" si="6"/>
        <v>0</v>
      </c>
      <c r="S57" s="19">
        <f t="shared" si="7"/>
        <v>0</v>
      </c>
      <c r="T57" s="20">
        <f ca="1">IF(AND(S57=1,F56&gt;D56),[1]Assumptions!$B$19*(F56-D56),0)</f>
        <v>0</v>
      </c>
      <c r="U57" s="21">
        <f ca="1">OFFSET(Assumptions!$B$6,U$1-1,0)*$E57</f>
        <v>8255947.3883556137</v>
      </c>
      <c r="V57" s="21">
        <f ca="1">OFFSET(Assumptions!$B$6,V$1-1,0)*$E57</f>
        <v>10319934.235444518</v>
      </c>
      <c r="W57" s="21">
        <f ca="1">OFFSET(Assumptions!$B$6,W$1-1,0)*$E57</f>
        <v>5159967.1177222589</v>
      </c>
      <c r="X57" s="21">
        <f ca="1">OFFSET(Assumptions!$B$6,X$1-1,0)*$E57</f>
        <v>0</v>
      </c>
      <c r="Y57" s="21">
        <f ca="1">OFFSET(Assumptions!$B$6,Y$1-1,0)*$E57</f>
        <v>0</v>
      </c>
      <c r="Z57" s="21">
        <f ca="1">OFFSET(Assumptions!$B$6,Z$1-1,0)*$E57</f>
        <v>20639868.470889036</v>
      </c>
      <c r="AA57" s="21">
        <f ca="1">OFFSET(Assumptions!$B$6,AA$1-1,0)*$E57</f>
        <v>20639868.470889036</v>
      </c>
      <c r="AB57" s="21">
        <f ca="1">OFFSET(Assumptions!$B$6,AB$1-1,0)*$E57</f>
        <v>38183756.671144716</v>
      </c>
      <c r="AC57" s="24">
        <f t="shared" si="11"/>
        <v>0</v>
      </c>
      <c r="AD57" s="24">
        <f t="shared" si="13"/>
        <v>0</v>
      </c>
      <c r="AE57" s="24">
        <f t="shared" si="13"/>
        <v>0</v>
      </c>
      <c r="AF57" s="24">
        <f t="shared" si="13"/>
        <v>0</v>
      </c>
      <c r="AG57" s="24">
        <f t="shared" si="13"/>
        <v>0</v>
      </c>
      <c r="AH57" s="24">
        <f t="shared" si="13"/>
        <v>0</v>
      </c>
      <c r="AI57" s="24">
        <f t="shared" si="13"/>
        <v>0</v>
      </c>
      <c r="AJ57" s="24">
        <f t="shared" si="9"/>
        <v>0</v>
      </c>
      <c r="AK57" s="26">
        <f t="shared" ca="1" si="10"/>
        <v>7.829705992294933E-4</v>
      </c>
      <c r="AL57" s="34">
        <f t="shared" ca="1" si="12"/>
        <v>3.163539265650317E-2</v>
      </c>
    </row>
    <row r="58" spans="1:38" x14ac:dyDescent="0.25">
      <c r="A58" s="4">
        <f t="shared" si="0"/>
        <v>5</v>
      </c>
      <c r="B58" s="4">
        <f t="shared" si="1"/>
        <v>2012</v>
      </c>
      <c r="C58" s="9">
        <v>41046</v>
      </c>
      <c r="D58" s="12">
        <f ca="1">(1+Returns!E58)*D57</f>
        <v>101923949.73840383</v>
      </c>
      <c r="E58" s="12">
        <f t="shared" ca="1" si="2"/>
        <v>103249968.72423746</v>
      </c>
      <c r="F58" s="12">
        <f t="shared" ca="1" si="3"/>
        <v>103210890.60245009</v>
      </c>
      <c r="G58" s="14">
        <f ca="1">G57*(1+Returns!G58)+AC58</f>
        <v>9116520.0848445594</v>
      </c>
      <c r="H58" s="14">
        <f ca="1">H57*(1+Returns!H58)+AD58</f>
        <v>10239474.115715861</v>
      </c>
      <c r="I58" s="14">
        <f ca="1">I57*(1+Returns!I58)+AE58</f>
        <v>5120707.6941566989</v>
      </c>
      <c r="J58" s="14">
        <f ca="1">J57*(1+Returns!J58)+AF58</f>
        <v>0</v>
      </c>
      <c r="K58" s="14">
        <f ca="1">K57*(1+Returns!K58)+AG58</f>
        <v>0</v>
      </c>
      <c r="L58" s="14">
        <f ca="1">L57*(1+Returns!L58)+AH58</f>
        <v>20478559.178061374</v>
      </c>
      <c r="M58" s="14">
        <f ca="1">M57*(1+Returns!M58)+AI58</f>
        <v>20480502.990213141</v>
      </c>
      <c r="N58" s="14">
        <f ca="1">N57*(1+Returns!N58)+AJ58-R58-T58</f>
        <v>37814204.661245823</v>
      </c>
      <c r="O58" s="17">
        <f ca="1">(Assumptions!$B$16 / 252)*F57</f>
        <v>3275.0329925603287</v>
      </c>
      <c r="P58" s="17">
        <f t="shared" ca="1" si="4"/>
        <v>39078.121787374032</v>
      </c>
      <c r="Q58" s="16">
        <f t="shared" si="5"/>
        <v>0</v>
      </c>
      <c r="R58" s="17">
        <f t="shared" si="6"/>
        <v>0</v>
      </c>
      <c r="S58" s="19">
        <f t="shared" si="7"/>
        <v>0</v>
      </c>
      <c r="T58" s="20">
        <f ca="1">IF(AND(S58=1,F57&gt;D57),[1]Assumptions!$B$19*(F57-D57),0)</f>
        <v>0</v>
      </c>
      <c r="U58" s="21">
        <f ca="1">OFFSET(Assumptions!$B$6,U$1-1,0)*$E58</f>
        <v>8259997.4979389971</v>
      </c>
      <c r="V58" s="21">
        <f ca="1">OFFSET(Assumptions!$B$6,V$1-1,0)*$E58</f>
        <v>10324996.872423746</v>
      </c>
      <c r="W58" s="21">
        <f ca="1">OFFSET(Assumptions!$B$6,W$1-1,0)*$E58</f>
        <v>5162498.4362118728</v>
      </c>
      <c r="X58" s="21">
        <f ca="1">OFFSET(Assumptions!$B$6,X$1-1,0)*$E58</f>
        <v>0</v>
      </c>
      <c r="Y58" s="21">
        <f ca="1">OFFSET(Assumptions!$B$6,Y$1-1,0)*$E58</f>
        <v>0</v>
      </c>
      <c r="Z58" s="21">
        <f ca="1">OFFSET(Assumptions!$B$6,Z$1-1,0)*$E58</f>
        <v>20649993.744847491</v>
      </c>
      <c r="AA58" s="21">
        <f ca="1">OFFSET(Assumptions!$B$6,AA$1-1,0)*$E58</f>
        <v>20649993.744847491</v>
      </c>
      <c r="AB58" s="21">
        <f ca="1">OFFSET(Assumptions!$B$6,AB$1-1,0)*$E58</f>
        <v>38202488.427967861</v>
      </c>
      <c r="AC58" s="24">
        <f t="shared" si="11"/>
        <v>0</v>
      </c>
      <c r="AD58" s="24">
        <f t="shared" si="13"/>
        <v>0</v>
      </c>
      <c r="AE58" s="24">
        <f t="shared" si="13"/>
        <v>0</v>
      </c>
      <c r="AF58" s="24">
        <f t="shared" si="13"/>
        <v>0</v>
      </c>
      <c r="AG58" s="24">
        <f t="shared" si="13"/>
        <v>0</v>
      </c>
      <c r="AH58" s="24">
        <f t="shared" si="13"/>
        <v>0</v>
      </c>
      <c r="AI58" s="24">
        <f t="shared" si="13"/>
        <v>0</v>
      </c>
      <c r="AJ58" s="24">
        <f t="shared" si="9"/>
        <v>0</v>
      </c>
      <c r="AK58" s="26">
        <f t="shared" ca="1" si="10"/>
        <v>4.5899294592621764E-4</v>
      </c>
      <c r="AL58" s="34">
        <f t="shared" ca="1" si="12"/>
        <v>3.2108906024500339E-2</v>
      </c>
    </row>
    <row r="59" spans="1:38" x14ac:dyDescent="0.25">
      <c r="A59" s="4">
        <f t="shared" si="0"/>
        <v>5</v>
      </c>
      <c r="B59" s="4">
        <f t="shared" si="1"/>
        <v>2012</v>
      </c>
      <c r="C59" s="9">
        <v>41047</v>
      </c>
      <c r="D59" s="12">
        <f ca="1">(1+Returns!E59)*D58</f>
        <v>101957844.54788934</v>
      </c>
      <c r="E59" s="12">
        <f t="shared" ca="1" si="2"/>
        <v>103320259.24923167</v>
      </c>
      <c r="F59" s="12">
        <f t="shared" ca="1" si="3"/>
        <v>103277904.59123468</v>
      </c>
      <c r="G59" s="14">
        <f ca="1">G58*(1+Returns!G59)+AC59</f>
        <v>9154443.2325482834</v>
      </c>
      <c r="H59" s="14">
        <f ca="1">H58*(1+Returns!H59)+AD59</f>
        <v>10243042.273108291</v>
      </c>
      <c r="I59" s="14">
        <f ca="1">I58*(1+Returns!I59)+AE59</f>
        <v>5122573.3123056097</v>
      </c>
      <c r="J59" s="14">
        <f ca="1">J58*(1+Returns!J59)+AF59</f>
        <v>0</v>
      </c>
      <c r="K59" s="14">
        <f ca="1">K58*(1+Returns!K59)+AG59</f>
        <v>0</v>
      </c>
      <c r="L59" s="14">
        <f ca="1">L58*(1+Returns!L59)+AH59</f>
        <v>20485662.812383521</v>
      </c>
      <c r="M59" s="14">
        <f ca="1">M58*(1+Returns!M59)+AI59</f>
        <v>20487769.909067128</v>
      </c>
      <c r="N59" s="14">
        <f ca="1">N58*(1+Returns!N59)+AJ59-R59-T59</f>
        <v>37826767.709818833</v>
      </c>
      <c r="O59" s="17">
        <f ca="1">(Assumptions!$B$16 / 252)*F58</f>
        <v>3276.5362096015901</v>
      </c>
      <c r="P59" s="17">
        <f t="shared" ca="1" si="4"/>
        <v>42354.65799697562</v>
      </c>
      <c r="Q59" s="16">
        <f t="shared" si="5"/>
        <v>0</v>
      </c>
      <c r="R59" s="17">
        <f t="shared" si="6"/>
        <v>0</v>
      </c>
      <c r="S59" s="19">
        <f t="shared" si="7"/>
        <v>0</v>
      </c>
      <c r="T59" s="20">
        <f ca="1">IF(AND(S59=1,F58&gt;D58),[1]Assumptions!$B$19*(F58-D58),0)</f>
        <v>0</v>
      </c>
      <c r="U59" s="21">
        <f ca="1">OFFSET(Assumptions!$B$6,U$1-1,0)*$E59</f>
        <v>8265620.7399385339</v>
      </c>
      <c r="V59" s="21">
        <f ca="1">OFFSET(Assumptions!$B$6,V$1-1,0)*$E59</f>
        <v>10332025.924923167</v>
      </c>
      <c r="W59" s="21">
        <f ca="1">OFFSET(Assumptions!$B$6,W$1-1,0)*$E59</f>
        <v>5166012.9624615833</v>
      </c>
      <c r="X59" s="21">
        <f ca="1">OFFSET(Assumptions!$B$6,X$1-1,0)*$E59</f>
        <v>0</v>
      </c>
      <c r="Y59" s="21">
        <f ca="1">OFFSET(Assumptions!$B$6,Y$1-1,0)*$E59</f>
        <v>0</v>
      </c>
      <c r="Z59" s="21">
        <f ca="1">OFFSET(Assumptions!$B$6,Z$1-1,0)*$E59</f>
        <v>20664051.849846333</v>
      </c>
      <c r="AA59" s="21">
        <f ca="1">OFFSET(Assumptions!$B$6,AA$1-1,0)*$E59</f>
        <v>20664051.849846333</v>
      </c>
      <c r="AB59" s="21">
        <f ca="1">OFFSET(Assumptions!$B$6,AB$1-1,0)*$E59</f>
        <v>38228495.922215715</v>
      </c>
      <c r="AC59" s="24">
        <f t="shared" si="11"/>
        <v>0</v>
      </c>
      <c r="AD59" s="24">
        <f t="shared" si="13"/>
        <v>0</v>
      </c>
      <c r="AE59" s="24">
        <f t="shared" si="13"/>
        <v>0</v>
      </c>
      <c r="AF59" s="24">
        <f t="shared" si="13"/>
        <v>0</v>
      </c>
      <c r="AG59" s="24">
        <f t="shared" si="13"/>
        <v>0</v>
      </c>
      <c r="AH59" s="24">
        <f t="shared" si="13"/>
        <v>0</v>
      </c>
      <c r="AI59" s="24">
        <f t="shared" si="13"/>
        <v>0</v>
      </c>
      <c r="AJ59" s="24">
        <f t="shared" si="9"/>
        <v>0</v>
      </c>
      <c r="AK59" s="26">
        <f t="shared" ca="1" si="10"/>
        <v>6.4929183726092354E-4</v>
      </c>
      <c r="AL59" s="34">
        <f t="shared" ca="1" si="12"/>
        <v>3.2779045912346261E-2</v>
      </c>
    </row>
    <row r="60" spans="1:38" x14ac:dyDescent="0.25">
      <c r="A60" s="4">
        <f t="shared" si="0"/>
        <v>5</v>
      </c>
      <c r="B60" s="4">
        <f t="shared" si="1"/>
        <v>2012</v>
      </c>
      <c r="C60" s="9">
        <v>41050</v>
      </c>
      <c r="D60" s="12">
        <f ca="1">(1+Returns!E60)*D59</f>
        <v>101991825.05832025</v>
      </c>
      <c r="E60" s="12">
        <f t="shared" ca="1" si="2"/>
        <v>103456615.24652982</v>
      </c>
      <c r="F60" s="12">
        <f t="shared" ca="1" si="3"/>
        <v>103410981.92489502</v>
      </c>
      <c r="G60" s="14">
        <f ca="1">G59*(1+Returns!G60)+AC60</f>
        <v>9258349.7391706556</v>
      </c>
      <c r="H60" s="14">
        <f ca="1">H59*(1+Returns!H60)+AD60</f>
        <v>10246619.493856961</v>
      </c>
      <c r="I60" s="14">
        <f ca="1">I59*(1+Returns!I60)+AE60</f>
        <v>5124443.6908758916</v>
      </c>
      <c r="J60" s="14">
        <f ca="1">J59*(1+Returns!J60)+AF60</f>
        <v>0</v>
      </c>
      <c r="K60" s="14">
        <f ca="1">K59*(1+Returns!K60)+AG60</f>
        <v>0</v>
      </c>
      <c r="L60" s="14">
        <f ca="1">L59*(1+Returns!L60)+AH60</f>
        <v>20492784.48215894</v>
      </c>
      <c r="M60" s="14">
        <f ca="1">M59*(1+Returns!M60)+AI60</f>
        <v>20495055.320104368</v>
      </c>
      <c r="N60" s="14">
        <f ca="1">N59*(1+Returns!N60)+AJ60-R60-T60</f>
        <v>37839362.52036301</v>
      </c>
      <c r="O60" s="17">
        <f ca="1">(Assumptions!$B$16 / 252)*F59</f>
        <v>3278.6636378169737</v>
      </c>
      <c r="P60" s="17">
        <f t="shared" ca="1" si="4"/>
        <v>45633.321634792592</v>
      </c>
      <c r="Q60" s="16">
        <f t="shared" si="5"/>
        <v>0</v>
      </c>
      <c r="R60" s="17">
        <f t="shared" si="6"/>
        <v>0</v>
      </c>
      <c r="S60" s="19">
        <f t="shared" si="7"/>
        <v>0</v>
      </c>
      <c r="T60" s="20">
        <f ca="1">IF(AND(S60=1,F59&gt;D59),[1]Assumptions!$B$19*(F59-D59),0)</f>
        <v>0</v>
      </c>
      <c r="U60" s="21">
        <f ca="1">OFFSET(Assumptions!$B$6,U$1-1,0)*$E60</f>
        <v>8276529.2197223855</v>
      </c>
      <c r="V60" s="21">
        <f ca="1">OFFSET(Assumptions!$B$6,V$1-1,0)*$E60</f>
        <v>10345661.524652982</v>
      </c>
      <c r="W60" s="21">
        <f ca="1">OFFSET(Assumptions!$B$6,W$1-1,0)*$E60</f>
        <v>5172830.7623264911</v>
      </c>
      <c r="X60" s="21">
        <f ca="1">OFFSET(Assumptions!$B$6,X$1-1,0)*$E60</f>
        <v>0</v>
      </c>
      <c r="Y60" s="21">
        <f ca="1">OFFSET(Assumptions!$B$6,Y$1-1,0)*$E60</f>
        <v>0</v>
      </c>
      <c r="Z60" s="21">
        <f ca="1">OFFSET(Assumptions!$B$6,Z$1-1,0)*$E60</f>
        <v>20691323.049305964</v>
      </c>
      <c r="AA60" s="21">
        <f ca="1">OFFSET(Assumptions!$B$6,AA$1-1,0)*$E60</f>
        <v>20691323.049305964</v>
      </c>
      <c r="AB60" s="21">
        <f ca="1">OFFSET(Assumptions!$B$6,AB$1-1,0)*$E60</f>
        <v>38278947.641216032</v>
      </c>
      <c r="AC60" s="24">
        <f t="shared" si="11"/>
        <v>0</v>
      </c>
      <c r="AD60" s="24">
        <f t="shared" si="13"/>
        <v>0</v>
      </c>
      <c r="AE60" s="24">
        <f t="shared" si="13"/>
        <v>0</v>
      </c>
      <c r="AF60" s="24">
        <f t="shared" si="13"/>
        <v>0</v>
      </c>
      <c r="AG60" s="24">
        <f t="shared" si="13"/>
        <v>0</v>
      </c>
      <c r="AH60" s="24">
        <f t="shared" si="13"/>
        <v>0</v>
      </c>
      <c r="AI60" s="24">
        <f t="shared" si="13"/>
        <v>0</v>
      </c>
      <c r="AJ60" s="24">
        <f t="shared" si="9"/>
        <v>0</v>
      </c>
      <c r="AK60" s="26">
        <f t="shared" ca="1" si="10"/>
        <v>1.2885363446037967E-3</v>
      </c>
      <c r="AL60" s="34">
        <f t="shared" ca="1" si="12"/>
        <v>3.4109819248949513E-2</v>
      </c>
    </row>
    <row r="61" spans="1:38" x14ac:dyDescent="0.25">
      <c r="A61" s="4">
        <f t="shared" si="0"/>
        <v>5</v>
      </c>
      <c r="B61" s="4">
        <f t="shared" si="1"/>
        <v>2012</v>
      </c>
      <c r="C61" s="9">
        <v>41051</v>
      </c>
      <c r="D61" s="12">
        <f ca="1">(1+Returns!E61)*D60</f>
        <v>102025705.72268638</v>
      </c>
      <c r="E61" s="12">
        <f t="shared" ca="1" si="2"/>
        <v>103502481.60681021</v>
      </c>
      <c r="F61" s="12">
        <f t="shared" ca="1" si="3"/>
        <v>103453565.39686035</v>
      </c>
      <c r="G61" s="14">
        <f ca="1">G60*(1+Returns!G61)+AC61</f>
        <v>9271861.4279332515</v>
      </c>
      <c r="H61" s="14">
        <f ca="1">H60*(1+Returns!H61)+AD61</f>
        <v>10250186.283416336</v>
      </c>
      <c r="I61" s="14">
        <f ca="1">I60*(1+Returns!I61)+AE61</f>
        <v>5126308.6569819348</v>
      </c>
      <c r="J61" s="14">
        <f ca="1">J60*(1+Returns!J61)+AF61</f>
        <v>0</v>
      </c>
      <c r="K61" s="14">
        <f ca="1">K60*(1+Returns!K61)+AG61</f>
        <v>0</v>
      </c>
      <c r="L61" s="14">
        <f ca="1">L60*(1+Returns!L61)+AH61</f>
        <v>20499885.369249918</v>
      </c>
      <c r="M61" s="14">
        <f ca="1">M60*(1+Returns!M61)+AI61</f>
        <v>20502319.551710993</v>
      </c>
      <c r="N61" s="14">
        <f ca="1">N60*(1+Returns!N61)+AJ61-R61-T61</f>
        <v>37851920.31751778</v>
      </c>
      <c r="O61" s="17">
        <f ca="1">(Assumptions!$B$16 / 252)*F60</f>
        <v>3282.8883150760321</v>
      </c>
      <c r="P61" s="17">
        <f t="shared" ca="1" si="4"/>
        <v>48916.209949868622</v>
      </c>
      <c r="Q61" s="16">
        <f t="shared" si="5"/>
        <v>0</v>
      </c>
      <c r="R61" s="17">
        <f t="shared" si="6"/>
        <v>0</v>
      </c>
      <c r="S61" s="19">
        <f t="shared" si="7"/>
        <v>0</v>
      </c>
      <c r="T61" s="20">
        <f ca="1">IF(AND(S61=1,F60&gt;D60),[1]Assumptions!$B$19*(F60-D60),0)</f>
        <v>0</v>
      </c>
      <c r="U61" s="21">
        <f ca="1">OFFSET(Assumptions!$B$6,U$1-1,0)*$E61</f>
        <v>8280198.5285448171</v>
      </c>
      <c r="V61" s="21">
        <f ca="1">OFFSET(Assumptions!$B$6,V$1-1,0)*$E61</f>
        <v>10350248.160681022</v>
      </c>
      <c r="W61" s="21">
        <f ca="1">OFFSET(Assumptions!$B$6,W$1-1,0)*$E61</f>
        <v>5175124.0803405112</v>
      </c>
      <c r="X61" s="21">
        <f ca="1">OFFSET(Assumptions!$B$6,X$1-1,0)*$E61</f>
        <v>0</v>
      </c>
      <c r="Y61" s="21">
        <f ca="1">OFFSET(Assumptions!$B$6,Y$1-1,0)*$E61</f>
        <v>0</v>
      </c>
      <c r="Z61" s="21">
        <f ca="1">OFFSET(Assumptions!$B$6,Z$1-1,0)*$E61</f>
        <v>20700496.321362045</v>
      </c>
      <c r="AA61" s="21">
        <f ca="1">OFFSET(Assumptions!$B$6,AA$1-1,0)*$E61</f>
        <v>20700496.321362045</v>
      </c>
      <c r="AB61" s="21">
        <f ca="1">OFFSET(Assumptions!$B$6,AB$1-1,0)*$E61</f>
        <v>38295918.194519781</v>
      </c>
      <c r="AC61" s="24">
        <f t="shared" si="11"/>
        <v>0</v>
      </c>
      <c r="AD61" s="24">
        <f t="shared" si="13"/>
        <v>0</v>
      </c>
      <c r="AE61" s="24">
        <f t="shared" si="13"/>
        <v>0</v>
      </c>
      <c r="AF61" s="24">
        <f t="shared" si="13"/>
        <v>0</v>
      </c>
      <c r="AG61" s="24">
        <f t="shared" si="13"/>
        <v>0</v>
      </c>
      <c r="AH61" s="24">
        <f t="shared" si="13"/>
        <v>0</v>
      </c>
      <c r="AI61" s="24">
        <f t="shared" si="13"/>
        <v>0</v>
      </c>
      <c r="AJ61" s="24">
        <f t="shared" si="9"/>
        <v>0</v>
      </c>
      <c r="AK61" s="26">
        <f t="shared" ca="1" si="10"/>
        <v>4.1178868213687103E-4</v>
      </c>
      <c r="AL61" s="34">
        <f t="shared" ca="1" si="12"/>
        <v>3.4535653968602809E-2</v>
      </c>
    </row>
    <row r="62" spans="1:38" x14ac:dyDescent="0.25">
      <c r="A62" s="4">
        <f t="shared" si="0"/>
        <v>5</v>
      </c>
      <c r="B62" s="4">
        <f t="shared" si="1"/>
        <v>2012</v>
      </c>
      <c r="C62" s="9">
        <v>41052</v>
      </c>
      <c r="D62" s="12">
        <f ca="1">(1+Returns!E62)*D61</f>
        <v>102059746.59940074</v>
      </c>
      <c r="E62" s="12">
        <f t="shared" ca="1" si="2"/>
        <v>103417417.7966907</v>
      </c>
      <c r="F62" s="12">
        <f t="shared" ca="1" si="3"/>
        <v>103365217.34656951</v>
      </c>
      <c r="G62" s="14">
        <f ca="1">G61*(1+Returns!G62)+AC62</f>
        <v>9154289.7776672803</v>
      </c>
      <c r="H62" s="14">
        <f ca="1">H61*(1+Returns!H62)+AD62</f>
        <v>10253769.965377299</v>
      </c>
      <c r="I62" s="14">
        <f ca="1">I61*(1+Returns!I62)+AE62</f>
        <v>5128182.4692135602</v>
      </c>
      <c r="J62" s="14">
        <f ca="1">J61*(1+Returns!J62)+AF62</f>
        <v>0</v>
      </c>
      <c r="K62" s="14">
        <f ca="1">K61*(1+Returns!K62)+AG62</f>
        <v>0</v>
      </c>
      <c r="L62" s="14">
        <f ca="1">L61*(1+Returns!L62)+AH62</f>
        <v>20507019.881132804</v>
      </c>
      <c r="M62" s="14">
        <f ca="1">M61*(1+Returns!M62)+AI62</f>
        <v>20509618.208090488</v>
      </c>
      <c r="N62" s="14">
        <f ca="1">N61*(1+Returns!N62)+AJ62-R62-T62</f>
        <v>37864537.495209269</v>
      </c>
      <c r="O62" s="17">
        <f ca="1">(Assumptions!$B$16 / 252)*F61</f>
        <v>3284.2401713288996</v>
      </c>
      <c r="P62" s="17">
        <f t="shared" ca="1" si="4"/>
        <v>52200.450121197522</v>
      </c>
      <c r="Q62" s="16">
        <f t="shared" si="5"/>
        <v>0</v>
      </c>
      <c r="R62" s="17">
        <f t="shared" si="6"/>
        <v>0</v>
      </c>
      <c r="S62" s="19">
        <f t="shared" si="7"/>
        <v>0</v>
      </c>
      <c r="T62" s="20">
        <f ca="1">IF(AND(S62=1,F61&gt;D61),[1]Assumptions!$B$19*(F61-D61),0)</f>
        <v>0</v>
      </c>
      <c r="U62" s="21">
        <f ca="1">OFFSET(Assumptions!$B$6,U$1-1,0)*$E62</f>
        <v>8273393.4237352563</v>
      </c>
      <c r="V62" s="21">
        <f ca="1">OFFSET(Assumptions!$B$6,V$1-1,0)*$E62</f>
        <v>10341741.779669071</v>
      </c>
      <c r="W62" s="21">
        <f ca="1">OFFSET(Assumptions!$B$6,W$1-1,0)*$E62</f>
        <v>5170870.8898345353</v>
      </c>
      <c r="X62" s="21">
        <f ca="1">OFFSET(Assumptions!$B$6,X$1-1,0)*$E62</f>
        <v>0</v>
      </c>
      <c r="Y62" s="21">
        <f ca="1">OFFSET(Assumptions!$B$6,Y$1-1,0)*$E62</f>
        <v>0</v>
      </c>
      <c r="Z62" s="21">
        <f ca="1">OFFSET(Assumptions!$B$6,Z$1-1,0)*$E62</f>
        <v>20683483.559338141</v>
      </c>
      <c r="AA62" s="21">
        <f ca="1">OFFSET(Assumptions!$B$6,AA$1-1,0)*$E62</f>
        <v>20683483.559338141</v>
      </c>
      <c r="AB62" s="21">
        <f ca="1">OFFSET(Assumptions!$B$6,AB$1-1,0)*$E62</f>
        <v>38264444.58477556</v>
      </c>
      <c r="AC62" s="24">
        <f t="shared" si="11"/>
        <v>0</v>
      </c>
      <c r="AD62" s="24">
        <f t="shared" si="13"/>
        <v>0</v>
      </c>
      <c r="AE62" s="24">
        <f t="shared" si="13"/>
        <v>0</v>
      </c>
      <c r="AF62" s="24">
        <f t="shared" si="13"/>
        <v>0</v>
      </c>
      <c r="AG62" s="24">
        <f t="shared" si="13"/>
        <v>0</v>
      </c>
      <c r="AH62" s="24">
        <f t="shared" si="13"/>
        <v>0</v>
      </c>
      <c r="AI62" s="24">
        <f t="shared" si="13"/>
        <v>0</v>
      </c>
      <c r="AJ62" s="24">
        <f t="shared" si="9"/>
        <v>0</v>
      </c>
      <c r="AK62" s="26">
        <f t="shared" ca="1" si="10"/>
        <v>-8.5398748657838919E-4</v>
      </c>
      <c r="AL62" s="34">
        <f t="shared" ca="1" si="12"/>
        <v>3.365217346569449E-2</v>
      </c>
    </row>
    <row r="63" spans="1:38" x14ac:dyDescent="0.25">
      <c r="A63" s="4">
        <f t="shared" si="0"/>
        <v>5</v>
      </c>
      <c r="B63" s="4">
        <f t="shared" si="1"/>
        <v>2012</v>
      </c>
      <c r="C63" s="9">
        <v>41053</v>
      </c>
      <c r="D63" s="12">
        <f ca="1">(1+Returns!E63)*D62</f>
        <v>102093835.57536241</v>
      </c>
      <c r="E63" s="12">
        <f t="shared" ca="1" si="2"/>
        <v>103322675.02958125</v>
      </c>
      <c r="F63" s="12">
        <f t="shared" ca="1" si="3"/>
        <v>103267193.14398873</v>
      </c>
      <c r="G63" s="14">
        <f ca="1">G62*(1+Returns!G63)+AC63</f>
        <v>9026992.9088514633</v>
      </c>
      <c r="H63" s="14">
        <f ca="1">H62*(1+Returns!H63)+AD63</f>
        <v>10257358.760685084</v>
      </c>
      <c r="I63" s="14">
        <f ca="1">I62*(1+Returns!I63)+AE63</f>
        <v>5130058.9809503397</v>
      </c>
      <c r="J63" s="14">
        <f ca="1">J62*(1+Returns!J63)+AF63</f>
        <v>0</v>
      </c>
      <c r="K63" s="14">
        <f ca="1">K62*(1+Returns!K63)+AG63</f>
        <v>0</v>
      </c>
      <c r="L63" s="14">
        <f ca="1">L62*(1+Returns!L63)+AH63</f>
        <v>20514164.562964588</v>
      </c>
      <c r="M63" s="14">
        <f ca="1">M62*(1+Returns!M63)+AI63</f>
        <v>20516927.318849616</v>
      </c>
      <c r="N63" s="14">
        <f ca="1">N62*(1+Returns!N63)+AJ63-R63-T63</f>
        <v>37877172.497280166</v>
      </c>
      <c r="O63" s="17">
        <f ca="1">(Assumptions!$B$16 / 252)*F62</f>
        <v>3281.4354713196667</v>
      </c>
      <c r="P63" s="17">
        <f t="shared" ca="1" si="4"/>
        <v>55481.885592517188</v>
      </c>
      <c r="Q63" s="16">
        <f t="shared" si="5"/>
        <v>0</v>
      </c>
      <c r="R63" s="17">
        <f t="shared" si="6"/>
        <v>0</v>
      </c>
      <c r="S63" s="19">
        <f t="shared" si="7"/>
        <v>0</v>
      </c>
      <c r="T63" s="20">
        <f ca="1">IF(AND(S63=1,F62&gt;D62),[1]Assumptions!$B$19*(F62-D62),0)</f>
        <v>0</v>
      </c>
      <c r="U63" s="21">
        <f ca="1">OFFSET(Assumptions!$B$6,U$1-1,0)*$E63</f>
        <v>8265814.0023665</v>
      </c>
      <c r="V63" s="21">
        <f ca="1">OFFSET(Assumptions!$B$6,V$1-1,0)*$E63</f>
        <v>10332267.502958126</v>
      </c>
      <c r="W63" s="21">
        <f ca="1">OFFSET(Assumptions!$B$6,W$1-1,0)*$E63</f>
        <v>5166133.7514790632</v>
      </c>
      <c r="X63" s="21">
        <f ca="1">OFFSET(Assumptions!$B$6,X$1-1,0)*$E63</f>
        <v>0</v>
      </c>
      <c r="Y63" s="21">
        <f ca="1">OFFSET(Assumptions!$B$6,Y$1-1,0)*$E63</f>
        <v>0</v>
      </c>
      <c r="Z63" s="21">
        <f ca="1">OFFSET(Assumptions!$B$6,Z$1-1,0)*$E63</f>
        <v>20664535.005916253</v>
      </c>
      <c r="AA63" s="21">
        <f ca="1">OFFSET(Assumptions!$B$6,AA$1-1,0)*$E63</f>
        <v>20664535.005916253</v>
      </c>
      <c r="AB63" s="21">
        <f ca="1">OFFSET(Assumptions!$B$6,AB$1-1,0)*$E63</f>
        <v>38229389.760945059</v>
      </c>
      <c r="AC63" s="24">
        <f t="shared" si="11"/>
        <v>0</v>
      </c>
      <c r="AD63" s="24">
        <f t="shared" si="13"/>
        <v>0</v>
      </c>
      <c r="AE63" s="24">
        <f t="shared" si="13"/>
        <v>0</v>
      </c>
      <c r="AF63" s="24">
        <f t="shared" si="13"/>
        <v>0</v>
      </c>
      <c r="AG63" s="24">
        <f t="shared" ref="AG63:AI126" si="14">IF($Q63=1,Y62-K62,0)</f>
        <v>0</v>
      </c>
      <c r="AH63" s="24">
        <f t="shared" si="14"/>
        <v>0</v>
      </c>
      <c r="AI63" s="24">
        <f t="shared" si="14"/>
        <v>0</v>
      </c>
      <c r="AJ63" s="24">
        <f t="shared" si="9"/>
        <v>0</v>
      </c>
      <c r="AK63" s="26">
        <f t="shared" ca="1" si="10"/>
        <v>-9.4832870376615475E-4</v>
      </c>
      <c r="AL63" s="34">
        <f t="shared" ca="1" si="12"/>
        <v>3.267193143988667E-2</v>
      </c>
    </row>
    <row r="64" spans="1:38" x14ac:dyDescent="0.25">
      <c r="A64" s="4">
        <f t="shared" si="0"/>
        <v>5</v>
      </c>
      <c r="B64" s="4">
        <f t="shared" si="1"/>
        <v>2012</v>
      </c>
      <c r="C64" s="9">
        <v>41054</v>
      </c>
      <c r="D64" s="12">
        <f ca="1">(1+Returns!E64)*D63</f>
        <v>102127935.93738294</v>
      </c>
      <c r="E64" s="12">
        <f t="shared" ca="1" si="2"/>
        <v>103244540.19509822</v>
      </c>
      <c r="F64" s="12">
        <f t="shared" ca="1" si="3"/>
        <v>103185779.98591383</v>
      </c>
      <c r="G64" s="14">
        <f ca="1">G63*(1+Returns!G64)+AC64</f>
        <v>8916292.7197651453</v>
      </c>
      <c r="H64" s="14">
        <f ca="1">H63*(1+Returns!H64)+AD64</f>
        <v>10260948.812062765</v>
      </c>
      <c r="I64" s="14">
        <f ca="1">I63*(1+Returns!I64)+AE64</f>
        <v>5131936.1793429311</v>
      </c>
      <c r="J64" s="14">
        <f ca="1">J63*(1+Returns!J64)+AF64</f>
        <v>0</v>
      </c>
      <c r="K64" s="14">
        <f ca="1">K63*(1+Returns!K64)+AG64</f>
        <v>0</v>
      </c>
      <c r="L64" s="14">
        <f ca="1">L63*(1+Returns!L64)+AH64</f>
        <v>20521311.734016106</v>
      </c>
      <c r="M64" s="14">
        <f ca="1">M63*(1+Returns!M64)+AI64</f>
        <v>20524239.034391511</v>
      </c>
      <c r="N64" s="14">
        <f ca="1">N63*(1+Returns!N64)+AJ64-R64-T64</f>
        <v>37889811.715519749</v>
      </c>
      <c r="O64" s="17">
        <f ca="1">(Assumptions!$B$16 / 252)*F63</f>
        <v>3278.3235918726577</v>
      </c>
      <c r="P64" s="17">
        <f t="shared" ca="1" si="4"/>
        <v>58760.209184389845</v>
      </c>
      <c r="Q64" s="16">
        <f t="shared" si="5"/>
        <v>0</v>
      </c>
      <c r="R64" s="17">
        <f t="shared" si="6"/>
        <v>0</v>
      </c>
      <c r="S64" s="19">
        <f t="shared" si="7"/>
        <v>0</v>
      </c>
      <c r="T64" s="20">
        <f ca="1">IF(AND(S64=1,F63&gt;D63),[1]Assumptions!$B$19*(F63-D63),0)</f>
        <v>0</v>
      </c>
      <c r="U64" s="21">
        <f ca="1">OFFSET(Assumptions!$B$6,U$1-1,0)*$E64</f>
        <v>8259563.2156078583</v>
      </c>
      <c r="V64" s="21">
        <f ca="1">OFFSET(Assumptions!$B$6,V$1-1,0)*$E64</f>
        <v>10324454.019509822</v>
      </c>
      <c r="W64" s="21">
        <f ca="1">OFFSET(Assumptions!$B$6,W$1-1,0)*$E64</f>
        <v>5162227.0097549111</v>
      </c>
      <c r="X64" s="21">
        <f ca="1">OFFSET(Assumptions!$B$6,X$1-1,0)*$E64</f>
        <v>0</v>
      </c>
      <c r="Y64" s="21">
        <f ca="1">OFFSET(Assumptions!$B$6,Y$1-1,0)*$E64</f>
        <v>0</v>
      </c>
      <c r="Z64" s="21">
        <f ca="1">OFFSET(Assumptions!$B$6,Z$1-1,0)*$E64</f>
        <v>20648908.039019644</v>
      </c>
      <c r="AA64" s="21">
        <f ca="1">OFFSET(Assumptions!$B$6,AA$1-1,0)*$E64</f>
        <v>20648908.039019644</v>
      </c>
      <c r="AB64" s="21">
        <f ca="1">OFFSET(Assumptions!$B$6,AB$1-1,0)*$E64</f>
        <v>38200479.87218634</v>
      </c>
      <c r="AC64" s="24">
        <f t="shared" si="11"/>
        <v>0</v>
      </c>
      <c r="AD64" s="24">
        <f t="shared" ref="AD64:AI127" si="15">IF($Q64=1,V63-H63,0)</f>
        <v>0</v>
      </c>
      <c r="AE64" s="24">
        <f t="shared" si="15"/>
        <v>0</v>
      </c>
      <c r="AF64" s="24">
        <f t="shared" si="15"/>
        <v>0</v>
      </c>
      <c r="AG64" s="24">
        <f t="shared" si="14"/>
        <v>0</v>
      </c>
      <c r="AH64" s="24">
        <f t="shared" si="14"/>
        <v>0</v>
      </c>
      <c r="AI64" s="24">
        <f t="shared" si="14"/>
        <v>0</v>
      </c>
      <c r="AJ64" s="24">
        <f t="shared" si="9"/>
        <v>0</v>
      </c>
      <c r="AK64" s="26">
        <f t="shared" ca="1" si="10"/>
        <v>-7.8837388328534264E-4</v>
      </c>
      <c r="AL64" s="34">
        <f t="shared" ca="1" si="12"/>
        <v>3.1857799859137614E-2</v>
      </c>
    </row>
    <row r="65" spans="1:38" x14ac:dyDescent="0.25">
      <c r="A65" s="4">
        <f t="shared" si="0"/>
        <v>5</v>
      </c>
      <c r="B65" s="4">
        <f t="shared" si="1"/>
        <v>2012</v>
      </c>
      <c r="C65" s="9">
        <v>41057</v>
      </c>
      <c r="D65" s="12">
        <f ca="1">(1+Returns!E65)*D64</f>
        <v>102162085.47660168</v>
      </c>
      <c r="E65" s="12">
        <f t="shared" ca="1" si="2"/>
        <v>103173970.34257509</v>
      </c>
      <c r="F65" s="12">
        <f t="shared" ca="1" si="3"/>
        <v>103111934.39434353</v>
      </c>
      <c r="G65" s="14">
        <f ca="1">G64*(1+Returns!G65)+AC65</f>
        <v>8813110.2210665662</v>
      </c>
      <c r="H65" s="14">
        <f ca="1">H64*(1+Returns!H65)+AD65</f>
        <v>10264544.090360707</v>
      </c>
      <c r="I65" s="14">
        <f ca="1">I64*(1+Returns!I65)+AE65</f>
        <v>5133816.1366745038</v>
      </c>
      <c r="J65" s="14">
        <f ca="1">J64*(1+Returns!J65)+AF65</f>
        <v>0</v>
      </c>
      <c r="K65" s="14">
        <f ca="1">K64*(1+Returns!K65)+AG65</f>
        <v>0</v>
      </c>
      <c r="L65" s="14">
        <f ca="1">L64*(1+Returns!L65)+AH65</f>
        <v>20528469.301103819</v>
      </c>
      <c r="M65" s="14">
        <f ca="1">M64*(1+Returns!M65)+AI65</f>
        <v>20531561.435696878</v>
      </c>
      <c r="N65" s="14">
        <f ca="1">N64*(1+Returns!N65)+AJ65-R65-T65</f>
        <v>37902469.157672614</v>
      </c>
      <c r="O65" s="17">
        <f ca="1">(Assumptions!$B$16 / 252)*F64</f>
        <v>3275.7390471718672</v>
      </c>
      <c r="P65" s="17">
        <f t="shared" ca="1" si="4"/>
        <v>62035.948231561713</v>
      </c>
      <c r="Q65" s="16">
        <f t="shared" si="5"/>
        <v>0</v>
      </c>
      <c r="R65" s="17">
        <f t="shared" si="6"/>
        <v>0</v>
      </c>
      <c r="S65" s="19">
        <f t="shared" si="7"/>
        <v>0</v>
      </c>
      <c r="T65" s="20">
        <f ca="1">IF(AND(S65=1,F64&gt;D64),[1]Assumptions!$B$19*(F64-D64),0)</f>
        <v>0</v>
      </c>
      <c r="U65" s="21">
        <f ca="1">OFFSET(Assumptions!$B$6,U$1-1,0)*$E65</f>
        <v>8253917.6274060076</v>
      </c>
      <c r="V65" s="21">
        <f ca="1">OFFSET(Assumptions!$B$6,V$1-1,0)*$E65</f>
        <v>10317397.034257509</v>
      </c>
      <c r="W65" s="21">
        <f ca="1">OFFSET(Assumptions!$B$6,W$1-1,0)*$E65</f>
        <v>5158698.5171287544</v>
      </c>
      <c r="X65" s="21">
        <f ca="1">OFFSET(Assumptions!$B$6,X$1-1,0)*$E65</f>
        <v>0</v>
      </c>
      <c r="Y65" s="21">
        <f ca="1">OFFSET(Assumptions!$B$6,Y$1-1,0)*$E65</f>
        <v>0</v>
      </c>
      <c r="Z65" s="21">
        <f ca="1">OFFSET(Assumptions!$B$6,Z$1-1,0)*$E65</f>
        <v>20634794.068515018</v>
      </c>
      <c r="AA65" s="21">
        <f ca="1">OFFSET(Assumptions!$B$6,AA$1-1,0)*$E65</f>
        <v>20634794.068515018</v>
      </c>
      <c r="AB65" s="21">
        <f ca="1">OFFSET(Assumptions!$B$6,AB$1-1,0)*$E65</f>
        <v>38174369.026752785</v>
      </c>
      <c r="AC65" s="24">
        <f t="shared" si="11"/>
        <v>0</v>
      </c>
      <c r="AD65" s="24">
        <f t="shared" si="15"/>
        <v>0</v>
      </c>
      <c r="AE65" s="24">
        <f t="shared" si="15"/>
        <v>0</v>
      </c>
      <c r="AF65" s="24">
        <f t="shared" si="15"/>
        <v>0</v>
      </c>
      <c r="AG65" s="24">
        <f t="shared" si="14"/>
        <v>0</v>
      </c>
      <c r="AH65" s="24">
        <f t="shared" si="14"/>
        <v>0</v>
      </c>
      <c r="AI65" s="24">
        <f t="shared" si="14"/>
        <v>0</v>
      </c>
      <c r="AJ65" s="24">
        <f t="shared" si="9"/>
        <v>0</v>
      </c>
      <c r="AK65" s="26">
        <f t="shared" ca="1" si="10"/>
        <v>-7.1565666878115053E-4</v>
      </c>
      <c r="AL65" s="34">
        <f t="shared" ca="1" si="12"/>
        <v>3.1119343943434519E-2</v>
      </c>
    </row>
    <row r="66" spans="1:38" x14ac:dyDescent="0.25">
      <c r="A66" s="4">
        <f t="shared" si="0"/>
        <v>5</v>
      </c>
      <c r="B66" s="4">
        <f t="shared" si="1"/>
        <v>2012</v>
      </c>
      <c r="C66" s="9">
        <v>41058</v>
      </c>
      <c r="D66" s="12">
        <f ca="1">(1+Returns!E66)*D65</f>
        <v>102196208.63477172</v>
      </c>
      <c r="E66" s="12">
        <f t="shared" ca="1" si="2"/>
        <v>103190160.6041474</v>
      </c>
      <c r="F66" s="12">
        <f t="shared" ca="1" si="3"/>
        <v>103124851.26117316</v>
      </c>
      <c r="G66" s="14">
        <f ca="1">G65*(1+Returns!G66)+AC66</f>
        <v>8796712.5981050022</v>
      </c>
      <c r="H66" s="14">
        <f ca="1">H65*(1+Returns!H66)+AD66</f>
        <v>10268136.65658683</v>
      </c>
      <c r="I66" s="14">
        <f ca="1">I65*(1+Returns!I66)+AE66</f>
        <v>5135694.7098907987</v>
      </c>
      <c r="J66" s="14">
        <f ca="1">J65*(1+Returns!J66)+AF66</f>
        <v>0</v>
      </c>
      <c r="K66" s="14">
        <f ca="1">K65*(1+Returns!K66)+AG66</f>
        <v>0</v>
      </c>
      <c r="L66" s="14">
        <f ca="1">L65*(1+Returns!L66)+AH66</f>
        <v>20535621.455951288</v>
      </c>
      <c r="M66" s="14">
        <f ca="1">M65*(1+Returns!M66)+AI66</f>
        <v>20538878.366469003</v>
      </c>
      <c r="N66" s="14">
        <f ca="1">N65*(1+Returns!N66)+AJ66-R66-T66</f>
        <v>37915116.817144483</v>
      </c>
      <c r="O66" s="17">
        <f ca="1">(Assumptions!$B$16 / 252)*F65</f>
        <v>3273.3947426775721</v>
      </c>
      <c r="P66" s="17">
        <f t="shared" ca="1" si="4"/>
        <v>65309.342974239284</v>
      </c>
      <c r="Q66" s="16">
        <f t="shared" si="5"/>
        <v>0</v>
      </c>
      <c r="R66" s="17">
        <f t="shared" si="6"/>
        <v>0</v>
      </c>
      <c r="S66" s="19">
        <f t="shared" si="7"/>
        <v>0</v>
      </c>
      <c r="T66" s="20">
        <f ca="1">IF(AND(S66=1,F65&gt;D65),[1]Assumptions!$B$19*(F65-D65),0)</f>
        <v>0</v>
      </c>
      <c r="U66" s="21">
        <f ca="1">OFFSET(Assumptions!$B$6,U$1-1,0)*$E66</f>
        <v>8255212.8483317923</v>
      </c>
      <c r="V66" s="21">
        <f ca="1">OFFSET(Assumptions!$B$6,V$1-1,0)*$E66</f>
        <v>10319016.060414741</v>
      </c>
      <c r="W66" s="21">
        <f ca="1">OFFSET(Assumptions!$B$6,W$1-1,0)*$E66</f>
        <v>5159508.0302073704</v>
      </c>
      <c r="X66" s="21">
        <f ca="1">OFFSET(Assumptions!$B$6,X$1-1,0)*$E66</f>
        <v>0</v>
      </c>
      <c r="Y66" s="21">
        <f ca="1">OFFSET(Assumptions!$B$6,Y$1-1,0)*$E66</f>
        <v>0</v>
      </c>
      <c r="Z66" s="21">
        <f ca="1">OFFSET(Assumptions!$B$6,Z$1-1,0)*$E66</f>
        <v>20638032.120829482</v>
      </c>
      <c r="AA66" s="21">
        <f ca="1">OFFSET(Assumptions!$B$6,AA$1-1,0)*$E66</f>
        <v>20638032.120829482</v>
      </c>
      <c r="AB66" s="21">
        <f ca="1">OFFSET(Assumptions!$B$6,AB$1-1,0)*$E66</f>
        <v>38180359.423534542</v>
      </c>
      <c r="AC66" s="24">
        <f t="shared" si="11"/>
        <v>0</v>
      </c>
      <c r="AD66" s="24">
        <f t="shared" si="15"/>
        <v>0</v>
      </c>
      <c r="AE66" s="24">
        <f t="shared" si="15"/>
        <v>0</v>
      </c>
      <c r="AF66" s="24">
        <f t="shared" si="15"/>
        <v>0</v>
      </c>
      <c r="AG66" s="24">
        <f t="shared" si="14"/>
        <v>0</v>
      </c>
      <c r="AH66" s="24">
        <f t="shared" si="14"/>
        <v>0</v>
      </c>
      <c r="AI66" s="24">
        <f t="shared" si="14"/>
        <v>0</v>
      </c>
      <c r="AJ66" s="24">
        <f t="shared" si="9"/>
        <v>0</v>
      </c>
      <c r="AK66" s="26">
        <f t="shared" ca="1" si="10"/>
        <v>1.2527033757536721E-4</v>
      </c>
      <c r="AL66" s="34">
        <f t="shared" ca="1" si="12"/>
        <v>3.1248512611730783E-2</v>
      </c>
    </row>
    <row r="67" spans="1:38" x14ac:dyDescent="0.25">
      <c r="A67" s="4">
        <f t="shared" si="0"/>
        <v>5</v>
      </c>
      <c r="B67" s="4">
        <f t="shared" si="1"/>
        <v>2012</v>
      </c>
      <c r="C67" s="9">
        <v>41059</v>
      </c>
      <c r="D67" s="12">
        <f ca="1">(1+Returns!E67)*D66</f>
        <v>102230381.00301501</v>
      </c>
      <c r="E67" s="12">
        <f t="shared" ca="1" si="2"/>
        <v>103300126.13950327</v>
      </c>
      <c r="F67" s="12">
        <f t="shared" ca="1" si="3"/>
        <v>103231542.99172708</v>
      </c>
      <c r="G67" s="14">
        <f ca="1">G66*(1+Returns!G67)+AC67</f>
        <v>8874042.9246305805</v>
      </c>
      <c r="H67" s="14">
        <f ca="1">H66*(1+Returns!H67)+AD67</f>
        <v>10271734.453394696</v>
      </c>
      <c r="I67" s="14">
        <f ca="1">I66*(1+Returns!I67)+AE67</f>
        <v>5137576.0440666676</v>
      </c>
      <c r="J67" s="14">
        <f ca="1">J66*(1+Returns!J67)+AF67</f>
        <v>0</v>
      </c>
      <c r="K67" s="14">
        <f ca="1">K66*(1+Returns!K67)+AG67</f>
        <v>0</v>
      </c>
      <c r="L67" s="14">
        <f ca="1">L66*(1+Returns!L67)+AH67</f>
        <v>20542784.014084216</v>
      </c>
      <c r="M67" s="14">
        <f ca="1">M66*(1+Returns!M67)+AI67</f>
        <v>20546205.990626439</v>
      </c>
      <c r="N67" s="14">
        <f ca="1">N66*(1+Returns!N67)+AJ67-R67-T67</f>
        <v>37927782.712700665</v>
      </c>
      <c r="O67" s="17">
        <f ca="1">(Assumptions!$B$16 / 252)*F66</f>
        <v>3273.8048019420048</v>
      </c>
      <c r="P67" s="17">
        <f t="shared" ca="1" si="4"/>
        <v>68583.147776181286</v>
      </c>
      <c r="Q67" s="16">
        <f t="shared" si="5"/>
        <v>0</v>
      </c>
      <c r="R67" s="17">
        <f t="shared" si="6"/>
        <v>0</v>
      </c>
      <c r="S67" s="19">
        <f t="shared" si="7"/>
        <v>0</v>
      </c>
      <c r="T67" s="20">
        <f ca="1">IF(AND(S67=1,F66&gt;D66),[1]Assumptions!$B$19*(F66-D66),0)</f>
        <v>0</v>
      </c>
      <c r="U67" s="21">
        <f ca="1">OFFSET(Assumptions!$B$6,U$1-1,0)*$E67</f>
        <v>8264010.091160262</v>
      </c>
      <c r="V67" s="21">
        <f ca="1">OFFSET(Assumptions!$B$6,V$1-1,0)*$E67</f>
        <v>10330012.613950327</v>
      </c>
      <c r="W67" s="21">
        <f ca="1">OFFSET(Assumptions!$B$6,W$1-1,0)*$E67</f>
        <v>5165006.3069751635</v>
      </c>
      <c r="X67" s="21">
        <f ca="1">OFFSET(Assumptions!$B$6,X$1-1,0)*$E67</f>
        <v>0</v>
      </c>
      <c r="Y67" s="21">
        <f ca="1">OFFSET(Assumptions!$B$6,Y$1-1,0)*$E67</f>
        <v>0</v>
      </c>
      <c r="Z67" s="21">
        <f ca="1">OFFSET(Assumptions!$B$6,Z$1-1,0)*$E67</f>
        <v>20660025.227900654</v>
      </c>
      <c r="AA67" s="21">
        <f ca="1">OFFSET(Assumptions!$B$6,AA$1-1,0)*$E67</f>
        <v>20660025.227900654</v>
      </c>
      <c r="AB67" s="21">
        <f ca="1">OFFSET(Assumptions!$B$6,AB$1-1,0)*$E67</f>
        <v>38221046.671616212</v>
      </c>
      <c r="AC67" s="24">
        <f t="shared" si="11"/>
        <v>0</v>
      </c>
      <c r="AD67" s="24">
        <f t="shared" si="15"/>
        <v>0</v>
      </c>
      <c r="AE67" s="24">
        <f t="shared" si="15"/>
        <v>0</v>
      </c>
      <c r="AF67" s="24">
        <f t="shared" si="15"/>
        <v>0</v>
      </c>
      <c r="AG67" s="24">
        <f t="shared" si="14"/>
        <v>0</v>
      </c>
      <c r="AH67" s="24">
        <f t="shared" si="14"/>
        <v>0</v>
      </c>
      <c r="AI67" s="24">
        <f t="shared" si="14"/>
        <v>0</v>
      </c>
      <c r="AJ67" s="24">
        <f t="shared" si="9"/>
        <v>0</v>
      </c>
      <c r="AK67" s="26">
        <f t="shared" ca="1" si="10"/>
        <v>1.034587970301315E-3</v>
      </c>
      <c r="AL67" s="34">
        <f t="shared" ca="1" si="12"/>
        <v>3.23154299172701E-2</v>
      </c>
    </row>
    <row r="68" spans="1:38" x14ac:dyDescent="0.25">
      <c r="A68" s="4">
        <f t="shared" ref="A68:A131" si="16">MONTH(C68)</f>
        <v>5</v>
      </c>
      <c r="B68" s="4">
        <f t="shared" ref="B68:B131" si="17">YEAR(C68)</f>
        <v>2012</v>
      </c>
      <c r="C68" s="9">
        <v>41060</v>
      </c>
      <c r="D68" s="12">
        <f ca="1">(1+Returns!E68)*D67</f>
        <v>102264639.42599294</v>
      </c>
      <c r="E68" s="12">
        <f t="shared" ref="E68:E131" ca="1" si="18">SUM(G68:N68)</f>
        <v>103303235.20386481</v>
      </c>
      <c r="F68" s="12">
        <f t="shared" ref="F68:F131" ca="1" si="19">E68-P68</f>
        <v>103231374.86424762</v>
      </c>
      <c r="G68" s="14">
        <f ca="1">G67*(1+Returns!G68)+AC68</f>
        <v>8844434.317609923</v>
      </c>
      <c r="H68" s="14">
        <f ca="1">H67*(1+Returns!H68)+AD68</f>
        <v>10275341.352512743</v>
      </c>
      <c r="I68" s="14">
        <f ca="1">I67*(1+Returns!I68)+AE68</f>
        <v>5139462.1599267069</v>
      </c>
      <c r="J68" s="14">
        <f ca="1">J67*(1+Returns!J68)+AF68</f>
        <v>0</v>
      </c>
      <c r="K68" s="14">
        <f ca="1">K67*(1+Returns!K68)+AG68</f>
        <v>0</v>
      </c>
      <c r="L68" s="14">
        <f ca="1">L67*(1+Returns!L68)+AH68</f>
        <v>20549964.684880812</v>
      </c>
      <c r="M68" s="14">
        <f ca="1">M67*(1+Returns!M68)+AI68</f>
        <v>20553552.187695589</v>
      </c>
      <c r="N68" s="14">
        <f ca="1">N67*(1+Returns!N68)+AJ68-R68-T68</f>
        <v>37940480.501239024</v>
      </c>
      <c r="O68" s="17">
        <f ca="1">(Assumptions!$B$16 / 252)*F67</f>
        <v>3277.191841007209</v>
      </c>
      <c r="P68" s="17">
        <f t="shared" ca="1" si="4"/>
        <v>71860.339617188496</v>
      </c>
      <c r="Q68" s="16">
        <f t="shared" si="5"/>
        <v>0</v>
      </c>
      <c r="R68" s="17">
        <f t="shared" si="6"/>
        <v>0</v>
      </c>
      <c r="S68" s="19">
        <f t="shared" si="7"/>
        <v>0</v>
      </c>
      <c r="T68" s="20">
        <f ca="1">IF(AND(S68=1,F67&gt;D67),[1]Assumptions!$B$19*(F67-D67),0)</f>
        <v>0</v>
      </c>
      <c r="U68" s="21">
        <f ca="1">OFFSET(Assumptions!$B$6,U$1-1,0)*$E68</f>
        <v>8264258.8163091848</v>
      </c>
      <c r="V68" s="21">
        <f ca="1">OFFSET(Assumptions!$B$6,V$1-1,0)*$E68</f>
        <v>10330323.520386482</v>
      </c>
      <c r="W68" s="21">
        <f ca="1">OFFSET(Assumptions!$B$6,W$1-1,0)*$E68</f>
        <v>5165161.7601932408</v>
      </c>
      <c r="X68" s="21">
        <f ca="1">OFFSET(Assumptions!$B$6,X$1-1,0)*$E68</f>
        <v>0</v>
      </c>
      <c r="Y68" s="21">
        <f ca="1">OFFSET(Assumptions!$B$6,Y$1-1,0)*$E68</f>
        <v>0</v>
      </c>
      <c r="Z68" s="21">
        <f ca="1">OFFSET(Assumptions!$B$6,Z$1-1,0)*$E68</f>
        <v>20660647.040772963</v>
      </c>
      <c r="AA68" s="21">
        <f ca="1">OFFSET(Assumptions!$B$6,AA$1-1,0)*$E68</f>
        <v>20660647.040772963</v>
      </c>
      <c r="AB68" s="21">
        <f ca="1">OFFSET(Assumptions!$B$6,AB$1-1,0)*$E68</f>
        <v>38222197.025429979</v>
      </c>
      <c r="AC68" s="24">
        <f t="shared" si="11"/>
        <v>0</v>
      </c>
      <c r="AD68" s="24">
        <f t="shared" si="15"/>
        <v>0</v>
      </c>
      <c r="AE68" s="24">
        <f t="shared" si="15"/>
        <v>0</v>
      </c>
      <c r="AF68" s="24">
        <f t="shared" si="15"/>
        <v>0</v>
      </c>
      <c r="AG68" s="24">
        <f t="shared" si="14"/>
        <v>0</v>
      </c>
      <c r="AH68" s="24">
        <f t="shared" si="14"/>
        <v>0</v>
      </c>
      <c r="AI68" s="24">
        <f t="shared" si="14"/>
        <v>0</v>
      </c>
      <c r="AJ68" s="24">
        <f t="shared" si="9"/>
        <v>0</v>
      </c>
      <c r="AK68" s="26">
        <f t="shared" ca="1" si="10"/>
        <v>-1.6286444490809515E-6</v>
      </c>
      <c r="AL68" s="34">
        <f t="shared" ca="1" si="12"/>
        <v>3.2313748642475382E-2</v>
      </c>
    </row>
    <row r="69" spans="1:38" x14ac:dyDescent="0.25">
      <c r="A69" s="4">
        <f t="shared" si="16"/>
        <v>6</v>
      </c>
      <c r="B69" s="4">
        <f t="shared" si="17"/>
        <v>2012</v>
      </c>
      <c r="C69" s="9">
        <v>41061</v>
      </c>
      <c r="D69" s="12">
        <f ca="1">(1+Returns!E69)*D68</f>
        <v>102297114.58488905</v>
      </c>
      <c r="E69" s="12">
        <f t="shared" ca="1" si="18"/>
        <v>103258018.68812929</v>
      </c>
      <c r="F69" s="12">
        <f t="shared" ca="1" si="19"/>
        <v>103254741.50162566</v>
      </c>
      <c r="G69" s="14">
        <f ca="1">G68*(1+Returns!G69)+AC69</f>
        <v>8259885.3198567284</v>
      </c>
      <c r="H69" s="14">
        <f ca="1">H68*(1+Returns!H69)+AD69</f>
        <v>10333743.078611815</v>
      </c>
      <c r="I69" s="14">
        <f ca="1">I68*(1+Returns!I69)+AE69</f>
        <v>5166950.1251137536</v>
      </c>
      <c r="J69" s="14">
        <f ca="1">J68*(1+Returns!J69)+AF69</f>
        <v>0</v>
      </c>
      <c r="K69" s="14">
        <f ca="1">K68*(1+Returns!K69)+AG69</f>
        <v>0</v>
      </c>
      <c r="L69" s="14">
        <f ca="1">L68*(1+Returns!L69)+AH69</f>
        <v>20667454.668985836</v>
      </c>
      <c r="M69" s="14">
        <f ca="1">M68*(1+Returns!M69)+AI69</f>
        <v>20667612.012013763</v>
      </c>
      <c r="N69" s="14">
        <f ca="1">N68*(1+Returns!N69)+AJ69-R69-T69</f>
        <v>38162373.483547397</v>
      </c>
      <c r="O69" s="17">
        <f ca="1">(Assumptions!$B$16 / 252)*F68</f>
        <v>3277.1865036269082</v>
      </c>
      <c r="P69" s="17">
        <f t="shared" ref="P69:P132" ca="1" si="20">P68+O69-IF(Q69=1,P68,0)</f>
        <v>3277.186503626901</v>
      </c>
      <c r="Q69" s="16">
        <f t="shared" ref="Q69:Q132" si="21">IF(DAY(C69)&lt;DAY(C68),1,0)</f>
        <v>1</v>
      </c>
      <c r="R69" s="17">
        <f t="shared" ref="R69:R132" ca="1" si="22">IF(Q69=1,P68,0)</f>
        <v>71860.339617188496</v>
      </c>
      <c r="S69" s="19">
        <f t="shared" ref="S69:S132" si="23">IF(AND(DAY(C69)&lt;DAY(C68),OR(MONTH(C69)=7,MONTH(C69)=1)),1,0)</f>
        <v>0</v>
      </c>
      <c r="T69" s="20">
        <f ca="1">IF(AND(S69=1,F68&gt;D68),[1]Assumptions!$B$19*(F68-D68),0)</f>
        <v>0</v>
      </c>
      <c r="U69" s="21">
        <f ca="1">OFFSET(Assumptions!$B$6,U$1-1,0)*$E69</f>
        <v>8260641.4950503437</v>
      </c>
      <c r="V69" s="21">
        <f ca="1">OFFSET(Assumptions!$B$6,V$1-1,0)*$E69</f>
        <v>10325801.86881293</v>
      </c>
      <c r="W69" s="21">
        <f ca="1">OFFSET(Assumptions!$B$6,W$1-1,0)*$E69</f>
        <v>5162900.9344064649</v>
      </c>
      <c r="X69" s="21">
        <f ca="1">OFFSET(Assumptions!$B$6,X$1-1,0)*$E69</f>
        <v>0</v>
      </c>
      <c r="Y69" s="21">
        <f ca="1">OFFSET(Assumptions!$B$6,Y$1-1,0)*$E69</f>
        <v>0</v>
      </c>
      <c r="Z69" s="21">
        <f ca="1">OFFSET(Assumptions!$B$6,Z$1-1,0)*$E69</f>
        <v>20651603.73762586</v>
      </c>
      <c r="AA69" s="21">
        <f ca="1">OFFSET(Assumptions!$B$6,AA$1-1,0)*$E69</f>
        <v>20651603.73762586</v>
      </c>
      <c r="AB69" s="21">
        <f ca="1">OFFSET(Assumptions!$B$6,AB$1-1,0)*$E69</f>
        <v>38205466.914607838</v>
      </c>
      <c r="AC69" s="24">
        <f t="shared" ca="1" si="11"/>
        <v>-580175.50130073819</v>
      </c>
      <c r="AD69" s="24">
        <f t="shared" ca="1" si="15"/>
        <v>54982.167873738334</v>
      </c>
      <c r="AE69" s="24">
        <f t="shared" ca="1" si="15"/>
        <v>25699.600266533904</v>
      </c>
      <c r="AF69" s="24">
        <f t="shared" ca="1" si="15"/>
        <v>0</v>
      </c>
      <c r="AG69" s="24">
        <f t="shared" ca="1" si="14"/>
        <v>0</v>
      </c>
      <c r="AH69" s="24">
        <f t="shared" ca="1" si="14"/>
        <v>110682.35589215159</v>
      </c>
      <c r="AI69" s="24">
        <f t="shared" ca="1" si="14"/>
        <v>107094.8530773744</v>
      </c>
      <c r="AJ69" s="24">
        <f t="shared" ref="AJ69:AJ132" ca="1" si="24">-SUM(AC69:AI69)</f>
        <v>281716.52419093996</v>
      </c>
      <c r="AK69" s="26">
        <f t="shared" ref="AK69:AK132" ca="1" si="25">F69/F68-1</f>
        <v>2.2635208926313766E-4</v>
      </c>
      <c r="AL69" s="34">
        <f t="shared" ca="1" si="12"/>
        <v>3.2547415016255687E-2</v>
      </c>
    </row>
    <row r="70" spans="1:38" x14ac:dyDescent="0.25">
      <c r="A70" s="4">
        <f t="shared" si="16"/>
        <v>6</v>
      </c>
      <c r="B70" s="4">
        <f t="shared" si="17"/>
        <v>2012</v>
      </c>
      <c r="C70" s="9">
        <v>41064</v>
      </c>
      <c r="D70" s="12">
        <f ca="1">(1+Returns!E70)*D69</f>
        <v>102329636.88355789</v>
      </c>
      <c r="E70" s="12">
        <f t="shared" ca="1" si="18"/>
        <v>103428566.54217352</v>
      </c>
      <c r="F70" s="12">
        <f t="shared" ca="1" si="19"/>
        <v>103422011.42736825</v>
      </c>
      <c r="G70" s="14">
        <f ca="1">G69*(1+Returns!G70)+AC70</f>
        <v>8399203.5692191962</v>
      </c>
      <c r="H70" s="14">
        <f ca="1">H69*(1+Returns!H70)+AD70</f>
        <v>10337185.963748544</v>
      </c>
      <c r="I70" s="14">
        <f ca="1">I69*(1+Returns!I70)+AE70</f>
        <v>5168750.085500122</v>
      </c>
      <c r="J70" s="14">
        <f ca="1">J69*(1+Returns!J70)+AF70</f>
        <v>0</v>
      </c>
      <c r="K70" s="14">
        <f ca="1">K69*(1+Returns!K70)+AG70</f>
        <v>0</v>
      </c>
      <c r="L70" s="14">
        <f ca="1">L69*(1+Returns!L70)+AH70</f>
        <v>20674308.966719437</v>
      </c>
      <c r="M70" s="14">
        <f ca="1">M69*(1+Returns!M70)+AI70</f>
        <v>20674623.55333329</v>
      </c>
      <c r="N70" s="14">
        <f ca="1">N69*(1+Returns!N70)+AJ70-R70-T70</f>
        <v>38174494.403652929</v>
      </c>
      <c r="O70" s="17">
        <f ca="1">(Assumptions!$B$16 / 252)*F69</f>
        <v>3277.9283016389095</v>
      </c>
      <c r="P70" s="17">
        <f t="shared" ca="1" si="20"/>
        <v>6555.11480526581</v>
      </c>
      <c r="Q70" s="16">
        <f t="shared" si="21"/>
        <v>0</v>
      </c>
      <c r="R70" s="17">
        <f t="shared" si="22"/>
        <v>0</v>
      </c>
      <c r="S70" s="19">
        <f t="shared" si="23"/>
        <v>0</v>
      </c>
      <c r="T70" s="20">
        <f ca="1">IF(AND(S70=1,F69&gt;D69),[1]Assumptions!$B$19*(F69-D69),0)</f>
        <v>0</v>
      </c>
      <c r="U70" s="21">
        <f ca="1">OFFSET(Assumptions!$B$6,U$1-1,0)*$E70</f>
        <v>8274285.3233738821</v>
      </c>
      <c r="V70" s="21">
        <f ca="1">OFFSET(Assumptions!$B$6,V$1-1,0)*$E70</f>
        <v>10342856.654217353</v>
      </c>
      <c r="W70" s="21">
        <f ca="1">OFFSET(Assumptions!$B$6,W$1-1,0)*$E70</f>
        <v>5171428.3271086765</v>
      </c>
      <c r="X70" s="21">
        <f ca="1">OFFSET(Assumptions!$B$6,X$1-1,0)*$E70</f>
        <v>0</v>
      </c>
      <c r="Y70" s="21">
        <f ca="1">OFFSET(Assumptions!$B$6,Y$1-1,0)*$E70</f>
        <v>0</v>
      </c>
      <c r="Z70" s="21">
        <f ca="1">OFFSET(Assumptions!$B$6,Z$1-1,0)*$E70</f>
        <v>20685713.308434706</v>
      </c>
      <c r="AA70" s="21">
        <f ca="1">OFFSET(Assumptions!$B$6,AA$1-1,0)*$E70</f>
        <v>20685713.308434706</v>
      </c>
      <c r="AB70" s="21">
        <f ca="1">OFFSET(Assumptions!$B$6,AB$1-1,0)*$E70</f>
        <v>38268569.620604202</v>
      </c>
      <c r="AC70" s="24">
        <f t="shared" ref="AC70:AC133" si="26">IF(Q70=1,U69-G69,0)</f>
        <v>0</v>
      </c>
      <c r="AD70" s="24">
        <f t="shared" si="15"/>
        <v>0</v>
      </c>
      <c r="AE70" s="24">
        <f t="shared" si="15"/>
        <v>0</v>
      </c>
      <c r="AF70" s="24">
        <f t="shared" si="15"/>
        <v>0</v>
      </c>
      <c r="AG70" s="24">
        <f t="shared" si="14"/>
        <v>0</v>
      </c>
      <c r="AH70" s="24">
        <f t="shared" si="14"/>
        <v>0</v>
      </c>
      <c r="AI70" s="24">
        <f t="shared" si="14"/>
        <v>0</v>
      </c>
      <c r="AJ70" s="24">
        <f t="shared" si="24"/>
        <v>0</v>
      </c>
      <c r="AK70" s="26">
        <f t="shared" ca="1" si="25"/>
        <v>1.6199733136705863E-3</v>
      </c>
      <c r="AL70" s="34">
        <f t="shared" ref="AL70:AL133" ca="1" si="27">(1+AK70)*(1+AL69)-1</f>
        <v>3.4220114273681546E-2</v>
      </c>
    </row>
    <row r="71" spans="1:38" x14ac:dyDescent="0.25">
      <c r="A71" s="4">
        <f t="shared" si="16"/>
        <v>6</v>
      </c>
      <c r="B71" s="4">
        <f t="shared" si="17"/>
        <v>2012</v>
      </c>
      <c r="C71" s="9">
        <v>41065</v>
      </c>
      <c r="D71" s="12">
        <f ca="1">(1+Returns!E71)*D70</f>
        <v>102362207.38368157</v>
      </c>
      <c r="E71" s="12">
        <f t="shared" ca="1" si="18"/>
        <v>103494292.98676254</v>
      </c>
      <c r="F71" s="12">
        <f t="shared" ca="1" si="19"/>
        <v>103484454.63349926</v>
      </c>
      <c r="G71" s="14">
        <f ca="1">G70*(1+Returns!G71)+AC71</f>
        <v>8433653.8259368017</v>
      </c>
      <c r="H71" s="14">
        <f ca="1">H70*(1+Returns!H71)+AD71</f>
        <v>10340633.99659976</v>
      </c>
      <c r="I71" s="14">
        <f ca="1">I70*(1+Returns!I71)+AE71</f>
        <v>5170552.7605870115</v>
      </c>
      <c r="J71" s="14">
        <f ca="1">J70*(1+Returns!J71)+AF71</f>
        <v>0</v>
      </c>
      <c r="K71" s="14">
        <f ca="1">K70*(1+Returns!K71)+AG71</f>
        <v>0</v>
      </c>
      <c r="L71" s="14">
        <f ca="1">L70*(1+Returns!L71)+AH71</f>
        <v>20681173.503880322</v>
      </c>
      <c r="M71" s="14">
        <f ca="1">M70*(1+Returns!M71)+AI71</f>
        <v>20681645.614700228</v>
      </c>
      <c r="N71" s="14">
        <f ca="1">N70*(1+Returns!N71)+AJ71-R71-T71</f>
        <v>38186633.285058416</v>
      </c>
      <c r="O71" s="17">
        <f ca="1">(Assumptions!$B$16 / 252)*F70</f>
        <v>3283.2384580116905</v>
      </c>
      <c r="P71" s="17">
        <f t="shared" ca="1" si="20"/>
        <v>9838.3532632775004</v>
      </c>
      <c r="Q71" s="16">
        <f t="shared" si="21"/>
        <v>0</v>
      </c>
      <c r="R71" s="17">
        <f t="shared" si="22"/>
        <v>0</v>
      </c>
      <c r="S71" s="19">
        <f t="shared" si="23"/>
        <v>0</v>
      </c>
      <c r="T71" s="20">
        <f ca="1">IF(AND(S71=1,F70&gt;D70),[1]Assumptions!$B$19*(F70-D70),0)</f>
        <v>0</v>
      </c>
      <c r="U71" s="21">
        <f ca="1">OFFSET(Assumptions!$B$6,U$1-1,0)*$E71</f>
        <v>8279543.4389410028</v>
      </c>
      <c r="V71" s="21">
        <f ca="1">OFFSET(Assumptions!$B$6,V$1-1,0)*$E71</f>
        <v>10349429.298676254</v>
      </c>
      <c r="W71" s="21">
        <f ca="1">OFFSET(Assumptions!$B$6,W$1-1,0)*$E71</f>
        <v>5174714.6493381271</v>
      </c>
      <c r="X71" s="21">
        <f ca="1">OFFSET(Assumptions!$B$6,X$1-1,0)*$E71</f>
        <v>0</v>
      </c>
      <c r="Y71" s="21">
        <f ca="1">OFFSET(Assumptions!$B$6,Y$1-1,0)*$E71</f>
        <v>0</v>
      </c>
      <c r="Z71" s="21">
        <f ca="1">OFFSET(Assumptions!$B$6,Z$1-1,0)*$E71</f>
        <v>20698858.597352508</v>
      </c>
      <c r="AA71" s="21">
        <f ca="1">OFFSET(Assumptions!$B$6,AA$1-1,0)*$E71</f>
        <v>20698858.597352508</v>
      </c>
      <c r="AB71" s="21">
        <f ca="1">OFFSET(Assumptions!$B$6,AB$1-1,0)*$E71</f>
        <v>38292888.405102141</v>
      </c>
      <c r="AC71" s="24">
        <f t="shared" si="26"/>
        <v>0</v>
      </c>
      <c r="AD71" s="24">
        <f t="shared" si="15"/>
        <v>0</v>
      </c>
      <c r="AE71" s="24">
        <f t="shared" si="15"/>
        <v>0</v>
      </c>
      <c r="AF71" s="24">
        <f t="shared" si="15"/>
        <v>0</v>
      </c>
      <c r="AG71" s="24">
        <f t="shared" si="14"/>
        <v>0</v>
      </c>
      <c r="AH71" s="24">
        <f t="shared" si="14"/>
        <v>0</v>
      </c>
      <c r="AI71" s="24">
        <f t="shared" si="14"/>
        <v>0</v>
      </c>
      <c r="AJ71" s="24">
        <f t="shared" si="24"/>
        <v>0</v>
      </c>
      <c r="AK71" s="26">
        <f t="shared" ca="1" si="25"/>
        <v>6.0377095039254591E-4</v>
      </c>
      <c r="AL71" s="34">
        <f t="shared" ca="1" si="27"/>
        <v>3.4844546334991566E-2</v>
      </c>
    </row>
    <row r="72" spans="1:38" x14ac:dyDescent="0.25">
      <c r="A72" s="4">
        <f t="shared" si="16"/>
        <v>6</v>
      </c>
      <c r="B72" s="4">
        <f t="shared" si="17"/>
        <v>2012</v>
      </c>
      <c r="C72" s="9">
        <v>41066</v>
      </c>
      <c r="D72" s="12">
        <f ca="1">(1+Returns!E72)*D71</f>
        <v>102394826.12468645</v>
      </c>
      <c r="E72" s="12">
        <f t="shared" ca="1" si="18"/>
        <v>103501926.21672951</v>
      </c>
      <c r="F72" s="12">
        <f t="shared" ca="1" si="19"/>
        <v>103488802.64268421</v>
      </c>
      <c r="G72" s="14">
        <f ca="1">G71*(1+Returns!G72)+AC72</f>
        <v>8409964.2457051668</v>
      </c>
      <c r="H72" s="14">
        <f ca="1">H71*(1+Returns!H72)+AD72</f>
        <v>10344087.181532327</v>
      </c>
      <c r="I72" s="14">
        <f ca="1">I71*(1+Returns!I72)+AE72</f>
        <v>5172358.1527585657</v>
      </c>
      <c r="J72" s="14">
        <f ca="1">J71*(1+Returns!J72)+AF72</f>
        <v>0</v>
      </c>
      <c r="K72" s="14">
        <f ca="1">K71*(1+Returns!K72)+AG72</f>
        <v>0</v>
      </c>
      <c r="L72" s="14">
        <f ca="1">L71*(1+Returns!L72)+AH72</f>
        <v>20688048.289123826</v>
      </c>
      <c r="M72" s="14">
        <f ca="1">M71*(1+Returns!M72)+AI72</f>
        <v>20688678.205165312</v>
      </c>
      <c r="N72" s="14">
        <f ca="1">N71*(1+Returns!N72)+AJ72-R72-T72</f>
        <v>38198790.142444313</v>
      </c>
      <c r="O72" s="17">
        <f ca="1">(Assumptions!$B$16 / 252)*F71</f>
        <v>3285.2207820158496</v>
      </c>
      <c r="P72" s="17">
        <f t="shared" ca="1" si="20"/>
        <v>13123.57404529335</v>
      </c>
      <c r="Q72" s="16">
        <f t="shared" si="21"/>
        <v>0</v>
      </c>
      <c r="R72" s="17">
        <f t="shared" si="22"/>
        <v>0</v>
      </c>
      <c r="S72" s="19">
        <f t="shared" si="23"/>
        <v>0</v>
      </c>
      <c r="T72" s="20">
        <f ca="1">IF(AND(S72=1,F71&gt;D71),[1]Assumptions!$B$19*(F71-D71),0)</f>
        <v>0</v>
      </c>
      <c r="U72" s="21">
        <f ca="1">OFFSET(Assumptions!$B$6,U$1-1,0)*$E72</f>
        <v>8280154.0973383607</v>
      </c>
      <c r="V72" s="21">
        <f ca="1">OFFSET(Assumptions!$B$6,V$1-1,0)*$E72</f>
        <v>10350192.621672951</v>
      </c>
      <c r="W72" s="21">
        <f ca="1">OFFSET(Assumptions!$B$6,W$1-1,0)*$E72</f>
        <v>5175096.3108364753</v>
      </c>
      <c r="X72" s="21">
        <f ca="1">OFFSET(Assumptions!$B$6,X$1-1,0)*$E72</f>
        <v>0</v>
      </c>
      <c r="Y72" s="21">
        <f ca="1">OFFSET(Assumptions!$B$6,Y$1-1,0)*$E72</f>
        <v>0</v>
      </c>
      <c r="Z72" s="21">
        <f ca="1">OFFSET(Assumptions!$B$6,Z$1-1,0)*$E72</f>
        <v>20700385.243345901</v>
      </c>
      <c r="AA72" s="21">
        <f ca="1">OFFSET(Assumptions!$B$6,AA$1-1,0)*$E72</f>
        <v>20700385.243345901</v>
      </c>
      <c r="AB72" s="21">
        <f ca="1">OFFSET(Assumptions!$B$6,AB$1-1,0)*$E72</f>
        <v>38295712.700189918</v>
      </c>
      <c r="AC72" s="24">
        <f t="shared" si="26"/>
        <v>0</v>
      </c>
      <c r="AD72" s="24">
        <f t="shared" si="15"/>
        <v>0</v>
      </c>
      <c r="AE72" s="24">
        <f t="shared" si="15"/>
        <v>0</v>
      </c>
      <c r="AF72" s="24">
        <f t="shared" si="15"/>
        <v>0</v>
      </c>
      <c r="AG72" s="24">
        <f t="shared" si="14"/>
        <v>0</v>
      </c>
      <c r="AH72" s="24">
        <f t="shared" si="14"/>
        <v>0</v>
      </c>
      <c r="AI72" s="24">
        <f t="shared" si="14"/>
        <v>0</v>
      </c>
      <c r="AJ72" s="24">
        <f t="shared" si="24"/>
        <v>0</v>
      </c>
      <c r="AK72" s="26">
        <f t="shared" ca="1" si="25"/>
        <v>4.2016061256200388E-5</v>
      </c>
      <c r="AL72" s="34">
        <f t="shared" ca="1" si="27"/>
        <v>3.4888026426840968E-2</v>
      </c>
    </row>
    <row r="73" spans="1:38" x14ac:dyDescent="0.25">
      <c r="A73" s="4">
        <f t="shared" si="16"/>
        <v>6</v>
      </c>
      <c r="B73" s="4">
        <f t="shared" si="17"/>
        <v>2012</v>
      </c>
      <c r="C73" s="9">
        <v>41068</v>
      </c>
      <c r="D73" s="12">
        <f ca="1">(1+Returns!E73)*D72</f>
        <v>102427304.73958495</v>
      </c>
      <c r="E73" s="12">
        <f t="shared" ca="1" si="18"/>
        <v>103570139.2551946</v>
      </c>
      <c r="F73" s="12">
        <f t="shared" ca="1" si="19"/>
        <v>103553730.32233526</v>
      </c>
      <c r="G73" s="14">
        <f ca="1">G72*(1+Returns!G73)+AC73</f>
        <v>8446988.4873041175</v>
      </c>
      <c r="H73" s="14">
        <f ca="1">H72*(1+Returns!H73)+AD73</f>
        <v>10347525.614509542</v>
      </c>
      <c r="I73" s="14">
        <f ca="1">I72*(1+Returns!I73)+AE73</f>
        <v>5174155.8752517337</v>
      </c>
      <c r="J73" s="14">
        <f ca="1">J72*(1+Returns!J73)+AF73</f>
        <v>0</v>
      </c>
      <c r="K73" s="14">
        <f ca="1">K72*(1+Returns!K73)+AG73</f>
        <v>0</v>
      </c>
      <c r="L73" s="14">
        <f ca="1">L72*(1+Returns!L73)+AH73</f>
        <v>20694893.688995529</v>
      </c>
      <c r="M73" s="14">
        <f ca="1">M72*(1+Returns!M73)+AI73</f>
        <v>20695680.819493264</v>
      </c>
      <c r="N73" s="14">
        <f ca="1">N72*(1+Returns!N73)+AJ73-R73-T73</f>
        <v>38210894.769640423</v>
      </c>
      <c r="O73" s="17">
        <f ca="1">(Assumptions!$B$16 / 252)*F72</f>
        <v>3285.3588140534666</v>
      </c>
      <c r="P73" s="17">
        <f t="shared" ca="1" si="20"/>
        <v>16408.932859346816</v>
      </c>
      <c r="Q73" s="16">
        <f t="shared" si="21"/>
        <v>0</v>
      </c>
      <c r="R73" s="17">
        <f t="shared" si="22"/>
        <v>0</v>
      </c>
      <c r="S73" s="19">
        <f t="shared" si="23"/>
        <v>0</v>
      </c>
      <c r="T73" s="20">
        <f ca="1">IF(AND(S73=1,F72&gt;D72),[1]Assumptions!$B$19*(F72-D72),0)</f>
        <v>0</v>
      </c>
      <c r="U73" s="21">
        <f ca="1">OFFSET(Assumptions!$B$6,U$1-1,0)*$E73</f>
        <v>8285611.1404155688</v>
      </c>
      <c r="V73" s="21">
        <f ca="1">OFFSET(Assumptions!$B$6,V$1-1,0)*$E73</f>
        <v>10357013.925519461</v>
      </c>
      <c r="W73" s="21">
        <f ca="1">OFFSET(Assumptions!$B$6,W$1-1,0)*$E73</f>
        <v>5178506.9627597304</v>
      </c>
      <c r="X73" s="21">
        <f ca="1">OFFSET(Assumptions!$B$6,X$1-1,0)*$E73</f>
        <v>0</v>
      </c>
      <c r="Y73" s="21">
        <f ca="1">OFFSET(Assumptions!$B$6,Y$1-1,0)*$E73</f>
        <v>0</v>
      </c>
      <c r="Z73" s="21">
        <f ca="1">OFFSET(Assumptions!$B$6,Z$1-1,0)*$E73</f>
        <v>20714027.851038922</v>
      </c>
      <c r="AA73" s="21">
        <f ca="1">OFFSET(Assumptions!$B$6,AA$1-1,0)*$E73</f>
        <v>20714027.851038922</v>
      </c>
      <c r="AB73" s="21">
        <f ca="1">OFFSET(Assumptions!$B$6,AB$1-1,0)*$E73</f>
        <v>38320951.524422005</v>
      </c>
      <c r="AC73" s="24">
        <f t="shared" si="26"/>
        <v>0</v>
      </c>
      <c r="AD73" s="24">
        <f t="shared" si="15"/>
        <v>0</v>
      </c>
      <c r="AE73" s="24">
        <f t="shared" si="15"/>
        <v>0</v>
      </c>
      <c r="AF73" s="24">
        <f t="shared" si="15"/>
        <v>0</v>
      </c>
      <c r="AG73" s="24">
        <f t="shared" si="14"/>
        <v>0</v>
      </c>
      <c r="AH73" s="24">
        <f t="shared" si="14"/>
        <v>0</v>
      </c>
      <c r="AI73" s="24">
        <f t="shared" si="14"/>
        <v>0</v>
      </c>
      <c r="AJ73" s="24">
        <f t="shared" si="24"/>
        <v>0</v>
      </c>
      <c r="AK73" s="26">
        <f t="shared" ca="1" si="25"/>
        <v>6.2738845163012869E-4</v>
      </c>
      <c r="AL73" s="34">
        <f t="shared" ca="1" si="27"/>
        <v>3.5537303223351469E-2</v>
      </c>
    </row>
    <row r="74" spans="1:38" x14ac:dyDescent="0.25">
      <c r="A74" s="4">
        <f t="shared" si="16"/>
        <v>6</v>
      </c>
      <c r="B74" s="4">
        <f t="shared" si="17"/>
        <v>2012</v>
      </c>
      <c r="C74" s="9">
        <v>41071</v>
      </c>
      <c r="D74" s="12">
        <f ca="1">(1+Returns!E74)*D73</f>
        <v>102459944.22451328</v>
      </c>
      <c r="E74" s="12">
        <f t="shared" ca="1" si="18"/>
        <v>103591661.35411474</v>
      </c>
      <c r="F74" s="12">
        <f t="shared" ca="1" si="19"/>
        <v>103571965.00124516</v>
      </c>
      <c r="G74" s="14">
        <f ca="1">G73*(1+Returns!G74)+AC74</f>
        <v>8437167.159425322</v>
      </c>
      <c r="H74" s="14">
        <f ca="1">H73*(1+Returns!H74)+AD74</f>
        <v>10350981.100851396</v>
      </c>
      <c r="I74" s="14">
        <f ca="1">I73*(1+Returns!I74)+AE74</f>
        <v>5175962.5255160509</v>
      </c>
      <c r="J74" s="14">
        <f ca="1">J73*(1+Returns!J74)+AF74</f>
        <v>0</v>
      </c>
      <c r="K74" s="14">
        <f ca="1">K73*(1+Returns!K74)+AG74</f>
        <v>0</v>
      </c>
      <c r="L74" s="14">
        <f ca="1">L73*(1+Returns!L74)+AH74</f>
        <v>20701773.035069499</v>
      </c>
      <c r="M74" s="14">
        <f ca="1">M73*(1+Returns!M74)+AI74</f>
        <v>20702718.182491891</v>
      </c>
      <c r="N74" s="14">
        <f ca="1">N73*(1+Returns!N74)+AJ74-R74-T74</f>
        <v>38223059.350760587</v>
      </c>
      <c r="O74" s="17">
        <f ca="1">(Assumptions!$B$16 / 252)*F73</f>
        <v>3287.420010232865</v>
      </c>
      <c r="P74" s="17">
        <f t="shared" ca="1" si="20"/>
        <v>19696.352869579681</v>
      </c>
      <c r="Q74" s="16">
        <f t="shared" si="21"/>
        <v>0</v>
      </c>
      <c r="R74" s="17">
        <f t="shared" si="22"/>
        <v>0</v>
      </c>
      <c r="S74" s="19">
        <f t="shared" si="23"/>
        <v>0</v>
      </c>
      <c r="T74" s="20">
        <f ca="1">IF(AND(S74=1,F73&gt;D73),[1]Assumptions!$B$19*(F73-D73),0)</f>
        <v>0</v>
      </c>
      <c r="U74" s="21">
        <f ca="1">OFFSET(Assumptions!$B$6,U$1-1,0)*$E74</f>
        <v>8287332.9083291795</v>
      </c>
      <c r="V74" s="21">
        <f ca="1">OFFSET(Assumptions!$B$6,V$1-1,0)*$E74</f>
        <v>10359166.135411475</v>
      </c>
      <c r="W74" s="21">
        <f ca="1">OFFSET(Assumptions!$B$6,W$1-1,0)*$E74</f>
        <v>5179583.0677057374</v>
      </c>
      <c r="X74" s="21">
        <f ca="1">OFFSET(Assumptions!$B$6,X$1-1,0)*$E74</f>
        <v>0</v>
      </c>
      <c r="Y74" s="21">
        <f ca="1">OFFSET(Assumptions!$B$6,Y$1-1,0)*$E74</f>
        <v>0</v>
      </c>
      <c r="Z74" s="21">
        <f ca="1">OFFSET(Assumptions!$B$6,Z$1-1,0)*$E74</f>
        <v>20718332.27082295</v>
      </c>
      <c r="AA74" s="21">
        <f ca="1">OFFSET(Assumptions!$B$6,AA$1-1,0)*$E74</f>
        <v>20718332.27082295</v>
      </c>
      <c r="AB74" s="21">
        <f ca="1">OFFSET(Assumptions!$B$6,AB$1-1,0)*$E74</f>
        <v>38328914.701022454</v>
      </c>
      <c r="AC74" s="24">
        <f t="shared" si="26"/>
        <v>0</v>
      </c>
      <c r="AD74" s="24">
        <f t="shared" si="15"/>
        <v>0</v>
      </c>
      <c r="AE74" s="24">
        <f t="shared" si="15"/>
        <v>0</v>
      </c>
      <c r="AF74" s="24">
        <f t="shared" si="15"/>
        <v>0</v>
      </c>
      <c r="AG74" s="24">
        <f t="shared" si="14"/>
        <v>0</v>
      </c>
      <c r="AH74" s="24">
        <f t="shared" si="14"/>
        <v>0</v>
      </c>
      <c r="AI74" s="24">
        <f t="shared" si="14"/>
        <v>0</v>
      </c>
      <c r="AJ74" s="24">
        <f t="shared" si="24"/>
        <v>0</v>
      </c>
      <c r="AK74" s="26">
        <f t="shared" ca="1" si="25"/>
        <v>1.7608905882138259E-4</v>
      </c>
      <c r="AL74" s="34">
        <f t="shared" ca="1" si="27"/>
        <v>3.5719650012450588E-2</v>
      </c>
    </row>
    <row r="75" spans="1:38" x14ac:dyDescent="0.25">
      <c r="A75" s="4">
        <f t="shared" si="16"/>
        <v>6</v>
      </c>
      <c r="B75" s="4">
        <f t="shared" si="17"/>
        <v>2012</v>
      </c>
      <c r="C75" s="9">
        <v>41072</v>
      </c>
      <c r="D75" s="12">
        <f ca="1">(1+Returns!E75)*D74</f>
        <v>102492443.49422187</v>
      </c>
      <c r="E75" s="12">
        <f t="shared" ca="1" si="18"/>
        <v>103631950.87672745</v>
      </c>
      <c r="F75" s="12">
        <f t="shared" ca="1" si="19"/>
        <v>103608966.52496894</v>
      </c>
      <c r="G75" s="14">
        <f ca="1">G74*(1+Returns!G75)+AC75</f>
        <v>8446247.3567690831</v>
      </c>
      <c r="H75" s="14">
        <f ca="1">H74*(1+Returns!H75)+AD75</f>
        <v>10354421.825406313</v>
      </c>
      <c r="I75" s="14">
        <f ca="1">I74*(1+Returns!I75)+AE75</f>
        <v>5177761.5007573441</v>
      </c>
      <c r="J75" s="14">
        <f ca="1">J74*(1+Returns!J75)+AF75</f>
        <v>0</v>
      </c>
      <c r="K75" s="14">
        <f ca="1">K74*(1+Returns!K75)+AG75</f>
        <v>0</v>
      </c>
      <c r="L75" s="14">
        <f ca="1">L74*(1+Returns!L75)+AH75</f>
        <v>20708622.976276994</v>
      </c>
      <c r="M75" s="14">
        <f ca="1">M74*(1+Returns!M75)+AI75</f>
        <v>20709725.549010653</v>
      </c>
      <c r="N75" s="14">
        <f ca="1">N74*(1+Returns!N75)+AJ75-R75-T75</f>
        <v>38235171.668507054</v>
      </c>
      <c r="O75" s="17">
        <f ca="1">(Assumptions!$B$16 / 252)*F74</f>
        <v>3287.9988889284177</v>
      </c>
      <c r="P75" s="17">
        <f t="shared" ca="1" si="20"/>
        <v>22984.351758508099</v>
      </c>
      <c r="Q75" s="16">
        <f t="shared" si="21"/>
        <v>0</v>
      </c>
      <c r="R75" s="17">
        <f t="shared" si="22"/>
        <v>0</v>
      </c>
      <c r="S75" s="19">
        <f t="shared" si="23"/>
        <v>0</v>
      </c>
      <c r="T75" s="20">
        <f ca="1">IF(AND(S75=1,F74&gt;D74),[1]Assumptions!$B$19*(F74-D74),0)</f>
        <v>0</v>
      </c>
      <c r="U75" s="21">
        <f ca="1">OFFSET(Assumptions!$B$6,U$1-1,0)*$E75</f>
        <v>8290556.0701381955</v>
      </c>
      <c r="V75" s="21">
        <f ca="1">OFFSET(Assumptions!$B$6,V$1-1,0)*$E75</f>
        <v>10363195.087672746</v>
      </c>
      <c r="W75" s="21">
        <f ca="1">OFFSET(Assumptions!$B$6,W$1-1,0)*$E75</f>
        <v>5181597.5438363729</v>
      </c>
      <c r="X75" s="21">
        <f ca="1">OFFSET(Assumptions!$B$6,X$1-1,0)*$E75</f>
        <v>0</v>
      </c>
      <c r="Y75" s="21">
        <f ca="1">OFFSET(Assumptions!$B$6,Y$1-1,0)*$E75</f>
        <v>0</v>
      </c>
      <c r="Z75" s="21">
        <f ca="1">OFFSET(Assumptions!$B$6,Z$1-1,0)*$E75</f>
        <v>20726390.175345492</v>
      </c>
      <c r="AA75" s="21">
        <f ca="1">OFFSET(Assumptions!$B$6,AA$1-1,0)*$E75</f>
        <v>20726390.175345492</v>
      </c>
      <c r="AB75" s="21">
        <f ca="1">OFFSET(Assumptions!$B$6,AB$1-1,0)*$E75</f>
        <v>38343821.824389152</v>
      </c>
      <c r="AC75" s="24">
        <f t="shared" si="26"/>
        <v>0</v>
      </c>
      <c r="AD75" s="24">
        <f t="shared" si="15"/>
        <v>0</v>
      </c>
      <c r="AE75" s="24">
        <f t="shared" si="15"/>
        <v>0</v>
      </c>
      <c r="AF75" s="24">
        <f t="shared" si="15"/>
        <v>0</v>
      </c>
      <c r="AG75" s="24">
        <f t="shared" si="14"/>
        <v>0</v>
      </c>
      <c r="AH75" s="24">
        <f t="shared" si="14"/>
        <v>0</v>
      </c>
      <c r="AI75" s="24">
        <f t="shared" si="14"/>
        <v>0</v>
      </c>
      <c r="AJ75" s="24">
        <f t="shared" si="24"/>
        <v>0</v>
      </c>
      <c r="AK75" s="26">
        <f t="shared" ca="1" si="25"/>
        <v>3.5725424079124934E-4</v>
      </c>
      <c r="AL75" s="34">
        <f t="shared" ca="1" si="27"/>
        <v>3.6089665249688263E-2</v>
      </c>
    </row>
    <row r="76" spans="1:38" x14ac:dyDescent="0.25">
      <c r="A76" s="4">
        <f t="shared" si="16"/>
        <v>6</v>
      </c>
      <c r="B76" s="4">
        <f t="shared" si="17"/>
        <v>2012</v>
      </c>
      <c r="C76" s="9">
        <v>41073</v>
      </c>
      <c r="D76" s="12">
        <f ca="1">(1+Returns!E76)*D75</f>
        <v>102525027.89185756</v>
      </c>
      <c r="E76" s="12">
        <f t="shared" ca="1" si="18"/>
        <v>103644204.87684789</v>
      </c>
      <c r="F76" s="12">
        <f t="shared" ca="1" si="19"/>
        <v>103617931.35154891</v>
      </c>
      <c r="G76" s="14">
        <f ca="1">G75*(1+Returns!G76)+AC76</f>
        <v>8427210.0342085138</v>
      </c>
      <c r="H76" s="14">
        <f ca="1">H75*(1+Returns!H76)+AD76</f>
        <v>10357871.600065013</v>
      </c>
      <c r="I76" s="14">
        <f ca="1">I75*(1+Returns!I76)+AE76</f>
        <v>5179565.2273979643</v>
      </c>
      <c r="J76" s="14">
        <f ca="1">J75*(1+Returns!J76)+AF76</f>
        <v>0</v>
      </c>
      <c r="K76" s="14">
        <f ca="1">K75*(1+Returns!K76)+AG76</f>
        <v>0</v>
      </c>
      <c r="L76" s="14">
        <f ca="1">L75*(1+Returns!L76)+AH76</f>
        <v>20715490.927353006</v>
      </c>
      <c r="M76" s="14">
        <f ca="1">M75*(1+Returns!M76)+AI76</f>
        <v>20716751.377457529</v>
      </c>
      <c r="N76" s="14">
        <f ca="1">N75*(1+Returns!N76)+AJ76-R76-T76</f>
        <v>38247315.710365854</v>
      </c>
      <c r="O76" s="17">
        <f ca="1">(Assumptions!$B$16 / 252)*F75</f>
        <v>3289.1735404752044</v>
      </c>
      <c r="P76" s="17">
        <f t="shared" ca="1" si="20"/>
        <v>26273.525298983302</v>
      </c>
      <c r="Q76" s="16">
        <f t="shared" si="21"/>
        <v>0</v>
      </c>
      <c r="R76" s="17">
        <f t="shared" si="22"/>
        <v>0</v>
      </c>
      <c r="S76" s="19">
        <f t="shared" si="23"/>
        <v>0</v>
      </c>
      <c r="T76" s="20">
        <f ca="1">IF(AND(S76=1,F75&gt;D75),[1]Assumptions!$B$19*(F75-D75),0)</f>
        <v>0</v>
      </c>
      <c r="U76" s="21">
        <f ca="1">OFFSET(Assumptions!$B$6,U$1-1,0)*$E76</f>
        <v>8291536.3901478313</v>
      </c>
      <c r="V76" s="21">
        <f ca="1">OFFSET(Assumptions!$B$6,V$1-1,0)*$E76</f>
        <v>10364420.48768479</v>
      </c>
      <c r="W76" s="21">
        <f ca="1">OFFSET(Assumptions!$B$6,W$1-1,0)*$E76</f>
        <v>5182210.243842395</v>
      </c>
      <c r="X76" s="21">
        <f ca="1">OFFSET(Assumptions!$B$6,X$1-1,0)*$E76</f>
        <v>0</v>
      </c>
      <c r="Y76" s="21">
        <f ca="1">OFFSET(Assumptions!$B$6,Y$1-1,0)*$E76</f>
        <v>0</v>
      </c>
      <c r="Z76" s="21">
        <f ca="1">OFFSET(Assumptions!$B$6,Z$1-1,0)*$E76</f>
        <v>20728840.97536958</v>
      </c>
      <c r="AA76" s="21">
        <f ca="1">OFFSET(Assumptions!$B$6,AA$1-1,0)*$E76</f>
        <v>20728840.97536958</v>
      </c>
      <c r="AB76" s="21">
        <f ca="1">OFFSET(Assumptions!$B$6,AB$1-1,0)*$E76</f>
        <v>38348355.804433718</v>
      </c>
      <c r="AC76" s="24">
        <f t="shared" si="26"/>
        <v>0</v>
      </c>
      <c r="AD76" s="24">
        <f t="shared" si="15"/>
        <v>0</v>
      </c>
      <c r="AE76" s="24">
        <f t="shared" si="15"/>
        <v>0</v>
      </c>
      <c r="AF76" s="24">
        <f t="shared" si="15"/>
        <v>0</v>
      </c>
      <c r="AG76" s="24">
        <f t="shared" si="14"/>
        <v>0</v>
      </c>
      <c r="AH76" s="24">
        <f t="shared" si="14"/>
        <v>0</v>
      </c>
      <c r="AI76" s="24">
        <f t="shared" si="14"/>
        <v>0</v>
      </c>
      <c r="AJ76" s="24">
        <f t="shared" si="24"/>
        <v>0</v>
      </c>
      <c r="AK76" s="26">
        <f t="shared" ca="1" si="25"/>
        <v>8.6525586352692585E-5</v>
      </c>
      <c r="AL76" s="34">
        <f t="shared" ca="1" si="27"/>
        <v>3.6179313515487976E-2</v>
      </c>
    </row>
    <row r="77" spans="1:38" x14ac:dyDescent="0.25">
      <c r="A77" s="4">
        <f t="shared" si="16"/>
        <v>6</v>
      </c>
      <c r="B77" s="4">
        <f t="shared" si="17"/>
        <v>2012</v>
      </c>
      <c r="C77" s="9">
        <v>41074</v>
      </c>
      <c r="D77" s="12">
        <f ca="1">(1+Returns!E77)*D76</f>
        <v>102557660.58298527</v>
      </c>
      <c r="E77" s="12">
        <f t="shared" ca="1" si="18"/>
        <v>103783807.55465683</v>
      </c>
      <c r="F77" s="12">
        <f t="shared" ca="1" si="19"/>
        <v>103754244.57121971</v>
      </c>
      <c r="G77" s="14">
        <f ca="1">G76*(1+Returns!G77)+AC77</f>
        <v>8535474.7140701097</v>
      </c>
      <c r="H77" s="14">
        <f ca="1">H76*(1+Returns!H77)+AD77</f>
        <v>10361326.532739239</v>
      </c>
      <c r="I77" s="14">
        <f ca="1">I76*(1+Returns!I77)+AE77</f>
        <v>5181371.6744193714</v>
      </c>
      <c r="J77" s="14">
        <f ca="1">J76*(1+Returns!J77)+AF77</f>
        <v>0</v>
      </c>
      <c r="K77" s="14">
        <f ca="1">K76*(1+Returns!K77)+AG77</f>
        <v>0</v>
      </c>
      <c r="L77" s="14">
        <f ca="1">L76*(1+Returns!L77)+AH77</f>
        <v>20722369.138252616</v>
      </c>
      <c r="M77" s="14">
        <f ca="1">M76*(1+Returns!M77)+AI77</f>
        <v>20723787.74738808</v>
      </c>
      <c r="N77" s="14">
        <f ca="1">N76*(1+Returns!N77)+AJ77-R77-T77</f>
        <v>38259477.747787416</v>
      </c>
      <c r="O77" s="17">
        <f ca="1">(Assumptions!$B$16 / 252)*F76</f>
        <v>3289.4581381444095</v>
      </c>
      <c r="P77" s="17">
        <f t="shared" ca="1" si="20"/>
        <v>29562.98343712771</v>
      </c>
      <c r="Q77" s="16">
        <f t="shared" si="21"/>
        <v>0</v>
      </c>
      <c r="R77" s="17">
        <f t="shared" si="22"/>
        <v>0</v>
      </c>
      <c r="S77" s="19">
        <f t="shared" si="23"/>
        <v>0</v>
      </c>
      <c r="T77" s="20">
        <f ca="1">IF(AND(S77=1,F76&gt;D76),[1]Assumptions!$B$19*(F76-D76),0)</f>
        <v>0</v>
      </c>
      <c r="U77" s="21">
        <f ca="1">OFFSET(Assumptions!$B$6,U$1-1,0)*$E77</f>
        <v>8302704.604372547</v>
      </c>
      <c r="V77" s="21">
        <f ca="1">OFFSET(Assumptions!$B$6,V$1-1,0)*$E77</f>
        <v>10378380.755465684</v>
      </c>
      <c r="W77" s="21">
        <f ca="1">OFFSET(Assumptions!$B$6,W$1-1,0)*$E77</f>
        <v>5189190.3777328422</v>
      </c>
      <c r="X77" s="21">
        <f ca="1">OFFSET(Assumptions!$B$6,X$1-1,0)*$E77</f>
        <v>0</v>
      </c>
      <c r="Y77" s="21">
        <f ca="1">OFFSET(Assumptions!$B$6,Y$1-1,0)*$E77</f>
        <v>0</v>
      </c>
      <c r="Z77" s="21">
        <f ca="1">OFFSET(Assumptions!$B$6,Z$1-1,0)*$E77</f>
        <v>20756761.510931369</v>
      </c>
      <c r="AA77" s="21">
        <f ca="1">OFFSET(Assumptions!$B$6,AA$1-1,0)*$E77</f>
        <v>20756761.510931369</v>
      </c>
      <c r="AB77" s="21">
        <f ca="1">OFFSET(Assumptions!$B$6,AB$1-1,0)*$E77</f>
        <v>38400008.795223027</v>
      </c>
      <c r="AC77" s="24">
        <f t="shared" si="26"/>
        <v>0</v>
      </c>
      <c r="AD77" s="24">
        <f t="shared" si="15"/>
        <v>0</v>
      </c>
      <c r="AE77" s="24">
        <f t="shared" si="15"/>
        <v>0</v>
      </c>
      <c r="AF77" s="24">
        <f t="shared" si="15"/>
        <v>0</v>
      </c>
      <c r="AG77" s="24">
        <f t="shared" si="14"/>
        <v>0</v>
      </c>
      <c r="AH77" s="24">
        <f t="shared" si="14"/>
        <v>0</v>
      </c>
      <c r="AI77" s="24">
        <f t="shared" si="14"/>
        <v>0</v>
      </c>
      <c r="AJ77" s="24">
        <f t="shared" si="24"/>
        <v>0</v>
      </c>
      <c r="AK77" s="26">
        <f t="shared" ca="1" si="25"/>
        <v>1.3155369721513654E-3</v>
      </c>
      <c r="AL77" s="34">
        <f t="shared" ca="1" si="27"/>
        <v>3.7542445712196004E-2</v>
      </c>
    </row>
    <row r="78" spans="1:38" x14ac:dyDescent="0.25">
      <c r="A78" s="4">
        <f t="shared" si="16"/>
        <v>6</v>
      </c>
      <c r="B78" s="4">
        <f t="shared" si="17"/>
        <v>2012</v>
      </c>
      <c r="C78" s="9">
        <v>41075</v>
      </c>
      <c r="D78" s="12">
        <f ca="1">(1+Returns!E78)*D77</f>
        <v>102590265.71443781</v>
      </c>
      <c r="E78" s="12">
        <f t="shared" ca="1" si="18"/>
        <v>103800499.54600506</v>
      </c>
      <c r="F78" s="12">
        <f t="shared" ca="1" si="19"/>
        <v>103767642.77702598</v>
      </c>
      <c r="G78" s="14">
        <f ca="1">G77*(1+Returns!G78)+AC78</f>
        <v>8520854.7751890384</v>
      </c>
      <c r="H78" s="14">
        <f ca="1">H77*(1+Returns!H78)+AD78</f>
        <v>10364778.607833905</v>
      </c>
      <c r="I78" s="14">
        <f ca="1">I77*(1+Returns!I78)+AE78</f>
        <v>5183176.6587012354</v>
      </c>
      <c r="J78" s="14">
        <f ca="1">J77*(1+Returns!J78)+AF78</f>
        <v>0</v>
      </c>
      <c r="K78" s="14">
        <f ca="1">K77*(1+Returns!K78)+AG78</f>
        <v>0</v>
      </c>
      <c r="L78" s="14">
        <f ca="1">L77*(1+Returns!L78)+AH78</f>
        <v>20729241.648200944</v>
      </c>
      <c r="M78" s="14">
        <f ca="1">M77*(1+Returns!M78)+AI78</f>
        <v>20730818.346472457</v>
      </c>
      <c r="N78" s="14">
        <f ca="1">N77*(1+Returns!N78)+AJ78-R78-T78</f>
        <v>38271629.509607479</v>
      </c>
      <c r="O78" s="17">
        <f ca="1">(Assumptions!$B$16 / 252)*F77</f>
        <v>3293.7855419434827</v>
      </c>
      <c r="P78" s="17">
        <f t="shared" ca="1" si="20"/>
        <v>32856.768979071196</v>
      </c>
      <c r="Q78" s="16">
        <f t="shared" si="21"/>
        <v>0</v>
      </c>
      <c r="R78" s="17">
        <f t="shared" si="22"/>
        <v>0</v>
      </c>
      <c r="S78" s="19">
        <f t="shared" si="23"/>
        <v>0</v>
      </c>
      <c r="T78" s="20">
        <f ca="1">IF(AND(S78=1,F77&gt;D77),[1]Assumptions!$B$19*(F77-D77),0)</f>
        <v>0</v>
      </c>
      <c r="U78" s="21">
        <f ca="1">OFFSET(Assumptions!$B$6,U$1-1,0)*$E78</f>
        <v>8304039.9636804042</v>
      </c>
      <c r="V78" s="21">
        <f ca="1">OFFSET(Assumptions!$B$6,V$1-1,0)*$E78</f>
        <v>10380049.954600506</v>
      </c>
      <c r="W78" s="21">
        <f ca="1">OFFSET(Assumptions!$B$6,W$1-1,0)*$E78</f>
        <v>5190024.9773002528</v>
      </c>
      <c r="X78" s="21">
        <f ca="1">OFFSET(Assumptions!$B$6,X$1-1,0)*$E78</f>
        <v>0</v>
      </c>
      <c r="Y78" s="21">
        <f ca="1">OFFSET(Assumptions!$B$6,Y$1-1,0)*$E78</f>
        <v>0</v>
      </c>
      <c r="Z78" s="21">
        <f ca="1">OFFSET(Assumptions!$B$6,Z$1-1,0)*$E78</f>
        <v>20760099.909201011</v>
      </c>
      <c r="AA78" s="21">
        <f ca="1">OFFSET(Assumptions!$B$6,AA$1-1,0)*$E78</f>
        <v>20760099.909201011</v>
      </c>
      <c r="AB78" s="21">
        <f ca="1">OFFSET(Assumptions!$B$6,AB$1-1,0)*$E78</f>
        <v>38406184.83202187</v>
      </c>
      <c r="AC78" s="24">
        <f t="shared" si="26"/>
        <v>0</v>
      </c>
      <c r="AD78" s="24">
        <f t="shared" si="15"/>
        <v>0</v>
      </c>
      <c r="AE78" s="24">
        <f t="shared" si="15"/>
        <v>0</v>
      </c>
      <c r="AF78" s="24">
        <f t="shared" si="15"/>
        <v>0</v>
      </c>
      <c r="AG78" s="24">
        <f t="shared" si="14"/>
        <v>0</v>
      </c>
      <c r="AH78" s="24">
        <f t="shared" si="14"/>
        <v>0</v>
      </c>
      <c r="AI78" s="24">
        <f t="shared" si="14"/>
        <v>0</v>
      </c>
      <c r="AJ78" s="24">
        <f t="shared" si="24"/>
        <v>0</v>
      </c>
      <c r="AK78" s="26">
        <f t="shared" ca="1" si="25"/>
        <v>1.2913405000092304E-4</v>
      </c>
      <c r="AL78" s="34">
        <f t="shared" ca="1" si="27"/>
        <v>3.7676427770258591E-2</v>
      </c>
    </row>
    <row r="79" spans="1:38" x14ac:dyDescent="0.25">
      <c r="A79" s="4">
        <f t="shared" si="16"/>
        <v>6</v>
      </c>
      <c r="B79" s="4">
        <f t="shared" si="17"/>
        <v>2012</v>
      </c>
      <c r="C79" s="9">
        <v>41078</v>
      </c>
      <c r="D79" s="12">
        <f ca="1">(1+Returns!E79)*D78</f>
        <v>102622806.32081978</v>
      </c>
      <c r="E79" s="12">
        <f t="shared" ca="1" si="18"/>
        <v>103815873.96113104</v>
      </c>
      <c r="F79" s="12">
        <f t="shared" ca="1" si="19"/>
        <v>103779722.98127015</v>
      </c>
      <c r="G79" s="14">
        <f ca="1">G78*(1+Returns!G79)+AC79</f>
        <v>8504978.7799281962</v>
      </c>
      <c r="H79" s="14">
        <f ca="1">H78*(1+Returns!H79)+AD79</f>
        <v>10368223.918758037</v>
      </c>
      <c r="I79" s="14">
        <f ca="1">I78*(1+Returns!I79)+AE79</f>
        <v>5184978.1413113372</v>
      </c>
      <c r="J79" s="14">
        <f ca="1">J78*(1+Returns!J79)+AF79</f>
        <v>0</v>
      </c>
      <c r="K79" s="14">
        <f ca="1">K78*(1+Returns!K79)+AG79</f>
        <v>0</v>
      </c>
      <c r="L79" s="14">
        <f ca="1">L78*(1+Returns!L79)+AH79</f>
        <v>20736100.678406984</v>
      </c>
      <c r="M79" s="14">
        <f ca="1">M78*(1+Returns!M79)+AI79</f>
        <v>20737835.224213202</v>
      </c>
      <c r="N79" s="14">
        <f ca="1">N78*(1+Returns!N79)+AJ79-R79-T79</f>
        <v>38283757.218513288</v>
      </c>
      <c r="O79" s="17">
        <f ca="1">(Assumptions!$B$16 / 252)*F78</f>
        <v>3294.2108818103484</v>
      </c>
      <c r="P79" s="17">
        <f t="shared" ca="1" si="20"/>
        <v>36150.979860881547</v>
      </c>
      <c r="Q79" s="16">
        <f t="shared" si="21"/>
        <v>0</v>
      </c>
      <c r="R79" s="17">
        <f t="shared" si="22"/>
        <v>0</v>
      </c>
      <c r="S79" s="19">
        <f t="shared" si="23"/>
        <v>0</v>
      </c>
      <c r="T79" s="20">
        <f ca="1">IF(AND(S79=1,F78&gt;D78),[1]Assumptions!$B$19*(F78-D78),0)</f>
        <v>0</v>
      </c>
      <c r="U79" s="21">
        <f ca="1">OFFSET(Assumptions!$B$6,U$1-1,0)*$E79</f>
        <v>8305269.9168904833</v>
      </c>
      <c r="V79" s="21">
        <f ca="1">OFFSET(Assumptions!$B$6,V$1-1,0)*$E79</f>
        <v>10381587.396113105</v>
      </c>
      <c r="W79" s="21">
        <f ca="1">OFFSET(Assumptions!$B$6,W$1-1,0)*$E79</f>
        <v>5190793.6980565526</v>
      </c>
      <c r="X79" s="21">
        <f ca="1">OFFSET(Assumptions!$B$6,X$1-1,0)*$E79</f>
        <v>0</v>
      </c>
      <c r="Y79" s="21">
        <f ca="1">OFFSET(Assumptions!$B$6,Y$1-1,0)*$E79</f>
        <v>0</v>
      </c>
      <c r="Z79" s="21">
        <f ca="1">OFFSET(Assumptions!$B$6,Z$1-1,0)*$E79</f>
        <v>20763174.79222621</v>
      </c>
      <c r="AA79" s="21">
        <f ca="1">OFFSET(Assumptions!$B$6,AA$1-1,0)*$E79</f>
        <v>20763174.79222621</v>
      </c>
      <c r="AB79" s="21">
        <f ca="1">OFFSET(Assumptions!$B$6,AB$1-1,0)*$E79</f>
        <v>38411873.365618482</v>
      </c>
      <c r="AC79" s="24">
        <f t="shared" si="26"/>
        <v>0</v>
      </c>
      <c r="AD79" s="24">
        <f t="shared" si="15"/>
        <v>0</v>
      </c>
      <c r="AE79" s="24">
        <f t="shared" si="15"/>
        <v>0</v>
      </c>
      <c r="AF79" s="24">
        <f t="shared" si="15"/>
        <v>0</v>
      </c>
      <c r="AG79" s="24">
        <f t="shared" si="14"/>
        <v>0</v>
      </c>
      <c r="AH79" s="24">
        <f t="shared" si="14"/>
        <v>0</v>
      </c>
      <c r="AI79" s="24">
        <f t="shared" si="14"/>
        <v>0</v>
      </c>
      <c r="AJ79" s="24">
        <f t="shared" si="24"/>
        <v>0</v>
      </c>
      <c r="AK79" s="26">
        <f t="shared" ca="1" si="25"/>
        <v>1.1641590693289849E-4</v>
      </c>
      <c r="AL79" s="34">
        <f t="shared" ca="1" si="27"/>
        <v>3.7797229812700284E-2</v>
      </c>
    </row>
    <row r="80" spans="1:38" x14ac:dyDescent="0.25">
      <c r="A80" s="4">
        <f t="shared" si="16"/>
        <v>6</v>
      </c>
      <c r="B80" s="4">
        <f t="shared" si="17"/>
        <v>2012</v>
      </c>
      <c r="C80" s="9">
        <v>41079</v>
      </c>
      <c r="D80" s="12">
        <f ca="1">(1+Returns!E80)*D79</f>
        <v>102655470.13384365</v>
      </c>
      <c r="E80" s="12">
        <f t="shared" ca="1" si="18"/>
        <v>103922530.20317388</v>
      </c>
      <c r="F80" s="12">
        <f t="shared" ca="1" si="19"/>
        <v>103883084.62893264</v>
      </c>
      <c r="G80" s="14">
        <f ca="1">G79*(1+Returns!G80)+AC80</f>
        <v>8580266.0911387447</v>
      </c>
      <c r="H80" s="14">
        <f ca="1">H79*(1+Returns!H80)+AD80</f>
        <v>10371682.30451273</v>
      </c>
      <c r="I80" s="14">
        <f ca="1">I79*(1+Returns!I80)+AE80</f>
        <v>5186786.4761634385</v>
      </c>
      <c r="J80" s="14">
        <f ca="1">J79*(1+Returns!J80)+AF80</f>
        <v>0</v>
      </c>
      <c r="K80" s="14">
        <f ca="1">K79*(1+Returns!K80)+AG80</f>
        <v>0</v>
      </c>
      <c r="L80" s="14">
        <f ca="1">L79*(1+Returns!L80)+AH80</f>
        <v>20742985.732408445</v>
      </c>
      <c r="M80" s="14">
        <f ca="1">M79*(1+Returns!M80)+AI80</f>
        <v>20744878.755196307</v>
      </c>
      <c r="N80" s="14">
        <f ca="1">N79*(1+Returns!N80)+AJ80-R80-T80</f>
        <v>38295930.843754217</v>
      </c>
      <c r="O80" s="17">
        <f ca="1">(Assumptions!$B$16 / 252)*F79</f>
        <v>3294.5943803577825</v>
      </c>
      <c r="P80" s="17">
        <f t="shared" ca="1" si="20"/>
        <v>39445.57424123933</v>
      </c>
      <c r="Q80" s="16">
        <f t="shared" si="21"/>
        <v>0</v>
      </c>
      <c r="R80" s="17">
        <f t="shared" si="22"/>
        <v>0</v>
      </c>
      <c r="S80" s="19">
        <f t="shared" si="23"/>
        <v>0</v>
      </c>
      <c r="T80" s="20">
        <f ca="1">IF(AND(S80=1,F79&gt;D79),[1]Assumptions!$B$19*(F79-D79),0)</f>
        <v>0</v>
      </c>
      <c r="U80" s="21">
        <f ca="1">OFFSET(Assumptions!$B$6,U$1-1,0)*$E80</f>
        <v>8313802.4162539104</v>
      </c>
      <c r="V80" s="21">
        <f ca="1">OFFSET(Assumptions!$B$6,V$1-1,0)*$E80</f>
        <v>10392253.020317389</v>
      </c>
      <c r="W80" s="21">
        <f ca="1">OFFSET(Assumptions!$B$6,W$1-1,0)*$E80</f>
        <v>5196126.5101586943</v>
      </c>
      <c r="X80" s="21">
        <f ca="1">OFFSET(Assumptions!$B$6,X$1-1,0)*$E80</f>
        <v>0</v>
      </c>
      <c r="Y80" s="21">
        <f ca="1">OFFSET(Assumptions!$B$6,Y$1-1,0)*$E80</f>
        <v>0</v>
      </c>
      <c r="Z80" s="21">
        <f ca="1">OFFSET(Assumptions!$B$6,Z$1-1,0)*$E80</f>
        <v>20784506.040634777</v>
      </c>
      <c r="AA80" s="21">
        <f ca="1">OFFSET(Assumptions!$B$6,AA$1-1,0)*$E80</f>
        <v>20784506.040634777</v>
      </c>
      <c r="AB80" s="21">
        <f ca="1">OFFSET(Assumptions!$B$6,AB$1-1,0)*$E80</f>
        <v>38451336.175174333</v>
      </c>
      <c r="AC80" s="24">
        <f t="shared" si="26"/>
        <v>0</v>
      </c>
      <c r="AD80" s="24">
        <f t="shared" si="15"/>
        <v>0</v>
      </c>
      <c r="AE80" s="24">
        <f t="shared" si="15"/>
        <v>0</v>
      </c>
      <c r="AF80" s="24">
        <f t="shared" si="15"/>
        <v>0</v>
      </c>
      <c r="AG80" s="24">
        <f t="shared" si="14"/>
        <v>0</v>
      </c>
      <c r="AH80" s="24">
        <f t="shared" si="14"/>
        <v>0</v>
      </c>
      <c r="AI80" s="24">
        <f t="shared" si="14"/>
        <v>0</v>
      </c>
      <c r="AJ80" s="24">
        <f t="shared" si="24"/>
        <v>0</v>
      </c>
      <c r="AK80" s="26">
        <f t="shared" ca="1" si="25"/>
        <v>9.9597151248076443E-4</v>
      </c>
      <c r="AL80" s="34">
        <f t="shared" ca="1" si="27"/>
        <v>3.8830846289325205E-2</v>
      </c>
    </row>
    <row r="81" spans="1:38" x14ac:dyDescent="0.25">
      <c r="A81" s="4">
        <f t="shared" si="16"/>
        <v>6</v>
      </c>
      <c r="B81" s="4">
        <f t="shared" si="17"/>
        <v>2012</v>
      </c>
      <c r="C81" s="9">
        <v>41080</v>
      </c>
      <c r="D81" s="12">
        <f ca="1">(1+Returns!E81)*D80</f>
        <v>102688031.42241541</v>
      </c>
      <c r="E81" s="12">
        <f t="shared" ca="1" si="18"/>
        <v>103925690.81524596</v>
      </c>
      <c r="F81" s="12">
        <f t="shared" ca="1" si="19"/>
        <v>103882947.36530221</v>
      </c>
      <c r="G81" s="14">
        <f ca="1">G80*(1+Returns!G81)+AC81</f>
        <v>8552155.7357842904</v>
      </c>
      <c r="H81" s="14">
        <f ca="1">H80*(1+Returns!H81)+AD81</f>
        <v>10375129.910264613</v>
      </c>
      <c r="I81" s="14">
        <f ca="1">I80*(1+Returns!I81)+AE81</f>
        <v>5188589.213414046</v>
      </c>
      <c r="J81" s="14">
        <f ca="1">J80*(1+Returns!J81)+AF81</f>
        <v>0</v>
      </c>
      <c r="K81" s="14">
        <f ca="1">K80*(1+Returns!K81)+AG81</f>
        <v>0</v>
      </c>
      <c r="L81" s="14">
        <f ca="1">L80*(1+Returns!L81)+AH81</f>
        <v>20749849.310349051</v>
      </c>
      <c r="M81" s="14">
        <f ca="1">M80*(1+Returns!M81)+AI81</f>
        <v>20751900.392043389</v>
      </c>
      <c r="N81" s="14">
        <f ca="1">N80*(1+Returns!N81)+AJ81-R81-T81</f>
        <v>38308066.253390573</v>
      </c>
      <c r="O81" s="17">
        <f ca="1">(Assumptions!$B$16 / 252)*F80</f>
        <v>3297.875702505798</v>
      </c>
      <c r="P81" s="17">
        <f t="shared" ca="1" si="20"/>
        <v>42743.44994374513</v>
      </c>
      <c r="Q81" s="16">
        <f t="shared" si="21"/>
        <v>0</v>
      </c>
      <c r="R81" s="17">
        <f t="shared" si="22"/>
        <v>0</v>
      </c>
      <c r="S81" s="19">
        <f t="shared" si="23"/>
        <v>0</v>
      </c>
      <c r="T81" s="20">
        <f ca="1">IF(AND(S81=1,F80&gt;D80),[1]Assumptions!$B$19*(F80-D80),0)</f>
        <v>0</v>
      </c>
      <c r="U81" s="21">
        <f ca="1">OFFSET(Assumptions!$B$6,U$1-1,0)*$E81</f>
        <v>8314055.2652196763</v>
      </c>
      <c r="V81" s="21">
        <f ca="1">OFFSET(Assumptions!$B$6,V$1-1,0)*$E81</f>
        <v>10392569.081524596</v>
      </c>
      <c r="W81" s="21">
        <f ca="1">OFFSET(Assumptions!$B$6,W$1-1,0)*$E81</f>
        <v>5196284.5407622978</v>
      </c>
      <c r="X81" s="21">
        <f ca="1">OFFSET(Assumptions!$B$6,X$1-1,0)*$E81</f>
        <v>0</v>
      </c>
      <c r="Y81" s="21">
        <f ca="1">OFFSET(Assumptions!$B$6,Y$1-1,0)*$E81</f>
        <v>0</v>
      </c>
      <c r="Z81" s="21">
        <f ca="1">OFFSET(Assumptions!$B$6,Z$1-1,0)*$E81</f>
        <v>20785138.163049191</v>
      </c>
      <c r="AA81" s="21">
        <f ca="1">OFFSET(Assumptions!$B$6,AA$1-1,0)*$E81</f>
        <v>20785138.163049191</v>
      </c>
      <c r="AB81" s="21">
        <f ca="1">OFFSET(Assumptions!$B$6,AB$1-1,0)*$E81</f>
        <v>38452505.601641007</v>
      </c>
      <c r="AC81" s="24">
        <f t="shared" si="26"/>
        <v>0</v>
      </c>
      <c r="AD81" s="24">
        <f t="shared" si="15"/>
        <v>0</v>
      </c>
      <c r="AE81" s="24">
        <f t="shared" si="15"/>
        <v>0</v>
      </c>
      <c r="AF81" s="24">
        <f t="shared" si="15"/>
        <v>0</v>
      </c>
      <c r="AG81" s="24">
        <f t="shared" si="14"/>
        <v>0</v>
      </c>
      <c r="AH81" s="24">
        <f t="shared" si="14"/>
        <v>0</v>
      </c>
      <c r="AI81" s="24">
        <f t="shared" si="14"/>
        <v>0</v>
      </c>
      <c r="AJ81" s="24">
        <f t="shared" si="24"/>
        <v>0</v>
      </c>
      <c r="AK81" s="26">
        <f t="shared" ca="1" si="25"/>
        <v>-1.321328019110446E-6</v>
      </c>
      <c r="AL81" s="34">
        <f t="shared" ca="1" si="27"/>
        <v>3.8829473653020807E-2</v>
      </c>
    </row>
    <row r="82" spans="1:38" x14ac:dyDescent="0.25">
      <c r="A82" s="4">
        <f t="shared" si="16"/>
        <v>6</v>
      </c>
      <c r="B82" s="4">
        <f t="shared" si="17"/>
        <v>2012</v>
      </c>
      <c r="C82" s="9">
        <v>41081</v>
      </c>
      <c r="D82" s="12">
        <f ca="1">(1+Returns!E82)*D81</f>
        <v>102720790.95819978</v>
      </c>
      <c r="E82" s="12">
        <f t="shared" ca="1" si="18"/>
        <v>103969247.33853561</v>
      </c>
      <c r="F82" s="12">
        <f t="shared" ca="1" si="19"/>
        <v>103923206.01724693</v>
      </c>
      <c r="G82" s="14">
        <f ca="1">G81*(1+Returns!G82)+AC82</f>
        <v>8564250.8003371712</v>
      </c>
      <c r="H82" s="14">
        <f ca="1">H81*(1+Returns!H82)+AD82</f>
        <v>10378598.521655034</v>
      </c>
      <c r="I82" s="14">
        <f ca="1">I81*(1+Returns!I82)+AE82</f>
        <v>5190402.9423442669</v>
      </c>
      <c r="J82" s="14">
        <f ca="1">J81*(1+Returns!J82)+AF82</f>
        <v>0</v>
      </c>
      <c r="K82" s="14">
        <f ca="1">K81*(1+Returns!K82)+AG82</f>
        <v>0</v>
      </c>
      <c r="L82" s="14">
        <f ca="1">L81*(1+Returns!L82)+AH82</f>
        <v>20756754.703815009</v>
      </c>
      <c r="M82" s="14">
        <f ca="1">M81*(1+Returns!M82)+AI82</f>
        <v>20758964.822796173</v>
      </c>
      <c r="N82" s="14">
        <f ca="1">N81*(1+Returns!N82)+AJ82-R82-T82</f>
        <v>38320275.547587961</v>
      </c>
      <c r="O82" s="17">
        <f ca="1">(Assumptions!$B$16 / 252)*F81</f>
        <v>3297.8713449302286</v>
      </c>
      <c r="P82" s="17">
        <f t="shared" ca="1" si="20"/>
        <v>46041.321288675361</v>
      </c>
      <c r="Q82" s="16">
        <f t="shared" si="21"/>
        <v>0</v>
      </c>
      <c r="R82" s="17">
        <f t="shared" si="22"/>
        <v>0</v>
      </c>
      <c r="S82" s="19">
        <f t="shared" si="23"/>
        <v>0</v>
      </c>
      <c r="T82" s="20">
        <f ca="1">IF(AND(S82=1,F81&gt;D81),[1]Assumptions!$B$19*(F81-D81),0)</f>
        <v>0</v>
      </c>
      <c r="U82" s="21">
        <f ca="1">OFFSET(Assumptions!$B$6,U$1-1,0)*$E82</f>
        <v>8317539.7870828491</v>
      </c>
      <c r="V82" s="21">
        <f ca="1">OFFSET(Assumptions!$B$6,V$1-1,0)*$E82</f>
        <v>10396924.733853562</v>
      </c>
      <c r="W82" s="21">
        <f ca="1">OFFSET(Assumptions!$B$6,W$1-1,0)*$E82</f>
        <v>5198462.3669267809</v>
      </c>
      <c r="X82" s="21">
        <f ca="1">OFFSET(Assumptions!$B$6,X$1-1,0)*$E82</f>
        <v>0</v>
      </c>
      <c r="Y82" s="21">
        <f ca="1">OFFSET(Assumptions!$B$6,Y$1-1,0)*$E82</f>
        <v>0</v>
      </c>
      <c r="Z82" s="21">
        <f ca="1">OFFSET(Assumptions!$B$6,Z$1-1,0)*$E82</f>
        <v>20793849.467707124</v>
      </c>
      <c r="AA82" s="21">
        <f ca="1">OFFSET(Assumptions!$B$6,AA$1-1,0)*$E82</f>
        <v>20793849.467707124</v>
      </c>
      <c r="AB82" s="21">
        <f ca="1">OFFSET(Assumptions!$B$6,AB$1-1,0)*$E82</f>
        <v>38468621.515258171</v>
      </c>
      <c r="AC82" s="24">
        <f t="shared" si="26"/>
        <v>0</v>
      </c>
      <c r="AD82" s="24">
        <f t="shared" si="15"/>
        <v>0</v>
      </c>
      <c r="AE82" s="24">
        <f t="shared" si="15"/>
        <v>0</v>
      </c>
      <c r="AF82" s="24">
        <f t="shared" si="15"/>
        <v>0</v>
      </c>
      <c r="AG82" s="24">
        <f t="shared" si="14"/>
        <v>0</v>
      </c>
      <c r="AH82" s="24">
        <f t="shared" si="14"/>
        <v>0</v>
      </c>
      <c r="AI82" s="24">
        <f t="shared" si="14"/>
        <v>0</v>
      </c>
      <c r="AJ82" s="24">
        <f t="shared" si="24"/>
        <v>0</v>
      </c>
      <c r="AK82" s="26">
        <f t="shared" ca="1" si="25"/>
        <v>3.8753859960438675E-4</v>
      </c>
      <c r="AL82" s="34">
        <f t="shared" ca="1" si="27"/>
        <v>3.9232060172468053E-2</v>
      </c>
    </row>
    <row r="83" spans="1:38" x14ac:dyDescent="0.25">
      <c r="A83" s="4">
        <f t="shared" si="16"/>
        <v>6</v>
      </c>
      <c r="B83" s="4">
        <f t="shared" si="17"/>
        <v>2012</v>
      </c>
      <c r="C83" s="9">
        <v>41082</v>
      </c>
      <c r="D83" s="12">
        <f ca="1">(1+Returns!E83)*D82</f>
        <v>102753598.95162393</v>
      </c>
      <c r="E83" s="12">
        <f t="shared" ca="1" si="18"/>
        <v>104036212.50343087</v>
      </c>
      <c r="F83" s="12">
        <f t="shared" ca="1" si="19"/>
        <v>103986872.03274482</v>
      </c>
      <c r="G83" s="14">
        <f ca="1">G82*(1+Returns!G83)+AC83</f>
        <v>8599707.6679076701</v>
      </c>
      <c r="H83" s="14">
        <f ca="1">H82*(1+Returns!H83)+AD83</f>
        <v>10382072.309298402</v>
      </c>
      <c r="I83" s="14">
        <f ca="1">I82*(1+Returns!I83)+AE83</f>
        <v>5192219.4016419407</v>
      </c>
      <c r="J83" s="14">
        <f ca="1">J82*(1+Returns!J83)+AF83</f>
        <v>0</v>
      </c>
      <c r="K83" s="14">
        <f ca="1">K82*(1+Returns!K83)+AG83</f>
        <v>0</v>
      </c>
      <c r="L83" s="14">
        <f ca="1">L82*(1+Returns!L83)+AH83</f>
        <v>20763670.393241018</v>
      </c>
      <c r="M83" s="14">
        <f ca="1">M82*(1+Returns!M83)+AI83</f>
        <v>20766039.832877006</v>
      </c>
      <c r="N83" s="14">
        <f ca="1">N82*(1+Returns!N83)+AJ83-R83-T83</f>
        <v>38332502.898464836</v>
      </c>
      <c r="O83" s="17">
        <f ca="1">(Assumptions!$B$16 / 252)*F82</f>
        <v>3299.1493973729184</v>
      </c>
      <c r="P83" s="17">
        <f t="shared" ca="1" si="20"/>
        <v>49340.470686048277</v>
      </c>
      <c r="Q83" s="16">
        <f t="shared" si="21"/>
        <v>0</v>
      </c>
      <c r="R83" s="17">
        <f t="shared" si="22"/>
        <v>0</v>
      </c>
      <c r="S83" s="19">
        <f t="shared" si="23"/>
        <v>0</v>
      </c>
      <c r="T83" s="20">
        <f ca="1">IF(AND(S83=1,F82&gt;D82),[1]Assumptions!$B$19*(F82-D82),0)</f>
        <v>0</v>
      </c>
      <c r="U83" s="21">
        <f ca="1">OFFSET(Assumptions!$B$6,U$1-1,0)*$E83</f>
        <v>8322897.0002744701</v>
      </c>
      <c r="V83" s="21">
        <f ca="1">OFFSET(Assumptions!$B$6,V$1-1,0)*$E83</f>
        <v>10403621.250343088</v>
      </c>
      <c r="W83" s="21">
        <f ca="1">OFFSET(Assumptions!$B$6,W$1-1,0)*$E83</f>
        <v>5201810.625171544</v>
      </c>
      <c r="X83" s="21">
        <f ca="1">OFFSET(Assumptions!$B$6,X$1-1,0)*$E83</f>
        <v>0</v>
      </c>
      <c r="Y83" s="21">
        <f ca="1">OFFSET(Assumptions!$B$6,Y$1-1,0)*$E83</f>
        <v>0</v>
      </c>
      <c r="Z83" s="21">
        <f ca="1">OFFSET(Assumptions!$B$6,Z$1-1,0)*$E83</f>
        <v>20807242.500686176</v>
      </c>
      <c r="AA83" s="21">
        <f ca="1">OFFSET(Assumptions!$B$6,AA$1-1,0)*$E83</f>
        <v>20807242.500686176</v>
      </c>
      <c r="AB83" s="21">
        <f ca="1">OFFSET(Assumptions!$B$6,AB$1-1,0)*$E83</f>
        <v>38493398.626269422</v>
      </c>
      <c r="AC83" s="24">
        <f t="shared" si="26"/>
        <v>0</v>
      </c>
      <c r="AD83" s="24">
        <f t="shared" si="15"/>
        <v>0</v>
      </c>
      <c r="AE83" s="24">
        <f t="shared" si="15"/>
        <v>0</v>
      </c>
      <c r="AF83" s="24">
        <f t="shared" si="15"/>
        <v>0</v>
      </c>
      <c r="AG83" s="24">
        <f t="shared" si="14"/>
        <v>0</v>
      </c>
      <c r="AH83" s="24">
        <f t="shared" si="14"/>
        <v>0</v>
      </c>
      <c r="AI83" s="24">
        <f t="shared" si="14"/>
        <v>0</v>
      </c>
      <c r="AJ83" s="24">
        <f t="shared" si="24"/>
        <v>0</v>
      </c>
      <c r="AK83" s="26">
        <f t="shared" ca="1" si="25"/>
        <v>6.1262559093222535E-4</v>
      </c>
      <c r="AL83" s="34">
        <f t="shared" ca="1" si="27"/>
        <v>3.9868720327446816E-2</v>
      </c>
    </row>
    <row r="84" spans="1:38" x14ac:dyDescent="0.25">
      <c r="A84" s="4">
        <f t="shared" si="16"/>
        <v>6</v>
      </c>
      <c r="B84" s="4">
        <f t="shared" si="17"/>
        <v>2012</v>
      </c>
      <c r="C84" s="9">
        <v>41085</v>
      </c>
      <c r="D84" s="12">
        <f ca="1">(1+Returns!E84)*D83</f>
        <v>102786342.41346586</v>
      </c>
      <c r="E84" s="12">
        <f t="shared" ca="1" si="18"/>
        <v>104079884.72864339</v>
      </c>
      <c r="F84" s="12">
        <f t="shared" ca="1" si="19"/>
        <v>104027243.08741662</v>
      </c>
      <c r="G84" s="14">
        <f ca="1">G83*(1+Returns!G84)+AC84</f>
        <v>8611933.1206003167</v>
      </c>
      <c r="H84" s="14">
        <f ca="1">H83*(1+Returns!H84)+AD84</f>
        <v>10385539.332275821</v>
      </c>
      <c r="I84" s="14">
        <f ca="1">I83*(1+Returns!I84)+AE84</f>
        <v>5194032.3591137547</v>
      </c>
      <c r="J84" s="14">
        <f ca="1">J83*(1+Returns!J84)+AF84</f>
        <v>0</v>
      </c>
      <c r="K84" s="14">
        <f ca="1">K83*(1+Returns!K84)+AG84</f>
        <v>0</v>
      </c>
      <c r="L84" s="14">
        <f ca="1">L83*(1+Returns!L84)+AH84</f>
        <v>20770572.601899229</v>
      </c>
      <c r="M84" s="14">
        <f ca="1">M83*(1+Returns!M84)+AI84</f>
        <v>20773101.120767098</v>
      </c>
      <c r="N84" s="14">
        <f ca="1">N83*(1+Returns!N84)+AJ84-R84-T84</f>
        <v>38344706.193987183</v>
      </c>
      <c r="O84" s="17">
        <f ca="1">(Assumptions!$B$16 / 252)*F83</f>
        <v>3301.1705407220579</v>
      </c>
      <c r="P84" s="17">
        <f t="shared" ca="1" si="20"/>
        <v>52641.641226770334</v>
      </c>
      <c r="Q84" s="16">
        <f t="shared" si="21"/>
        <v>0</v>
      </c>
      <c r="R84" s="17">
        <f t="shared" si="22"/>
        <v>0</v>
      </c>
      <c r="S84" s="19">
        <f t="shared" si="23"/>
        <v>0</v>
      </c>
      <c r="T84" s="20">
        <f ca="1">IF(AND(S84=1,F83&gt;D83),[1]Assumptions!$B$19*(F83-D83),0)</f>
        <v>0</v>
      </c>
      <c r="U84" s="21">
        <f ca="1">OFFSET(Assumptions!$B$6,U$1-1,0)*$E84</f>
        <v>8326390.7782914713</v>
      </c>
      <c r="V84" s="21">
        <f ca="1">OFFSET(Assumptions!$B$6,V$1-1,0)*$E84</f>
        <v>10407988.472864339</v>
      </c>
      <c r="W84" s="21">
        <f ca="1">OFFSET(Assumptions!$B$6,W$1-1,0)*$E84</f>
        <v>5203994.2364321696</v>
      </c>
      <c r="X84" s="21">
        <f ca="1">OFFSET(Assumptions!$B$6,X$1-1,0)*$E84</f>
        <v>0</v>
      </c>
      <c r="Y84" s="21">
        <f ca="1">OFFSET(Assumptions!$B$6,Y$1-1,0)*$E84</f>
        <v>0</v>
      </c>
      <c r="Z84" s="21">
        <f ca="1">OFFSET(Assumptions!$B$6,Z$1-1,0)*$E84</f>
        <v>20815976.945728678</v>
      </c>
      <c r="AA84" s="21">
        <f ca="1">OFFSET(Assumptions!$B$6,AA$1-1,0)*$E84</f>
        <v>20815976.945728678</v>
      </c>
      <c r="AB84" s="21">
        <f ca="1">OFFSET(Assumptions!$B$6,AB$1-1,0)*$E84</f>
        <v>38509557.34959805</v>
      </c>
      <c r="AC84" s="24">
        <f t="shared" si="26"/>
        <v>0</v>
      </c>
      <c r="AD84" s="24">
        <f t="shared" si="15"/>
        <v>0</v>
      </c>
      <c r="AE84" s="24">
        <f t="shared" si="15"/>
        <v>0</v>
      </c>
      <c r="AF84" s="24">
        <f t="shared" si="15"/>
        <v>0</v>
      </c>
      <c r="AG84" s="24">
        <f t="shared" si="14"/>
        <v>0</v>
      </c>
      <c r="AH84" s="24">
        <f t="shared" si="14"/>
        <v>0</v>
      </c>
      <c r="AI84" s="24">
        <f t="shared" si="14"/>
        <v>0</v>
      </c>
      <c r="AJ84" s="24">
        <f t="shared" si="24"/>
        <v>0</v>
      </c>
      <c r="AK84" s="26">
        <f t="shared" ca="1" si="25"/>
        <v>3.8823222472816887E-4</v>
      </c>
      <c r="AL84" s="34">
        <f t="shared" ca="1" si="27"/>
        <v>4.0272430874164877E-2</v>
      </c>
    </row>
    <row r="85" spans="1:38" x14ac:dyDescent="0.25">
      <c r="A85" s="4">
        <f t="shared" si="16"/>
        <v>6</v>
      </c>
      <c r="B85" s="4">
        <f t="shared" si="17"/>
        <v>2012</v>
      </c>
      <c r="C85" s="9">
        <v>41086</v>
      </c>
      <c r="D85" s="12">
        <f ca="1">(1+Returns!E85)*D84</f>
        <v>102819171.34336929</v>
      </c>
      <c r="E85" s="12">
        <f t="shared" ca="1" si="18"/>
        <v>104188517.04260978</v>
      </c>
      <c r="F85" s="12">
        <f t="shared" ca="1" si="19"/>
        <v>104132572.94922151</v>
      </c>
      <c r="G85" s="14">
        <f ca="1">G84*(1+Returns!G85)+AC85</f>
        <v>8689036.3268224653</v>
      </c>
      <c r="H85" s="14">
        <f ca="1">H84*(1+Returns!H85)+AD85</f>
        <v>10389015.443055797</v>
      </c>
      <c r="I85" s="14">
        <f ca="1">I84*(1+Returns!I85)+AE85</f>
        <v>5195850.0885802209</v>
      </c>
      <c r="J85" s="14">
        <f ca="1">J84*(1+Returns!J85)+AF85</f>
        <v>0</v>
      </c>
      <c r="K85" s="14">
        <f ca="1">K84*(1+Returns!K85)+AG85</f>
        <v>0</v>
      </c>
      <c r="L85" s="14">
        <f ca="1">L84*(1+Returns!L85)+AH85</f>
        <v>20777492.895141829</v>
      </c>
      <c r="M85" s="14">
        <f ca="1">M84*(1+Returns!M85)+AI85</f>
        <v>20780180.948739935</v>
      </c>
      <c r="N85" s="14">
        <f ca="1">N84*(1+Returns!N85)+AJ85-R85-T85</f>
        <v>38356941.340269528</v>
      </c>
      <c r="O85" s="17">
        <f ca="1">(Assumptions!$B$16 / 252)*F84</f>
        <v>3302.4521615052895</v>
      </c>
      <c r="P85" s="17">
        <f t="shared" ca="1" si="20"/>
        <v>55944.093388275622</v>
      </c>
      <c r="Q85" s="16">
        <f t="shared" si="21"/>
        <v>0</v>
      </c>
      <c r="R85" s="17">
        <f t="shared" si="22"/>
        <v>0</v>
      </c>
      <c r="S85" s="19">
        <f t="shared" si="23"/>
        <v>0</v>
      </c>
      <c r="T85" s="20">
        <f ca="1">IF(AND(S85=1,F84&gt;D84),[1]Assumptions!$B$19*(F84-D84),0)</f>
        <v>0</v>
      </c>
      <c r="U85" s="21">
        <f ca="1">OFFSET(Assumptions!$B$6,U$1-1,0)*$E85</f>
        <v>8335081.3634087825</v>
      </c>
      <c r="V85" s="21">
        <f ca="1">OFFSET(Assumptions!$B$6,V$1-1,0)*$E85</f>
        <v>10418851.704260979</v>
      </c>
      <c r="W85" s="21">
        <f ca="1">OFFSET(Assumptions!$B$6,W$1-1,0)*$E85</f>
        <v>5209425.8521304894</v>
      </c>
      <c r="X85" s="21">
        <f ca="1">OFFSET(Assumptions!$B$6,X$1-1,0)*$E85</f>
        <v>0</v>
      </c>
      <c r="Y85" s="21">
        <f ca="1">OFFSET(Assumptions!$B$6,Y$1-1,0)*$E85</f>
        <v>0</v>
      </c>
      <c r="Z85" s="21">
        <f ca="1">OFFSET(Assumptions!$B$6,Z$1-1,0)*$E85</f>
        <v>20837703.408521958</v>
      </c>
      <c r="AA85" s="21">
        <f ca="1">OFFSET(Assumptions!$B$6,AA$1-1,0)*$E85</f>
        <v>20837703.408521958</v>
      </c>
      <c r="AB85" s="21">
        <f ca="1">OFFSET(Assumptions!$B$6,AB$1-1,0)*$E85</f>
        <v>38549751.305765621</v>
      </c>
      <c r="AC85" s="24">
        <f t="shared" si="26"/>
        <v>0</v>
      </c>
      <c r="AD85" s="24">
        <f t="shared" si="15"/>
        <v>0</v>
      </c>
      <c r="AE85" s="24">
        <f t="shared" si="15"/>
        <v>0</v>
      </c>
      <c r="AF85" s="24">
        <f t="shared" si="15"/>
        <v>0</v>
      </c>
      <c r="AG85" s="24">
        <f t="shared" si="14"/>
        <v>0</v>
      </c>
      <c r="AH85" s="24">
        <f t="shared" si="14"/>
        <v>0</v>
      </c>
      <c r="AI85" s="24">
        <f t="shared" si="14"/>
        <v>0</v>
      </c>
      <c r="AJ85" s="24">
        <f t="shared" si="24"/>
        <v>0</v>
      </c>
      <c r="AK85" s="26">
        <f t="shared" ca="1" si="25"/>
        <v>1.0125218998293661E-3</v>
      </c>
      <c r="AL85" s="34">
        <f t="shared" ca="1" si="27"/>
        <v>4.1325729492213803E-2</v>
      </c>
    </row>
    <row r="86" spans="1:38" x14ac:dyDescent="0.25">
      <c r="A86" s="4">
        <f t="shared" si="16"/>
        <v>6</v>
      </c>
      <c r="B86" s="4">
        <f t="shared" si="17"/>
        <v>2012</v>
      </c>
      <c r="C86" s="9">
        <v>41087</v>
      </c>
      <c r="D86" s="12">
        <f ca="1">(1+Returns!E86)*D85</f>
        <v>102851897.65741618</v>
      </c>
      <c r="E86" s="12">
        <f t="shared" ca="1" si="18"/>
        <v>104234441.74884558</v>
      </c>
      <c r="F86" s="12">
        <f t="shared" ca="1" si="19"/>
        <v>104175191.85949066</v>
      </c>
      <c r="G86" s="14">
        <f ca="1">G85*(1+Returns!G86)+AC86</f>
        <v>8703529.9778284542</v>
      </c>
      <c r="H86" s="14">
        <f ca="1">H85*(1+Returns!H86)+AD86</f>
        <v>10392480.763953097</v>
      </c>
      <c r="I86" s="14">
        <f ca="1">I85*(1+Returns!I86)+AE86</f>
        <v>5197662.2151785204</v>
      </c>
      <c r="J86" s="14">
        <f ca="1">J85*(1+Returns!J86)+AF86</f>
        <v>0</v>
      </c>
      <c r="K86" s="14">
        <f ca="1">K85*(1+Returns!K86)+AG86</f>
        <v>0</v>
      </c>
      <c r="L86" s="14">
        <f ca="1">L85*(1+Returns!L86)+AH86</f>
        <v>20784391.692693818</v>
      </c>
      <c r="M86" s="14">
        <f ca="1">M85*(1+Returns!M86)+AI86</f>
        <v>20787238.862295736</v>
      </c>
      <c r="N86" s="14">
        <f ca="1">N85*(1+Returns!N86)+AJ86-R86-T86</f>
        <v>38369138.236895941</v>
      </c>
      <c r="O86" s="17">
        <f ca="1">(Assumptions!$B$16 / 252)*F85</f>
        <v>3305.7959666419524</v>
      </c>
      <c r="P86" s="17">
        <f t="shared" ca="1" si="20"/>
        <v>59249.889354917577</v>
      </c>
      <c r="Q86" s="16">
        <f t="shared" si="21"/>
        <v>0</v>
      </c>
      <c r="R86" s="17">
        <f t="shared" si="22"/>
        <v>0</v>
      </c>
      <c r="S86" s="19">
        <f t="shared" si="23"/>
        <v>0</v>
      </c>
      <c r="T86" s="20">
        <f ca="1">IF(AND(S86=1,F85&gt;D85),[1]Assumptions!$B$19*(F85-D85),0)</f>
        <v>0</v>
      </c>
      <c r="U86" s="21">
        <f ca="1">OFFSET(Assumptions!$B$6,U$1-1,0)*$E86</f>
        <v>8338755.3399076462</v>
      </c>
      <c r="V86" s="21">
        <f ca="1">OFFSET(Assumptions!$B$6,V$1-1,0)*$E86</f>
        <v>10423444.174884558</v>
      </c>
      <c r="W86" s="21">
        <f ca="1">OFFSET(Assumptions!$B$6,W$1-1,0)*$E86</f>
        <v>5211722.0874422789</v>
      </c>
      <c r="X86" s="21">
        <f ca="1">OFFSET(Assumptions!$B$6,X$1-1,0)*$E86</f>
        <v>0</v>
      </c>
      <c r="Y86" s="21">
        <f ca="1">OFFSET(Assumptions!$B$6,Y$1-1,0)*$E86</f>
        <v>0</v>
      </c>
      <c r="Z86" s="21">
        <f ca="1">OFFSET(Assumptions!$B$6,Z$1-1,0)*$E86</f>
        <v>20846888.349769115</v>
      </c>
      <c r="AA86" s="21">
        <f ca="1">OFFSET(Assumptions!$B$6,AA$1-1,0)*$E86</f>
        <v>20846888.349769115</v>
      </c>
      <c r="AB86" s="21">
        <f ca="1">OFFSET(Assumptions!$B$6,AB$1-1,0)*$E86</f>
        <v>38566743.447072864</v>
      </c>
      <c r="AC86" s="24">
        <f t="shared" si="26"/>
        <v>0</v>
      </c>
      <c r="AD86" s="24">
        <f t="shared" si="15"/>
        <v>0</v>
      </c>
      <c r="AE86" s="24">
        <f t="shared" si="15"/>
        <v>0</v>
      </c>
      <c r="AF86" s="24">
        <f t="shared" si="15"/>
        <v>0</v>
      </c>
      <c r="AG86" s="24">
        <f t="shared" si="14"/>
        <v>0</v>
      </c>
      <c r="AH86" s="24">
        <f t="shared" si="14"/>
        <v>0</v>
      </c>
      <c r="AI86" s="24">
        <f t="shared" si="14"/>
        <v>0</v>
      </c>
      <c r="AJ86" s="24">
        <f t="shared" si="24"/>
        <v>0</v>
      </c>
      <c r="AK86" s="26">
        <f t="shared" ca="1" si="25"/>
        <v>4.0927549432523413E-4</v>
      </c>
      <c r="AL86" s="34">
        <f t="shared" ca="1" si="27"/>
        <v>4.1751918594905346E-2</v>
      </c>
    </row>
    <row r="87" spans="1:38" x14ac:dyDescent="0.25">
      <c r="A87" s="4">
        <f t="shared" si="16"/>
        <v>6</v>
      </c>
      <c r="B87" s="4">
        <f t="shared" si="17"/>
        <v>2012</v>
      </c>
      <c r="C87" s="9">
        <v>41088</v>
      </c>
      <c r="D87" s="12">
        <f ca="1">(1+Returns!E87)*D86</f>
        <v>102884709.46980685</v>
      </c>
      <c r="E87" s="12">
        <f t="shared" ca="1" si="18"/>
        <v>104279173.36034143</v>
      </c>
      <c r="F87" s="12">
        <f t="shared" ca="1" si="19"/>
        <v>104216616.32203859</v>
      </c>
      <c r="G87" s="14">
        <f ca="1">G86*(1+Returns!G87)+AC87</f>
        <v>8716748.1683416143</v>
      </c>
      <c r="H87" s="14">
        <f ca="1">H86*(1+Returns!H87)+AD87</f>
        <v>10395955.176077509</v>
      </c>
      <c r="I87" s="14">
        <f ca="1">I86*(1+Returns!I87)+AE87</f>
        <v>5199479.1156771788</v>
      </c>
      <c r="J87" s="14">
        <f ca="1">J86*(1+Returns!J87)+AF87</f>
        <v>0</v>
      </c>
      <c r="K87" s="14">
        <f ca="1">K86*(1+Returns!K87)+AG87</f>
        <v>0</v>
      </c>
      <c r="L87" s="14">
        <f ca="1">L86*(1+Returns!L87)+AH87</f>
        <v>20791308.581604287</v>
      </c>
      <c r="M87" s="14">
        <f ca="1">M86*(1+Returns!M87)+AI87</f>
        <v>20794315.323087759</v>
      </c>
      <c r="N87" s="14">
        <f ca="1">N86*(1+Returns!N87)+AJ87-R87-T87</f>
        <v>38381366.995553084</v>
      </c>
      <c r="O87" s="17">
        <f ca="1">(Assumptions!$B$16 / 252)*F86</f>
        <v>3307.1489479203383</v>
      </c>
      <c r="P87" s="17">
        <f t="shared" ca="1" si="20"/>
        <v>62557.038302837915</v>
      </c>
      <c r="Q87" s="16">
        <f t="shared" si="21"/>
        <v>0</v>
      </c>
      <c r="R87" s="17">
        <f t="shared" si="22"/>
        <v>0</v>
      </c>
      <c r="S87" s="19">
        <f t="shared" si="23"/>
        <v>0</v>
      </c>
      <c r="T87" s="20">
        <f ca="1">IF(AND(S87=1,F86&gt;D86),[1]Assumptions!$B$19*(F86-D86),0)</f>
        <v>0</v>
      </c>
      <c r="U87" s="21">
        <f ca="1">OFFSET(Assumptions!$B$6,U$1-1,0)*$E87</f>
        <v>8342333.8688273141</v>
      </c>
      <c r="V87" s="21">
        <f ca="1">OFFSET(Assumptions!$B$6,V$1-1,0)*$E87</f>
        <v>10427917.336034143</v>
      </c>
      <c r="W87" s="21">
        <f ca="1">OFFSET(Assumptions!$B$6,W$1-1,0)*$E87</f>
        <v>5213958.6680170717</v>
      </c>
      <c r="X87" s="21">
        <f ca="1">OFFSET(Assumptions!$B$6,X$1-1,0)*$E87</f>
        <v>0</v>
      </c>
      <c r="Y87" s="21">
        <f ca="1">OFFSET(Assumptions!$B$6,Y$1-1,0)*$E87</f>
        <v>0</v>
      </c>
      <c r="Z87" s="21">
        <f ca="1">OFFSET(Assumptions!$B$6,Z$1-1,0)*$E87</f>
        <v>20855834.672068287</v>
      </c>
      <c r="AA87" s="21">
        <f ca="1">OFFSET(Assumptions!$B$6,AA$1-1,0)*$E87</f>
        <v>20855834.672068287</v>
      </c>
      <c r="AB87" s="21">
        <f ca="1">OFFSET(Assumptions!$B$6,AB$1-1,0)*$E87</f>
        <v>38583294.143326327</v>
      </c>
      <c r="AC87" s="24">
        <f t="shared" si="26"/>
        <v>0</v>
      </c>
      <c r="AD87" s="24">
        <f t="shared" si="15"/>
        <v>0</v>
      </c>
      <c r="AE87" s="24">
        <f t="shared" si="15"/>
        <v>0</v>
      </c>
      <c r="AF87" s="24">
        <f t="shared" si="15"/>
        <v>0</v>
      </c>
      <c r="AG87" s="24">
        <f t="shared" si="14"/>
        <v>0</v>
      </c>
      <c r="AH87" s="24">
        <f t="shared" si="14"/>
        <v>0</v>
      </c>
      <c r="AI87" s="24">
        <f t="shared" si="14"/>
        <v>0</v>
      </c>
      <c r="AJ87" s="24">
        <f t="shared" si="24"/>
        <v>0</v>
      </c>
      <c r="AK87" s="26">
        <f t="shared" ca="1" si="25"/>
        <v>3.9764229667849094E-4</v>
      </c>
      <c r="AL87" s="34">
        <f t="shared" ca="1" si="27"/>
        <v>4.2166163220384689E-2</v>
      </c>
    </row>
    <row r="88" spans="1:38" x14ac:dyDescent="0.25">
      <c r="A88" s="4">
        <f t="shared" si="16"/>
        <v>6</v>
      </c>
      <c r="B88" s="4">
        <f t="shared" si="17"/>
        <v>2012</v>
      </c>
      <c r="C88" s="9">
        <v>41089</v>
      </c>
      <c r="D88" s="12">
        <f ca="1">(1+Returns!E88)*D87</f>
        <v>102917494.71132649</v>
      </c>
      <c r="E88" s="12">
        <f t="shared" ca="1" si="18"/>
        <v>104398684.790427</v>
      </c>
      <c r="F88" s="12">
        <f t="shared" ca="1" si="19"/>
        <v>104332819.28811394</v>
      </c>
      <c r="G88" s="14">
        <f ca="1">G87*(1+Returns!G88)+AC88</f>
        <v>8804771.2966671884</v>
      </c>
      <c r="H88" s="14">
        <f ca="1">H87*(1+Returns!H88)+AD88</f>
        <v>10399426.835144591</v>
      </c>
      <c r="I88" s="14">
        <f ca="1">I87*(1+Returns!I88)+AE88</f>
        <v>5201294.6080096727</v>
      </c>
      <c r="J88" s="14">
        <f ca="1">J87*(1+Returns!J88)+AF88</f>
        <v>0</v>
      </c>
      <c r="K88" s="14">
        <f ca="1">K87*(1+Returns!K88)+AG88</f>
        <v>0</v>
      </c>
      <c r="L88" s="14">
        <f ca="1">L87*(1+Returns!L88)+AH88</f>
        <v>20798219.977681648</v>
      </c>
      <c r="M88" s="14">
        <f ca="1">M87*(1+Returns!M88)+AI88</f>
        <v>20801386.225780588</v>
      </c>
      <c r="N88" s="14">
        <f ca="1">N87*(1+Returns!N88)+AJ88-R88-T88</f>
        <v>38393585.847143315</v>
      </c>
      <c r="O88" s="17">
        <f ca="1">(Assumptions!$B$16 / 252)*F87</f>
        <v>3308.4640102234471</v>
      </c>
      <c r="P88" s="17">
        <f t="shared" ca="1" si="20"/>
        <v>65865.502313061355</v>
      </c>
      <c r="Q88" s="16">
        <f t="shared" si="21"/>
        <v>0</v>
      </c>
      <c r="R88" s="17">
        <f t="shared" si="22"/>
        <v>0</v>
      </c>
      <c r="S88" s="19">
        <f t="shared" si="23"/>
        <v>0</v>
      </c>
      <c r="T88" s="20">
        <f ca="1">IF(AND(S88=1,F87&gt;D87),[1]Assumptions!$B$19*(F87-D87),0)</f>
        <v>0</v>
      </c>
      <c r="U88" s="21">
        <f ca="1">OFFSET(Assumptions!$B$6,U$1-1,0)*$E88</f>
        <v>8351894.7832341604</v>
      </c>
      <c r="V88" s="21">
        <f ca="1">OFFSET(Assumptions!$B$6,V$1-1,0)*$E88</f>
        <v>10439868.479042701</v>
      </c>
      <c r="W88" s="21">
        <f ca="1">OFFSET(Assumptions!$B$6,W$1-1,0)*$E88</f>
        <v>5219934.2395213507</v>
      </c>
      <c r="X88" s="21">
        <f ca="1">OFFSET(Assumptions!$B$6,X$1-1,0)*$E88</f>
        <v>0</v>
      </c>
      <c r="Y88" s="21">
        <f ca="1">OFFSET(Assumptions!$B$6,Y$1-1,0)*$E88</f>
        <v>0</v>
      </c>
      <c r="Z88" s="21">
        <f ca="1">OFFSET(Assumptions!$B$6,Z$1-1,0)*$E88</f>
        <v>20879736.958085403</v>
      </c>
      <c r="AA88" s="21">
        <f ca="1">OFFSET(Assumptions!$B$6,AA$1-1,0)*$E88</f>
        <v>20879736.958085403</v>
      </c>
      <c r="AB88" s="21">
        <f ca="1">OFFSET(Assumptions!$B$6,AB$1-1,0)*$E88</f>
        <v>38627513.372457989</v>
      </c>
      <c r="AC88" s="24">
        <f t="shared" si="26"/>
        <v>0</v>
      </c>
      <c r="AD88" s="24">
        <f t="shared" si="15"/>
        <v>0</v>
      </c>
      <c r="AE88" s="24">
        <f t="shared" si="15"/>
        <v>0</v>
      </c>
      <c r="AF88" s="24">
        <f t="shared" si="15"/>
        <v>0</v>
      </c>
      <c r="AG88" s="24">
        <f t="shared" si="14"/>
        <v>0</v>
      </c>
      <c r="AH88" s="24">
        <f t="shared" si="14"/>
        <v>0</v>
      </c>
      <c r="AI88" s="24">
        <f t="shared" si="14"/>
        <v>0</v>
      </c>
      <c r="AJ88" s="24">
        <f t="shared" si="24"/>
        <v>0</v>
      </c>
      <c r="AK88" s="26">
        <f t="shared" ca="1" si="25"/>
        <v>1.1150138065916249E-3</v>
      </c>
      <c r="AL88" s="34">
        <f t="shared" ca="1" si="27"/>
        <v>4.3328192881137984E-2</v>
      </c>
    </row>
    <row r="89" spans="1:38" x14ac:dyDescent="0.25">
      <c r="A89" s="4">
        <f t="shared" si="16"/>
        <v>7</v>
      </c>
      <c r="B89" s="4">
        <f t="shared" si="17"/>
        <v>2012</v>
      </c>
      <c r="C89" s="9">
        <v>41092</v>
      </c>
      <c r="D89" s="12">
        <f ca="1">(1+Returns!E89)*D88</f>
        <v>102950365.52996235</v>
      </c>
      <c r="E89" s="12">
        <f t="shared" ca="1" si="18"/>
        <v>103950560.18630409</v>
      </c>
      <c r="F89" s="12">
        <f t="shared" ca="1" si="19"/>
        <v>103947248.03331082</v>
      </c>
      <c r="G89" s="14">
        <f ca="1">G88*(1+Returns!G89)+AC89</f>
        <v>8221129.8510549031</v>
      </c>
      <c r="H89" s="14">
        <f ca="1">H88*(1+Returns!H89)+AD89</f>
        <v>10443349.238064514</v>
      </c>
      <c r="I89" s="14">
        <f ca="1">I88*(1+Returns!I89)+AE89</f>
        <v>5221754.5105206566</v>
      </c>
      <c r="J89" s="14">
        <f ca="1">J88*(1+Returns!J89)+AF89</f>
        <v>0</v>
      </c>
      <c r="K89" s="14">
        <f ca="1">K88*(1+Returns!K89)+AG89</f>
        <v>0</v>
      </c>
      <c r="L89" s="14">
        <f ca="1">L88*(1+Returns!L89)+AH89</f>
        <v>20886666.462819256</v>
      </c>
      <c r="M89" s="14">
        <f ca="1">M88*(1+Returns!M89)+AI89</f>
        <v>20886826.426105555</v>
      </c>
      <c r="N89" s="14">
        <f ca="1">N88*(1+Returns!N89)+AJ89-R89-T89</f>
        <v>38290833.697739206</v>
      </c>
      <c r="O89" s="17">
        <f ca="1">(Assumptions!$B$16 / 252)*F88</f>
        <v>3312.1529932734584</v>
      </c>
      <c r="P89" s="17">
        <f t="shared" ca="1" si="20"/>
        <v>3312.1529932734556</v>
      </c>
      <c r="Q89" s="16">
        <f t="shared" si="21"/>
        <v>1</v>
      </c>
      <c r="R89" s="17">
        <f t="shared" ca="1" si="22"/>
        <v>65865.502313061355</v>
      </c>
      <c r="S89" s="19">
        <f t="shared" si="23"/>
        <v>1</v>
      </c>
      <c r="T89" s="20">
        <f ca="1">IF(AND(S89=1,F88&gt;D88),[1]Assumptions!$B$19*(F88-D88),0)</f>
        <v>283064.91535748838</v>
      </c>
      <c r="U89" s="21">
        <f ca="1">OFFSET(Assumptions!$B$6,U$1-1,0)*$E89</f>
        <v>8316044.8149043275</v>
      </c>
      <c r="V89" s="21">
        <f ca="1">OFFSET(Assumptions!$B$6,V$1-1,0)*$E89</f>
        <v>10395056.01863041</v>
      </c>
      <c r="W89" s="21">
        <f ca="1">OFFSET(Assumptions!$B$6,W$1-1,0)*$E89</f>
        <v>5197528.0093152048</v>
      </c>
      <c r="X89" s="21">
        <f ca="1">OFFSET(Assumptions!$B$6,X$1-1,0)*$E89</f>
        <v>0</v>
      </c>
      <c r="Y89" s="21">
        <f ca="1">OFFSET(Assumptions!$B$6,Y$1-1,0)*$E89</f>
        <v>0</v>
      </c>
      <c r="Z89" s="21">
        <f ca="1">OFFSET(Assumptions!$B$6,Z$1-1,0)*$E89</f>
        <v>20790112.037260819</v>
      </c>
      <c r="AA89" s="21">
        <f ca="1">OFFSET(Assumptions!$B$6,AA$1-1,0)*$E89</f>
        <v>20790112.037260819</v>
      </c>
      <c r="AB89" s="21">
        <f ca="1">OFFSET(Assumptions!$B$6,AB$1-1,0)*$E89</f>
        <v>38461707.268932514</v>
      </c>
      <c r="AC89" s="24">
        <f t="shared" ca="1" si="26"/>
        <v>-452876.51343302801</v>
      </c>
      <c r="AD89" s="24">
        <f t="shared" ca="1" si="15"/>
        <v>40441.643898110837</v>
      </c>
      <c r="AE89" s="24">
        <f t="shared" ca="1" si="15"/>
        <v>18639.631511677988</v>
      </c>
      <c r="AF89" s="24">
        <f t="shared" ca="1" si="15"/>
        <v>0</v>
      </c>
      <c r="AG89" s="24">
        <f t="shared" ca="1" si="14"/>
        <v>0</v>
      </c>
      <c r="AH89" s="24">
        <f t="shared" ca="1" si="14"/>
        <v>81516.98040375486</v>
      </c>
      <c r="AI89" s="24">
        <f t="shared" ca="1" si="14"/>
        <v>78350.732304815203</v>
      </c>
      <c r="AJ89" s="24">
        <f t="shared" ca="1" si="24"/>
        <v>233927.52531466912</v>
      </c>
      <c r="AK89" s="26">
        <f t="shared" ca="1" si="25"/>
        <v>-3.6955893402857987E-3</v>
      </c>
      <c r="AL89" s="34">
        <f t="shared" ca="1" si="27"/>
        <v>3.9472480333106796E-2</v>
      </c>
    </row>
    <row r="90" spans="1:38" x14ac:dyDescent="0.25">
      <c r="A90" s="4">
        <f t="shared" si="16"/>
        <v>7</v>
      </c>
      <c r="B90" s="4">
        <f t="shared" si="17"/>
        <v>2012</v>
      </c>
      <c r="C90" s="9">
        <v>41093</v>
      </c>
      <c r="D90" s="12">
        <f ca="1">(1+Returns!E90)*D89</f>
        <v>102983171.69344212</v>
      </c>
      <c r="E90" s="12">
        <f t="shared" ca="1" si="18"/>
        <v>103961712.67305543</v>
      </c>
      <c r="F90" s="12">
        <f t="shared" ca="1" si="19"/>
        <v>103955100.60742617</v>
      </c>
      <c r="G90" s="14">
        <f ca="1">G89*(1+Returns!G90)+AC90</f>
        <v>8200736.096748854</v>
      </c>
      <c r="H90" s="14">
        <f ca="1">H89*(1+Returns!H90)+AD90</f>
        <v>10446836.724058727</v>
      </c>
      <c r="I90" s="14">
        <f ca="1">I89*(1+Returns!I90)+AE90</f>
        <v>5223577.7807108248</v>
      </c>
      <c r="J90" s="14">
        <f ca="1">J89*(1+Returns!J90)+AF90</f>
        <v>0</v>
      </c>
      <c r="K90" s="14">
        <f ca="1">K89*(1+Returns!K90)+AG90</f>
        <v>0</v>
      </c>
      <c r="L90" s="14">
        <f ca="1">L89*(1+Returns!L90)+AH90</f>
        <v>20893609.557530861</v>
      </c>
      <c r="M90" s="14">
        <f ca="1">M89*(1+Returns!M90)+AI90</f>
        <v>20893928.786290359</v>
      </c>
      <c r="N90" s="14">
        <f ca="1">N89*(1+Returns!N90)+AJ90-R90-T90</f>
        <v>38303023.727715805</v>
      </c>
      <c r="O90" s="17">
        <f ca="1">(Assumptions!$B$16 / 252)*F89</f>
        <v>3299.9126359781212</v>
      </c>
      <c r="P90" s="17">
        <f t="shared" ca="1" si="20"/>
        <v>6612.0656292515769</v>
      </c>
      <c r="Q90" s="16">
        <f t="shared" si="21"/>
        <v>0</v>
      </c>
      <c r="R90" s="17">
        <f t="shared" si="22"/>
        <v>0</v>
      </c>
      <c r="S90" s="19">
        <f t="shared" si="23"/>
        <v>0</v>
      </c>
      <c r="T90" s="20">
        <f ca="1">IF(AND(S90=1,F89&gt;D89),[1]Assumptions!$B$19*(F89-D89),0)</f>
        <v>0</v>
      </c>
      <c r="U90" s="21">
        <f ca="1">OFFSET(Assumptions!$B$6,U$1-1,0)*$E90</f>
        <v>8316937.0138444342</v>
      </c>
      <c r="V90" s="21">
        <f ca="1">OFFSET(Assumptions!$B$6,V$1-1,0)*$E90</f>
        <v>10396171.267305544</v>
      </c>
      <c r="W90" s="21">
        <f ca="1">OFFSET(Assumptions!$B$6,W$1-1,0)*$E90</f>
        <v>5198085.6336527718</v>
      </c>
      <c r="X90" s="21">
        <f ca="1">OFFSET(Assumptions!$B$6,X$1-1,0)*$E90</f>
        <v>0</v>
      </c>
      <c r="Y90" s="21">
        <f ca="1">OFFSET(Assumptions!$B$6,Y$1-1,0)*$E90</f>
        <v>0</v>
      </c>
      <c r="Z90" s="21">
        <f ca="1">OFFSET(Assumptions!$B$6,Z$1-1,0)*$E90</f>
        <v>20792342.534611087</v>
      </c>
      <c r="AA90" s="21">
        <f ca="1">OFFSET(Assumptions!$B$6,AA$1-1,0)*$E90</f>
        <v>20792342.534611087</v>
      </c>
      <c r="AB90" s="21">
        <f ca="1">OFFSET(Assumptions!$B$6,AB$1-1,0)*$E90</f>
        <v>38465833.689030506</v>
      </c>
      <c r="AC90" s="24">
        <f t="shared" si="26"/>
        <v>0</v>
      </c>
      <c r="AD90" s="24">
        <f t="shared" si="15"/>
        <v>0</v>
      </c>
      <c r="AE90" s="24">
        <f t="shared" si="15"/>
        <v>0</v>
      </c>
      <c r="AF90" s="24">
        <f t="shared" si="15"/>
        <v>0</v>
      </c>
      <c r="AG90" s="24">
        <f t="shared" si="14"/>
        <v>0</v>
      </c>
      <c r="AH90" s="24">
        <f t="shared" si="14"/>
        <v>0</v>
      </c>
      <c r="AI90" s="24">
        <f t="shared" si="14"/>
        <v>0</v>
      </c>
      <c r="AJ90" s="24">
        <f t="shared" si="24"/>
        <v>0</v>
      </c>
      <c r="AK90" s="26">
        <f t="shared" ca="1" si="25"/>
        <v>7.5543838474967373E-5</v>
      </c>
      <c r="AL90" s="34">
        <f t="shared" ca="1" si="27"/>
        <v>3.955100607426032E-2</v>
      </c>
    </row>
    <row r="91" spans="1:38" x14ac:dyDescent="0.25">
      <c r="A91" s="4">
        <f t="shared" si="16"/>
        <v>7</v>
      </c>
      <c r="B91" s="4">
        <f t="shared" si="17"/>
        <v>2012</v>
      </c>
      <c r="C91" s="9">
        <v>41094</v>
      </c>
      <c r="D91" s="12">
        <f ca="1">(1+Returns!E91)*D90</f>
        <v>103015988.31093396</v>
      </c>
      <c r="E91" s="12">
        <f t="shared" ca="1" si="18"/>
        <v>103914574.63599885</v>
      </c>
      <c r="F91" s="12">
        <f t="shared" ca="1" si="19"/>
        <v>103904662.40844555</v>
      </c>
      <c r="G91" s="14">
        <f ca="1">G90*(1+Returns!G91)+AC91</f>
        <v>8122041.413548613</v>
      </c>
      <c r="H91" s="14">
        <f ca="1">H90*(1+Returns!H91)+AD91</f>
        <v>10450325.374675348</v>
      </c>
      <c r="I91" s="14">
        <f ca="1">I90*(1+Returns!I91)+AE91</f>
        <v>5225401.6875288123</v>
      </c>
      <c r="J91" s="14">
        <f ca="1">J90*(1+Returns!J91)+AF91</f>
        <v>0</v>
      </c>
      <c r="K91" s="14">
        <f ca="1">K90*(1+Returns!K91)+AG91</f>
        <v>0</v>
      </c>
      <c r="L91" s="14">
        <f ca="1">L90*(1+Returns!L91)+AH91</f>
        <v>20900554.960249074</v>
      </c>
      <c r="M91" s="14">
        <f ca="1">M90*(1+Returns!M91)+AI91</f>
        <v>20901033.561562989</v>
      </c>
      <c r="N91" s="14">
        <f ca="1">N90*(1+Returns!N91)+AJ91-R91-T91</f>
        <v>38315217.638434</v>
      </c>
      <c r="O91" s="17">
        <f ca="1">(Assumptions!$B$16 / 252)*F90</f>
        <v>3300.1619240452751</v>
      </c>
      <c r="P91" s="17">
        <f t="shared" ca="1" si="20"/>
        <v>9912.2275532968524</v>
      </c>
      <c r="Q91" s="16">
        <f t="shared" si="21"/>
        <v>0</v>
      </c>
      <c r="R91" s="17">
        <f t="shared" si="22"/>
        <v>0</v>
      </c>
      <c r="S91" s="19">
        <f t="shared" si="23"/>
        <v>0</v>
      </c>
      <c r="T91" s="20">
        <f ca="1">IF(AND(S91=1,F90&gt;D90),[1]Assumptions!$B$19*(F90-D90),0)</f>
        <v>0</v>
      </c>
      <c r="U91" s="21">
        <f ca="1">OFFSET(Assumptions!$B$6,U$1-1,0)*$E91</f>
        <v>8313165.9708799077</v>
      </c>
      <c r="V91" s="21">
        <f ca="1">OFFSET(Assumptions!$B$6,V$1-1,0)*$E91</f>
        <v>10391457.463599885</v>
      </c>
      <c r="W91" s="21">
        <f ca="1">OFFSET(Assumptions!$B$6,W$1-1,0)*$E91</f>
        <v>5195728.7317999424</v>
      </c>
      <c r="X91" s="21">
        <f ca="1">OFFSET(Assumptions!$B$6,X$1-1,0)*$E91</f>
        <v>0</v>
      </c>
      <c r="Y91" s="21">
        <f ca="1">OFFSET(Assumptions!$B$6,Y$1-1,0)*$E91</f>
        <v>0</v>
      </c>
      <c r="Z91" s="21">
        <f ca="1">OFFSET(Assumptions!$B$6,Z$1-1,0)*$E91</f>
        <v>20782914.92719977</v>
      </c>
      <c r="AA91" s="21">
        <f ca="1">OFFSET(Assumptions!$B$6,AA$1-1,0)*$E91</f>
        <v>20782914.92719977</v>
      </c>
      <c r="AB91" s="21">
        <f ca="1">OFFSET(Assumptions!$B$6,AB$1-1,0)*$E91</f>
        <v>38448392.615319572</v>
      </c>
      <c r="AC91" s="24">
        <f t="shared" si="26"/>
        <v>0</v>
      </c>
      <c r="AD91" s="24">
        <f t="shared" si="15"/>
        <v>0</v>
      </c>
      <c r="AE91" s="24">
        <f t="shared" si="15"/>
        <v>0</v>
      </c>
      <c r="AF91" s="24">
        <f t="shared" si="15"/>
        <v>0</v>
      </c>
      <c r="AG91" s="24">
        <f t="shared" si="14"/>
        <v>0</v>
      </c>
      <c r="AH91" s="24">
        <f t="shared" si="14"/>
        <v>0</v>
      </c>
      <c r="AI91" s="24">
        <f t="shared" si="14"/>
        <v>0</v>
      </c>
      <c r="AJ91" s="24">
        <f t="shared" si="24"/>
        <v>0</v>
      </c>
      <c r="AK91" s="26">
        <f t="shared" ca="1" si="25"/>
        <v>-4.851921520531155E-4</v>
      </c>
      <c r="AL91" s="34">
        <f t="shared" ca="1" si="27"/>
        <v>3.9046624084454251E-2</v>
      </c>
    </row>
    <row r="92" spans="1:38" x14ac:dyDescent="0.25">
      <c r="A92" s="4">
        <f t="shared" si="16"/>
        <v>7</v>
      </c>
      <c r="B92" s="4">
        <f t="shared" si="17"/>
        <v>2012</v>
      </c>
      <c r="C92" s="9">
        <v>41095</v>
      </c>
      <c r="D92" s="12">
        <f ca="1">(1+Returns!E92)*D91</f>
        <v>103048852.47152492</v>
      </c>
      <c r="E92" s="12">
        <f t="shared" ca="1" si="18"/>
        <v>103836199.09650683</v>
      </c>
      <c r="F92" s="12">
        <f t="shared" ca="1" si="19"/>
        <v>103822988.30824216</v>
      </c>
      <c r="G92" s="14">
        <f ca="1">G91*(1+Returns!G92)+AC92</f>
        <v>8012063.2064233078</v>
      </c>
      <c r="H92" s="14">
        <f ca="1">H91*(1+Returns!H92)+AD92</f>
        <v>10453819.125398638</v>
      </c>
      <c r="I92" s="14">
        <f ca="1">I91*(1+Returns!I92)+AE92</f>
        <v>5227228.2846678179</v>
      </c>
      <c r="J92" s="14">
        <f ca="1">J91*(1+Returns!J92)+AF92</f>
        <v>0</v>
      </c>
      <c r="K92" s="14">
        <f ca="1">K91*(1+Returns!K92)+AG92</f>
        <v>0</v>
      </c>
      <c r="L92" s="14">
        <f ca="1">L91*(1+Returns!L92)+AH92</f>
        <v>20907510.5074195</v>
      </c>
      <c r="M92" s="14">
        <f ca="1">M91*(1+Returns!M92)+AI92</f>
        <v>20908148.760723922</v>
      </c>
      <c r="N92" s="14">
        <f ca="1">N91*(1+Returns!N92)+AJ92-R92-T92</f>
        <v>38327429.211873658</v>
      </c>
      <c r="O92" s="17">
        <f ca="1">(Assumptions!$B$16 / 252)*F91</f>
        <v>3298.5607113792239</v>
      </c>
      <c r="P92" s="17">
        <f t="shared" ca="1" si="20"/>
        <v>13210.788264676077</v>
      </c>
      <c r="Q92" s="16">
        <f t="shared" si="21"/>
        <v>0</v>
      </c>
      <c r="R92" s="17">
        <f t="shared" si="22"/>
        <v>0</v>
      </c>
      <c r="S92" s="19">
        <f t="shared" si="23"/>
        <v>0</v>
      </c>
      <c r="T92" s="20">
        <f ca="1">IF(AND(S92=1,F91&gt;D91),[1]Assumptions!$B$19*(F91-D91),0)</f>
        <v>0</v>
      </c>
      <c r="U92" s="21">
        <f ca="1">OFFSET(Assumptions!$B$6,U$1-1,0)*$E92</f>
        <v>8306895.9277205467</v>
      </c>
      <c r="V92" s="21">
        <f ca="1">OFFSET(Assumptions!$B$6,V$1-1,0)*$E92</f>
        <v>10383619.909650683</v>
      </c>
      <c r="W92" s="21">
        <f ca="1">OFFSET(Assumptions!$B$6,W$1-1,0)*$E92</f>
        <v>5191809.9548253417</v>
      </c>
      <c r="X92" s="21">
        <f ca="1">OFFSET(Assumptions!$B$6,X$1-1,0)*$E92</f>
        <v>0</v>
      </c>
      <c r="Y92" s="21">
        <f ca="1">OFFSET(Assumptions!$B$6,Y$1-1,0)*$E92</f>
        <v>0</v>
      </c>
      <c r="Z92" s="21">
        <f ca="1">OFFSET(Assumptions!$B$6,Z$1-1,0)*$E92</f>
        <v>20767239.819301367</v>
      </c>
      <c r="AA92" s="21">
        <f ca="1">OFFSET(Assumptions!$B$6,AA$1-1,0)*$E92</f>
        <v>20767239.819301367</v>
      </c>
      <c r="AB92" s="21">
        <f ca="1">OFFSET(Assumptions!$B$6,AB$1-1,0)*$E92</f>
        <v>38419393.665707529</v>
      </c>
      <c r="AC92" s="24">
        <f t="shared" si="26"/>
        <v>0</v>
      </c>
      <c r="AD92" s="24">
        <f t="shared" si="15"/>
        <v>0</v>
      </c>
      <c r="AE92" s="24">
        <f t="shared" si="15"/>
        <v>0</v>
      </c>
      <c r="AF92" s="24">
        <f t="shared" si="15"/>
        <v>0</v>
      </c>
      <c r="AG92" s="24">
        <f t="shared" si="14"/>
        <v>0</v>
      </c>
      <c r="AH92" s="24">
        <f t="shared" si="14"/>
        <v>0</v>
      </c>
      <c r="AI92" s="24">
        <f t="shared" si="14"/>
        <v>0</v>
      </c>
      <c r="AJ92" s="24">
        <f t="shared" si="24"/>
        <v>0</v>
      </c>
      <c r="AK92" s="26">
        <f t="shared" ca="1" si="25"/>
        <v>-7.8604846317997801E-4</v>
      </c>
      <c r="AL92" s="34">
        <f t="shared" ca="1" si="27"/>
        <v>3.8229883082420368E-2</v>
      </c>
    </row>
    <row r="93" spans="1:38" x14ac:dyDescent="0.25">
      <c r="A93" s="4">
        <f t="shared" si="16"/>
        <v>7</v>
      </c>
      <c r="B93" s="4">
        <f t="shared" si="17"/>
        <v>2012</v>
      </c>
      <c r="C93" s="9">
        <v>41096</v>
      </c>
      <c r="D93" s="12">
        <f ca="1">(1+Returns!E93)*D92</f>
        <v>103081690.0188535</v>
      </c>
      <c r="E93" s="12">
        <f t="shared" ca="1" si="18"/>
        <v>103847629.70778713</v>
      </c>
      <c r="F93" s="12">
        <f t="shared" ca="1" si="19"/>
        <v>103831122.95163965</v>
      </c>
      <c r="G93" s="14">
        <f ca="1">G92*(1+Returns!G93)+AC93</f>
        <v>7991916.3393349778</v>
      </c>
      <c r="H93" s="14">
        <f ca="1">H92*(1+Returns!H93)+AD93</f>
        <v>10457310.107741062</v>
      </c>
      <c r="I93" s="14">
        <f ca="1">I92*(1+Returns!I93)+AE93</f>
        <v>5229053.4661253979</v>
      </c>
      <c r="J93" s="14">
        <f ca="1">J92*(1+Returns!J93)+AF93</f>
        <v>0</v>
      </c>
      <c r="K93" s="14">
        <f ca="1">K92*(1+Returns!K93)+AG93</f>
        <v>0</v>
      </c>
      <c r="L93" s="14">
        <f ca="1">L92*(1+Returns!L93)+AH93</f>
        <v>20914460.531057563</v>
      </c>
      <c r="M93" s="14">
        <f ca="1">M92*(1+Returns!M93)+AI93</f>
        <v>20915258.371359196</v>
      </c>
      <c r="N93" s="14">
        <f ca="1">N92*(1+Returns!N93)+AJ93-R93-T93</f>
        <v>38339630.892168917</v>
      </c>
      <c r="O93" s="17">
        <f ca="1">(Assumptions!$B$16 / 252)*F92</f>
        <v>3295.967882801338</v>
      </c>
      <c r="P93" s="17">
        <f t="shared" ca="1" si="20"/>
        <v>16506.756147477416</v>
      </c>
      <c r="Q93" s="16">
        <f t="shared" si="21"/>
        <v>0</v>
      </c>
      <c r="R93" s="17">
        <f t="shared" si="22"/>
        <v>0</v>
      </c>
      <c r="S93" s="19">
        <f t="shared" si="23"/>
        <v>0</v>
      </c>
      <c r="T93" s="20">
        <f ca="1">IF(AND(S93=1,F92&gt;D92),[1]Assumptions!$B$19*(F92-D92),0)</f>
        <v>0</v>
      </c>
      <c r="U93" s="21">
        <f ca="1">OFFSET(Assumptions!$B$6,U$1-1,0)*$E93</f>
        <v>8307810.3766229702</v>
      </c>
      <c r="V93" s="21">
        <f ca="1">OFFSET(Assumptions!$B$6,V$1-1,0)*$E93</f>
        <v>10384762.970778713</v>
      </c>
      <c r="W93" s="21">
        <f ca="1">OFFSET(Assumptions!$B$6,W$1-1,0)*$E93</f>
        <v>5192381.4853893565</v>
      </c>
      <c r="X93" s="21">
        <f ca="1">OFFSET(Assumptions!$B$6,X$1-1,0)*$E93</f>
        <v>0</v>
      </c>
      <c r="Y93" s="21">
        <f ca="1">OFFSET(Assumptions!$B$6,Y$1-1,0)*$E93</f>
        <v>0</v>
      </c>
      <c r="Z93" s="21">
        <f ca="1">OFFSET(Assumptions!$B$6,Z$1-1,0)*$E93</f>
        <v>20769525.941557426</v>
      </c>
      <c r="AA93" s="21">
        <f ca="1">OFFSET(Assumptions!$B$6,AA$1-1,0)*$E93</f>
        <v>20769525.941557426</v>
      </c>
      <c r="AB93" s="21">
        <f ca="1">OFFSET(Assumptions!$B$6,AB$1-1,0)*$E93</f>
        <v>38423622.991881236</v>
      </c>
      <c r="AC93" s="24">
        <f t="shared" si="26"/>
        <v>0</v>
      </c>
      <c r="AD93" s="24">
        <f t="shared" si="15"/>
        <v>0</v>
      </c>
      <c r="AE93" s="24">
        <f t="shared" si="15"/>
        <v>0</v>
      </c>
      <c r="AF93" s="24">
        <f t="shared" si="15"/>
        <v>0</v>
      </c>
      <c r="AG93" s="24">
        <f t="shared" si="14"/>
        <v>0</v>
      </c>
      <c r="AH93" s="24">
        <f t="shared" si="14"/>
        <v>0</v>
      </c>
      <c r="AI93" s="24">
        <f t="shared" si="14"/>
        <v>0</v>
      </c>
      <c r="AJ93" s="24">
        <f t="shared" si="24"/>
        <v>0</v>
      </c>
      <c r="AK93" s="26">
        <f t="shared" ca="1" si="25"/>
        <v>7.8351081297611813E-5</v>
      </c>
      <c r="AL93" s="34">
        <f t="shared" ca="1" si="27"/>
        <v>3.8311229516395429E-2</v>
      </c>
    </row>
    <row r="94" spans="1:38" x14ac:dyDescent="0.25">
      <c r="A94" s="4">
        <f t="shared" si="16"/>
        <v>7</v>
      </c>
      <c r="B94" s="4">
        <f t="shared" si="17"/>
        <v>2012</v>
      </c>
      <c r="C94" s="9">
        <v>41099</v>
      </c>
      <c r="D94" s="12">
        <f ca="1">(1+Returns!E94)*D93</f>
        <v>103114461.7497443</v>
      </c>
      <c r="E94" s="12">
        <f t="shared" ca="1" si="18"/>
        <v>103877875.58847293</v>
      </c>
      <c r="F94" s="12">
        <f t="shared" ca="1" si="19"/>
        <v>103858072.60620001</v>
      </c>
      <c r="G94" s="14">
        <f ca="1">G93*(1+Returns!G94)+AC94</f>
        <v>7990647.579351835</v>
      </c>
      <c r="H94" s="14">
        <f ca="1">H93*(1+Returns!H94)+AD94</f>
        <v>10460794.161608689</v>
      </c>
      <c r="I94" s="14">
        <f ca="1">I93*(1+Returns!I94)+AE94</f>
        <v>5230875.0608513625</v>
      </c>
      <c r="J94" s="14">
        <f ca="1">J93*(1+Returns!J94)+AF94</f>
        <v>0</v>
      </c>
      <c r="K94" s="14">
        <f ca="1">K93*(1+Returns!K94)+AG94</f>
        <v>0</v>
      </c>
      <c r="L94" s="14">
        <f ca="1">L93*(1+Returns!L94)+AH94</f>
        <v>20921396.747525122</v>
      </c>
      <c r="M94" s="14">
        <f ca="1">M93*(1+Returns!M94)+AI94</f>
        <v>20922353.92735251</v>
      </c>
      <c r="N94" s="14">
        <f ca="1">N93*(1+Returns!N94)+AJ94-R94-T94</f>
        <v>38351808.111783415</v>
      </c>
      <c r="O94" s="17">
        <f ca="1">(Assumptions!$B$16 / 252)*F93</f>
        <v>3296.2261254488776</v>
      </c>
      <c r="P94" s="17">
        <f t="shared" ca="1" si="20"/>
        <v>19802.982272926292</v>
      </c>
      <c r="Q94" s="16">
        <f t="shared" si="21"/>
        <v>0</v>
      </c>
      <c r="R94" s="17">
        <f t="shared" si="22"/>
        <v>0</v>
      </c>
      <c r="S94" s="19">
        <f t="shared" si="23"/>
        <v>0</v>
      </c>
      <c r="T94" s="20">
        <f ca="1">IF(AND(S94=1,F93&gt;D93),[1]Assumptions!$B$19*(F93-D93),0)</f>
        <v>0</v>
      </c>
      <c r="U94" s="21">
        <f ca="1">OFFSET(Assumptions!$B$6,U$1-1,0)*$E94</f>
        <v>8310230.0470778346</v>
      </c>
      <c r="V94" s="21">
        <f ca="1">OFFSET(Assumptions!$B$6,V$1-1,0)*$E94</f>
        <v>10387787.558847293</v>
      </c>
      <c r="W94" s="21">
        <f ca="1">OFFSET(Assumptions!$B$6,W$1-1,0)*$E94</f>
        <v>5193893.7794236466</v>
      </c>
      <c r="X94" s="21">
        <f ca="1">OFFSET(Assumptions!$B$6,X$1-1,0)*$E94</f>
        <v>0</v>
      </c>
      <c r="Y94" s="21">
        <f ca="1">OFFSET(Assumptions!$B$6,Y$1-1,0)*$E94</f>
        <v>0</v>
      </c>
      <c r="Z94" s="21">
        <f ca="1">OFFSET(Assumptions!$B$6,Z$1-1,0)*$E94</f>
        <v>20775575.117694587</v>
      </c>
      <c r="AA94" s="21">
        <f ca="1">OFFSET(Assumptions!$B$6,AA$1-1,0)*$E94</f>
        <v>20775575.117694587</v>
      </c>
      <c r="AB94" s="21">
        <f ca="1">OFFSET(Assumptions!$B$6,AB$1-1,0)*$E94</f>
        <v>38434813.967734985</v>
      </c>
      <c r="AC94" s="24">
        <f t="shared" si="26"/>
        <v>0</v>
      </c>
      <c r="AD94" s="24">
        <f t="shared" si="15"/>
        <v>0</v>
      </c>
      <c r="AE94" s="24">
        <f t="shared" si="15"/>
        <v>0</v>
      </c>
      <c r="AF94" s="24">
        <f t="shared" si="15"/>
        <v>0</v>
      </c>
      <c r="AG94" s="24">
        <f t="shared" si="14"/>
        <v>0</v>
      </c>
      <c r="AH94" s="24">
        <f t="shared" si="14"/>
        <v>0</v>
      </c>
      <c r="AI94" s="24">
        <f t="shared" si="14"/>
        <v>0</v>
      </c>
      <c r="AJ94" s="24">
        <f t="shared" si="24"/>
        <v>0</v>
      </c>
      <c r="AK94" s="26">
        <f t="shared" ca="1" si="25"/>
        <v>2.5955276023470475E-4</v>
      </c>
      <c r="AL94" s="34">
        <f t="shared" ca="1" si="27"/>
        <v>3.8580726061999027E-2</v>
      </c>
    </row>
    <row r="95" spans="1:38" x14ac:dyDescent="0.25">
      <c r="A95" s="4">
        <f t="shared" si="16"/>
        <v>7</v>
      </c>
      <c r="B95" s="4">
        <f t="shared" si="17"/>
        <v>2012</v>
      </c>
      <c r="C95" s="9">
        <v>41100</v>
      </c>
      <c r="D95" s="12">
        <f ca="1">(1+Returns!E95)*D94</f>
        <v>103147320.20412548</v>
      </c>
      <c r="E95" s="12">
        <f t="shared" ca="1" si="18"/>
        <v>103882729.78077921</v>
      </c>
      <c r="F95" s="12">
        <f t="shared" ca="1" si="19"/>
        <v>103859629.71683624</v>
      </c>
      <c r="G95" s="14">
        <f ca="1">G94*(1+Returns!G95)+AC95</f>
        <v>7963903.483213935</v>
      </c>
      <c r="H95" s="14">
        <f ca="1">H94*(1+Returns!H95)+AD95</f>
        <v>10464287.473217379</v>
      </c>
      <c r="I95" s="14">
        <f ca="1">I94*(1+Returns!I95)+AE95</f>
        <v>5232701.5156469159</v>
      </c>
      <c r="J95" s="14">
        <f ca="1">J94*(1+Returns!J95)+AF95</f>
        <v>0</v>
      </c>
      <c r="K95" s="14">
        <f ca="1">K94*(1+Returns!K95)+AG95</f>
        <v>0</v>
      </c>
      <c r="L95" s="14">
        <f ca="1">L94*(1+Returns!L95)+AH95</f>
        <v>20928351.387193244</v>
      </c>
      <c r="M95" s="14">
        <f ca="1">M94*(1+Returns!M95)+AI95</f>
        <v>20929468.368315179</v>
      </c>
      <c r="N95" s="14">
        <f ca="1">N94*(1+Returns!N95)+AJ95-R95-T95</f>
        <v>38364017.553192548</v>
      </c>
      <c r="O95" s="17">
        <f ca="1">(Assumptions!$B$16 / 252)*F94</f>
        <v>3297.0816700380956</v>
      </c>
      <c r="P95" s="17">
        <f t="shared" ca="1" si="20"/>
        <v>23100.063942964389</v>
      </c>
      <c r="Q95" s="16">
        <f t="shared" si="21"/>
        <v>0</v>
      </c>
      <c r="R95" s="17">
        <f t="shared" si="22"/>
        <v>0</v>
      </c>
      <c r="S95" s="19">
        <f t="shared" si="23"/>
        <v>0</v>
      </c>
      <c r="T95" s="20">
        <f ca="1">IF(AND(S95=1,F94&gt;D94),[1]Assumptions!$B$19*(F94-D94),0)</f>
        <v>0</v>
      </c>
      <c r="U95" s="21">
        <f ca="1">OFFSET(Assumptions!$B$6,U$1-1,0)*$E95</f>
        <v>8310618.3824623376</v>
      </c>
      <c r="V95" s="21">
        <f ca="1">OFFSET(Assumptions!$B$6,V$1-1,0)*$E95</f>
        <v>10388272.978077922</v>
      </c>
      <c r="W95" s="21">
        <f ca="1">OFFSET(Assumptions!$B$6,W$1-1,0)*$E95</f>
        <v>5194136.489038961</v>
      </c>
      <c r="X95" s="21">
        <f ca="1">OFFSET(Assumptions!$B$6,X$1-1,0)*$E95</f>
        <v>0</v>
      </c>
      <c r="Y95" s="21">
        <f ca="1">OFFSET(Assumptions!$B$6,Y$1-1,0)*$E95</f>
        <v>0</v>
      </c>
      <c r="Z95" s="21">
        <f ca="1">OFFSET(Assumptions!$B$6,Z$1-1,0)*$E95</f>
        <v>20776545.956155844</v>
      </c>
      <c r="AA95" s="21">
        <f ca="1">OFFSET(Assumptions!$B$6,AA$1-1,0)*$E95</f>
        <v>20776545.956155844</v>
      </c>
      <c r="AB95" s="21">
        <f ca="1">OFFSET(Assumptions!$B$6,AB$1-1,0)*$E95</f>
        <v>38436610.01888831</v>
      </c>
      <c r="AC95" s="24">
        <f t="shared" si="26"/>
        <v>0</v>
      </c>
      <c r="AD95" s="24">
        <f t="shared" si="15"/>
        <v>0</v>
      </c>
      <c r="AE95" s="24">
        <f t="shared" si="15"/>
        <v>0</v>
      </c>
      <c r="AF95" s="24">
        <f t="shared" si="15"/>
        <v>0</v>
      </c>
      <c r="AG95" s="24">
        <f t="shared" si="14"/>
        <v>0</v>
      </c>
      <c r="AH95" s="24">
        <f t="shared" si="14"/>
        <v>0</v>
      </c>
      <c r="AI95" s="24">
        <f t="shared" si="14"/>
        <v>0</v>
      </c>
      <c r="AJ95" s="24">
        <f t="shared" si="24"/>
        <v>0</v>
      </c>
      <c r="AK95" s="26">
        <f t="shared" ca="1" si="25"/>
        <v>1.4992677960901091E-5</v>
      </c>
      <c r="AL95" s="34">
        <f t="shared" ca="1" si="27"/>
        <v>3.8596297168361327E-2</v>
      </c>
    </row>
    <row r="96" spans="1:38" x14ac:dyDescent="0.25">
      <c r="A96" s="4">
        <f t="shared" si="16"/>
        <v>7</v>
      </c>
      <c r="B96" s="4">
        <f t="shared" si="17"/>
        <v>2012</v>
      </c>
      <c r="C96" s="9">
        <v>41101</v>
      </c>
      <c r="D96" s="12">
        <f ca="1">(1+Returns!E96)*D95</f>
        <v>103180037.50262104</v>
      </c>
      <c r="E96" s="12">
        <f t="shared" ca="1" si="18"/>
        <v>103958319.24991962</v>
      </c>
      <c r="F96" s="12">
        <f t="shared" ca="1" si="19"/>
        <v>103931922.05487454</v>
      </c>
      <c r="G96" s="14">
        <f ca="1">G95*(1+Returns!G96)+AC96</f>
        <v>8008029.8542730659</v>
      </c>
      <c r="H96" s="14">
        <f ca="1">H95*(1+Returns!H96)+AD96</f>
        <v>10467765.861450147</v>
      </c>
      <c r="I96" s="14">
        <f ca="1">I95*(1+Returns!I96)+AE96</f>
        <v>5234520.2112857122</v>
      </c>
      <c r="J96" s="14">
        <f ca="1">J95*(1+Returns!J96)+AF96</f>
        <v>0</v>
      </c>
      <c r="K96" s="14">
        <f ca="1">K95*(1+Returns!K96)+AG96</f>
        <v>0</v>
      </c>
      <c r="L96" s="14">
        <f ca="1">L95*(1+Returns!L96)+AH96</f>
        <v>20935276.300162256</v>
      </c>
      <c r="M96" s="14">
        <f ca="1">M95*(1+Returns!M96)+AI96</f>
        <v>20936552.484256227</v>
      </c>
      <c r="N96" s="14">
        <f ca="1">N95*(1+Returns!N96)+AJ96-R96-T96</f>
        <v>38376174.53849221</v>
      </c>
      <c r="O96" s="17">
        <f ca="1">(Assumptions!$B$16 / 252)*F95</f>
        <v>3297.1311021217853</v>
      </c>
      <c r="P96" s="17">
        <f t="shared" ca="1" si="20"/>
        <v>26397.195045086173</v>
      </c>
      <c r="Q96" s="16">
        <f t="shared" si="21"/>
        <v>0</v>
      </c>
      <c r="R96" s="17">
        <f t="shared" si="22"/>
        <v>0</v>
      </c>
      <c r="S96" s="19">
        <f t="shared" si="23"/>
        <v>0</v>
      </c>
      <c r="T96" s="20">
        <f ca="1">IF(AND(S96=1,F95&gt;D95),[1]Assumptions!$B$19*(F95-D95),0)</f>
        <v>0</v>
      </c>
      <c r="U96" s="21">
        <f ca="1">OFFSET(Assumptions!$B$6,U$1-1,0)*$E96</f>
        <v>8316665.5399935702</v>
      </c>
      <c r="V96" s="21">
        <f ca="1">OFFSET(Assumptions!$B$6,V$1-1,0)*$E96</f>
        <v>10395831.924991963</v>
      </c>
      <c r="W96" s="21">
        <f ca="1">OFFSET(Assumptions!$B$6,W$1-1,0)*$E96</f>
        <v>5197915.9624959817</v>
      </c>
      <c r="X96" s="21">
        <f ca="1">OFFSET(Assumptions!$B$6,X$1-1,0)*$E96</f>
        <v>0</v>
      </c>
      <c r="Y96" s="21">
        <f ca="1">OFFSET(Assumptions!$B$6,Y$1-1,0)*$E96</f>
        <v>0</v>
      </c>
      <c r="Z96" s="21">
        <f ca="1">OFFSET(Assumptions!$B$6,Z$1-1,0)*$E96</f>
        <v>20791663.849983927</v>
      </c>
      <c r="AA96" s="21">
        <f ca="1">OFFSET(Assumptions!$B$6,AA$1-1,0)*$E96</f>
        <v>20791663.849983927</v>
      </c>
      <c r="AB96" s="21">
        <f ca="1">OFFSET(Assumptions!$B$6,AB$1-1,0)*$E96</f>
        <v>38464578.12247026</v>
      </c>
      <c r="AC96" s="24">
        <f t="shared" si="26"/>
        <v>0</v>
      </c>
      <c r="AD96" s="24">
        <f t="shared" si="15"/>
        <v>0</v>
      </c>
      <c r="AE96" s="24">
        <f t="shared" si="15"/>
        <v>0</v>
      </c>
      <c r="AF96" s="24">
        <f t="shared" si="15"/>
        <v>0</v>
      </c>
      <c r="AG96" s="24">
        <f t="shared" si="14"/>
        <v>0</v>
      </c>
      <c r="AH96" s="24">
        <f t="shared" si="14"/>
        <v>0</v>
      </c>
      <c r="AI96" s="24">
        <f t="shared" si="14"/>
        <v>0</v>
      </c>
      <c r="AJ96" s="24">
        <f t="shared" si="24"/>
        <v>0</v>
      </c>
      <c r="AK96" s="26">
        <f t="shared" ca="1" si="25"/>
        <v>6.960581145474265E-4</v>
      </c>
      <c r="AL96" s="34">
        <f t="shared" ca="1" si="27"/>
        <v>3.931922054874426E-2</v>
      </c>
    </row>
    <row r="97" spans="1:38" x14ac:dyDescent="0.25">
      <c r="A97" s="4">
        <f t="shared" si="16"/>
        <v>7</v>
      </c>
      <c r="B97" s="4">
        <f t="shared" si="17"/>
        <v>2012</v>
      </c>
      <c r="C97" s="9">
        <v>41102</v>
      </c>
      <c r="D97" s="12">
        <f ca="1">(1+Returns!E97)*D96</f>
        <v>103212689.85728912</v>
      </c>
      <c r="E97" s="12">
        <f t="shared" ca="1" si="18"/>
        <v>104013305.78534336</v>
      </c>
      <c r="F97" s="12">
        <f t="shared" ca="1" si="19"/>
        <v>103983609.1642013</v>
      </c>
      <c r="G97" s="14">
        <f ca="1">G96*(1+Returns!G97)+AC97</f>
        <v>8031615.297182845</v>
      </c>
      <c r="H97" s="14">
        <f ca="1">H96*(1+Returns!H97)+AD97</f>
        <v>10471237.412917182</v>
      </c>
      <c r="I97" s="14">
        <f ca="1">I96*(1+Returns!I97)+AE97</f>
        <v>5236335.3675944144</v>
      </c>
      <c r="J97" s="14">
        <f ca="1">J96*(1+Returns!J97)+AF97</f>
        <v>0</v>
      </c>
      <c r="K97" s="14">
        <f ca="1">K96*(1+Returns!K97)+AG97</f>
        <v>0</v>
      </c>
      <c r="L97" s="14">
        <f ca="1">L96*(1+Returns!L97)+AH97</f>
        <v>20942187.588749364</v>
      </c>
      <c r="M97" s="14">
        <f ca="1">M96*(1+Returns!M97)+AI97</f>
        <v>20943622.731471963</v>
      </c>
      <c r="N97" s="14">
        <f ca="1">N96*(1+Returns!N97)+AJ97-R97-T97</f>
        <v>38388307.387427598</v>
      </c>
      <c r="O97" s="17">
        <f ca="1">(Assumptions!$B$16 / 252)*F96</f>
        <v>3299.4260969801439</v>
      </c>
      <c r="P97" s="17">
        <f t="shared" ca="1" si="20"/>
        <v>29696.621142066317</v>
      </c>
      <c r="Q97" s="16">
        <f t="shared" si="21"/>
        <v>0</v>
      </c>
      <c r="R97" s="17">
        <f t="shared" si="22"/>
        <v>0</v>
      </c>
      <c r="S97" s="19">
        <f t="shared" si="23"/>
        <v>0</v>
      </c>
      <c r="T97" s="20">
        <f ca="1">IF(AND(S97=1,F96&gt;D96),[1]Assumptions!$B$19*(F96-D96),0)</f>
        <v>0</v>
      </c>
      <c r="U97" s="21">
        <f ca="1">OFFSET(Assumptions!$B$6,U$1-1,0)*$E97</f>
        <v>8321064.4628274692</v>
      </c>
      <c r="V97" s="21">
        <f ca="1">OFFSET(Assumptions!$B$6,V$1-1,0)*$E97</f>
        <v>10401330.578534337</v>
      </c>
      <c r="W97" s="21">
        <f ca="1">OFFSET(Assumptions!$B$6,W$1-1,0)*$E97</f>
        <v>5200665.2892671684</v>
      </c>
      <c r="X97" s="21">
        <f ca="1">OFFSET(Assumptions!$B$6,X$1-1,0)*$E97</f>
        <v>0</v>
      </c>
      <c r="Y97" s="21">
        <f ca="1">OFFSET(Assumptions!$B$6,Y$1-1,0)*$E97</f>
        <v>0</v>
      </c>
      <c r="Z97" s="21">
        <f ca="1">OFFSET(Assumptions!$B$6,Z$1-1,0)*$E97</f>
        <v>20802661.157068674</v>
      </c>
      <c r="AA97" s="21">
        <f ca="1">OFFSET(Assumptions!$B$6,AA$1-1,0)*$E97</f>
        <v>20802661.157068674</v>
      </c>
      <c r="AB97" s="21">
        <f ca="1">OFFSET(Assumptions!$B$6,AB$1-1,0)*$E97</f>
        <v>38484923.140577041</v>
      </c>
      <c r="AC97" s="24">
        <f t="shared" si="26"/>
        <v>0</v>
      </c>
      <c r="AD97" s="24">
        <f t="shared" si="15"/>
        <v>0</v>
      </c>
      <c r="AE97" s="24">
        <f t="shared" si="15"/>
        <v>0</v>
      </c>
      <c r="AF97" s="24">
        <f t="shared" si="15"/>
        <v>0</v>
      </c>
      <c r="AG97" s="24">
        <f t="shared" si="14"/>
        <v>0</v>
      </c>
      <c r="AH97" s="24">
        <f t="shared" si="14"/>
        <v>0</v>
      </c>
      <c r="AI97" s="24">
        <f t="shared" si="14"/>
        <v>0</v>
      </c>
      <c r="AJ97" s="24">
        <f t="shared" si="24"/>
        <v>0</v>
      </c>
      <c r="AK97" s="26">
        <f t="shared" ca="1" si="25"/>
        <v>4.9731697735255764E-4</v>
      </c>
      <c r="AL97" s="34">
        <f t="shared" ca="1" si="27"/>
        <v>3.9836091642011962E-2</v>
      </c>
    </row>
    <row r="98" spans="1:38" x14ac:dyDescent="0.25">
      <c r="A98" s="4">
        <f t="shared" si="16"/>
        <v>7</v>
      </c>
      <c r="B98" s="4">
        <f t="shared" si="17"/>
        <v>2012</v>
      </c>
      <c r="C98" s="9">
        <v>41103</v>
      </c>
      <c r="D98" s="12">
        <f ca="1">(1+Returns!E98)*D97</f>
        <v>103243646.43935801</v>
      </c>
      <c r="E98" s="12">
        <f t="shared" ca="1" si="18"/>
        <v>103996934.22141474</v>
      </c>
      <c r="F98" s="12">
        <f t="shared" ca="1" si="19"/>
        <v>103963936.53331508</v>
      </c>
      <c r="G98" s="14">
        <f ca="1">G97*(1+Returns!G98)+AC98</f>
        <v>7985470.9626660468</v>
      </c>
      <c r="H98" s="14">
        <f ca="1">H97*(1+Returns!H98)+AD98</f>
        <v>10474529.0453995</v>
      </c>
      <c r="I98" s="14">
        <f ca="1">I97*(1+Returns!I98)+AE98</f>
        <v>5238056.6443538051</v>
      </c>
      <c r="J98" s="14">
        <f ca="1">J97*(1+Returns!J98)+AF98</f>
        <v>0</v>
      </c>
      <c r="K98" s="14">
        <f ca="1">K97*(1+Returns!K98)+AG98</f>
        <v>0</v>
      </c>
      <c r="L98" s="14">
        <f ca="1">L97*(1+Returns!L98)+AH98</f>
        <v>20948740.614108659</v>
      </c>
      <c r="M98" s="14">
        <f ca="1">M97*(1+Returns!M98)+AI98</f>
        <v>20950326.853994597</v>
      </c>
      <c r="N98" s="14">
        <f ca="1">N97*(1+Returns!N98)+AJ98-R98-T98</f>
        <v>38399810.100892149</v>
      </c>
      <c r="O98" s="17">
        <f ca="1">(Assumptions!$B$16 / 252)*F97</f>
        <v>3301.0669575936922</v>
      </c>
      <c r="P98" s="17">
        <f t="shared" ca="1" si="20"/>
        <v>32997.688099660008</v>
      </c>
      <c r="Q98" s="16">
        <f t="shared" si="21"/>
        <v>0</v>
      </c>
      <c r="R98" s="17">
        <f t="shared" si="22"/>
        <v>0</v>
      </c>
      <c r="S98" s="19">
        <f t="shared" si="23"/>
        <v>0</v>
      </c>
      <c r="T98" s="20">
        <f ca="1">IF(AND(S98=1,F97&gt;D97),[1]Assumptions!$B$19*(F97-D97),0)</f>
        <v>0</v>
      </c>
      <c r="U98" s="21">
        <f ca="1">OFFSET(Assumptions!$B$6,U$1-1,0)*$E98</f>
        <v>8319754.7377131796</v>
      </c>
      <c r="V98" s="21">
        <f ca="1">OFFSET(Assumptions!$B$6,V$1-1,0)*$E98</f>
        <v>10399693.422141476</v>
      </c>
      <c r="W98" s="21">
        <f ca="1">OFFSET(Assumptions!$B$6,W$1-1,0)*$E98</f>
        <v>5199846.7110707378</v>
      </c>
      <c r="X98" s="21">
        <f ca="1">OFFSET(Assumptions!$B$6,X$1-1,0)*$E98</f>
        <v>0</v>
      </c>
      <c r="Y98" s="21">
        <f ca="1">OFFSET(Assumptions!$B$6,Y$1-1,0)*$E98</f>
        <v>0</v>
      </c>
      <c r="Z98" s="21">
        <f ca="1">OFFSET(Assumptions!$B$6,Z$1-1,0)*$E98</f>
        <v>20799386.844282951</v>
      </c>
      <c r="AA98" s="21">
        <f ca="1">OFFSET(Assumptions!$B$6,AA$1-1,0)*$E98</f>
        <v>20799386.844282951</v>
      </c>
      <c r="AB98" s="21">
        <f ca="1">OFFSET(Assumptions!$B$6,AB$1-1,0)*$E98</f>
        <v>38478865.661923453</v>
      </c>
      <c r="AC98" s="24">
        <f t="shared" si="26"/>
        <v>0</v>
      </c>
      <c r="AD98" s="24">
        <f t="shared" si="15"/>
        <v>0</v>
      </c>
      <c r="AE98" s="24">
        <f t="shared" si="15"/>
        <v>0</v>
      </c>
      <c r="AF98" s="24">
        <f t="shared" si="15"/>
        <v>0</v>
      </c>
      <c r="AG98" s="24">
        <f t="shared" si="14"/>
        <v>0</v>
      </c>
      <c r="AH98" s="24">
        <f t="shared" si="14"/>
        <v>0</v>
      </c>
      <c r="AI98" s="24">
        <f t="shared" si="14"/>
        <v>0</v>
      </c>
      <c r="AJ98" s="24">
        <f t="shared" si="24"/>
        <v>0</v>
      </c>
      <c r="AK98" s="26">
        <f t="shared" ca="1" si="25"/>
        <v>-1.8918972946169177E-4</v>
      </c>
      <c r="AL98" s="34">
        <f t="shared" ca="1" si="27"/>
        <v>3.9639365333149712E-2</v>
      </c>
    </row>
    <row r="99" spans="1:38" x14ac:dyDescent="0.25">
      <c r="A99" s="4">
        <f t="shared" si="16"/>
        <v>7</v>
      </c>
      <c r="B99" s="4">
        <f t="shared" si="17"/>
        <v>2012</v>
      </c>
      <c r="C99" s="9">
        <v>41106</v>
      </c>
      <c r="D99" s="12">
        <f ca="1">(1+Returns!E99)*D98</f>
        <v>103274535.9059362</v>
      </c>
      <c r="E99" s="12">
        <f t="shared" ca="1" si="18"/>
        <v>104010526.63343069</v>
      </c>
      <c r="F99" s="12">
        <f t="shared" ca="1" si="19"/>
        <v>103974228.50290141</v>
      </c>
      <c r="G99" s="14">
        <f ca="1">G98*(1+Returns!G99)+AC99</f>
        <v>7969354.7441799296</v>
      </c>
      <c r="H99" s="14">
        <f ca="1">H98*(1+Returns!H99)+AD99</f>
        <v>10477813.603257284</v>
      </c>
      <c r="I99" s="14">
        <f ca="1">I98*(1+Returns!I99)+AE99</f>
        <v>5239774.2538015712</v>
      </c>
      <c r="J99" s="14">
        <f ca="1">J98*(1+Returns!J99)+AF99</f>
        <v>0</v>
      </c>
      <c r="K99" s="14">
        <f ca="1">K98*(1+Returns!K99)+AG99</f>
        <v>0</v>
      </c>
      <c r="L99" s="14">
        <f ca="1">L98*(1+Returns!L99)+AH99</f>
        <v>20955279.542930584</v>
      </c>
      <c r="M99" s="14">
        <f ca="1">M98*(1+Returns!M99)+AI99</f>
        <v>20957016.617718577</v>
      </c>
      <c r="N99" s="14">
        <f ca="1">N98*(1+Returns!N99)+AJ99-R99-T99</f>
        <v>38411287.871542737</v>
      </c>
      <c r="O99" s="17">
        <f ca="1">(Assumptions!$B$16 / 252)*F98</f>
        <v>3300.4424296290499</v>
      </c>
      <c r="P99" s="17">
        <f t="shared" ca="1" si="20"/>
        <v>36298.130529289061</v>
      </c>
      <c r="Q99" s="16">
        <f t="shared" si="21"/>
        <v>0</v>
      </c>
      <c r="R99" s="17">
        <f t="shared" si="22"/>
        <v>0</v>
      </c>
      <c r="S99" s="19">
        <f t="shared" si="23"/>
        <v>0</v>
      </c>
      <c r="T99" s="20">
        <f ca="1">IF(AND(S99=1,F98&gt;D98),[1]Assumptions!$B$19*(F98-D98),0)</f>
        <v>0</v>
      </c>
      <c r="U99" s="21">
        <f ca="1">OFFSET(Assumptions!$B$6,U$1-1,0)*$E99</f>
        <v>8320842.1306744553</v>
      </c>
      <c r="V99" s="21">
        <f ca="1">OFFSET(Assumptions!$B$6,V$1-1,0)*$E99</f>
        <v>10401052.66334307</v>
      </c>
      <c r="W99" s="21">
        <f ca="1">OFFSET(Assumptions!$B$6,W$1-1,0)*$E99</f>
        <v>5200526.331671535</v>
      </c>
      <c r="X99" s="21">
        <f ca="1">OFFSET(Assumptions!$B$6,X$1-1,0)*$E99</f>
        <v>0</v>
      </c>
      <c r="Y99" s="21">
        <f ca="1">OFFSET(Assumptions!$B$6,Y$1-1,0)*$E99</f>
        <v>0</v>
      </c>
      <c r="Z99" s="21">
        <f ca="1">OFFSET(Assumptions!$B$6,Z$1-1,0)*$E99</f>
        <v>20802105.32668614</v>
      </c>
      <c r="AA99" s="21">
        <f ca="1">OFFSET(Assumptions!$B$6,AA$1-1,0)*$E99</f>
        <v>20802105.32668614</v>
      </c>
      <c r="AB99" s="21">
        <f ca="1">OFFSET(Assumptions!$B$6,AB$1-1,0)*$E99</f>
        <v>38483894.854369357</v>
      </c>
      <c r="AC99" s="24">
        <f t="shared" si="26"/>
        <v>0</v>
      </c>
      <c r="AD99" s="24">
        <f t="shared" si="15"/>
        <v>0</v>
      </c>
      <c r="AE99" s="24">
        <f t="shared" si="15"/>
        <v>0</v>
      </c>
      <c r="AF99" s="24">
        <f t="shared" si="15"/>
        <v>0</v>
      </c>
      <c r="AG99" s="24">
        <f t="shared" si="14"/>
        <v>0</v>
      </c>
      <c r="AH99" s="24">
        <f t="shared" si="14"/>
        <v>0</v>
      </c>
      <c r="AI99" s="24">
        <f t="shared" si="14"/>
        <v>0</v>
      </c>
      <c r="AJ99" s="24">
        <f t="shared" si="24"/>
        <v>0</v>
      </c>
      <c r="AK99" s="26">
        <f t="shared" ca="1" si="25"/>
        <v>9.8995574133731168E-5</v>
      </c>
      <c r="AL99" s="34">
        <f t="shared" ca="1" si="27"/>
        <v>3.9742285029013003E-2</v>
      </c>
    </row>
    <row r="100" spans="1:38" x14ac:dyDescent="0.25">
      <c r="A100" s="4">
        <f t="shared" si="16"/>
        <v>7</v>
      </c>
      <c r="B100" s="4">
        <f t="shared" si="17"/>
        <v>2012</v>
      </c>
      <c r="C100" s="9">
        <v>41107</v>
      </c>
      <c r="D100" s="12">
        <f ca="1">(1+Returns!E100)*D99</f>
        <v>103305511.03749046</v>
      </c>
      <c r="E100" s="12">
        <f t="shared" ca="1" si="18"/>
        <v>104016689.28712219</v>
      </c>
      <c r="F100" s="12">
        <f t="shared" ca="1" si="19"/>
        <v>103977090.38743408</v>
      </c>
      <c r="G100" s="14">
        <f ca="1">G99*(1+Returns!G100)+AC100</f>
        <v>7945726.159704606</v>
      </c>
      <c r="H100" s="14">
        <f ca="1">H99*(1+Returns!H100)+AD100</f>
        <v>10481107.302964408</v>
      </c>
      <c r="I100" s="14">
        <f ca="1">I99*(1+Returns!I100)+AE100</f>
        <v>5241496.6609841473</v>
      </c>
      <c r="J100" s="14">
        <f ca="1">J99*(1+Returns!J100)+AF100</f>
        <v>0</v>
      </c>
      <c r="K100" s="14">
        <f ca="1">K99*(1+Returns!K100)+AG100</f>
        <v>0</v>
      </c>
      <c r="L100" s="14">
        <f ca="1">L99*(1+Returns!L100)+AH100</f>
        <v>20961836.664896663</v>
      </c>
      <c r="M100" s="14">
        <f ca="1">M99*(1+Returns!M100)+AI100</f>
        <v>20963725.027668253</v>
      </c>
      <c r="N100" s="14">
        <f ca="1">N99*(1+Returns!N100)+AJ100-R100-T100</f>
        <v>38422797.470904112</v>
      </c>
      <c r="O100" s="17">
        <f ca="1">(Assumptions!$B$16 / 252)*F99</f>
        <v>3300.7691588222665</v>
      </c>
      <c r="P100" s="17">
        <f t="shared" ca="1" si="20"/>
        <v>39598.899688111327</v>
      </c>
      <c r="Q100" s="16">
        <f t="shared" si="21"/>
        <v>0</v>
      </c>
      <c r="R100" s="17">
        <f t="shared" si="22"/>
        <v>0</v>
      </c>
      <c r="S100" s="19">
        <f t="shared" si="23"/>
        <v>0</v>
      </c>
      <c r="T100" s="20">
        <f ca="1">IF(AND(S100=1,F99&gt;D99),[1]Assumptions!$B$19*(F99-D99),0)</f>
        <v>0</v>
      </c>
      <c r="U100" s="21">
        <f ca="1">OFFSET(Assumptions!$B$6,U$1-1,0)*$E100</f>
        <v>8321335.142969775</v>
      </c>
      <c r="V100" s="21">
        <f ca="1">OFFSET(Assumptions!$B$6,V$1-1,0)*$E100</f>
        <v>10401668.928712219</v>
      </c>
      <c r="W100" s="21">
        <f ca="1">OFFSET(Assumptions!$B$6,W$1-1,0)*$E100</f>
        <v>5200834.4643561095</v>
      </c>
      <c r="X100" s="21">
        <f ca="1">OFFSET(Assumptions!$B$6,X$1-1,0)*$E100</f>
        <v>0</v>
      </c>
      <c r="Y100" s="21">
        <f ca="1">OFFSET(Assumptions!$B$6,Y$1-1,0)*$E100</f>
        <v>0</v>
      </c>
      <c r="Z100" s="21">
        <f ca="1">OFFSET(Assumptions!$B$6,Z$1-1,0)*$E100</f>
        <v>20803337.857424438</v>
      </c>
      <c r="AA100" s="21">
        <f ca="1">OFFSET(Assumptions!$B$6,AA$1-1,0)*$E100</f>
        <v>20803337.857424438</v>
      </c>
      <c r="AB100" s="21">
        <f ca="1">OFFSET(Assumptions!$B$6,AB$1-1,0)*$E100</f>
        <v>38486175.036235213</v>
      </c>
      <c r="AC100" s="24">
        <f t="shared" si="26"/>
        <v>0</v>
      </c>
      <c r="AD100" s="24">
        <f t="shared" si="15"/>
        <v>0</v>
      </c>
      <c r="AE100" s="24">
        <f t="shared" si="15"/>
        <v>0</v>
      </c>
      <c r="AF100" s="24">
        <f t="shared" si="15"/>
        <v>0</v>
      </c>
      <c r="AG100" s="24">
        <f t="shared" si="14"/>
        <v>0</v>
      </c>
      <c r="AH100" s="24">
        <f t="shared" si="14"/>
        <v>0</v>
      </c>
      <c r="AI100" s="24">
        <f t="shared" si="14"/>
        <v>0</v>
      </c>
      <c r="AJ100" s="24">
        <f t="shared" si="24"/>
        <v>0</v>
      </c>
      <c r="AK100" s="26">
        <f t="shared" ca="1" si="25"/>
        <v>2.7524941265566483E-5</v>
      </c>
      <c r="AL100" s="34">
        <f t="shared" ca="1" si="27"/>
        <v>3.977090387433968E-2</v>
      </c>
    </row>
    <row r="101" spans="1:38" x14ac:dyDescent="0.25">
      <c r="A101" s="4">
        <f t="shared" si="16"/>
        <v>7</v>
      </c>
      <c r="B101" s="4">
        <f t="shared" si="17"/>
        <v>2012</v>
      </c>
      <c r="C101" s="9">
        <v>41108</v>
      </c>
      <c r="D101" s="12">
        <f ca="1">(1+Returns!E101)*D100</f>
        <v>103336381.82335378</v>
      </c>
      <c r="E101" s="12">
        <f t="shared" ca="1" si="18"/>
        <v>103956956.1659604</v>
      </c>
      <c r="F101" s="12">
        <f t="shared" ca="1" si="19"/>
        <v>103914056.40625998</v>
      </c>
      <c r="G101" s="14">
        <f ca="1">G100*(1+Returns!G101)+AC101</f>
        <v>7856301.7027921909</v>
      </c>
      <c r="H101" s="14">
        <f ca="1">H100*(1+Returns!H101)+AD101</f>
        <v>10484389.97601253</v>
      </c>
      <c r="I101" s="14">
        <f ca="1">I100*(1+Returns!I101)+AE101</f>
        <v>5243213.3377094269</v>
      </c>
      <c r="J101" s="14">
        <f ca="1">J100*(1+Returns!J101)+AF101</f>
        <v>0</v>
      </c>
      <c r="K101" s="14">
        <f ca="1">K100*(1+Returns!K101)+AG101</f>
        <v>0</v>
      </c>
      <c r="L101" s="14">
        <f ca="1">L100*(1+Returns!L101)+AH101</f>
        <v>20968371.821237311</v>
      </c>
      <c r="M101" s="14">
        <f ca="1">M100*(1+Returns!M101)+AI101</f>
        <v>20970411.035062779</v>
      </c>
      <c r="N101" s="14">
        <f ca="1">N100*(1+Returns!N101)+AJ101-R101-T101</f>
        <v>38434268.293146156</v>
      </c>
      <c r="O101" s="17">
        <f ca="1">(Assumptions!$B$16 / 252)*F100</f>
        <v>3300.8600122994944</v>
      </c>
      <c r="P101" s="17">
        <f t="shared" ca="1" si="20"/>
        <v>42899.759700410825</v>
      </c>
      <c r="Q101" s="16">
        <f t="shared" si="21"/>
        <v>0</v>
      </c>
      <c r="R101" s="17">
        <f t="shared" si="22"/>
        <v>0</v>
      </c>
      <c r="S101" s="19">
        <f t="shared" si="23"/>
        <v>0</v>
      </c>
      <c r="T101" s="20">
        <f ca="1">IF(AND(S101=1,F100&gt;D100),[1]Assumptions!$B$19*(F100-D100),0)</f>
        <v>0</v>
      </c>
      <c r="U101" s="21">
        <f ca="1">OFFSET(Assumptions!$B$6,U$1-1,0)*$E101</f>
        <v>8316556.4932768326</v>
      </c>
      <c r="V101" s="21">
        <f ca="1">OFFSET(Assumptions!$B$6,V$1-1,0)*$E101</f>
        <v>10395695.616596041</v>
      </c>
      <c r="W101" s="21">
        <f ca="1">OFFSET(Assumptions!$B$6,W$1-1,0)*$E101</f>
        <v>5197847.8082980206</v>
      </c>
      <c r="X101" s="21">
        <f ca="1">OFFSET(Assumptions!$B$6,X$1-1,0)*$E101</f>
        <v>0</v>
      </c>
      <c r="Y101" s="21">
        <f ca="1">OFFSET(Assumptions!$B$6,Y$1-1,0)*$E101</f>
        <v>0</v>
      </c>
      <c r="Z101" s="21">
        <f ca="1">OFFSET(Assumptions!$B$6,Z$1-1,0)*$E101</f>
        <v>20791391.233192082</v>
      </c>
      <c r="AA101" s="21">
        <f ca="1">OFFSET(Assumptions!$B$6,AA$1-1,0)*$E101</f>
        <v>20791391.233192082</v>
      </c>
      <c r="AB101" s="21">
        <f ca="1">OFFSET(Assumptions!$B$6,AB$1-1,0)*$E101</f>
        <v>38464073.781405345</v>
      </c>
      <c r="AC101" s="24">
        <f t="shared" si="26"/>
        <v>0</v>
      </c>
      <c r="AD101" s="24">
        <f t="shared" si="15"/>
        <v>0</v>
      </c>
      <c r="AE101" s="24">
        <f t="shared" si="15"/>
        <v>0</v>
      </c>
      <c r="AF101" s="24">
        <f t="shared" si="15"/>
        <v>0</v>
      </c>
      <c r="AG101" s="24">
        <f t="shared" si="14"/>
        <v>0</v>
      </c>
      <c r="AH101" s="24">
        <f t="shared" si="14"/>
        <v>0</v>
      </c>
      <c r="AI101" s="24">
        <f t="shared" si="14"/>
        <v>0</v>
      </c>
      <c r="AJ101" s="24">
        <f t="shared" si="24"/>
        <v>0</v>
      </c>
      <c r="AK101" s="26">
        <f t="shared" ca="1" si="25"/>
        <v>-6.0622951593680696E-4</v>
      </c>
      <c r="AL101" s="34">
        <f t="shared" ca="1" si="27"/>
        <v>3.9140564062598804E-2</v>
      </c>
    </row>
    <row r="102" spans="1:38" x14ac:dyDescent="0.25">
      <c r="A102" s="4">
        <f t="shared" si="16"/>
        <v>7</v>
      </c>
      <c r="B102" s="4">
        <f t="shared" si="17"/>
        <v>2012</v>
      </c>
      <c r="C102" s="9">
        <v>41109</v>
      </c>
      <c r="D102" s="12">
        <f ca="1">(1+Returns!E102)*D101</f>
        <v>103367185.36541151</v>
      </c>
      <c r="E102" s="12">
        <f t="shared" ca="1" si="18"/>
        <v>104007845.54171702</v>
      </c>
      <c r="F102" s="12">
        <f t="shared" ca="1" si="19"/>
        <v>103961646.92308308</v>
      </c>
      <c r="G102" s="14">
        <f ca="1">G101*(1+Returns!G102)+AC102</f>
        <v>7877564.0108377822</v>
      </c>
      <c r="H102" s="14">
        <f ca="1">H101*(1+Returns!H102)+AD102</f>
        <v>10487665.560104081</v>
      </c>
      <c r="I102" s="14">
        <f ca="1">I101*(1+Returns!I102)+AE102</f>
        <v>5244926.3392736521</v>
      </c>
      <c r="J102" s="14">
        <f ca="1">J101*(1+Returns!J102)+AF102</f>
        <v>0</v>
      </c>
      <c r="K102" s="14">
        <f ca="1">K101*(1+Returns!K102)+AG102</f>
        <v>0</v>
      </c>
      <c r="L102" s="14">
        <f ca="1">L101*(1+Returns!L102)+AH102</f>
        <v>20974892.852644332</v>
      </c>
      <c r="M102" s="14">
        <f ca="1">M101*(1+Returns!M102)+AI102</f>
        <v>20977082.653913181</v>
      </c>
      <c r="N102" s="14">
        <f ca="1">N101*(1+Returns!N102)+AJ102-R102-T102</f>
        <v>38445714.124943979</v>
      </c>
      <c r="O102" s="17">
        <f ca="1">(Assumptions!$B$16 / 252)*F101</f>
        <v>3298.858933532063</v>
      </c>
      <c r="P102" s="17">
        <f t="shared" ca="1" si="20"/>
        <v>46198.61863394289</v>
      </c>
      <c r="Q102" s="16">
        <f t="shared" si="21"/>
        <v>0</v>
      </c>
      <c r="R102" s="17">
        <f t="shared" si="22"/>
        <v>0</v>
      </c>
      <c r="S102" s="19">
        <f t="shared" si="23"/>
        <v>0</v>
      </c>
      <c r="T102" s="20">
        <f ca="1">IF(AND(S102=1,F101&gt;D101),[1]Assumptions!$B$19*(F101-D101),0)</f>
        <v>0</v>
      </c>
      <c r="U102" s="21">
        <f ca="1">OFFSET(Assumptions!$B$6,U$1-1,0)*$E102</f>
        <v>8320627.6433373624</v>
      </c>
      <c r="V102" s="21">
        <f ca="1">OFFSET(Assumptions!$B$6,V$1-1,0)*$E102</f>
        <v>10400784.554171704</v>
      </c>
      <c r="W102" s="21">
        <f ca="1">OFFSET(Assumptions!$B$6,W$1-1,0)*$E102</f>
        <v>5200392.2770858519</v>
      </c>
      <c r="X102" s="21">
        <f ca="1">OFFSET(Assumptions!$B$6,X$1-1,0)*$E102</f>
        <v>0</v>
      </c>
      <c r="Y102" s="21">
        <f ca="1">OFFSET(Assumptions!$B$6,Y$1-1,0)*$E102</f>
        <v>0</v>
      </c>
      <c r="Z102" s="21">
        <f ca="1">OFFSET(Assumptions!$B$6,Z$1-1,0)*$E102</f>
        <v>20801569.108343408</v>
      </c>
      <c r="AA102" s="21">
        <f ca="1">OFFSET(Assumptions!$B$6,AA$1-1,0)*$E102</f>
        <v>20801569.108343408</v>
      </c>
      <c r="AB102" s="21">
        <f ca="1">OFFSET(Assumptions!$B$6,AB$1-1,0)*$E102</f>
        <v>38482902.850435294</v>
      </c>
      <c r="AC102" s="24">
        <f t="shared" si="26"/>
        <v>0</v>
      </c>
      <c r="AD102" s="24">
        <f t="shared" si="15"/>
        <v>0</v>
      </c>
      <c r="AE102" s="24">
        <f t="shared" si="15"/>
        <v>0</v>
      </c>
      <c r="AF102" s="24">
        <f t="shared" si="15"/>
        <v>0</v>
      </c>
      <c r="AG102" s="24">
        <f t="shared" si="14"/>
        <v>0</v>
      </c>
      <c r="AH102" s="24">
        <f t="shared" si="14"/>
        <v>0</v>
      </c>
      <c r="AI102" s="24">
        <f t="shared" si="14"/>
        <v>0</v>
      </c>
      <c r="AJ102" s="24">
        <f t="shared" si="24"/>
        <v>0</v>
      </c>
      <c r="AK102" s="26">
        <f t="shared" ca="1" si="25"/>
        <v>4.5797958879623124E-4</v>
      </c>
      <c r="AL102" s="34">
        <f t="shared" ca="1" si="27"/>
        <v>3.9616469230829621E-2</v>
      </c>
    </row>
    <row r="103" spans="1:38" x14ac:dyDescent="0.25">
      <c r="A103" s="4">
        <f t="shared" si="16"/>
        <v>7</v>
      </c>
      <c r="B103" s="4">
        <f t="shared" si="17"/>
        <v>2012</v>
      </c>
      <c r="C103" s="9">
        <v>41110</v>
      </c>
      <c r="D103" s="12">
        <f ca="1">(1+Returns!E103)*D102</f>
        <v>103398111.79360098</v>
      </c>
      <c r="E103" s="12">
        <f t="shared" ca="1" si="18"/>
        <v>104105381.9272785</v>
      </c>
      <c r="F103" s="12">
        <f t="shared" ca="1" si="19"/>
        <v>104055882.93890098</v>
      </c>
      <c r="G103" s="14">
        <f ca="1">G102*(1+Returns!G103)+AC103</f>
        <v>7945354.9664854789</v>
      </c>
      <c r="H103" s="14">
        <f ca="1">H102*(1+Returns!H103)+AD103</f>
        <v>10490954.237253759</v>
      </c>
      <c r="I103" s="14">
        <f ca="1">I102*(1+Returns!I103)+AE103</f>
        <v>5246646.2013608413</v>
      </c>
      <c r="J103" s="14">
        <f ca="1">J102*(1+Returns!J103)+AF103</f>
        <v>0</v>
      </c>
      <c r="K103" s="14">
        <f ca="1">K102*(1+Returns!K103)+AG103</f>
        <v>0</v>
      </c>
      <c r="L103" s="14">
        <f ca="1">L102*(1+Returns!L103)+AH103</f>
        <v>20981439.944612168</v>
      </c>
      <c r="M103" s="14">
        <f ca="1">M102*(1+Returns!M103)+AI103</f>
        <v>20983780.961178318</v>
      </c>
      <c r="N103" s="14">
        <f ca="1">N102*(1+Returns!N103)+AJ103-R103-T103</f>
        <v>38457205.616387941</v>
      </c>
      <c r="O103" s="17">
        <f ca="1">(Assumptions!$B$16 / 252)*F102</f>
        <v>3300.3697435899389</v>
      </c>
      <c r="P103" s="17">
        <f t="shared" ca="1" si="20"/>
        <v>49498.988377532827</v>
      </c>
      <c r="Q103" s="16">
        <f t="shared" si="21"/>
        <v>0</v>
      </c>
      <c r="R103" s="17">
        <f t="shared" si="22"/>
        <v>0</v>
      </c>
      <c r="S103" s="19">
        <f t="shared" si="23"/>
        <v>0</v>
      </c>
      <c r="T103" s="20">
        <f ca="1">IF(AND(S103=1,F102&gt;D102),[1]Assumptions!$B$19*(F102-D102),0)</f>
        <v>0</v>
      </c>
      <c r="U103" s="21">
        <f ca="1">OFFSET(Assumptions!$B$6,U$1-1,0)*$E103</f>
        <v>8328430.5541822808</v>
      </c>
      <c r="V103" s="21">
        <f ca="1">OFFSET(Assumptions!$B$6,V$1-1,0)*$E103</f>
        <v>10410538.192727851</v>
      </c>
      <c r="W103" s="21">
        <f ca="1">OFFSET(Assumptions!$B$6,W$1-1,0)*$E103</f>
        <v>5205269.0963639254</v>
      </c>
      <c r="X103" s="21">
        <f ca="1">OFFSET(Assumptions!$B$6,X$1-1,0)*$E103</f>
        <v>0</v>
      </c>
      <c r="Y103" s="21">
        <f ca="1">OFFSET(Assumptions!$B$6,Y$1-1,0)*$E103</f>
        <v>0</v>
      </c>
      <c r="Z103" s="21">
        <f ca="1">OFFSET(Assumptions!$B$6,Z$1-1,0)*$E103</f>
        <v>20821076.385455702</v>
      </c>
      <c r="AA103" s="21">
        <f ca="1">OFFSET(Assumptions!$B$6,AA$1-1,0)*$E103</f>
        <v>20821076.385455702</v>
      </c>
      <c r="AB103" s="21">
        <f ca="1">OFFSET(Assumptions!$B$6,AB$1-1,0)*$E103</f>
        <v>38518991.313093044</v>
      </c>
      <c r="AC103" s="24">
        <f t="shared" si="26"/>
        <v>0</v>
      </c>
      <c r="AD103" s="24">
        <f t="shared" si="15"/>
        <v>0</v>
      </c>
      <c r="AE103" s="24">
        <f t="shared" si="15"/>
        <v>0</v>
      </c>
      <c r="AF103" s="24">
        <f t="shared" si="15"/>
        <v>0</v>
      </c>
      <c r="AG103" s="24">
        <f t="shared" si="14"/>
        <v>0</v>
      </c>
      <c r="AH103" s="24">
        <f t="shared" si="14"/>
        <v>0</v>
      </c>
      <c r="AI103" s="24">
        <f t="shared" si="14"/>
        <v>0</v>
      </c>
      <c r="AJ103" s="24">
        <f t="shared" si="24"/>
        <v>0</v>
      </c>
      <c r="AK103" s="26">
        <f t="shared" ca="1" si="25"/>
        <v>9.0644981689846915E-4</v>
      </c>
      <c r="AL103" s="34">
        <f t="shared" ca="1" si="27"/>
        <v>4.0558829389008455E-2</v>
      </c>
    </row>
    <row r="104" spans="1:38" x14ac:dyDescent="0.25">
      <c r="A104" s="4">
        <f t="shared" si="16"/>
        <v>7</v>
      </c>
      <c r="B104" s="4">
        <f t="shared" si="17"/>
        <v>2012</v>
      </c>
      <c r="C104" s="9">
        <v>41113</v>
      </c>
      <c r="D104" s="12">
        <f ca="1">(1+Returns!E104)*D103</f>
        <v>103429085.73196986</v>
      </c>
      <c r="E104" s="12">
        <f t="shared" ca="1" si="18"/>
        <v>104091933.02147962</v>
      </c>
      <c r="F104" s="12">
        <f t="shared" ca="1" si="19"/>
        <v>104039130.67173895</v>
      </c>
      <c r="G104" s="14">
        <f ca="1">G103*(1+Returns!G104)+AC104</f>
        <v>7902114.6694597369</v>
      </c>
      <c r="H104" s="14">
        <f ca="1">H103*(1+Returns!H104)+AD104</f>
        <v>10494248.006694023</v>
      </c>
      <c r="I104" s="14">
        <f ca="1">I103*(1+Returns!I104)+AE104</f>
        <v>5248368.7474503107</v>
      </c>
      <c r="J104" s="14">
        <f ca="1">J103*(1+Returns!J104)+AF104</f>
        <v>0</v>
      </c>
      <c r="K104" s="14">
        <f ca="1">K103*(1+Returns!K104)+AG104</f>
        <v>0</v>
      </c>
      <c r="L104" s="14">
        <f ca="1">L103*(1+Returns!L104)+AH104</f>
        <v>20987997.166326694</v>
      </c>
      <c r="M104" s="14">
        <f ca="1">M103*(1+Returns!M104)+AI104</f>
        <v>20990489.672924299</v>
      </c>
      <c r="N104" s="14">
        <f ca="1">N103*(1+Returns!N104)+AJ104-R104-T104</f>
        <v>38468714.758624554</v>
      </c>
      <c r="O104" s="17">
        <f ca="1">(Assumptions!$B$16 / 252)*F103</f>
        <v>3303.3613631397134</v>
      </c>
      <c r="P104" s="17">
        <f t="shared" ca="1" si="20"/>
        <v>52802.349740672544</v>
      </c>
      <c r="Q104" s="16">
        <f t="shared" si="21"/>
        <v>0</v>
      </c>
      <c r="R104" s="17">
        <f t="shared" si="22"/>
        <v>0</v>
      </c>
      <c r="S104" s="19">
        <f t="shared" si="23"/>
        <v>0</v>
      </c>
      <c r="T104" s="20">
        <f ca="1">IF(AND(S104=1,F103&gt;D103),[1]Assumptions!$B$19*(F103-D103),0)</f>
        <v>0</v>
      </c>
      <c r="U104" s="21">
        <f ca="1">OFFSET(Assumptions!$B$6,U$1-1,0)*$E104</f>
        <v>8327354.6417183699</v>
      </c>
      <c r="V104" s="21">
        <f ca="1">OFFSET(Assumptions!$B$6,V$1-1,0)*$E104</f>
        <v>10409193.302147962</v>
      </c>
      <c r="W104" s="21">
        <f ca="1">OFFSET(Assumptions!$B$6,W$1-1,0)*$E104</f>
        <v>5204596.6510739811</v>
      </c>
      <c r="X104" s="21">
        <f ca="1">OFFSET(Assumptions!$B$6,X$1-1,0)*$E104</f>
        <v>0</v>
      </c>
      <c r="Y104" s="21">
        <f ca="1">OFFSET(Assumptions!$B$6,Y$1-1,0)*$E104</f>
        <v>0</v>
      </c>
      <c r="Z104" s="21">
        <f ca="1">OFFSET(Assumptions!$B$6,Z$1-1,0)*$E104</f>
        <v>20818386.604295924</v>
      </c>
      <c r="AA104" s="21">
        <f ca="1">OFFSET(Assumptions!$B$6,AA$1-1,0)*$E104</f>
        <v>20818386.604295924</v>
      </c>
      <c r="AB104" s="21">
        <f ca="1">OFFSET(Assumptions!$B$6,AB$1-1,0)*$E104</f>
        <v>38514015.217947461</v>
      </c>
      <c r="AC104" s="24">
        <f t="shared" si="26"/>
        <v>0</v>
      </c>
      <c r="AD104" s="24">
        <f t="shared" si="15"/>
        <v>0</v>
      </c>
      <c r="AE104" s="24">
        <f t="shared" si="15"/>
        <v>0</v>
      </c>
      <c r="AF104" s="24">
        <f t="shared" si="15"/>
        <v>0</v>
      </c>
      <c r="AG104" s="24">
        <f t="shared" si="14"/>
        <v>0</v>
      </c>
      <c r="AH104" s="24">
        <f t="shared" si="14"/>
        <v>0</v>
      </c>
      <c r="AI104" s="24">
        <f t="shared" si="14"/>
        <v>0</v>
      </c>
      <c r="AJ104" s="24">
        <f t="shared" si="24"/>
        <v>0</v>
      </c>
      <c r="AK104" s="26">
        <f t="shared" ca="1" si="25"/>
        <v>-1.609929846240199E-4</v>
      </c>
      <c r="AL104" s="34">
        <f t="shared" ca="1" si="27"/>
        <v>4.039130671738822E-2</v>
      </c>
    </row>
    <row r="105" spans="1:38" x14ac:dyDescent="0.25">
      <c r="A105" s="4">
        <f t="shared" si="16"/>
        <v>7</v>
      </c>
      <c r="B105" s="4">
        <f t="shared" si="17"/>
        <v>2012</v>
      </c>
      <c r="C105" s="9">
        <v>41114</v>
      </c>
      <c r="D105" s="12">
        <f ca="1">(1+Returns!E105)*D104</f>
        <v>103460068.94889173</v>
      </c>
      <c r="E105" s="12">
        <f t="shared" ca="1" si="18"/>
        <v>104181175.73245235</v>
      </c>
      <c r="F105" s="12">
        <f t="shared" ca="1" si="19"/>
        <v>104125070.55316654</v>
      </c>
      <c r="G105" s="14">
        <f ca="1">G104*(1+Returns!G105)+AC105</f>
        <v>7961556.7510587359</v>
      </c>
      <c r="H105" s="14">
        <f ca="1">H104*(1+Returns!H105)+AD105</f>
        <v>10497542.810255386</v>
      </c>
      <c r="I105" s="14">
        <f ca="1">I104*(1+Returns!I105)+AE105</f>
        <v>5250091.859075347</v>
      </c>
      <c r="J105" s="14">
        <f ca="1">J104*(1+Returns!J105)+AF105</f>
        <v>0</v>
      </c>
      <c r="K105" s="14">
        <f ca="1">K104*(1+Returns!K105)+AG105</f>
        <v>0</v>
      </c>
      <c r="L105" s="14">
        <f ca="1">L104*(1+Returns!L105)+AH105</f>
        <v>20994556.437336061</v>
      </c>
      <c r="M105" s="14">
        <f ca="1">M104*(1+Returns!M105)+AI105</f>
        <v>20997200.529508401</v>
      </c>
      <c r="N105" s="14">
        <f ca="1">N104*(1+Returns!N105)+AJ105-R105-T105</f>
        <v>38480227.34521842</v>
      </c>
      <c r="O105" s="17">
        <f ca="1">(Assumptions!$B$16 / 252)*F104</f>
        <v>3302.8295451345698</v>
      </c>
      <c r="P105" s="17">
        <f t="shared" ca="1" si="20"/>
        <v>56105.179285807113</v>
      </c>
      <c r="Q105" s="16">
        <f t="shared" si="21"/>
        <v>0</v>
      </c>
      <c r="R105" s="17">
        <f t="shared" si="22"/>
        <v>0</v>
      </c>
      <c r="S105" s="19">
        <f t="shared" si="23"/>
        <v>0</v>
      </c>
      <c r="T105" s="20">
        <f ca="1">IF(AND(S105=1,F104&gt;D104),[1]Assumptions!$B$19*(F104-D104),0)</f>
        <v>0</v>
      </c>
      <c r="U105" s="21">
        <f ca="1">OFFSET(Assumptions!$B$6,U$1-1,0)*$E105</f>
        <v>8334494.0585961882</v>
      </c>
      <c r="V105" s="21">
        <f ca="1">OFFSET(Assumptions!$B$6,V$1-1,0)*$E105</f>
        <v>10418117.573245235</v>
      </c>
      <c r="W105" s="21">
        <f ca="1">OFFSET(Assumptions!$B$6,W$1-1,0)*$E105</f>
        <v>5209058.7866226174</v>
      </c>
      <c r="X105" s="21">
        <f ca="1">OFFSET(Assumptions!$B$6,X$1-1,0)*$E105</f>
        <v>0</v>
      </c>
      <c r="Y105" s="21">
        <f ca="1">OFFSET(Assumptions!$B$6,Y$1-1,0)*$E105</f>
        <v>0</v>
      </c>
      <c r="Z105" s="21">
        <f ca="1">OFFSET(Assumptions!$B$6,Z$1-1,0)*$E105</f>
        <v>20836235.14649047</v>
      </c>
      <c r="AA105" s="21">
        <f ca="1">OFFSET(Assumptions!$B$6,AA$1-1,0)*$E105</f>
        <v>20836235.14649047</v>
      </c>
      <c r="AB105" s="21">
        <f ca="1">OFFSET(Assumptions!$B$6,AB$1-1,0)*$E105</f>
        <v>38547035.021007366</v>
      </c>
      <c r="AC105" s="24">
        <f t="shared" si="26"/>
        <v>0</v>
      </c>
      <c r="AD105" s="24">
        <f t="shared" si="15"/>
        <v>0</v>
      </c>
      <c r="AE105" s="24">
        <f t="shared" si="15"/>
        <v>0</v>
      </c>
      <c r="AF105" s="24">
        <f t="shared" si="15"/>
        <v>0</v>
      </c>
      <c r="AG105" s="24">
        <f t="shared" si="14"/>
        <v>0</v>
      </c>
      <c r="AH105" s="24">
        <f t="shared" si="14"/>
        <v>0</v>
      </c>
      <c r="AI105" s="24">
        <f t="shared" si="14"/>
        <v>0</v>
      </c>
      <c r="AJ105" s="24">
        <f t="shared" si="24"/>
        <v>0</v>
      </c>
      <c r="AK105" s="26">
        <f t="shared" ca="1" si="25"/>
        <v>8.2603421301885582E-4</v>
      </c>
      <c r="AL105" s="34">
        <f t="shared" ca="1" si="27"/>
        <v>4.1250705531664211E-2</v>
      </c>
    </row>
    <row r="106" spans="1:38" x14ac:dyDescent="0.25">
      <c r="A106" s="4">
        <f t="shared" si="16"/>
        <v>7</v>
      </c>
      <c r="B106" s="4">
        <f t="shared" si="17"/>
        <v>2012</v>
      </c>
      <c r="C106" s="9">
        <v>41115</v>
      </c>
      <c r="D106" s="12">
        <f ca="1">(1+Returns!E106)*D105</f>
        <v>103490985.92129572</v>
      </c>
      <c r="E106" s="12">
        <f t="shared" ca="1" si="18"/>
        <v>104219612.27485502</v>
      </c>
      <c r="F106" s="12">
        <f t="shared" ca="1" si="19"/>
        <v>104160201.53777388</v>
      </c>
      <c r="G106" s="14">
        <f ca="1">G105*(1+Returns!G106)+AC106</f>
        <v>7970255.9725418184</v>
      </c>
      <c r="H106" s="14">
        <f ca="1">H105*(1+Returns!H106)+AD106</f>
        <v>10500830.630889088</v>
      </c>
      <c r="I106" s="14">
        <f ca="1">I105*(1+Returns!I106)+AE106</f>
        <v>5251811.3508699602</v>
      </c>
      <c r="J106" s="14">
        <f ca="1">J105*(1+Returns!J106)+AF106</f>
        <v>0</v>
      </c>
      <c r="K106" s="14">
        <f ca="1">K105*(1+Returns!K106)+AG106</f>
        <v>0</v>
      </c>
      <c r="L106" s="14">
        <f ca="1">L105*(1+Returns!L106)+AH106</f>
        <v>21001101.794539914</v>
      </c>
      <c r="M106" s="14">
        <f ca="1">M105*(1+Returns!M106)+AI106</f>
        <v>21003897.213319093</v>
      </c>
      <c r="N106" s="14">
        <f ca="1">N105*(1+Returns!N106)+AJ106-R106-T106</f>
        <v>38491715.312695138</v>
      </c>
      <c r="O106" s="17">
        <f ca="1">(Assumptions!$B$16 / 252)*F105</f>
        <v>3305.5577953386201</v>
      </c>
      <c r="P106" s="17">
        <f t="shared" ca="1" si="20"/>
        <v>59410.737081145737</v>
      </c>
      <c r="Q106" s="16">
        <f t="shared" si="21"/>
        <v>0</v>
      </c>
      <c r="R106" s="17">
        <f t="shared" si="22"/>
        <v>0</v>
      </c>
      <c r="S106" s="19">
        <f t="shared" si="23"/>
        <v>0</v>
      </c>
      <c r="T106" s="20">
        <f ca="1">IF(AND(S106=1,F105&gt;D105),[1]Assumptions!$B$19*(F105-D105),0)</f>
        <v>0</v>
      </c>
      <c r="U106" s="21">
        <f ca="1">OFFSET(Assumptions!$B$6,U$1-1,0)*$E106</f>
        <v>8337568.9819884012</v>
      </c>
      <c r="V106" s="21">
        <f ca="1">OFFSET(Assumptions!$B$6,V$1-1,0)*$E106</f>
        <v>10421961.227485502</v>
      </c>
      <c r="W106" s="21">
        <f ca="1">OFFSET(Assumptions!$B$6,W$1-1,0)*$E106</f>
        <v>5210980.6137427511</v>
      </c>
      <c r="X106" s="21">
        <f ca="1">OFFSET(Assumptions!$B$6,X$1-1,0)*$E106</f>
        <v>0</v>
      </c>
      <c r="Y106" s="21">
        <f ca="1">OFFSET(Assumptions!$B$6,Y$1-1,0)*$E106</f>
        <v>0</v>
      </c>
      <c r="Z106" s="21">
        <f ca="1">OFFSET(Assumptions!$B$6,Z$1-1,0)*$E106</f>
        <v>20843922.454971004</v>
      </c>
      <c r="AA106" s="21">
        <f ca="1">OFFSET(Assumptions!$B$6,AA$1-1,0)*$E106</f>
        <v>20843922.454971004</v>
      </c>
      <c r="AB106" s="21">
        <f ca="1">OFFSET(Assumptions!$B$6,AB$1-1,0)*$E106</f>
        <v>38561256.541696355</v>
      </c>
      <c r="AC106" s="24">
        <f t="shared" si="26"/>
        <v>0</v>
      </c>
      <c r="AD106" s="24">
        <f t="shared" si="15"/>
        <v>0</v>
      </c>
      <c r="AE106" s="24">
        <f t="shared" si="15"/>
        <v>0</v>
      </c>
      <c r="AF106" s="24">
        <f t="shared" si="15"/>
        <v>0</v>
      </c>
      <c r="AG106" s="24">
        <f t="shared" si="14"/>
        <v>0</v>
      </c>
      <c r="AH106" s="24">
        <f t="shared" si="14"/>
        <v>0</v>
      </c>
      <c r="AI106" s="24">
        <f t="shared" si="14"/>
        <v>0</v>
      </c>
      <c r="AJ106" s="24">
        <f t="shared" si="24"/>
        <v>0</v>
      </c>
      <c r="AK106" s="26">
        <f t="shared" ca="1" si="25"/>
        <v>3.373921805833735E-4</v>
      </c>
      <c r="AL106" s="34">
        <f t="shared" ca="1" si="27"/>
        <v>4.1602015377737445E-2</v>
      </c>
    </row>
    <row r="107" spans="1:38" x14ac:dyDescent="0.25">
      <c r="A107" s="4">
        <f t="shared" si="16"/>
        <v>7</v>
      </c>
      <c r="B107" s="4">
        <f t="shared" si="17"/>
        <v>2012</v>
      </c>
      <c r="C107" s="9">
        <v>41116</v>
      </c>
      <c r="D107" s="12">
        <f ca="1">(1+Returns!E107)*D106</f>
        <v>103521987.68103831</v>
      </c>
      <c r="E107" s="12">
        <f t="shared" ca="1" si="18"/>
        <v>104206183.27440092</v>
      </c>
      <c r="F107" s="12">
        <f t="shared" ca="1" si="19"/>
        <v>104143465.86425509</v>
      </c>
      <c r="G107" s="14">
        <f ca="1">G106*(1+Returns!G107)+AC107</f>
        <v>7927007.8803137913</v>
      </c>
      <c r="H107" s="14">
        <f ca="1">H106*(1+Returns!H107)+AD107</f>
        <v>10504127.501149621</v>
      </c>
      <c r="I107" s="14">
        <f ca="1">I106*(1+Returns!I107)+AE107</f>
        <v>5253535.592749035</v>
      </c>
      <c r="J107" s="14">
        <f ca="1">J106*(1+Returns!J107)+AF107</f>
        <v>0</v>
      </c>
      <c r="K107" s="14">
        <f ca="1">K106*(1+Returns!K107)+AG107</f>
        <v>0</v>
      </c>
      <c r="L107" s="14">
        <f ca="1">L106*(1+Returns!L107)+AH107</f>
        <v>21007665.161071461</v>
      </c>
      <c r="M107" s="14">
        <f ca="1">M106*(1+Returns!M107)+AI107</f>
        <v>21010612.356419712</v>
      </c>
      <c r="N107" s="14">
        <f ca="1">N106*(1+Returns!N107)+AJ107-R107-T107</f>
        <v>38503234.782697305</v>
      </c>
      <c r="O107" s="17">
        <f ca="1">(Assumptions!$B$16 / 252)*F106</f>
        <v>3306.6730646912342</v>
      </c>
      <c r="P107" s="17">
        <f t="shared" ca="1" si="20"/>
        <v>62717.41014583697</v>
      </c>
      <c r="Q107" s="16">
        <f t="shared" si="21"/>
        <v>0</v>
      </c>
      <c r="R107" s="17">
        <f t="shared" si="22"/>
        <v>0</v>
      </c>
      <c r="S107" s="19">
        <f t="shared" si="23"/>
        <v>0</v>
      </c>
      <c r="T107" s="20">
        <f ca="1">IF(AND(S107=1,F106&gt;D106),[1]Assumptions!$B$19*(F106-D106),0)</f>
        <v>0</v>
      </c>
      <c r="U107" s="21">
        <f ca="1">OFFSET(Assumptions!$B$6,U$1-1,0)*$E107</f>
        <v>8336494.6619520737</v>
      </c>
      <c r="V107" s="21">
        <f ca="1">OFFSET(Assumptions!$B$6,V$1-1,0)*$E107</f>
        <v>10420618.327440092</v>
      </c>
      <c r="W107" s="21">
        <f ca="1">OFFSET(Assumptions!$B$6,W$1-1,0)*$E107</f>
        <v>5210309.1637200462</v>
      </c>
      <c r="X107" s="21">
        <f ca="1">OFFSET(Assumptions!$B$6,X$1-1,0)*$E107</f>
        <v>0</v>
      </c>
      <c r="Y107" s="21">
        <f ca="1">OFFSET(Assumptions!$B$6,Y$1-1,0)*$E107</f>
        <v>0</v>
      </c>
      <c r="Z107" s="21">
        <f ca="1">OFFSET(Assumptions!$B$6,Z$1-1,0)*$E107</f>
        <v>20841236.654880185</v>
      </c>
      <c r="AA107" s="21">
        <f ca="1">OFFSET(Assumptions!$B$6,AA$1-1,0)*$E107</f>
        <v>20841236.654880185</v>
      </c>
      <c r="AB107" s="21">
        <f ca="1">OFFSET(Assumptions!$B$6,AB$1-1,0)*$E107</f>
        <v>38556287.81152834</v>
      </c>
      <c r="AC107" s="24">
        <f t="shared" si="26"/>
        <v>0</v>
      </c>
      <c r="AD107" s="24">
        <f t="shared" si="15"/>
        <v>0</v>
      </c>
      <c r="AE107" s="24">
        <f t="shared" si="15"/>
        <v>0</v>
      </c>
      <c r="AF107" s="24">
        <f t="shared" si="15"/>
        <v>0</v>
      </c>
      <c r="AG107" s="24">
        <f t="shared" si="14"/>
        <v>0</v>
      </c>
      <c r="AH107" s="24">
        <f t="shared" si="14"/>
        <v>0</v>
      </c>
      <c r="AI107" s="24">
        <f t="shared" si="14"/>
        <v>0</v>
      </c>
      <c r="AJ107" s="24">
        <f t="shared" si="24"/>
        <v>0</v>
      </c>
      <c r="AK107" s="26">
        <f t="shared" ca="1" si="25"/>
        <v>-1.6067243795336861E-4</v>
      </c>
      <c r="AL107" s="34">
        <f t="shared" ca="1" si="27"/>
        <v>4.1434658642549582E-2</v>
      </c>
    </row>
    <row r="108" spans="1:38" x14ac:dyDescent="0.25">
      <c r="A108" s="4">
        <f t="shared" si="16"/>
        <v>7</v>
      </c>
      <c r="B108" s="4">
        <f t="shared" si="17"/>
        <v>2012</v>
      </c>
      <c r="C108" s="9">
        <v>41117</v>
      </c>
      <c r="D108" s="12">
        <f ca="1">(1+Returns!E108)*D107</f>
        <v>103552884.85348159</v>
      </c>
      <c r="E108" s="12">
        <f t="shared" ca="1" si="18"/>
        <v>104065776.29258078</v>
      </c>
      <c r="F108" s="12">
        <f t="shared" ca="1" si="19"/>
        <v>103999752.74066147</v>
      </c>
      <c r="G108" s="14">
        <f ca="1">G107*(1+Returns!G108)+AC108</f>
        <v>7756881.9489886248</v>
      </c>
      <c r="H108" s="14">
        <f ca="1">H107*(1+Returns!H108)+AD108</f>
        <v>10507413.317927282</v>
      </c>
      <c r="I108" s="14">
        <f ca="1">I107*(1+Returns!I108)+AE108</f>
        <v>5255254.0895607984</v>
      </c>
      <c r="J108" s="14">
        <f ca="1">J107*(1+Returns!J108)+AF108</f>
        <v>0</v>
      </c>
      <c r="K108" s="14">
        <f ca="1">K107*(1+Returns!K108)+AG108</f>
        <v>0</v>
      </c>
      <c r="L108" s="14">
        <f ca="1">L107*(1+Returns!L108)+AH108</f>
        <v>21014206.508800276</v>
      </c>
      <c r="M108" s="14">
        <f ca="1">M107*(1+Returns!M108)+AI108</f>
        <v>21017305.041419599</v>
      </c>
      <c r="N108" s="14">
        <f ca="1">N107*(1+Returns!N108)+AJ108-R108-T108</f>
        <v>38514715.385884218</v>
      </c>
      <c r="O108" s="17">
        <f ca="1">(Assumptions!$B$16 / 252)*F107</f>
        <v>3306.1417734684151</v>
      </c>
      <c r="P108" s="17">
        <f t="shared" ca="1" si="20"/>
        <v>66023.551919305391</v>
      </c>
      <c r="Q108" s="16">
        <f t="shared" si="21"/>
        <v>0</v>
      </c>
      <c r="R108" s="17">
        <f t="shared" si="22"/>
        <v>0</v>
      </c>
      <c r="S108" s="19">
        <f t="shared" si="23"/>
        <v>0</v>
      </c>
      <c r="T108" s="20">
        <f ca="1">IF(AND(S108=1,F107&gt;D107),[1]Assumptions!$B$19*(F107-D107),0)</f>
        <v>0</v>
      </c>
      <c r="U108" s="21">
        <f ca="1">OFFSET(Assumptions!$B$6,U$1-1,0)*$E108</f>
        <v>8325262.1034064628</v>
      </c>
      <c r="V108" s="21">
        <f ca="1">OFFSET(Assumptions!$B$6,V$1-1,0)*$E108</f>
        <v>10406577.629258079</v>
      </c>
      <c r="W108" s="21">
        <f ca="1">OFFSET(Assumptions!$B$6,W$1-1,0)*$E108</f>
        <v>5203288.8146290397</v>
      </c>
      <c r="X108" s="21">
        <f ca="1">OFFSET(Assumptions!$B$6,X$1-1,0)*$E108</f>
        <v>0</v>
      </c>
      <c r="Y108" s="21">
        <f ca="1">OFFSET(Assumptions!$B$6,Y$1-1,0)*$E108</f>
        <v>0</v>
      </c>
      <c r="Z108" s="21">
        <f ca="1">OFFSET(Assumptions!$B$6,Z$1-1,0)*$E108</f>
        <v>20813155.258516159</v>
      </c>
      <c r="AA108" s="21">
        <f ca="1">OFFSET(Assumptions!$B$6,AA$1-1,0)*$E108</f>
        <v>20813155.258516159</v>
      </c>
      <c r="AB108" s="21">
        <f ca="1">OFFSET(Assumptions!$B$6,AB$1-1,0)*$E108</f>
        <v>38504337.228254892</v>
      </c>
      <c r="AC108" s="24">
        <f t="shared" si="26"/>
        <v>0</v>
      </c>
      <c r="AD108" s="24">
        <f t="shared" si="15"/>
        <v>0</v>
      </c>
      <c r="AE108" s="24">
        <f t="shared" si="15"/>
        <v>0</v>
      </c>
      <c r="AF108" s="24">
        <f t="shared" si="15"/>
        <v>0</v>
      </c>
      <c r="AG108" s="24">
        <f t="shared" si="14"/>
        <v>0</v>
      </c>
      <c r="AH108" s="24">
        <f t="shared" si="14"/>
        <v>0</v>
      </c>
      <c r="AI108" s="24">
        <f t="shared" si="14"/>
        <v>0</v>
      </c>
      <c r="AJ108" s="24">
        <f t="shared" si="24"/>
        <v>0</v>
      </c>
      <c r="AK108" s="26">
        <f t="shared" ca="1" si="25"/>
        <v>-1.3799533403366926E-3</v>
      </c>
      <c r="AL108" s="34">
        <f t="shared" ca="1" si="27"/>
        <v>3.9997527406613331E-2</v>
      </c>
    </row>
    <row r="109" spans="1:38" x14ac:dyDescent="0.25">
      <c r="A109" s="4">
        <f t="shared" si="16"/>
        <v>7</v>
      </c>
      <c r="B109" s="4">
        <f t="shared" si="17"/>
        <v>2012</v>
      </c>
      <c r="C109" s="9">
        <v>41120</v>
      </c>
      <c r="D109" s="12">
        <f ca="1">(1+Returns!E109)*D108</f>
        <v>103583714.61836018</v>
      </c>
      <c r="E109" s="12">
        <f t="shared" ca="1" si="18"/>
        <v>104015323.65747568</v>
      </c>
      <c r="F109" s="12">
        <f t="shared" ca="1" si="19"/>
        <v>103945998.52610429</v>
      </c>
      <c r="G109" s="14">
        <f ca="1">G108*(1+Returns!G109)+AC109</f>
        <v>7676774.7947603175</v>
      </c>
      <c r="H109" s="14">
        <f ca="1">H108*(1+Returns!H109)+AD109</f>
        <v>10510692.027601305</v>
      </c>
      <c r="I109" s="14">
        <f ca="1">I108*(1+Returns!I109)+AE109</f>
        <v>5256968.9013459282</v>
      </c>
      <c r="J109" s="14">
        <f ca="1">J108*(1+Returns!J109)+AF109</f>
        <v>0</v>
      </c>
      <c r="K109" s="14">
        <f ca="1">K108*(1+Returns!K109)+AG109</f>
        <v>0</v>
      </c>
      <c r="L109" s="14">
        <f ca="1">L108*(1+Returns!L109)+AH109</f>
        <v>21020733.695612878</v>
      </c>
      <c r="M109" s="14">
        <f ca="1">M108*(1+Returns!M109)+AI109</f>
        <v>21023983.300325364</v>
      </c>
      <c r="N109" s="14">
        <f ca="1">N108*(1+Returns!N109)+AJ109-R109-T109</f>
        <v>38526170.937829897</v>
      </c>
      <c r="O109" s="17">
        <f ca="1">(Assumptions!$B$16 / 252)*F108</f>
        <v>3301.5794520844911</v>
      </c>
      <c r="P109" s="17">
        <f t="shared" ca="1" si="20"/>
        <v>69325.131371389885</v>
      </c>
      <c r="Q109" s="16">
        <f t="shared" si="21"/>
        <v>0</v>
      </c>
      <c r="R109" s="17">
        <f t="shared" si="22"/>
        <v>0</v>
      </c>
      <c r="S109" s="19">
        <f t="shared" si="23"/>
        <v>0</v>
      </c>
      <c r="T109" s="20">
        <f ca="1">IF(AND(S109=1,F108&gt;D108),[1]Assumptions!$B$19*(F108-D108),0)</f>
        <v>0</v>
      </c>
      <c r="U109" s="21">
        <f ca="1">OFFSET(Assumptions!$B$6,U$1-1,0)*$E109</f>
        <v>8321225.8925980544</v>
      </c>
      <c r="V109" s="21">
        <f ca="1">OFFSET(Assumptions!$B$6,V$1-1,0)*$E109</f>
        <v>10401532.365747569</v>
      </c>
      <c r="W109" s="21">
        <f ca="1">OFFSET(Assumptions!$B$6,W$1-1,0)*$E109</f>
        <v>5200766.1828737846</v>
      </c>
      <c r="X109" s="21">
        <f ca="1">OFFSET(Assumptions!$B$6,X$1-1,0)*$E109</f>
        <v>0</v>
      </c>
      <c r="Y109" s="21">
        <f ca="1">OFFSET(Assumptions!$B$6,Y$1-1,0)*$E109</f>
        <v>0</v>
      </c>
      <c r="Z109" s="21">
        <f ca="1">OFFSET(Assumptions!$B$6,Z$1-1,0)*$E109</f>
        <v>20803064.731495138</v>
      </c>
      <c r="AA109" s="21">
        <f ca="1">OFFSET(Assumptions!$B$6,AA$1-1,0)*$E109</f>
        <v>20803064.731495138</v>
      </c>
      <c r="AB109" s="21">
        <f ca="1">OFFSET(Assumptions!$B$6,AB$1-1,0)*$E109</f>
        <v>38485669.753265999</v>
      </c>
      <c r="AC109" s="24">
        <f t="shared" si="26"/>
        <v>0</v>
      </c>
      <c r="AD109" s="24">
        <f t="shared" si="15"/>
        <v>0</v>
      </c>
      <c r="AE109" s="24">
        <f t="shared" si="15"/>
        <v>0</v>
      </c>
      <c r="AF109" s="24">
        <f t="shared" si="15"/>
        <v>0</v>
      </c>
      <c r="AG109" s="24">
        <f t="shared" si="14"/>
        <v>0</v>
      </c>
      <c r="AH109" s="24">
        <f t="shared" si="14"/>
        <v>0</v>
      </c>
      <c r="AI109" s="24">
        <f t="shared" si="14"/>
        <v>0</v>
      </c>
      <c r="AJ109" s="24">
        <f t="shared" si="24"/>
        <v>0</v>
      </c>
      <c r="AK109" s="26">
        <f t="shared" ca="1" si="25"/>
        <v>-5.1686867651723478E-4</v>
      </c>
      <c r="AL109" s="34">
        <f t="shared" ca="1" si="27"/>
        <v>3.9459985261041552E-2</v>
      </c>
    </row>
    <row r="110" spans="1:38" x14ac:dyDescent="0.25">
      <c r="A110" s="4">
        <f t="shared" si="16"/>
        <v>7</v>
      </c>
      <c r="B110" s="4">
        <f t="shared" si="17"/>
        <v>2012</v>
      </c>
      <c r="C110" s="9">
        <v>41121</v>
      </c>
      <c r="D110" s="12">
        <f ca="1">(1+Returns!E110)*D109</f>
        <v>103614705.82993685</v>
      </c>
      <c r="E110" s="12">
        <f t="shared" ca="1" si="18"/>
        <v>104051798.08965518</v>
      </c>
      <c r="F110" s="12">
        <f t="shared" ca="1" si="19"/>
        <v>103979173.08531471</v>
      </c>
      <c r="G110" s="14">
        <f ca="1">G109*(1+Returns!G110)+AC110</f>
        <v>7683439.2940909145</v>
      </c>
      <c r="H110" s="14">
        <f ca="1">H109*(1+Returns!H110)+AD110</f>
        <v>10513987.925291823</v>
      </c>
      <c r="I110" s="14">
        <f ca="1">I109*(1+Returns!I110)+AE110</f>
        <v>5258692.7123057237</v>
      </c>
      <c r="J110" s="14">
        <f ca="1">J109*(1+Returns!J110)+AF110</f>
        <v>0</v>
      </c>
      <c r="K110" s="14">
        <f ca="1">K109*(1+Returns!K110)+AG110</f>
        <v>0</v>
      </c>
      <c r="L110" s="14">
        <f ca="1">L109*(1+Returns!L110)+AH110</f>
        <v>21027295.096317209</v>
      </c>
      <c r="M110" s="14">
        <f ca="1">M109*(1+Returns!M110)+AI110</f>
        <v>21030696.583693031</v>
      </c>
      <c r="N110" s="14">
        <f ca="1">N109*(1+Returns!N110)+AJ110-R110-T110</f>
        <v>38537686.477956474</v>
      </c>
      <c r="O110" s="17">
        <f ca="1">(Assumptions!$B$16 / 252)*F109</f>
        <v>3299.8729690826758</v>
      </c>
      <c r="P110" s="17">
        <f t="shared" ca="1" si="20"/>
        <v>72625.004340472558</v>
      </c>
      <c r="Q110" s="16">
        <f t="shared" si="21"/>
        <v>0</v>
      </c>
      <c r="R110" s="17">
        <f t="shared" si="22"/>
        <v>0</v>
      </c>
      <c r="S110" s="19">
        <f t="shared" si="23"/>
        <v>0</v>
      </c>
      <c r="T110" s="20">
        <f ca="1">IF(AND(S110=1,F109&gt;D109),[1]Assumptions!$B$19*(F109-D109),0)</f>
        <v>0</v>
      </c>
      <c r="U110" s="21">
        <f ca="1">OFFSET(Assumptions!$B$6,U$1-1,0)*$E110</f>
        <v>8324143.847172414</v>
      </c>
      <c r="V110" s="21">
        <f ca="1">OFFSET(Assumptions!$B$6,V$1-1,0)*$E110</f>
        <v>10405179.808965519</v>
      </c>
      <c r="W110" s="21">
        <f ca="1">OFFSET(Assumptions!$B$6,W$1-1,0)*$E110</f>
        <v>5202589.9044827595</v>
      </c>
      <c r="X110" s="21">
        <f ca="1">OFFSET(Assumptions!$B$6,X$1-1,0)*$E110</f>
        <v>0</v>
      </c>
      <c r="Y110" s="21">
        <f ca="1">OFFSET(Assumptions!$B$6,Y$1-1,0)*$E110</f>
        <v>0</v>
      </c>
      <c r="Z110" s="21">
        <f ca="1">OFFSET(Assumptions!$B$6,Z$1-1,0)*$E110</f>
        <v>20810359.617931038</v>
      </c>
      <c r="AA110" s="21">
        <f ca="1">OFFSET(Assumptions!$B$6,AA$1-1,0)*$E110</f>
        <v>20810359.617931038</v>
      </c>
      <c r="AB110" s="21">
        <f ca="1">OFFSET(Assumptions!$B$6,AB$1-1,0)*$E110</f>
        <v>38499165.293172412</v>
      </c>
      <c r="AC110" s="24">
        <f t="shared" si="26"/>
        <v>0</v>
      </c>
      <c r="AD110" s="24">
        <f t="shared" si="15"/>
        <v>0</v>
      </c>
      <c r="AE110" s="24">
        <f t="shared" si="15"/>
        <v>0</v>
      </c>
      <c r="AF110" s="24">
        <f t="shared" si="15"/>
        <v>0</v>
      </c>
      <c r="AG110" s="24">
        <f t="shared" si="14"/>
        <v>0</v>
      </c>
      <c r="AH110" s="24">
        <f t="shared" si="14"/>
        <v>0</v>
      </c>
      <c r="AI110" s="24">
        <f t="shared" si="14"/>
        <v>0</v>
      </c>
      <c r="AJ110" s="24">
        <f t="shared" si="24"/>
        <v>0</v>
      </c>
      <c r="AK110" s="26">
        <f t="shared" ca="1" si="25"/>
        <v>3.1915186424513742E-4</v>
      </c>
      <c r="AL110" s="34">
        <f t="shared" ca="1" si="27"/>
        <v>3.9791730853145912E-2</v>
      </c>
    </row>
    <row r="111" spans="1:38" x14ac:dyDescent="0.25">
      <c r="A111" s="4">
        <f t="shared" si="16"/>
        <v>8</v>
      </c>
      <c r="B111" s="4">
        <f t="shared" si="17"/>
        <v>2012</v>
      </c>
      <c r="C111" s="9">
        <v>41122</v>
      </c>
      <c r="D111" s="12">
        <f ca="1">(1+Returns!E111)*D110</f>
        <v>103645706.31377411</v>
      </c>
      <c r="E111" s="12">
        <f t="shared" ca="1" si="18"/>
        <v>104032836.69374251</v>
      </c>
      <c r="F111" s="12">
        <f t="shared" ca="1" si="19"/>
        <v>104029535.76761281</v>
      </c>
      <c r="G111" s="14">
        <f ca="1">G110*(1+Returns!G111)+AC111</f>
        <v>8347988.2902409816</v>
      </c>
      <c r="H111" s="14">
        <f ca="1">H110*(1+Returns!H111)+AD111</f>
        <v>10408476.740169488</v>
      </c>
      <c r="I111" s="14">
        <f ca="1">I110*(1+Returns!I111)+AE111</f>
        <v>5204314.2806968456</v>
      </c>
      <c r="J111" s="14">
        <f ca="1">J110*(1+Returns!J111)+AF111</f>
        <v>0</v>
      </c>
      <c r="K111" s="14">
        <f ca="1">K110*(1+Returns!K111)+AG111</f>
        <v>0</v>
      </c>
      <c r="L111" s="14">
        <f ca="1">L110*(1+Returns!L111)+AH111</f>
        <v>20816923.066707514</v>
      </c>
      <c r="M111" s="14">
        <f ca="1">M110*(1+Returns!M111)+AI111</f>
        <v>20817075.044954021</v>
      </c>
      <c r="N111" s="14">
        <f ca="1">N110*(1+Returns!N111)+AJ111-R111-T111</f>
        <v>38438059.270973668</v>
      </c>
      <c r="O111" s="17">
        <f ca="1">(Assumptions!$B$16 / 252)*F110</f>
        <v>3300.9261296925301</v>
      </c>
      <c r="P111" s="17">
        <f t="shared" ca="1" si="20"/>
        <v>3300.9261296925251</v>
      </c>
      <c r="Q111" s="16">
        <f t="shared" si="21"/>
        <v>1</v>
      </c>
      <c r="R111" s="17">
        <f t="shared" ca="1" si="22"/>
        <v>72625.004340472558</v>
      </c>
      <c r="S111" s="19">
        <f t="shared" si="23"/>
        <v>0</v>
      </c>
      <c r="T111" s="20">
        <f ca="1">IF(AND(S111=1,F110&gt;D110),[1]Assumptions!$B$19*(F110-D110),0)</f>
        <v>0</v>
      </c>
      <c r="U111" s="21">
        <f ca="1">OFFSET(Assumptions!$B$6,U$1-1,0)*$E111</f>
        <v>8322626.9354994008</v>
      </c>
      <c r="V111" s="21">
        <f ca="1">OFFSET(Assumptions!$B$6,V$1-1,0)*$E111</f>
        <v>10403283.669374252</v>
      </c>
      <c r="W111" s="21">
        <f ca="1">OFFSET(Assumptions!$B$6,W$1-1,0)*$E111</f>
        <v>5201641.8346871259</v>
      </c>
      <c r="X111" s="21">
        <f ca="1">OFFSET(Assumptions!$B$6,X$1-1,0)*$E111</f>
        <v>0</v>
      </c>
      <c r="Y111" s="21">
        <f ca="1">OFFSET(Assumptions!$B$6,Y$1-1,0)*$E111</f>
        <v>0</v>
      </c>
      <c r="Z111" s="21">
        <f ca="1">OFFSET(Assumptions!$B$6,Z$1-1,0)*$E111</f>
        <v>20806567.338748503</v>
      </c>
      <c r="AA111" s="21">
        <f ca="1">OFFSET(Assumptions!$B$6,AA$1-1,0)*$E111</f>
        <v>20806567.338748503</v>
      </c>
      <c r="AB111" s="21">
        <f ca="1">OFFSET(Assumptions!$B$6,AB$1-1,0)*$E111</f>
        <v>38492149.576684728</v>
      </c>
      <c r="AC111" s="24">
        <f t="shared" ca="1" si="26"/>
        <v>640704.55308149941</v>
      </c>
      <c r="AD111" s="24">
        <f t="shared" ca="1" si="15"/>
        <v>-108808.11632630415</v>
      </c>
      <c r="AE111" s="24">
        <f t="shared" ca="1" si="15"/>
        <v>-56102.807822964154</v>
      </c>
      <c r="AF111" s="24">
        <f t="shared" ca="1" si="15"/>
        <v>0</v>
      </c>
      <c r="AG111" s="24">
        <f t="shared" ca="1" si="14"/>
        <v>0</v>
      </c>
      <c r="AH111" s="24">
        <f t="shared" ca="1" si="14"/>
        <v>-216935.47838617116</v>
      </c>
      <c r="AI111" s="24">
        <f t="shared" ca="1" si="14"/>
        <v>-220336.96576199308</v>
      </c>
      <c r="AJ111" s="24">
        <f t="shared" ca="1" si="24"/>
        <v>-38521.184784066863</v>
      </c>
      <c r="AK111" s="26">
        <f t="shared" ca="1" si="25"/>
        <v>4.8435355661835544E-4</v>
      </c>
      <c r="AL111" s="34">
        <f t="shared" ca="1" si="27"/>
        <v>4.0295357676126908E-2</v>
      </c>
    </row>
    <row r="112" spans="1:38" x14ac:dyDescent="0.25">
      <c r="A112" s="4">
        <f t="shared" si="16"/>
        <v>8</v>
      </c>
      <c r="B112" s="4">
        <f t="shared" si="17"/>
        <v>2012</v>
      </c>
      <c r="C112" s="9">
        <v>41123</v>
      </c>
      <c r="D112" s="12">
        <f ca="1">(1+Returns!E112)*D111</f>
        <v>103676716.07264613</v>
      </c>
      <c r="E112" s="12">
        <f t="shared" ca="1" si="18"/>
        <v>104096787.89684023</v>
      </c>
      <c r="F112" s="12">
        <f t="shared" ca="1" si="19"/>
        <v>104090184.44576554</v>
      </c>
      <c r="G112" s="14">
        <f ca="1">G111*(1+Returns!G112)+AC112</f>
        <v>8382334.9017636441</v>
      </c>
      <c r="H112" s="14">
        <f ca="1">H111*(1+Returns!H112)+AD112</f>
        <v>10411740.585628917</v>
      </c>
      <c r="I112" s="14">
        <f ca="1">I111*(1+Returns!I112)+AE112</f>
        <v>5206020.825697138</v>
      </c>
      <c r="J112" s="14">
        <f ca="1">J111*(1+Returns!J112)+AF112</f>
        <v>0</v>
      </c>
      <c r="K112" s="14">
        <f ca="1">K111*(1+Returns!K112)+AG112</f>
        <v>0</v>
      </c>
      <c r="L112" s="14">
        <f ca="1">L111*(1+Returns!L112)+AH112</f>
        <v>20823420.850069869</v>
      </c>
      <c r="M112" s="14">
        <f ca="1">M111*(1+Returns!M112)+AI112</f>
        <v>20823722.259312332</v>
      </c>
      <c r="N112" s="14">
        <f ca="1">N111*(1+Returns!N112)+AJ112-R112-T112</f>
        <v>38449548.474368334</v>
      </c>
      <c r="O112" s="17">
        <f ca="1">(Assumptions!$B$16 / 252)*F111</f>
        <v>3302.5249450035813</v>
      </c>
      <c r="P112" s="17">
        <f t="shared" ca="1" si="20"/>
        <v>6603.4510746961059</v>
      </c>
      <c r="Q112" s="16">
        <f t="shared" si="21"/>
        <v>0</v>
      </c>
      <c r="R112" s="17">
        <f t="shared" si="22"/>
        <v>0</v>
      </c>
      <c r="S112" s="19">
        <f t="shared" si="23"/>
        <v>0</v>
      </c>
      <c r="T112" s="20">
        <f ca="1">IF(AND(S112=1,F111&gt;D111),[1]Assumptions!$B$19*(F111-D111),0)</f>
        <v>0</v>
      </c>
      <c r="U112" s="21">
        <f ca="1">OFFSET(Assumptions!$B$6,U$1-1,0)*$E112</f>
        <v>8327743.0317472182</v>
      </c>
      <c r="V112" s="21">
        <f ca="1">OFFSET(Assumptions!$B$6,V$1-1,0)*$E112</f>
        <v>10409678.789684024</v>
      </c>
      <c r="W112" s="21">
        <f ca="1">OFFSET(Assumptions!$B$6,W$1-1,0)*$E112</f>
        <v>5204839.3948420119</v>
      </c>
      <c r="X112" s="21">
        <f ca="1">OFFSET(Assumptions!$B$6,X$1-1,0)*$E112</f>
        <v>0</v>
      </c>
      <c r="Y112" s="21">
        <f ca="1">OFFSET(Assumptions!$B$6,Y$1-1,0)*$E112</f>
        <v>0</v>
      </c>
      <c r="Z112" s="21">
        <f ca="1">OFFSET(Assumptions!$B$6,Z$1-1,0)*$E112</f>
        <v>20819357.579368047</v>
      </c>
      <c r="AA112" s="21">
        <f ca="1">OFFSET(Assumptions!$B$6,AA$1-1,0)*$E112</f>
        <v>20819357.579368047</v>
      </c>
      <c r="AB112" s="21">
        <f ca="1">OFFSET(Assumptions!$B$6,AB$1-1,0)*$E112</f>
        <v>38515811.521830887</v>
      </c>
      <c r="AC112" s="24">
        <f t="shared" si="26"/>
        <v>0</v>
      </c>
      <c r="AD112" s="24">
        <f t="shared" si="15"/>
        <v>0</v>
      </c>
      <c r="AE112" s="24">
        <f t="shared" si="15"/>
        <v>0</v>
      </c>
      <c r="AF112" s="24">
        <f t="shared" si="15"/>
        <v>0</v>
      </c>
      <c r="AG112" s="24">
        <f t="shared" si="14"/>
        <v>0</v>
      </c>
      <c r="AH112" s="24">
        <f t="shared" si="14"/>
        <v>0</v>
      </c>
      <c r="AI112" s="24">
        <f t="shared" si="14"/>
        <v>0</v>
      </c>
      <c r="AJ112" s="24">
        <f t="shared" si="24"/>
        <v>0</v>
      </c>
      <c r="AK112" s="26">
        <f t="shared" ca="1" si="25"/>
        <v>5.8299479763324058E-4</v>
      </c>
      <c r="AL112" s="34">
        <f t="shared" ca="1" si="27"/>
        <v>4.0901844457654102E-2</v>
      </c>
    </row>
    <row r="113" spans="1:38" x14ac:dyDescent="0.25">
      <c r="A113" s="4">
        <f t="shared" si="16"/>
        <v>8</v>
      </c>
      <c r="B113" s="4">
        <f t="shared" si="17"/>
        <v>2012</v>
      </c>
      <c r="C113" s="9">
        <v>41124</v>
      </c>
      <c r="D113" s="12">
        <f ca="1">(1+Returns!E113)*D112</f>
        <v>103707697.78571011</v>
      </c>
      <c r="E113" s="12">
        <f t="shared" ca="1" si="18"/>
        <v>104114221.75691772</v>
      </c>
      <c r="F113" s="12">
        <f t="shared" ca="1" si="19"/>
        <v>104104313.85554315</v>
      </c>
      <c r="G113" s="14">
        <f ca="1">G112*(1+Returns!G113)+AC113</f>
        <v>8370190.5888333023</v>
      </c>
      <c r="H113" s="14">
        <f ca="1">H112*(1+Returns!H113)+AD113</f>
        <v>10415001.53308576</v>
      </c>
      <c r="I113" s="14">
        <f ca="1">I112*(1+Returns!I113)+AE113</f>
        <v>5207725.883500441</v>
      </c>
      <c r="J113" s="14">
        <f ca="1">J112*(1+Returns!J113)+AF113</f>
        <v>0</v>
      </c>
      <c r="K113" s="14">
        <f ca="1">K112*(1+Returns!K113)+AG113</f>
        <v>0</v>
      </c>
      <c r="L113" s="14">
        <f ca="1">L112*(1+Returns!L113)+AH113</f>
        <v>20829912.853274446</v>
      </c>
      <c r="M113" s="14">
        <f ca="1">M112*(1+Returns!M113)+AI113</f>
        <v>20830363.615312926</v>
      </c>
      <c r="N113" s="14">
        <f ca="1">N112*(1+Returns!N113)+AJ113-R113-T113</f>
        <v>38461027.282910846</v>
      </c>
      <c r="O113" s="17">
        <f ca="1">(Assumptions!$B$16 / 252)*F112</f>
        <v>3304.4502998655726</v>
      </c>
      <c r="P113" s="17">
        <f t="shared" ca="1" si="20"/>
        <v>9907.9013745616794</v>
      </c>
      <c r="Q113" s="16">
        <f t="shared" si="21"/>
        <v>0</v>
      </c>
      <c r="R113" s="17">
        <f t="shared" si="22"/>
        <v>0</v>
      </c>
      <c r="S113" s="19">
        <f t="shared" si="23"/>
        <v>0</v>
      </c>
      <c r="T113" s="20">
        <f ca="1">IF(AND(S113=1,F112&gt;D112),[1]Assumptions!$B$19*(F112-D112),0)</f>
        <v>0</v>
      </c>
      <c r="U113" s="21">
        <f ca="1">OFFSET(Assumptions!$B$6,U$1-1,0)*$E113</f>
        <v>8329137.7405534172</v>
      </c>
      <c r="V113" s="21">
        <f ca="1">OFFSET(Assumptions!$B$6,V$1-1,0)*$E113</f>
        <v>10411422.175691772</v>
      </c>
      <c r="W113" s="21">
        <f ca="1">OFFSET(Assumptions!$B$6,W$1-1,0)*$E113</f>
        <v>5205711.0878458861</v>
      </c>
      <c r="X113" s="21">
        <f ca="1">OFFSET(Assumptions!$B$6,X$1-1,0)*$E113</f>
        <v>0</v>
      </c>
      <c r="Y113" s="21">
        <f ca="1">OFFSET(Assumptions!$B$6,Y$1-1,0)*$E113</f>
        <v>0</v>
      </c>
      <c r="Z113" s="21">
        <f ca="1">OFFSET(Assumptions!$B$6,Z$1-1,0)*$E113</f>
        <v>20822844.351383545</v>
      </c>
      <c r="AA113" s="21">
        <f ca="1">OFFSET(Assumptions!$B$6,AA$1-1,0)*$E113</f>
        <v>20822844.351383545</v>
      </c>
      <c r="AB113" s="21">
        <f ca="1">OFFSET(Assumptions!$B$6,AB$1-1,0)*$E113</f>
        <v>38522262.050059557</v>
      </c>
      <c r="AC113" s="24">
        <f t="shared" si="26"/>
        <v>0</v>
      </c>
      <c r="AD113" s="24">
        <f t="shared" si="15"/>
        <v>0</v>
      </c>
      <c r="AE113" s="24">
        <f t="shared" si="15"/>
        <v>0</v>
      </c>
      <c r="AF113" s="24">
        <f t="shared" si="15"/>
        <v>0</v>
      </c>
      <c r="AG113" s="24">
        <f t="shared" si="14"/>
        <v>0</v>
      </c>
      <c r="AH113" s="24">
        <f t="shared" si="14"/>
        <v>0</v>
      </c>
      <c r="AI113" s="24">
        <f t="shared" si="14"/>
        <v>0</v>
      </c>
      <c r="AJ113" s="24">
        <f t="shared" si="24"/>
        <v>0</v>
      </c>
      <c r="AK113" s="26">
        <f t="shared" ca="1" si="25"/>
        <v>1.3574199962129718E-4</v>
      </c>
      <c r="AL113" s="34">
        <f t="shared" ca="1" si="27"/>
        <v>4.1043138555430181E-2</v>
      </c>
    </row>
    <row r="114" spans="1:38" x14ac:dyDescent="0.25">
      <c r="A114" s="4">
        <f t="shared" si="16"/>
        <v>8</v>
      </c>
      <c r="B114" s="4">
        <f t="shared" si="17"/>
        <v>2012</v>
      </c>
      <c r="C114" s="9">
        <v>41127</v>
      </c>
      <c r="D114" s="12">
        <f ca="1">(1+Returns!E114)*D113</f>
        <v>103738726.09181061</v>
      </c>
      <c r="E114" s="12">
        <f t="shared" ca="1" si="18"/>
        <v>104098688.0171698</v>
      </c>
      <c r="F114" s="12">
        <f t="shared" ca="1" si="19"/>
        <v>104085475.21694268</v>
      </c>
      <c r="G114" s="14">
        <f ca="1">G113*(1+Returns!G114)+AC114</f>
        <v>8325033.929745757</v>
      </c>
      <c r="H114" s="14">
        <f ca="1">H113*(1+Returns!H114)+AD114</f>
        <v>10418267.424561745</v>
      </c>
      <c r="I114" s="14">
        <f ca="1">I113*(1+Returns!I114)+AE114</f>
        <v>5209433.5471982975</v>
      </c>
      <c r="J114" s="14">
        <f ca="1">J113*(1+Returns!J114)+AF114</f>
        <v>0</v>
      </c>
      <c r="K114" s="14">
        <f ca="1">K113*(1+Returns!K114)+AG114</f>
        <v>0</v>
      </c>
      <c r="L114" s="14">
        <f ca="1">L113*(1+Returns!L114)+AH114</f>
        <v>20836414.691261914</v>
      </c>
      <c r="M114" s="14">
        <f ca="1">M113*(1+Returns!M114)+AI114</f>
        <v>20837015.072917487</v>
      </c>
      <c r="N114" s="14">
        <f ca="1">N113*(1+Returns!N114)+AJ114-R114-T114</f>
        <v>38472523.351484604</v>
      </c>
      <c r="O114" s="17">
        <f ca="1">(Assumptions!$B$16 / 252)*F113</f>
        <v>3304.8988525569252</v>
      </c>
      <c r="P114" s="17">
        <f t="shared" ca="1" si="20"/>
        <v>13212.800227118605</v>
      </c>
      <c r="Q114" s="16">
        <f t="shared" si="21"/>
        <v>0</v>
      </c>
      <c r="R114" s="17">
        <f t="shared" si="22"/>
        <v>0</v>
      </c>
      <c r="S114" s="19">
        <f t="shared" si="23"/>
        <v>0</v>
      </c>
      <c r="T114" s="20">
        <f ca="1">IF(AND(S114=1,F113&gt;D113),[1]Assumptions!$B$19*(F113-D113),0)</f>
        <v>0</v>
      </c>
      <c r="U114" s="21">
        <f ca="1">OFFSET(Assumptions!$B$6,U$1-1,0)*$E114</f>
        <v>8327895.0413735844</v>
      </c>
      <c r="V114" s="21">
        <f ca="1">OFFSET(Assumptions!$B$6,V$1-1,0)*$E114</f>
        <v>10409868.801716981</v>
      </c>
      <c r="W114" s="21">
        <f ca="1">OFFSET(Assumptions!$B$6,W$1-1,0)*$E114</f>
        <v>5204934.4008584907</v>
      </c>
      <c r="X114" s="21">
        <f ca="1">OFFSET(Assumptions!$B$6,X$1-1,0)*$E114</f>
        <v>0</v>
      </c>
      <c r="Y114" s="21">
        <f ca="1">OFFSET(Assumptions!$B$6,Y$1-1,0)*$E114</f>
        <v>0</v>
      </c>
      <c r="Z114" s="21">
        <f ca="1">OFFSET(Assumptions!$B$6,Z$1-1,0)*$E114</f>
        <v>20819737.603433963</v>
      </c>
      <c r="AA114" s="21">
        <f ca="1">OFFSET(Assumptions!$B$6,AA$1-1,0)*$E114</f>
        <v>20819737.603433963</v>
      </c>
      <c r="AB114" s="21">
        <f ca="1">OFFSET(Assumptions!$B$6,AB$1-1,0)*$E114</f>
        <v>38516514.566352829</v>
      </c>
      <c r="AC114" s="24">
        <f t="shared" si="26"/>
        <v>0</v>
      </c>
      <c r="AD114" s="24">
        <f t="shared" si="15"/>
        <v>0</v>
      </c>
      <c r="AE114" s="24">
        <f t="shared" si="15"/>
        <v>0</v>
      </c>
      <c r="AF114" s="24">
        <f t="shared" si="15"/>
        <v>0</v>
      </c>
      <c r="AG114" s="24">
        <f t="shared" si="14"/>
        <v>0</v>
      </c>
      <c r="AH114" s="24">
        <f t="shared" si="14"/>
        <v>0</v>
      </c>
      <c r="AI114" s="24">
        <f t="shared" si="14"/>
        <v>0</v>
      </c>
      <c r="AJ114" s="24">
        <f t="shared" si="24"/>
        <v>0</v>
      </c>
      <c r="AK114" s="26">
        <f t="shared" ca="1" si="25"/>
        <v>-1.8095925041694549E-4</v>
      </c>
      <c r="AL114" s="34">
        <f t="shared" ca="1" si="27"/>
        <v>4.0854752169425579E-2</v>
      </c>
    </row>
    <row r="115" spans="1:38" x14ac:dyDescent="0.25">
      <c r="A115" s="4">
        <f t="shared" si="16"/>
        <v>8</v>
      </c>
      <c r="B115" s="4">
        <f t="shared" si="17"/>
        <v>2012</v>
      </c>
      <c r="C115" s="9">
        <v>41128</v>
      </c>
      <c r="D115" s="12">
        <f ca="1">(1+Returns!E115)*D114</f>
        <v>103769726.33532862</v>
      </c>
      <c r="E115" s="12">
        <f t="shared" ca="1" si="18"/>
        <v>104056696.39456582</v>
      </c>
      <c r="F115" s="12">
        <f t="shared" ca="1" si="19"/>
        <v>104040179.29353817</v>
      </c>
      <c r="G115" s="14">
        <f ca="1">G114*(1+Returns!G115)+AC115</f>
        <v>8253445.822718719</v>
      </c>
      <c r="H115" s="14">
        <f ca="1">H114*(1+Returns!H115)+AD115</f>
        <v>10421530.416218463</v>
      </c>
      <c r="I115" s="14">
        <f ca="1">I114*(1+Returns!I115)+AE115</f>
        <v>5211139.722724257</v>
      </c>
      <c r="J115" s="14">
        <f ca="1">J114*(1+Returns!J115)+AF115</f>
        <v>0</v>
      </c>
      <c r="K115" s="14">
        <f ca="1">K114*(1+Returns!K115)+AG115</f>
        <v>0</v>
      </c>
      <c r="L115" s="14">
        <f ca="1">L114*(1+Returns!L115)+AH115</f>
        <v>20842910.745484777</v>
      </c>
      <c r="M115" s="14">
        <f ca="1">M114*(1+Returns!M115)+AI115</f>
        <v>20843660.668424655</v>
      </c>
      <c r="N115" s="14">
        <f ca="1">N114*(1+Returns!N115)+AJ115-R115-T115</f>
        <v>38484009.018994935</v>
      </c>
      <c r="O115" s="17">
        <f ca="1">(Assumptions!$B$16 / 252)*F114</f>
        <v>3304.3008005378629</v>
      </c>
      <c r="P115" s="17">
        <f t="shared" ca="1" si="20"/>
        <v>16517.101027656467</v>
      </c>
      <c r="Q115" s="16">
        <f t="shared" si="21"/>
        <v>0</v>
      </c>
      <c r="R115" s="17">
        <f t="shared" si="22"/>
        <v>0</v>
      </c>
      <c r="S115" s="19">
        <f t="shared" si="23"/>
        <v>0</v>
      </c>
      <c r="T115" s="20">
        <f ca="1">IF(AND(S115=1,F114&gt;D114),[1]Assumptions!$B$19*(F114-D114),0)</f>
        <v>0</v>
      </c>
      <c r="U115" s="21">
        <f ca="1">OFFSET(Assumptions!$B$6,U$1-1,0)*$E115</f>
        <v>8324535.7115652654</v>
      </c>
      <c r="V115" s="21">
        <f ca="1">OFFSET(Assumptions!$B$6,V$1-1,0)*$E115</f>
        <v>10405669.639456583</v>
      </c>
      <c r="W115" s="21">
        <f ca="1">OFFSET(Assumptions!$B$6,W$1-1,0)*$E115</f>
        <v>5202834.8197282916</v>
      </c>
      <c r="X115" s="21">
        <f ca="1">OFFSET(Assumptions!$B$6,X$1-1,0)*$E115</f>
        <v>0</v>
      </c>
      <c r="Y115" s="21">
        <f ca="1">OFFSET(Assumptions!$B$6,Y$1-1,0)*$E115</f>
        <v>0</v>
      </c>
      <c r="Z115" s="21">
        <f ca="1">OFFSET(Assumptions!$B$6,Z$1-1,0)*$E115</f>
        <v>20811339.278913166</v>
      </c>
      <c r="AA115" s="21">
        <f ca="1">OFFSET(Assumptions!$B$6,AA$1-1,0)*$E115</f>
        <v>20811339.278913166</v>
      </c>
      <c r="AB115" s="21">
        <f ca="1">OFFSET(Assumptions!$B$6,AB$1-1,0)*$E115</f>
        <v>38500977.665989354</v>
      </c>
      <c r="AC115" s="24">
        <f t="shared" si="26"/>
        <v>0</v>
      </c>
      <c r="AD115" s="24">
        <f t="shared" si="15"/>
        <v>0</v>
      </c>
      <c r="AE115" s="24">
        <f t="shared" si="15"/>
        <v>0</v>
      </c>
      <c r="AF115" s="24">
        <f t="shared" si="15"/>
        <v>0</v>
      </c>
      <c r="AG115" s="24">
        <f t="shared" si="14"/>
        <v>0</v>
      </c>
      <c r="AH115" s="24">
        <f t="shared" si="14"/>
        <v>0</v>
      </c>
      <c r="AI115" s="24">
        <f t="shared" si="14"/>
        <v>0</v>
      </c>
      <c r="AJ115" s="24">
        <f t="shared" si="24"/>
        <v>0</v>
      </c>
      <c r="AK115" s="26">
        <f t="shared" ca="1" si="25"/>
        <v>-4.3518006052334357E-4</v>
      </c>
      <c r="AL115" s="34">
        <f t="shared" ca="1" si="27"/>
        <v>4.0401792935380376E-2</v>
      </c>
    </row>
    <row r="116" spans="1:38" x14ac:dyDescent="0.25">
      <c r="A116" s="4">
        <f t="shared" si="16"/>
        <v>8</v>
      </c>
      <c r="B116" s="4">
        <f t="shared" si="17"/>
        <v>2012</v>
      </c>
      <c r="C116" s="9">
        <v>41129</v>
      </c>
      <c r="D116" s="12">
        <f ca="1">(1+Returns!E116)*D115</f>
        <v>103800735.8426494</v>
      </c>
      <c r="E116" s="12">
        <f t="shared" ca="1" si="18"/>
        <v>104123470.77605984</v>
      </c>
      <c r="F116" s="12">
        <f t="shared" ca="1" si="19"/>
        <v>104103650.81219746</v>
      </c>
      <c r="G116" s="14">
        <f ca="1">G115*(1+Returns!G116)+AC116</f>
        <v>8290614.5653343396</v>
      </c>
      <c r="H116" s="14">
        <f ca="1">H115*(1+Returns!H116)+AD116</f>
        <v>10424794.429841131</v>
      </c>
      <c r="I116" s="14">
        <f ca="1">I115*(1+Returns!I116)+AE116</f>
        <v>5212846.4570508804</v>
      </c>
      <c r="J116" s="14">
        <f ca="1">J115*(1+Returns!J116)+AF116</f>
        <v>0</v>
      </c>
      <c r="K116" s="14">
        <f ca="1">K115*(1+Returns!K116)+AG116</f>
        <v>0</v>
      </c>
      <c r="L116" s="14">
        <f ca="1">L115*(1+Returns!L116)+AH116</f>
        <v>20849408.824946679</v>
      </c>
      <c r="M116" s="14">
        <f ca="1">M115*(1+Returns!M116)+AI116</f>
        <v>20850308.383426361</v>
      </c>
      <c r="N116" s="14">
        <f ca="1">N115*(1+Returns!N116)+AJ116-R116-T116</f>
        <v>38495498.115460448</v>
      </c>
      <c r="O116" s="17">
        <f ca="1">(Assumptions!$B$16 / 252)*F115</f>
        <v>3302.8628347154972</v>
      </c>
      <c r="P116" s="17">
        <f t="shared" ca="1" si="20"/>
        <v>19819.963862371966</v>
      </c>
      <c r="Q116" s="16">
        <f t="shared" si="21"/>
        <v>0</v>
      </c>
      <c r="R116" s="17">
        <f t="shared" si="22"/>
        <v>0</v>
      </c>
      <c r="S116" s="19">
        <f t="shared" si="23"/>
        <v>0</v>
      </c>
      <c r="T116" s="20">
        <f ca="1">IF(AND(S116=1,F115&gt;D115),[1]Assumptions!$B$19*(F115-D115),0)</f>
        <v>0</v>
      </c>
      <c r="U116" s="21">
        <f ca="1">OFFSET(Assumptions!$B$6,U$1-1,0)*$E116</f>
        <v>8329877.6620847872</v>
      </c>
      <c r="V116" s="21">
        <f ca="1">OFFSET(Assumptions!$B$6,V$1-1,0)*$E116</f>
        <v>10412347.077605985</v>
      </c>
      <c r="W116" s="21">
        <f ca="1">OFFSET(Assumptions!$B$6,W$1-1,0)*$E116</f>
        <v>5206173.5388029926</v>
      </c>
      <c r="X116" s="21">
        <f ca="1">OFFSET(Assumptions!$B$6,X$1-1,0)*$E116</f>
        <v>0</v>
      </c>
      <c r="Y116" s="21">
        <f ca="1">OFFSET(Assumptions!$B$6,Y$1-1,0)*$E116</f>
        <v>0</v>
      </c>
      <c r="Z116" s="21">
        <f ca="1">OFFSET(Assumptions!$B$6,Z$1-1,0)*$E116</f>
        <v>20824694.15521197</v>
      </c>
      <c r="AA116" s="21">
        <f ca="1">OFFSET(Assumptions!$B$6,AA$1-1,0)*$E116</f>
        <v>20824694.15521197</v>
      </c>
      <c r="AB116" s="21">
        <f ca="1">OFFSET(Assumptions!$B$6,AB$1-1,0)*$E116</f>
        <v>38525684.187142141</v>
      </c>
      <c r="AC116" s="24">
        <f t="shared" si="26"/>
        <v>0</v>
      </c>
      <c r="AD116" s="24">
        <f t="shared" si="15"/>
        <v>0</v>
      </c>
      <c r="AE116" s="24">
        <f t="shared" si="15"/>
        <v>0</v>
      </c>
      <c r="AF116" s="24">
        <f t="shared" si="15"/>
        <v>0</v>
      </c>
      <c r="AG116" s="24">
        <f t="shared" si="14"/>
        <v>0</v>
      </c>
      <c r="AH116" s="24">
        <f t="shared" si="14"/>
        <v>0</v>
      </c>
      <c r="AI116" s="24">
        <f t="shared" si="14"/>
        <v>0</v>
      </c>
      <c r="AJ116" s="24">
        <f t="shared" si="24"/>
        <v>0</v>
      </c>
      <c r="AK116" s="26">
        <f t="shared" ca="1" si="25"/>
        <v>6.100673709934501E-4</v>
      </c>
      <c r="AL116" s="34">
        <f t="shared" ca="1" si="27"/>
        <v>4.1036508121973236E-2</v>
      </c>
    </row>
    <row r="117" spans="1:38" x14ac:dyDescent="0.25">
      <c r="A117" s="4">
        <f t="shared" si="16"/>
        <v>8</v>
      </c>
      <c r="B117" s="4">
        <f t="shared" si="17"/>
        <v>2012</v>
      </c>
      <c r="C117" s="9">
        <v>41130</v>
      </c>
      <c r="D117" s="12">
        <f ca="1">(1+Returns!E117)*D116</f>
        <v>103831754.61654125</v>
      </c>
      <c r="E117" s="12">
        <f t="shared" ca="1" si="18"/>
        <v>104219747.86181611</v>
      </c>
      <c r="F117" s="12">
        <f t="shared" ca="1" si="19"/>
        <v>104196623.02015017</v>
      </c>
      <c r="G117" s="14">
        <f ca="1">G116*(1+Returns!G117)+AC117</f>
        <v>8357276.8549226755</v>
      </c>
      <c r="H117" s="14">
        <f ca="1">H116*(1+Returns!H117)+AD117</f>
        <v>10428059.465749826</v>
      </c>
      <c r="I117" s="14">
        <f ca="1">I116*(1+Returns!I117)+AE117</f>
        <v>5214553.7503611837</v>
      </c>
      <c r="J117" s="14">
        <f ca="1">J116*(1+Returns!J117)+AF117</f>
        <v>0</v>
      </c>
      <c r="K117" s="14">
        <f ca="1">K116*(1+Returns!K117)+AG117</f>
        <v>0</v>
      </c>
      <c r="L117" s="14">
        <f ca="1">L116*(1+Returns!L117)+AH117</f>
        <v>20855908.93027902</v>
      </c>
      <c r="M117" s="14">
        <f ca="1">M116*(1+Returns!M117)+AI117</f>
        <v>20856958.218598582</v>
      </c>
      <c r="N117" s="14">
        <f ca="1">N116*(1+Returns!N117)+AJ117-R117-T117</f>
        <v>38506990.641904823</v>
      </c>
      <c r="O117" s="17">
        <f ca="1">(Assumptions!$B$16 / 252)*F116</f>
        <v>3304.8778035618238</v>
      </c>
      <c r="P117" s="17">
        <f t="shared" ca="1" si="20"/>
        <v>23124.841665933789</v>
      </c>
      <c r="Q117" s="16">
        <f t="shared" si="21"/>
        <v>0</v>
      </c>
      <c r="R117" s="17">
        <f t="shared" si="22"/>
        <v>0</v>
      </c>
      <c r="S117" s="19">
        <f t="shared" si="23"/>
        <v>0</v>
      </c>
      <c r="T117" s="20">
        <f ca="1">IF(AND(S117=1,F116&gt;D116),[1]Assumptions!$B$19*(F116-D116),0)</f>
        <v>0</v>
      </c>
      <c r="U117" s="21">
        <f ca="1">OFFSET(Assumptions!$B$6,U$1-1,0)*$E117</f>
        <v>8337579.8289452884</v>
      </c>
      <c r="V117" s="21">
        <f ca="1">OFFSET(Assumptions!$B$6,V$1-1,0)*$E117</f>
        <v>10421974.786181612</v>
      </c>
      <c r="W117" s="21">
        <f ca="1">OFFSET(Assumptions!$B$6,W$1-1,0)*$E117</f>
        <v>5210987.393090806</v>
      </c>
      <c r="X117" s="21">
        <f ca="1">OFFSET(Assumptions!$B$6,X$1-1,0)*$E117</f>
        <v>0</v>
      </c>
      <c r="Y117" s="21">
        <f ca="1">OFFSET(Assumptions!$B$6,Y$1-1,0)*$E117</f>
        <v>0</v>
      </c>
      <c r="Z117" s="21">
        <f ca="1">OFFSET(Assumptions!$B$6,Z$1-1,0)*$E117</f>
        <v>20843949.572363224</v>
      </c>
      <c r="AA117" s="21">
        <f ca="1">OFFSET(Assumptions!$B$6,AA$1-1,0)*$E117</f>
        <v>20843949.572363224</v>
      </c>
      <c r="AB117" s="21">
        <f ca="1">OFFSET(Assumptions!$B$6,AB$1-1,0)*$E117</f>
        <v>38561306.708871961</v>
      </c>
      <c r="AC117" s="24">
        <f t="shared" si="26"/>
        <v>0</v>
      </c>
      <c r="AD117" s="24">
        <f t="shared" si="15"/>
        <v>0</v>
      </c>
      <c r="AE117" s="24">
        <f t="shared" si="15"/>
        <v>0</v>
      </c>
      <c r="AF117" s="24">
        <f t="shared" si="15"/>
        <v>0</v>
      </c>
      <c r="AG117" s="24">
        <f t="shared" si="14"/>
        <v>0</v>
      </c>
      <c r="AH117" s="24">
        <f t="shared" si="14"/>
        <v>0</v>
      </c>
      <c r="AI117" s="24">
        <f t="shared" si="14"/>
        <v>0</v>
      </c>
      <c r="AJ117" s="24">
        <f t="shared" si="24"/>
        <v>0</v>
      </c>
      <c r="AK117" s="26">
        <f t="shared" ca="1" si="25"/>
        <v>8.9307346310496527E-4</v>
      </c>
      <c r="AL117" s="34">
        <f t="shared" ca="1" si="27"/>
        <v>4.1966230201500476E-2</v>
      </c>
    </row>
    <row r="118" spans="1:38" x14ac:dyDescent="0.25">
      <c r="A118" s="4">
        <f t="shared" si="16"/>
        <v>8</v>
      </c>
      <c r="B118" s="4">
        <f t="shared" si="17"/>
        <v>2012</v>
      </c>
      <c r="C118" s="9">
        <v>41131</v>
      </c>
      <c r="D118" s="12">
        <f ca="1">(1+Returns!E118)*D117</f>
        <v>103862782.65977331</v>
      </c>
      <c r="E118" s="12">
        <f t="shared" ca="1" si="18"/>
        <v>104257199.98304418</v>
      </c>
      <c r="F118" s="12">
        <f t="shared" ca="1" si="19"/>
        <v>104230767.31207602</v>
      </c>
      <c r="G118" s="14">
        <f ca="1">G117*(1+Returns!G118)+AC118</f>
        <v>8365105.0198582355</v>
      </c>
      <c r="H118" s="14">
        <f ca="1">H117*(1+Returns!H118)+AD118</f>
        <v>10431325.524264727</v>
      </c>
      <c r="I118" s="14">
        <f ca="1">I117*(1+Returns!I118)+AE118</f>
        <v>5216261.6028382443</v>
      </c>
      <c r="J118" s="14">
        <f ca="1">J117*(1+Returns!J118)+AF118</f>
        <v>0</v>
      </c>
      <c r="K118" s="14">
        <f ca="1">K117*(1+Returns!K118)+AG118</f>
        <v>0</v>
      </c>
      <c r="L118" s="14">
        <f ca="1">L117*(1+Returns!L118)+AH118</f>
        <v>20862411.062113393</v>
      </c>
      <c r="M118" s="14">
        <f ca="1">M117*(1+Returns!M118)+AI118</f>
        <v>20863610.174617507</v>
      </c>
      <c r="N118" s="14">
        <f ca="1">N117*(1+Returns!N118)+AJ118-R118-T118</f>
        <v>38518486.599352062</v>
      </c>
      <c r="O118" s="17">
        <f ca="1">(Assumptions!$B$16 / 252)*F117</f>
        <v>3307.8293022269895</v>
      </c>
      <c r="P118" s="17">
        <f t="shared" ca="1" si="20"/>
        <v>26432.670968160779</v>
      </c>
      <c r="Q118" s="16">
        <f t="shared" si="21"/>
        <v>0</v>
      </c>
      <c r="R118" s="17">
        <f t="shared" si="22"/>
        <v>0</v>
      </c>
      <c r="S118" s="19">
        <f t="shared" si="23"/>
        <v>0</v>
      </c>
      <c r="T118" s="20">
        <f ca="1">IF(AND(S118=1,F117&gt;D117),[1]Assumptions!$B$19*(F117-D117),0)</f>
        <v>0</v>
      </c>
      <c r="U118" s="21">
        <f ca="1">OFFSET(Assumptions!$B$6,U$1-1,0)*$E118</f>
        <v>8340575.9986435343</v>
      </c>
      <c r="V118" s="21">
        <f ca="1">OFFSET(Assumptions!$B$6,V$1-1,0)*$E118</f>
        <v>10425719.998304419</v>
      </c>
      <c r="W118" s="21">
        <f ca="1">OFFSET(Assumptions!$B$6,W$1-1,0)*$E118</f>
        <v>5212859.9991522096</v>
      </c>
      <c r="X118" s="21">
        <f ca="1">OFFSET(Assumptions!$B$6,X$1-1,0)*$E118</f>
        <v>0</v>
      </c>
      <c r="Y118" s="21">
        <f ca="1">OFFSET(Assumptions!$B$6,Y$1-1,0)*$E118</f>
        <v>0</v>
      </c>
      <c r="Z118" s="21">
        <f ca="1">OFFSET(Assumptions!$B$6,Z$1-1,0)*$E118</f>
        <v>20851439.996608838</v>
      </c>
      <c r="AA118" s="21">
        <f ca="1">OFFSET(Assumptions!$B$6,AA$1-1,0)*$E118</f>
        <v>20851439.996608838</v>
      </c>
      <c r="AB118" s="21">
        <f ca="1">OFFSET(Assumptions!$B$6,AB$1-1,0)*$E118</f>
        <v>38575163.993726343</v>
      </c>
      <c r="AC118" s="24">
        <f t="shared" si="26"/>
        <v>0</v>
      </c>
      <c r="AD118" s="24">
        <f t="shared" si="15"/>
        <v>0</v>
      </c>
      <c r="AE118" s="24">
        <f t="shared" si="15"/>
        <v>0</v>
      </c>
      <c r="AF118" s="24">
        <f t="shared" si="15"/>
        <v>0</v>
      </c>
      <c r="AG118" s="24">
        <f t="shared" si="14"/>
        <v>0</v>
      </c>
      <c r="AH118" s="24">
        <f t="shared" si="14"/>
        <v>0</v>
      </c>
      <c r="AI118" s="24">
        <f t="shared" si="14"/>
        <v>0</v>
      </c>
      <c r="AJ118" s="24">
        <f t="shared" si="24"/>
        <v>0</v>
      </c>
      <c r="AK118" s="26">
        <f t="shared" ca="1" si="25"/>
        <v>3.2769096479490223E-4</v>
      </c>
      <c r="AL118" s="34">
        <f t="shared" ca="1" si="27"/>
        <v>4.2307673120759004E-2</v>
      </c>
    </row>
    <row r="119" spans="1:38" x14ac:dyDescent="0.25">
      <c r="A119" s="4">
        <f t="shared" si="16"/>
        <v>8</v>
      </c>
      <c r="B119" s="4">
        <f t="shared" si="17"/>
        <v>2012</v>
      </c>
      <c r="C119" s="9">
        <v>41134</v>
      </c>
      <c r="D119" s="12">
        <f ca="1">(1+Returns!E119)*D118</f>
        <v>103893819.97511552</v>
      </c>
      <c r="E119" s="12">
        <f t="shared" ca="1" si="18"/>
        <v>104250294.86346461</v>
      </c>
      <c r="F119" s="12">
        <f t="shared" ca="1" si="19"/>
        <v>104220553.27924845</v>
      </c>
      <c r="G119" s="14">
        <f ca="1">G118*(1+Returns!G119)+AC119</f>
        <v>8328566.781025717</v>
      </c>
      <c r="H119" s="14">
        <f ca="1">H118*(1+Returns!H119)+AD119</f>
        <v>10434592.605706114</v>
      </c>
      <c r="I119" s="14">
        <f ca="1">I118*(1+Returns!I119)+AE119</f>
        <v>5217970.0146651976</v>
      </c>
      <c r="J119" s="14">
        <f ca="1">J118*(1+Returns!J119)+AF119</f>
        <v>0</v>
      </c>
      <c r="K119" s="14">
        <f ca="1">K118*(1+Returns!K119)+AG119</f>
        <v>0</v>
      </c>
      <c r="L119" s="14">
        <f ca="1">L118*(1+Returns!L119)+AH119</f>
        <v>20868915.221081588</v>
      </c>
      <c r="M119" s="14">
        <f ca="1">M118*(1+Returns!M119)+AI119</f>
        <v>20870264.25215954</v>
      </c>
      <c r="N119" s="14">
        <f ca="1">N118*(1+Returns!N119)+AJ119-R119-T119</f>
        <v>38529985.988826454</v>
      </c>
      <c r="O119" s="17">
        <f ca="1">(Assumptions!$B$16 / 252)*F118</f>
        <v>3308.9132480024132</v>
      </c>
      <c r="P119" s="17">
        <f t="shared" ca="1" si="20"/>
        <v>29741.584216163192</v>
      </c>
      <c r="Q119" s="16">
        <f t="shared" si="21"/>
        <v>0</v>
      </c>
      <c r="R119" s="17">
        <f t="shared" si="22"/>
        <v>0</v>
      </c>
      <c r="S119" s="19">
        <f t="shared" si="23"/>
        <v>0</v>
      </c>
      <c r="T119" s="20">
        <f ca="1">IF(AND(S119=1,F118&gt;D118),[1]Assumptions!$B$19*(F118-D118),0)</f>
        <v>0</v>
      </c>
      <c r="U119" s="21">
        <f ca="1">OFFSET(Assumptions!$B$6,U$1-1,0)*$E119</f>
        <v>8340023.5890771691</v>
      </c>
      <c r="V119" s="21">
        <f ca="1">OFFSET(Assumptions!$B$6,V$1-1,0)*$E119</f>
        <v>10425029.486346461</v>
      </c>
      <c r="W119" s="21">
        <f ca="1">OFFSET(Assumptions!$B$6,W$1-1,0)*$E119</f>
        <v>5212514.7431732304</v>
      </c>
      <c r="X119" s="21">
        <f ca="1">OFFSET(Assumptions!$B$6,X$1-1,0)*$E119</f>
        <v>0</v>
      </c>
      <c r="Y119" s="21">
        <f ca="1">OFFSET(Assumptions!$B$6,Y$1-1,0)*$E119</f>
        <v>0</v>
      </c>
      <c r="Z119" s="21">
        <f ca="1">OFFSET(Assumptions!$B$6,Z$1-1,0)*$E119</f>
        <v>20850058.972692922</v>
      </c>
      <c r="AA119" s="21">
        <f ca="1">OFFSET(Assumptions!$B$6,AA$1-1,0)*$E119</f>
        <v>20850058.972692922</v>
      </c>
      <c r="AB119" s="21">
        <f ca="1">OFFSET(Assumptions!$B$6,AB$1-1,0)*$E119</f>
        <v>38572609.099481903</v>
      </c>
      <c r="AC119" s="24">
        <f t="shared" si="26"/>
        <v>0</v>
      </c>
      <c r="AD119" s="24">
        <f t="shared" si="15"/>
        <v>0</v>
      </c>
      <c r="AE119" s="24">
        <f t="shared" si="15"/>
        <v>0</v>
      </c>
      <c r="AF119" s="24">
        <f t="shared" si="15"/>
        <v>0</v>
      </c>
      <c r="AG119" s="24">
        <f t="shared" si="14"/>
        <v>0</v>
      </c>
      <c r="AH119" s="24">
        <f t="shared" si="14"/>
        <v>0</v>
      </c>
      <c r="AI119" s="24">
        <f t="shared" si="14"/>
        <v>0</v>
      </c>
      <c r="AJ119" s="24">
        <f t="shared" si="24"/>
        <v>0</v>
      </c>
      <c r="AK119" s="26">
        <f t="shared" ca="1" si="25"/>
        <v>-9.7994412695756594E-5</v>
      </c>
      <c r="AL119" s="34">
        <f t="shared" ca="1" si="27"/>
        <v>4.2205532792483291E-2</v>
      </c>
    </row>
    <row r="120" spans="1:38" x14ac:dyDescent="0.25">
      <c r="A120" s="4">
        <f t="shared" si="16"/>
        <v>8</v>
      </c>
      <c r="B120" s="4">
        <f t="shared" si="17"/>
        <v>2012</v>
      </c>
      <c r="C120" s="9">
        <v>41135</v>
      </c>
      <c r="D120" s="12">
        <f ca="1">(1+Returns!E120)*D119</f>
        <v>103924789.6839119</v>
      </c>
      <c r="E120" s="12">
        <f t="shared" ca="1" si="18"/>
        <v>104337362.71116769</v>
      </c>
      <c r="F120" s="12">
        <f t="shared" ca="1" si="19"/>
        <v>104304312.53795853</v>
      </c>
      <c r="G120" s="14">
        <f ca="1">G119*(1+Returns!G120)+AC120</f>
        <v>8386065.652676844</v>
      </c>
      <c r="H120" s="14">
        <f ca="1">H119*(1+Returns!H120)+AD120</f>
        <v>10437852.631861119</v>
      </c>
      <c r="I120" s="14">
        <f ca="1">I119*(1+Returns!I120)+AE120</f>
        <v>5219674.7690250706</v>
      </c>
      <c r="J120" s="14">
        <f ca="1">J119*(1+Returns!J120)+AF120</f>
        <v>0</v>
      </c>
      <c r="K120" s="14">
        <f ca="1">K119*(1+Returns!K120)+AG120</f>
        <v>0</v>
      </c>
      <c r="L120" s="14">
        <f ca="1">L119*(1+Returns!L120)+AH120</f>
        <v>20875405.322113149</v>
      </c>
      <c r="M120" s="14">
        <f ca="1">M119*(1+Returns!M120)+AI120</f>
        <v>20876904.009871718</v>
      </c>
      <c r="N120" s="14">
        <f ca="1">N119*(1+Returns!N120)+AJ120-R120-T120</f>
        <v>38541460.32561978</v>
      </c>
      <c r="O120" s="17">
        <f ca="1">(Assumptions!$B$16 / 252)*F119</f>
        <v>3308.588992992014</v>
      </c>
      <c r="P120" s="17">
        <f t="shared" ca="1" si="20"/>
        <v>33050.173209155204</v>
      </c>
      <c r="Q120" s="16">
        <f t="shared" si="21"/>
        <v>0</v>
      </c>
      <c r="R120" s="17">
        <f t="shared" si="22"/>
        <v>0</v>
      </c>
      <c r="S120" s="19">
        <f t="shared" si="23"/>
        <v>0</v>
      </c>
      <c r="T120" s="20">
        <f ca="1">IF(AND(S120=1,F119&gt;D119),[1]Assumptions!$B$19*(F119-D119),0)</f>
        <v>0</v>
      </c>
      <c r="U120" s="21">
        <f ca="1">OFFSET(Assumptions!$B$6,U$1-1,0)*$E120</f>
        <v>8346989.0168934157</v>
      </c>
      <c r="V120" s="21">
        <f ca="1">OFFSET(Assumptions!$B$6,V$1-1,0)*$E120</f>
        <v>10433736.271116771</v>
      </c>
      <c r="W120" s="21">
        <f ca="1">OFFSET(Assumptions!$B$6,W$1-1,0)*$E120</f>
        <v>5216868.1355583854</v>
      </c>
      <c r="X120" s="21">
        <f ca="1">OFFSET(Assumptions!$B$6,X$1-1,0)*$E120</f>
        <v>0</v>
      </c>
      <c r="Y120" s="21">
        <f ca="1">OFFSET(Assumptions!$B$6,Y$1-1,0)*$E120</f>
        <v>0</v>
      </c>
      <c r="Z120" s="21">
        <f ca="1">OFFSET(Assumptions!$B$6,Z$1-1,0)*$E120</f>
        <v>20867472.542233542</v>
      </c>
      <c r="AA120" s="21">
        <f ca="1">OFFSET(Assumptions!$B$6,AA$1-1,0)*$E120</f>
        <v>20867472.542233542</v>
      </c>
      <c r="AB120" s="21">
        <f ca="1">OFFSET(Assumptions!$B$6,AB$1-1,0)*$E120</f>
        <v>38604824.203132048</v>
      </c>
      <c r="AC120" s="24">
        <f t="shared" si="26"/>
        <v>0</v>
      </c>
      <c r="AD120" s="24">
        <f t="shared" si="15"/>
        <v>0</v>
      </c>
      <c r="AE120" s="24">
        <f t="shared" si="15"/>
        <v>0</v>
      </c>
      <c r="AF120" s="24">
        <f t="shared" si="15"/>
        <v>0</v>
      </c>
      <c r="AG120" s="24">
        <f t="shared" si="14"/>
        <v>0</v>
      </c>
      <c r="AH120" s="24">
        <f t="shared" si="14"/>
        <v>0</v>
      </c>
      <c r="AI120" s="24">
        <f t="shared" si="14"/>
        <v>0</v>
      </c>
      <c r="AJ120" s="24">
        <f t="shared" si="24"/>
        <v>0</v>
      </c>
      <c r="AK120" s="26">
        <f t="shared" ca="1" si="25"/>
        <v>8.0367313427776033E-4</v>
      </c>
      <c r="AL120" s="34">
        <f t="shared" ca="1" si="27"/>
        <v>4.3043125379584213E-2</v>
      </c>
    </row>
    <row r="121" spans="1:38" x14ac:dyDescent="0.25">
      <c r="A121" s="4">
        <f t="shared" si="16"/>
        <v>8</v>
      </c>
      <c r="B121" s="4">
        <f t="shared" si="17"/>
        <v>2012</v>
      </c>
      <c r="C121" s="9">
        <v>41136</v>
      </c>
      <c r="D121" s="12">
        <f ca="1">(1+Returns!E121)*D120</f>
        <v>103955882.94173743</v>
      </c>
      <c r="E121" s="12">
        <f t="shared" ca="1" si="18"/>
        <v>104360858.53223062</v>
      </c>
      <c r="F121" s="12">
        <f t="shared" ca="1" si="19"/>
        <v>104324497.11100438</v>
      </c>
      <c r="G121" s="14">
        <f ca="1">G120*(1+Returns!G121)+AC121</f>
        <v>8379874.368054131</v>
      </c>
      <c r="H121" s="14">
        <f ca="1">H120*(1+Returns!H121)+AD121</f>
        <v>10441125.688886574</v>
      </c>
      <c r="I121" s="14">
        <f ca="1">I120*(1+Returns!I121)+AE121</f>
        <v>5221386.3508780869</v>
      </c>
      <c r="J121" s="14">
        <f ca="1">J120*(1+Returns!J121)+AF121</f>
        <v>0</v>
      </c>
      <c r="K121" s="14">
        <f ca="1">K120*(1+Returns!K121)+AG121</f>
        <v>0</v>
      </c>
      <c r="L121" s="14">
        <f ca="1">L120*(1+Returns!L121)+AH121</f>
        <v>20881921.360095795</v>
      </c>
      <c r="M121" s="14">
        <f ca="1">M120*(1+Returns!M121)+AI121</f>
        <v>20883570.328544814</v>
      </c>
      <c r="N121" s="14">
        <f ca="1">N120*(1+Returns!N121)+AJ121-R121-T121</f>
        <v>38552980.435771205</v>
      </c>
      <c r="O121" s="17">
        <f ca="1">(Assumptions!$B$16 / 252)*F120</f>
        <v>3311.2480170780486</v>
      </c>
      <c r="P121" s="17">
        <f t="shared" ca="1" si="20"/>
        <v>36361.421226233251</v>
      </c>
      <c r="Q121" s="16">
        <f t="shared" si="21"/>
        <v>0</v>
      </c>
      <c r="R121" s="17">
        <f t="shared" si="22"/>
        <v>0</v>
      </c>
      <c r="S121" s="19">
        <f t="shared" si="23"/>
        <v>0</v>
      </c>
      <c r="T121" s="20">
        <f ca="1">IF(AND(S121=1,F120&gt;D120),[1]Assumptions!$B$19*(F120-D120),0)</f>
        <v>0</v>
      </c>
      <c r="U121" s="21">
        <f ca="1">OFFSET(Assumptions!$B$6,U$1-1,0)*$E121</f>
        <v>8348868.6825784491</v>
      </c>
      <c r="V121" s="21">
        <f ca="1">OFFSET(Assumptions!$B$6,V$1-1,0)*$E121</f>
        <v>10436085.853223063</v>
      </c>
      <c r="W121" s="21">
        <f ca="1">OFFSET(Assumptions!$B$6,W$1-1,0)*$E121</f>
        <v>5218042.9266115315</v>
      </c>
      <c r="X121" s="21">
        <f ca="1">OFFSET(Assumptions!$B$6,X$1-1,0)*$E121</f>
        <v>0</v>
      </c>
      <c r="Y121" s="21">
        <f ca="1">OFFSET(Assumptions!$B$6,Y$1-1,0)*$E121</f>
        <v>0</v>
      </c>
      <c r="Z121" s="21">
        <f ca="1">OFFSET(Assumptions!$B$6,Z$1-1,0)*$E121</f>
        <v>20872171.706446126</v>
      </c>
      <c r="AA121" s="21">
        <f ca="1">OFFSET(Assumptions!$B$6,AA$1-1,0)*$E121</f>
        <v>20872171.706446126</v>
      </c>
      <c r="AB121" s="21">
        <f ca="1">OFFSET(Assumptions!$B$6,AB$1-1,0)*$E121</f>
        <v>38613517.656925328</v>
      </c>
      <c r="AC121" s="24">
        <f t="shared" si="26"/>
        <v>0</v>
      </c>
      <c r="AD121" s="24">
        <f t="shared" si="15"/>
        <v>0</v>
      </c>
      <c r="AE121" s="24">
        <f t="shared" si="15"/>
        <v>0</v>
      </c>
      <c r="AF121" s="24">
        <f t="shared" si="15"/>
        <v>0</v>
      </c>
      <c r="AG121" s="24">
        <f t="shared" si="14"/>
        <v>0</v>
      </c>
      <c r="AH121" s="24">
        <f t="shared" si="14"/>
        <v>0</v>
      </c>
      <c r="AI121" s="24">
        <f t="shared" si="14"/>
        <v>0</v>
      </c>
      <c r="AJ121" s="24">
        <f t="shared" si="24"/>
        <v>0</v>
      </c>
      <c r="AK121" s="26">
        <f t="shared" ca="1" si="25"/>
        <v>1.9351618887775146E-4</v>
      </c>
      <c r="AL121" s="34">
        <f t="shared" ca="1" si="27"/>
        <v>4.3244971110042885E-2</v>
      </c>
    </row>
    <row r="122" spans="1:38" x14ac:dyDescent="0.25">
      <c r="A122" s="4">
        <f t="shared" si="16"/>
        <v>8</v>
      </c>
      <c r="B122" s="4">
        <f t="shared" si="17"/>
        <v>2012</v>
      </c>
      <c r="C122" s="9">
        <v>41137</v>
      </c>
      <c r="D122" s="12">
        <f ca="1">(1+Returns!E122)*D121</f>
        <v>103986985.50235477</v>
      </c>
      <c r="E122" s="12">
        <f t="shared" ca="1" si="18"/>
        <v>104346036.44089624</v>
      </c>
      <c r="F122" s="12">
        <f t="shared" ca="1" si="19"/>
        <v>104306363.13087283</v>
      </c>
      <c r="G122" s="14">
        <f ca="1">G121*(1+Returns!G122)+AC122</f>
        <v>8335355.9774861438</v>
      </c>
      <c r="H122" s="14">
        <f ca="1">H121*(1+Returns!H122)+AD122</f>
        <v>10444399.772263201</v>
      </c>
      <c r="I122" s="14">
        <f ca="1">I121*(1+Returns!I122)+AE122</f>
        <v>5223098.4939753506</v>
      </c>
      <c r="J122" s="14">
        <f ca="1">J121*(1+Returns!J122)+AF122</f>
        <v>0</v>
      </c>
      <c r="K122" s="14">
        <f ca="1">K121*(1+Returns!K122)+AG122</f>
        <v>0</v>
      </c>
      <c r="L122" s="14">
        <f ca="1">L121*(1+Returns!L122)+AH122</f>
        <v>20888439.431991093</v>
      </c>
      <c r="M122" s="14">
        <f ca="1">M121*(1+Returns!M122)+AI122</f>
        <v>20890238.775876675</v>
      </c>
      <c r="N122" s="14">
        <f ca="1">N121*(1+Returns!N122)+AJ122-R122-T122</f>
        <v>38564503.989303775</v>
      </c>
      <c r="O122" s="17">
        <f ca="1">(Assumptions!$B$16 / 252)*F121</f>
        <v>3311.8887971747422</v>
      </c>
      <c r="P122" s="17">
        <f t="shared" ca="1" si="20"/>
        <v>39673.31002340799</v>
      </c>
      <c r="Q122" s="16">
        <f t="shared" si="21"/>
        <v>0</v>
      </c>
      <c r="R122" s="17">
        <f t="shared" si="22"/>
        <v>0</v>
      </c>
      <c r="S122" s="19">
        <f t="shared" si="23"/>
        <v>0</v>
      </c>
      <c r="T122" s="20">
        <f ca="1">IF(AND(S122=1,F121&gt;D121),[1]Assumptions!$B$19*(F121-D121),0)</f>
        <v>0</v>
      </c>
      <c r="U122" s="21">
        <f ca="1">OFFSET(Assumptions!$B$6,U$1-1,0)*$E122</f>
        <v>8347682.9152716994</v>
      </c>
      <c r="V122" s="21">
        <f ca="1">OFFSET(Assumptions!$B$6,V$1-1,0)*$E122</f>
        <v>10434603.644089624</v>
      </c>
      <c r="W122" s="21">
        <f ca="1">OFFSET(Assumptions!$B$6,W$1-1,0)*$E122</f>
        <v>5217301.8220448121</v>
      </c>
      <c r="X122" s="21">
        <f ca="1">OFFSET(Assumptions!$B$6,X$1-1,0)*$E122</f>
        <v>0</v>
      </c>
      <c r="Y122" s="21">
        <f ca="1">OFFSET(Assumptions!$B$6,Y$1-1,0)*$E122</f>
        <v>0</v>
      </c>
      <c r="Z122" s="21">
        <f ca="1">OFFSET(Assumptions!$B$6,Z$1-1,0)*$E122</f>
        <v>20869207.288179249</v>
      </c>
      <c r="AA122" s="21">
        <f ca="1">OFFSET(Assumptions!$B$6,AA$1-1,0)*$E122</f>
        <v>20869207.288179249</v>
      </c>
      <c r="AB122" s="21">
        <f ca="1">OFFSET(Assumptions!$B$6,AB$1-1,0)*$E122</f>
        <v>38608033.48313161</v>
      </c>
      <c r="AC122" s="24">
        <f t="shared" si="26"/>
        <v>0</v>
      </c>
      <c r="AD122" s="24">
        <f t="shared" si="15"/>
        <v>0</v>
      </c>
      <c r="AE122" s="24">
        <f t="shared" si="15"/>
        <v>0</v>
      </c>
      <c r="AF122" s="24">
        <f t="shared" si="15"/>
        <v>0</v>
      </c>
      <c r="AG122" s="24">
        <f t="shared" si="14"/>
        <v>0</v>
      </c>
      <c r="AH122" s="24">
        <f t="shared" si="14"/>
        <v>0</v>
      </c>
      <c r="AI122" s="24">
        <f t="shared" si="14"/>
        <v>0</v>
      </c>
      <c r="AJ122" s="24">
        <f t="shared" si="24"/>
        <v>0</v>
      </c>
      <c r="AK122" s="26">
        <f t="shared" ca="1" si="25"/>
        <v>-1.7382283772005014E-4</v>
      </c>
      <c r="AL122" s="34">
        <f t="shared" ca="1" si="27"/>
        <v>4.3063631308727368E-2</v>
      </c>
    </row>
    <row r="123" spans="1:38" x14ac:dyDescent="0.25">
      <c r="A123" s="4">
        <f t="shared" si="16"/>
        <v>8</v>
      </c>
      <c r="B123" s="4">
        <f t="shared" si="17"/>
        <v>2012</v>
      </c>
      <c r="C123" s="9">
        <v>41138</v>
      </c>
      <c r="D123" s="12">
        <f ca="1">(1+Returns!E123)*D122</f>
        <v>104018059.93323244</v>
      </c>
      <c r="E123" s="12">
        <f t="shared" ca="1" si="18"/>
        <v>104254826.98196991</v>
      </c>
      <c r="F123" s="12">
        <f t="shared" ca="1" si="19"/>
        <v>104211842.35883123</v>
      </c>
      <c r="G123" s="14">
        <f ca="1">G122*(1+Returns!G123)+AC123</f>
        <v>8214476.7197015928</v>
      </c>
      <c r="H123" s="14">
        <f ca="1">H122*(1+Returns!H123)+AD123</f>
        <v>10447670.948546886</v>
      </c>
      <c r="I123" s="14">
        <f ca="1">I122*(1+Returns!I123)+AE123</f>
        <v>5224809.1449970705</v>
      </c>
      <c r="J123" s="14">
        <f ca="1">J122*(1+Returns!J123)+AF123</f>
        <v>0</v>
      </c>
      <c r="K123" s="14">
        <f ca="1">K122*(1+Returns!K123)+AG123</f>
        <v>0</v>
      </c>
      <c r="L123" s="14">
        <f ca="1">L122*(1+Returns!L123)+AH123</f>
        <v>20894951.705680776</v>
      </c>
      <c r="M123" s="14">
        <f ca="1">M122*(1+Returns!M123)+AI123</f>
        <v>20896901.346137665</v>
      </c>
      <c r="N123" s="14">
        <f ca="1">N122*(1+Returns!N123)+AJ123-R123-T123</f>
        <v>38576017.11690592</v>
      </c>
      <c r="O123" s="17">
        <f ca="1">(Assumptions!$B$16 / 252)*F122</f>
        <v>3311.3131152658038</v>
      </c>
      <c r="P123" s="17">
        <f t="shared" ca="1" si="20"/>
        <v>42984.623138673793</v>
      </c>
      <c r="Q123" s="16">
        <f t="shared" si="21"/>
        <v>0</v>
      </c>
      <c r="R123" s="17">
        <f t="shared" si="22"/>
        <v>0</v>
      </c>
      <c r="S123" s="19">
        <f t="shared" si="23"/>
        <v>0</v>
      </c>
      <c r="T123" s="20">
        <f ca="1">IF(AND(S123=1,F122&gt;D122),[1]Assumptions!$B$19*(F122-D122),0)</f>
        <v>0</v>
      </c>
      <c r="U123" s="21">
        <f ca="1">OFFSET(Assumptions!$B$6,U$1-1,0)*$E123</f>
        <v>8340386.1585575929</v>
      </c>
      <c r="V123" s="21">
        <f ca="1">OFFSET(Assumptions!$B$6,V$1-1,0)*$E123</f>
        <v>10425482.698196992</v>
      </c>
      <c r="W123" s="21">
        <f ca="1">OFFSET(Assumptions!$B$6,W$1-1,0)*$E123</f>
        <v>5212741.3490984961</v>
      </c>
      <c r="X123" s="21">
        <f ca="1">OFFSET(Assumptions!$B$6,X$1-1,0)*$E123</f>
        <v>0</v>
      </c>
      <c r="Y123" s="21">
        <f ca="1">OFFSET(Assumptions!$B$6,Y$1-1,0)*$E123</f>
        <v>0</v>
      </c>
      <c r="Z123" s="21">
        <f ca="1">OFFSET(Assumptions!$B$6,Z$1-1,0)*$E123</f>
        <v>20850965.396393985</v>
      </c>
      <c r="AA123" s="21">
        <f ca="1">OFFSET(Assumptions!$B$6,AA$1-1,0)*$E123</f>
        <v>20850965.396393985</v>
      </c>
      <c r="AB123" s="21">
        <f ca="1">OFFSET(Assumptions!$B$6,AB$1-1,0)*$E123</f>
        <v>38574285.983328864</v>
      </c>
      <c r="AC123" s="24">
        <f t="shared" si="26"/>
        <v>0</v>
      </c>
      <c r="AD123" s="24">
        <f t="shared" si="15"/>
        <v>0</v>
      </c>
      <c r="AE123" s="24">
        <f t="shared" si="15"/>
        <v>0</v>
      </c>
      <c r="AF123" s="24">
        <f t="shared" si="15"/>
        <v>0</v>
      </c>
      <c r="AG123" s="24">
        <f t="shared" si="14"/>
        <v>0</v>
      </c>
      <c r="AH123" s="24">
        <f t="shared" si="14"/>
        <v>0</v>
      </c>
      <c r="AI123" s="24">
        <f t="shared" si="14"/>
        <v>0</v>
      </c>
      <c r="AJ123" s="24">
        <f t="shared" si="24"/>
        <v>0</v>
      </c>
      <c r="AK123" s="26">
        <f t="shared" ca="1" si="25"/>
        <v>-9.0618414068377451E-4</v>
      </c>
      <c r="AL123" s="34">
        <f t="shared" ca="1" si="27"/>
        <v>4.2118423588311416E-2</v>
      </c>
    </row>
    <row r="124" spans="1:38" x14ac:dyDescent="0.25">
      <c r="A124" s="4">
        <f t="shared" si="16"/>
        <v>8</v>
      </c>
      <c r="B124" s="4">
        <f t="shared" si="17"/>
        <v>2012</v>
      </c>
      <c r="C124" s="9">
        <v>41141</v>
      </c>
      <c r="D124" s="12">
        <f ca="1">(1+Returns!E124)*D123</f>
        <v>104049219.58326603</v>
      </c>
      <c r="E124" s="12">
        <f t="shared" ca="1" si="18"/>
        <v>104309962.70741792</v>
      </c>
      <c r="F124" s="12">
        <f t="shared" ca="1" si="19"/>
        <v>104263669.77182341</v>
      </c>
      <c r="G124" s="14">
        <f ca="1">G123*(1+Returns!G124)+AC124</f>
        <v>8239861.0617396375</v>
      </c>
      <c r="H124" s="14">
        <f ca="1">H123*(1+Returns!H124)+AD124</f>
        <v>10450951.128644332</v>
      </c>
      <c r="I124" s="14">
        <f ca="1">I123*(1+Returns!I124)+AE124</f>
        <v>5226524.5216806754</v>
      </c>
      <c r="J124" s="14">
        <f ca="1">J123*(1+Returns!J124)+AF124</f>
        <v>0</v>
      </c>
      <c r="K124" s="14">
        <f ca="1">K123*(1+Returns!K124)+AG124</f>
        <v>0</v>
      </c>
      <c r="L124" s="14">
        <f ca="1">L123*(1+Returns!L124)+AH124</f>
        <v>20901481.89766999</v>
      </c>
      <c r="M124" s="14">
        <f ca="1">M123*(1+Returns!M124)+AI124</f>
        <v>20903582.281655189</v>
      </c>
      <c r="N124" s="14">
        <f ca="1">N123*(1+Returns!N124)+AJ124-R124-T124</f>
        <v>38587561.816028088</v>
      </c>
      <c r="O124" s="17">
        <f ca="1">(Assumptions!$B$16 / 252)*F123</f>
        <v>3308.3124558359118</v>
      </c>
      <c r="P124" s="17">
        <f t="shared" ca="1" si="20"/>
        <v>46292.935594509705</v>
      </c>
      <c r="Q124" s="16">
        <f t="shared" si="21"/>
        <v>0</v>
      </c>
      <c r="R124" s="17">
        <f t="shared" si="22"/>
        <v>0</v>
      </c>
      <c r="S124" s="19">
        <f t="shared" si="23"/>
        <v>0</v>
      </c>
      <c r="T124" s="20">
        <f ca="1">IF(AND(S124=1,F123&gt;D123),[1]Assumptions!$B$19*(F123-D123),0)</f>
        <v>0</v>
      </c>
      <c r="U124" s="21">
        <f ca="1">OFFSET(Assumptions!$B$6,U$1-1,0)*$E124</f>
        <v>8344797.0165934339</v>
      </c>
      <c r="V124" s="21">
        <f ca="1">OFFSET(Assumptions!$B$6,V$1-1,0)*$E124</f>
        <v>10430996.270741792</v>
      </c>
      <c r="W124" s="21">
        <f ca="1">OFFSET(Assumptions!$B$6,W$1-1,0)*$E124</f>
        <v>5215498.1353708962</v>
      </c>
      <c r="X124" s="21">
        <f ca="1">OFFSET(Assumptions!$B$6,X$1-1,0)*$E124</f>
        <v>0</v>
      </c>
      <c r="Y124" s="21">
        <f ca="1">OFFSET(Assumptions!$B$6,Y$1-1,0)*$E124</f>
        <v>0</v>
      </c>
      <c r="Z124" s="21">
        <f ca="1">OFFSET(Assumptions!$B$6,Z$1-1,0)*$E124</f>
        <v>20861992.541483585</v>
      </c>
      <c r="AA124" s="21">
        <f ca="1">OFFSET(Assumptions!$B$6,AA$1-1,0)*$E124</f>
        <v>20861992.541483585</v>
      </c>
      <c r="AB124" s="21">
        <f ca="1">OFFSET(Assumptions!$B$6,AB$1-1,0)*$E124</f>
        <v>38594686.201744631</v>
      </c>
      <c r="AC124" s="24">
        <f t="shared" si="26"/>
        <v>0</v>
      </c>
      <c r="AD124" s="24">
        <f t="shared" si="15"/>
        <v>0</v>
      </c>
      <c r="AE124" s="24">
        <f t="shared" si="15"/>
        <v>0</v>
      </c>
      <c r="AF124" s="24">
        <f t="shared" si="15"/>
        <v>0</v>
      </c>
      <c r="AG124" s="24">
        <f t="shared" si="14"/>
        <v>0</v>
      </c>
      <c r="AH124" s="24">
        <f t="shared" si="14"/>
        <v>0</v>
      </c>
      <c r="AI124" s="24">
        <f t="shared" si="14"/>
        <v>0</v>
      </c>
      <c r="AJ124" s="24">
        <f t="shared" si="24"/>
        <v>0</v>
      </c>
      <c r="AK124" s="26">
        <f t="shared" ca="1" si="25"/>
        <v>4.9732748043851416E-4</v>
      </c>
      <c r="AL124" s="34">
        <f t="shared" ca="1" si="27"/>
        <v>4.2636697718233085E-2</v>
      </c>
    </row>
    <row r="125" spans="1:38" x14ac:dyDescent="0.25">
      <c r="A125" s="4">
        <f t="shared" si="16"/>
        <v>8</v>
      </c>
      <c r="B125" s="4">
        <f t="shared" si="17"/>
        <v>2012</v>
      </c>
      <c r="C125" s="9">
        <v>41142</v>
      </c>
      <c r="D125" s="12">
        <f ca="1">(1+Returns!E125)*D124</f>
        <v>104080427.06569564</v>
      </c>
      <c r="E125" s="12">
        <f t="shared" ca="1" si="18"/>
        <v>104274902.21006778</v>
      </c>
      <c r="F125" s="12">
        <f t="shared" ca="1" si="19"/>
        <v>104225299.31670274</v>
      </c>
      <c r="G125" s="14">
        <f ca="1">G124*(1+Returns!G125)+AC125</f>
        <v>8175003.2452908112</v>
      </c>
      <c r="H125" s="14">
        <f ca="1">H124*(1+Returns!H125)+AD125</f>
        <v>10454236.384135123</v>
      </c>
      <c r="I125" s="14">
        <f ca="1">I124*(1+Returns!I125)+AE125</f>
        <v>5228242.5734401615</v>
      </c>
      <c r="J125" s="14">
        <f ca="1">J124*(1+Returns!J125)+AF125</f>
        <v>0</v>
      </c>
      <c r="K125" s="14">
        <f ca="1">K124*(1+Returns!K125)+AG125</f>
        <v>0</v>
      </c>
      <c r="L125" s="14">
        <f ca="1">L124*(1+Returns!L125)+AH125</f>
        <v>20908022.185800914</v>
      </c>
      <c r="M125" s="14">
        <f ca="1">M124*(1+Returns!M125)+AI125</f>
        <v>20910273.587098137</v>
      </c>
      <c r="N125" s="14">
        <f ca="1">N124*(1+Returns!N125)+AJ125-R125-T125</f>
        <v>38599124.23430264</v>
      </c>
      <c r="O125" s="17">
        <f ca="1">(Assumptions!$B$16 / 252)*F124</f>
        <v>3309.9577705340762</v>
      </c>
      <c r="P125" s="17">
        <f t="shared" ca="1" si="20"/>
        <v>49602.893365043783</v>
      </c>
      <c r="Q125" s="16">
        <f t="shared" si="21"/>
        <v>0</v>
      </c>
      <c r="R125" s="17">
        <f t="shared" si="22"/>
        <v>0</v>
      </c>
      <c r="S125" s="19">
        <f t="shared" si="23"/>
        <v>0</v>
      </c>
      <c r="T125" s="20">
        <f ca="1">IF(AND(S125=1,F124&gt;D124),[1]Assumptions!$B$19*(F124-D124),0)</f>
        <v>0</v>
      </c>
      <c r="U125" s="21">
        <f ca="1">OFFSET(Assumptions!$B$6,U$1-1,0)*$E125</f>
        <v>8341992.1768054226</v>
      </c>
      <c r="V125" s="21">
        <f ca="1">OFFSET(Assumptions!$B$6,V$1-1,0)*$E125</f>
        <v>10427490.221006779</v>
      </c>
      <c r="W125" s="21">
        <f ca="1">OFFSET(Assumptions!$B$6,W$1-1,0)*$E125</f>
        <v>5213745.1105033895</v>
      </c>
      <c r="X125" s="21">
        <f ca="1">OFFSET(Assumptions!$B$6,X$1-1,0)*$E125</f>
        <v>0</v>
      </c>
      <c r="Y125" s="21">
        <f ca="1">OFFSET(Assumptions!$B$6,Y$1-1,0)*$E125</f>
        <v>0</v>
      </c>
      <c r="Z125" s="21">
        <f ca="1">OFFSET(Assumptions!$B$6,Z$1-1,0)*$E125</f>
        <v>20854980.442013558</v>
      </c>
      <c r="AA125" s="21">
        <f ca="1">OFFSET(Assumptions!$B$6,AA$1-1,0)*$E125</f>
        <v>20854980.442013558</v>
      </c>
      <c r="AB125" s="21">
        <f ca="1">OFFSET(Assumptions!$B$6,AB$1-1,0)*$E125</f>
        <v>38581713.817725077</v>
      </c>
      <c r="AC125" s="24">
        <f t="shared" si="26"/>
        <v>0</v>
      </c>
      <c r="AD125" s="24">
        <f t="shared" si="15"/>
        <v>0</v>
      </c>
      <c r="AE125" s="24">
        <f t="shared" si="15"/>
        <v>0</v>
      </c>
      <c r="AF125" s="24">
        <f t="shared" si="15"/>
        <v>0</v>
      </c>
      <c r="AG125" s="24">
        <f t="shared" si="14"/>
        <v>0</v>
      </c>
      <c r="AH125" s="24">
        <f t="shared" si="14"/>
        <v>0</v>
      </c>
      <c r="AI125" s="24">
        <f t="shared" si="14"/>
        <v>0</v>
      </c>
      <c r="AJ125" s="24">
        <f t="shared" si="24"/>
        <v>0</v>
      </c>
      <c r="AK125" s="26">
        <f t="shared" ca="1" si="25"/>
        <v>-3.6801366386429724E-4</v>
      </c>
      <c r="AL125" s="34">
        <f t="shared" ca="1" si="27"/>
        <v>4.2252993167026354E-2</v>
      </c>
    </row>
    <row r="126" spans="1:38" x14ac:dyDescent="0.25">
      <c r="A126" s="4">
        <f t="shared" si="16"/>
        <v>8</v>
      </c>
      <c r="B126" s="4">
        <f t="shared" si="17"/>
        <v>2012</v>
      </c>
      <c r="C126" s="9">
        <v>41143</v>
      </c>
      <c r="D126" s="12">
        <f ca="1">(1+Returns!E126)*D125</f>
        <v>104111529.41971569</v>
      </c>
      <c r="E126" s="12">
        <f t="shared" ca="1" si="18"/>
        <v>104309214.62644833</v>
      </c>
      <c r="F126" s="12">
        <f t="shared" ca="1" si="19"/>
        <v>104256302.99342245</v>
      </c>
      <c r="G126" s="14">
        <f ca="1">G125*(1+Returns!G126)+AC126</f>
        <v>8179618.2666700631</v>
      </c>
      <c r="H126" s="14">
        <f ca="1">H125*(1+Returns!H126)+AD126</f>
        <v>10457510.64123649</v>
      </c>
      <c r="I126" s="14">
        <f ca="1">I125*(1+Returns!I126)+AE126</f>
        <v>5229954.909232866</v>
      </c>
      <c r="J126" s="14">
        <f ca="1">J125*(1+Returns!J126)+AF126</f>
        <v>0</v>
      </c>
      <c r="K126" s="14">
        <f ca="1">K125*(1+Returns!K126)+AG126</f>
        <v>0</v>
      </c>
      <c r="L126" s="14">
        <f ca="1">L125*(1+Returns!L126)+AH126</f>
        <v>20914540.564697873</v>
      </c>
      <c r="M126" s="14">
        <f ca="1">M125*(1+Returns!M126)+AI126</f>
        <v>20916942.547105975</v>
      </c>
      <c r="N126" s="14">
        <f ca="1">N125*(1+Returns!N126)+AJ126-R126-T126</f>
        <v>38610647.697505064</v>
      </c>
      <c r="O126" s="17">
        <f ca="1">(Assumptions!$B$16 / 252)*F125</f>
        <v>3308.7396608477056</v>
      </c>
      <c r="P126" s="17">
        <f t="shared" ca="1" si="20"/>
        <v>52911.63302589149</v>
      </c>
      <c r="Q126" s="16">
        <f t="shared" si="21"/>
        <v>0</v>
      </c>
      <c r="R126" s="17">
        <f t="shared" si="22"/>
        <v>0</v>
      </c>
      <c r="S126" s="19">
        <f t="shared" si="23"/>
        <v>0</v>
      </c>
      <c r="T126" s="20">
        <f ca="1">IF(AND(S126=1,F125&gt;D125),[1]Assumptions!$B$19*(F125-D125),0)</f>
        <v>0</v>
      </c>
      <c r="U126" s="21">
        <f ca="1">OFFSET(Assumptions!$B$6,U$1-1,0)*$E126</f>
        <v>8344737.1701158667</v>
      </c>
      <c r="V126" s="21">
        <f ca="1">OFFSET(Assumptions!$B$6,V$1-1,0)*$E126</f>
        <v>10430921.462644834</v>
      </c>
      <c r="W126" s="21">
        <f ca="1">OFFSET(Assumptions!$B$6,W$1-1,0)*$E126</f>
        <v>5215460.731322417</v>
      </c>
      <c r="X126" s="21">
        <f ca="1">OFFSET(Assumptions!$B$6,X$1-1,0)*$E126</f>
        <v>0</v>
      </c>
      <c r="Y126" s="21">
        <f ca="1">OFFSET(Assumptions!$B$6,Y$1-1,0)*$E126</f>
        <v>0</v>
      </c>
      <c r="Z126" s="21">
        <f ca="1">OFFSET(Assumptions!$B$6,Z$1-1,0)*$E126</f>
        <v>20861842.925289668</v>
      </c>
      <c r="AA126" s="21">
        <f ca="1">OFFSET(Assumptions!$B$6,AA$1-1,0)*$E126</f>
        <v>20861842.925289668</v>
      </c>
      <c r="AB126" s="21">
        <f ca="1">OFFSET(Assumptions!$B$6,AB$1-1,0)*$E126</f>
        <v>38594409.411785886</v>
      </c>
      <c r="AC126" s="24">
        <f t="shared" si="26"/>
        <v>0</v>
      </c>
      <c r="AD126" s="24">
        <f t="shared" si="15"/>
        <v>0</v>
      </c>
      <c r="AE126" s="24">
        <f t="shared" si="15"/>
        <v>0</v>
      </c>
      <c r="AF126" s="24">
        <f t="shared" si="15"/>
        <v>0</v>
      </c>
      <c r="AG126" s="24">
        <f t="shared" si="14"/>
        <v>0</v>
      </c>
      <c r="AH126" s="24">
        <f t="shared" si="14"/>
        <v>0</v>
      </c>
      <c r="AI126" s="24">
        <f t="shared" si="14"/>
        <v>0</v>
      </c>
      <c r="AJ126" s="24">
        <f t="shared" si="24"/>
        <v>0</v>
      </c>
      <c r="AK126" s="26">
        <f t="shared" ca="1" si="25"/>
        <v>2.9746785975159895E-4</v>
      </c>
      <c r="AL126" s="34">
        <f t="shared" ca="1" si="27"/>
        <v>4.2563029934223451E-2</v>
      </c>
    </row>
    <row r="127" spans="1:38" x14ac:dyDescent="0.25">
      <c r="A127" s="4">
        <f t="shared" si="16"/>
        <v>8</v>
      </c>
      <c r="B127" s="4">
        <f t="shared" si="17"/>
        <v>2012</v>
      </c>
      <c r="C127" s="9">
        <v>41144</v>
      </c>
      <c r="D127" s="12">
        <f ca="1">(1+Returns!E127)*D126</f>
        <v>104142602.54678629</v>
      </c>
      <c r="E127" s="12">
        <f t="shared" ca="1" si="18"/>
        <v>104142272.43013208</v>
      </c>
      <c r="F127" s="12">
        <f t="shared" ca="1" si="19"/>
        <v>104086051.07320163</v>
      </c>
      <c r="G127" s="14">
        <f ca="1">G126*(1+Returns!G127)+AC127</f>
        <v>7983006.223600368</v>
      </c>
      <c r="H127" s="14">
        <f ca="1">H126*(1+Returns!H127)+AD127</f>
        <v>10460781.875702539</v>
      </c>
      <c r="I127" s="14">
        <f ca="1">I126*(1+Returns!I127)+AE127</f>
        <v>5231665.6925098635</v>
      </c>
      <c r="J127" s="14">
        <f ca="1">J126*(1+Returns!J127)+AF127</f>
        <v>0</v>
      </c>
      <c r="K127" s="14">
        <f ca="1">K126*(1+Returns!K127)+AG127</f>
        <v>0</v>
      </c>
      <c r="L127" s="14">
        <f ca="1">L126*(1+Returns!L127)+AH127</f>
        <v>20921052.915374313</v>
      </c>
      <c r="M127" s="14">
        <f ca="1">M126*(1+Returns!M127)+AI127</f>
        <v>20923605.394682892</v>
      </c>
      <c r="N127" s="14">
        <f ca="1">N126*(1+Returns!N127)+AJ127-R127-T127</f>
        <v>38622160.328262098</v>
      </c>
      <c r="O127" s="17">
        <f ca="1">(Assumptions!$B$16 / 252)*F126</f>
        <v>3309.7239045530937</v>
      </c>
      <c r="P127" s="17">
        <f t="shared" ca="1" si="20"/>
        <v>56221.356930444585</v>
      </c>
      <c r="Q127" s="16">
        <f t="shared" si="21"/>
        <v>0</v>
      </c>
      <c r="R127" s="17">
        <f t="shared" si="22"/>
        <v>0</v>
      </c>
      <c r="S127" s="19">
        <f t="shared" si="23"/>
        <v>0</v>
      </c>
      <c r="T127" s="20">
        <f ca="1">IF(AND(S127=1,F126&gt;D126),[1]Assumptions!$B$19*(F126-D126),0)</f>
        <v>0</v>
      </c>
      <c r="U127" s="21">
        <f ca="1">OFFSET(Assumptions!$B$6,U$1-1,0)*$E127</f>
        <v>8331381.7944105659</v>
      </c>
      <c r="V127" s="21">
        <f ca="1">OFFSET(Assumptions!$B$6,V$1-1,0)*$E127</f>
        <v>10414227.243013209</v>
      </c>
      <c r="W127" s="21">
        <f ca="1">OFFSET(Assumptions!$B$6,W$1-1,0)*$E127</f>
        <v>5207113.6215066044</v>
      </c>
      <c r="X127" s="21">
        <f ca="1">OFFSET(Assumptions!$B$6,X$1-1,0)*$E127</f>
        <v>0</v>
      </c>
      <c r="Y127" s="21">
        <f ca="1">OFFSET(Assumptions!$B$6,Y$1-1,0)*$E127</f>
        <v>0</v>
      </c>
      <c r="Z127" s="21">
        <f ca="1">OFFSET(Assumptions!$B$6,Z$1-1,0)*$E127</f>
        <v>20828454.486026417</v>
      </c>
      <c r="AA127" s="21">
        <f ca="1">OFFSET(Assumptions!$B$6,AA$1-1,0)*$E127</f>
        <v>20828454.486026417</v>
      </c>
      <c r="AB127" s="21">
        <f ca="1">OFFSET(Assumptions!$B$6,AB$1-1,0)*$E127</f>
        <v>38532640.799148865</v>
      </c>
      <c r="AC127" s="24">
        <f t="shared" si="26"/>
        <v>0</v>
      </c>
      <c r="AD127" s="24">
        <f t="shared" si="15"/>
        <v>0</v>
      </c>
      <c r="AE127" s="24">
        <f t="shared" si="15"/>
        <v>0</v>
      </c>
      <c r="AF127" s="24">
        <f t="shared" si="15"/>
        <v>0</v>
      </c>
      <c r="AG127" s="24">
        <f t="shared" si="15"/>
        <v>0</v>
      </c>
      <c r="AH127" s="24">
        <f t="shared" si="15"/>
        <v>0</v>
      </c>
      <c r="AI127" s="24">
        <f t="shared" si="15"/>
        <v>0</v>
      </c>
      <c r="AJ127" s="24">
        <f t="shared" si="24"/>
        <v>0</v>
      </c>
      <c r="AK127" s="26">
        <f t="shared" ca="1" si="25"/>
        <v>-1.6330132119836138E-3</v>
      </c>
      <c r="AL127" s="34">
        <f t="shared" ca="1" si="27"/>
        <v>4.0860510732015243E-2</v>
      </c>
    </row>
    <row r="128" spans="1:38" x14ac:dyDescent="0.25">
      <c r="A128" s="4">
        <f t="shared" si="16"/>
        <v>8</v>
      </c>
      <c r="B128" s="4">
        <f t="shared" si="17"/>
        <v>2012</v>
      </c>
      <c r="C128" s="9">
        <v>41145</v>
      </c>
      <c r="D128" s="12">
        <f ca="1">(1+Returns!E128)*D127</f>
        <v>104173684.94794241</v>
      </c>
      <c r="E128" s="12">
        <f t="shared" ca="1" si="18"/>
        <v>104159972.58333626</v>
      </c>
      <c r="F128" s="12">
        <f t="shared" ca="1" si="19"/>
        <v>104100446.90732414</v>
      </c>
      <c r="G128" s="14">
        <f ca="1">G127*(1+Returns!G128)+AC128</f>
        <v>7971027.3642201573</v>
      </c>
      <c r="H128" s="14">
        <f ca="1">H127*(1+Returns!H128)+AD128</f>
        <v>10464054.133449875</v>
      </c>
      <c r="I128" s="14">
        <f ca="1">I127*(1+Returns!I128)+AE128</f>
        <v>5233377.0354053415</v>
      </c>
      <c r="J128" s="14">
        <f ca="1">J127*(1+Returns!J128)+AF128</f>
        <v>0</v>
      </c>
      <c r="K128" s="14">
        <f ca="1">K127*(1+Returns!K128)+AG128</f>
        <v>0</v>
      </c>
      <c r="L128" s="14">
        <f ca="1">L127*(1+Returns!L128)+AH128</f>
        <v>20927567.293860599</v>
      </c>
      <c r="M128" s="14">
        <f ca="1">M127*(1+Returns!M128)+AI128</f>
        <v>20930270.364632033</v>
      </c>
      <c r="N128" s="14">
        <f ca="1">N127*(1+Returns!N128)+AJ128-R128-T128</f>
        <v>38633676.391768254</v>
      </c>
      <c r="O128" s="17">
        <f ca="1">(Assumptions!$B$16 / 252)*F127</f>
        <v>3304.3190816889405</v>
      </c>
      <c r="P128" s="17">
        <f t="shared" ca="1" si="20"/>
        <v>59525.676012133525</v>
      </c>
      <c r="Q128" s="16">
        <f t="shared" si="21"/>
        <v>0</v>
      </c>
      <c r="R128" s="17">
        <f t="shared" si="22"/>
        <v>0</v>
      </c>
      <c r="S128" s="19">
        <f t="shared" si="23"/>
        <v>0</v>
      </c>
      <c r="T128" s="20">
        <f ca="1">IF(AND(S128=1,F127&gt;D127),[1]Assumptions!$B$19*(F127-D127),0)</f>
        <v>0</v>
      </c>
      <c r="U128" s="21">
        <f ca="1">OFFSET(Assumptions!$B$6,U$1-1,0)*$E128</f>
        <v>8332797.8066669013</v>
      </c>
      <c r="V128" s="21">
        <f ca="1">OFFSET(Assumptions!$B$6,V$1-1,0)*$E128</f>
        <v>10415997.258333627</v>
      </c>
      <c r="W128" s="21">
        <f ca="1">OFFSET(Assumptions!$B$6,W$1-1,0)*$E128</f>
        <v>5207998.6291668136</v>
      </c>
      <c r="X128" s="21">
        <f ca="1">OFFSET(Assumptions!$B$6,X$1-1,0)*$E128</f>
        <v>0</v>
      </c>
      <c r="Y128" s="21">
        <f ca="1">OFFSET(Assumptions!$B$6,Y$1-1,0)*$E128</f>
        <v>0</v>
      </c>
      <c r="Z128" s="21">
        <f ca="1">OFFSET(Assumptions!$B$6,Z$1-1,0)*$E128</f>
        <v>20831994.516667254</v>
      </c>
      <c r="AA128" s="21">
        <f ca="1">OFFSET(Assumptions!$B$6,AA$1-1,0)*$E128</f>
        <v>20831994.516667254</v>
      </c>
      <c r="AB128" s="21">
        <f ca="1">OFFSET(Assumptions!$B$6,AB$1-1,0)*$E128</f>
        <v>38539189.855834417</v>
      </c>
      <c r="AC128" s="24">
        <f t="shared" si="26"/>
        <v>0</v>
      </c>
      <c r="AD128" s="24">
        <f t="shared" ref="AD128:AI191" si="28">IF($Q128=1,V127-H127,0)</f>
        <v>0</v>
      </c>
      <c r="AE128" s="24">
        <f t="shared" si="28"/>
        <v>0</v>
      </c>
      <c r="AF128" s="24">
        <f t="shared" si="28"/>
        <v>0</v>
      </c>
      <c r="AG128" s="24">
        <f t="shared" si="28"/>
        <v>0</v>
      </c>
      <c r="AH128" s="24">
        <f t="shared" si="28"/>
        <v>0</v>
      </c>
      <c r="AI128" s="24">
        <f t="shared" si="28"/>
        <v>0</v>
      </c>
      <c r="AJ128" s="24">
        <f t="shared" si="24"/>
        <v>0</v>
      </c>
      <c r="AK128" s="26">
        <f t="shared" ca="1" si="25"/>
        <v>1.38307044739161E-4</v>
      </c>
      <c r="AL128" s="34">
        <f t="shared" ca="1" si="27"/>
        <v>4.1004469073240291E-2</v>
      </c>
    </row>
    <row r="129" spans="1:38" x14ac:dyDescent="0.25">
      <c r="A129" s="4">
        <f t="shared" si="16"/>
        <v>8</v>
      </c>
      <c r="B129" s="4">
        <f t="shared" si="17"/>
        <v>2012</v>
      </c>
      <c r="C129" s="9">
        <v>41148</v>
      </c>
      <c r="D129" s="12">
        <f ca="1">(1+Returns!E129)*D128</f>
        <v>104204815.1702154</v>
      </c>
      <c r="E129" s="12">
        <f t="shared" ca="1" si="18"/>
        <v>104198462.76382288</v>
      </c>
      <c r="F129" s="12">
        <f t="shared" ca="1" si="19"/>
        <v>104135632.31171845</v>
      </c>
      <c r="G129" s="14">
        <f ca="1">G128*(1+Returns!G129)+AC129</f>
        <v>7979792.6068138191</v>
      </c>
      <c r="H129" s="14">
        <f ca="1">H128*(1+Returns!H129)+AD129</f>
        <v>10467331.465461183</v>
      </c>
      <c r="I129" s="14">
        <f ca="1">I128*(1+Returns!I129)+AE129</f>
        <v>5235091.0528191403</v>
      </c>
      <c r="J129" s="14">
        <f ca="1">J128*(1+Returns!J129)+AF129</f>
        <v>0</v>
      </c>
      <c r="K129" s="14">
        <f ca="1">K128*(1+Returns!K129)+AG129</f>
        <v>0</v>
      </c>
      <c r="L129" s="14">
        <f ca="1">L128*(1+Returns!L129)+AH129</f>
        <v>20934091.766228225</v>
      </c>
      <c r="M129" s="14">
        <f ca="1">M128*(1+Returns!M129)+AI129</f>
        <v>20936945.702256557</v>
      </c>
      <c r="N129" s="14">
        <f ca="1">N128*(1+Returns!N129)+AJ129-R129-T129</f>
        <v>38645210.170243964</v>
      </c>
      <c r="O129" s="17">
        <f ca="1">(Assumptions!$B$16 / 252)*F128</f>
        <v>3304.7760922960042</v>
      </c>
      <c r="P129" s="17">
        <f t="shared" ca="1" si="20"/>
        <v>62830.452104429525</v>
      </c>
      <c r="Q129" s="16">
        <f t="shared" si="21"/>
        <v>0</v>
      </c>
      <c r="R129" s="17">
        <f t="shared" si="22"/>
        <v>0</v>
      </c>
      <c r="S129" s="19">
        <f t="shared" si="23"/>
        <v>0</v>
      </c>
      <c r="T129" s="20">
        <f ca="1">IF(AND(S129=1,F128&gt;D128),[1]Assumptions!$B$19*(F128-D128),0)</f>
        <v>0</v>
      </c>
      <c r="U129" s="21">
        <f ca="1">OFFSET(Assumptions!$B$6,U$1-1,0)*$E129</f>
        <v>8335877.0211058306</v>
      </c>
      <c r="V129" s="21">
        <f ca="1">OFFSET(Assumptions!$B$6,V$1-1,0)*$E129</f>
        <v>10419846.27638229</v>
      </c>
      <c r="W129" s="21">
        <f ca="1">OFFSET(Assumptions!$B$6,W$1-1,0)*$E129</f>
        <v>5209923.1381911449</v>
      </c>
      <c r="X129" s="21">
        <f ca="1">OFFSET(Assumptions!$B$6,X$1-1,0)*$E129</f>
        <v>0</v>
      </c>
      <c r="Y129" s="21">
        <f ca="1">OFFSET(Assumptions!$B$6,Y$1-1,0)*$E129</f>
        <v>0</v>
      </c>
      <c r="Z129" s="21">
        <f ca="1">OFFSET(Assumptions!$B$6,Z$1-1,0)*$E129</f>
        <v>20839692.55276458</v>
      </c>
      <c r="AA129" s="21">
        <f ca="1">OFFSET(Assumptions!$B$6,AA$1-1,0)*$E129</f>
        <v>20839692.55276458</v>
      </c>
      <c r="AB129" s="21">
        <f ca="1">OFFSET(Assumptions!$B$6,AB$1-1,0)*$E129</f>
        <v>38553431.222614467</v>
      </c>
      <c r="AC129" s="24">
        <f t="shared" si="26"/>
        <v>0</v>
      </c>
      <c r="AD129" s="24">
        <f t="shared" si="28"/>
        <v>0</v>
      </c>
      <c r="AE129" s="24">
        <f t="shared" si="28"/>
        <v>0</v>
      </c>
      <c r="AF129" s="24">
        <f t="shared" si="28"/>
        <v>0</v>
      </c>
      <c r="AG129" s="24">
        <f t="shared" si="28"/>
        <v>0</v>
      </c>
      <c r="AH129" s="24">
        <f t="shared" si="28"/>
        <v>0</v>
      </c>
      <c r="AI129" s="24">
        <f t="shared" si="28"/>
        <v>0</v>
      </c>
      <c r="AJ129" s="24">
        <f t="shared" si="24"/>
        <v>0</v>
      </c>
      <c r="AK129" s="26">
        <f t="shared" ca="1" si="25"/>
        <v>3.379947487223145E-4</v>
      </c>
      <c r="AL129" s="34">
        <f t="shared" ca="1" si="27"/>
        <v>4.1356323117183402E-2</v>
      </c>
    </row>
    <row r="130" spans="1:38" x14ac:dyDescent="0.25">
      <c r="A130" s="4">
        <f t="shared" si="16"/>
        <v>8</v>
      </c>
      <c r="B130" s="4">
        <f t="shared" si="17"/>
        <v>2012</v>
      </c>
      <c r="C130" s="9">
        <v>41149</v>
      </c>
      <c r="D130" s="12">
        <f ca="1">(1+Returns!E130)*D129</f>
        <v>104235992.20886618</v>
      </c>
      <c r="E130" s="12">
        <f t="shared" ca="1" si="18"/>
        <v>104233623.7562878</v>
      </c>
      <c r="F130" s="12">
        <f t="shared" ca="1" si="19"/>
        <v>104167487.41109411</v>
      </c>
      <c r="G130" s="14">
        <f ca="1">G129*(1+Returns!G130)+AC130</f>
        <v>7985183.6929900851</v>
      </c>
      <c r="H130" s="14">
        <f ca="1">H129*(1+Returns!H130)+AD130</f>
        <v>10470613.766332744</v>
      </c>
      <c r="I130" s="14">
        <f ca="1">I129*(1+Returns!I130)+AE130</f>
        <v>5236807.6898207525</v>
      </c>
      <c r="J130" s="14">
        <f ca="1">J129*(1+Returns!J130)+AF130</f>
        <v>0</v>
      </c>
      <c r="K130" s="14">
        <f ca="1">K129*(1+Returns!K130)+AG130</f>
        <v>0</v>
      </c>
      <c r="L130" s="14">
        <f ca="1">L129*(1+Returns!L130)+AH130</f>
        <v>20940626.122566517</v>
      </c>
      <c r="M130" s="14">
        <f ca="1">M129*(1+Returns!M130)+AI130</f>
        <v>20943631.193171617</v>
      </c>
      <c r="N130" s="14">
        <f ca="1">N129*(1+Returns!N130)+AJ130-R130-T130</f>
        <v>38656761.29140608</v>
      </c>
      <c r="O130" s="17">
        <f ca="1">(Assumptions!$B$16 / 252)*F129</f>
        <v>3305.8930892609028</v>
      </c>
      <c r="P130" s="17">
        <f t="shared" ca="1" si="20"/>
        <v>66136.345193690431</v>
      </c>
      <c r="Q130" s="16">
        <f t="shared" si="21"/>
        <v>0</v>
      </c>
      <c r="R130" s="17">
        <f t="shared" si="22"/>
        <v>0</v>
      </c>
      <c r="S130" s="19">
        <f t="shared" si="23"/>
        <v>0</v>
      </c>
      <c r="T130" s="20">
        <f ca="1">IF(AND(S130=1,F129&gt;D129),[1]Assumptions!$B$19*(F129-D129),0)</f>
        <v>0</v>
      </c>
      <c r="U130" s="21">
        <f ca="1">OFFSET(Assumptions!$B$6,U$1-1,0)*$E130</f>
        <v>8338689.9005030245</v>
      </c>
      <c r="V130" s="21">
        <f ca="1">OFFSET(Assumptions!$B$6,V$1-1,0)*$E130</f>
        <v>10423362.375628781</v>
      </c>
      <c r="W130" s="21">
        <f ca="1">OFFSET(Assumptions!$B$6,W$1-1,0)*$E130</f>
        <v>5211681.1878143903</v>
      </c>
      <c r="X130" s="21">
        <f ca="1">OFFSET(Assumptions!$B$6,X$1-1,0)*$E130</f>
        <v>0</v>
      </c>
      <c r="Y130" s="21">
        <f ca="1">OFFSET(Assumptions!$B$6,Y$1-1,0)*$E130</f>
        <v>0</v>
      </c>
      <c r="Z130" s="21">
        <f ca="1">OFFSET(Assumptions!$B$6,Z$1-1,0)*$E130</f>
        <v>20846724.751257561</v>
      </c>
      <c r="AA130" s="21">
        <f ca="1">OFFSET(Assumptions!$B$6,AA$1-1,0)*$E130</f>
        <v>20846724.751257561</v>
      </c>
      <c r="AB130" s="21">
        <f ca="1">OFFSET(Assumptions!$B$6,AB$1-1,0)*$E130</f>
        <v>38566440.789826483</v>
      </c>
      <c r="AC130" s="24">
        <f t="shared" si="26"/>
        <v>0</v>
      </c>
      <c r="AD130" s="24">
        <f t="shared" si="28"/>
        <v>0</v>
      </c>
      <c r="AE130" s="24">
        <f t="shared" si="28"/>
        <v>0</v>
      </c>
      <c r="AF130" s="24">
        <f t="shared" si="28"/>
        <v>0</v>
      </c>
      <c r="AG130" s="24">
        <f t="shared" si="28"/>
        <v>0</v>
      </c>
      <c r="AH130" s="24">
        <f t="shared" si="28"/>
        <v>0</v>
      </c>
      <c r="AI130" s="24">
        <f t="shared" si="28"/>
        <v>0</v>
      </c>
      <c r="AJ130" s="24">
        <f t="shared" si="24"/>
        <v>0</v>
      </c>
      <c r="AK130" s="26">
        <f t="shared" ca="1" si="25"/>
        <v>3.059000907614795E-4</v>
      </c>
      <c r="AL130" s="34">
        <f t="shared" ca="1" si="27"/>
        <v>4.1674874110940063E-2</v>
      </c>
    </row>
    <row r="131" spans="1:38" x14ac:dyDescent="0.25">
      <c r="A131" s="4">
        <f t="shared" si="16"/>
        <v>8</v>
      </c>
      <c r="B131" s="4">
        <f t="shared" si="17"/>
        <v>2012</v>
      </c>
      <c r="C131" s="9">
        <v>41150</v>
      </c>
      <c r="D131" s="12">
        <f ca="1">(1+Returns!E131)*D130</f>
        <v>104267178.57537515</v>
      </c>
      <c r="E131" s="12">
        <f t="shared" ca="1" si="18"/>
        <v>104254605.82135934</v>
      </c>
      <c r="F131" s="12">
        <f t="shared" ca="1" si="19"/>
        <v>104185162.57180339</v>
      </c>
      <c r="G131" s="14">
        <f ca="1">G130*(1+Returns!G131)+AC131</f>
        <v>7976386.6325595947</v>
      </c>
      <c r="H131" s="14">
        <f ca="1">H130*(1+Returns!H131)+AD131</f>
        <v>10473897.096454123</v>
      </c>
      <c r="I131" s="14">
        <f ca="1">I130*(1+Returns!I131)+AE131</f>
        <v>5238524.8897242453</v>
      </c>
      <c r="J131" s="14">
        <f ca="1">J130*(1+Returns!J131)+AF131</f>
        <v>0</v>
      </c>
      <c r="K131" s="14">
        <f ca="1">K130*(1+Returns!K131)+AG131</f>
        <v>0</v>
      </c>
      <c r="L131" s="14">
        <f ca="1">L130*(1+Returns!L131)+AH131</f>
        <v>20947162.518535342</v>
      </c>
      <c r="M131" s="14">
        <f ca="1">M130*(1+Returns!M131)+AI131</f>
        <v>20950318.818867434</v>
      </c>
      <c r="N131" s="14">
        <f ca="1">N130*(1+Returns!N131)+AJ131-R131-T131</f>
        <v>38668315.865218587</v>
      </c>
      <c r="O131" s="17">
        <f ca="1">(Assumptions!$B$16 / 252)*F130</f>
        <v>3306.9043622569557</v>
      </c>
      <c r="P131" s="17">
        <f t="shared" ca="1" si="20"/>
        <v>69443.24955594739</v>
      </c>
      <c r="Q131" s="16">
        <f t="shared" si="21"/>
        <v>0</v>
      </c>
      <c r="R131" s="17">
        <f t="shared" si="22"/>
        <v>0</v>
      </c>
      <c r="S131" s="19">
        <f t="shared" si="23"/>
        <v>0</v>
      </c>
      <c r="T131" s="20">
        <f ca="1">IF(AND(S131=1,F130&gt;D130),[1]Assumptions!$B$19*(F130-D130),0)</f>
        <v>0</v>
      </c>
      <c r="U131" s="21">
        <f ca="1">OFFSET(Assumptions!$B$6,U$1-1,0)*$E131</f>
        <v>8340368.4657087475</v>
      </c>
      <c r="V131" s="21">
        <f ca="1">OFFSET(Assumptions!$B$6,V$1-1,0)*$E131</f>
        <v>10425460.582135934</v>
      </c>
      <c r="W131" s="21">
        <f ca="1">OFFSET(Assumptions!$B$6,W$1-1,0)*$E131</f>
        <v>5212730.2910679672</v>
      </c>
      <c r="X131" s="21">
        <f ca="1">OFFSET(Assumptions!$B$6,X$1-1,0)*$E131</f>
        <v>0</v>
      </c>
      <c r="Y131" s="21">
        <f ca="1">OFFSET(Assumptions!$B$6,Y$1-1,0)*$E131</f>
        <v>0</v>
      </c>
      <c r="Z131" s="21">
        <f ca="1">OFFSET(Assumptions!$B$6,Z$1-1,0)*$E131</f>
        <v>20850921.164271869</v>
      </c>
      <c r="AA131" s="21">
        <f ca="1">OFFSET(Assumptions!$B$6,AA$1-1,0)*$E131</f>
        <v>20850921.164271869</v>
      </c>
      <c r="AB131" s="21">
        <f ca="1">OFFSET(Assumptions!$B$6,AB$1-1,0)*$E131</f>
        <v>38574204.153902955</v>
      </c>
      <c r="AC131" s="24">
        <f t="shared" si="26"/>
        <v>0</v>
      </c>
      <c r="AD131" s="24">
        <f t="shared" si="28"/>
        <v>0</v>
      </c>
      <c r="AE131" s="24">
        <f t="shared" si="28"/>
        <v>0</v>
      </c>
      <c r="AF131" s="24">
        <f t="shared" si="28"/>
        <v>0</v>
      </c>
      <c r="AG131" s="24">
        <f t="shared" si="28"/>
        <v>0</v>
      </c>
      <c r="AH131" s="24">
        <f t="shared" si="28"/>
        <v>0</v>
      </c>
      <c r="AI131" s="24">
        <f t="shared" si="28"/>
        <v>0</v>
      </c>
      <c r="AJ131" s="24">
        <f t="shared" si="24"/>
        <v>0</v>
      </c>
      <c r="AK131" s="26">
        <f t="shared" ca="1" si="25"/>
        <v>1.696802058739344E-4</v>
      </c>
      <c r="AL131" s="34">
        <f t="shared" ca="1" si="27"/>
        <v>4.1851625718032803E-2</v>
      </c>
    </row>
    <row r="132" spans="1:38" x14ac:dyDescent="0.25">
      <c r="A132" s="4">
        <f t="shared" ref="A132:A195" si="29">MONTH(C132)</f>
        <v>8</v>
      </c>
      <c r="B132" s="4">
        <f t="shared" ref="B132:B195" si="30">YEAR(C132)</f>
        <v>2012</v>
      </c>
      <c r="C132" s="9">
        <v>41151</v>
      </c>
      <c r="D132" s="12">
        <f ca="1">(1+Returns!E132)*D131</f>
        <v>104298336.73634884</v>
      </c>
      <c r="E132" s="12">
        <f t="shared" ref="E132:E195" ca="1" si="31">SUM(G132:N132)</f>
        <v>104276797.36601067</v>
      </c>
      <c r="F132" s="12">
        <f t="shared" ref="F132:F195" ca="1" si="32">E132-P132</f>
        <v>104204046.65097626</v>
      </c>
      <c r="G132" s="14">
        <f ca="1">G131*(1+Returns!G132)+AC132</f>
        <v>7968825.6259697285</v>
      </c>
      <c r="H132" s="14">
        <f ca="1">H131*(1+Returns!H132)+AD132</f>
        <v>10477177.51127228</v>
      </c>
      <c r="I132" s="14">
        <f ca="1">I131*(1+Returns!I132)+AE132</f>
        <v>5240240.5931453556</v>
      </c>
      <c r="J132" s="14">
        <f ca="1">J131*(1+Returns!J132)+AF132</f>
        <v>0</v>
      </c>
      <c r="K132" s="14">
        <f ca="1">K131*(1+Returns!K132)+AG132</f>
        <v>0</v>
      </c>
      <c r="L132" s="14">
        <f ca="1">L131*(1+Returns!L132)+AH132</f>
        <v>20953693.099998217</v>
      </c>
      <c r="M132" s="14">
        <f ca="1">M131*(1+Returns!M132)+AI132</f>
        <v>20957000.550590005</v>
      </c>
      <c r="N132" s="14">
        <f ca="1">N131*(1+Returns!N132)+AJ132-R132-T132</f>
        <v>38679859.985035084</v>
      </c>
      <c r="O132" s="17">
        <f ca="1">(Assumptions!$B$16 / 252)*F131</f>
        <v>3307.4654784699487</v>
      </c>
      <c r="P132" s="17">
        <f t="shared" ca="1" si="20"/>
        <v>72750.715034417342</v>
      </c>
      <c r="Q132" s="16">
        <f t="shared" si="21"/>
        <v>0</v>
      </c>
      <c r="R132" s="17">
        <f t="shared" si="22"/>
        <v>0</v>
      </c>
      <c r="S132" s="19">
        <f t="shared" si="23"/>
        <v>0</v>
      </c>
      <c r="T132" s="20">
        <f ca="1">IF(AND(S132=1,F131&gt;D131),[1]Assumptions!$B$19*(F131-D131),0)</f>
        <v>0</v>
      </c>
      <c r="U132" s="21">
        <f ca="1">OFFSET(Assumptions!$B$6,U$1-1,0)*$E132</f>
        <v>8342143.7892808532</v>
      </c>
      <c r="V132" s="21">
        <f ca="1">OFFSET(Assumptions!$B$6,V$1-1,0)*$E132</f>
        <v>10427679.736601068</v>
      </c>
      <c r="W132" s="21">
        <f ca="1">OFFSET(Assumptions!$B$6,W$1-1,0)*$E132</f>
        <v>5213839.8683005339</v>
      </c>
      <c r="X132" s="21">
        <f ca="1">OFFSET(Assumptions!$B$6,X$1-1,0)*$E132</f>
        <v>0</v>
      </c>
      <c r="Y132" s="21">
        <f ca="1">OFFSET(Assumptions!$B$6,Y$1-1,0)*$E132</f>
        <v>0</v>
      </c>
      <c r="Z132" s="21">
        <f ca="1">OFFSET(Assumptions!$B$6,Z$1-1,0)*$E132</f>
        <v>20855359.473202135</v>
      </c>
      <c r="AA132" s="21">
        <f ca="1">OFFSET(Assumptions!$B$6,AA$1-1,0)*$E132</f>
        <v>20855359.473202135</v>
      </c>
      <c r="AB132" s="21">
        <f ca="1">OFFSET(Assumptions!$B$6,AB$1-1,0)*$E132</f>
        <v>38582415.025423944</v>
      </c>
      <c r="AC132" s="24">
        <f t="shared" si="26"/>
        <v>0</v>
      </c>
      <c r="AD132" s="24">
        <f t="shared" si="28"/>
        <v>0</v>
      </c>
      <c r="AE132" s="24">
        <f t="shared" si="28"/>
        <v>0</v>
      </c>
      <c r="AF132" s="24">
        <f t="shared" si="28"/>
        <v>0</v>
      </c>
      <c r="AG132" s="24">
        <f t="shared" si="28"/>
        <v>0</v>
      </c>
      <c r="AH132" s="24">
        <f t="shared" si="28"/>
        <v>0</v>
      </c>
      <c r="AI132" s="24">
        <f t="shared" si="28"/>
        <v>0</v>
      </c>
      <c r="AJ132" s="24">
        <f t="shared" si="24"/>
        <v>0</v>
      </c>
      <c r="AK132" s="26">
        <f t="shared" ca="1" si="25"/>
        <v>1.8125497630094856E-4</v>
      </c>
      <c r="AL132" s="34">
        <f t="shared" ca="1" si="27"/>
        <v>4.2040466509761343E-2</v>
      </c>
    </row>
    <row r="133" spans="1:38" x14ac:dyDescent="0.25">
      <c r="A133" s="4">
        <f t="shared" si="29"/>
        <v>8</v>
      </c>
      <c r="B133" s="4">
        <f t="shared" si="30"/>
        <v>2012</v>
      </c>
      <c r="C133" s="9">
        <v>41152</v>
      </c>
      <c r="D133" s="12">
        <f ca="1">(1+Returns!E133)*D132</f>
        <v>104327810.40332717</v>
      </c>
      <c r="E133" s="12">
        <f t="shared" ca="1" si="31"/>
        <v>104321407.79031497</v>
      </c>
      <c r="F133" s="12">
        <f t="shared" ca="1" si="32"/>
        <v>104245349.01030751</v>
      </c>
      <c r="G133" s="14">
        <f ca="1">G132*(1+Returns!G133)+AC133</f>
        <v>7985289.7213900611</v>
      </c>
      <c r="H133" s="14">
        <f ca="1">H132*(1+Returns!H133)+AD133</f>
        <v>10480280.922891375</v>
      </c>
      <c r="I133" s="14">
        <f ca="1">I132*(1+Returns!I133)+AE133</f>
        <v>5241863.900767833</v>
      </c>
      <c r="J133" s="14">
        <f ca="1">J132*(1+Returns!J133)+AF133</f>
        <v>0</v>
      </c>
      <c r="K133" s="14">
        <f ca="1">K132*(1+Returns!K133)+AG133</f>
        <v>0</v>
      </c>
      <c r="L133" s="14">
        <f ca="1">L132*(1+Returns!L133)+AH133</f>
        <v>20959871.238697093</v>
      </c>
      <c r="M133" s="14">
        <f ca="1">M132*(1+Returns!M133)+AI133</f>
        <v>20963322.032226026</v>
      </c>
      <c r="N133" s="14">
        <f ca="1">N132*(1+Returns!N133)+AJ133-R133-T133</f>
        <v>38690779.974342585</v>
      </c>
      <c r="O133" s="17">
        <f ca="1">(Assumptions!$B$16 / 252)*F132</f>
        <v>3308.0649730468649</v>
      </c>
      <c r="P133" s="17">
        <f t="shared" ref="P133:P196" ca="1" si="33">P132+O133-IF(Q133=1,P132,0)</f>
        <v>76058.7800074642</v>
      </c>
      <c r="Q133" s="16">
        <f t="shared" ref="Q133:Q196" si="34">IF(DAY(C133)&lt;DAY(C132),1,0)</f>
        <v>0</v>
      </c>
      <c r="R133" s="17">
        <f t="shared" ref="R133:R196" si="35">IF(Q133=1,P132,0)</f>
        <v>0</v>
      </c>
      <c r="S133" s="19">
        <f t="shared" ref="S133:S196" si="36">IF(AND(DAY(C133)&lt;DAY(C132),OR(MONTH(C133)=7,MONTH(C133)=1)),1,0)</f>
        <v>0</v>
      </c>
      <c r="T133" s="20">
        <f ca="1">IF(AND(S133=1,F132&gt;D132),[1]Assumptions!$B$19*(F132-D132),0)</f>
        <v>0</v>
      </c>
      <c r="U133" s="21">
        <f ca="1">OFFSET(Assumptions!$B$6,U$1-1,0)*$E133</f>
        <v>8345712.6232251981</v>
      </c>
      <c r="V133" s="21">
        <f ca="1">OFFSET(Assumptions!$B$6,V$1-1,0)*$E133</f>
        <v>10432140.779031498</v>
      </c>
      <c r="W133" s="21">
        <f ca="1">OFFSET(Assumptions!$B$6,W$1-1,0)*$E133</f>
        <v>5216070.3895157492</v>
      </c>
      <c r="X133" s="21">
        <f ca="1">OFFSET(Assumptions!$B$6,X$1-1,0)*$E133</f>
        <v>0</v>
      </c>
      <c r="Y133" s="21">
        <f ca="1">OFFSET(Assumptions!$B$6,Y$1-1,0)*$E133</f>
        <v>0</v>
      </c>
      <c r="Z133" s="21">
        <f ca="1">OFFSET(Assumptions!$B$6,Z$1-1,0)*$E133</f>
        <v>20864281.558062997</v>
      </c>
      <c r="AA133" s="21">
        <f ca="1">OFFSET(Assumptions!$B$6,AA$1-1,0)*$E133</f>
        <v>20864281.558062997</v>
      </c>
      <c r="AB133" s="21">
        <f ca="1">OFFSET(Assumptions!$B$6,AB$1-1,0)*$E133</f>
        <v>38598920.882416539</v>
      </c>
      <c r="AC133" s="24">
        <f t="shared" si="26"/>
        <v>0</v>
      </c>
      <c r="AD133" s="24">
        <f t="shared" si="28"/>
        <v>0</v>
      </c>
      <c r="AE133" s="24">
        <f t="shared" si="28"/>
        <v>0</v>
      </c>
      <c r="AF133" s="24">
        <f t="shared" si="28"/>
        <v>0</v>
      </c>
      <c r="AG133" s="24">
        <f t="shared" si="28"/>
        <v>0</v>
      </c>
      <c r="AH133" s="24">
        <f t="shared" si="28"/>
        <v>0</v>
      </c>
      <c r="AI133" s="24">
        <f t="shared" si="28"/>
        <v>0</v>
      </c>
      <c r="AJ133" s="24">
        <f t="shared" ref="AJ133:AJ196" si="37">-SUM(AC133:AI133)</f>
        <v>0</v>
      </c>
      <c r="AK133" s="26">
        <f t="shared" ref="AK133:AK196" ca="1" si="38">F133/F132-1</f>
        <v>3.9636041649693254E-4</v>
      </c>
      <c r="AL133" s="34">
        <f t="shared" ca="1" si="27"/>
        <v>4.2453490103073754E-2</v>
      </c>
    </row>
    <row r="134" spans="1:38" x14ac:dyDescent="0.25">
      <c r="A134" s="4">
        <f t="shared" si="29"/>
        <v>9</v>
      </c>
      <c r="B134" s="4">
        <f t="shared" si="30"/>
        <v>2012</v>
      </c>
      <c r="C134" s="9">
        <v>41155</v>
      </c>
      <c r="D134" s="12">
        <f ca="1">(1+Returns!E134)*D133</f>
        <v>104357292.39926906</v>
      </c>
      <c r="E134" s="12">
        <f t="shared" ca="1" si="31"/>
        <v>104268422.16568199</v>
      </c>
      <c r="F134" s="12">
        <f t="shared" ca="1" si="32"/>
        <v>104265112.78952293</v>
      </c>
      <c r="G134" s="14">
        <f ca="1">G133*(1+Returns!G134)+AC134</f>
        <v>8340631.2162769036</v>
      </c>
      <c r="H134" s="14">
        <f ca="1">H133*(1+Returns!H134)+AD134</f>
        <v>10435245.109902335</v>
      </c>
      <c r="I134" s="14">
        <f ca="1">I133*(1+Returns!I134)+AE134</f>
        <v>5217694.2000020919</v>
      </c>
      <c r="J134" s="14">
        <f ca="1">J133*(1+Returns!J134)+AF134</f>
        <v>0</v>
      </c>
      <c r="K134" s="14">
        <f ca="1">K133*(1+Returns!K134)+AG134</f>
        <v>0</v>
      </c>
      <c r="L134" s="14">
        <f ca="1">L133*(1+Returns!L134)+AH134</f>
        <v>20870461.518369053</v>
      </c>
      <c r="M134" s="14">
        <f ca="1">M133*(1+Returns!M134)+AI134</f>
        <v>20870604.946514353</v>
      </c>
      <c r="N134" s="14">
        <f ca="1">N133*(1+Returns!N134)+AJ134-R134-T134</f>
        <v>38533785.174617246</v>
      </c>
      <c r="O134" s="17">
        <f ca="1">(Assumptions!$B$16 / 252)*F133</f>
        <v>3309.3761590573808</v>
      </c>
      <c r="P134" s="17">
        <f t="shared" ca="1" si="33"/>
        <v>3309.3761590573849</v>
      </c>
      <c r="Q134" s="16">
        <f t="shared" si="34"/>
        <v>1</v>
      </c>
      <c r="R134" s="17">
        <f t="shared" ca="1" si="35"/>
        <v>76058.7800074642</v>
      </c>
      <c r="S134" s="19">
        <f t="shared" si="36"/>
        <v>0</v>
      </c>
      <c r="T134" s="20">
        <f ca="1">IF(AND(S134=1,F133&gt;D133),[1]Assumptions!$B$19*(F133-D133),0)</f>
        <v>0</v>
      </c>
      <c r="U134" s="21">
        <f ca="1">OFFSET(Assumptions!$B$6,U$1-1,0)*$E134</f>
        <v>8341473.7732545594</v>
      </c>
      <c r="V134" s="21">
        <f ca="1">OFFSET(Assumptions!$B$6,V$1-1,0)*$E134</f>
        <v>10426842.2165682</v>
      </c>
      <c r="W134" s="21">
        <f ca="1">OFFSET(Assumptions!$B$6,W$1-1,0)*$E134</f>
        <v>5213421.1082841</v>
      </c>
      <c r="X134" s="21">
        <f ca="1">OFFSET(Assumptions!$B$6,X$1-1,0)*$E134</f>
        <v>0</v>
      </c>
      <c r="Y134" s="21">
        <f ca="1">OFFSET(Assumptions!$B$6,Y$1-1,0)*$E134</f>
        <v>0</v>
      </c>
      <c r="Z134" s="21">
        <f ca="1">OFFSET(Assumptions!$B$6,Z$1-1,0)*$E134</f>
        <v>20853684.4331364</v>
      </c>
      <c r="AA134" s="21">
        <f ca="1">OFFSET(Assumptions!$B$6,AA$1-1,0)*$E134</f>
        <v>20853684.4331364</v>
      </c>
      <c r="AB134" s="21">
        <f ca="1">OFFSET(Assumptions!$B$6,AB$1-1,0)*$E134</f>
        <v>38579316.201302335</v>
      </c>
      <c r="AC134" s="24">
        <f t="shared" ref="AC134:AC197" ca="1" si="39">IF(Q134=1,U133-G133,0)</f>
        <v>360422.90183513705</v>
      </c>
      <c r="AD134" s="24">
        <f t="shared" ca="1" si="28"/>
        <v>-48140.14385987632</v>
      </c>
      <c r="AE134" s="24">
        <f t="shared" ca="1" si="28"/>
        <v>-25793.511252083816</v>
      </c>
      <c r="AF134" s="24">
        <f t="shared" ca="1" si="28"/>
        <v>0</v>
      </c>
      <c r="AG134" s="24">
        <f t="shared" ca="1" si="28"/>
        <v>0</v>
      </c>
      <c r="AH134" s="24">
        <f t="shared" ca="1" si="28"/>
        <v>-95589.680634096265</v>
      </c>
      <c r="AI134" s="24">
        <f t="shared" ca="1" si="28"/>
        <v>-99040.474163029343</v>
      </c>
      <c r="AJ134" s="24">
        <f t="shared" ca="1" si="37"/>
        <v>-91859.091926051304</v>
      </c>
      <c r="AK134" s="26">
        <f t="shared" ca="1" si="38"/>
        <v>1.8958907426624982E-4</v>
      </c>
      <c r="AL134" s="34">
        <f t="shared" ref="AL134:AL197" ca="1" si="40">(1+AK134)*(1+AL133)-1</f>
        <v>4.2651127895227958E-2</v>
      </c>
    </row>
    <row r="135" spans="1:38" x14ac:dyDescent="0.25">
      <c r="A135" s="4">
        <f t="shared" si="29"/>
        <v>9</v>
      </c>
      <c r="B135" s="4">
        <f t="shared" si="30"/>
        <v>2012</v>
      </c>
      <c r="C135" s="9">
        <v>41156</v>
      </c>
      <c r="D135" s="12">
        <f ca="1">(1+Returns!E135)*D134</f>
        <v>104386898.56312273</v>
      </c>
      <c r="E135" s="12">
        <f t="shared" ca="1" si="31"/>
        <v>104319061.77781421</v>
      </c>
      <c r="F135" s="12">
        <f t="shared" ca="1" si="32"/>
        <v>104312442.39807454</v>
      </c>
      <c r="G135" s="14">
        <f ca="1">G134*(1+Returns!G135)+AC135</f>
        <v>8363125.7604275215</v>
      </c>
      <c r="H135" s="14">
        <f ca="1">H134*(1+Returns!H135)+AD135</f>
        <v>10438348.221571662</v>
      </c>
      <c r="I135" s="14">
        <f ca="1">I134*(1+Returns!I135)+AE135</f>
        <v>5219316.8506730488</v>
      </c>
      <c r="J135" s="14">
        <f ca="1">J134*(1+Returns!J135)+AF135</f>
        <v>0</v>
      </c>
      <c r="K135" s="14">
        <f ca="1">K134*(1+Returns!K135)+AG135</f>
        <v>0</v>
      </c>
      <c r="L135" s="14">
        <f ca="1">L134*(1+Returns!L135)+AH135</f>
        <v>20876639.25067294</v>
      </c>
      <c r="M135" s="14">
        <f ca="1">M134*(1+Returns!M135)+AI135</f>
        <v>20876925.037314229</v>
      </c>
      <c r="N135" s="14">
        <f ca="1">N134*(1+Returns!N135)+AJ135-R135-T135</f>
        <v>38544706.657154813</v>
      </c>
      <c r="O135" s="17">
        <f ca="1">(Assumptions!$B$16 / 252)*F134</f>
        <v>3310.0035806197752</v>
      </c>
      <c r="P135" s="17">
        <f t="shared" ca="1" si="33"/>
        <v>6619.3797396771606</v>
      </c>
      <c r="Q135" s="16">
        <f t="shared" si="34"/>
        <v>0</v>
      </c>
      <c r="R135" s="17">
        <f t="shared" si="35"/>
        <v>0</v>
      </c>
      <c r="S135" s="19">
        <f t="shared" si="36"/>
        <v>0</v>
      </c>
      <c r="T135" s="20">
        <f ca="1">IF(AND(S135=1,F134&gt;D134),[1]Assumptions!$B$19*(F134-D134),0)</f>
        <v>0</v>
      </c>
      <c r="U135" s="21">
        <f ca="1">OFFSET(Assumptions!$B$6,U$1-1,0)*$E135</f>
        <v>8345524.9422251368</v>
      </c>
      <c r="V135" s="21">
        <f ca="1">OFFSET(Assumptions!$B$6,V$1-1,0)*$E135</f>
        <v>10431906.177781422</v>
      </c>
      <c r="W135" s="21">
        <f ca="1">OFFSET(Assumptions!$B$6,W$1-1,0)*$E135</f>
        <v>5215953.0888907108</v>
      </c>
      <c r="X135" s="21">
        <f ca="1">OFFSET(Assumptions!$B$6,X$1-1,0)*$E135</f>
        <v>0</v>
      </c>
      <c r="Y135" s="21">
        <f ca="1">OFFSET(Assumptions!$B$6,Y$1-1,0)*$E135</f>
        <v>0</v>
      </c>
      <c r="Z135" s="21">
        <f ca="1">OFFSET(Assumptions!$B$6,Z$1-1,0)*$E135</f>
        <v>20863812.355562843</v>
      </c>
      <c r="AA135" s="21">
        <f ca="1">OFFSET(Assumptions!$B$6,AA$1-1,0)*$E135</f>
        <v>20863812.355562843</v>
      </c>
      <c r="AB135" s="21">
        <f ca="1">OFFSET(Assumptions!$B$6,AB$1-1,0)*$E135</f>
        <v>38598052.85779126</v>
      </c>
      <c r="AC135" s="24">
        <f t="shared" si="39"/>
        <v>0</v>
      </c>
      <c r="AD135" s="24">
        <f t="shared" si="28"/>
        <v>0</v>
      </c>
      <c r="AE135" s="24">
        <f t="shared" si="28"/>
        <v>0</v>
      </c>
      <c r="AF135" s="24">
        <f t="shared" si="28"/>
        <v>0</v>
      </c>
      <c r="AG135" s="24">
        <f t="shared" si="28"/>
        <v>0</v>
      </c>
      <c r="AH135" s="24">
        <f t="shared" si="28"/>
        <v>0</v>
      </c>
      <c r="AI135" s="24">
        <f t="shared" si="28"/>
        <v>0</v>
      </c>
      <c r="AJ135" s="24">
        <f t="shared" si="37"/>
        <v>0</v>
      </c>
      <c r="AK135" s="26">
        <f t="shared" ca="1" si="38"/>
        <v>4.5393523572112571E-4</v>
      </c>
      <c r="AL135" s="34">
        <f t="shared" ca="1" si="40"/>
        <v>4.3124423980744009E-2</v>
      </c>
    </row>
    <row r="136" spans="1:38" x14ac:dyDescent="0.25">
      <c r="A136" s="4">
        <f t="shared" si="29"/>
        <v>9</v>
      </c>
      <c r="B136" s="4">
        <f t="shared" si="30"/>
        <v>2012</v>
      </c>
      <c r="C136" s="9">
        <v>41157</v>
      </c>
      <c r="D136" s="12">
        <f ca="1">(1+Returns!E136)*D135</f>
        <v>104416435.87994017</v>
      </c>
      <c r="E136" s="12">
        <f t="shared" ca="1" si="31"/>
        <v>104329929.35698053</v>
      </c>
      <c r="F136" s="12">
        <f t="shared" ca="1" si="32"/>
        <v>104319998.47113298</v>
      </c>
      <c r="G136" s="14">
        <f ca="1">G135*(1+Returns!G136)+AC136</f>
        <v>8345913.3507521339</v>
      </c>
      <c r="H136" s="14">
        <f ca="1">H135*(1+Returns!H136)+AD136</f>
        <v>10441444.173146572</v>
      </c>
      <c r="I136" s="14">
        <f ca="1">I135*(1+Returns!I136)+AE136</f>
        <v>5220935.7864054339</v>
      </c>
      <c r="J136" s="14">
        <f ca="1">J135*(1+Returns!J136)+AF136</f>
        <v>0</v>
      </c>
      <c r="K136" s="14">
        <f ca="1">K135*(1+Returns!K136)+AG136</f>
        <v>0</v>
      </c>
      <c r="L136" s="14">
        <f ca="1">L135*(1+Returns!L136)+AH136</f>
        <v>20882802.717404921</v>
      </c>
      <c r="M136" s="14">
        <f ca="1">M135*(1+Returns!M136)+AI136</f>
        <v>20883230.590660751</v>
      </c>
      <c r="N136" s="14">
        <f ca="1">N135*(1+Returns!N136)+AJ136-R136-T136</f>
        <v>38555602.738610715</v>
      </c>
      <c r="O136" s="17">
        <f ca="1">(Assumptions!$B$16 / 252)*F135</f>
        <v>3311.506107875382</v>
      </c>
      <c r="P136" s="17">
        <f t="shared" ca="1" si="33"/>
        <v>9930.8858475525431</v>
      </c>
      <c r="Q136" s="16">
        <f t="shared" si="34"/>
        <v>0</v>
      </c>
      <c r="R136" s="17">
        <f t="shared" si="35"/>
        <v>0</v>
      </c>
      <c r="S136" s="19">
        <f t="shared" si="36"/>
        <v>0</v>
      </c>
      <c r="T136" s="20">
        <f ca="1">IF(AND(S136=1,F135&gt;D135),[1]Assumptions!$B$19*(F135-D135),0)</f>
        <v>0</v>
      </c>
      <c r="U136" s="21">
        <f ca="1">OFFSET(Assumptions!$B$6,U$1-1,0)*$E136</f>
        <v>8346394.3485584427</v>
      </c>
      <c r="V136" s="21">
        <f ca="1">OFFSET(Assumptions!$B$6,V$1-1,0)*$E136</f>
        <v>10432992.935698055</v>
      </c>
      <c r="W136" s="21">
        <f ca="1">OFFSET(Assumptions!$B$6,W$1-1,0)*$E136</f>
        <v>5216496.4678490274</v>
      </c>
      <c r="X136" s="21">
        <f ca="1">OFFSET(Assumptions!$B$6,X$1-1,0)*$E136</f>
        <v>0</v>
      </c>
      <c r="Y136" s="21">
        <f ca="1">OFFSET(Assumptions!$B$6,Y$1-1,0)*$E136</f>
        <v>0</v>
      </c>
      <c r="Z136" s="21">
        <f ca="1">OFFSET(Assumptions!$B$6,Z$1-1,0)*$E136</f>
        <v>20865985.871396109</v>
      </c>
      <c r="AA136" s="21">
        <f ca="1">OFFSET(Assumptions!$B$6,AA$1-1,0)*$E136</f>
        <v>20865985.871396109</v>
      </c>
      <c r="AB136" s="21">
        <f ca="1">OFFSET(Assumptions!$B$6,AB$1-1,0)*$E136</f>
        <v>38602073.862082794</v>
      </c>
      <c r="AC136" s="24">
        <f t="shared" si="39"/>
        <v>0</v>
      </c>
      <c r="AD136" s="24">
        <f t="shared" si="28"/>
        <v>0</v>
      </c>
      <c r="AE136" s="24">
        <f t="shared" si="28"/>
        <v>0</v>
      </c>
      <c r="AF136" s="24">
        <f t="shared" si="28"/>
        <v>0</v>
      </c>
      <c r="AG136" s="24">
        <f t="shared" si="28"/>
        <v>0</v>
      </c>
      <c r="AH136" s="24">
        <f t="shared" si="28"/>
        <v>0</v>
      </c>
      <c r="AI136" s="24">
        <f t="shared" si="28"/>
        <v>0</v>
      </c>
      <c r="AJ136" s="24">
        <f t="shared" si="37"/>
        <v>0</v>
      </c>
      <c r="AK136" s="26">
        <f t="shared" ca="1" si="38"/>
        <v>7.2436929715591347E-5</v>
      </c>
      <c r="AL136" s="34">
        <f t="shared" ca="1" si="40"/>
        <v>4.3199984711328465E-2</v>
      </c>
    </row>
    <row r="137" spans="1:38" x14ac:dyDescent="0.25">
      <c r="A137" s="4">
        <f t="shared" si="29"/>
        <v>9</v>
      </c>
      <c r="B137" s="4">
        <f t="shared" si="30"/>
        <v>2012</v>
      </c>
      <c r="C137" s="9">
        <v>41158</v>
      </c>
      <c r="D137" s="12">
        <f ca="1">(1+Returns!E137)*D136</f>
        <v>104445981.55463676</v>
      </c>
      <c r="E137" s="12">
        <f t="shared" ca="1" si="31"/>
        <v>104340807.66094774</v>
      </c>
      <c r="F137" s="12">
        <f t="shared" ca="1" si="32"/>
        <v>104327565.02911697</v>
      </c>
      <c r="G137" s="14">
        <f ca="1">G136*(1+Returns!G137)+AC137</f>
        <v>8328703.4411419602</v>
      </c>
      <c r="H137" s="14">
        <f ca="1">H136*(1+Returns!H137)+AD137</f>
        <v>10444541.04296218</v>
      </c>
      <c r="I137" s="14">
        <f ca="1">I136*(1+Returns!I137)+AE137</f>
        <v>5222555.2243017964</v>
      </c>
      <c r="J137" s="14">
        <f ca="1">J136*(1+Returns!J137)+AF137</f>
        <v>0</v>
      </c>
      <c r="K137" s="14">
        <f ca="1">K136*(1+Returns!K137)+AG137</f>
        <v>0</v>
      </c>
      <c r="L137" s="14">
        <f ca="1">L136*(1+Returns!L137)+AH137</f>
        <v>20888968.003793873</v>
      </c>
      <c r="M137" s="14">
        <f ca="1">M136*(1+Returns!M137)+AI137</f>
        <v>20889538.048502449</v>
      </c>
      <c r="N137" s="14">
        <f ca="1">N136*(1+Returns!N137)+AJ137-R137-T137</f>
        <v>38566501.900245488</v>
      </c>
      <c r="O137" s="17">
        <f ca="1">(Assumptions!$B$16 / 252)*F136</f>
        <v>3311.7459832105706</v>
      </c>
      <c r="P137" s="17">
        <f t="shared" ca="1" si="33"/>
        <v>13242.631830763114</v>
      </c>
      <c r="Q137" s="16">
        <f t="shared" si="34"/>
        <v>0</v>
      </c>
      <c r="R137" s="17">
        <f t="shared" si="35"/>
        <v>0</v>
      </c>
      <c r="S137" s="19">
        <f t="shared" si="36"/>
        <v>0</v>
      </c>
      <c r="T137" s="20">
        <f ca="1">IF(AND(S137=1,F136&gt;D136),[1]Assumptions!$B$19*(F136-D136),0)</f>
        <v>0</v>
      </c>
      <c r="U137" s="21">
        <f ca="1">OFFSET(Assumptions!$B$6,U$1-1,0)*$E137</f>
        <v>8347264.6128758192</v>
      </c>
      <c r="V137" s="21">
        <f ca="1">OFFSET(Assumptions!$B$6,V$1-1,0)*$E137</f>
        <v>10434080.766094774</v>
      </c>
      <c r="W137" s="21">
        <f ca="1">OFFSET(Assumptions!$B$6,W$1-1,0)*$E137</f>
        <v>5217040.383047387</v>
      </c>
      <c r="X137" s="21">
        <f ca="1">OFFSET(Assumptions!$B$6,X$1-1,0)*$E137</f>
        <v>0</v>
      </c>
      <c r="Y137" s="21">
        <f ca="1">OFFSET(Assumptions!$B$6,Y$1-1,0)*$E137</f>
        <v>0</v>
      </c>
      <c r="Z137" s="21">
        <f ca="1">OFFSET(Assumptions!$B$6,Z$1-1,0)*$E137</f>
        <v>20868161.532189548</v>
      </c>
      <c r="AA137" s="21">
        <f ca="1">OFFSET(Assumptions!$B$6,AA$1-1,0)*$E137</f>
        <v>20868161.532189548</v>
      </c>
      <c r="AB137" s="21">
        <f ca="1">OFFSET(Assumptions!$B$6,AB$1-1,0)*$E137</f>
        <v>38606098.834550664</v>
      </c>
      <c r="AC137" s="24">
        <f t="shared" si="39"/>
        <v>0</v>
      </c>
      <c r="AD137" s="24">
        <f t="shared" si="28"/>
        <v>0</v>
      </c>
      <c r="AE137" s="24">
        <f t="shared" si="28"/>
        <v>0</v>
      </c>
      <c r="AF137" s="24">
        <f t="shared" si="28"/>
        <v>0</v>
      </c>
      <c r="AG137" s="24">
        <f t="shared" si="28"/>
        <v>0</v>
      </c>
      <c r="AH137" s="24">
        <f t="shared" si="28"/>
        <v>0</v>
      </c>
      <c r="AI137" s="24">
        <f t="shared" si="28"/>
        <v>0</v>
      </c>
      <c r="AJ137" s="24">
        <f t="shared" si="37"/>
        <v>0</v>
      </c>
      <c r="AK137" s="26">
        <f t="shared" ca="1" si="38"/>
        <v>7.2532190326768387E-5</v>
      </c>
      <c r="AL137" s="34">
        <f t="shared" ca="1" si="40"/>
        <v>4.3275650291168422E-2</v>
      </c>
    </row>
    <row r="138" spans="1:38" x14ac:dyDescent="0.25">
      <c r="A138" s="4">
        <f t="shared" si="29"/>
        <v>9</v>
      </c>
      <c r="B138" s="4">
        <f t="shared" si="30"/>
        <v>2012</v>
      </c>
      <c r="C138" s="9">
        <v>41162</v>
      </c>
      <c r="D138" s="12">
        <f ca="1">(1+Returns!E138)*D137</f>
        <v>104475535.58957747</v>
      </c>
      <c r="E138" s="12">
        <f t="shared" ca="1" si="31"/>
        <v>104339615.32460913</v>
      </c>
      <c r="F138" s="12">
        <f t="shared" ca="1" si="32"/>
        <v>104323060.70658697</v>
      </c>
      <c r="G138" s="14">
        <f ca="1">G137*(1+Returns!G138)+AC138</f>
        <v>8299414.6640789788</v>
      </c>
      <c r="H138" s="14">
        <f ca="1">H137*(1+Returns!H138)+AD138</f>
        <v>10447638.831290832</v>
      </c>
      <c r="I138" s="14">
        <f ca="1">I137*(1+Returns!I138)+AE138</f>
        <v>5224175.1645178972</v>
      </c>
      <c r="J138" s="14">
        <f ca="1">J137*(1+Returns!J138)+AF138</f>
        <v>0</v>
      </c>
      <c r="K138" s="14">
        <f ca="1">K137*(1+Returns!K138)+AG138</f>
        <v>0</v>
      </c>
      <c r="L138" s="14">
        <f ca="1">L137*(1+Returns!L138)+AH138</f>
        <v>20895135.110377021</v>
      </c>
      <c r="M138" s="14">
        <f ca="1">M137*(1+Returns!M138)+AI138</f>
        <v>20895847.411414545</v>
      </c>
      <c r="N138" s="14">
        <f ca="1">N137*(1+Returns!N138)+AJ138-R138-T138</f>
        <v>38577404.142929859</v>
      </c>
      <c r="O138" s="17">
        <f ca="1">(Assumptions!$B$16 / 252)*F137</f>
        <v>3311.9861914005387</v>
      </c>
      <c r="P138" s="17">
        <f t="shared" ca="1" si="33"/>
        <v>16554.618022163653</v>
      </c>
      <c r="Q138" s="16">
        <f t="shared" si="34"/>
        <v>0</v>
      </c>
      <c r="R138" s="17">
        <f t="shared" si="35"/>
        <v>0</v>
      </c>
      <c r="S138" s="19">
        <f t="shared" si="36"/>
        <v>0</v>
      </c>
      <c r="T138" s="20">
        <f ca="1">IF(AND(S138=1,F137&gt;D137),[1]Assumptions!$B$19*(F137-D137),0)</f>
        <v>0</v>
      </c>
      <c r="U138" s="21">
        <f ca="1">OFFSET(Assumptions!$B$6,U$1-1,0)*$E138</f>
        <v>8347169.2259687306</v>
      </c>
      <c r="V138" s="21">
        <f ca="1">OFFSET(Assumptions!$B$6,V$1-1,0)*$E138</f>
        <v>10433961.532460913</v>
      </c>
      <c r="W138" s="21">
        <f ca="1">OFFSET(Assumptions!$B$6,W$1-1,0)*$E138</f>
        <v>5216980.7662304565</v>
      </c>
      <c r="X138" s="21">
        <f ca="1">OFFSET(Assumptions!$B$6,X$1-1,0)*$E138</f>
        <v>0</v>
      </c>
      <c r="Y138" s="21">
        <f ca="1">OFFSET(Assumptions!$B$6,Y$1-1,0)*$E138</f>
        <v>0</v>
      </c>
      <c r="Z138" s="21">
        <f ca="1">OFFSET(Assumptions!$B$6,Z$1-1,0)*$E138</f>
        <v>20867923.064921826</v>
      </c>
      <c r="AA138" s="21">
        <f ca="1">OFFSET(Assumptions!$B$6,AA$1-1,0)*$E138</f>
        <v>20867923.064921826</v>
      </c>
      <c r="AB138" s="21">
        <f ca="1">OFFSET(Assumptions!$B$6,AB$1-1,0)*$E138</f>
        <v>38605657.670105375</v>
      </c>
      <c r="AC138" s="24">
        <f t="shared" si="39"/>
        <v>0</v>
      </c>
      <c r="AD138" s="24">
        <f t="shared" si="28"/>
        <v>0</v>
      </c>
      <c r="AE138" s="24">
        <f t="shared" si="28"/>
        <v>0</v>
      </c>
      <c r="AF138" s="24">
        <f t="shared" si="28"/>
        <v>0</v>
      </c>
      <c r="AG138" s="24">
        <f t="shared" si="28"/>
        <v>0</v>
      </c>
      <c r="AH138" s="24">
        <f t="shared" si="28"/>
        <v>0</v>
      </c>
      <c r="AI138" s="24">
        <f t="shared" si="28"/>
        <v>0</v>
      </c>
      <c r="AJ138" s="24">
        <f t="shared" si="37"/>
        <v>0</v>
      </c>
      <c r="AK138" s="26">
        <f t="shared" ca="1" si="38"/>
        <v>-4.317480743221136E-5</v>
      </c>
      <c r="AL138" s="34">
        <f t="shared" ca="1" si="40"/>
        <v>4.3230607065868343E-2</v>
      </c>
    </row>
    <row r="139" spans="1:38" x14ac:dyDescent="0.25">
      <c r="A139" s="4">
        <f t="shared" si="29"/>
        <v>9</v>
      </c>
      <c r="B139" s="4">
        <f t="shared" si="30"/>
        <v>2012</v>
      </c>
      <c r="C139" s="9">
        <v>41163</v>
      </c>
      <c r="D139" s="12">
        <f ca="1">(1+Returns!E139)*D138</f>
        <v>104505059.33117974</v>
      </c>
      <c r="E139" s="12">
        <f t="shared" ca="1" si="31"/>
        <v>104307937.89079675</v>
      </c>
      <c r="F139" s="12">
        <f t="shared" ca="1" si="32"/>
        <v>104288071.42957756</v>
      </c>
      <c r="G139" s="14">
        <f ca="1">G138*(1+Returns!G139)+AC139</f>
        <v>8239669.2646219367</v>
      </c>
      <c r="H139" s="14">
        <f ca="1">H138*(1+Returns!H139)+AD139</f>
        <v>10450733.493350938</v>
      </c>
      <c r="I139" s="14">
        <f ca="1">I138*(1+Returns!I139)+AE139</f>
        <v>5225793.4954351485</v>
      </c>
      <c r="J139" s="14">
        <f ca="1">J138*(1+Returns!J139)+AF139</f>
        <v>0</v>
      </c>
      <c r="K139" s="14">
        <f ca="1">K138*(1+Returns!K139)+AG139</f>
        <v>0</v>
      </c>
      <c r="L139" s="14">
        <f ca="1">L138*(1+Returns!L139)+AH139</f>
        <v>20901295.983413942</v>
      </c>
      <c r="M139" s="14">
        <f ca="1">M138*(1+Returns!M139)+AI139</f>
        <v>20902150.446782678</v>
      </c>
      <c r="N139" s="14">
        <f ca="1">N138*(1+Returns!N139)+AJ139-R139-T139</f>
        <v>38588295.207192115</v>
      </c>
      <c r="O139" s="17">
        <f ca="1">(Assumptions!$B$16 / 252)*F138</f>
        <v>3311.8431970345068</v>
      </c>
      <c r="P139" s="17">
        <f t="shared" ca="1" si="33"/>
        <v>19866.461219198161</v>
      </c>
      <c r="Q139" s="16">
        <f t="shared" si="34"/>
        <v>0</v>
      </c>
      <c r="R139" s="17">
        <f t="shared" si="35"/>
        <v>0</v>
      </c>
      <c r="S139" s="19">
        <f t="shared" si="36"/>
        <v>0</v>
      </c>
      <c r="T139" s="20">
        <f ca="1">IF(AND(S139=1,F138&gt;D138),[1]Assumptions!$B$19*(F138-D138),0)</f>
        <v>0</v>
      </c>
      <c r="U139" s="21">
        <f ca="1">OFFSET(Assumptions!$B$6,U$1-1,0)*$E139</f>
        <v>8344635.0312637398</v>
      </c>
      <c r="V139" s="21">
        <f ca="1">OFFSET(Assumptions!$B$6,V$1-1,0)*$E139</f>
        <v>10430793.789079675</v>
      </c>
      <c r="W139" s="21">
        <f ca="1">OFFSET(Assumptions!$B$6,W$1-1,0)*$E139</f>
        <v>5215396.8945398377</v>
      </c>
      <c r="X139" s="21">
        <f ca="1">OFFSET(Assumptions!$B$6,X$1-1,0)*$E139</f>
        <v>0</v>
      </c>
      <c r="Y139" s="21">
        <f ca="1">OFFSET(Assumptions!$B$6,Y$1-1,0)*$E139</f>
        <v>0</v>
      </c>
      <c r="Z139" s="21">
        <f ca="1">OFFSET(Assumptions!$B$6,Z$1-1,0)*$E139</f>
        <v>20861587.578159351</v>
      </c>
      <c r="AA139" s="21">
        <f ca="1">OFFSET(Assumptions!$B$6,AA$1-1,0)*$E139</f>
        <v>20861587.578159351</v>
      </c>
      <c r="AB139" s="21">
        <f ca="1">OFFSET(Assumptions!$B$6,AB$1-1,0)*$E139</f>
        <v>38593937.019594796</v>
      </c>
      <c r="AC139" s="24">
        <f t="shared" si="39"/>
        <v>0</v>
      </c>
      <c r="AD139" s="24">
        <f t="shared" si="28"/>
        <v>0</v>
      </c>
      <c r="AE139" s="24">
        <f t="shared" si="28"/>
        <v>0</v>
      </c>
      <c r="AF139" s="24">
        <f t="shared" si="28"/>
        <v>0</v>
      </c>
      <c r="AG139" s="24">
        <f t="shared" si="28"/>
        <v>0</v>
      </c>
      <c r="AH139" s="24">
        <f t="shared" si="28"/>
        <v>0</v>
      </c>
      <c r="AI139" s="24">
        <f t="shared" si="28"/>
        <v>0</v>
      </c>
      <c r="AJ139" s="24">
        <f t="shared" si="37"/>
        <v>0</v>
      </c>
      <c r="AK139" s="26">
        <f t="shared" ca="1" si="38"/>
        <v>-3.3539350525590983E-4</v>
      </c>
      <c r="AL139" s="34">
        <f t="shared" ca="1" si="40"/>
        <v>4.2880714295774336E-2</v>
      </c>
    </row>
    <row r="140" spans="1:38" x14ac:dyDescent="0.25">
      <c r="A140" s="4">
        <f t="shared" si="29"/>
        <v>9</v>
      </c>
      <c r="B140" s="4">
        <f t="shared" si="30"/>
        <v>2012</v>
      </c>
      <c r="C140" s="9">
        <v>41164</v>
      </c>
      <c r="D140" s="12">
        <f ca="1">(1+Returns!E140)*D139</f>
        <v>104534552.7490242</v>
      </c>
      <c r="E140" s="12">
        <f t="shared" ca="1" si="31"/>
        <v>104343879.24529278</v>
      </c>
      <c r="F140" s="12">
        <f t="shared" ca="1" si="32"/>
        <v>104320702.05164725</v>
      </c>
      <c r="G140" s="14">
        <f ca="1">G139*(1+Returns!G140)+AC140</f>
        <v>8247571.1584791522</v>
      </c>
      <c r="H140" s="14">
        <f ca="1">H139*(1+Returns!H140)+AD140</f>
        <v>10453825.025801491</v>
      </c>
      <c r="I140" s="14">
        <f ca="1">I139*(1+Returns!I140)+AE140</f>
        <v>5227410.2152278749</v>
      </c>
      <c r="J140" s="14">
        <f ca="1">J139*(1+Returns!J140)+AF140</f>
        <v>0</v>
      </c>
      <c r="K140" s="14">
        <f ca="1">K139*(1+Returns!K140)+AG140</f>
        <v>0</v>
      </c>
      <c r="L140" s="14">
        <f ca="1">L139*(1+Returns!L140)+AH140</f>
        <v>20907450.616283476</v>
      </c>
      <c r="M140" s="14">
        <f ca="1">M139*(1+Returns!M140)+AI140</f>
        <v>20908447.147679172</v>
      </c>
      <c r="N140" s="14">
        <f ca="1">N139*(1+Returns!N140)+AJ140-R140-T140</f>
        <v>38599175.081821606</v>
      </c>
      <c r="O140" s="17">
        <f ca="1">(Assumptions!$B$16 / 252)*F139</f>
        <v>3310.7324263357955</v>
      </c>
      <c r="P140" s="17">
        <f t="shared" ca="1" si="33"/>
        <v>23177.193645533956</v>
      </c>
      <c r="Q140" s="16">
        <f t="shared" si="34"/>
        <v>0</v>
      </c>
      <c r="R140" s="17">
        <f t="shared" si="35"/>
        <v>0</v>
      </c>
      <c r="S140" s="19">
        <f t="shared" si="36"/>
        <v>0</v>
      </c>
      <c r="T140" s="20">
        <f ca="1">IF(AND(S140=1,F139&gt;D139),[1]Assumptions!$B$19*(F139-D139),0)</f>
        <v>0</v>
      </c>
      <c r="U140" s="21">
        <f ca="1">OFFSET(Assumptions!$B$6,U$1-1,0)*$E140</f>
        <v>8347510.3396234224</v>
      </c>
      <c r="V140" s="21">
        <f ca="1">OFFSET(Assumptions!$B$6,V$1-1,0)*$E140</f>
        <v>10434387.924529279</v>
      </c>
      <c r="W140" s="21">
        <f ca="1">OFFSET(Assumptions!$B$6,W$1-1,0)*$E140</f>
        <v>5217193.9622646393</v>
      </c>
      <c r="X140" s="21">
        <f ca="1">OFFSET(Assumptions!$B$6,X$1-1,0)*$E140</f>
        <v>0</v>
      </c>
      <c r="Y140" s="21">
        <f ca="1">OFFSET(Assumptions!$B$6,Y$1-1,0)*$E140</f>
        <v>0</v>
      </c>
      <c r="Z140" s="21">
        <f ca="1">OFFSET(Assumptions!$B$6,Z$1-1,0)*$E140</f>
        <v>20868775.849058557</v>
      </c>
      <c r="AA140" s="21">
        <f ca="1">OFFSET(Assumptions!$B$6,AA$1-1,0)*$E140</f>
        <v>20868775.849058557</v>
      </c>
      <c r="AB140" s="21">
        <f ca="1">OFFSET(Assumptions!$B$6,AB$1-1,0)*$E140</f>
        <v>38607235.320758328</v>
      </c>
      <c r="AC140" s="24">
        <f t="shared" si="39"/>
        <v>0</v>
      </c>
      <c r="AD140" s="24">
        <f t="shared" si="28"/>
        <v>0</v>
      </c>
      <c r="AE140" s="24">
        <f t="shared" si="28"/>
        <v>0</v>
      </c>
      <c r="AF140" s="24">
        <f t="shared" si="28"/>
        <v>0</v>
      </c>
      <c r="AG140" s="24">
        <f t="shared" si="28"/>
        <v>0</v>
      </c>
      <c r="AH140" s="24">
        <f t="shared" si="28"/>
        <v>0</v>
      </c>
      <c r="AI140" s="24">
        <f t="shared" si="28"/>
        <v>0</v>
      </c>
      <c r="AJ140" s="24">
        <f t="shared" si="37"/>
        <v>0</v>
      </c>
      <c r="AK140" s="26">
        <f t="shared" ca="1" si="38"/>
        <v>3.1288930385220404E-4</v>
      </c>
      <c r="AL140" s="34">
        <f t="shared" ca="1" si="40"/>
        <v>4.3207020516471184E-2</v>
      </c>
    </row>
    <row r="141" spans="1:38" x14ac:dyDescent="0.25">
      <c r="A141" s="4">
        <f t="shared" si="29"/>
        <v>9</v>
      </c>
      <c r="B141" s="4">
        <f t="shared" si="30"/>
        <v>2012</v>
      </c>
      <c r="C141" s="9">
        <v>41165</v>
      </c>
      <c r="D141" s="12">
        <f ca="1">(1+Returns!E141)*D140</f>
        <v>104564016.85806204</v>
      </c>
      <c r="E141" s="12">
        <f t="shared" ca="1" si="31"/>
        <v>104323317.33294725</v>
      </c>
      <c r="F141" s="12">
        <f t="shared" ca="1" si="32"/>
        <v>104296828.37098262</v>
      </c>
      <c r="G141" s="14">
        <f ca="1">G140*(1+Returns!G141)+AC141</f>
        <v>8198997.3277979819</v>
      </c>
      <c r="H141" s="14">
        <f ca="1">H140*(1+Returns!H141)+AD141</f>
        <v>10456913.534695797</v>
      </c>
      <c r="I141" s="14">
        <f ca="1">I140*(1+Returns!I141)+AE141</f>
        <v>5229025.3791833185</v>
      </c>
      <c r="J141" s="14">
        <f ca="1">J140*(1+Returns!J141)+AF141</f>
        <v>0</v>
      </c>
      <c r="K141" s="14">
        <f ca="1">K140*(1+Returns!K141)+AG141</f>
        <v>0</v>
      </c>
      <c r="L141" s="14">
        <f ca="1">L140*(1+Returns!L141)+AH141</f>
        <v>20913599.220183279</v>
      </c>
      <c r="M141" s="14">
        <f ca="1">M140*(1+Returns!M141)+AI141</f>
        <v>20914737.72983785</v>
      </c>
      <c r="N141" s="14">
        <f ca="1">N140*(1+Returns!N141)+AJ141-R141-T141</f>
        <v>38610044.141249038</v>
      </c>
      <c r="O141" s="17">
        <f ca="1">(Assumptions!$B$16 / 252)*F140</f>
        <v>3311.7683190999123</v>
      </c>
      <c r="P141" s="17">
        <f t="shared" ca="1" si="33"/>
        <v>26488.961964633869</v>
      </c>
      <c r="Q141" s="16">
        <f t="shared" si="34"/>
        <v>0</v>
      </c>
      <c r="R141" s="17">
        <f t="shared" si="35"/>
        <v>0</v>
      </c>
      <c r="S141" s="19">
        <f t="shared" si="36"/>
        <v>0</v>
      </c>
      <c r="T141" s="20">
        <f ca="1">IF(AND(S141=1,F140&gt;D140),[1]Assumptions!$B$19*(F140-D140),0)</f>
        <v>0</v>
      </c>
      <c r="U141" s="21">
        <f ca="1">OFFSET(Assumptions!$B$6,U$1-1,0)*$E141</f>
        <v>8345865.3866357803</v>
      </c>
      <c r="V141" s="21">
        <f ca="1">OFFSET(Assumptions!$B$6,V$1-1,0)*$E141</f>
        <v>10432331.733294725</v>
      </c>
      <c r="W141" s="21">
        <f ca="1">OFFSET(Assumptions!$B$6,W$1-1,0)*$E141</f>
        <v>5216165.8666473627</v>
      </c>
      <c r="X141" s="21">
        <f ca="1">OFFSET(Assumptions!$B$6,X$1-1,0)*$E141</f>
        <v>0</v>
      </c>
      <c r="Y141" s="21">
        <f ca="1">OFFSET(Assumptions!$B$6,Y$1-1,0)*$E141</f>
        <v>0</v>
      </c>
      <c r="Z141" s="21">
        <f ca="1">OFFSET(Assumptions!$B$6,Z$1-1,0)*$E141</f>
        <v>20864663.466589451</v>
      </c>
      <c r="AA141" s="21">
        <f ca="1">OFFSET(Assumptions!$B$6,AA$1-1,0)*$E141</f>
        <v>20864663.466589451</v>
      </c>
      <c r="AB141" s="21">
        <f ca="1">OFFSET(Assumptions!$B$6,AB$1-1,0)*$E141</f>
        <v>38599627.413190484</v>
      </c>
      <c r="AC141" s="24">
        <f t="shared" si="39"/>
        <v>0</v>
      </c>
      <c r="AD141" s="24">
        <f t="shared" si="28"/>
        <v>0</v>
      </c>
      <c r="AE141" s="24">
        <f t="shared" si="28"/>
        <v>0</v>
      </c>
      <c r="AF141" s="24">
        <f t="shared" si="28"/>
        <v>0</v>
      </c>
      <c r="AG141" s="24">
        <f t="shared" si="28"/>
        <v>0</v>
      </c>
      <c r="AH141" s="24">
        <f t="shared" si="28"/>
        <v>0</v>
      </c>
      <c r="AI141" s="24">
        <f t="shared" si="28"/>
        <v>0</v>
      </c>
      <c r="AJ141" s="24">
        <f t="shared" si="37"/>
        <v>0</v>
      </c>
      <c r="AK141" s="26">
        <f t="shared" ca="1" si="38"/>
        <v>-2.2884892638863619E-4</v>
      </c>
      <c r="AL141" s="34">
        <f t="shared" ca="1" si="40"/>
        <v>4.2968283709824862E-2</v>
      </c>
    </row>
    <row r="142" spans="1:38" x14ac:dyDescent="0.25">
      <c r="A142" s="4">
        <f t="shared" si="29"/>
        <v>9</v>
      </c>
      <c r="B142" s="4">
        <f t="shared" si="30"/>
        <v>2012</v>
      </c>
      <c r="C142" s="9">
        <v>41166</v>
      </c>
      <c r="D142" s="12">
        <f ca="1">(1+Returns!E142)*D141</f>
        <v>104593489.27185367</v>
      </c>
      <c r="E142" s="12">
        <f t="shared" ca="1" si="31"/>
        <v>104332967.56715715</v>
      </c>
      <c r="F142" s="12">
        <f t="shared" ca="1" si="32"/>
        <v>104303167.59476803</v>
      </c>
      <c r="G142" s="14">
        <f ca="1">G141*(1+Returns!G142)+AC142</f>
        <v>8180627.4707183102</v>
      </c>
      <c r="H142" s="14">
        <f ca="1">H141*(1+Returns!H142)+AD142</f>
        <v>10460002.956068279</v>
      </c>
      <c r="I142" s="14">
        <f ca="1">I141*(1+Returns!I142)+AE142</f>
        <v>5230641.0421917345</v>
      </c>
      <c r="J142" s="14">
        <f ca="1">J141*(1+Returns!J142)+AF142</f>
        <v>0</v>
      </c>
      <c r="K142" s="14">
        <f ca="1">K141*(1+Returns!K142)+AG142</f>
        <v>0</v>
      </c>
      <c r="L142" s="14">
        <f ca="1">L141*(1+Returns!L142)+AH142</f>
        <v>20919749.632305931</v>
      </c>
      <c r="M142" s="14">
        <f ca="1">M141*(1+Returns!M142)+AI142</f>
        <v>20921030.204601157</v>
      </c>
      <c r="N142" s="14">
        <f ca="1">N141*(1+Returns!N142)+AJ142-R142-T142</f>
        <v>38620916.261271745</v>
      </c>
      <c r="O142" s="17">
        <f ca="1">(Assumptions!$B$16 / 252)*F141</f>
        <v>3311.0104244756385</v>
      </c>
      <c r="P142" s="17">
        <f t="shared" ca="1" si="33"/>
        <v>29799.972389109505</v>
      </c>
      <c r="Q142" s="16">
        <f t="shared" si="34"/>
        <v>0</v>
      </c>
      <c r="R142" s="17">
        <f t="shared" si="35"/>
        <v>0</v>
      </c>
      <c r="S142" s="19">
        <f t="shared" si="36"/>
        <v>0</v>
      </c>
      <c r="T142" s="20">
        <f ca="1">IF(AND(S142=1,F141&gt;D141),[1]Assumptions!$B$19*(F141-D141),0)</f>
        <v>0</v>
      </c>
      <c r="U142" s="21">
        <f ca="1">OFFSET(Assumptions!$B$6,U$1-1,0)*$E142</f>
        <v>8346637.4053725721</v>
      </c>
      <c r="V142" s="21">
        <f ca="1">OFFSET(Assumptions!$B$6,V$1-1,0)*$E142</f>
        <v>10433296.756715715</v>
      </c>
      <c r="W142" s="21">
        <f ca="1">OFFSET(Assumptions!$B$6,W$1-1,0)*$E142</f>
        <v>5216648.3783578575</v>
      </c>
      <c r="X142" s="21">
        <f ca="1">OFFSET(Assumptions!$B$6,X$1-1,0)*$E142</f>
        <v>0</v>
      </c>
      <c r="Y142" s="21">
        <f ca="1">OFFSET(Assumptions!$B$6,Y$1-1,0)*$E142</f>
        <v>0</v>
      </c>
      <c r="Z142" s="21">
        <f ca="1">OFFSET(Assumptions!$B$6,Z$1-1,0)*$E142</f>
        <v>20866593.51343143</v>
      </c>
      <c r="AA142" s="21">
        <f ca="1">OFFSET(Assumptions!$B$6,AA$1-1,0)*$E142</f>
        <v>20866593.51343143</v>
      </c>
      <c r="AB142" s="21">
        <f ca="1">OFFSET(Assumptions!$B$6,AB$1-1,0)*$E142</f>
        <v>38603197.999848142</v>
      </c>
      <c r="AC142" s="24">
        <f t="shared" si="39"/>
        <v>0</v>
      </c>
      <c r="AD142" s="24">
        <f t="shared" si="28"/>
        <v>0</v>
      </c>
      <c r="AE142" s="24">
        <f t="shared" si="28"/>
        <v>0</v>
      </c>
      <c r="AF142" s="24">
        <f t="shared" si="28"/>
        <v>0</v>
      </c>
      <c r="AG142" s="24">
        <f t="shared" si="28"/>
        <v>0</v>
      </c>
      <c r="AH142" s="24">
        <f t="shared" si="28"/>
        <v>0</v>
      </c>
      <c r="AI142" s="24">
        <f t="shared" si="28"/>
        <v>0</v>
      </c>
      <c r="AJ142" s="24">
        <f t="shared" si="37"/>
        <v>0</v>
      </c>
      <c r="AK142" s="26">
        <f t="shared" ca="1" si="38"/>
        <v>6.0780599798082591E-5</v>
      </c>
      <c r="AL142" s="34">
        <f t="shared" ca="1" si="40"/>
        <v>4.3031675947679204E-2</v>
      </c>
    </row>
    <row r="143" spans="1:38" x14ac:dyDescent="0.25">
      <c r="A143" s="4">
        <f t="shared" si="29"/>
        <v>9</v>
      </c>
      <c r="B143" s="4">
        <f t="shared" si="30"/>
        <v>2012</v>
      </c>
      <c r="C143" s="9">
        <v>41169</v>
      </c>
      <c r="D143" s="12">
        <f ca="1">(1+Returns!E143)*D142</f>
        <v>104622931.29314882</v>
      </c>
      <c r="E143" s="12">
        <f t="shared" ca="1" si="31"/>
        <v>104392390.93717879</v>
      </c>
      <c r="F143" s="12">
        <f t="shared" ca="1" si="32"/>
        <v>104359279.75312001</v>
      </c>
      <c r="G143" s="14">
        <f ca="1">G142*(1+Returns!G143)+AC143</f>
        <v>8212059.3219866678</v>
      </c>
      <c r="H143" s="14">
        <f ca="1">H142*(1+Returns!H143)+AD143</f>
        <v>10463089.240295565</v>
      </c>
      <c r="I143" s="14">
        <f ca="1">I142*(1+Returns!I143)+AE143</f>
        <v>5232255.0899652252</v>
      </c>
      <c r="J143" s="14">
        <f ca="1">J142*(1+Returns!J143)+AF143</f>
        <v>0</v>
      </c>
      <c r="K143" s="14">
        <f ca="1">K142*(1+Returns!K143)+AG143</f>
        <v>0</v>
      </c>
      <c r="L143" s="14">
        <f ca="1">L142*(1+Returns!L143)+AH143</f>
        <v>20925893.789324451</v>
      </c>
      <c r="M143" s="14">
        <f ca="1">M142*(1+Returns!M143)+AI143</f>
        <v>20927316.329278827</v>
      </c>
      <c r="N143" s="14">
        <f ca="1">N142*(1+Returns!N143)+AJ143-R143-T143</f>
        <v>38631777.16632805</v>
      </c>
      <c r="O143" s="17">
        <f ca="1">(Assumptions!$B$16 / 252)*F142</f>
        <v>3311.2116696751755</v>
      </c>
      <c r="P143" s="17">
        <f t="shared" ca="1" si="33"/>
        <v>33111.184058784682</v>
      </c>
      <c r="Q143" s="16">
        <f t="shared" si="34"/>
        <v>0</v>
      </c>
      <c r="R143" s="17">
        <f t="shared" si="35"/>
        <v>0</v>
      </c>
      <c r="S143" s="19">
        <f t="shared" si="36"/>
        <v>0</v>
      </c>
      <c r="T143" s="20">
        <f ca="1">IF(AND(S143=1,F142&gt;D142),[1]Assumptions!$B$19*(F142-D142),0)</f>
        <v>0</v>
      </c>
      <c r="U143" s="21">
        <f ca="1">OFFSET(Assumptions!$B$6,U$1-1,0)*$E143</f>
        <v>8351391.2749743033</v>
      </c>
      <c r="V143" s="21">
        <f ca="1">OFFSET(Assumptions!$B$6,V$1-1,0)*$E143</f>
        <v>10439239.093717881</v>
      </c>
      <c r="W143" s="21">
        <f ca="1">OFFSET(Assumptions!$B$6,W$1-1,0)*$E143</f>
        <v>5219619.5468589403</v>
      </c>
      <c r="X143" s="21">
        <f ca="1">OFFSET(Assumptions!$B$6,X$1-1,0)*$E143</f>
        <v>0</v>
      </c>
      <c r="Y143" s="21">
        <f ca="1">OFFSET(Assumptions!$B$6,Y$1-1,0)*$E143</f>
        <v>0</v>
      </c>
      <c r="Z143" s="21">
        <f ca="1">OFFSET(Assumptions!$B$6,Z$1-1,0)*$E143</f>
        <v>20878478.187435761</v>
      </c>
      <c r="AA143" s="21">
        <f ca="1">OFFSET(Assumptions!$B$6,AA$1-1,0)*$E143</f>
        <v>20878478.187435761</v>
      </c>
      <c r="AB143" s="21">
        <f ca="1">OFFSET(Assumptions!$B$6,AB$1-1,0)*$E143</f>
        <v>38625184.64675615</v>
      </c>
      <c r="AC143" s="24">
        <f t="shared" si="39"/>
        <v>0</v>
      </c>
      <c r="AD143" s="24">
        <f t="shared" si="28"/>
        <v>0</v>
      </c>
      <c r="AE143" s="24">
        <f t="shared" si="28"/>
        <v>0</v>
      </c>
      <c r="AF143" s="24">
        <f t="shared" si="28"/>
        <v>0</v>
      </c>
      <c r="AG143" s="24">
        <f t="shared" si="28"/>
        <v>0</v>
      </c>
      <c r="AH143" s="24">
        <f t="shared" si="28"/>
        <v>0</v>
      </c>
      <c r="AI143" s="24">
        <f t="shared" si="28"/>
        <v>0</v>
      </c>
      <c r="AJ143" s="24">
        <f t="shared" si="37"/>
        <v>0</v>
      </c>
      <c r="AK143" s="26">
        <f t="shared" ca="1" si="38"/>
        <v>5.3797175719516588E-4</v>
      </c>
      <c r="AL143" s="34">
        <f t="shared" ca="1" si="40"/>
        <v>4.3592797531198935E-2</v>
      </c>
    </row>
    <row r="144" spans="1:38" x14ac:dyDescent="0.25">
      <c r="A144" s="4">
        <f t="shared" si="29"/>
        <v>9</v>
      </c>
      <c r="B144" s="4">
        <f t="shared" si="30"/>
        <v>2012</v>
      </c>
      <c r="C144" s="9">
        <v>41170</v>
      </c>
      <c r="D144" s="12">
        <f ca="1">(1+Returns!E144)*D143</f>
        <v>104652342.89159393</v>
      </c>
      <c r="E144" s="12">
        <f t="shared" ca="1" si="31"/>
        <v>104417284.71793264</v>
      </c>
      <c r="F144" s="12">
        <f t="shared" ca="1" si="32"/>
        <v>104380860.54086582</v>
      </c>
      <c r="G144" s="14">
        <f ca="1">G143*(1+Returns!G144)+AC144</f>
        <v>8208990.1863877233</v>
      </c>
      <c r="H144" s="14">
        <f ca="1">H143*(1+Returns!H144)+AD144</f>
        <v>10466172.384043461</v>
      </c>
      <c r="I144" s="14">
        <f ca="1">I143*(1+Returns!I144)+AE144</f>
        <v>5233867.5206816169</v>
      </c>
      <c r="J144" s="14">
        <f ca="1">J143*(1+Returns!J144)+AF144</f>
        <v>0</v>
      </c>
      <c r="K144" s="14">
        <f ca="1">K143*(1+Returns!K144)+AG144</f>
        <v>0</v>
      </c>
      <c r="L144" s="14">
        <f ca="1">L143*(1+Returns!L144)+AH144</f>
        <v>20932031.684631258</v>
      </c>
      <c r="M144" s="14">
        <f ca="1">M143*(1+Returns!M144)+AI144</f>
        <v>20933596.096956972</v>
      </c>
      <c r="N144" s="14">
        <f ca="1">N143*(1+Returns!N144)+AJ144-R144-T144</f>
        <v>38642626.8452316</v>
      </c>
      <c r="O144" s="17">
        <f ca="1">(Assumptions!$B$16 / 252)*F143</f>
        <v>3312.9930080355557</v>
      </c>
      <c r="P144" s="17">
        <f t="shared" ca="1" si="33"/>
        <v>36424.177066820237</v>
      </c>
      <c r="Q144" s="16">
        <f t="shared" si="34"/>
        <v>0</v>
      </c>
      <c r="R144" s="17">
        <f t="shared" si="35"/>
        <v>0</v>
      </c>
      <c r="S144" s="19">
        <f t="shared" si="36"/>
        <v>0</v>
      </c>
      <c r="T144" s="20">
        <f ca="1">IF(AND(S144=1,F143&gt;D143),[1]Assumptions!$B$19*(F143-D143),0)</f>
        <v>0</v>
      </c>
      <c r="U144" s="21">
        <f ca="1">OFFSET(Assumptions!$B$6,U$1-1,0)*$E144</f>
        <v>8353382.7774346117</v>
      </c>
      <c r="V144" s="21">
        <f ca="1">OFFSET(Assumptions!$B$6,V$1-1,0)*$E144</f>
        <v>10441728.471793264</v>
      </c>
      <c r="W144" s="21">
        <f ca="1">OFFSET(Assumptions!$B$6,W$1-1,0)*$E144</f>
        <v>5220864.2358966321</v>
      </c>
      <c r="X144" s="21">
        <f ca="1">OFFSET(Assumptions!$B$6,X$1-1,0)*$E144</f>
        <v>0</v>
      </c>
      <c r="Y144" s="21">
        <f ca="1">OFFSET(Assumptions!$B$6,Y$1-1,0)*$E144</f>
        <v>0</v>
      </c>
      <c r="Z144" s="21">
        <f ca="1">OFFSET(Assumptions!$B$6,Z$1-1,0)*$E144</f>
        <v>20883456.943586528</v>
      </c>
      <c r="AA144" s="21">
        <f ca="1">OFFSET(Assumptions!$B$6,AA$1-1,0)*$E144</f>
        <v>20883456.943586528</v>
      </c>
      <c r="AB144" s="21">
        <f ca="1">OFFSET(Assumptions!$B$6,AB$1-1,0)*$E144</f>
        <v>38634395.345635079</v>
      </c>
      <c r="AC144" s="24">
        <f t="shared" si="39"/>
        <v>0</v>
      </c>
      <c r="AD144" s="24">
        <f t="shared" si="28"/>
        <v>0</v>
      </c>
      <c r="AE144" s="24">
        <f t="shared" si="28"/>
        <v>0</v>
      </c>
      <c r="AF144" s="24">
        <f t="shared" si="28"/>
        <v>0</v>
      </c>
      <c r="AG144" s="24">
        <f t="shared" si="28"/>
        <v>0</v>
      </c>
      <c r="AH144" s="24">
        <f t="shared" si="28"/>
        <v>0</v>
      </c>
      <c r="AI144" s="24">
        <f t="shared" si="28"/>
        <v>0</v>
      </c>
      <c r="AJ144" s="24">
        <f t="shared" si="37"/>
        <v>0</v>
      </c>
      <c r="AK144" s="26">
        <f t="shared" ca="1" si="38"/>
        <v>2.0679318405480984E-4</v>
      </c>
      <c r="AL144" s="34">
        <f t="shared" ca="1" si="40"/>
        <v>4.3808605408657053E-2</v>
      </c>
    </row>
    <row r="145" spans="1:38" x14ac:dyDescent="0.25">
      <c r="A145" s="4">
        <f t="shared" si="29"/>
        <v>9</v>
      </c>
      <c r="B145" s="4">
        <f t="shared" si="30"/>
        <v>2012</v>
      </c>
      <c r="C145" s="9">
        <v>41171</v>
      </c>
      <c r="D145" s="12">
        <f ca="1">(1+Returns!E145)*D144</f>
        <v>104681724.03686075</v>
      </c>
      <c r="E145" s="12">
        <f t="shared" ca="1" si="31"/>
        <v>104440794.63069779</v>
      </c>
      <c r="F145" s="12">
        <f t="shared" ca="1" si="32"/>
        <v>104401056.77551855</v>
      </c>
      <c r="G145" s="14">
        <f ca="1">G144*(1+Returns!G145)+AC145</f>
        <v>8204565.8150407327</v>
      </c>
      <c r="H145" s="14">
        <f ca="1">H144*(1+Returns!H145)+AD145</f>
        <v>10469252.383980416</v>
      </c>
      <c r="I145" s="14">
        <f ca="1">I144*(1+Returns!I145)+AE145</f>
        <v>5235478.3325201152</v>
      </c>
      <c r="J145" s="14">
        <f ca="1">J144*(1+Returns!J145)+AF145</f>
        <v>0</v>
      </c>
      <c r="K145" s="14">
        <f ca="1">K144*(1+Returns!K145)+AG145</f>
        <v>0</v>
      </c>
      <c r="L145" s="14">
        <f ca="1">L144*(1+Returns!L145)+AH145</f>
        <v>20938163.311624058</v>
      </c>
      <c r="M145" s="14">
        <f ca="1">M144*(1+Returns!M145)+AI145</f>
        <v>20939869.500727106</v>
      </c>
      <c r="N145" s="14">
        <f ca="1">N144*(1+Returns!N145)+AJ145-R145-T145</f>
        <v>38653465.286805354</v>
      </c>
      <c r="O145" s="17">
        <f ca="1">(Assumptions!$B$16 / 252)*F144</f>
        <v>3313.6781124084387</v>
      </c>
      <c r="P145" s="17">
        <f t="shared" ca="1" si="33"/>
        <v>39737.855179228674</v>
      </c>
      <c r="Q145" s="16">
        <f t="shared" si="34"/>
        <v>0</v>
      </c>
      <c r="R145" s="17">
        <f t="shared" si="35"/>
        <v>0</v>
      </c>
      <c r="S145" s="19">
        <f t="shared" si="36"/>
        <v>0</v>
      </c>
      <c r="T145" s="20">
        <f ca="1">IF(AND(S145=1,F144&gt;D144),[1]Assumptions!$B$19*(F144-D144),0)</f>
        <v>0</v>
      </c>
      <c r="U145" s="21">
        <f ca="1">OFFSET(Assumptions!$B$6,U$1-1,0)*$E145</f>
        <v>8355263.5704558231</v>
      </c>
      <c r="V145" s="21">
        <f ca="1">OFFSET(Assumptions!$B$6,V$1-1,0)*$E145</f>
        <v>10444079.46306978</v>
      </c>
      <c r="W145" s="21">
        <f ca="1">OFFSET(Assumptions!$B$6,W$1-1,0)*$E145</f>
        <v>5222039.7315348899</v>
      </c>
      <c r="X145" s="21">
        <f ca="1">OFFSET(Assumptions!$B$6,X$1-1,0)*$E145</f>
        <v>0</v>
      </c>
      <c r="Y145" s="21">
        <f ca="1">OFFSET(Assumptions!$B$6,Y$1-1,0)*$E145</f>
        <v>0</v>
      </c>
      <c r="Z145" s="21">
        <f ca="1">OFFSET(Assumptions!$B$6,Z$1-1,0)*$E145</f>
        <v>20888158.92613956</v>
      </c>
      <c r="AA145" s="21">
        <f ca="1">OFFSET(Assumptions!$B$6,AA$1-1,0)*$E145</f>
        <v>20888158.92613956</v>
      </c>
      <c r="AB145" s="21">
        <f ca="1">OFFSET(Assumptions!$B$6,AB$1-1,0)*$E145</f>
        <v>38643094.013358183</v>
      </c>
      <c r="AC145" s="24">
        <f t="shared" si="39"/>
        <v>0</v>
      </c>
      <c r="AD145" s="24">
        <f t="shared" si="28"/>
        <v>0</v>
      </c>
      <c r="AE145" s="24">
        <f t="shared" si="28"/>
        <v>0</v>
      </c>
      <c r="AF145" s="24">
        <f t="shared" si="28"/>
        <v>0</v>
      </c>
      <c r="AG145" s="24">
        <f t="shared" si="28"/>
        <v>0</v>
      </c>
      <c r="AH145" s="24">
        <f t="shared" si="28"/>
        <v>0</v>
      </c>
      <c r="AI145" s="24">
        <f t="shared" si="28"/>
        <v>0</v>
      </c>
      <c r="AJ145" s="24">
        <f t="shared" si="37"/>
        <v>0</v>
      </c>
      <c r="AK145" s="26">
        <f t="shared" ca="1" si="38"/>
        <v>1.9348599492352569E-4</v>
      </c>
      <c r="AL145" s="34">
        <f t="shared" ca="1" si="40"/>
        <v>4.4010567755184304E-2</v>
      </c>
    </row>
    <row r="146" spans="1:38" x14ac:dyDescent="0.25">
      <c r="A146" s="4">
        <f t="shared" si="29"/>
        <v>9</v>
      </c>
      <c r="B146" s="4">
        <f t="shared" si="30"/>
        <v>2012</v>
      </c>
      <c r="C146" s="9">
        <v>41172</v>
      </c>
      <c r="D146" s="12">
        <f ca="1">(1+Returns!E146)*D145</f>
        <v>104711113.43088409</v>
      </c>
      <c r="E146" s="12">
        <f t="shared" ca="1" si="31"/>
        <v>104477665.37614048</v>
      </c>
      <c r="F146" s="12">
        <f t="shared" ca="1" si="32"/>
        <v>104434613.20169853</v>
      </c>
      <c r="G146" s="14">
        <f ca="1">G145*(1+Returns!G146)+AC146</f>
        <v>8213494.1581153255</v>
      </c>
      <c r="H146" s="14">
        <f ca="1">H145*(1+Returns!H146)+AD146</f>
        <v>10472333.290304087</v>
      </c>
      <c r="I146" s="14">
        <f ca="1">I145*(1+Returns!I146)+AE146</f>
        <v>5237089.6401133817</v>
      </c>
      <c r="J146" s="14">
        <f ca="1">J145*(1+Returns!J146)+AF146</f>
        <v>0</v>
      </c>
      <c r="K146" s="14">
        <f ca="1">K145*(1+Returns!K146)+AG146</f>
        <v>0</v>
      </c>
      <c r="L146" s="14">
        <f ca="1">L145*(1+Returns!L146)+AH146</f>
        <v>20944296.734756388</v>
      </c>
      <c r="M146" s="14">
        <f ca="1">M145*(1+Returns!M146)+AI146</f>
        <v>20946144.784517981</v>
      </c>
      <c r="N146" s="14">
        <f ca="1">N145*(1+Returns!N146)+AJ146-R146-T146</f>
        <v>38664306.768333308</v>
      </c>
      <c r="O146" s="17">
        <f ca="1">(Assumptions!$B$16 / 252)*F145</f>
        <v>3314.3192627148746</v>
      </c>
      <c r="P146" s="17">
        <f t="shared" ca="1" si="33"/>
        <v>43052.174441943549</v>
      </c>
      <c r="Q146" s="16">
        <f t="shared" si="34"/>
        <v>0</v>
      </c>
      <c r="R146" s="17">
        <f t="shared" si="35"/>
        <v>0</v>
      </c>
      <c r="S146" s="19">
        <f t="shared" si="36"/>
        <v>0</v>
      </c>
      <c r="T146" s="20">
        <f ca="1">IF(AND(S146=1,F145&gt;D145),[1]Assumptions!$B$19*(F145-D145),0)</f>
        <v>0</v>
      </c>
      <c r="U146" s="21">
        <f ca="1">OFFSET(Assumptions!$B$6,U$1-1,0)*$E146</f>
        <v>8358213.2300912384</v>
      </c>
      <c r="V146" s="21">
        <f ca="1">OFFSET(Assumptions!$B$6,V$1-1,0)*$E146</f>
        <v>10447766.537614048</v>
      </c>
      <c r="W146" s="21">
        <f ca="1">OFFSET(Assumptions!$B$6,W$1-1,0)*$E146</f>
        <v>5223883.2688070238</v>
      </c>
      <c r="X146" s="21">
        <f ca="1">OFFSET(Assumptions!$B$6,X$1-1,0)*$E146</f>
        <v>0</v>
      </c>
      <c r="Y146" s="21">
        <f ca="1">OFFSET(Assumptions!$B$6,Y$1-1,0)*$E146</f>
        <v>0</v>
      </c>
      <c r="Z146" s="21">
        <f ca="1">OFFSET(Assumptions!$B$6,Z$1-1,0)*$E146</f>
        <v>20895533.075228095</v>
      </c>
      <c r="AA146" s="21">
        <f ca="1">OFFSET(Assumptions!$B$6,AA$1-1,0)*$E146</f>
        <v>20895533.075228095</v>
      </c>
      <c r="AB146" s="21">
        <f ca="1">OFFSET(Assumptions!$B$6,AB$1-1,0)*$E146</f>
        <v>38656736.189171977</v>
      </c>
      <c r="AC146" s="24">
        <f t="shared" si="39"/>
        <v>0</v>
      </c>
      <c r="AD146" s="24">
        <f t="shared" si="28"/>
        <v>0</v>
      </c>
      <c r="AE146" s="24">
        <f t="shared" si="28"/>
        <v>0</v>
      </c>
      <c r="AF146" s="24">
        <f t="shared" si="28"/>
        <v>0</v>
      </c>
      <c r="AG146" s="24">
        <f t="shared" si="28"/>
        <v>0</v>
      </c>
      <c r="AH146" s="24">
        <f t="shared" si="28"/>
        <v>0</v>
      </c>
      <c r="AI146" s="24">
        <f t="shared" si="28"/>
        <v>0</v>
      </c>
      <c r="AJ146" s="24">
        <f t="shared" si="37"/>
        <v>0</v>
      </c>
      <c r="AK146" s="26">
        <f t="shared" ca="1" si="38"/>
        <v>3.2141845318789386E-4</v>
      </c>
      <c r="AL146" s="34">
        <f t="shared" ca="1" si="40"/>
        <v>4.4346132016984008E-2</v>
      </c>
    </row>
    <row r="147" spans="1:38" x14ac:dyDescent="0.25">
      <c r="A147" s="4">
        <f t="shared" si="29"/>
        <v>9</v>
      </c>
      <c r="B147" s="4">
        <f t="shared" si="30"/>
        <v>2012</v>
      </c>
      <c r="C147" s="9">
        <v>41173</v>
      </c>
      <c r="D147" s="12">
        <f ca="1">(1+Returns!E147)*D146</f>
        <v>104740588.56220376</v>
      </c>
      <c r="E147" s="12">
        <f t="shared" ca="1" si="31"/>
        <v>104496339.04491282</v>
      </c>
      <c r="F147" s="12">
        <f t="shared" ca="1" si="32"/>
        <v>104449971.48592478</v>
      </c>
      <c r="G147" s="14">
        <f ca="1">G146*(1+Returns!G147)+AC147</f>
        <v>8204143.7222455796</v>
      </c>
      <c r="H147" s="14">
        <f ca="1">H146*(1+Returns!H147)+AD147</f>
        <v>10475423.212667637</v>
      </c>
      <c r="I147" s="14">
        <f ca="1">I146*(1+Returns!I147)+AE147</f>
        <v>5238705.6777663222</v>
      </c>
      <c r="J147" s="14">
        <f ca="1">J146*(1+Returns!J147)+AF147</f>
        <v>0</v>
      </c>
      <c r="K147" s="14">
        <f ca="1">K146*(1+Returns!K147)+AG147</f>
        <v>0</v>
      </c>
      <c r="L147" s="14">
        <f ca="1">L146*(1+Returns!L147)+AH147</f>
        <v>20950448.101290055</v>
      </c>
      <c r="M147" s="14">
        <f ca="1">M146*(1+Returns!M147)+AI147</f>
        <v>20952438.45535275</v>
      </c>
      <c r="N147" s="14">
        <f ca="1">N146*(1+Returns!N147)+AJ147-R147-T147</f>
        <v>38675179.875590473</v>
      </c>
      <c r="O147" s="17">
        <f ca="1">(Assumptions!$B$16 / 252)*F146</f>
        <v>3315.3845460856674</v>
      </c>
      <c r="P147" s="17">
        <f t="shared" ca="1" si="33"/>
        <v>46367.558988029217</v>
      </c>
      <c r="Q147" s="16">
        <f t="shared" si="34"/>
        <v>0</v>
      </c>
      <c r="R147" s="17">
        <f t="shared" si="35"/>
        <v>0</v>
      </c>
      <c r="S147" s="19">
        <f t="shared" si="36"/>
        <v>0</v>
      </c>
      <c r="T147" s="20">
        <f ca="1">IF(AND(S147=1,F146&gt;D146),[1]Assumptions!$B$19*(F146-D146),0)</f>
        <v>0</v>
      </c>
      <c r="U147" s="21">
        <f ca="1">OFFSET(Assumptions!$B$6,U$1-1,0)*$E147</f>
        <v>8359707.1235930258</v>
      </c>
      <c r="V147" s="21">
        <f ca="1">OFFSET(Assumptions!$B$6,V$1-1,0)*$E147</f>
        <v>10449633.904491283</v>
      </c>
      <c r="W147" s="21">
        <f ca="1">OFFSET(Assumptions!$B$6,W$1-1,0)*$E147</f>
        <v>5224816.9522456415</v>
      </c>
      <c r="X147" s="21">
        <f ca="1">OFFSET(Assumptions!$B$6,X$1-1,0)*$E147</f>
        <v>0</v>
      </c>
      <c r="Y147" s="21">
        <f ca="1">OFFSET(Assumptions!$B$6,Y$1-1,0)*$E147</f>
        <v>0</v>
      </c>
      <c r="Z147" s="21">
        <f ca="1">OFFSET(Assumptions!$B$6,Z$1-1,0)*$E147</f>
        <v>20899267.808982566</v>
      </c>
      <c r="AA147" s="21">
        <f ca="1">OFFSET(Assumptions!$B$6,AA$1-1,0)*$E147</f>
        <v>20899267.808982566</v>
      </c>
      <c r="AB147" s="21">
        <f ca="1">OFFSET(Assumptions!$B$6,AB$1-1,0)*$E147</f>
        <v>38663645.446617737</v>
      </c>
      <c r="AC147" s="24">
        <f t="shared" si="39"/>
        <v>0</v>
      </c>
      <c r="AD147" s="24">
        <f t="shared" si="28"/>
        <v>0</v>
      </c>
      <c r="AE147" s="24">
        <f t="shared" si="28"/>
        <v>0</v>
      </c>
      <c r="AF147" s="24">
        <f t="shared" si="28"/>
        <v>0</v>
      </c>
      <c r="AG147" s="24">
        <f t="shared" si="28"/>
        <v>0</v>
      </c>
      <c r="AH147" s="24">
        <f t="shared" si="28"/>
        <v>0</v>
      </c>
      <c r="AI147" s="24">
        <f t="shared" si="28"/>
        <v>0</v>
      </c>
      <c r="AJ147" s="24">
        <f t="shared" si="37"/>
        <v>0</v>
      </c>
      <c r="AK147" s="26">
        <f t="shared" ca="1" si="38"/>
        <v>1.4706124488239602E-4</v>
      </c>
      <c r="AL147" s="34">
        <f t="shared" ca="1" si="40"/>
        <v>4.4499714859246531E-2</v>
      </c>
    </row>
    <row r="148" spans="1:38" x14ac:dyDescent="0.25">
      <c r="A148" s="4">
        <f t="shared" si="29"/>
        <v>9</v>
      </c>
      <c r="B148" s="4">
        <f t="shared" si="30"/>
        <v>2012</v>
      </c>
      <c r="C148" s="9">
        <v>41176</v>
      </c>
      <c r="D148" s="12">
        <f ca="1">(1+Returns!E148)*D147</f>
        <v>104770071.99047816</v>
      </c>
      <c r="E148" s="12">
        <f t="shared" ca="1" si="31"/>
        <v>104501768.79146153</v>
      </c>
      <c r="F148" s="12">
        <f t="shared" ca="1" si="32"/>
        <v>104452085.36036283</v>
      </c>
      <c r="G148" s="14">
        <f ca="1">G147*(1+Returns!G148)+AC148</f>
        <v>8181541.1983490959</v>
      </c>
      <c r="H148" s="14">
        <f ca="1">H147*(1+Returns!H148)+AD148</f>
        <v>10478514.04673061</v>
      </c>
      <c r="I148" s="14">
        <f ca="1">I147*(1+Returns!I148)+AE148</f>
        <v>5240322.2140889196</v>
      </c>
      <c r="J148" s="14">
        <f ca="1">J147*(1+Returns!J148)+AF148</f>
        <v>0</v>
      </c>
      <c r="K148" s="14">
        <f ca="1">K147*(1+Returns!K148)+AG148</f>
        <v>0</v>
      </c>
      <c r="L148" s="14">
        <f ca="1">L147*(1+Returns!L148)+AH148</f>
        <v>20956601.274487879</v>
      </c>
      <c r="M148" s="14">
        <f ca="1">M147*(1+Returns!M148)+AI148</f>
        <v>20958734.017241601</v>
      </c>
      <c r="N148" s="14">
        <f ca="1">N147*(1+Returns!N148)+AJ148-R148-T148</f>
        <v>38686056.040563427</v>
      </c>
      <c r="O148" s="17">
        <f ca="1">(Assumptions!$B$16 / 252)*F147</f>
        <v>3315.8721106642788</v>
      </c>
      <c r="P148" s="17">
        <f t="shared" ca="1" si="33"/>
        <v>49683.431098693494</v>
      </c>
      <c r="Q148" s="16">
        <f t="shared" si="34"/>
        <v>0</v>
      </c>
      <c r="R148" s="17">
        <f t="shared" si="35"/>
        <v>0</v>
      </c>
      <c r="S148" s="19">
        <f t="shared" si="36"/>
        <v>0</v>
      </c>
      <c r="T148" s="20">
        <f ca="1">IF(AND(S148=1,F147&gt;D147),[1]Assumptions!$B$19*(F147-D147),0)</f>
        <v>0</v>
      </c>
      <c r="U148" s="21">
        <f ca="1">OFFSET(Assumptions!$B$6,U$1-1,0)*$E148</f>
        <v>8360141.5033169221</v>
      </c>
      <c r="V148" s="21">
        <f ca="1">OFFSET(Assumptions!$B$6,V$1-1,0)*$E148</f>
        <v>10450176.879146153</v>
      </c>
      <c r="W148" s="21">
        <f ca="1">OFFSET(Assumptions!$B$6,W$1-1,0)*$E148</f>
        <v>5225088.4395730766</v>
      </c>
      <c r="X148" s="21">
        <f ca="1">OFFSET(Assumptions!$B$6,X$1-1,0)*$E148</f>
        <v>0</v>
      </c>
      <c r="Y148" s="21">
        <f ca="1">OFFSET(Assumptions!$B$6,Y$1-1,0)*$E148</f>
        <v>0</v>
      </c>
      <c r="Z148" s="21">
        <f ca="1">OFFSET(Assumptions!$B$6,Z$1-1,0)*$E148</f>
        <v>20900353.758292306</v>
      </c>
      <c r="AA148" s="21">
        <f ca="1">OFFSET(Assumptions!$B$6,AA$1-1,0)*$E148</f>
        <v>20900353.758292306</v>
      </c>
      <c r="AB148" s="21">
        <f ca="1">OFFSET(Assumptions!$B$6,AB$1-1,0)*$E148</f>
        <v>38665654.452840768</v>
      </c>
      <c r="AC148" s="24">
        <f t="shared" si="39"/>
        <v>0</v>
      </c>
      <c r="AD148" s="24">
        <f t="shared" si="28"/>
        <v>0</v>
      </c>
      <c r="AE148" s="24">
        <f t="shared" si="28"/>
        <v>0</v>
      </c>
      <c r="AF148" s="24">
        <f t="shared" si="28"/>
        <v>0</v>
      </c>
      <c r="AG148" s="24">
        <f t="shared" si="28"/>
        <v>0</v>
      </c>
      <c r="AH148" s="24">
        <f t="shared" si="28"/>
        <v>0</v>
      </c>
      <c r="AI148" s="24">
        <f t="shared" si="28"/>
        <v>0</v>
      </c>
      <c r="AJ148" s="24">
        <f t="shared" si="37"/>
        <v>0</v>
      </c>
      <c r="AK148" s="26">
        <f t="shared" ca="1" si="38"/>
        <v>2.0238152370621876E-5</v>
      </c>
      <c r="AL148" s="34">
        <f t="shared" ca="1" si="40"/>
        <v>4.4520853603627009E-2</v>
      </c>
    </row>
    <row r="149" spans="1:38" x14ac:dyDescent="0.25">
      <c r="A149" s="4">
        <f t="shared" si="29"/>
        <v>9</v>
      </c>
      <c r="B149" s="4">
        <f t="shared" si="30"/>
        <v>2012</v>
      </c>
      <c r="C149" s="9">
        <v>41177</v>
      </c>
      <c r="D149" s="12">
        <f ca="1">(1+Returns!E149)*D148</f>
        <v>104799563.71804278</v>
      </c>
      <c r="E149" s="12">
        <f t="shared" ca="1" si="31"/>
        <v>104526893.2833792</v>
      </c>
      <c r="F149" s="12">
        <f t="shared" ca="1" si="32"/>
        <v>104473893.91306272</v>
      </c>
      <c r="G149" s="14">
        <f ca="1">G148*(1+Returns!G149)+AC149</f>
        <v>8178625.2516368618</v>
      </c>
      <c r="H149" s="14">
        <f ca="1">H148*(1+Returns!H149)+AD149</f>
        <v>10481605.792762006</v>
      </c>
      <c r="I149" s="14">
        <f ca="1">I148*(1+Returns!I149)+AE149</f>
        <v>5241939.2492350517</v>
      </c>
      <c r="J149" s="14">
        <f ca="1">J148*(1+Returns!J149)+AF149</f>
        <v>0</v>
      </c>
      <c r="K149" s="14">
        <f ca="1">K148*(1+Returns!K149)+AG149</f>
        <v>0</v>
      </c>
      <c r="L149" s="14">
        <f ca="1">L148*(1+Returns!L149)+AH149</f>
        <v>20962756.25488048</v>
      </c>
      <c r="M149" s="14">
        <f ca="1">M148*(1+Returns!M149)+AI149</f>
        <v>20965031.470752735</v>
      </c>
      <c r="N149" s="14">
        <f ca="1">N148*(1+Returns!N149)+AJ149-R149-T149</f>
        <v>38696935.264112063</v>
      </c>
      <c r="O149" s="17">
        <f ca="1">(Assumptions!$B$16 / 252)*F148</f>
        <v>3315.939217789296</v>
      </c>
      <c r="P149" s="17">
        <f t="shared" ca="1" si="33"/>
        <v>52999.370316482789</v>
      </c>
      <c r="Q149" s="16">
        <f t="shared" si="34"/>
        <v>0</v>
      </c>
      <c r="R149" s="17">
        <f t="shared" si="35"/>
        <v>0</v>
      </c>
      <c r="S149" s="19">
        <f t="shared" si="36"/>
        <v>0</v>
      </c>
      <c r="T149" s="20">
        <f ca="1">IF(AND(S149=1,F148&gt;D148),[1]Assumptions!$B$19*(F148-D148),0)</f>
        <v>0</v>
      </c>
      <c r="U149" s="21">
        <f ca="1">OFFSET(Assumptions!$B$6,U$1-1,0)*$E149</f>
        <v>8362151.4626703355</v>
      </c>
      <c r="V149" s="21">
        <f ca="1">OFFSET(Assumptions!$B$6,V$1-1,0)*$E149</f>
        <v>10452689.328337921</v>
      </c>
      <c r="W149" s="21">
        <f ca="1">OFFSET(Assumptions!$B$6,W$1-1,0)*$E149</f>
        <v>5226344.6641689604</v>
      </c>
      <c r="X149" s="21">
        <f ca="1">OFFSET(Assumptions!$B$6,X$1-1,0)*$E149</f>
        <v>0</v>
      </c>
      <c r="Y149" s="21">
        <f ca="1">OFFSET(Assumptions!$B$6,Y$1-1,0)*$E149</f>
        <v>0</v>
      </c>
      <c r="Z149" s="21">
        <f ca="1">OFFSET(Assumptions!$B$6,Z$1-1,0)*$E149</f>
        <v>20905378.656675842</v>
      </c>
      <c r="AA149" s="21">
        <f ca="1">OFFSET(Assumptions!$B$6,AA$1-1,0)*$E149</f>
        <v>20905378.656675842</v>
      </c>
      <c r="AB149" s="21">
        <f ca="1">OFFSET(Assumptions!$B$6,AB$1-1,0)*$E149</f>
        <v>38674950.514850304</v>
      </c>
      <c r="AC149" s="24">
        <f t="shared" si="39"/>
        <v>0</v>
      </c>
      <c r="AD149" s="24">
        <f t="shared" si="28"/>
        <v>0</v>
      </c>
      <c r="AE149" s="24">
        <f t="shared" si="28"/>
        <v>0</v>
      </c>
      <c r="AF149" s="24">
        <f t="shared" si="28"/>
        <v>0</v>
      </c>
      <c r="AG149" s="24">
        <f t="shared" si="28"/>
        <v>0</v>
      </c>
      <c r="AH149" s="24">
        <f t="shared" si="28"/>
        <v>0</v>
      </c>
      <c r="AI149" s="24">
        <f t="shared" si="28"/>
        <v>0</v>
      </c>
      <c r="AJ149" s="24">
        <f t="shared" si="37"/>
        <v>0</v>
      </c>
      <c r="AK149" s="26">
        <f t="shared" ca="1" si="38"/>
        <v>2.0879001720897072E-4</v>
      </c>
      <c r="AL149" s="34">
        <f t="shared" ca="1" si="40"/>
        <v>4.4738939130626099E-2</v>
      </c>
    </row>
    <row r="150" spans="1:38" x14ac:dyDescent="0.25">
      <c r="A150" s="4">
        <f t="shared" si="29"/>
        <v>9</v>
      </c>
      <c r="B150" s="4">
        <f t="shared" si="30"/>
        <v>2012</v>
      </c>
      <c r="C150" s="9">
        <v>41178</v>
      </c>
      <c r="D150" s="12">
        <f ca="1">(1+Returns!E150)*D149</f>
        <v>104829179.02675387</v>
      </c>
      <c r="E150" s="12">
        <f t="shared" ca="1" si="31"/>
        <v>104530748.75420919</v>
      </c>
      <c r="F150" s="12">
        <f t="shared" ca="1" si="32"/>
        <v>104474432.75233991</v>
      </c>
      <c r="G150" s="14">
        <f ca="1">G149*(1+Returns!G150)+AC150</f>
        <v>8154322.6403481523</v>
      </c>
      <c r="H150" s="14">
        <f ca="1">H149*(1+Returns!H150)+AD150</f>
        <v>10484710.516068358</v>
      </c>
      <c r="I150" s="14">
        <f ca="1">I149*(1+Returns!I150)+AE150</f>
        <v>5243563.0830626395</v>
      </c>
      <c r="J150" s="14">
        <f ca="1">J149*(1+Returns!J150)+AF150</f>
        <v>0</v>
      </c>
      <c r="K150" s="14">
        <f ca="1">K149*(1+Returns!K150)+AG150</f>
        <v>0</v>
      </c>
      <c r="L150" s="14">
        <f ca="1">L149*(1+Returns!L150)+AH150</f>
        <v>20968937.065825611</v>
      </c>
      <c r="M150" s="14">
        <f ca="1">M149*(1+Returns!M150)+AI150</f>
        <v>20971355.374840107</v>
      </c>
      <c r="N150" s="14">
        <f ca="1">N149*(1+Returns!N150)+AJ150-R150-T150</f>
        <v>38707860.074064337</v>
      </c>
      <c r="O150" s="17">
        <f ca="1">(Assumptions!$B$16 / 252)*F149</f>
        <v>3316.6315527956417</v>
      </c>
      <c r="P150" s="17">
        <f t="shared" ca="1" si="33"/>
        <v>56316.001869278429</v>
      </c>
      <c r="Q150" s="16">
        <f t="shared" si="34"/>
        <v>0</v>
      </c>
      <c r="R150" s="17">
        <f t="shared" si="35"/>
        <v>0</v>
      </c>
      <c r="S150" s="19">
        <f t="shared" si="36"/>
        <v>0</v>
      </c>
      <c r="T150" s="20">
        <f ca="1">IF(AND(S150=1,F149&gt;D149),[1]Assumptions!$B$19*(F149-D149),0)</f>
        <v>0</v>
      </c>
      <c r="U150" s="21">
        <f ca="1">OFFSET(Assumptions!$B$6,U$1-1,0)*$E150</f>
        <v>8362459.9003367359</v>
      </c>
      <c r="V150" s="21">
        <f ca="1">OFFSET(Assumptions!$B$6,V$1-1,0)*$E150</f>
        <v>10453074.875420921</v>
      </c>
      <c r="W150" s="21">
        <f ca="1">OFFSET(Assumptions!$B$6,W$1-1,0)*$E150</f>
        <v>5226537.4377104603</v>
      </c>
      <c r="X150" s="21">
        <f ca="1">OFFSET(Assumptions!$B$6,X$1-1,0)*$E150</f>
        <v>0</v>
      </c>
      <c r="Y150" s="21">
        <f ca="1">OFFSET(Assumptions!$B$6,Y$1-1,0)*$E150</f>
        <v>0</v>
      </c>
      <c r="Z150" s="21">
        <f ca="1">OFFSET(Assumptions!$B$6,Z$1-1,0)*$E150</f>
        <v>20906149.750841841</v>
      </c>
      <c r="AA150" s="21">
        <f ca="1">OFFSET(Assumptions!$B$6,AA$1-1,0)*$E150</f>
        <v>20906149.750841841</v>
      </c>
      <c r="AB150" s="21">
        <f ca="1">OFFSET(Assumptions!$B$6,AB$1-1,0)*$E150</f>
        <v>38676377.039057396</v>
      </c>
      <c r="AC150" s="24">
        <f t="shared" si="39"/>
        <v>0</v>
      </c>
      <c r="AD150" s="24">
        <f t="shared" si="28"/>
        <v>0</v>
      </c>
      <c r="AE150" s="24">
        <f t="shared" si="28"/>
        <v>0</v>
      </c>
      <c r="AF150" s="24">
        <f t="shared" si="28"/>
        <v>0</v>
      </c>
      <c r="AG150" s="24">
        <f t="shared" si="28"/>
        <v>0</v>
      </c>
      <c r="AH150" s="24">
        <f t="shared" si="28"/>
        <v>0</v>
      </c>
      <c r="AI150" s="24">
        <f t="shared" si="28"/>
        <v>0</v>
      </c>
      <c r="AJ150" s="24">
        <f t="shared" si="37"/>
        <v>0</v>
      </c>
      <c r="AK150" s="26">
        <f t="shared" ca="1" si="38"/>
        <v>5.1576451973733839E-6</v>
      </c>
      <c r="AL150" s="34">
        <f t="shared" ca="1" si="40"/>
        <v>4.4744327523398075E-2</v>
      </c>
    </row>
    <row r="151" spans="1:38" x14ac:dyDescent="0.25">
      <c r="A151" s="4">
        <f t="shared" si="29"/>
        <v>9</v>
      </c>
      <c r="B151" s="4">
        <f t="shared" si="30"/>
        <v>2012</v>
      </c>
      <c r="C151" s="9">
        <v>41179</v>
      </c>
      <c r="D151" s="12">
        <f ca="1">(1+Returns!E151)*D150</f>
        <v>104858763.91765882</v>
      </c>
      <c r="E151" s="12">
        <f t="shared" ca="1" si="31"/>
        <v>104538828.93519393</v>
      </c>
      <c r="F151" s="12">
        <f t="shared" ca="1" si="32"/>
        <v>104479196.28466584</v>
      </c>
      <c r="G151" s="14">
        <f ca="1">G150*(1+Returns!G151)+AC151</f>
        <v>8134273.3357114149</v>
      </c>
      <c r="H151" s="14">
        <f ca="1">H150*(1+Returns!H151)+AD151</f>
        <v>10487812.09959029</v>
      </c>
      <c r="I151" s="14">
        <f ca="1">I150*(1+Returns!I151)+AE151</f>
        <v>5245185.300287297</v>
      </c>
      <c r="J151" s="14">
        <f ca="1">J150*(1+Returns!J151)+AF151</f>
        <v>0</v>
      </c>
      <c r="K151" s="14">
        <f ca="1">K150*(1+Returns!K151)+AG151</f>
        <v>0</v>
      </c>
      <c r="L151" s="14">
        <f ca="1">L150*(1+Returns!L151)+AH151</f>
        <v>20975111.616408836</v>
      </c>
      <c r="M151" s="14">
        <f ca="1">M150*(1+Returns!M151)+AI151</f>
        <v>20977672.92348304</v>
      </c>
      <c r="N151" s="14">
        <f ca="1">N150*(1+Returns!N151)+AJ151-R151-T151</f>
        <v>38718773.659713052</v>
      </c>
      <c r="O151" s="17">
        <f ca="1">(Assumptions!$B$16 / 252)*F150</f>
        <v>3316.6486588044418</v>
      </c>
      <c r="P151" s="17">
        <f t="shared" ca="1" si="33"/>
        <v>59632.650528082871</v>
      </c>
      <c r="Q151" s="16">
        <f t="shared" si="34"/>
        <v>0</v>
      </c>
      <c r="R151" s="17">
        <f t="shared" si="35"/>
        <v>0</v>
      </c>
      <c r="S151" s="19">
        <f t="shared" si="36"/>
        <v>0</v>
      </c>
      <c r="T151" s="20">
        <f ca="1">IF(AND(S151=1,F150&gt;D150),[1]Assumptions!$B$19*(F150-D150),0)</f>
        <v>0</v>
      </c>
      <c r="U151" s="21">
        <f ca="1">OFFSET(Assumptions!$B$6,U$1-1,0)*$E151</f>
        <v>8363106.3148155147</v>
      </c>
      <c r="V151" s="21">
        <f ca="1">OFFSET(Assumptions!$B$6,V$1-1,0)*$E151</f>
        <v>10453882.893519394</v>
      </c>
      <c r="W151" s="21">
        <f ca="1">OFFSET(Assumptions!$B$6,W$1-1,0)*$E151</f>
        <v>5226941.446759697</v>
      </c>
      <c r="X151" s="21">
        <f ca="1">OFFSET(Assumptions!$B$6,X$1-1,0)*$E151</f>
        <v>0</v>
      </c>
      <c r="Y151" s="21">
        <f ca="1">OFFSET(Assumptions!$B$6,Y$1-1,0)*$E151</f>
        <v>0</v>
      </c>
      <c r="Z151" s="21">
        <f ca="1">OFFSET(Assumptions!$B$6,Z$1-1,0)*$E151</f>
        <v>20907765.787038788</v>
      </c>
      <c r="AA151" s="21">
        <f ca="1">OFFSET(Assumptions!$B$6,AA$1-1,0)*$E151</f>
        <v>20907765.787038788</v>
      </c>
      <c r="AB151" s="21">
        <f ca="1">OFFSET(Assumptions!$B$6,AB$1-1,0)*$E151</f>
        <v>38679366.706021748</v>
      </c>
      <c r="AC151" s="24">
        <f t="shared" si="39"/>
        <v>0</v>
      </c>
      <c r="AD151" s="24">
        <f t="shared" si="28"/>
        <v>0</v>
      </c>
      <c r="AE151" s="24">
        <f t="shared" si="28"/>
        <v>0</v>
      </c>
      <c r="AF151" s="24">
        <f t="shared" si="28"/>
        <v>0</v>
      </c>
      <c r="AG151" s="24">
        <f t="shared" si="28"/>
        <v>0</v>
      </c>
      <c r="AH151" s="24">
        <f t="shared" si="28"/>
        <v>0</v>
      </c>
      <c r="AI151" s="24">
        <f t="shared" si="28"/>
        <v>0</v>
      </c>
      <c r="AJ151" s="24">
        <f t="shared" si="37"/>
        <v>0</v>
      </c>
      <c r="AK151" s="26">
        <f t="shared" ca="1" si="38"/>
        <v>4.5595196838332797E-5</v>
      </c>
      <c r="AL151" s="34">
        <f t="shared" ca="1" si="40"/>
        <v>4.4791962846657318E-2</v>
      </c>
    </row>
    <row r="152" spans="1:38" x14ac:dyDescent="0.25">
      <c r="A152" s="4">
        <f t="shared" si="29"/>
        <v>9</v>
      </c>
      <c r="B152" s="4">
        <f t="shared" si="30"/>
        <v>2012</v>
      </c>
      <c r="C152" s="9">
        <v>41180</v>
      </c>
      <c r="D152" s="12">
        <f ca="1">(1+Returns!E152)*D151</f>
        <v>104888319.40885666</v>
      </c>
      <c r="E152" s="12">
        <f t="shared" ca="1" si="31"/>
        <v>104563283.78937887</v>
      </c>
      <c r="F152" s="12">
        <f t="shared" ca="1" si="32"/>
        <v>104500334.33896872</v>
      </c>
      <c r="G152" s="14">
        <f ca="1">G151*(1+Returns!G152)+AC152</f>
        <v>8130626.3349787006</v>
      </c>
      <c r="H152" s="14">
        <f ca="1">H151*(1+Returns!H152)+AD152</f>
        <v>10490910.649725907</v>
      </c>
      <c r="I152" s="14">
        <f ca="1">I151*(1+Returns!I152)+AE152</f>
        <v>5246805.9563842621</v>
      </c>
      <c r="J152" s="14">
        <f ca="1">J151*(1+Returns!J152)+AF152</f>
        <v>0</v>
      </c>
      <c r="K152" s="14">
        <f ca="1">K151*(1+Returns!K152)+AG152</f>
        <v>0</v>
      </c>
      <c r="L152" s="14">
        <f ca="1">L151*(1+Returns!L152)+AH152</f>
        <v>20981280.118511289</v>
      </c>
      <c r="M152" s="14">
        <f ca="1">M151*(1+Returns!M152)+AI152</f>
        <v>20983984.333129626</v>
      </c>
      <c r="N152" s="14">
        <f ca="1">N151*(1+Returns!N152)+AJ152-R152-T152</f>
        <v>38729676.396649078</v>
      </c>
      <c r="O152" s="17">
        <f ca="1">(Assumptions!$B$16 / 252)*F151</f>
        <v>3316.7998820528837</v>
      </c>
      <c r="P152" s="17">
        <f t="shared" ca="1" si="33"/>
        <v>62949.450410135752</v>
      </c>
      <c r="Q152" s="16">
        <f t="shared" si="34"/>
        <v>0</v>
      </c>
      <c r="R152" s="17">
        <f t="shared" si="35"/>
        <v>0</v>
      </c>
      <c r="S152" s="19">
        <f t="shared" si="36"/>
        <v>0</v>
      </c>
      <c r="T152" s="20">
        <f ca="1">IF(AND(S152=1,F151&gt;D151),[1]Assumptions!$B$19*(F151-D151),0)</f>
        <v>0</v>
      </c>
      <c r="U152" s="21">
        <f ca="1">OFFSET(Assumptions!$B$6,U$1-1,0)*$E152</f>
        <v>8365062.7031503096</v>
      </c>
      <c r="V152" s="21">
        <f ca="1">OFFSET(Assumptions!$B$6,V$1-1,0)*$E152</f>
        <v>10456328.378937887</v>
      </c>
      <c r="W152" s="21">
        <f ca="1">OFFSET(Assumptions!$B$6,W$1-1,0)*$E152</f>
        <v>5228164.1894689435</v>
      </c>
      <c r="X152" s="21">
        <f ca="1">OFFSET(Assumptions!$B$6,X$1-1,0)*$E152</f>
        <v>0</v>
      </c>
      <c r="Y152" s="21">
        <f ca="1">OFFSET(Assumptions!$B$6,Y$1-1,0)*$E152</f>
        <v>0</v>
      </c>
      <c r="Z152" s="21">
        <f ca="1">OFFSET(Assumptions!$B$6,Z$1-1,0)*$E152</f>
        <v>20912656.757875774</v>
      </c>
      <c r="AA152" s="21">
        <f ca="1">OFFSET(Assumptions!$B$6,AA$1-1,0)*$E152</f>
        <v>20912656.757875774</v>
      </c>
      <c r="AB152" s="21">
        <f ca="1">OFFSET(Assumptions!$B$6,AB$1-1,0)*$E152</f>
        <v>38688415.002070181</v>
      </c>
      <c r="AC152" s="24">
        <f t="shared" si="39"/>
        <v>0</v>
      </c>
      <c r="AD152" s="24">
        <f t="shared" si="28"/>
        <v>0</v>
      </c>
      <c r="AE152" s="24">
        <f t="shared" si="28"/>
        <v>0</v>
      </c>
      <c r="AF152" s="24">
        <f t="shared" si="28"/>
        <v>0</v>
      </c>
      <c r="AG152" s="24">
        <f t="shared" si="28"/>
        <v>0</v>
      </c>
      <c r="AH152" s="24">
        <f t="shared" si="28"/>
        <v>0</v>
      </c>
      <c r="AI152" s="24">
        <f t="shared" si="28"/>
        <v>0</v>
      </c>
      <c r="AJ152" s="24">
        <f t="shared" si="37"/>
        <v>0</v>
      </c>
      <c r="AK152" s="26">
        <f t="shared" ca="1" si="38"/>
        <v>2.0231830885530933E-4</v>
      </c>
      <c r="AL152" s="34">
        <f t="shared" ca="1" si="40"/>
        <v>4.5003343389686146E-2</v>
      </c>
    </row>
    <row r="153" spans="1:38" x14ac:dyDescent="0.25">
      <c r="A153" s="4">
        <f t="shared" si="29"/>
        <v>10</v>
      </c>
      <c r="B153" s="4">
        <f t="shared" si="30"/>
        <v>2012</v>
      </c>
      <c r="C153" s="9">
        <v>41183</v>
      </c>
      <c r="D153" s="12">
        <f ca="1">(1+Returns!E153)*D152</f>
        <v>104917883.23056525</v>
      </c>
      <c r="E153" s="12">
        <f t="shared" ca="1" si="31"/>
        <v>104483108.82948041</v>
      </c>
      <c r="F153" s="12">
        <f t="shared" ca="1" si="32"/>
        <v>104479791.35854901</v>
      </c>
      <c r="G153" s="14">
        <f ca="1">G152*(1+Returns!G153)+AC153</f>
        <v>8319727.1395256771</v>
      </c>
      <c r="H153" s="14">
        <f ca="1">H152*(1+Returns!H153)+AD153</f>
        <v>10459427.844518293</v>
      </c>
      <c r="I153" s="14">
        <f ca="1">I152*(1+Returns!I153)+AE153</f>
        <v>5229785.3463158412</v>
      </c>
      <c r="J153" s="14">
        <f ca="1">J152*(1+Returns!J153)+AF153</f>
        <v>0</v>
      </c>
      <c r="K153" s="14">
        <f ca="1">K152*(1+Returns!K153)+AG153</f>
        <v>0</v>
      </c>
      <c r="L153" s="14">
        <f ca="1">L152*(1+Returns!L153)+AH153</f>
        <v>20918827.074052874</v>
      </c>
      <c r="M153" s="14">
        <f ca="1">M152*(1+Returns!M153)+AI153</f>
        <v>20918970.066393215</v>
      </c>
      <c r="N153" s="14">
        <f ca="1">N152*(1+Returns!N153)+AJ153-R153-T153</f>
        <v>38636371.358674519</v>
      </c>
      <c r="O153" s="17">
        <f ca="1">(Assumptions!$B$16 / 252)*F152</f>
        <v>3317.4709313958324</v>
      </c>
      <c r="P153" s="17">
        <f t="shared" ca="1" si="33"/>
        <v>3317.4709313958374</v>
      </c>
      <c r="Q153" s="16">
        <f t="shared" si="34"/>
        <v>1</v>
      </c>
      <c r="R153" s="17">
        <f t="shared" ca="1" si="35"/>
        <v>62949.450410135752</v>
      </c>
      <c r="S153" s="19">
        <f t="shared" si="36"/>
        <v>0</v>
      </c>
      <c r="T153" s="20">
        <f ca="1">IF(AND(S153=1,F152&gt;D152),[1]Assumptions!$B$19*(F152-D152),0)</f>
        <v>0</v>
      </c>
      <c r="U153" s="21">
        <f ca="1">OFFSET(Assumptions!$B$6,U$1-1,0)*$E153</f>
        <v>8358648.7063584328</v>
      </c>
      <c r="V153" s="21">
        <f ca="1">OFFSET(Assumptions!$B$6,V$1-1,0)*$E153</f>
        <v>10448310.882948041</v>
      </c>
      <c r="W153" s="21">
        <f ca="1">OFFSET(Assumptions!$B$6,W$1-1,0)*$E153</f>
        <v>5224155.4414740205</v>
      </c>
      <c r="X153" s="21">
        <f ca="1">OFFSET(Assumptions!$B$6,X$1-1,0)*$E153</f>
        <v>0</v>
      </c>
      <c r="Y153" s="21">
        <f ca="1">OFFSET(Assumptions!$B$6,Y$1-1,0)*$E153</f>
        <v>0</v>
      </c>
      <c r="Z153" s="21">
        <f ca="1">OFFSET(Assumptions!$B$6,Z$1-1,0)*$E153</f>
        <v>20896621.765896082</v>
      </c>
      <c r="AA153" s="21">
        <f ca="1">OFFSET(Assumptions!$B$6,AA$1-1,0)*$E153</f>
        <v>20896621.765896082</v>
      </c>
      <c r="AB153" s="21">
        <f ca="1">OFFSET(Assumptions!$B$6,AB$1-1,0)*$E153</f>
        <v>38658750.266907752</v>
      </c>
      <c r="AC153" s="24">
        <f t="shared" ca="1" si="39"/>
        <v>234436.36817160901</v>
      </c>
      <c r="AD153" s="24">
        <f t="shared" ca="1" si="28"/>
        <v>-34582.270788019523</v>
      </c>
      <c r="AE153" s="24">
        <f t="shared" ca="1" si="28"/>
        <v>-18641.766915318556</v>
      </c>
      <c r="AF153" s="24">
        <f t="shared" ca="1" si="28"/>
        <v>0</v>
      </c>
      <c r="AG153" s="24">
        <f t="shared" ca="1" si="28"/>
        <v>0</v>
      </c>
      <c r="AH153" s="24">
        <f t="shared" ca="1" si="28"/>
        <v>-68623.360635515302</v>
      </c>
      <c r="AI153" s="24">
        <f t="shared" ca="1" si="28"/>
        <v>-71327.575253851712</v>
      </c>
      <c r="AJ153" s="24">
        <f t="shared" ca="1" si="37"/>
        <v>-41261.394578903913</v>
      </c>
      <c r="AK153" s="26">
        <f t="shared" ca="1" si="38"/>
        <v>-1.9658291573565467E-4</v>
      </c>
      <c r="AL153" s="34">
        <f t="shared" ca="1" si="40"/>
        <v>4.4797913585489013E-2</v>
      </c>
    </row>
    <row r="154" spans="1:38" x14ac:dyDescent="0.25">
      <c r="A154" s="4">
        <f t="shared" si="29"/>
        <v>10</v>
      </c>
      <c r="B154" s="4">
        <f t="shared" si="30"/>
        <v>2012</v>
      </c>
      <c r="C154" s="9">
        <v>41184</v>
      </c>
      <c r="D154" s="12">
        <f ca="1">(1+Returns!E154)*D153</f>
        <v>104947455.38513263</v>
      </c>
      <c r="E154" s="12">
        <f t="shared" ca="1" si="31"/>
        <v>104515304.17350622</v>
      </c>
      <c r="F154" s="12">
        <f t="shared" ca="1" si="32"/>
        <v>104508669.88380153</v>
      </c>
      <c r="G154" s="14">
        <f ca="1">G153*(1+Returns!G154)+AC154</f>
        <v>8323891.1903905356</v>
      </c>
      <c r="H154" s="14">
        <f ca="1">H153*(1+Returns!H154)+AD154</f>
        <v>10462518.008725883</v>
      </c>
      <c r="I154" s="14">
        <f ca="1">I153*(1+Returns!I154)+AE154</f>
        <v>5231401.2441387195</v>
      </c>
      <c r="J154" s="14">
        <f ca="1">J153*(1+Returns!J154)+AF154</f>
        <v>0</v>
      </c>
      <c r="K154" s="14">
        <f ca="1">K153*(1+Returns!K154)+AG154</f>
        <v>0</v>
      </c>
      <c r="L154" s="14">
        <f ca="1">L153*(1+Returns!L154)+AH154</f>
        <v>20924979.023618005</v>
      </c>
      <c r="M154" s="14">
        <f ca="1">M153*(1+Returns!M154)+AI154</f>
        <v>20925263.814510811</v>
      </c>
      <c r="N154" s="14">
        <f ca="1">N153*(1+Returns!N154)+AJ154-R154-T154</f>
        <v>38647250.892122254</v>
      </c>
      <c r="O154" s="17">
        <f ca="1">(Assumptions!$B$16 / 252)*F153</f>
        <v>3316.8187732872702</v>
      </c>
      <c r="P154" s="17">
        <f t="shared" ca="1" si="33"/>
        <v>6634.2897046831076</v>
      </c>
      <c r="Q154" s="16">
        <f t="shared" si="34"/>
        <v>0</v>
      </c>
      <c r="R154" s="17">
        <f t="shared" si="35"/>
        <v>0</v>
      </c>
      <c r="S154" s="19">
        <f t="shared" si="36"/>
        <v>0</v>
      </c>
      <c r="T154" s="20">
        <f ca="1">IF(AND(S154=1,F153&gt;D153),[1]Assumptions!$B$19*(F153-D153),0)</f>
        <v>0</v>
      </c>
      <c r="U154" s="21">
        <f ca="1">OFFSET(Assumptions!$B$6,U$1-1,0)*$E154</f>
        <v>8361224.3338804971</v>
      </c>
      <c r="V154" s="21">
        <f ca="1">OFFSET(Assumptions!$B$6,V$1-1,0)*$E154</f>
        <v>10451530.417350622</v>
      </c>
      <c r="W154" s="21">
        <f ca="1">OFFSET(Assumptions!$B$6,W$1-1,0)*$E154</f>
        <v>5225765.2086753109</v>
      </c>
      <c r="X154" s="21">
        <f ca="1">OFFSET(Assumptions!$B$6,X$1-1,0)*$E154</f>
        <v>0</v>
      </c>
      <c r="Y154" s="21">
        <f ca="1">OFFSET(Assumptions!$B$6,Y$1-1,0)*$E154</f>
        <v>0</v>
      </c>
      <c r="Z154" s="21">
        <f ca="1">OFFSET(Assumptions!$B$6,Z$1-1,0)*$E154</f>
        <v>20903060.834701244</v>
      </c>
      <c r="AA154" s="21">
        <f ca="1">OFFSET(Assumptions!$B$6,AA$1-1,0)*$E154</f>
        <v>20903060.834701244</v>
      </c>
      <c r="AB154" s="21">
        <f ca="1">OFFSET(Assumptions!$B$6,AB$1-1,0)*$E154</f>
        <v>38670662.544197299</v>
      </c>
      <c r="AC154" s="24">
        <f t="shared" si="39"/>
        <v>0</v>
      </c>
      <c r="AD154" s="24">
        <f t="shared" si="28"/>
        <v>0</v>
      </c>
      <c r="AE154" s="24">
        <f t="shared" si="28"/>
        <v>0</v>
      </c>
      <c r="AF154" s="24">
        <f t="shared" si="28"/>
        <v>0</v>
      </c>
      <c r="AG154" s="24">
        <f t="shared" si="28"/>
        <v>0</v>
      </c>
      <c r="AH154" s="24">
        <f t="shared" si="28"/>
        <v>0</v>
      </c>
      <c r="AI154" s="24">
        <f t="shared" si="28"/>
        <v>0</v>
      </c>
      <c r="AJ154" s="24">
        <f t="shared" si="37"/>
        <v>0</v>
      </c>
      <c r="AK154" s="26">
        <f t="shared" ca="1" si="38"/>
        <v>2.7640297589615059E-4</v>
      </c>
      <c r="AL154" s="34">
        <f t="shared" ca="1" si="40"/>
        <v>4.5086698838014083E-2</v>
      </c>
    </row>
    <row r="155" spans="1:38" x14ac:dyDescent="0.25">
      <c r="A155" s="4">
        <f t="shared" si="29"/>
        <v>10</v>
      </c>
      <c r="B155" s="4">
        <f t="shared" si="30"/>
        <v>2012</v>
      </c>
      <c r="C155" s="9">
        <v>41185</v>
      </c>
      <c r="D155" s="12">
        <f ca="1">(1+Returns!E155)*D154</f>
        <v>104976997.044349</v>
      </c>
      <c r="E155" s="12">
        <f t="shared" ca="1" si="31"/>
        <v>104544891.70120716</v>
      </c>
      <c r="F155" s="12">
        <f t="shared" ca="1" si="32"/>
        <v>104534939.67595062</v>
      </c>
      <c r="G155" s="14">
        <f ca="1">G154*(1+Returns!G155)+AC155</f>
        <v>8325476.0089517338</v>
      </c>
      <c r="H155" s="14">
        <f ca="1">H154*(1+Returns!H155)+AD155</f>
        <v>10465605.035033969</v>
      </c>
      <c r="I155" s="14">
        <f ca="1">I154*(1+Returns!I155)+AE155</f>
        <v>5233015.5264919205</v>
      </c>
      <c r="J155" s="14">
        <f ca="1">J154*(1+Returns!J155)+AF155</f>
        <v>0</v>
      </c>
      <c r="K155" s="14">
        <f ca="1">K154*(1+Returns!K155)+AG155</f>
        <v>0</v>
      </c>
      <c r="L155" s="14">
        <f ca="1">L154*(1+Returns!L155)+AH155</f>
        <v>20931124.716515392</v>
      </c>
      <c r="M155" s="14">
        <f ca="1">M154*(1+Returns!M155)+AI155</f>
        <v>20931551.211257756</v>
      </c>
      <c r="N155" s="14">
        <f ca="1">N154*(1+Returns!N155)+AJ155-R155-T155</f>
        <v>38658119.202956386</v>
      </c>
      <c r="O155" s="17">
        <f ca="1">(Assumptions!$B$16 / 252)*F154</f>
        <v>3317.7355518667155</v>
      </c>
      <c r="P155" s="17">
        <f t="shared" ca="1" si="33"/>
        <v>9952.0252565498231</v>
      </c>
      <c r="Q155" s="16">
        <f t="shared" si="34"/>
        <v>0</v>
      </c>
      <c r="R155" s="17">
        <f t="shared" si="35"/>
        <v>0</v>
      </c>
      <c r="S155" s="19">
        <f t="shared" si="36"/>
        <v>0</v>
      </c>
      <c r="T155" s="20">
        <f ca="1">IF(AND(S155=1,F154&gt;D154),[1]Assumptions!$B$19*(F154-D154),0)</f>
        <v>0</v>
      </c>
      <c r="U155" s="21">
        <f ca="1">OFFSET(Assumptions!$B$6,U$1-1,0)*$E155</f>
        <v>8363591.3360965727</v>
      </c>
      <c r="V155" s="21">
        <f ca="1">OFFSET(Assumptions!$B$6,V$1-1,0)*$E155</f>
        <v>10454489.170120716</v>
      </c>
      <c r="W155" s="21">
        <f ca="1">OFFSET(Assumptions!$B$6,W$1-1,0)*$E155</f>
        <v>5227244.585060358</v>
      </c>
      <c r="X155" s="21">
        <f ca="1">OFFSET(Assumptions!$B$6,X$1-1,0)*$E155</f>
        <v>0</v>
      </c>
      <c r="Y155" s="21">
        <f ca="1">OFFSET(Assumptions!$B$6,Y$1-1,0)*$E155</f>
        <v>0</v>
      </c>
      <c r="Z155" s="21">
        <f ca="1">OFFSET(Assumptions!$B$6,Z$1-1,0)*$E155</f>
        <v>20908978.340241432</v>
      </c>
      <c r="AA155" s="21">
        <f ca="1">OFFSET(Assumptions!$B$6,AA$1-1,0)*$E155</f>
        <v>20908978.340241432</v>
      </c>
      <c r="AB155" s="21">
        <f ca="1">OFFSET(Assumptions!$B$6,AB$1-1,0)*$E155</f>
        <v>38681609.929446653</v>
      </c>
      <c r="AC155" s="24">
        <f t="shared" si="39"/>
        <v>0</v>
      </c>
      <c r="AD155" s="24">
        <f t="shared" si="28"/>
        <v>0</v>
      </c>
      <c r="AE155" s="24">
        <f t="shared" si="28"/>
        <v>0</v>
      </c>
      <c r="AF155" s="24">
        <f t="shared" si="28"/>
        <v>0</v>
      </c>
      <c r="AG155" s="24">
        <f t="shared" si="28"/>
        <v>0</v>
      </c>
      <c r="AH155" s="24">
        <f t="shared" si="28"/>
        <v>0</v>
      </c>
      <c r="AI155" s="24">
        <f t="shared" si="28"/>
        <v>0</v>
      </c>
      <c r="AJ155" s="24">
        <f t="shared" si="37"/>
        <v>0</v>
      </c>
      <c r="AK155" s="26">
        <f t="shared" ca="1" si="38"/>
        <v>2.5136471623166123E-4</v>
      </c>
      <c r="AL155" s="34">
        <f t="shared" ca="1" si="40"/>
        <v>4.534939675950489E-2</v>
      </c>
    </row>
    <row r="156" spans="1:38" x14ac:dyDescent="0.25">
      <c r="A156" s="4">
        <f t="shared" si="29"/>
        <v>10</v>
      </c>
      <c r="B156" s="4">
        <f t="shared" si="30"/>
        <v>2012</v>
      </c>
      <c r="C156" s="9">
        <v>41186</v>
      </c>
      <c r="D156" s="12">
        <f ca="1">(1+Returns!E156)*D155</f>
        <v>105006585.86073592</v>
      </c>
      <c r="E156" s="12">
        <f t="shared" ca="1" si="31"/>
        <v>104575066.49074663</v>
      </c>
      <c r="F156" s="12">
        <f t="shared" ca="1" si="32"/>
        <v>104561795.89597656</v>
      </c>
      <c r="G156" s="14">
        <f ca="1">G155*(1+Returns!G156)+AC156</f>
        <v>8327603.1565565458</v>
      </c>
      <c r="H156" s="14">
        <f ca="1">H155*(1+Returns!H156)+AD156</f>
        <v>10468697.024248943</v>
      </c>
      <c r="I156" s="14">
        <f ca="1">I155*(1+Returns!I156)+AE156</f>
        <v>5234632.4223750951</v>
      </c>
      <c r="J156" s="14">
        <f ca="1">J155*(1+Returns!J156)+AF156</f>
        <v>0</v>
      </c>
      <c r="K156" s="14">
        <f ca="1">K155*(1+Returns!K156)+AG156</f>
        <v>0</v>
      </c>
      <c r="L156" s="14">
        <f ca="1">L155*(1+Returns!L156)+AH156</f>
        <v>20937280.282654051</v>
      </c>
      <c r="M156" s="14">
        <f ca="1">M155*(1+Returns!M156)+AI156</f>
        <v>20937848.74457876</v>
      </c>
      <c r="N156" s="14">
        <f ca="1">N155*(1+Returns!N156)+AJ156-R156-T156</f>
        <v>38669004.860333234</v>
      </c>
      <c r="O156" s="17">
        <f ca="1">(Assumptions!$B$16 / 252)*F155</f>
        <v>3318.5695135222418</v>
      </c>
      <c r="P156" s="17">
        <f t="shared" ca="1" si="33"/>
        <v>13270.594770072064</v>
      </c>
      <c r="Q156" s="16">
        <f t="shared" si="34"/>
        <v>0</v>
      </c>
      <c r="R156" s="17">
        <f t="shared" si="35"/>
        <v>0</v>
      </c>
      <c r="S156" s="19">
        <f t="shared" si="36"/>
        <v>0</v>
      </c>
      <c r="T156" s="20">
        <f ca="1">IF(AND(S156=1,F155&gt;D155),[1]Assumptions!$B$19*(F155-D155),0)</f>
        <v>0</v>
      </c>
      <c r="U156" s="21">
        <f ca="1">OFFSET(Assumptions!$B$6,U$1-1,0)*$E156</f>
        <v>8366005.3192597311</v>
      </c>
      <c r="V156" s="21">
        <f ca="1">OFFSET(Assumptions!$B$6,V$1-1,0)*$E156</f>
        <v>10457506.649074664</v>
      </c>
      <c r="W156" s="21">
        <f ca="1">OFFSET(Assumptions!$B$6,W$1-1,0)*$E156</f>
        <v>5228753.3245373322</v>
      </c>
      <c r="X156" s="21">
        <f ca="1">OFFSET(Assumptions!$B$6,X$1-1,0)*$E156</f>
        <v>0</v>
      </c>
      <c r="Y156" s="21">
        <f ca="1">OFFSET(Assumptions!$B$6,Y$1-1,0)*$E156</f>
        <v>0</v>
      </c>
      <c r="Z156" s="21">
        <f ca="1">OFFSET(Assumptions!$B$6,Z$1-1,0)*$E156</f>
        <v>20915013.298149329</v>
      </c>
      <c r="AA156" s="21">
        <f ca="1">OFFSET(Assumptions!$B$6,AA$1-1,0)*$E156</f>
        <v>20915013.298149329</v>
      </c>
      <c r="AB156" s="21">
        <f ca="1">OFFSET(Assumptions!$B$6,AB$1-1,0)*$E156</f>
        <v>38692774.601576254</v>
      </c>
      <c r="AC156" s="24">
        <f t="shared" si="39"/>
        <v>0</v>
      </c>
      <c r="AD156" s="24">
        <f t="shared" si="28"/>
        <v>0</v>
      </c>
      <c r="AE156" s="24">
        <f t="shared" si="28"/>
        <v>0</v>
      </c>
      <c r="AF156" s="24">
        <f t="shared" si="28"/>
        <v>0</v>
      </c>
      <c r="AG156" s="24">
        <f t="shared" si="28"/>
        <v>0</v>
      </c>
      <c r="AH156" s="24">
        <f t="shared" si="28"/>
        <v>0</v>
      </c>
      <c r="AI156" s="24">
        <f t="shared" si="28"/>
        <v>0</v>
      </c>
      <c r="AJ156" s="24">
        <f t="shared" si="37"/>
        <v>0</v>
      </c>
      <c r="AK156" s="26">
        <f t="shared" ca="1" si="38"/>
        <v>2.5691142224015806E-4</v>
      </c>
      <c r="AL156" s="34">
        <f t="shared" ca="1" si="40"/>
        <v>4.5617958959764282E-2</v>
      </c>
    </row>
    <row r="157" spans="1:38" x14ac:dyDescent="0.25">
      <c r="A157" s="4">
        <f t="shared" si="29"/>
        <v>10</v>
      </c>
      <c r="B157" s="4">
        <f t="shared" si="30"/>
        <v>2012</v>
      </c>
      <c r="C157" s="9">
        <v>41187</v>
      </c>
      <c r="D157" s="12">
        <f ca="1">(1+Returns!E157)*D156</f>
        <v>105036183.01702663</v>
      </c>
      <c r="E157" s="12">
        <f t="shared" ca="1" si="31"/>
        <v>104634352.10883185</v>
      </c>
      <c r="F157" s="12">
        <f t="shared" ca="1" si="32"/>
        <v>104617762.09196985</v>
      </c>
      <c r="G157" s="14">
        <f ca="1">G156*(1+Returns!G157)+AC157</f>
        <v>8358832.9493772071</v>
      </c>
      <c r="H157" s="14">
        <f ca="1">H156*(1+Returns!H157)+AD157</f>
        <v>10471789.926970329</v>
      </c>
      <c r="I157" s="14">
        <f ca="1">I156*(1+Returns!I157)+AE157</f>
        <v>5236249.8178463727</v>
      </c>
      <c r="J157" s="14">
        <f ca="1">J156*(1+Returns!J157)+AF157</f>
        <v>0</v>
      </c>
      <c r="K157" s="14">
        <f ca="1">K156*(1+Returns!K157)+AG157</f>
        <v>0</v>
      </c>
      <c r="L157" s="14">
        <f ca="1">L156*(1+Returns!L157)+AH157</f>
        <v>20943437.65906306</v>
      </c>
      <c r="M157" s="14">
        <f ca="1">M156*(1+Returns!M157)+AI157</f>
        <v>20944148.172595743</v>
      </c>
      <c r="N157" s="14">
        <f ca="1">N156*(1+Returns!N157)+AJ157-R157-T157</f>
        <v>38679893.582979135</v>
      </c>
      <c r="O157" s="17">
        <f ca="1">(Assumptions!$B$16 / 252)*F156</f>
        <v>3319.4220919357635</v>
      </c>
      <c r="P157" s="17">
        <f t="shared" ca="1" si="33"/>
        <v>16590.016862007829</v>
      </c>
      <c r="Q157" s="16">
        <f t="shared" si="34"/>
        <v>0</v>
      </c>
      <c r="R157" s="17">
        <f t="shared" si="35"/>
        <v>0</v>
      </c>
      <c r="S157" s="19">
        <f t="shared" si="36"/>
        <v>0</v>
      </c>
      <c r="T157" s="20">
        <f ca="1">IF(AND(S157=1,F156&gt;D156),[1]Assumptions!$B$19*(F156-D156),0)</f>
        <v>0</v>
      </c>
      <c r="U157" s="21">
        <f ca="1">OFFSET(Assumptions!$B$6,U$1-1,0)*$E157</f>
        <v>8370748.1687065484</v>
      </c>
      <c r="V157" s="21">
        <f ca="1">OFFSET(Assumptions!$B$6,V$1-1,0)*$E157</f>
        <v>10463435.210883185</v>
      </c>
      <c r="W157" s="21">
        <f ca="1">OFFSET(Assumptions!$B$6,W$1-1,0)*$E157</f>
        <v>5231717.6054415926</v>
      </c>
      <c r="X157" s="21">
        <f ca="1">OFFSET(Assumptions!$B$6,X$1-1,0)*$E157</f>
        <v>0</v>
      </c>
      <c r="Y157" s="21">
        <f ca="1">OFFSET(Assumptions!$B$6,Y$1-1,0)*$E157</f>
        <v>0</v>
      </c>
      <c r="Z157" s="21">
        <f ca="1">OFFSET(Assumptions!$B$6,Z$1-1,0)*$E157</f>
        <v>20926870.421766371</v>
      </c>
      <c r="AA157" s="21">
        <f ca="1">OFFSET(Assumptions!$B$6,AA$1-1,0)*$E157</f>
        <v>20926870.421766371</v>
      </c>
      <c r="AB157" s="21">
        <f ca="1">OFFSET(Assumptions!$B$6,AB$1-1,0)*$E157</f>
        <v>38714710.280267783</v>
      </c>
      <c r="AC157" s="24">
        <f t="shared" si="39"/>
        <v>0</v>
      </c>
      <c r="AD157" s="24">
        <f t="shared" si="28"/>
        <v>0</v>
      </c>
      <c r="AE157" s="24">
        <f t="shared" si="28"/>
        <v>0</v>
      </c>
      <c r="AF157" s="24">
        <f t="shared" si="28"/>
        <v>0</v>
      </c>
      <c r="AG157" s="24">
        <f t="shared" si="28"/>
        <v>0</v>
      </c>
      <c r="AH157" s="24">
        <f t="shared" si="28"/>
        <v>0</v>
      </c>
      <c r="AI157" s="24">
        <f t="shared" si="28"/>
        <v>0</v>
      </c>
      <c r="AJ157" s="24">
        <f t="shared" si="37"/>
        <v>0</v>
      </c>
      <c r="AK157" s="26">
        <f t="shared" ca="1" si="38"/>
        <v>5.3524516783332032E-4</v>
      </c>
      <c r="AL157" s="34">
        <f t="shared" ca="1" si="40"/>
        <v>4.6177620919697127E-2</v>
      </c>
    </row>
    <row r="158" spans="1:38" x14ac:dyDescent="0.25">
      <c r="A158" s="4">
        <f t="shared" si="29"/>
        <v>10</v>
      </c>
      <c r="B158" s="4">
        <f t="shared" si="30"/>
        <v>2012</v>
      </c>
      <c r="C158" s="9">
        <v>41190</v>
      </c>
      <c r="D158" s="12">
        <f ca="1">(1+Returns!E158)*D157</f>
        <v>105065788.51557182</v>
      </c>
      <c r="E158" s="12">
        <f t="shared" ca="1" si="31"/>
        <v>104819794.45135379</v>
      </c>
      <c r="F158" s="12">
        <f t="shared" ca="1" si="32"/>
        <v>104799883.23569521</v>
      </c>
      <c r="G158" s="14">
        <f ca="1">G157*(1+Returns!G158)+AC158</f>
        <v>8516211.2809148617</v>
      </c>
      <c r="H158" s="14">
        <f ca="1">H157*(1+Returns!H158)+AD158</f>
        <v>10474883.743468016</v>
      </c>
      <c r="I158" s="14">
        <f ca="1">I157*(1+Returns!I158)+AE158</f>
        <v>5237867.7130601155</v>
      </c>
      <c r="J158" s="14">
        <f ca="1">J157*(1+Returns!J158)+AF158</f>
        <v>0</v>
      </c>
      <c r="K158" s="14">
        <f ca="1">K157*(1+Returns!K158)+AG158</f>
        <v>0</v>
      </c>
      <c r="L158" s="14">
        <f ca="1">L157*(1+Returns!L158)+AH158</f>
        <v>20949596.846274797</v>
      </c>
      <c r="M158" s="14">
        <f ca="1">M157*(1+Returns!M158)+AI158</f>
        <v>20950449.495878749</v>
      </c>
      <c r="N158" s="14">
        <f ca="1">N157*(1+Returns!N158)+AJ158-R158-T158</f>
        <v>38690785.371757239</v>
      </c>
      <c r="O158" s="17">
        <f ca="1">(Assumptions!$B$16 / 252)*F157</f>
        <v>3321.1987965704711</v>
      </c>
      <c r="P158" s="17">
        <f t="shared" ca="1" si="33"/>
        <v>19911.215658578301</v>
      </c>
      <c r="Q158" s="16">
        <f t="shared" si="34"/>
        <v>0</v>
      </c>
      <c r="R158" s="17">
        <f t="shared" si="35"/>
        <v>0</v>
      </c>
      <c r="S158" s="19">
        <f t="shared" si="36"/>
        <v>0</v>
      </c>
      <c r="T158" s="20">
        <f ca="1">IF(AND(S158=1,F157&gt;D157),[1]Assumptions!$B$19*(F157-D157),0)</f>
        <v>0</v>
      </c>
      <c r="U158" s="21">
        <f ca="1">OFFSET(Assumptions!$B$6,U$1-1,0)*$E158</f>
        <v>8385583.5561083034</v>
      </c>
      <c r="V158" s="21">
        <f ca="1">OFFSET(Assumptions!$B$6,V$1-1,0)*$E158</f>
        <v>10481979.445135379</v>
      </c>
      <c r="W158" s="21">
        <f ca="1">OFFSET(Assumptions!$B$6,W$1-1,0)*$E158</f>
        <v>5240989.7225676896</v>
      </c>
      <c r="X158" s="21">
        <f ca="1">OFFSET(Assumptions!$B$6,X$1-1,0)*$E158</f>
        <v>0</v>
      </c>
      <c r="Y158" s="21">
        <f ca="1">OFFSET(Assumptions!$B$6,Y$1-1,0)*$E158</f>
        <v>0</v>
      </c>
      <c r="Z158" s="21">
        <f ca="1">OFFSET(Assumptions!$B$6,Z$1-1,0)*$E158</f>
        <v>20963958.890270758</v>
      </c>
      <c r="AA158" s="21">
        <f ca="1">OFFSET(Assumptions!$B$6,AA$1-1,0)*$E158</f>
        <v>20963958.890270758</v>
      </c>
      <c r="AB158" s="21">
        <f ca="1">OFFSET(Assumptions!$B$6,AB$1-1,0)*$E158</f>
        <v>38783323.947000898</v>
      </c>
      <c r="AC158" s="24">
        <f t="shared" si="39"/>
        <v>0</v>
      </c>
      <c r="AD158" s="24">
        <f t="shared" si="28"/>
        <v>0</v>
      </c>
      <c r="AE158" s="24">
        <f t="shared" si="28"/>
        <v>0</v>
      </c>
      <c r="AF158" s="24">
        <f t="shared" si="28"/>
        <v>0</v>
      </c>
      <c r="AG158" s="24">
        <f t="shared" si="28"/>
        <v>0</v>
      </c>
      <c r="AH158" s="24">
        <f t="shared" si="28"/>
        <v>0</v>
      </c>
      <c r="AI158" s="24">
        <f t="shared" si="28"/>
        <v>0</v>
      </c>
      <c r="AJ158" s="24">
        <f t="shared" si="37"/>
        <v>0</v>
      </c>
      <c r="AK158" s="26">
        <f t="shared" ca="1" si="38"/>
        <v>1.7408243120824451E-3</v>
      </c>
      <c r="AL158" s="34">
        <f t="shared" ca="1" si="40"/>
        <v>4.7998832356950683E-2</v>
      </c>
    </row>
    <row r="159" spans="1:38" x14ac:dyDescent="0.25">
      <c r="A159" s="4">
        <f t="shared" si="29"/>
        <v>10</v>
      </c>
      <c r="B159" s="4">
        <f t="shared" si="30"/>
        <v>2012</v>
      </c>
      <c r="C159" s="9">
        <v>41191</v>
      </c>
      <c r="D159" s="12">
        <f ca="1">(1+Returns!E159)*D158</f>
        <v>105095402.35872282</v>
      </c>
      <c r="E159" s="12">
        <f t="shared" ca="1" si="31"/>
        <v>104775838.78772494</v>
      </c>
      <c r="F159" s="12">
        <f t="shared" ca="1" si="32"/>
        <v>104752600.59164618</v>
      </c>
      <c r="G159" s="14">
        <f ca="1">G158*(1+Returns!G159)+AC159</f>
        <v>8444183.4181915224</v>
      </c>
      <c r="H159" s="14">
        <f ca="1">H158*(1+Returns!H159)+AD159</f>
        <v>10477978.474011973</v>
      </c>
      <c r="I159" s="14">
        <f ca="1">I158*(1+Returns!I159)+AE159</f>
        <v>5239486.1081707329</v>
      </c>
      <c r="J159" s="14">
        <f ca="1">J158*(1+Returns!J159)+AF159</f>
        <v>0</v>
      </c>
      <c r="K159" s="14">
        <f ca="1">K158*(1+Returns!K159)+AG159</f>
        <v>0</v>
      </c>
      <c r="L159" s="14">
        <f ca="1">L158*(1+Returns!L159)+AH159</f>
        <v>20955757.844821796</v>
      </c>
      <c r="M159" s="14">
        <f ca="1">M158*(1+Returns!M159)+AI159</f>
        <v>20956752.714997996</v>
      </c>
      <c r="N159" s="14">
        <f ca="1">N158*(1+Returns!N159)+AJ159-R159-T159</f>
        <v>38701680.227530926</v>
      </c>
      <c r="O159" s="17">
        <f ca="1">(Assumptions!$B$16 / 252)*F158</f>
        <v>3326.9804201808001</v>
      </c>
      <c r="P159" s="17">
        <f t="shared" ca="1" si="33"/>
        <v>23238.196078759102</v>
      </c>
      <c r="Q159" s="16">
        <f t="shared" si="34"/>
        <v>0</v>
      </c>
      <c r="R159" s="17">
        <f t="shared" si="35"/>
        <v>0</v>
      </c>
      <c r="S159" s="19">
        <f t="shared" si="36"/>
        <v>0</v>
      </c>
      <c r="T159" s="20">
        <f ca="1">IF(AND(S159=1,F158&gt;D158),[1]Assumptions!$B$19*(F158-D158),0)</f>
        <v>0</v>
      </c>
      <c r="U159" s="21">
        <f ca="1">OFFSET(Assumptions!$B$6,U$1-1,0)*$E159</f>
        <v>8382067.1030179951</v>
      </c>
      <c r="V159" s="21">
        <f ca="1">OFFSET(Assumptions!$B$6,V$1-1,0)*$E159</f>
        <v>10477583.878772495</v>
      </c>
      <c r="W159" s="21">
        <f ca="1">OFFSET(Assumptions!$B$6,W$1-1,0)*$E159</f>
        <v>5238791.9393862477</v>
      </c>
      <c r="X159" s="21">
        <f ca="1">OFFSET(Assumptions!$B$6,X$1-1,0)*$E159</f>
        <v>0</v>
      </c>
      <c r="Y159" s="21">
        <f ca="1">OFFSET(Assumptions!$B$6,Y$1-1,0)*$E159</f>
        <v>0</v>
      </c>
      <c r="Z159" s="21">
        <f ca="1">OFFSET(Assumptions!$B$6,Z$1-1,0)*$E159</f>
        <v>20955167.757544991</v>
      </c>
      <c r="AA159" s="21">
        <f ca="1">OFFSET(Assumptions!$B$6,AA$1-1,0)*$E159</f>
        <v>20955167.757544991</v>
      </c>
      <c r="AB159" s="21">
        <f ca="1">OFFSET(Assumptions!$B$6,AB$1-1,0)*$E159</f>
        <v>38767060.351458229</v>
      </c>
      <c r="AC159" s="24">
        <f t="shared" si="39"/>
        <v>0</v>
      </c>
      <c r="AD159" s="24">
        <f t="shared" si="28"/>
        <v>0</v>
      </c>
      <c r="AE159" s="24">
        <f t="shared" si="28"/>
        <v>0</v>
      </c>
      <c r="AF159" s="24">
        <f t="shared" si="28"/>
        <v>0</v>
      </c>
      <c r="AG159" s="24">
        <f t="shared" si="28"/>
        <v>0</v>
      </c>
      <c r="AH159" s="24">
        <f t="shared" si="28"/>
        <v>0</v>
      </c>
      <c r="AI159" s="24">
        <f t="shared" si="28"/>
        <v>0</v>
      </c>
      <c r="AJ159" s="24">
        <f t="shared" si="37"/>
        <v>0</v>
      </c>
      <c r="AK159" s="26">
        <f t="shared" ca="1" si="38"/>
        <v>-4.5117077032130748E-4</v>
      </c>
      <c r="AL159" s="34">
        <f t="shared" ca="1" si="40"/>
        <v>4.752600591646039E-2</v>
      </c>
    </row>
    <row r="160" spans="1:38" x14ac:dyDescent="0.25">
      <c r="A160" s="4">
        <f t="shared" si="29"/>
        <v>10</v>
      </c>
      <c r="B160" s="4">
        <f t="shared" si="30"/>
        <v>2012</v>
      </c>
      <c r="C160" s="9">
        <v>41192</v>
      </c>
      <c r="D160" s="12">
        <f ca="1">(1+Returns!E160)*D159</f>
        <v>105124985.66353279</v>
      </c>
      <c r="E160" s="12">
        <f t="shared" ca="1" si="31"/>
        <v>104843386.5269856</v>
      </c>
      <c r="F160" s="12">
        <f t="shared" ca="1" si="32"/>
        <v>104816822.85152298</v>
      </c>
      <c r="G160" s="14">
        <f ca="1">G159*(1+Returns!G160)+AC160</f>
        <v>8483687.5840785969</v>
      </c>
      <c r="H160" s="14">
        <f ca="1">H159*(1+Returns!H160)+AD160</f>
        <v>10481070.062019549</v>
      </c>
      <c r="I160" s="14">
        <f ca="1">I159*(1+Returns!I160)+AE160</f>
        <v>5241102.8853150476</v>
      </c>
      <c r="J160" s="14">
        <f ca="1">J159*(1+Returns!J160)+AF160</f>
        <v>0</v>
      </c>
      <c r="K160" s="14">
        <f ca="1">K159*(1+Returns!K160)+AG160</f>
        <v>0</v>
      </c>
      <c r="L160" s="14">
        <f ca="1">L159*(1+Returns!L160)+AH160</f>
        <v>20961912.577498034</v>
      </c>
      <c r="M160" s="14">
        <f ca="1">M159*(1+Returns!M160)+AI160</f>
        <v>20963049.573188879</v>
      </c>
      <c r="N160" s="14">
        <f ca="1">N159*(1+Returns!N160)+AJ160-R160-T160</f>
        <v>38712563.844885498</v>
      </c>
      <c r="O160" s="17">
        <f ca="1">(Assumptions!$B$16 / 252)*F159</f>
        <v>3325.4793838617834</v>
      </c>
      <c r="P160" s="17">
        <f t="shared" ca="1" si="33"/>
        <v>26563.675462620886</v>
      </c>
      <c r="Q160" s="16">
        <f t="shared" si="34"/>
        <v>0</v>
      </c>
      <c r="R160" s="17">
        <f t="shared" si="35"/>
        <v>0</v>
      </c>
      <c r="S160" s="19">
        <f t="shared" si="36"/>
        <v>0</v>
      </c>
      <c r="T160" s="20">
        <f ca="1">IF(AND(S160=1,F159&gt;D159),[1]Assumptions!$B$19*(F159-D159),0)</f>
        <v>0</v>
      </c>
      <c r="U160" s="21">
        <f ca="1">OFFSET(Assumptions!$B$6,U$1-1,0)*$E160</f>
        <v>8387470.9221588485</v>
      </c>
      <c r="V160" s="21">
        <f ca="1">OFFSET(Assumptions!$B$6,V$1-1,0)*$E160</f>
        <v>10484338.652698562</v>
      </c>
      <c r="W160" s="21">
        <f ca="1">OFFSET(Assumptions!$B$6,W$1-1,0)*$E160</f>
        <v>5242169.3263492808</v>
      </c>
      <c r="X160" s="21">
        <f ca="1">OFFSET(Assumptions!$B$6,X$1-1,0)*$E160</f>
        <v>0</v>
      </c>
      <c r="Y160" s="21">
        <f ca="1">OFFSET(Assumptions!$B$6,Y$1-1,0)*$E160</f>
        <v>0</v>
      </c>
      <c r="Z160" s="21">
        <f ca="1">OFFSET(Assumptions!$B$6,Z$1-1,0)*$E160</f>
        <v>20968677.305397123</v>
      </c>
      <c r="AA160" s="21">
        <f ca="1">OFFSET(Assumptions!$B$6,AA$1-1,0)*$E160</f>
        <v>20968677.305397123</v>
      </c>
      <c r="AB160" s="21">
        <f ca="1">OFFSET(Assumptions!$B$6,AB$1-1,0)*$E160</f>
        <v>38792053.014984675</v>
      </c>
      <c r="AC160" s="24">
        <f t="shared" si="39"/>
        <v>0</v>
      </c>
      <c r="AD160" s="24">
        <f t="shared" si="28"/>
        <v>0</v>
      </c>
      <c r="AE160" s="24">
        <f t="shared" si="28"/>
        <v>0</v>
      </c>
      <c r="AF160" s="24">
        <f t="shared" si="28"/>
        <v>0</v>
      </c>
      <c r="AG160" s="24">
        <f t="shared" si="28"/>
        <v>0</v>
      </c>
      <c r="AH160" s="24">
        <f t="shared" si="28"/>
        <v>0</v>
      </c>
      <c r="AI160" s="24">
        <f t="shared" si="28"/>
        <v>0</v>
      </c>
      <c r="AJ160" s="24">
        <f t="shared" si="37"/>
        <v>0</v>
      </c>
      <c r="AK160" s="26">
        <f t="shared" ca="1" si="38"/>
        <v>6.1308511210289574E-4</v>
      </c>
      <c r="AL160" s="34">
        <f t="shared" ca="1" si="40"/>
        <v>4.8168228515228284E-2</v>
      </c>
    </row>
    <row r="161" spans="1:38" x14ac:dyDescent="0.25">
      <c r="A161" s="4">
        <f t="shared" si="29"/>
        <v>10</v>
      </c>
      <c r="B161" s="4">
        <f t="shared" si="30"/>
        <v>2012</v>
      </c>
      <c r="C161" s="9">
        <v>41193</v>
      </c>
      <c r="D161" s="12">
        <f ca="1">(1+Returns!E161)*D160</f>
        <v>105154499.50325783</v>
      </c>
      <c r="E161" s="12">
        <f t="shared" ca="1" si="31"/>
        <v>104813001.81314573</v>
      </c>
      <c r="F161" s="12">
        <f t="shared" ca="1" si="32"/>
        <v>104783110.61949734</v>
      </c>
      <c r="G161" s="14">
        <f ca="1">G160*(1+Returns!G161)+AC161</f>
        <v>8425324.7796864174</v>
      </c>
      <c r="H161" s="14">
        <f ca="1">H160*(1+Returns!H161)+AD161</f>
        <v>10484154.446066143</v>
      </c>
      <c r="I161" s="14">
        <f ca="1">I160*(1+Returns!I161)+AE161</f>
        <v>5242715.9239601968</v>
      </c>
      <c r="J161" s="14">
        <f ca="1">J160*(1+Returns!J161)+AF161</f>
        <v>0</v>
      </c>
      <c r="K161" s="14">
        <f ca="1">K160*(1+Returns!K161)+AG161</f>
        <v>0</v>
      </c>
      <c r="L161" s="14">
        <f ca="1">L160*(1+Returns!L161)+AH161</f>
        <v>20968052.957510702</v>
      </c>
      <c r="M161" s="14">
        <f ca="1">M160*(1+Returns!M161)+AI161</f>
        <v>20969331.803610101</v>
      </c>
      <c r="N161" s="14">
        <f ca="1">N160*(1+Returns!N161)+AJ161-R161-T161</f>
        <v>38723421.902312167</v>
      </c>
      <c r="O161" s="17">
        <f ca="1">(Assumptions!$B$16 / 252)*F160</f>
        <v>3327.5181857626344</v>
      </c>
      <c r="P161" s="17">
        <f t="shared" ca="1" si="33"/>
        <v>29891.19364838352</v>
      </c>
      <c r="Q161" s="16">
        <f t="shared" si="34"/>
        <v>0</v>
      </c>
      <c r="R161" s="17">
        <f t="shared" si="35"/>
        <v>0</v>
      </c>
      <c r="S161" s="19">
        <f t="shared" si="36"/>
        <v>0</v>
      </c>
      <c r="T161" s="20">
        <f ca="1">IF(AND(S161=1,F160&gt;D160),[1]Assumptions!$B$19*(F160-D160),0)</f>
        <v>0</v>
      </c>
      <c r="U161" s="21">
        <f ca="1">OFFSET(Assumptions!$B$6,U$1-1,0)*$E161</f>
        <v>8385040.1450516582</v>
      </c>
      <c r="V161" s="21">
        <f ca="1">OFFSET(Assumptions!$B$6,V$1-1,0)*$E161</f>
        <v>10481300.181314573</v>
      </c>
      <c r="W161" s="21">
        <f ca="1">OFFSET(Assumptions!$B$6,W$1-1,0)*$E161</f>
        <v>5240650.0906572863</v>
      </c>
      <c r="X161" s="21">
        <f ca="1">OFFSET(Assumptions!$B$6,X$1-1,0)*$E161</f>
        <v>0</v>
      </c>
      <c r="Y161" s="21">
        <f ca="1">OFFSET(Assumptions!$B$6,Y$1-1,0)*$E161</f>
        <v>0</v>
      </c>
      <c r="Z161" s="21">
        <f ca="1">OFFSET(Assumptions!$B$6,Z$1-1,0)*$E161</f>
        <v>20962600.362629145</v>
      </c>
      <c r="AA161" s="21">
        <f ca="1">OFFSET(Assumptions!$B$6,AA$1-1,0)*$E161</f>
        <v>20962600.362629145</v>
      </c>
      <c r="AB161" s="21">
        <f ca="1">OFFSET(Assumptions!$B$6,AB$1-1,0)*$E161</f>
        <v>38780810.670863919</v>
      </c>
      <c r="AC161" s="24">
        <f t="shared" si="39"/>
        <v>0</v>
      </c>
      <c r="AD161" s="24">
        <f t="shared" si="28"/>
        <v>0</v>
      </c>
      <c r="AE161" s="24">
        <f t="shared" si="28"/>
        <v>0</v>
      </c>
      <c r="AF161" s="24">
        <f t="shared" si="28"/>
        <v>0</v>
      </c>
      <c r="AG161" s="24">
        <f t="shared" si="28"/>
        <v>0</v>
      </c>
      <c r="AH161" s="24">
        <f t="shared" si="28"/>
        <v>0</v>
      </c>
      <c r="AI161" s="24">
        <f t="shared" si="28"/>
        <v>0</v>
      </c>
      <c r="AJ161" s="24">
        <f t="shared" si="37"/>
        <v>0</v>
      </c>
      <c r="AK161" s="26">
        <f t="shared" ca="1" si="38"/>
        <v>-3.2162997416351757E-4</v>
      </c>
      <c r="AL161" s="34">
        <f t="shared" ca="1" si="40"/>
        <v>4.7831106194971884E-2</v>
      </c>
    </row>
    <row r="162" spans="1:38" x14ac:dyDescent="0.25">
      <c r="A162" s="4">
        <f t="shared" si="29"/>
        <v>10</v>
      </c>
      <c r="B162" s="4">
        <f t="shared" si="30"/>
        <v>2012</v>
      </c>
      <c r="C162" s="9">
        <v>41197</v>
      </c>
      <c r="D162" s="12">
        <f ca="1">(1+Returns!E162)*D161</f>
        <v>105182892.2696687</v>
      </c>
      <c r="E162" s="12">
        <f t="shared" ca="1" si="31"/>
        <v>104849906.94240116</v>
      </c>
      <c r="F162" s="12">
        <f t="shared" ca="1" si="32"/>
        <v>104816689.3007966</v>
      </c>
      <c r="G162" s="14">
        <f ca="1">G161*(1+Returns!G162)+AC162</f>
        <v>8435313.0321139395</v>
      </c>
      <c r="H162" s="14">
        <f ca="1">H161*(1+Returns!H162)+AD162</f>
        <v>10487121.901358856</v>
      </c>
      <c r="I162" s="14">
        <f ca="1">I161*(1+Returns!I162)+AE162</f>
        <v>5244267.9323913231</v>
      </c>
      <c r="J162" s="14">
        <f ca="1">J161*(1+Returns!J162)+AF162</f>
        <v>0</v>
      </c>
      <c r="K162" s="14">
        <f ca="1">K161*(1+Returns!K162)+AG162</f>
        <v>0</v>
      </c>
      <c r="L162" s="14">
        <f ca="1">L161*(1+Returns!L162)+AH162</f>
        <v>20973960.510414872</v>
      </c>
      <c r="M162" s="14">
        <f ca="1">M161*(1+Returns!M162)+AI162</f>
        <v>20975376.062330924</v>
      </c>
      <c r="N162" s="14">
        <f ca="1">N161*(1+Returns!N162)+AJ162-R162-T162</f>
        <v>38733867.503791235</v>
      </c>
      <c r="O162" s="17">
        <f ca="1">(Assumptions!$B$16 / 252)*F161</f>
        <v>3326.4479561745188</v>
      </c>
      <c r="P162" s="17">
        <f t="shared" ca="1" si="33"/>
        <v>33217.641604558041</v>
      </c>
      <c r="Q162" s="16">
        <f t="shared" si="34"/>
        <v>0</v>
      </c>
      <c r="R162" s="17">
        <f t="shared" si="35"/>
        <v>0</v>
      </c>
      <c r="S162" s="19">
        <f t="shared" si="36"/>
        <v>0</v>
      </c>
      <c r="T162" s="20">
        <f ca="1">IF(AND(S162=1,F161&gt;D161),[1]Assumptions!$B$19*(F161-D161),0)</f>
        <v>0</v>
      </c>
      <c r="U162" s="21">
        <f ca="1">OFFSET(Assumptions!$B$6,U$1-1,0)*$E162</f>
        <v>8387992.555392093</v>
      </c>
      <c r="V162" s="21">
        <f ca="1">OFFSET(Assumptions!$B$6,V$1-1,0)*$E162</f>
        <v>10484990.694240116</v>
      </c>
      <c r="W162" s="21">
        <f ca="1">OFFSET(Assumptions!$B$6,W$1-1,0)*$E162</f>
        <v>5242495.3471200578</v>
      </c>
      <c r="X162" s="21">
        <f ca="1">OFFSET(Assumptions!$B$6,X$1-1,0)*$E162</f>
        <v>0</v>
      </c>
      <c r="Y162" s="21">
        <f ca="1">OFFSET(Assumptions!$B$6,Y$1-1,0)*$E162</f>
        <v>0</v>
      </c>
      <c r="Z162" s="21">
        <f ca="1">OFFSET(Assumptions!$B$6,Z$1-1,0)*$E162</f>
        <v>20969981.388480231</v>
      </c>
      <c r="AA162" s="21">
        <f ca="1">OFFSET(Assumptions!$B$6,AA$1-1,0)*$E162</f>
        <v>20969981.388480231</v>
      </c>
      <c r="AB162" s="21">
        <f ca="1">OFFSET(Assumptions!$B$6,AB$1-1,0)*$E162</f>
        <v>38794465.56868843</v>
      </c>
      <c r="AC162" s="24">
        <f t="shared" si="39"/>
        <v>0</v>
      </c>
      <c r="AD162" s="24">
        <f t="shared" si="28"/>
        <v>0</v>
      </c>
      <c r="AE162" s="24">
        <f t="shared" si="28"/>
        <v>0</v>
      </c>
      <c r="AF162" s="24">
        <f t="shared" si="28"/>
        <v>0</v>
      </c>
      <c r="AG162" s="24">
        <f t="shared" si="28"/>
        <v>0</v>
      </c>
      <c r="AH162" s="24">
        <f t="shared" si="28"/>
        <v>0</v>
      </c>
      <c r="AI162" s="24">
        <f t="shared" si="28"/>
        <v>0</v>
      </c>
      <c r="AJ162" s="24">
        <f t="shared" si="37"/>
        <v>0</v>
      </c>
      <c r="AK162" s="26">
        <f t="shared" ca="1" si="38"/>
        <v>3.204589088903198E-4</v>
      </c>
      <c r="AL162" s="34">
        <f t="shared" ca="1" si="40"/>
        <v>4.8166893007964395E-2</v>
      </c>
    </row>
    <row r="163" spans="1:38" x14ac:dyDescent="0.25">
      <c r="A163" s="4">
        <f t="shared" si="29"/>
        <v>10</v>
      </c>
      <c r="B163" s="4">
        <f t="shared" si="30"/>
        <v>2012</v>
      </c>
      <c r="C163" s="9">
        <v>41198</v>
      </c>
      <c r="D163" s="12">
        <f ca="1">(1+Returns!E163)*D162</f>
        <v>105211292.70241043</v>
      </c>
      <c r="E163" s="12">
        <f t="shared" ca="1" si="31"/>
        <v>104886404.71855345</v>
      </c>
      <c r="F163" s="12">
        <f t="shared" ca="1" si="32"/>
        <v>104849859.56300284</v>
      </c>
      <c r="G163" s="14">
        <f ca="1">G162*(1+Returns!G163)+AC163</f>
        <v>8444886.4077792875</v>
      </c>
      <c r="H163" s="14">
        <f ca="1">H162*(1+Returns!H163)+AD163</f>
        <v>10490090.196565839</v>
      </c>
      <c r="I163" s="14">
        <f ca="1">I162*(1+Returns!I163)+AE163</f>
        <v>5245820.4002656471</v>
      </c>
      <c r="J163" s="14">
        <f ca="1">J162*(1+Returns!J163)+AF163</f>
        <v>0</v>
      </c>
      <c r="K163" s="14">
        <f ca="1">K162*(1+Returns!K163)+AG163</f>
        <v>0</v>
      </c>
      <c r="L163" s="14">
        <f ca="1">L162*(1+Returns!L163)+AH163</f>
        <v>20979869.727716845</v>
      </c>
      <c r="M163" s="14">
        <f ca="1">M162*(1+Returns!M163)+AI163</f>
        <v>20981422.063265748</v>
      </c>
      <c r="N163" s="14">
        <f ca="1">N162*(1+Returns!N163)+AJ163-R163-T163</f>
        <v>38744315.922960088</v>
      </c>
      <c r="O163" s="17">
        <f ca="1">(Assumptions!$B$16 / 252)*F162</f>
        <v>3327.5139460570349</v>
      </c>
      <c r="P163" s="17">
        <f t="shared" ca="1" si="33"/>
        <v>36545.155550615076</v>
      </c>
      <c r="Q163" s="16">
        <f t="shared" si="34"/>
        <v>0</v>
      </c>
      <c r="R163" s="17">
        <f t="shared" si="35"/>
        <v>0</v>
      </c>
      <c r="S163" s="19">
        <f t="shared" si="36"/>
        <v>0</v>
      </c>
      <c r="T163" s="20">
        <f ca="1">IF(AND(S163=1,F162&gt;D162),[1]Assumptions!$B$19*(F162-D162),0)</f>
        <v>0</v>
      </c>
      <c r="U163" s="21">
        <f ca="1">OFFSET(Assumptions!$B$6,U$1-1,0)*$E163</f>
        <v>8390912.3774842769</v>
      </c>
      <c r="V163" s="21">
        <f ca="1">OFFSET(Assumptions!$B$6,V$1-1,0)*$E163</f>
        <v>10488640.471855346</v>
      </c>
      <c r="W163" s="21">
        <f ca="1">OFFSET(Assumptions!$B$6,W$1-1,0)*$E163</f>
        <v>5244320.2359276731</v>
      </c>
      <c r="X163" s="21">
        <f ca="1">OFFSET(Assumptions!$B$6,X$1-1,0)*$E163</f>
        <v>0</v>
      </c>
      <c r="Y163" s="21">
        <f ca="1">OFFSET(Assumptions!$B$6,Y$1-1,0)*$E163</f>
        <v>0</v>
      </c>
      <c r="Z163" s="21">
        <f ca="1">OFFSET(Assumptions!$B$6,Z$1-1,0)*$E163</f>
        <v>20977280.943710692</v>
      </c>
      <c r="AA163" s="21">
        <f ca="1">OFFSET(Assumptions!$B$6,AA$1-1,0)*$E163</f>
        <v>20977280.943710692</v>
      </c>
      <c r="AB163" s="21">
        <f ca="1">OFFSET(Assumptions!$B$6,AB$1-1,0)*$E163</f>
        <v>38807969.745864779</v>
      </c>
      <c r="AC163" s="24">
        <f t="shared" si="39"/>
        <v>0</v>
      </c>
      <c r="AD163" s="24">
        <f t="shared" si="28"/>
        <v>0</v>
      </c>
      <c r="AE163" s="24">
        <f t="shared" si="28"/>
        <v>0</v>
      </c>
      <c r="AF163" s="24">
        <f t="shared" si="28"/>
        <v>0</v>
      </c>
      <c r="AG163" s="24">
        <f t="shared" si="28"/>
        <v>0</v>
      </c>
      <c r="AH163" s="24">
        <f t="shared" si="28"/>
        <v>0</v>
      </c>
      <c r="AI163" s="24">
        <f t="shared" si="28"/>
        <v>0</v>
      </c>
      <c r="AJ163" s="24">
        <f t="shared" si="37"/>
        <v>0</v>
      </c>
      <c r="AK163" s="26">
        <f t="shared" ca="1" si="38"/>
        <v>3.164597396416724E-4</v>
      </c>
      <c r="AL163" s="34">
        <f t="shared" ca="1" si="40"/>
        <v>4.8498595630026786E-2</v>
      </c>
    </row>
    <row r="164" spans="1:38" x14ac:dyDescent="0.25">
      <c r="A164" s="4">
        <f t="shared" si="29"/>
        <v>10</v>
      </c>
      <c r="B164" s="4">
        <f t="shared" si="30"/>
        <v>2012</v>
      </c>
      <c r="C164" s="9">
        <v>41199</v>
      </c>
      <c r="D164" s="12">
        <f ca="1">(1+Returns!E164)*D163</f>
        <v>105239739.7317313</v>
      </c>
      <c r="E164" s="12">
        <f t="shared" ca="1" si="31"/>
        <v>104919055.33719391</v>
      </c>
      <c r="F164" s="12">
        <f t="shared" ca="1" si="32"/>
        <v>104879181.61467303</v>
      </c>
      <c r="G164" s="14">
        <f ca="1">G163*(1+Returns!G164)+AC164</f>
        <v>8450568.2383269556</v>
      </c>
      <c r="H164" s="14">
        <f ca="1">H163*(1+Returns!H164)+AD164</f>
        <v>10493063.394010846</v>
      </c>
      <c r="I164" s="14">
        <f ca="1">I163*(1+Returns!I164)+AE164</f>
        <v>5247375.4488635156</v>
      </c>
      <c r="J164" s="14">
        <f ca="1">J163*(1+Returns!J164)+AF164</f>
        <v>0</v>
      </c>
      <c r="K164" s="14">
        <f ca="1">K163*(1+Returns!K164)+AG164</f>
        <v>0</v>
      </c>
      <c r="L164" s="14">
        <f ca="1">L163*(1+Returns!L164)+AH164</f>
        <v>20985788.697893612</v>
      </c>
      <c r="M164" s="14">
        <f ca="1">M163*(1+Returns!M164)+AI164</f>
        <v>20987478.075519852</v>
      </c>
      <c r="N164" s="14">
        <f ca="1">N163*(1+Returns!N164)+AJ164-R164-T164</f>
        <v>38754781.482579134</v>
      </c>
      <c r="O164" s="17">
        <f ca="1">(Assumptions!$B$16 / 252)*F163</f>
        <v>3328.5669702540581</v>
      </c>
      <c r="P164" s="17">
        <f t="shared" ca="1" si="33"/>
        <v>39873.722520869138</v>
      </c>
      <c r="Q164" s="16">
        <f t="shared" si="34"/>
        <v>0</v>
      </c>
      <c r="R164" s="17">
        <f t="shared" si="35"/>
        <v>0</v>
      </c>
      <c r="S164" s="19">
        <f t="shared" si="36"/>
        <v>0</v>
      </c>
      <c r="T164" s="20">
        <f ca="1">IF(AND(S164=1,F163&gt;D163),[1]Assumptions!$B$19*(F163-D163),0)</f>
        <v>0</v>
      </c>
      <c r="U164" s="21">
        <f ca="1">OFFSET(Assumptions!$B$6,U$1-1,0)*$E164</f>
        <v>8393524.4269755129</v>
      </c>
      <c r="V164" s="21">
        <f ca="1">OFFSET(Assumptions!$B$6,V$1-1,0)*$E164</f>
        <v>10491905.533719391</v>
      </c>
      <c r="W164" s="21">
        <f ca="1">OFFSET(Assumptions!$B$6,W$1-1,0)*$E164</f>
        <v>5245952.7668596953</v>
      </c>
      <c r="X164" s="21">
        <f ca="1">OFFSET(Assumptions!$B$6,X$1-1,0)*$E164</f>
        <v>0</v>
      </c>
      <c r="Y164" s="21">
        <f ca="1">OFFSET(Assumptions!$B$6,Y$1-1,0)*$E164</f>
        <v>0</v>
      </c>
      <c r="Z164" s="21">
        <f ca="1">OFFSET(Assumptions!$B$6,Z$1-1,0)*$E164</f>
        <v>20983811.067438781</v>
      </c>
      <c r="AA164" s="21">
        <f ca="1">OFFSET(Assumptions!$B$6,AA$1-1,0)*$E164</f>
        <v>20983811.067438781</v>
      </c>
      <c r="AB164" s="21">
        <f ca="1">OFFSET(Assumptions!$B$6,AB$1-1,0)*$E164</f>
        <v>38820050.474761747</v>
      </c>
      <c r="AC164" s="24">
        <f t="shared" si="39"/>
        <v>0</v>
      </c>
      <c r="AD164" s="24">
        <f t="shared" si="28"/>
        <v>0</v>
      </c>
      <c r="AE164" s="24">
        <f t="shared" si="28"/>
        <v>0</v>
      </c>
      <c r="AF164" s="24">
        <f t="shared" si="28"/>
        <v>0</v>
      </c>
      <c r="AG164" s="24">
        <f t="shared" si="28"/>
        <v>0</v>
      </c>
      <c r="AH164" s="24">
        <f t="shared" si="28"/>
        <v>0</v>
      </c>
      <c r="AI164" s="24">
        <f t="shared" si="28"/>
        <v>0</v>
      </c>
      <c r="AJ164" s="24">
        <f t="shared" si="37"/>
        <v>0</v>
      </c>
      <c r="AK164" s="26">
        <f t="shared" ca="1" si="38"/>
        <v>2.7965751973724196E-4</v>
      </c>
      <c r="AL164" s="34">
        <f t="shared" ca="1" si="40"/>
        <v>4.8791816146728673E-2</v>
      </c>
    </row>
    <row r="165" spans="1:38" x14ac:dyDescent="0.25">
      <c r="A165" s="4">
        <f t="shared" si="29"/>
        <v>10</v>
      </c>
      <c r="B165" s="4">
        <f t="shared" si="30"/>
        <v>2012</v>
      </c>
      <c r="C165" s="9">
        <v>41200</v>
      </c>
      <c r="D165" s="12">
        <f ca="1">(1+Returns!E165)*D164</f>
        <v>105268233.39126368</v>
      </c>
      <c r="E165" s="12">
        <f t="shared" ca="1" si="31"/>
        <v>104937033.01788485</v>
      </c>
      <c r="F165" s="12">
        <f t="shared" ca="1" si="32"/>
        <v>104893829.79753494</v>
      </c>
      <c r="G165" s="14">
        <f ca="1">G164*(1+Returns!G165)+AC165</f>
        <v>8441532.7103923038</v>
      </c>
      <c r="H165" s="14">
        <f ca="1">H164*(1+Returns!H165)+AD165</f>
        <v>10496041.497366479</v>
      </c>
      <c r="I165" s="14">
        <f ca="1">I164*(1+Returns!I165)+AE165</f>
        <v>5248933.0801881906</v>
      </c>
      <c r="J165" s="14">
        <f ca="1">J164*(1+Returns!J165)+AF165</f>
        <v>0</v>
      </c>
      <c r="K165" s="14">
        <f ca="1">K164*(1+Returns!K165)+AG165</f>
        <v>0</v>
      </c>
      <c r="L165" s="14">
        <f ca="1">L164*(1+Returns!L165)+AH165</f>
        <v>20991717.428225152</v>
      </c>
      <c r="M165" s="14">
        <f ca="1">M164*(1+Returns!M165)+AI165</f>
        <v>20993544.106702194</v>
      </c>
      <c r="N165" s="14">
        <f ca="1">N164*(1+Returns!N165)+AJ165-R165-T165</f>
        <v>38765264.195010521</v>
      </c>
      <c r="O165" s="17">
        <f ca="1">(Assumptions!$B$16 / 252)*F164</f>
        <v>3329.4978290372392</v>
      </c>
      <c r="P165" s="17">
        <f t="shared" ca="1" si="33"/>
        <v>43203.220349906376</v>
      </c>
      <c r="Q165" s="16">
        <f t="shared" si="34"/>
        <v>0</v>
      </c>
      <c r="R165" s="17">
        <f t="shared" si="35"/>
        <v>0</v>
      </c>
      <c r="S165" s="19">
        <f t="shared" si="36"/>
        <v>0</v>
      </c>
      <c r="T165" s="20">
        <f ca="1">IF(AND(S165=1,F164&gt;D164),[1]Assumptions!$B$19*(F164-D164),0)</f>
        <v>0</v>
      </c>
      <c r="U165" s="21">
        <f ca="1">OFFSET(Assumptions!$B$6,U$1-1,0)*$E165</f>
        <v>8394962.6414307877</v>
      </c>
      <c r="V165" s="21">
        <f ca="1">OFFSET(Assumptions!$B$6,V$1-1,0)*$E165</f>
        <v>10493703.301788487</v>
      </c>
      <c r="W165" s="21">
        <f ca="1">OFFSET(Assumptions!$B$6,W$1-1,0)*$E165</f>
        <v>5246851.6508942433</v>
      </c>
      <c r="X165" s="21">
        <f ca="1">OFFSET(Assumptions!$B$6,X$1-1,0)*$E165</f>
        <v>0</v>
      </c>
      <c r="Y165" s="21">
        <f ca="1">OFFSET(Assumptions!$B$6,Y$1-1,0)*$E165</f>
        <v>0</v>
      </c>
      <c r="Z165" s="21">
        <f ca="1">OFFSET(Assumptions!$B$6,Z$1-1,0)*$E165</f>
        <v>20987406.603576973</v>
      </c>
      <c r="AA165" s="21">
        <f ca="1">OFFSET(Assumptions!$B$6,AA$1-1,0)*$E165</f>
        <v>20987406.603576973</v>
      </c>
      <c r="AB165" s="21">
        <f ca="1">OFFSET(Assumptions!$B$6,AB$1-1,0)*$E165</f>
        <v>38826702.216617391</v>
      </c>
      <c r="AC165" s="24">
        <f t="shared" si="39"/>
        <v>0</v>
      </c>
      <c r="AD165" s="24">
        <f t="shared" si="28"/>
        <v>0</v>
      </c>
      <c r="AE165" s="24">
        <f t="shared" si="28"/>
        <v>0</v>
      </c>
      <c r="AF165" s="24">
        <f t="shared" si="28"/>
        <v>0</v>
      </c>
      <c r="AG165" s="24">
        <f t="shared" si="28"/>
        <v>0</v>
      </c>
      <c r="AH165" s="24">
        <f t="shared" si="28"/>
        <v>0</v>
      </c>
      <c r="AI165" s="24">
        <f t="shared" si="28"/>
        <v>0</v>
      </c>
      <c r="AJ165" s="24">
        <f t="shared" si="37"/>
        <v>0</v>
      </c>
      <c r="AK165" s="26">
        <f t="shared" ca="1" si="38"/>
        <v>1.3966721170399765E-4</v>
      </c>
      <c r="AL165" s="34">
        <f t="shared" ca="1" si="40"/>
        <v>4.8938297975347878E-2</v>
      </c>
    </row>
    <row r="166" spans="1:38" x14ac:dyDescent="0.25">
      <c r="A166" s="4">
        <f t="shared" si="29"/>
        <v>10</v>
      </c>
      <c r="B166" s="4">
        <f t="shared" si="30"/>
        <v>2012</v>
      </c>
      <c r="C166" s="9">
        <v>41201</v>
      </c>
      <c r="D166" s="12">
        <f ca="1">(1+Returns!E166)*D165</f>
        <v>105296812.66394708</v>
      </c>
      <c r="E166" s="12">
        <f t="shared" ca="1" si="31"/>
        <v>104938096.75508368</v>
      </c>
      <c r="F166" s="12">
        <f t="shared" ca="1" si="32"/>
        <v>104891563.57188305</v>
      </c>
      <c r="G166" s="14">
        <f ca="1">G165*(1+Returns!G166)+AC166</f>
        <v>8415501.9033007696</v>
      </c>
      <c r="H166" s="14">
        <f ca="1">H165*(1+Returns!H166)+AD166</f>
        <v>10499028.574649921</v>
      </c>
      <c r="I166" s="14">
        <f ca="1">I165*(1+Returns!I166)+AE166</f>
        <v>5250495.4185947338</v>
      </c>
      <c r="J166" s="14">
        <f ca="1">J165*(1+Returns!J166)+AF166</f>
        <v>0</v>
      </c>
      <c r="K166" s="14">
        <f ca="1">K165*(1+Returns!K166)+AG166</f>
        <v>0</v>
      </c>
      <c r="L166" s="14">
        <f ca="1">L165*(1+Returns!L166)+AH166</f>
        <v>20997664.018485796</v>
      </c>
      <c r="M166" s="14">
        <f ca="1">M165*(1+Returns!M166)+AI166</f>
        <v>20999628.437666029</v>
      </c>
      <c r="N166" s="14">
        <f ca="1">N165*(1+Returns!N166)+AJ166-R166-T166</f>
        <v>38775778.402386434</v>
      </c>
      <c r="O166" s="17">
        <f ca="1">(Assumptions!$B$16 / 252)*F165</f>
        <v>3329.9628507153948</v>
      </c>
      <c r="P166" s="17">
        <f t="shared" ca="1" si="33"/>
        <v>46533.183200621774</v>
      </c>
      <c r="Q166" s="16">
        <f t="shared" si="34"/>
        <v>0</v>
      </c>
      <c r="R166" s="17">
        <f t="shared" si="35"/>
        <v>0</v>
      </c>
      <c r="S166" s="19">
        <f t="shared" si="36"/>
        <v>0</v>
      </c>
      <c r="T166" s="20">
        <f ca="1">IF(AND(S166=1,F165&gt;D165),[1]Assumptions!$B$19*(F165-D165),0)</f>
        <v>0</v>
      </c>
      <c r="U166" s="21">
        <f ca="1">OFFSET(Assumptions!$B$6,U$1-1,0)*$E166</f>
        <v>8395047.7404066939</v>
      </c>
      <c r="V166" s="21">
        <f ca="1">OFFSET(Assumptions!$B$6,V$1-1,0)*$E166</f>
        <v>10493809.675508369</v>
      </c>
      <c r="W166" s="21">
        <f ca="1">OFFSET(Assumptions!$B$6,W$1-1,0)*$E166</f>
        <v>5246904.8377541844</v>
      </c>
      <c r="X166" s="21">
        <f ca="1">OFFSET(Assumptions!$B$6,X$1-1,0)*$E166</f>
        <v>0</v>
      </c>
      <c r="Y166" s="21">
        <f ca="1">OFFSET(Assumptions!$B$6,Y$1-1,0)*$E166</f>
        <v>0</v>
      </c>
      <c r="Z166" s="21">
        <f ca="1">OFFSET(Assumptions!$B$6,Z$1-1,0)*$E166</f>
        <v>20987619.351016738</v>
      </c>
      <c r="AA166" s="21">
        <f ca="1">OFFSET(Assumptions!$B$6,AA$1-1,0)*$E166</f>
        <v>20987619.351016738</v>
      </c>
      <c r="AB166" s="21">
        <f ca="1">OFFSET(Assumptions!$B$6,AB$1-1,0)*$E166</f>
        <v>38827095.799380958</v>
      </c>
      <c r="AC166" s="24">
        <f t="shared" si="39"/>
        <v>0</v>
      </c>
      <c r="AD166" s="24">
        <f t="shared" si="28"/>
        <v>0</v>
      </c>
      <c r="AE166" s="24">
        <f t="shared" si="28"/>
        <v>0</v>
      </c>
      <c r="AF166" s="24">
        <f t="shared" si="28"/>
        <v>0</v>
      </c>
      <c r="AG166" s="24">
        <f t="shared" si="28"/>
        <v>0</v>
      </c>
      <c r="AH166" s="24">
        <f t="shared" si="28"/>
        <v>0</v>
      </c>
      <c r="AI166" s="24">
        <f t="shared" si="28"/>
        <v>0</v>
      </c>
      <c r="AJ166" s="24">
        <f t="shared" si="37"/>
        <v>0</v>
      </c>
      <c r="AK166" s="26">
        <f t="shared" ca="1" si="38"/>
        <v>-2.1604947176290246E-5</v>
      </c>
      <c r="AL166" s="34">
        <f t="shared" ca="1" si="40"/>
        <v>4.8915635718828954E-2</v>
      </c>
    </row>
    <row r="167" spans="1:38" x14ac:dyDescent="0.25">
      <c r="A167" s="4">
        <f t="shared" si="29"/>
        <v>10</v>
      </c>
      <c r="B167" s="4">
        <f t="shared" si="30"/>
        <v>2012</v>
      </c>
      <c r="C167" s="9">
        <v>41204</v>
      </c>
      <c r="D167" s="12">
        <f ca="1">(1+Returns!E167)*D166</f>
        <v>105325399.69561721</v>
      </c>
      <c r="E167" s="12">
        <f t="shared" ca="1" si="31"/>
        <v>104920718.39349344</v>
      </c>
      <c r="F167" s="12">
        <f t="shared" ca="1" si="32"/>
        <v>104870855.31938578</v>
      </c>
      <c r="G167" s="14">
        <f ca="1">G166*(1+Returns!G167)+AC167</f>
        <v>8371021.3826329093</v>
      </c>
      <c r="H167" s="14">
        <f ca="1">H166*(1+Returns!H167)+AD167</f>
        <v>10502016.502028201</v>
      </c>
      <c r="I167" s="14">
        <f ca="1">I166*(1+Returns!I167)+AE167</f>
        <v>5252058.2220293609</v>
      </c>
      <c r="J167" s="14">
        <f ca="1">J166*(1+Returns!J167)+AF167</f>
        <v>0</v>
      </c>
      <c r="K167" s="14">
        <f ca="1">K166*(1+Returns!K167)+AG167</f>
        <v>0</v>
      </c>
      <c r="L167" s="14">
        <f ca="1">L166*(1+Returns!L167)+AH167</f>
        <v>21003612.293312546</v>
      </c>
      <c r="M167" s="14">
        <f ca="1">M166*(1+Returns!M167)+AI167</f>
        <v>21005714.531985451</v>
      </c>
      <c r="N167" s="14">
        <f ca="1">N166*(1+Returns!N167)+AJ167-R167-T167</f>
        <v>38786295.461504981</v>
      </c>
      <c r="O167" s="17">
        <f ca="1">(Assumptions!$B$16 / 252)*F166</f>
        <v>3329.8909070439063</v>
      </c>
      <c r="P167" s="17">
        <f t="shared" ca="1" si="33"/>
        <v>49863.074107665678</v>
      </c>
      <c r="Q167" s="16">
        <f t="shared" si="34"/>
        <v>0</v>
      </c>
      <c r="R167" s="17">
        <f t="shared" si="35"/>
        <v>0</v>
      </c>
      <c r="S167" s="19">
        <f t="shared" si="36"/>
        <v>0</v>
      </c>
      <c r="T167" s="20">
        <f ca="1">IF(AND(S167=1,F166&gt;D166),[1]Assumptions!$B$19*(F166-D166),0)</f>
        <v>0</v>
      </c>
      <c r="U167" s="21">
        <f ca="1">OFFSET(Assumptions!$B$6,U$1-1,0)*$E167</f>
        <v>8393657.4714794755</v>
      </c>
      <c r="V167" s="21">
        <f ca="1">OFFSET(Assumptions!$B$6,V$1-1,0)*$E167</f>
        <v>10492071.839349344</v>
      </c>
      <c r="W167" s="21">
        <f ca="1">OFFSET(Assumptions!$B$6,W$1-1,0)*$E167</f>
        <v>5246035.9196746722</v>
      </c>
      <c r="X167" s="21">
        <f ca="1">OFFSET(Assumptions!$B$6,X$1-1,0)*$E167</f>
        <v>0</v>
      </c>
      <c r="Y167" s="21">
        <f ca="1">OFFSET(Assumptions!$B$6,Y$1-1,0)*$E167</f>
        <v>0</v>
      </c>
      <c r="Z167" s="21">
        <f ca="1">OFFSET(Assumptions!$B$6,Z$1-1,0)*$E167</f>
        <v>20984143.678698689</v>
      </c>
      <c r="AA167" s="21">
        <f ca="1">OFFSET(Assumptions!$B$6,AA$1-1,0)*$E167</f>
        <v>20984143.678698689</v>
      </c>
      <c r="AB167" s="21">
        <f ca="1">OFFSET(Assumptions!$B$6,AB$1-1,0)*$E167</f>
        <v>38820665.805592574</v>
      </c>
      <c r="AC167" s="24">
        <f t="shared" si="39"/>
        <v>0</v>
      </c>
      <c r="AD167" s="24">
        <f t="shared" si="28"/>
        <v>0</v>
      </c>
      <c r="AE167" s="24">
        <f t="shared" si="28"/>
        <v>0</v>
      </c>
      <c r="AF167" s="24">
        <f t="shared" si="28"/>
        <v>0</v>
      </c>
      <c r="AG167" s="24">
        <f t="shared" si="28"/>
        <v>0</v>
      </c>
      <c r="AH167" s="24">
        <f t="shared" si="28"/>
        <v>0</v>
      </c>
      <c r="AI167" s="24">
        <f t="shared" si="28"/>
        <v>0</v>
      </c>
      <c r="AJ167" s="24">
        <f t="shared" si="37"/>
        <v>0</v>
      </c>
      <c r="AK167" s="26">
        <f t="shared" ca="1" si="38"/>
        <v>-1.974253390081282E-4</v>
      </c>
      <c r="AL167" s="34">
        <f t="shared" ca="1" si="40"/>
        <v>4.8708553193856252E-2</v>
      </c>
    </row>
    <row r="168" spans="1:38" x14ac:dyDescent="0.25">
      <c r="A168" s="4">
        <f t="shared" si="29"/>
        <v>10</v>
      </c>
      <c r="B168" s="4">
        <f t="shared" si="30"/>
        <v>2012</v>
      </c>
      <c r="C168" s="9">
        <v>41205</v>
      </c>
      <c r="D168" s="12">
        <f ca="1">(1+Returns!E168)*D167</f>
        <v>105354150.36997212</v>
      </c>
      <c r="E168" s="12">
        <f t="shared" ca="1" si="31"/>
        <v>104935785.55029798</v>
      </c>
      <c r="F168" s="12">
        <f t="shared" ca="1" si="32"/>
        <v>104882593.2426881</v>
      </c>
      <c r="G168" s="14">
        <f ca="1">G167*(1+Returns!G168)+AC168</f>
        <v>8358831.1530783847</v>
      </c>
      <c r="H168" s="14">
        <f ca="1">H167*(1+Returns!H168)+AD168</f>
        <v>10505021.546173662</v>
      </c>
      <c r="I168" s="14">
        <f ca="1">I167*(1+Returns!I168)+AE168</f>
        <v>5253629.9848944237</v>
      </c>
      <c r="J168" s="14">
        <f ca="1">J167*(1+Returns!J168)+AF168</f>
        <v>0</v>
      </c>
      <c r="K168" s="14">
        <f ca="1">K167*(1+Returns!K168)+AG168</f>
        <v>0</v>
      </c>
      <c r="L168" s="14">
        <f ca="1">L167*(1+Returns!L168)+AH168</f>
        <v>21009594.64113408</v>
      </c>
      <c r="M168" s="14">
        <f ca="1">M167*(1+Returns!M168)+AI168</f>
        <v>21011835.501777403</v>
      </c>
      <c r="N168" s="14">
        <f ca="1">N167*(1+Returns!N168)+AJ168-R168-T168</f>
        <v>38796872.723240025</v>
      </c>
      <c r="O168" s="17">
        <f ca="1">(Assumptions!$B$16 / 252)*F167</f>
        <v>3329.2335022027232</v>
      </c>
      <c r="P168" s="17">
        <f t="shared" ca="1" si="33"/>
        <v>53192.307609868403</v>
      </c>
      <c r="Q168" s="16">
        <f t="shared" si="34"/>
        <v>0</v>
      </c>
      <c r="R168" s="17">
        <f t="shared" si="35"/>
        <v>0</v>
      </c>
      <c r="S168" s="19">
        <f t="shared" si="36"/>
        <v>0</v>
      </c>
      <c r="T168" s="20">
        <f ca="1">IF(AND(S168=1,F167&gt;D167),[1]Assumptions!$B$19*(F167-D167),0)</f>
        <v>0</v>
      </c>
      <c r="U168" s="21">
        <f ca="1">OFFSET(Assumptions!$B$6,U$1-1,0)*$E168</f>
        <v>8394862.8440238386</v>
      </c>
      <c r="V168" s="21">
        <f ca="1">OFFSET(Assumptions!$B$6,V$1-1,0)*$E168</f>
        <v>10493578.555029798</v>
      </c>
      <c r="W168" s="21">
        <f ca="1">OFFSET(Assumptions!$B$6,W$1-1,0)*$E168</f>
        <v>5246789.2775148991</v>
      </c>
      <c r="X168" s="21">
        <f ca="1">OFFSET(Assumptions!$B$6,X$1-1,0)*$E168</f>
        <v>0</v>
      </c>
      <c r="Y168" s="21">
        <f ca="1">OFFSET(Assumptions!$B$6,Y$1-1,0)*$E168</f>
        <v>0</v>
      </c>
      <c r="Z168" s="21">
        <f ca="1">OFFSET(Assumptions!$B$6,Z$1-1,0)*$E168</f>
        <v>20987157.110059597</v>
      </c>
      <c r="AA168" s="21">
        <f ca="1">OFFSET(Assumptions!$B$6,AA$1-1,0)*$E168</f>
        <v>20987157.110059597</v>
      </c>
      <c r="AB168" s="21">
        <f ca="1">OFFSET(Assumptions!$B$6,AB$1-1,0)*$E168</f>
        <v>38826240.653610252</v>
      </c>
      <c r="AC168" s="24">
        <f t="shared" si="39"/>
        <v>0</v>
      </c>
      <c r="AD168" s="24">
        <f t="shared" si="28"/>
        <v>0</v>
      </c>
      <c r="AE168" s="24">
        <f t="shared" si="28"/>
        <v>0</v>
      </c>
      <c r="AF168" s="24">
        <f t="shared" si="28"/>
        <v>0</v>
      </c>
      <c r="AG168" s="24">
        <f t="shared" si="28"/>
        <v>0</v>
      </c>
      <c r="AH168" s="24">
        <f t="shared" si="28"/>
        <v>0</v>
      </c>
      <c r="AI168" s="24">
        <f t="shared" si="28"/>
        <v>0</v>
      </c>
      <c r="AJ168" s="24">
        <f t="shared" si="37"/>
        <v>0</v>
      </c>
      <c r="AK168" s="26">
        <f t="shared" ca="1" si="38"/>
        <v>1.1192741078125401E-4</v>
      </c>
      <c r="AL168" s="34">
        <f t="shared" ca="1" si="40"/>
        <v>4.8825932426879382E-2</v>
      </c>
    </row>
    <row r="169" spans="1:38" x14ac:dyDescent="0.25">
      <c r="A169" s="4">
        <f t="shared" si="29"/>
        <v>10</v>
      </c>
      <c r="B169" s="4">
        <f t="shared" si="30"/>
        <v>2012</v>
      </c>
      <c r="C169" s="9">
        <v>41206</v>
      </c>
      <c r="D169" s="12">
        <f ca="1">(1+Returns!E169)*D168</f>
        <v>105382908.89239861</v>
      </c>
      <c r="E169" s="12">
        <f t="shared" ca="1" si="31"/>
        <v>104925241.23590554</v>
      </c>
      <c r="F169" s="12">
        <f t="shared" ca="1" si="32"/>
        <v>104868719.32216099</v>
      </c>
      <c r="G169" s="14">
        <f ca="1">G168*(1+Returns!G169)+AC169</f>
        <v>8321021.7500613481</v>
      </c>
      <c r="H169" s="14">
        <f ca="1">H168*(1+Returns!H169)+AD169</f>
        <v>10508027.450181639</v>
      </c>
      <c r="I169" s="14">
        <f ca="1">I168*(1+Returns!I169)+AE169</f>
        <v>5255202.2181347944</v>
      </c>
      <c r="J169" s="14">
        <f ca="1">J168*(1+Returns!J169)+AF169</f>
        <v>0</v>
      </c>
      <c r="K169" s="14">
        <f ca="1">K168*(1+Returns!K169)+AG169</f>
        <v>0</v>
      </c>
      <c r="L169" s="14">
        <f ca="1">L168*(1+Returns!L169)+AH169</f>
        <v>21015578.692876108</v>
      </c>
      <c r="M169" s="14">
        <f ca="1">M168*(1+Returns!M169)+AI169</f>
        <v>21017958.255192149</v>
      </c>
      <c r="N169" s="14">
        <f ca="1">N168*(1+Returns!N169)+AJ169-R169-T169</f>
        <v>38807452.86945951</v>
      </c>
      <c r="O169" s="17">
        <f ca="1">(Assumptions!$B$16 / 252)*F168</f>
        <v>3329.6061346885112</v>
      </c>
      <c r="P169" s="17">
        <f t="shared" ca="1" si="33"/>
        <v>56521.913744556914</v>
      </c>
      <c r="Q169" s="16">
        <f t="shared" si="34"/>
        <v>0</v>
      </c>
      <c r="R169" s="17">
        <f t="shared" si="35"/>
        <v>0</v>
      </c>
      <c r="S169" s="19">
        <f t="shared" si="36"/>
        <v>0</v>
      </c>
      <c r="T169" s="20">
        <f ca="1">IF(AND(S169=1,F168&gt;D168),[1]Assumptions!$B$19*(F168-D168),0)</f>
        <v>0</v>
      </c>
      <c r="U169" s="21">
        <f ca="1">OFFSET(Assumptions!$B$6,U$1-1,0)*$E169</f>
        <v>8394019.2988724429</v>
      </c>
      <c r="V169" s="21">
        <f ca="1">OFFSET(Assumptions!$B$6,V$1-1,0)*$E169</f>
        <v>10492524.123590555</v>
      </c>
      <c r="W169" s="21">
        <f ca="1">OFFSET(Assumptions!$B$6,W$1-1,0)*$E169</f>
        <v>5246262.0617952775</v>
      </c>
      <c r="X169" s="21">
        <f ca="1">OFFSET(Assumptions!$B$6,X$1-1,0)*$E169</f>
        <v>0</v>
      </c>
      <c r="Y169" s="21">
        <f ca="1">OFFSET(Assumptions!$B$6,Y$1-1,0)*$E169</f>
        <v>0</v>
      </c>
      <c r="Z169" s="21">
        <f ca="1">OFFSET(Assumptions!$B$6,Z$1-1,0)*$E169</f>
        <v>20985048.24718111</v>
      </c>
      <c r="AA169" s="21">
        <f ca="1">OFFSET(Assumptions!$B$6,AA$1-1,0)*$E169</f>
        <v>20985048.24718111</v>
      </c>
      <c r="AB169" s="21">
        <f ca="1">OFFSET(Assumptions!$B$6,AB$1-1,0)*$E169</f>
        <v>38822339.257285051</v>
      </c>
      <c r="AC169" s="24">
        <f t="shared" si="39"/>
        <v>0</v>
      </c>
      <c r="AD169" s="24">
        <f t="shared" si="28"/>
        <v>0</v>
      </c>
      <c r="AE169" s="24">
        <f t="shared" si="28"/>
        <v>0</v>
      </c>
      <c r="AF169" s="24">
        <f t="shared" si="28"/>
        <v>0</v>
      </c>
      <c r="AG169" s="24">
        <f t="shared" si="28"/>
        <v>0</v>
      </c>
      <c r="AH169" s="24">
        <f t="shared" si="28"/>
        <v>0</v>
      </c>
      <c r="AI169" s="24">
        <f t="shared" si="28"/>
        <v>0</v>
      </c>
      <c r="AJ169" s="24">
        <f t="shared" si="37"/>
        <v>0</v>
      </c>
      <c r="AK169" s="26">
        <f t="shared" ca="1" si="38"/>
        <v>-1.3228048714442053E-4</v>
      </c>
      <c r="AL169" s="34">
        <f t="shared" ca="1" si="40"/>
        <v>4.8687193221608194E-2</v>
      </c>
    </row>
    <row r="170" spans="1:38" x14ac:dyDescent="0.25">
      <c r="A170" s="4">
        <f t="shared" si="29"/>
        <v>10</v>
      </c>
      <c r="B170" s="4">
        <f t="shared" si="30"/>
        <v>2012</v>
      </c>
      <c r="C170" s="9">
        <v>41207</v>
      </c>
      <c r="D170" s="12">
        <f ca="1">(1+Returns!E170)*D169</f>
        <v>105411714.25671525</v>
      </c>
      <c r="E170" s="12">
        <f t="shared" ca="1" si="31"/>
        <v>104920411.25264317</v>
      </c>
      <c r="F170" s="12">
        <f t="shared" ca="1" si="32"/>
        <v>104860560.17320584</v>
      </c>
      <c r="G170" s="14">
        <f ca="1">G169*(1+Returns!G170)+AC170</f>
        <v>8288882.0505749239</v>
      </c>
      <c r="H170" s="14">
        <f ca="1">H169*(1+Returns!H170)+AD170</f>
        <v>10511038.283189399</v>
      </c>
      <c r="I170" s="14">
        <f ca="1">I169*(1+Returns!I170)+AE170</f>
        <v>5256777.0466826949</v>
      </c>
      <c r="J170" s="14">
        <f ca="1">J169*(1+Returns!J170)+AF170</f>
        <v>0</v>
      </c>
      <c r="K170" s="14">
        <f ca="1">K169*(1+Returns!K170)+AG170</f>
        <v>0</v>
      </c>
      <c r="L170" s="14">
        <f ca="1">L169*(1+Returns!L170)+AH170</f>
        <v>21021572.550546147</v>
      </c>
      <c r="M170" s="14">
        <f ca="1">M169*(1+Returns!M170)+AI170</f>
        <v>21024091.075350825</v>
      </c>
      <c r="N170" s="14">
        <f ca="1">N169*(1+Returns!N170)+AJ170-R170-T170</f>
        <v>38818050.246299177</v>
      </c>
      <c r="O170" s="17">
        <f ca="1">(Assumptions!$B$16 / 252)*F169</f>
        <v>3329.1656927670156</v>
      </c>
      <c r="P170" s="17">
        <f t="shared" ca="1" si="33"/>
        <v>59851.079437323933</v>
      </c>
      <c r="Q170" s="16">
        <f t="shared" si="34"/>
        <v>0</v>
      </c>
      <c r="R170" s="17">
        <f t="shared" si="35"/>
        <v>0</v>
      </c>
      <c r="S170" s="19">
        <f t="shared" si="36"/>
        <v>0</v>
      </c>
      <c r="T170" s="20">
        <f ca="1">IF(AND(S170=1,F169&gt;D169),[1]Assumptions!$B$19*(F169-D169),0)</f>
        <v>0</v>
      </c>
      <c r="U170" s="21">
        <f ca="1">OFFSET(Assumptions!$B$6,U$1-1,0)*$E170</f>
        <v>8393632.9002114534</v>
      </c>
      <c r="V170" s="21">
        <f ca="1">OFFSET(Assumptions!$B$6,V$1-1,0)*$E170</f>
        <v>10492041.125264317</v>
      </c>
      <c r="W170" s="21">
        <f ca="1">OFFSET(Assumptions!$B$6,W$1-1,0)*$E170</f>
        <v>5246020.5626321584</v>
      </c>
      <c r="X170" s="21">
        <f ca="1">OFFSET(Assumptions!$B$6,X$1-1,0)*$E170</f>
        <v>0</v>
      </c>
      <c r="Y170" s="21">
        <f ca="1">OFFSET(Assumptions!$B$6,Y$1-1,0)*$E170</f>
        <v>0</v>
      </c>
      <c r="Z170" s="21">
        <f ca="1">OFFSET(Assumptions!$B$6,Z$1-1,0)*$E170</f>
        <v>20984082.250528634</v>
      </c>
      <c r="AA170" s="21">
        <f ca="1">OFFSET(Assumptions!$B$6,AA$1-1,0)*$E170</f>
        <v>20984082.250528634</v>
      </c>
      <c r="AB170" s="21">
        <f ca="1">OFFSET(Assumptions!$B$6,AB$1-1,0)*$E170</f>
        <v>38820552.163477972</v>
      </c>
      <c r="AC170" s="24">
        <f t="shared" si="39"/>
        <v>0</v>
      </c>
      <c r="AD170" s="24">
        <f t="shared" si="28"/>
        <v>0</v>
      </c>
      <c r="AE170" s="24">
        <f t="shared" si="28"/>
        <v>0</v>
      </c>
      <c r="AF170" s="24">
        <f t="shared" si="28"/>
        <v>0</v>
      </c>
      <c r="AG170" s="24">
        <f t="shared" ref="AG170:AI233" si="41">IF($Q170=1,Y169-K169,0)</f>
        <v>0</v>
      </c>
      <c r="AH170" s="24">
        <f t="shared" si="41"/>
        <v>0</v>
      </c>
      <c r="AI170" s="24">
        <f t="shared" si="41"/>
        <v>0</v>
      </c>
      <c r="AJ170" s="24">
        <f t="shared" si="37"/>
        <v>0</v>
      </c>
      <c r="AK170" s="26">
        <f t="shared" ca="1" si="38"/>
        <v>-7.7803457579017632E-5</v>
      </c>
      <c r="AL170" s="34">
        <f t="shared" ca="1" si="40"/>
        <v>4.8605601732056636E-2</v>
      </c>
    </row>
    <row r="171" spans="1:38" x14ac:dyDescent="0.25">
      <c r="A171" s="4">
        <f t="shared" si="29"/>
        <v>10</v>
      </c>
      <c r="B171" s="4">
        <f t="shared" si="30"/>
        <v>2012</v>
      </c>
      <c r="C171" s="9">
        <v>41208</v>
      </c>
      <c r="D171" s="12">
        <f ca="1">(1+Returns!E171)*D170</f>
        <v>105440449.49002163</v>
      </c>
      <c r="E171" s="12">
        <f t="shared" ca="1" si="31"/>
        <v>104876988.45710142</v>
      </c>
      <c r="F171" s="12">
        <f t="shared" ca="1" si="32"/>
        <v>104813808.47099192</v>
      </c>
      <c r="G171" s="14">
        <f ca="1">G170*(1+Returns!G171)+AC171</f>
        <v>8218215.6786271315</v>
      </c>
      <c r="H171" s="14">
        <f ca="1">H170*(1+Returns!H171)+AD171</f>
        <v>10514041.83875021</v>
      </c>
      <c r="I171" s="14">
        <f ca="1">I170*(1+Returns!I171)+AE171</f>
        <v>5258348.0962854121</v>
      </c>
      <c r="J171" s="14">
        <f ca="1">J170*(1+Returns!J171)+AF171</f>
        <v>0</v>
      </c>
      <c r="K171" s="14">
        <f ca="1">K170*(1+Returns!K171)+AG171</f>
        <v>0</v>
      </c>
      <c r="L171" s="14">
        <f ca="1">L170*(1+Returns!L171)+AH171</f>
        <v>21027551.910028424</v>
      </c>
      <c r="M171" s="14">
        <f ca="1">M170*(1+Returns!M171)+AI171</f>
        <v>21030209.114915825</v>
      </c>
      <c r="N171" s="14">
        <f ca="1">N170*(1+Returns!N171)+AJ171-R171-T171</f>
        <v>38828621.818494417</v>
      </c>
      <c r="O171" s="17">
        <f ca="1">(Assumptions!$B$16 / 252)*F170</f>
        <v>3328.9066721652644</v>
      </c>
      <c r="P171" s="17">
        <f t="shared" ca="1" si="33"/>
        <v>63179.986109489197</v>
      </c>
      <c r="Q171" s="16">
        <f t="shared" si="34"/>
        <v>0</v>
      </c>
      <c r="R171" s="17">
        <f t="shared" si="35"/>
        <v>0</v>
      </c>
      <c r="S171" s="19">
        <f t="shared" si="36"/>
        <v>0</v>
      </c>
      <c r="T171" s="20">
        <f ca="1">IF(AND(S171=1,F170&gt;D170),[1]Assumptions!$B$19*(F170-D170),0)</f>
        <v>0</v>
      </c>
      <c r="U171" s="21">
        <f ca="1">OFFSET(Assumptions!$B$6,U$1-1,0)*$E171</f>
        <v>8390159.0765681136</v>
      </c>
      <c r="V171" s="21">
        <f ca="1">OFFSET(Assumptions!$B$6,V$1-1,0)*$E171</f>
        <v>10487698.845710143</v>
      </c>
      <c r="W171" s="21">
        <f ca="1">OFFSET(Assumptions!$B$6,W$1-1,0)*$E171</f>
        <v>5243849.4228550717</v>
      </c>
      <c r="X171" s="21">
        <f ca="1">OFFSET(Assumptions!$B$6,X$1-1,0)*$E171</f>
        <v>0</v>
      </c>
      <c r="Y171" s="21">
        <f ca="1">OFFSET(Assumptions!$B$6,Y$1-1,0)*$E171</f>
        <v>0</v>
      </c>
      <c r="Z171" s="21">
        <f ca="1">OFFSET(Assumptions!$B$6,Z$1-1,0)*$E171</f>
        <v>20975397.691420287</v>
      </c>
      <c r="AA171" s="21">
        <f ca="1">OFFSET(Assumptions!$B$6,AA$1-1,0)*$E171</f>
        <v>20975397.691420287</v>
      </c>
      <c r="AB171" s="21">
        <f ca="1">OFFSET(Assumptions!$B$6,AB$1-1,0)*$E171</f>
        <v>38804485.729127526</v>
      </c>
      <c r="AC171" s="24">
        <f t="shared" si="39"/>
        <v>0</v>
      </c>
      <c r="AD171" s="24">
        <f t="shared" ref="AD171:AI234" si="42">IF($Q171=1,V170-H170,0)</f>
        <v>0</v>
      </c>
      <c r="AE171" s="24">
        <f t="shared" si="42"/>
        <v>0</v>
      </c>
      <c r="AF171" s="24">
        <f t="shared" si="42"/>
        <v>0</v>
      </c>
      <c r="AG171" s="24">
        <f t="shared" si="41"/>
        <v>0</v>
      </c>
      <c r="AH171" s="24">
        <f t="shared" si="41"/>
        <v>0</v>
      </c>
      <c r="AI171" s="24">
        <f t="shared" si="41"/>
        <v>0</v>
      </c>
      <c r="AJ171" s="24">
        <f t="shared" si="37"/>
        <v>0</v>
      </c>
      <c r="AK171" s="26">
        <f t="shared" ca="1" si="38"/>
        <v>-4.4584639006972626E-4</v>
      </c>
      <c r="AL171" s="34">
        <f t="shared" ca="1" si="40"/>
        <v>4.8138084709917539E-2</v>
      </c>
    </row>
    <row r="172" spans="1:38" x14ac:dyDescent="0.25">
      <c r="A172" s="4">
        <f t="shared" si="29"/>
        <v>10</v>
      </c>
      <c r="B172" s="4">
        <f t="shared" si="30"/>
        <v>2012</v>
      </c>
      <c r="C172" s="9">
        <v>41211</v>
      </c>
      <c r="D172" s="12">
        <f ca="1">(1+Returns!E172)*D171</f>
        <v>105469114.53061999</v>
      </c>
      <c r="E172" s="12">
        <f t="shared" ca="1" si="31"/>
        <v>104906791.82695335</v>
      </c>
      <c r="F172" s="12">
        <f t="shared" ca="1" si="32"/>
        <v>104840284.41835272</v>
      </c>
      <c r="G172" s="14">
        <f ca="1">G171*(1+Returns!G172)+AC172</f>
        <v>8220841.6727564028</v>
      </c>
      <c r="H172" s="14">
        <f ca="1">H171*(1+Returns!H172)+AD172</f>
        <v>10517038.110056413</v>
      </c>
      <c r="I172" s="14">
        <f ca="1">I171*(1+Returns!I172)+AE172</f>
        <v>5259915.3631964279</v>
      </c>
      <c r="J172" s="14">
        <f ca="1">J171*(1+Returns!J172)+AF172</f>
        <v>0</v>
      </c>
      <c r="K172" s="14">
        <f ca="1">K171*(1+Returns!K172)+AG172</f>
        <v>0</v>
      </c>
      <c r="L172" s="14">
        <f ca="1">L171*(1+Returns!L172)+AH172</f>
        <v>21033516.757841591</v>
      </c>
      <c r="M172" s="14">
        <f ca="1">M171*(1+Returns!M172)+AI172</f>
        <v>21036312.359730277</v>
      </c>
      <c r="N172" s="14">
        <f ca="1">N171*(1+Returns!N172)+AJ172-R172-T172</f>
        <v>38839167.563372247</v>
      </c>
      <c r="O172" s="17">
        <f ca="1">(Assumptions!$B$16 / 252)*F171</f>
        <v>3327.4224911426008</v>
      </c>
      <c r="P172" s="17">
        <f t="shared" ca="1" si="33"/>
        <v>66507.408600631796</v>
      </c>
      <c r="Q172" s="16">
        <f t="shared" si="34"/>
        <v>0</v>
      </c>
      <c r="R172" s="17">
        <f t="shared" si="35"/>
        <v>0</v>
      </c>
      <c r="S172" s="19">
        <f t="shared" si="36"/>
        <v>0</v>
      </c>
      <c r="T172" s="20">
        <f ca="1">IF(AND(S172=1,F171&gt;D171),[1]Assumptions!$B$19*(F171-D171),0)</f>
        <v>0</v>
      </c>
      <c r="U172" s="21">
        <f ca="1">OFFSET(Assumptions!$B$6,U$1-1,0)*$E172</f>
        <v>8392543.3461562674</v>
      </c>
      <c r="V172" s="21">
        <f ca="1">OFFSET(Assumptions!$B$6,V$1-1,0)*$E172</f>
        <v>10490679.182695337</v>
      </c>
      <c r="W172" s="21">
        <f ca="1">OFFSET(Assumptions!$B$6,W$1-1,0)*$E172</f>
        <v>5245339.5913476683</v>
      </c>
      <c r="X172" s="21">
        <f ca="1">OFFSET(Assumptions!$B$6,X$1-1,0)*$E172</f>
        <v>0</v>
      </c>
      <c r="Y172" s="21">
        <f ca="1">OFFSET(Assumptions!$B$6,Y$1-1,0)*$E172</f>
        <v>0</v>
      </c>
      <c r="Z172" s="21">
        <f ca="1">OFFSET(Assumptions!$B$6,Z$1-1,0)*$E172</f>
        <v>20981358.365390673</v>
      </c>
      <c r="AA172" s="21">
        <f ca="1">OFFSET(Assumptions!$B$6,AA$1-1,0)*$E172</f>
        <v>20981358.365390673</v>
      </c>
      <c r="AB172" s="21">
        <f ca="1">OFFSET(Assumptions!$B$6,AB$1-1,0)*$E172</f>
        <v>38815512.975972742</v>
      </c>
      <c r="AC172" s="24">
        <f t="shared" si="39"/>
        <v>0</v>
      </c>
      <c r="AD172" s="24">
        <f t="shared" si="42"/>
        <v>0</v>
      </c>
      <c r="AE172" s="24">
        <f t="shared" si="42"/>
        <v>0</v>
      </c>
      <c r="AF172" s="24">
        <f t="shared" si="42"/>
        <v>0</v>
      </c>
      <c r="AG172" s="24">
        <f t="shared" si="41"/>
        <v>0</v>
      </c>
      <c r="AH172" s="24">
        <f t="shared" si="41"/>
        <v>0</v>
      </c>
      <c r="AI172" s="24">
        <f t="shared" si="41"/>
        <v>0</v>
      </c>
      <c r="AJ172" s="24">
        <f t="shared" si="37"/>
        <v>0</v>
      </c>
      <c r="AK172" s="26">
        <f t="shared" ca="1" si="38"/>
        <v>2.5259980289837891E-4</v>
      </c>
      <c r="AL172" s="34">
        <f t="shared" ca="1" si="40"/>
        <v>4.8402844183525584E-2</v>
      </c>
    </row>
    <row r="173" spans="1:38" x14ac:dyDescent="0.25">
      <c r="A173" s="4">
        <f t="shared" si="29"/>
        <v>10</v>
      </c>
      <c r="B173" s="4">
        <f t="shared" si="30"/>
        <v>2012</v>
      </c>
      <c r="C173" s="9">
        <v>41212</v>
      </c>
      <c r="D173" s="12">
        <f ca="1">(1+Returns!E173)*D172</f>
        <v>105497748.34052391</v>
      </c>
      <c r="E173" s="12">
        <f t="shared" ca="1" si="31"/>
        <v>104893265.99414128</v>
      </c>
      <c r="F173" s="12">
        <f t="shared" ca="1" si="32"/>
        <v>104823430.32254323</v>
      </c>
      <c r="G173" s="14">
        <f ca="1">G172*(1+Returns!G173)+AC173</f>
        <v>8180167.7706332011</v>
      </c>
      <c r="H173" s="14">
        <f ca="1">H172*(1+Returns!H173)+AD173</f>
        <v>10520031.162783531</v>
      </c>
      <c r="I173" s="14">
        <f ca="1">I172*(1+Returns!I173)+AE173</f>
        <v>5261480.9704658566</v>
      </c>
      <c r="J173" s="14">
        <f ca="1">J172*(1+Returns!J173)+AF173</f>
        <v>0</v>
      </c>
      <c r="K173" s="14">
        <f ca="1">K172*(1+Returns!K173)+AG173</f>
        <v>0</v>
      </c>
      <c r="L173" s="14">
        <f ca="1">L172*(1+Returns!L173)+AH173</f>
        <v>21039475.189128928</v>
      </c>
      <c r="M173" s="14">
        <f ca="1">M172*(1+Returns!M173)+AI173</f>
        <v>21042409.085752558</v>
      </c>
      <c r="N173" s="14">
        <f ca="1">N172*(1+Returns!N173)+AJ173-R173-T173</f>
        <v>38849701.815377206</v>
      </c>
      <c r="O173" s="17">
        <f ca="1">(Assumptions!$B$16 / 252)*F172</f>
        <v>3328.2629974080228</v>
      </c>
      <c r="P173" s="17">
        <f t="shared" ca="1" si="33"/>
        <v>69835.671598039815</v>
      </c>
      <c r="Q173" s="16">
        <f t="shared" si="34"/>
        <v>0</v>
      </c>
      <c r="R173" s="17">
        <f t="shared" si="35"/>
        <v>0</v>
      </c>
      <c r="S173" s="19">
        <f t="shared" si="36"/>
        <v>0</v>
      </c>
      <c r="T173" s="20">
        <f ca="1">IF(AND(S173=1,F172&gt;D172),[1]Assumptions!$B$19*(F172-D172),0)</f>
        <v>0</v>
      </c>
      <c r="U173" s="21">
        <f ca="1">OFFSET(Assumptions!$B$6,U$1-1,0)*$E173</f>
        <v>8391461.2795313019</v>
      </c>
      <c r="V173" s="21">
        <f ca="1">OFFSET(Assumptions!$B$6,V$1-1,0)*$E173</f>
        <v>10489326.599414129</v>
      </c>
      <c r="W173" s="21">
        <f ca="1">OFFSET(Assumptions!$B$6,W$1-1,0)*$E173</f>
        <v>5244663.2997070644</v>
      </c>
      <c r="X173" s="21">
        <f ca="1">OFFSET(Assumptions!$B$6,X$1-1,0)*$E173</f>
        <v>0</v>
      </c>
      <c r="Y173" s="21">
        <f ca="1">OFFSET(Assumptions!$B$6,Y$1-1,0)*$E173</f>
        <v>0</v>
      </c>
      <c r="Z173" s="21">
        <f ca="1">OFFSET(Assumptions!$B$6,Z$1-1,0)*$E173</f>
        <v>20978653.198828258</v>
      </c>
      <c r="AA173" s="21">
        <f ca="1">OFFSET(Assumptions!$B$6,AA$1-1,0)*$E173</f>
        <v>20978653.198828258</v>
      </c>
      <c r="AB173" s="21">
        <f ca="1">OFFSET(Assumptions!$B$6,AB$1-1,0)*$E173</f>
        <v>38810508.41783227</v>
      </c>
      <c r="AC173" s="24">
        <f t="shared" si="39"/>
        <v>0</v>
      </c>
      <c r="AD173" s="24">
        <f t="shared" si="42"/>
        <v>0</v>
      </c>
      <c r="AE173" s="24">
        <f t="shared" si="42"/>
        <v>0</v>
      </c>
      <c r="AF173" s="24">
        <f t="shared" si="42"/>
        <v>0</v>
      </c>
      <c r="AG173" s="24">
        <f t="shared" si="41"/>
        <v>0</v>
      </c>
      <c r="AH173" s="24">
        <f t="shared" si="41"/>
        <v>0</v>
      </c>
      <c r="AI173" s="24">
        <f t="shared" si="41"/>
        <v>0</v>
      </c>
      <c r="AJ173" s="24">
        <f t="shared" si="37"/>
        <v>0</v>
      </c>
      <c r="AK173" s="26">
        <f t="shared" ca="1" si="38"/>
        <v>-1.607597299357888E-4</v>
      </c>
      <c r="AL173" s="34">
        <f t="shared" ca="1" si="40"/>
        <v>4.8234303225430653E-2</v>
      </c>
    </row>
    <row r="174" spans="1:38" x14ac:dyDescent="0.25">
      <c r="A174" s="4">
        <f t="shared" si="29"/>
        <v>10</v>
      </c>
      <c r="B174" s="4">
        <f t="shared" si="30"/>
        <v>2012</v>
      </c>
      <c r="C174" s="9">
        <v>41213</v>
      </c>
      <c r="D174" s="12">
        <f ca="1">(1+Returns!E174)*D173</f>
        <v>105526350.890054</v>
      </c>
      <c r="E174" s="12">
        <f t="shared" ca="1" si="31"/>
        <v>104919080.97265375</v>
      </c>
      <c r="F174" s="12">
        <f t="shared" ca="1" si="32"/>
        <v>104845917.57310896</v>
      </c>
      <c r="G174" s="14">
        <f ca="1">G173*(1+Returns!G174)+AC174</f>
        <v>8178864.0153791038</v>
      </c>
      <c r="H174" s="14">
        <f ca="1">H173*(1+Returns!H174)+AD174</f>
        <v>10523020.993678773</v>
      </c>
      <c r="I174" s="14">
        <f ca="1">I173*(1+Returns!I174)+AE174</f>
        <v>5263044.9163146485</v>
      </c>
      <c r="J174" s="14">
        <f ca="1">J173*(1+Returns!J174)+AF174</f>
        <v>0</v>
      </c>
      <c r="K174" s="14">
        <f ca="1">K173*(1+Returns!K174)+AG174</f>
        <v>0</v>
      </c>
      <c r="L174" s="14">
        <f ca="1">L173*(1+Returns!L174)+AH174</f>
        <v>21045427.197444674</v>
      </c>
      <c r="M174" s="14">
        <f ca="1">M173*(1+Returns!M174)+AI174</f>
        <v>21048499.286235508</v>
      </c>
      <c r="N174" s="14">
        <f ca="1">N173*(1+Returns!N174)+AJ174-R174-T174</f>
        <v>38860224.563601032</v>
      </c>
      <c r="O174" s="17">
        <f ca="1">(Assumptions!$B$16 / 252)*F173</f>
        <v>3327.7279467474041</v>
      </c>
      <c r="P174" s="17">
        <f t="shared" ca="1" si="33"/>
        <v>73163.399544787215</v>
      </c>
      <c r="Q174" s="16">
        <f t="shared" si="34"/>
        <v>0</v>
      </c>
      <c r="R174" s="17">
        <f t="shared" si="35"/>
        <v>0</v>
      </c>
      <c r="S174" s="19">
        <f t="shared" si="36"/>
        <v>0</v>
      </c>
      <c r="T174" s="20">
        <f ca="1">IF(AND(S174=1,F173&gt;D173),[1]Assumptions!$B$19*(F173-D173),0)</f>
        <v>0</v>
      </c>
      <c r="U174" s="21">
        <f ca="1">OFFSET(Assumptions!$B$6,U$1-1,0)*$E174</f>
        <v>8393526.4778122995</v>
      </c>
      <c r="V174" s="21">
        <f ca="1">OFFSET(Assumptions!$B$6,V$1-1,0)*$E174</f>
        <v>10491908.097265376</v>
      </c>
      <c r="W174" s="21">
        <f ca="1">OFFSET(Assumptions!$B$6,W$1-1,0)*$E174</f>
        <v>5245954.0486326879</v>
      </c>
      <c r="X174" s="21">
        <f ca="1">OFFSET(Assumptions!$B$6,X$1-1,0)*$E174</f>
        <v>0</v>
      </c>
      <c r="Y174" s="21">
        <f ca="1">OFFSET(Assumptions!$B$6,Y$1-1,0)*$E174</f>
        <v>0</v>
      </c>
      <c r="Z174" s="21">
        <f ca="1">OFFSET(Assumptions!$B$6,Z$1-1,0)*$E174</f>
        <v>20983816.194530752</v>
      </c>
      <c r="AA174" s="21">
        <f ca="1">OFFSET(Assumptions!$B$6,AA$1-1,0)*$E174</f>
        <v>20983816.194530752</v>
      </c>
      <c r="AB174" s="21">
        <f ca="1">OFFSET(Assumptions!$B$6,AB$1-1,0)*$E174</f>
        <v>38820059.959881887</v>
      </c>
      <c r="AC174" s="24">
        <f t="shared" si="39"/>
        <v>0</v>
      </c>
      <c r="AD174" s="24">
        <f t="shared" si="42"/>
        <v>0</v>
      </c>
      <c r="AE174" s="24">
        <f t="shared" si="42"/>
        <v>0</v>
      </c>
      <c r="AF174" s="24">
        <f t="shared" si="42"/>
        <v>0</v>
      </c>
      <c r="AG174" s="24">
        <f t="shared" si="41"/>
        <v>0</v>
      </c>
      <c r="AH174" s="24">
        <f t="shared" si="41"/>
        <v>0</v>
      </c>
      <c r="AI174" s="24">
        <f t="shared" si="41"/>
        <v>0</v>
      </c>
      <c r="AJ174" s="24">
        <f t="shared" si="37"/>
        <v>0</v>
      </c>
      <c r="AK174" s="26">
        <f t="shared" ca="1" si="38"/>
        <v>2.1452503983621085E-4</v>
      </c>
      <c r="AL174" s="34">
        <f t="shared" ca="1" si="40"/>
        <v>4.8459175731087711E-2</v>
      </c>
    </row>
    <row r="175" spans="1:38" x14ac:dyDescent="0.25">
      <c r="A175" s="4">
        <f t="shared" si="29"/>
        <v>11</v>
      </c>
      <c r="B175" s="4">
        <f t="shared" si="30"/>
        <v>2012</v>
      </c>
      <c r="C175" s="9">
        <v>41214</v>
      </c>
      <c r="D175" s="12">
        <f ca="1">(1+Returns!E175)*D174</f>
        <v>105555039.28380698</v>
      </c>
      <c r="E175" s="12">
        <f t="shared" ca="1" si="31"/>
        <v>104845798.90093639</v>
      </c>
      <c r="F175" s="12">
        <f t="shared" ca="1" si="32"/>
        <v>104842470.45910868</v>
      </c>
      <c r="G175" s="14">
        <f ca="1">G174*(1+Returns!G175)+AC175</f>
        <v>8366207.5092359027</v>
      </c>
      <c r="H175" s="14">
        <f ca="1">H174*(1+Returns!H175)+AD175</f>
        <v>10494906.927433783</v>
      </c>
      <c r="I175" s="14">
        <f ca="1">I174*(1+Returns!I175)+AE175</f>
        <v>5247522.7154454375</v>
      </c>
      <c r="J175" s="14">
        <f ca="1">J174*(1+Returns!J175)+AF175</f>
        <v>0</v>
      </c>
      <c r="K175" s="14">
        <f ca="1">K174*(1+Returns!K175)+AG175</f>
        <v>0</v>
      </c>
      <c r="L175" s="14">
        <f ca="1">L174*(1+Returns!L175)+AH175</f>
        <v>20989786.112994537</v>
      </c>
      <c r="M175" s="14">
        <f ca="1">M174*(1+Returns!M175)+AI175</f>
        <v>20989924.747394811</v>
      </c>
      <c r="N175" s="14">
        <f ca="1">N174*(1+Returns!N175)+AJ175-R175-T175</f>
        <v>38757450.888431922</v>
      </c>
      <c r="O175" s="17">
        <f ca="1">(Assumptions!$B$16 / 252)*F174</f>
        <v>3328.4418277177447</v>
      </c>
      <c r="P175" s="17">
        <f t="shared" ca="1" si="33"/>
        <v>3328.4418277177465</v>
      </c>
      <c r="Q175" s="16">
        <f t="shared" si="34"/>
        <v>1</v>
      </c>
      <c r="R175" s="17">
        <f t="shared" ca="1" si="35"/>
        <v>73163.399544787215</v>
      </c>
      <c r="S175" s="19">
        <f t="shared" si="36"/>
        <v>0</v>
      </c>
      <c r="T175" s="20">
        <f ca="1">IF(AND(S175=1,F174&gt;D174),[1]Assumptions!$B$19*(F174-D174),0)</f>
        <v>0</v>
      </c>
      <c r="U175" s="21">
        <f ca="1">OFFSET(Assumptions!$B$6,U$1-1,0)*$E175</f>
        <v>8387663.9120749114</v>
      </c>
      <c r="V175" s="21">
        <f ca="1">OFFSET(Assumptions!$B$6,V$1-1,0)*$E175</f>
        <v>10484579.890093639</v>
      </c>
      <c r="W175" s="21">
        <f ca="1">OFFSET(Assumptions!$B$6,W$1-1,0)*$E175</f>
        <v>5242289.9450468197</v>
      </c>
      <c r="X175" s="21">
        <f ca="1">OFFSET(Assumptions!$B$6,X$1-1,0)*$E175</f>
        <v>0</v>
      </c>
      <c r="Y175" s="21">
        <f ca="1">OFFSET(Assumptions!$B$6,Y$1-1,0)*$E175</f>
        <v>0</v>
      </c>
      <c r="Z175" s="21">
        <f ca="1">OFFSET(Assumptions!$B$6,Z$1-1,0)*$E175</f>
        <v>20969159.780187279</v>
      </c>
      <c r="AA175" s="21">
        <f ca="1">OFFSET(Assumptions!$B$6,AA$1-1,0)*$E175</f>
        <v>20969159.780187279</v>
      </c>
      <c r="AB175" s="21">
        <f ca="1">OFFSET(Assumptions!$B$6,AB$1-1,0)*$E175</f>
        <v>38792945.593346469</v>
      </c>
      <c r="AC175" s="24">
        <f t="shared" ca="1" si="39"/>
        <v>214662.46243319567</v>
      </c>
      <c r="AD175" s="24">
        <f t="shared" ca="1" si="42"/>
        <v>-31112.896413397044</v>
      </c>
      <c r="AE175" s="24">
        <f t="shared" ca="1" si="42"/>
        <v>-17090.867681960575</v>
      </c>
      <c r="AF175" s="24">
        <f t="shared" ca="1" si="42"/>
        <v>0</v>
      </c>
      <c r="AG175" s="24">
        <f t="shared" ca="1" si="41"/>
        <v>0</v>
      </c>
      <c r="AH175" s="24">
        <f t="shared" ca="1" si="41"/>
        <v>-61611.002913922071</v>
      </c>
      <c r="AI175" s="24">
        <f t="shared" ca="1" si="41"/>
        <v>-64683.091704756021</v>
      </c>
      <c r="AJ175" s="24">
        <f t="shared" ca="1" si="37"/>
        <v>-40164.603719159961</v>
      </c>
      <c r="AK175" s="26">
        <f t="shared" ca="1" si="38"/>
        <v>-3.2877903880956794E-5</v>
      </c>
      <c r="AL175" s="34">
        <f t="shared" ca="1" si="40"/>
        <v>4.8424704591084833E-2</v>
      </c>
    </row>
    <row r="176" spans="1:38" x14ac:dyDescent="0.25">
      <c r="A176" s="4">
        <f t="shared" si="29"/>
        <v>11</v>
      </c>
      <c r="B176" s="4">
        <f t="shared" si="30"/>
        <v>2012</v>
      </c>
      <c r="C176" s="9">
        <v>41218</v>
      </c>
      <c r="D176" s="12">
        <f ca="1">(1+Returns!E176)*D175</f>
        <v>105583813.58751574</v>
      </c>
      <c r="E176" s="12">
        <f t="shared" ca="1" si="31"/>
        <v>104866371.25852253</v>
      </c>
      <c r="F176" s="12">
        <f t="shared" ca="1" si="32"/>
        <v>104859714.48429929</v>
      </c>
      <c r="G176" s="14">
        <f ca="1">G175*(1+Returns!G176)+AC176</f>
        <v>8359579.1529322928</v>
      </c>
      <c r="H176" s="14">
        <f ca="1">H175*(1+Returns!H176)+AD176</f>
        <v>10497905.873419214</v>
      </c>
      <c r="I176" s="14">
        <f ca="1">I175*(1+Returns!I176)+AE176</f>
        <v>5249090.9992824988</v>
      </c>
      <c r="J176" s="14">
        <f ca="1">J175*(1+Returns!J176)+AF176</f>
        <v>0</v>
      </c>
      <c r="K176" s="14">
        <f ca="1">K175*(1+Returns!K176)+AG176</f>
        <v>0</v>
      </c>
      <c r="L176" s="14">
        <f ca="1">L175*(1+Returns!L176)+AH176</f>
        <v>20995756.43116764</v>
      </c>
      <c r="M176" s="14">
        <f ca="1">M175*(1+Returns!M176)+AI176</f>
        <v>20996032.844511148</v>
      </c>
      <c r="N176" s="14">
        <f ca="1">N175*(1+Returns!N176)+AJ176-R176-T176</f>
        <v>38768005.957209736</v>
      </c>
      <c r="O176" s="17">
        <f ca="1">(Assumptions!$B$16 / 252)*F175</f>
        <v>3328.3323955272595</v>
      </c>
      <c r="P176" s="17">
        <f t="shared" ca="1" si="33"/>
        <v>6656.7742232450055</v>
      </c>
      <c r="Q176" s="16">
        <f t="shared" si="34"/>
        <v>0</v>
      </c>
      <c r="R176" s="17">
        <f t="shared" si="35"/>
        <v>0</v>
      </c>
      <c r="S176" s="19">
        <f t="shared" si="36"/>
        <v>0</v>
      </c>
      <c r="T176" s="20">
        <f ca="1">IF(AND(S176=1,F175&gt;D175),[1]Assumptions!$B$19*(F175-D175),0)</f>
        <v>0</v>
      </c>
      <c r="U176" s="21">
        <f ca="1">OFFSET(Assumptions!$B$6,U$1-1,0)*$E176</f>
        <v>8389309.7006818019</v>
      </c>
      <c r="V176" s="21">
        <f ca="1">OFFSET(Assumptions!$B$6,V$1-1,0)*$E176</f>
        <v>10486637.125852253</v>
      </c>
      <c r="W176" s="21">
        <f ca="1">OFFSET(Assumptions!$B$6,W$1-1,0)*$E176</f>
        <v>5243318.5629261266</v>
      </c>
      <c r="X176" s="21">
        <f ca="1">OFFSET(Assumptions!$B$6,X$1-1,0)*$E176</f>
        <v>0</v>
      </c>
      <c r="Y176" s="21">
        <f ca="1">OFFSET(Assumptions!$B$6,Y$1-1,0)*$E176</f>
        <v>0</v>
      </c>
      <c r="Z176" s="21">
        <f ca="1">OFFSET(Assumptions!$B$6,Z$1-1,0)*$E176</f>
        <v>20973274.251704507</v>
      </c>
      <c r="AA176" s="21">
        <f ca="1">OFFSET(Assumptions!$B$6,AA$1-1,0)*$E176</f>
        <v>20973274.251704507</v>
      </c>
      <c r="AB176" s="21">
        <f ca="1">OFFSET(Assumptions!$B$6,AB$1-1,0)*$E176</f>
        <v>38800557.365653336</v>
      </c>
      <c r="AC176" s="24">
        <f t="shared" si="39"/>
        <v>0</v>
      </c>
      <c r="AD176" s="24">
        <f t="shared" si="42"/>
        <v>0</v>
      </c>
      <c r="AE176" s="24">
        <f t="shared" si="42"/>
        <v>0</v>
      </c>
      <c r="AF176" s="24">
        <f t="shared" si="42"/>
        <v>0</v>
      </c>
      <c r="AG176" s="24">
        <f t="shared" si="41"/>
        <v>0</v>
      </c>
      <c r="AH176" s="24">
        <f t="shared" si="41"/>
        <v>0</v>
      </c>
      <c r="AI176" s="24">
        <f t="shared" si="41"/>
        <v>0</v>
      </c>
      <c r="AJ176" s="24">
        <f t="shared" si="37"/>
        <v>0</v>
      </c>
      <c r="AK176" s="26">
        <f t="shared" ca="1" si="38"/>
        <v>1.6447557096932464E-4</v>
      </c>
      <c r="AL176" s="34">
        <f t="shared" ca="1" si="40"/>
        <v>4.8597144842990714E-2</v>
      </c>
    </row>
    <row r="177" spans="1:38" x14ac:dyDescent="0.25">
      <c r="A177" s="4">
        <f t="shared" si="29"/>
        <v>11</v>
      </c>
      <c r="B177" s="4">
        <f t="shared" si="30"/>
        <v>2012</v>
      </c>
      <c r="C177" s="9">
        <v>41219</v>
      </c>
      <c r="D177" s="12">
        <f ca="1">(1+Returns!E177)*D176</f>
        <v>105612634.80111071</v>
      </c>
      <c r="E177" s="12">
        <f t="shared" ca="1" si="31"/>
        <v>104889631.81497054</v>
      </c>
      <c r="F177" s="12">
        <f t="shared" ca="1" si="32"/>
        <v>104879646.16092239</v>
      </c>
      <c r="G177" s="14">
        <f ca="1">G176*(1+Returns!G177)+AC177</f>
        <v>8355594.4336284306</v>
      </c>
      <c r="H177" s="14">
        <f ca="1">H176*(1+Returns!H177)+AD177</f>
        <v>10500909.741350524</v>
      </c>
      <c r="I177" s="14">
        <f ca="1">I176*(1+Returns!I177)+AE177</f>
        <v>5250661.8741584476</v>
      </c>
      <c r="J177" s="14">
        <f ca="1">J176*(1+Returns!J177)+AF177</f>
        <v>0</v>
      </c>
      <c r="K177" s="14">
        <f ca="1">K176*(1+Returns!K177)+AG177</f>
        <v>0</v>
      </c>
      <c r="L177" s="14">
        <f ca="1">L176*(1+Returns!L177)+AH177</f>
        <v>21001736.541445501</v>
      </c>
      <c r="M177" s="14">
        <f ca="1">M176*(1+Returns!M177)+AI177</f>
        <v>21002150.993103351</v>
      </c>
      <c r="N177" s="14">
        <f ca="1">N176*(1+Returns!N177)+AJ177-R177-T177</f>
        <v>38778578.231284276</v>
      </c>
      <c r="O177" s="17">
        <f ca="1">(Assumptions!$B$16 / 252)*F176</f>
        <v>3328.8798248983899</v>
      </c>
      <c r="P177" s="17">
        <f t="shared" ca="1" si="33"/>
        <v>9985.6540481433949</v>
      </c>
      <c r="Q177" s="16">
        <f t="shared" si="34"/>
        <v>0</v>
      </c>
      <c r="R177" s="17">
        <f t="shared" si="35"/>
        <v>0</v>
      </c>
      <c r="S177" s="19">
        <f t="shared" si="36"/>
        <v>0</v>
      </c>
      <c r="T177" s="20">
        <f ca="1">IF(AND(S177=1,F176&gt;D176),[1]Assumptions!$B$19*(F176-D176),0)</f>
        <v>0</v>
      </c>
      <c r="U177" s="21">
        <f ca="1">OFFSET(Assumptions!$B$6,U$1-1,0)*$E177</f>
        <v>8391170.5451976433</v>
      </c>
      <c r="V177" s="21">
        <f ca="1">OFFSET(Assumptions!$B$6,V$1-1,0)*$E177</f>
        <v>10488963.181497054</v>
      </c>
      <c r="W177" s="21">
        <f ca="1">OFFSET(Assumptions!$B$6,W$1-1,0)*$E177</f>
        <v>5244481.5907485271</v>
      </c>
      <c r="X177" s="21">
        <f ca="1">OFFSET(Assumptions!$B$6,X$1-1,0)*$E177</f>
        <v>0</v>
      </c>
      <c r="Y177" s="21">
        <f ca="1">OFFSET(Assumptions!$B$6,Y$1-1,0)*$E177</f>
        <v>0</v>
      </c>
      <c r="Z177" s="21">
        <f ca="1">OFFSET(Assumptions!$B$6,Z$1-1,0)*$E177</f>
        <v>20977926.362994108</v>
      </c>
      <c r="AA177" s="21">
        <f ca="1">OFFSET(Assumptions!$B$6,AA$1-1,0)*$E177</f>
        <v>20977926.362994108</v>
      </c>
      <c r="AB177" s="21">
        <f ca="1">OFFSET(Assumptions!$B$6,AB$1-1,0)*$E177</f>
        <v>38809163.7715391</v>
      </c>
      <c r="AC177" s="24">
        <f t="shared" si="39"/>
        <v>0</v>
      </c>
      <c r="AD177" s="24">
        <f t="shared" si="42"/>
        <v>0</v>
      </c>
      <c r="AE177" s="24">
        <f t="shared" si="42"/>
        <v>0</v>
      </c>
      <c r="AF177" s="24">
        <f t="shared" si="42"/>
        <v>0</v>
      </c>
      <c r="AG177" s="24">
        <f t="shared" si="41"/>
        <v>0</v>
      </c>
      <c r="AH177" s="24">
        <f t="shared" si="41"/>
        <v>0</v>
      </c>
      <c r="AI177" s="24">
        <f t="shared" si="41"/>
        <v>0</v>
      </c>
      <c r="AJ177" s="24">
        <f t="shared" si="37"/>
        <v>0</v>
      </c>
      <c r="AK177" s="26">
        <f t="shared" ca="1" si="38"/>
        <v>1.9007944777582608E-4</v>
      </c>
      <c r="AL177" s="34">
        <f t="shared" ca="1" si="40"/>
        <v>4.8796461609221797E-2</v>
      </c>
    </row>
    <row r="178" spans="1:38" x14ac:dyDescent="0.25">
      <c r="A178" s="4">
        <f t="shared" si="29"/>
        <v>11</v>
      </c>
      <c r="B178" s="4">
        <f t="shared" si="30"/>
        <v>2012</v>
      </c>
      <c r="C178" s="9">
        <v>41220</v>
      </c>
      <c r="D178" s="12">
        <f ca="1">(1+Returns!E178)*D177</f>
        <v>105641463.88203236</v>
      </c>
      <c r="E178" s="12">
        <f t="shared" ca="1" si="31"/>
        <v>104914226.05919904</v>
      </c>
      <c r="F178" s="12">
        <f t="shared" ca="1" si="32"/>
        <v>104900910.89257436</v>
      </c>
      <c r="G178" s="14">
        <f ca="1">G177*(1+Returns!G178)+AC178</f>
        <v>8352935.7032613894</v>
      </c>
      <c r="H178" s="14">
        <f ca="1">H177*(1+Returns!H178)+AD178</f>
        <v>10503914.468807787</v>
      </c>
      <c r="I178" s="14">
        <f ca="1">I177*(1+Returns!I178)+AE178</f>
        <v>5252233.2191439597</v>
      </c>
      <c r="J178" s="14">
        <f ca="1">J177*(1+Returns!J178)+AF178</f>
        <v>0</v>
      </c>
      <c r="K178" s="14">
        <f ca="1">K177*(1+Returns!K178)+AG178</f>
        <v>0</v>
      </c>
      <c r="L178" s="14">
        <f ca="1">L177*(1+Returns!L178)+AH178</f>
        <v>21007718.35500655</v>
      </c>
      <c r="M178" s="14">
        <f ca="1">M177*(1+Returns!M178)+AI178</f>
        <v>21008270.924496263</v>
      </c>
      <c r="N178" s="14">
        <f ca="1">N177*(1+Returns!N178)+AJ178-R178-T178</f>
        <v>38789153.388483092</v>
      </c>
      <c r="O178" s="17">
        <f ca="1">(Assumptions!$B$16 / 252)*F177</f>
        <v>3329.5125765372186</v>
      </c>
      <c r="P178" s="17">
        <f t="shared" ca="1" si="33"/>
        <v>13315.166624680613</v>
      </c>
      <c r="Q178" s="16">
        <f t="shared" si="34"/>
        <v>0</v>
      </c>
      <c r="R178" s="17">
        <f t="shared" si="35"/>
        <v>0</v>
      </c>
      <c r="S178" s="19">
        <f t="shared" si="36"/>
        <v>0</v>
      </c>
      <c r="T178" s="20">
        <f ca="1">IF(AND(S178=1,F177&gt;D177),[1]Assumptions!$B$19*(F177-D177),0)</f>
        <v>0</v>
      </c>
      <c r="U178" s="21">
        <f ca="1">OFFSET(Assumptions!$B$6,U$1-1,0)*$E178</f>
        <v>8393138.0847359225</v>
      </c>
      <c r="V178" s="21">
        <f ca="1">OFFSET(Assumptions!$B$6,V$1-1,0)*$E178</f>
        <v>10491422.605919905</v>
      </c>
      <c r="W178" s="21">
        <f ca="1">OFFSET(Assumptions!$B$6,W$1-1,0)*$E178</f>
        <v>5245711.3029599525</v>
      </c>
      <c r="X178" s="21">
        <f ca="1">OFFSET(Assumptions!$B$6,X$1-1,0)*$E178</f>
        <v>0</v>
      </c>
      <c r="Y178" s="21">
        <f ca="1">OFFSET(Assumptions!$B$6,Y$1-1,0)*$E178</f>
        <v>0</v>
      </c>
      <c r="Z178" s="21">
        <f ca="1">OFFSET(Assumptions!$B$6,Z$1-1,0)*$E178</f>
        <v>20982845.21183981</v>
      </c>
      <c r="AA178" s="21">
        <f ca="1">OFFSET(Assumptions!$B$6,AA$1-1,0)*$E178</f>
        <v>20982845.21183981</v>
      </c>
      <c r="AB178" s="21">
        <f ca="1">OFFSET(Assumptions!$B$6,AB$1-1,0)*$E178</f>
        <v>38818263.641903639</v>
      </c>
      <c r="AC178" s="24">
        <f t="shared" si="39"/>
        <v>0</v>
      </c>
      <c r="AD178" s="24">
        <f t="shared" si="42"/>
        <v>0</v>
      </c>
      <c r="AE178" s="24">
        <f t="shared" si="42"/>
        <v>0</v>
      </c>
      <c r="AF178" s="24">
        <f t="shared" si="42"/>
        <v>0</v>
      </c>
      <c r="AG178" s="24">
        <f t="shared" si="41"/>
        <v>0</v>
      </c>
      <c r="AH178" s="24">
        <f t="shared" si="41"/>
        <v>0</v>
      </c>
      <c r="AI178" s="24">
        <f t="shared" si="41"/>
        <v>0</v>
      </c>
      <c r="AJ178" s="24">
        <f t="shared" si="37"/>
        <v>0</v>
      </c>
      <c r="AK178" s="26">
        <f t="shared" ca="1" si="38"/>
        <v>2.0275365555044722E-4</v>
      </c>
      <c r="AL178" s="34">
        <f t="shared" ca="1" si="40"/>
        <v>4.9009108925741396E-2</v>
      </c>
    </row>
    <row r="179" spans="1:38" x14ac:dyDescent="0.25">
      <c r="A179" s="4">
        <f t="shared" si="29"/>
        <v>11</v>
      </c>
      <c r="B179" s="4">
        <f t="shared" si="30"/>
        <v>2012</v>
      </c>
      <c r="C179" s="9">
        <v>41221</v>
      </c>
      <c r="D179" s="12">
        <f ca="1">(1+Returns!E179)*D178</f>
        <v>105670339.91976987</v>
      </c>
      <c r="E179" s="12">
        <f t="shared" ca="1" si="31"/>
        <v>104944162.77612212</v>
      </c>
      <c r="F179" s="12">
        <f t="shared" ca="1" si="32"/>
        <v>104927517.42185006</v>
      </c>
      <c r="G179" s="14">
        <f ca="1">G178*(1+Returns!G179)+AC179</f>
        <v>8355574.8378175497</v>
      </c>
      <c r="H179" s="14">
        <f ca="1">H178*(1+Returns!H179)+AD179</f>
        <v>10506924.123335557</v>
      </c>
      <c r="I179" s="14">
        <f ca="1">I178*(1+Returns!I179)+AE179</f>
        <v>5253807.157970746</v>
      </c>
      <c r="J179" s="14">
        <f ca="1">J178*(1+Returns!J179)+AF179</f>
        <v>0</v>
      </c>
      <c r="K179" s="14">
        <f ca="1">K178*(1+Returns!K179)+AG179</f>
        <v>0</v>
      </c>
      <c r="L179" s="14">
        <f ca="1">L178*(1+Returns!L179)+AH179</f>
        <v>21013709.970827952</v>
      </c>
      <c r="M179" s="14">
        <f ca="1">M178*(1+Returns!M179)+AI179</f>
        <v>21014400.917993266</v>
      </c>
      <c r="N179" s="14">
        <f ca="1">N178*(1+Returns!N179)+AJ179-R179-T179</f>
        <v>38799745.76817707</v>
      </c>
      <c r="O179" s="17">
        <f ca="1">(Assumptions!$B$16 / 252)*F178</f>
        <v>3330.1876473833127</v>
      </c>
      <c r="P179" s="17">
        <f t="shared" ca="1" si="33"/>
        <v>16645.354272063923</v>
      </c>
      <c r="Q179" s="16">
        <f t="shared" si="34"/>
        <v>0</v>
      </c>
      <c r="R179" s="17">
        <f t="shared" si="35"/>
        <v>0</v>
      </c>
      <c r="S179" s="19">
        <f t="shared" si="36"/>
        <v>0</v>
      </c>
      <c r="T179" s="20">
        <f ca="1">IF(AND(S179=1,F178&gt;D178),[1]Assumptions!$B$19*(F178-D178),0)</f>
        <v>0</v>
      </c>
      <c r="U179" s="21">
        <f ca="1">OFFSET(Assumptions!$B$6,U$1-1,0)*$E179</f>
        <v>8395533.0220897701</v>
      </c>
      <c r="V179" s="21">
        <f ca="1">OFFSET(Assumptions!$B$6,V$1-1,0)*$E179</f>
        <v>10494416.277612213</v>
      </c>
      <c r="W179" s="21">
        <f ca="1">OFFSET(Assumptions!$B$6,W$1-1,0)*$E179</f>
        <v>5247208.1388061065</v>
      </c>
      <c r="X179" s="21">
        <f ca="1">OFFSET(Assumptions!$B$6,X$1-1,0)*$E179</f>
        <v>0</v>
      </c>
      <c r="Y179" s="21">
        <f ca="1">OFFSET(Assumptions!$B$6,Y$1-1,0)*$E179</f>
        <v>0</v>
      </c>
      <c r="Z179" s="21">
        <f ca="1">OFFSET(Assumptions!$B$6,Z$1-1,0)*$E179</f>
        <v>20988832.555224426</v>
      </c>
      <c r="AA179" s="21">
        <f ca="1">OFFSET(Assumptions!$B$6,AA$1-1,0)*$E179</f>
        <v>20988832.555224426</v>
      </c>
      <c r="AB179" s="21">
        <f ca="1">OFFSET(Assumptions!$B$6,AB$1-1,0)*$E179</f>
        <v>38829340.227165185</v>
      </c>
      <c r="AC179" s="24">
        <f t="shared" si="39"/>
        <v>0</v>
      </c>
      <c r="AD179" s="24">
        <f t="shared" si="42"/>
        <v>0</v>
      </c>
      <c r="AE179" s="24">
        <f t="shared" si="42"/>
        <v>0</v>
      </c>
      <c r="AF179" s="24">
        <f t="shared" si="42"/>
        <v>0</v>
      </c>
      <c r="AG179" s="24">
        <f t="shared" si="41"/>
        <v>0</v>
      </c>
      <c r="AH179" s="24">
        <f t="shared" si="41"/>
        <v>0</v>
      </c>
      <c r="AI179" s="24">
        <f t="shared" si="41"/>
        <v>0</v>
      </c>
      <c r="AJ179" s="24">
        <f t="shared" si="37"/>
        <v>0</v>
      </c>
      <c r="AK179" s="26">
        <f t="shared" ca="1" si="38"/>
        <v>2.5363487360885451E-4</v>
      </c>
      <c r="AL179" s="34">
        <f t="shared" ca="1" si="40"/>
        <v>4.9275174218498252E-2</v>
      </c>
    </row>
    <row r="180" spans="1:38" x14ac:dyDescent="0.25">
      <c r="A180" s="4">
        <f t="shared" si="29"/>
        <v>11</v>
      </c>
      <c r="B180" s="4">
        <f t="shared" si="30"/>
        <v>2012</v>
      </c>
      <c r="C180" s="9">
        <v>41222</v>
      </c>
      <c r="D180" s="12">
        <f ca="1">(1+Returns!E180)*D179</f>
        <v>105699067.45838046</v>
      </c>
      <c r="E180" s="12">
        <f t="shared" ca="1" si="31"/>
        <v>105001158.76715559</v>
      </c>
      <c r="F180" s="12">
        <f t="shared" ca="1" si="32"/>
        <v>104981182.38058442</v>
      </c>
      <c r="G180" s="14">
        <f ca="1">G179*(1+Returns!G180)+AC180</f>
        <v>8385413.1918819416</v>
      </c>
      <c r="H180" s="14">
        <f ca="1">H179*(1+Returns!H180)+AD180</f>
        <v>10509918.366248989</v>
      </c>
      <c r="I180" s="14">
        <f ca="1">I179*(1+Returns!I180)+AE180</f>
        <v>5255373.0714410543</v>
      </c>
      <c r="J180" s="14">
        <f ca="1">J179*(1+Returns!J180)+AF180</f>
        <v>0</v>
      </c>
      <c r="K180" s="14">
        <f ca="1">K179*(1+Returns!K180)+AG180</f>
        <v>0</v>
      </c>
      <c r="L180" s="14">
        <f ca="1">L179*(1+Returns!L180)+AH180</f>
        <v>21019670.892123133</v>
      </c>
      <c r="M180" s="14">
        <f ca="1">M179*(1+Returns!M180)+AI180</f>
        <v>21020499.575059902</v>
      </c>
      <c r="N180" s="14">
        <f ca="1">N179*(1+Returns!N180)+AJ180-R180-T180</f>
        <v>38810283.670400552</v>
      </c>
      <c r="O180" s="17">
        <f ca="1">(Assumptions!$B$16 / 252)*F179</f>
        <v>3331.0322991063508</v>
      </c>
      <c r="P180" s="17">
        <f t="shared" ca="1" si="33"/>
        <v>19976.386571170275</v>
      </c>
      <c r="Q180" s="16">
        <f t="shared" si="34"/>
        <v>0</v>
      </c>
      <c r="R180" s="17">
        <f t="shared" si="35"/>
        <v>0</v>
      </c>
      <c r="S180" s="19">
        <f t="shared" si="36"/>
        <v>0</v>
      </c>
      <c r="T180" s="20">
        <f ca="1">IF(AND(S180=1,F179&gt;D179),[1]Assumptions!$B$19*(F179-D179),0)</f>
        <v>0</v>
      </c>
      <c r="U180" s="21">
        <f ca="1">OFFSET(Assumptions!$B$6,U$1-1,0)*$E180</f>
        <v>8400092.7013724465</v>
      </c>
      <c r="V180" s="21">
        <f ca="1">OFFSET(Assumptions!$B$6,V$1-1,0)*$E180</f>
        <v>10500115.87671556</v>
      </c>
      <c r="W180" s="21">
        <f ca="1">OFFSET(Assumptions!$B$6,W$1-1,0)*$E180</f>
        <v>5250057.9383577798</v>
      </c>
      <c r="X180" s="21">
        <f ca="1">OFFSET(Assumptions!$B$6,X$1-1,0)*$E180</f>
        <v>0</v>
      </c>
      <c r="Y180" s="21">
        <f ca="1">OFFSET(Assumptions!$B$6,Y$1-1,0)*$E180</f>
        <v>0</v>
      </c>
      <c r="Z180" s="21">
        <f ca="1">OFFSET(Assumptions!$B$6,Z$1-1,0)*$E180</f>
        <v>21000231.753431119</v>
      </c>
      <c r="AA180" s="21">
        <f ca="1">OFFSET(Assumptions!$B$6,AA$1-1,0)*$E180</f>
        <v>21000231.753431119</v>
      </c>
      <c r="AB180" s="21">
        <f ca="1">OFFSET(Assumptions!$B$6,AB$1-1,0)*$E180</f>
        <v>38850428.743847564</v>
      </c>
      <c r="AC180" s="24">
        <f t="shared" si="39"/>
        <v>0</v>
      </c>
      <c r="AD180" s="24">
        <f t="shared" si="42"/>
        <v>0</v>
      </c>
      <c r="AE180" s="24">
        <f t="shared" si="42"/>
        <v>0</v>
      </c>
      <c r="AF180" s="24">
        <f t="shared" si="42"/>
        <v>0</v>
      </c>
      <c r="AG180" s="24">
        <f t="shared" si="41"/>
        <v>0</v>
      </c>
      <c r="AH180" s="24">
        <f t="shared" si="41"/>
        <v>0</v>
      </c>
      <c r="AI180" s="24">
        <f t="shared" si="41"/>
        <v>0</v>
      </c>
      <c r="AJ180" s="24">
        <f t="shared" si="37"/>
        <v>0</v>
      </c>
      <c r="AK180" s="26">
        <f t="shared" ca="1" si="38"/>
        <v>5.1144790282808827E-4</v>
      </c>
      <c r="AL180" s="34">
        <f t="shared" ca="1" si="40"/>
        <v>4.9811823805841815E-2</v>
      </c>
    </row>
    <row r="181" spans="1:38" x14ac:dyDescent="0.25">
      <c r="A181" s="4">
        <f t="shared" si="29"/>
        <v>11</v>
      </c>
      <c r="B181" s="4">
        <f t="shared" si="30"/>
        <v>2012</v>
      </c>
      <c r="C181" s="9">
        <v>41225</v>
      </c>
      <c r="D181" s="12">
        <f ca="1">(1+Returns!E181)*D180</f>
        <v>105727802.8068597</v>
      </c>
      <c r="E181" s="12">
        <f t="shared" ca="1" si="31"/>
        <v>105033212.04732285</v>
      </c>
      <c r="F181" s="12">
        <f t="shared" ca="1" si="32"/>
        <v>105009902.92480309</v>
      </c>
      <c r="G181" s="14">
        <f ca="1">G180*(1+Returns!G181)+AC181</f>
        <v>8390301.1921618059</v>
      </c>
      <c r="H181" s="14">
        <f ca="1">H180*(1+Returns!H181)+AD181</f>
        <v>10512913.462455975</v>
      </c>
      <c r="I181" s="14">
        <f ca="1">I180*(1+Returns!I181)+AE181</f>
        <v>5256939.4516367149</v>
      </c>
      <c r="J181" s="14">
        <f ca="1">J180*(1+Returns!J181)+AF181</f>
        <v>0</v>
      </c>
      <c r="K181" s="14">
        <f ca="1">K180*(1+Returns!K181)+AG181</f>
        <v>0</v>
      </c>
      <c r="L181" s="14">
        <f ca="1">L180*(1+Returns!L181)+AH181</f>
        <v>21025633.504342131</v>
      </c>
      <c r="M181" s="14">
        <f ca="1">M180*(1+Returns!M181)+AI181</f>
        <v>21026600.002037477</v>
      </c>
      <c r="N181" s="14">
        <f ca="1">N180*(1+Returns!N181)+AJ181-R181-T181</f>
        <v>38820824.434688747</v>
      </c>
      <c r="O181" s="17">
        <f ca="1">(Assumptions!$B$16 / 252)*F180</f>
        <v>3332.7359485899815</v>
      </c>
      <c r="P181" s="17">
        <f t="shared" ca="1" si="33"/>
        <v>23309.122519760254</v>
      </c>
      <c r="Q181" s="16">
        <f t="shared" si="34"/>
        <v>0</v>
      </c>
      <c r="R181" s="17">
        <f t="shared" si="35"/>
        <v>0</v>
      </c>
      <c r="S181" s="19">
        <f t="shared" si="36"/>
        <v>0</v>
      </c>
      <c r="T181" s="20">
        <f ca="1">IF(AND(S181=1,F180&gt;D180),[1]Assumptions!$B$19*(F180-D180),0)</f>
        <v>0</v>
      </c>
      <c r="U181" s="21">
        <f ca="1">OFFSET(Assumptions!$B$6,U$1-1,0)*$E181</f>
        <v>8402656.963785829</v>
      </c>
      <c r="V181" s="21">
        <f ca="1">OFFSET(Assumptions!$B$6,V$1-1,0)*$E181</f>
        <v>10503321.204732286</v>
      </c>
      <c r="W181" s="21">
        <f ca="1">OFFSET(Assumptions!$B$6,W$1-1,0)*$E181</f>
        <v>5251660.6023661429</v>
      </c>
      <c r="X181" s="21">
        <f ca="1">OFFSET(Assumptions!$B$6,X$1-1,0)*$E181</f>
        <v>0</v>
      </c>
      <c r="Y181" s="21">
        <f ca="1">OFFSET(Assumptions!$B$6,Y$1-1,0)*$E181</f>
        <v>0</v>
      </c>
      <c r="Z181" s="21">
        <f ca="1">OFFSET(Assumptions!$B$6,Z$1-1,0)*$E181</f>
        <v>21006642.409464572</v>
      </c>
      <c r="AA181" s="21">
        <f ca="1">OFFSET(Assumptions!$B$6,AA$1-1,0)*$E181</f>
        <v>21006642.409464572</v>
      </c>
      <c r="AB181" s="21">
        <f ca="1">OFFSET(Assumptions!$B$6,AB$1-1,0)*$E181</f>
        <v>38862288.457509458</v>
      </c>
      <c r="AC181" s="24">
        <f t="shared" si="39"/>
        <v>0</v>
      </c>
      <c r="AD181" s="24">
        <f t="shared" si="42"/>
        <v>0</v>
      </c>
      <c r="AE181" s="24">
        <f t="shared" si="42"/>
        <v>0</v>
      </c>
      <c r="AF181" s="24">
        <f t="shared" si="42"/>
        <v>0</v>
      </c>
      <c r="AG181" s="24">
        <f t="shared" si="41"/>
        <v>0</v>
      </c>
      <c r="AH181" s="24">
        <f t="shared" si="41"/>
        <v>0</v>
      </c>
      <c r="AI181" s="24">
        <f t="shared" si="41"/>
        <v>0</v>
      </c>
      <c r="AJ181" s="24">
        <f t="shared" si="37"/>
        <v>0</v>
      </c>
      <c r="AK181" s="26">
        <f t="shared" ca="1" si="38"/>
        <v>2.735780219598194E-4</v>
      </c>
      <c r="AL181" s="34">
        <f t="shared" ca="1" si="40"/>
        <v>5.0099029248028559E-2</v>
      </c>
    </row>
    <row r="182" spans="1:38" x14ac:dyDescent="0.25">
      <c r="A182" s="4">
        <f t="shared" si="29"/>
        <v>11</v>
      </c>
      <c r="B182" s="4">
        <f t="shared" si="30"/>
        <v>2012</v>
      </c>
      <c r="C182" s="9">
        <v>41226</v>
      </c>
      <c r="D182" s="12">
        <f ca="1">(1+Returns!E182)*D181</f>
        <v>105756467.72875671</v>
      </c>
      <c r="E182" s="12">
        <f t="shared" ca="1" si="31"/>
        <v>105110574.54972178</v>
      </c>
      <c r="F182" s="12">
        <f t="shared" ca="1" si="32"/>
        <v>105083931.77949011</v>
      </c>
      <c r="G182" s="14">
        <f ca="1">G181*(1+Returns!G182)+AC182</f>
        <v>8440564.6465964857</v>
      </c>
      <c r="H182" s="14">
        <f ca="1">H181*(1+Returns!H182)+AD182</f>
        <v>10515901.270475047</v>
      </c>
      <c r="I182" s="14">
        <f ca="1">I181*(1+Returns!I182)+AE182</f>
        <v>5258502.0475443862</v>
      </c>
      <c r="J182" s="14">
        <f ca="1">J181*(1+Returns!J182)+AF182</f>
        <v>0</v>
      </c>
      <c r="K182" s="14">
        <f ca="1">K181*(1+Returns!K182)+AG182</f>
        <v>0</v>
      </c>
      <c r="L182" s="14">
        <f ca="1">L181*(1+Returns!L182)+AH182</f>
        <v>21031581.59688421</v>
      </c>
      <c r="M182" s="14">
        <f ca="1">M181*(1+Returns!M182)+AI182</f>
        <v>21032685.626975447</v>
      </c>
      <c r="N182" s="14">
        <f ca="1">N181*(1+Returns!N182)+AJ182-R182-T182</f>
        <v>38831339.361246198</v>
      </c>
      <c r="O182" s="17">
        <f ca="1">(Assumptions!$B$16 / 252)*F181</f>
        <v>3333.6477118985108</v>
      </c>
      <c r="P182" s="17">
        <f t="shared" ca="1" si="33"/>
        <v>26642.770231658764</v>
      </c>
      <c r="Q182" s="16">
        <f t="shared" si="34"/>
        <v>0</v>
      </c>
      <c r="R182" s="17">
        <f t="shared" si="35"/>
        <v>0</v>
      </c>
      <c r="S182" s="19">
        <f t="shared" si="36"/>
        <v>0</v>
      </c>
      <c r="T182" s="20">
        <f ca="1">IF(AND(S182=1,F181&gt;D181),[1]Assumptions!$B$19*(F181-D181),0)</f>
        <v>0</v>
      </c>
      <c r="U182" s="21">
        <f ca="1">OFFSET(Assumptions!$B$6,U$1-1,0)*$E182</f>
        <v>8408845.9639777429</v>
      </c>
      <c r="V182" s="21">
        <f ca="1">OFFSET(Assumptions!$B$6,V$1-1,0)*$E182</f>
        <v>10511057.454972178</v>
      </c>
      <c r="W182" s="21">
        <f ca="1">OFFSET(Assumptions!$B$6,W$1-1,0)*$E182</f>
        <v>5255528.7274860889</v>
      </c>
      <c r="X182" s="21">
        <f ca="1">OFFSET(Assumptions!$B$6,X$1-1,0)*$E182</f>
        <v>0</v>
      </c>
      <c r="Y182" s="21">
        <f ca="1">OFFSET(Assumptions!$B$6,Y$1-1,0)*$E182</f>
        <v>0</v>
      </c>
      <c r="Z182" s="21">
        <f ca="1">OFFSET(Assumptions!$B$6,Z$1-1,0)*$E182</f>
        <v>21022114.909944355</v>
      </c>
      <c r="AA182" s="21">
        <f ca="1">OFFSET(Assumptions!$B$6,AA$1-1,0)*$E182</f>
        <v>21022114.909944355</v>
      </c>
      <c r="AB182" s="21">
        <f ca="1">OFFSET(Assumptions!$B$6,AB$1-1,0)*$E182</f>
        <v>38890912.583397061</v>
      </c>
      <c r="AC182" s="24">
        <f t="shared" si="39"/>
        <v>0</v>
      </c>
      <c r="AD182" s="24">
        <f t="shared" si="42"/>
        <v>0</v>
      </c>
      <c r="AE182" s="24">
        <f t="shared" si="42"/>
        <v>0</v>
      </c>
      <c r="AF182" s="24">
        <f t="shared" si="42"/>
        <v>0</v>
      </c>
      <c r="AG182" s="24">
        <f t="shared" si="41"/>
        <v>0</v>
      </c>
      <c r="AH182" s="24">
        <f t="shared" si="41"/>
        <v>0</v>
      </c>
      <c r="AI182" s="24">
        <f t="shared" si="41"/>
        <v>0</v>
      </c>
      <c r="AJ182" s="24">
        <f t="shared" si="37"/>
        <v>0</v>
      </c>
      <c r="AK182" s="26">
        <f t="shared" ca="1" si="38"/>
        <v>7.0497022304683021E-4</v>
      </c>
      <c r="AL182" s="34">
        <f t="shared" ca="1" si="40"/>
        <v>5.0839317794898697E-2</v>
      </c>
    </row>
    <row r="183" spans="1:38" x14ac:dyDescent="0.25">
      <c r="A183" s="4">
        <f t="shared" si="29"/>
        <v>11</v>
      </c>
      <c r="B183" s="4">
        <f t="shared" si="30"/>
        <v>2012</v>
      </c>
      <c r="C183" s="9">
        <v>41227</v>
      </c>
      <c r="D183" s="12">
        <f ca="1">(1+Returns!E183)*D182</f>
        <v>105785101.29239428</v>
      </c>
      <c r="E183" s="12">
        <f t="shared" ca="1" si="31"/>
        <v>105152324.51065193</v>
      </c>
      <c r="F183" s="12">
        <f t="shared" ca="1" si="32"/>
        <v>105122345.742586</v>
      </c>
      <c r="G183" s="14">
        <f ca="1">G182*(1+Returns!G183)+AC183</f>
        <v>8455244.9029004425</v>
      </c>
      <c r="H183" s="14">
        <f ca="1">H182*(1+Returns!H183)+AD183</f>
        <v>10518885.855594296</v>
      </c>
      <c r="I183" s="14">
        <f ca="1">I182*(1+Returns!I183)+AE183</f>
        <v>5260062.9816894541</v>
      </c>
      <c r="J183" s="14">
        <f ca="1">J182*(1+Returns!J183)+AF183</f>
        <v>0</v>
      </c>
      <c r="K183" s="14">
        <f ca="1">K182*(1+Returns!K183)+AG183</f>
        <v>0</v>
      </c>
      <c r="L183" s="14">
        <f ca="1">L182*(1+Returns!L183)+AH183</f>
        <v>21037523.264244381</v>
      </c>
      <c r="M183" s="14">
        <f ca="1">M182*(1+Returns!M183)+AI183</f>
        <v>21038764.724540316</v>
      </c>
      <c r="N183" s="14">
        <f ca="1">N182*(1+Returns!N183)+AJ183-R183-T183</f>
        <v>38841842.781683043</v>
      </c>
      <c r="O183" s="17">
        <f ca="1">(Assumptions!$B$16 / 252)*F182</f>
        <v>3335.9978342695272</v>
      </c>
      <c r="P183" s="17">
        <f t="shared" ca="1" si="33"/>
        <v>29978.768065928292</v>
      </c>
      <c r="Q183" s="16">
        <f t="shared" si="34"/>
        <v>0</v>
      </c>
      <c r="R183" s="17">
        <f t="shared" si="35"/>
        <v>0</v>
      </c>
      <c r="S183" s="19">
        <f t="shared" si="36"/>
        <v>0</v>
      </c>
      <c r="T183" s="20">
        <f ca="1">IF(AND(S183=1,F182&gt;D182),[1]Assumptions!$B$19*(F182-D182),0)</f>
        <v>0</v>
      </c>
      <c r="U183" s="21">
        <f ca="1">OFFSET(Assumptions!$B$6,U$1-1,0)*$E183</f>
        <v>8412185.9608521555</v>
      </c>
      <c r="V183" s="21">
        <f ca="1">OFFSET(Assumptions!$B$6,V$1-1,0)*$E183</f>
        <v>10515232.451065194</v>
      </c>
      <c r="W183" s="21">
        <f ca="1">OFFSET(Assumptions!$B$6,W$1-1,0)*$E183</f>
        <v>5257616.2255325969</v>
      </c>
      <c r="X183" s="21">
        <f ca="1">OFFSET(Assumptions!$B$6,X$1-1,0)*$E183</f>
        <v>0</v>
      </c>
      <c r="Y183" s="21">
        <f ca="1">OFFSET(Assumptions!$B$6,Y$1-1,0)*$E183</f>
        <v>0</v>
      </c>
      <c r="Z183" s="21">
        <f ca="1">OFFSET(Assumptions!$B$6,Z$1-1,0)*$E183</f>
        <v>21030464.902130388</v>
      </c>
      <c r="AA183" s="21">
        <f ca="1">OFFSET(Assumptions!$B$6,AA$1-1,0)*$E183</f>
        <v>21030464.902130388</v>
      </c>
      <c r="AB183" s="21">
        <f ca="1">OFFSET(Assumptions!$B$6,AB$1-1,0)*$E183</f>
        <v>38906360.068941213</v>
      </c>
      <c r="AC183" s="24">
        <f t="shared" si="39"/>
        <v>0</v>
      </c>
      <c r="AD183" s="24">
        <f t="shared" si="42"/>
        <v>0</v>
      </c>
      <c r="AE183" s="24">
        <f t="shared" si="42"/>
        <v>0</v>
      </c>
      <c r="AF183" s="24">
        <f t="shared" si="42"/>
        <v>0</v>
      </c>
      <c r="AG183" s="24">
        <f t="shared" si="41"/>
        <v>0</v>
      </c>
      <c r="AH183" s="24">
        <f t="shared" si="41"/>
        <v>0</v>
      </c>
      <c r="AI183" s="24">
        <f t="shared" si="41"/>
        <v>0</v>
      </c>
      <c r="AJ183" s="24">
        <f t="shared" si="37"/>
        <v>0</v>
      </c>
      <c r="AK183" s="26">
        <f t="shared" ca="1" si="38"/>
        <v>3.6555506103908009E-4</v>
      </c>
      <c r="AL183" s="34">
        <f t="shared" ca="1" si="40"/>
        <v>5.1223457425857433E-2</v>
      </c>
    </row>
    <row r="184" spans="1:38" x14ac:dyDescent="0.25">
      <c r="A184" s="4">
        <f t="shared" si="29"/>
        <v>11</v>
      </c>
      <c r="B184" s="4">
        <f t="shared" si="30"/>
        <v>2012</v>
      </c>
      <c r="C184" s="9">
        <v>41229</v>
      </c>
      <c r="D184" s="12">
        <f ca="1">(1+Returns!E184)*D183</f>
        <v>105813742.6085692</v>
      </c>
      <c r="E184" s="12">
        <f t="shared" ca="1" si="31"/>
        <v>105177408.54402387</v>
      </c>
      <c r="F184" s="12">
        <f t="shared" ca="1" si="32"/>
        <v>105144092.55863278</v>
      </c>
      <c r="G184" s="14">
        <f ca="1">G183*(1+Returns!G184)+AC184</f>
        <v>8453251.6445346717</v>
      </c>
      <c r="H184" s="14">
        <f ca="1">H183*(1+Returns!H184)+AD184</f>
        <v>10521871.287787715</v>
      </c>
      <c r="I184" s="14">
        <f ca="1">I183*(1+Returns!I184)+AE184</f>
        <v>5261624.3791823313</v>
      </c>
      <c r="J184" s="14">
        <f ca="1">J183*(1+Returns!J184)+AF184</f>
        <v>0</v>
      </c>
      <c r="K184" s="14">
        <f ca="1">K183*(1+Returns!K184)+AG184</f>
        <v>0</v>
      </c>
      <c r="L184" s="14">
        <f ca="1">L183*(1+Returns!L184)+AH184</f>
        <v>21043466.610194955</v>
      </c>
      <c r="M184" s="14">
        <f ca="1">M183*(1+Returns!M184)+AI184</f>
        <v>21044845.579152659</v>
      </c>
      <c r="N184" s="14">
        <f ca="1">N183*(1+Returns!N184)+AJ184-R184-T184</f>
        <v>38852349.04317154</v>
      </c>
      <c r="O184" s="17">
        <f ca="1">(Assumptions!$B$16 / 252)*F183</f>
        <v>3337.2173251614604</v>
      </c>
      <c r="P184" s="17">
        <f t="shared" ca="1" si="33"/>
        <v>33315.985391089751</v>
      </c>
      <c r="Q184" s="16">
        <f t="shared" si="34"/>
        <v>0</v>
      </c>
      <c r="R184" s="17">
        <f t="shared" si="35"/>
        <v>0</v>
      </c>
      <c r="S184" s="19">
        <f t="shared" si="36"/>
        <v>0</v>
      </c>
      <c r="T184" s="20">
        <f ca="1">IF(AND(S184=1,F183&gt;D183),[1]Assumptions!$B$19*(F183-D183),0)</f>
        <v>0</v>
      </c>
      <c r="U184" s="21">
        <f ca="1">OFFSET(Assumptions!$B$6,U$1-1,0)*$E184</f>
        <v>8414192.6835219096</v>
      </c>
      <c r="V184" s="21">
        <f ca="1">OFFSET(Assumptions!$B$6,V$1-1,0)*$E184</f>
        <v>10517740.854402388</v>
      </c>
      <c r="W184" s="21">
        <f ca="1">OFFSET(Assumptions!$B$6,W$1-1,0)*$E184</f>
        <v>5258870.4272011938</v>
      </c>
      <c r="X184" s="21">
        <f ca="1">OFFSET(Assumptions!$B$6,X$1-1,0)*$E184</f>
        <v>0</v>
      </c>
      <c r="Y184" s="21">
        <f ca="1">OFFSET(Assumptions!$B$6,Y$1-1,0)*$E184</f>
        <v>0</v>
      </c>
      <c r="Z184" s="21">
        <f ca="1">OFFSET(Assumptions!$B$6,Z$1-1,0)*$E184</f>
        <v>21035481.708804775</v>
      </c>
      <c r="AA184" s="21">
        <f ca="1">OFFSET(Assumptions!$B$6,AA$1-1,0)*$E184</f>
        <v>21035481.708804775</v>
      </c>
      <c r="AB184" s="21">
        <f ca="1">OFFSET(Assumptions!$B$6,AB$1-1,0)*$E184</f>
        <v>38915641.161288835</v>
      </c>
      <c r="AC184" s="24">
        <f t="shared" si="39"/>
        <v>0</v>
      </c>
      <c r="AD184" s="24">
        <f t="shared" si="42"/>
        <v>0</v>
      </c>
      <c r="AE184" s="24">
        <f t="shared" si="42"/>
        <v>0</v>
      </c>
      <c r="AF184" s="24">
        <f t="shared" si="42"/>
        <v>0</v>
      </c>
      <c r="AG184" s="24">
        <f t="shared" si="41"/>
        <v>0</v>
      </c>
      <c r="AH184" s="24">
        <f t="shared" si="41"/>
        <v>0</v>
      </c>
      <c r="AI184" s="24">
        <f t="shared" si="41"/>
        <v>0</v>
      </c>
      <c r="AJ184" s="24">
        <f t="shared" si="37"/>
        <v>0</v>
      </c>
      <c r="AK184" s="26">
        <f t="shared" ca="1" si="38"/>
        <v>2.0687148762865704E-4</v>
      </c>
      <c r="AL184" s="34">
        <f t="shared" ca="1" si="40"/>
        <v>5.1440925586325292E-2</v>
      </c>
    </row>
    <row r="185" spans="1:38" x14ac:dyDescent="0.25">
      <c r="A185" s="4">
        <f t="shared" si="29"/>
        <v>11</v>
      </c>
      <c r="B185" s="4">
        <f t="shared" si="30"/>
        <v>2012</v>
      </c>
      <c r="C185" s="9">
        <v>41232</v>
      </c>
      <c r="D185" s="12">
        <f ca="1">(1+Returns!E185)*D184</f>
        <v>105842352.5282957</v>
      </c>
      <c r="E185" s="12">
        <f t="shared" ca="1" si="31"/>
        <v>105234091.98994574</v>
      </c>
      <c r="F185" s="12">
        <f t="shared" ca="1" si="32"/>
        <v>105197438.09685437</v>
      </c>
      <c r="G185" s="14">
        <f ca="1">G184*(1+Returns!G185)+AC185</f>
        <v>8482887.1793482695</v>
      </c>
      <c r="H185" s="14">
        <f ca="1">H184*(1+Returns!H185)+AD185</f>
        <v>10524853.492920687</v>
      </c>
      <c r="I185" s="14">
        <f ca="1">I184*(1+Returns!I185)+AE185</f>
        <v>5263184.1126442216</v>
      </c>
      <c r="J185" s="14">
        <f ca="1">J184*(1+Returns!J185)+AF185</f>
        <v>0</v>
      </c>
      <c r="K185" s="14">
        <f ca="1">K184*(1+Returns!K185)+AG185</f>
        <v>0</v>
      </c>
      <c r="L185" s="14">
        <f ca="1">L184*(1+Returns!L185)+AH185</f>
        <v>21049403.522716247</v>
      </c>
      <c r="M185" s="14">
        <f ca="1">M184*(1+Returns!M185)+AI185</f>
        <v>21050919.897772662</v>
      </c>
      <c r="N185" s="14">
        <f ca="1">N184*(1+Returns!N185)+AJ185-R185-T185</f>
        <v>38862843.784543663</v>
      </c>
      <c r="O185" s="17">
        <f ca="1">(Assumptions!$B$16 / 252)*F184</f>
        <v>3337.9077002740564</v>
      </c>
      <c r="P185" s="17">
        <f t="shared" ca="1" si="33"/>
        <v>36653.893091363811</v>
      </c>
      <c r="Q185" s="16">
        <f t="shared" si="34"/>
        <v>0</v>
      </c>
      <c r="R185" s="17">
        <f t="shared" si="35"/>
        <v>0</v>
      </c>
      <c r="S185" s="19">
        <f t="shared" si="36"/>
        <v>0</v>
      </c>
      <c r="T185" s="20">
        <f ca="1">IF(AND(S185=1,F184&gt;D184),[1]Assumptions!$B$19*(F184-D184),0)</f>
        <v>0</v>
      </c>
      <c r="U185" s="21">
        <f ca="1">OFFSET(Assumptions!$B$6,U$1-1,0)*$E185</f>
        <v>8418727.3591956589</v>
      </c>
      <c r="V185" s="21">
        <f ca="1">OFFSET(Assumptions!$B$6,V$1-1,0)*$E185</f>
        <v>10523409.198994575</v>
      </c>
      <c r="W185" s="21">
        <f ca="1">OFFSET(Assumptions!$B$6,W$1-1,0)*$E185</f>
        <v>5261704.5994972875</v>
      </c>
      <c r="X185" s="21">
        <f ca="1">OFFSET(Assumptions!$B$6,X$1-1,0)*$E185</f>
        <v>0</v>
      </c>
      <c r="Y185" s="21">
        <f ca="1">OFFSET(Assumptions!$B$6,Y$1-1,0)*$E185</f>
        <v>0</v>
      </c>
      <c r="Z185" s="21">
        <f ca="1">OFFSET(Assumptions!$B$6,Z$1-1,0)*$E185</f>
        <v>21046818.39798915</v>
      </c>
      <c r="AA185" s="21">
        <f ca="1">OFFSET(Assumptions!$B$6,AA$1-1,0)*$E185</f>
        <v>21046818.39798915</v>
      </c>
      <c r="AB185" s="21">
        <f ca="1">OFFSET(Assumptions!$B$6,AB$1-1,0)*$E185</f>
        <v>38936614.036279924</v>
      </c>
      <c r="AC185" s="24">
        <f t="shared" si="39"/>
        <v>0</v>
      </c>
      <c r="AD185" s="24">
        <f t="shared" si="42"/>
        <v>0</v>
      </c>
      <c r="AE185" s="24">
        <f t="shared" si="42"/>
        <v>0</v>
      </c>
      <c r="AF185" s="24">
        <f t="shared" si="42"/>
        <v>0</v>
      </c>
      <c r="AG185" s="24">
        <f t="shared" si="41"/>
        <v>0</v>
      </c>
      <c r="AH185" s="24">
        <f t="shared" si="41"/>
        <v>0</v>
      </c>
      <c r="AI185" s="24">
        <f t="shared" si="41"/>
        <v>0</v>
      </c>
      <c r="AJ185" s="24">
        <f t="shared" si="37"/>
        <v>0</v>
      </c>
      <c r="AK185" s="26">
        <f t="shared" ca="1" si="38"/>
        <v>5.0735649453481635E-4</v>
      </c>
      <c r="AL185" s="34">
        <f t="shared" ca="1" si="40"/>
        <v>5.1974380968541123E-2</v>
      </c>
    </row>
    <row r="186" spans="1:38" x14ac:dyDescent="0.25">
      <c r="A186" s="4">
        <f t="shared" si="29"/>
        <v>11</v>
      </c>
      <c r="B186" s="4">
        <f t="shared" si="30"/>
        <v>2012</v>
      </c>
      <c r="C186" s="9">
        <v>41233</v>
      </c>
      <c r="D186" s="12">
        <f ca="1">(1+Returns!E186)*D185</f>
        <v>105870891.86023141</v>
      </c>
      <c r="E186" s="12">
        <f t="shared" ca="1" si="31"/>
        <v>105259726.80794424</v>
      </c>
      <c r="F186" s="12">
        <f t="shared" ca="1" si="32"/>
        <v>105219733.31364346</v>
      </c>
      <c r="G186" s="14">
        <f ca="1">G185*(1+Returns!G186)+AC186</f>
        <v>8481540.4763614703</v>
      </c>
      <c r="H186" s="14">
        <f ca="1">H185*(1+Returns!H186)+AD186</f>
        <v>10527828.392185051</v>
      </c>
      <c r="I186" s="14">
        <f ca="1">I185*(1+Returns!I186)+AE186</f>
        <v>5264740.0521178124</v>
      </c>
      <c r="J186" s="14">
        <f ca="1">J185*(1+Returns!J186)+AF186</f>
        <v>0</v>
      </c>
      <c r="K186" s="14">
        <f ca="1">K185*(1+Returns!K186)+AG186</f>
        <v>0</v>
      </c>
      <c r="L186" s="14">
        <f ca="1">L185*(1+Returns!L186)+AH186</f>
        <v>21055325.88053586</v>
      </c>
      <c r="M186" s="14">
        <f ca="1">M185*(1+Returns!M186)+AI186</f>
        <v>21056979.377631698</v>
      </c>
      <c r="N186" s="14">
        <f ca="1">N185*(1+Returns!N186)+AJ186-R186-T186</f>
        <v>38873312.629112341</v>
      </c>
      <c r="O186" s="17">
        <f ca="1">(Assumptions!$B$16 / 252)*F185</f>
        <v>3339.6012094239481</v>
      </c>
      <c r="P186" s="17">
        <f t="shared" ca="1" si="33"/>
        <v>39993.494300787759</v>
      </c>
      <c r="Q186" s="16">
        <f t="shared" si="34"/>
        <v>0</v>
      </c>
      <c r="R186" s="17">
        <f t="shared" si="35"/>
        <v>0</v>
      </c>
      <c r="S186" s="19">
        <f t="shared" si="36"/>
        <v>0</v>
      </c>
      <c r="T186" s="20">
        <f ca="1">IF(AND(S186=1,F185&gt;D185),[1]Assumptions!$B$19*(F185-D185),0)</f>
        <v>0</v>
      </c>
      <c r="U186" s="21">
        <f ca="1">OFFSET(Assumptions!$B$6,U$1-1,0)*$E186</f>
        <v>8420778.1446355395</v>
      </c>
      <c r="V186" s="21">
        <f ca="1">OFFSET(Assumptions!$B$6,V$1-1,0)*$E186</f>
        <v>10525972.680794425</v>
      </c>
      <c r="W186" s="21">
        <f ca="1">OFFSET(Assumptions!$B$6,W$1-1,0)*$E186</f>
        <v>5262986.3403972127</v>
      </c>
      <c r="X186" s="21">
        <f ca="1">OFFSET(Assumptions!$B$6,X$1-1,0)*$E186</f>
        <v>0</v>
      </c>
      <c r="Y186" s="21">
        <f ca="1">OFFSET(Assumptions!$B$6,Y$1-1,0)*$E186</f>
        <v>0</v>
      </c>
      <c r="Z186" s="21">
        <f ca="1">OFFSET(Assumptions!$B$6,Z$1-1,0)*$E186</f>
        <v>21051945.361588851</v>
      </c>
      <c r="AA186" s="21">
        <f ca="1">OFFSET(Assumptions!$B$6,AA$1-1,0)*$E186</f>
        <v>21051945.361588851</v>
      </c>
      <c r="AB186" s="21">
        <f ca="1">OFFSET(Assumptions!$B$6,AB$1-1,0)*$E186</f>
        <v>38946098.918939367</v>
      </c>
      <c r="AC186" s="24">
        <f t="shared" si="39"/>
        <v>0</v>
      </c>
      <c r="AD186" s="24">
        <f t="shared" si="42"/>
        <v>0</v>
      </c>
      <c r="AE186" s="24">
        <f t="shared" si="42"/>
        <v>0</v>
      </c>
      <c r="AF186" s="24">
        <f t="shared" si="42"/>
        <v>0</v>
      </c>
      <c r="AG186" s="24">
        <f t="shared" si="41"/>
        <v>0</v>
      </c>
      <c r="AH186" s="24">
        <f t="shared" si="41"/>
        <v>0</v>
      </c>
      <c r="AI186" s="24">
        <f t="shared" si="41"/>
        <v>0</v>
      </c>
      <c r="AJ186" s="24">
        <f t="shared" si="37"/>
        <v>0</v>
      </c>
      <c r="AK186" s="26">
        <f t="shared" ca="1" si="38"/>
        <v>2.1193687976084341E-4</v>
      </c>
      <c r="AL186" s="34">
        <f t="shared" ca="1" si="40"/>
        <v>5.2197333136432045E-2</v>
      </c>
    </row>
    <row r="187" spans="1:38" x14ac:dyDescent="0.25">
      <c r="A187" s="4">
        <f t="shared" si="29"/>
        <v>11</v>
      </c>
      <c r="B187" s="4">
        <f t="shared" si="30"/>
        <v>2012</v>
      </c>
      <c r="C187" s="9">
        <v>41234</v>
      </c>
      <c r="D187" s="12">
        <f ca="1">(1+Returns!E187)*D186</f>
        <v>105899359.48434372</v>
      </c>
      <c r="E187" s="12">
        <f t="shared" ca="1" si="31"/>
        <v>105320779.75700909</v>
      </c>
      <c r="F187" s="12">
        <f t="shared" ca="1" si="32"/>
        <v>105277445.95371422</v>
      </c>
      <c r="G187" s="14">
        <f ca="1">G186*(1+Returns!G187)+AC187</f>
        <v>8515679.3546568137</v>
      </c>
      <c r="H187" s="14">
        <f ca="1">H186*(1+Returns!H187)+AD187</f>
        <v>10530795.868648974</v>
      </c>
      <c r="I187" s="14">
        <f ca="1">I186*(1+Returns!I187)+AE187</f>
        <v>5266292.1363517316</v>
      </c>
      <c r="J187" s="14">
        <f ca="1">J186*(1+Returns!J187)+AF187</f>
        <v>0</v>
      </c>
      <c r="K187" s="14">
        <f ca="1">K186*(1+Returns!K187)+AG187</f>
        <v>0</v>
      </c>
      <c r="L187" s="14">
        <f ca="1">L186*(1+Returns!L187)+AH187</f>
        <v>21061233.450904556</v>
      </c>
      <c r="M187" s="14">
        <f ca="1">M186*(1+Returns!M187)+AI187</f>
        <v>21063023.780408826</v>
      </c>
      <c r="N187" s="14">
        <f ca="1">N186*(1+Returns!N187)+AJ187-R187-T187</f>
        <v>38883755.166038193</v>
      </c>
      <c r="O187" s="17">
        <f ca="1">(Assumptions!$B$16 / 252)*F186</f>
        <v>3340.3089940839191</v>
      </c>
      <c r="P187" s="17">
        <f t="shared" ca="1" si="33"/>
        <v>43333.803294871679</v>
      </c>
      <c r="Q187" s="16">
        <f t="shared" si="34"/>
        <v>0</v>
      </c>
      <c r="R187" s="17">
        <f t="shared" si="35"/>
        <v>0</v>
      </c>
      <c r="S187" s="19">
        <f t="shared" si="36"/>
        <v>0</v>
      </c>
      <c r="T187" s="20">
        <f ca="1">IF(AND(S187=1,F186&gt;D186),[1]Assumptions!$B$19*(F186-D186),0)</f>
        <v>0</v>
      </c>
      <c r="U187" s="21">
        <f ca="1">OFFSET(Assumptions!$B$6,U$1-1,0)*$E187</f>
        <v>8425662.3805607278</v>
      </c>
      <c r="V187" s="21">
        <f ca="1">OFFSET(Assumptions!$B$6,V$1-1,0)*$E187</f>
        <v>10532077.975700909</v>
      </c>
      <c r="W187" s="21">
        <f ca="1">OFFSET(Assumptions!$B$6,W$1-1,0)*$E187</f>
        <v>5266038.9878504546</v>
      </c>
      <c r="X187" s="21">
        <f ca="1">OFFSET(Assumptions!$B$6,X$1-1,0)*$E187</f>
        <v>0</v>
      </c>
      <c r="Y187" s="21">
        <f ca="1">OFFSET(Assumptions!$B$6,Y$1-1,0)*$E187</f>
        <v>0</v>
      </c>
      <c r="Z187" s="21">
        <f ca="1">OFFSET(Assumptions!$B$6,Z$1-1,0)*$E187</f>
        <v>21064155.951401819</v>
      </c>
      <c r="AA187" s="21">
        <f ca="1">OFFSET(Assumptions!$B$6,AA$1-1,0)*$E187</f>
        <v>21064155.951401819</v>
      </c>
      <c r="AB187" s="21">
        <f ca="1">OFFSET(Assumptions!$B$6,AB$1-1,0)*$E187</f>
        <v>38968688.510093361</v>
      </c>
      <c r="AC187" s="24">
        <f t="shared" si="39"/>
        <v>0</v>
      </c>
      <c r="AD187" s="24">
        <f t="shared" si="42"/>
        <v>0</v>
      </c>
      <c r="AE187" s="24">
        <f t="shared" si="42"/>
        <v>0</v>
      </c>
      <c r="AF187" s="24">
        <f t="shared" si="42"/>
        <v>0</v>
      </c>
      <c r="AG187" s="24">
        <f t="shared" si="41"/>
        <v>0</v>
      </c>
      <c r="AH187" s="24">
        <f t="shared" si="41"/>
        <v>0</v>
      </c>
      <c r="AI187" s="24">
        <f t="shared" si="41"/>
        <v>0</v>
      </c>
      <c r="AJ187" s="24">
        <f t="shared" si="37"/>
        <v>0</v>
      </c>
      <c r="AK187" s="26">
        <f t="shared" ca="1" si="38"/>
        <v>5.4849635380405104E-4</v>
      </c>
      <c r="AL187" s="34">
        <f t="shared" ca="1" si="40"/>
        <v>5.2774459537139773E-2</v>
      </c>
    </row>
    <row r="188" spans="1:38" x14ac:dyDescent="0.25">
      <c r="A188" s="4">
        <f t="shared" si="29"/>
        <v>11</v>
      </c>
      <c r="B188" s="4">
        <f t="shared" si="30"/>
        <v>2012</v>
      </c>
      <c r="C188" s="9">
        <v>41235</v>
      </c>
      <c r="D188" s="12">
        <f ca="1">(1+Returns!E188)*D187</f>
        <v>105927756.39758945</v>
      </c>
      <c r="E188" s="12">
        <f t="shared" ca="1" si="31"/>
        <v>105484321.43269521</v>
      </c>
      <c r="F188" s="12">
        <f t="shared" ca="1" si="32"/>
        <v>105437645.48825896</v>
      </c>
      <c r="G188" s="14">
        <f ca="1">G187*(1+Returns!G188)+AC188</f>
        <v>8652373.4707919266</v>
      </c>
      <c r="H188" s="14">
        <f ca="1">H187*(1+Returns!H188)+AD188</f>
        <v>10533756.025698118</v>
      </c>
      <c r="I188" s="14">
        <f ca="1">I187*(1+Returns!I188)+AE188</f>
        <v>5267840.4191412246</v>
      </c>
      <c r="J188" s="14">
        <f ca="1">J187*(1+Returns!J188)+AF188</f>
        <v>0</v>
      </c>
      <c r="K188" s="14">
        <f ca="1">K187*(1+Returns!K188)+AG188</f>
        <v>0</v>
      </c>
      <c r="L188" s="14">
        <f ca="1">L187*(1+Returns!L188)+AH188</f>
        <v>21067126.439746257</v>
      </c>
      <c r="M188" s="14">
        <f ca="1">M187*(1+Returns!M188)+AI188</f>
        <v>21069053.316253245</v>
      </c>
      <c r="N188" s="14">
        <f ca="1">N187*(1+Returns!N188)+AJ188-R188-T188</f>
        <v>38894171.761064447</v>
      </c>
      <c r="O188" s="17">
        <f ca="1">(Assumptions!$B$16 / 252)*F187</f>
        <v>3342.1411413877531</v>
      </c>
      <c r="P188" s="17">
        <f t="shared" ca="1" si="33"/>
        <v>46675.944436259429</v>
      </c>
      <c r="Q188" s="16">
        <f t="shared" si="34"/>
        <v>0</v>
      </c>
      <c r="R188" s="17">
        <f t="shared" si="35"/>
        <v>0</v>
      </c>
      <c r="S188" s="19">
        <f t="shared" si="36"/>
        <v>0</v>
      </c>
      <c r="T188" s="20">
        <f ca="1">IF(AND(S188=1,F187&gt;D187),[1]Assumptions!$B$19*(F187-D187),0)</f>
        <v>0</v>
      </c>
      <c r="U188" s="21">
        <f ca="1">OFFSET(Assumptions!$B$6,U$1-1,0)*$E188</f>
        <v>8438745.7146156169</v>
      </c>
      <c r="V188" s="21">
        <f ca="1">OFFSET(Assumptions!$B$6,V$1-1,0)*$E188</f>
        <v>10548432.143269522</v>
      </c>
      <c r="W188" s="21">
        <f ca="1">OFFSET(Assumptions!$B$6,W$1-1,0)*$E188</f>
        <v>5274216.0716347611</v>
      </c>
      <c r="X188" s="21">
        <f ca="1">OFFSET(Assumptions!$B$6,X$1-1,0)*$E188</f>
        <v>0</v>
      </c>
      <c r="Y188" s="21">
        <f ca="1">OFFSET(Assumptions!$B$6,Y$1-1,0)*$E188</f>
        <v>0</v>
      </c>
      <c r="Z188" s="21">
        <f ca="1">OFFSET(Assumptions!$B$6,Z$1-1,0)*$E188</f>
        <v>21096864.286539044</v>
      </c>
      <c r="AA188" s="21">
        <f ca="1">OFFSET(Assumptions!$B$6,AA$1-1,0)*$E188</f>
        <v>21096864.286539044</v>
      </c>
      <c r="AB188" s="21">
        <f ca="1">OFFSET(Assumptions!$B$6,AB$1-1,0)*$E188</f>
        <v>39029198.93009723</v>
      </c>
      <c r="AC188" s="24">
        <f t="shared" si="39"/>
        <v>0</v>
      </c>
      <c r="AD188" s="24">
        <f t="shared" si="42"/>
        <v>0</v>
      </c>
      <c r="AE188" s="24">
        <f t="shared" si="42"/>
        <v>0</v>
      </c>
      <c r="AF188" s="24">
        <f t="shared" si="42"/>
        <v>0</v>
      </c>
      <c r="AG188" s="24">
        <f t="shared" si="41"/>
        <v>0</v>
      </c>
      <c r="AH188" s="24">
        <f t="shared" si="41"/>
        <v>0</v>
      </c>
      <c r="AI188" s="24">
        <f t="shared" si="41"/>
        <v>0</v>
      </c>
      <c r="AJ188" s="24">
        <f t="shared" si="37"/>
        <v>0</v>
      </c>
      <c r="AK188" s="26">
        <f t="shared" ca="1" si="38"/>
        <v>1.5216890293403562E-3</v>
      </c>
      <c r="AL188" s="34">
        <f t="shared" ca="1" si="40"/>
        <v>5.4376454882587133E-2</v>
      </c>
    </row>
    <row r="189" spans="1:38" x14ac:dyDescent="0.25">
      <c r="A189" s="4">
        <f t="shared" si="29"/>
        <v>11</v>
      </c>
      <c r="B189" s="4">
        <f t="shared" si="30"/>
        <v>2012</v>
      </c>
      <c r="C189" s="9">
        <v>41236</v>
      </c>
      <c r="D189" s="12">
        <f ca="1">(1+Returns!E189)*D188</f>
        <v>105956553.91744369</v>
      </c>
      <c r="E189" s="12">
        <f t="shared" ca="1" si="31"/>
        <v>105493062.0714971</v>
      </c>
      <c r="F189" s="12">
        <f t="shared" ca="1" si="32"/>
        <v>105443038.90021995</v>
      </c>
      <c r="G189" s="14">
        <f ca="1">G188*(1+Returns!G189)+AC189</f>
        <v>8633887.9842267875</v>
      </c>
      <c r="H189" s="14">
        <f ca="1">H188*(1+Returns!H189)+AD189</f>
        <v>10536757.915115185</v>
      </c>
      <c r="I189" s="14">
        <f ca="1">I188*(1+Returns!I189)+AE189</f>
        <v>5269410.5152684217</v>
      </c>
      <c r="J189" s="14">
        <f ca="1">J188*(1+Returns!J189)+AF189</f>
        <v>0</v>
      </c>
      <c r="K189" s="14">
        <f ca="1">K188*(1+Returns!K189)+AG189</f>
        <v>0</v>
      </c>
      <c r="L189" s="14">
        <f ca="1">L188*(1+Returns!L189)+AH189</f>
        <v>21073102.51359506</v>
      </c>
      <c r="M189" s="14">
        <f ca="1">M188*(1+Returns!M189)+AI189</f>
        <v>21075167.834168646</v>
      </c>
      <c r="N189" s="14">
        <f ca="1">N188*(1+Returns!N189)+AJ189-R189-T189</f>
        <v>38904735.309122995</v>
      </c>
      <c r="O189" s="17">
        <f ca="1">(Assumptions!$B$16 / 252)*F188</f>
        <v>3347.2268408971095</v>
      </c>
      <c r="P189" s="17">
        <f t="shared" ca="1" si="33"/>
        <v>50023.171277156536</v>
      </c>
      <c r="Q189" s="16">
        <f t="shared" si="34"/>
        <v>0</v>
      </c>
      <c r="R189" s="17">
        <f t="shared" si="35"/>
        <v>0</v>
      </c>
      <c r="S189" s="19">
        <f t="shared" si="36"/>
        <v>0</v>
      </c>
      <c r="T189" s="20">
        <f ca="1">IF(AND(S189=1,F188&gt;D188),[1]Assumptions!$B$19*(F188-D188),0)</f>
        <v>0</v>
      </c>
      <c r="U189" s="21">
        <f ca="1">OFFSET(Assumptions!$B$6,U$1-1,0)*$E189</f>
        <v>8439444.9657197688</v>
      </c>
      <c r="V189" s="21">
        <f ca="1">OFFSET(Assumptions!$B$6,V$1-1,0)*$E189</f>
        <v>10549306.207149711</v>
      </c>
      <c r="W189" s="21">
        <f ca="1">OFFSET(Assumptions!$B$6,W$1-1,0)*$E189</f>
        <v>5274653.1035748553</v>
      </c>
      <c r="X189" s="21">
        <f ca="1">OFFSET(Assumptions!$B$6,X$1-1,0)*$E189</f>
        <v>0</v>
      </c>
      <c r="Y189" s="21">
        <f ca="1">OFFSET(Assumptions!$B$6,Y$1-1,0)*$E189</f>
        <v>0</v>
      </c>
      <c r="Z189" s="21">
        <f ca="1">OFFSET(Assumptions!$B$6,Z$1-1,0)*$E189</f>
        <v>21098612.414299421</v>
      </c>
      <c r="AA189" s="21">
        <f ca="1">OFFSET(Assumptions!$B$6,AA$1-1,0)*$E189</f>
        <v>21098612.414299421</v>
      </c>
      <c r="AB189" s="21">
        <f ca="1">OFFSET(Assumptions!$B$6,AB$1-1,0)*$E189</f>
        <v>39032432.966453925</v>
      </c>
      <c r="AC189" s="24">
        <f t="shared" si="39"/>
        <v>0</v>
      </c>
      <c r="AD189" s="24">
        <f t="shared" si="42"/>
        <v>0</v>
      </c>
      <c r="AE189" s="24">
        <f t="shared" si="42"/>
        <v>0</v>
      </c>
      <c r="AF189" s="24">
        <f t="shared" si="42"/>
        <v>0</v>
      </c>
      <c r="AG189" s="24">
        <f t="shared" si="41"/>
        <v>0</v>
      </c>
      <c r="AH189" s="24">
        <f t="shared" si="41"/>
        <v>0</v>
      </c>
      <c r="AI189" s="24">
        <f t="shared" si="41"/>
        <v>0</v>
      </c>
      <c r="AJ189" s="24">
        <f t="shared" si="37"/>
        <v>0</v>
      </c>
      <c r="AK189" s="26">
        <f t="shared" ca="1" si="38"/>
        <v>5.1152621400207821E-5</v>
      </c>
      <c r="AL189" s="34">
        <f t="shared" ca="1" si="40"/>
        <v>5.4430389002197099E-2</v>
      </c>
    </row>
    <row r="190" spans="1:38" x14ac:dyDescent="0.25">
      <c r="A190" s="4">
        <f t="shared" si="29"/>
        <v>11</v>
      </c>
      <c r="B190" s="4">
        <f t="shared" si="30"/>
        <v>2012</v>
      </c>
      <c r="C190" s="9">
        <v>41239</v>
      </c>
      <c r="D190" s="12">
        <f ca="1">(1+Returns!E190)*D189</f>
        <v>105985476.87796652</v>
      </c>
      <c r="E190" s="12">
        <f t="shared" ca="1" si="31"/>
        <v>105375998.32094523</v>
      </c>
      <c r="F190" s="12">
        <f t="shared" ca="1" si="32"/>
        <v>105322627.75160775</v>
      </c>
      <c r="G190" s="14">
        <f ca="1">G189*(1+Returns!G190)+AC190</f>
        <v>8489479.3832797688</v>
      </c>
      <c r="H190" s="14">
        <f ca="1">H189*(1+Returns!H190)+AD190</f>
        <v>10539772.900159137</v>
      </c>
      <c r="I190" s="14">
        <f ca="1">I189*(1+Returns!I190)+AE190</f>
        <v>5270987.4710862245</v>
      </c>
      <c r="J190" s="14">
        <f ca="1">J189*(1+Returns!J190)+AF190</f>
        <v>0</v>
      </c>
      <c r="K190" s="14">
        <f ca="1">K189*(1+Returns!K190)+AG190</f>
        <v>0</v>
      </c>
      <c r="L190" s="14">
        <f ca="1">L189*(1+Returns!L190)+AH190</f>
        <v>21079104.653948572</v>
      </c>
      <c r="M190" s="14">
        <f ca="1">M189*(1+Returns!M190)+AI190</f>
        <v>21081309.042337351</v>
      </c>
      <c r="N190" s="14">
        <f ca="1">N189*(1+Returns!N190)+AJ190-R190-T190</f>
        <v>38915344.87013419</v>
      </c>
      <c r="O190" s="17">
        <f ca="1">(Assumptions!$B$16 / 252)*F189</f>
        <v>3347.3980603244427</v>
      </c>
      <c r="P190" s="17">
        <f t="shared" ca="1" si="33"/>
        <v>53370.569337480978</v>
      </c>
      <c r="Q190" s="16">
        <f t="shared" si="34"/>
        <v>0</v>
      </c>
      <c r="R190" s="17">
        <f t="shared" si="35"/>
        <v>0</v>
      </c>
      <c r="S190" s="19">
        <f t="shared" si="36"/>
        <v>0</v>
      </c>
      <c r="T190" s="20">
        <f ca="1">IF(AND(S190=1,F189&gt;D189),[1]Assumptions!$B$19*(F189-D189),0)</f>
        <v>0</v>
      </c>
      <c r="U190" s="21">
        <f ca="1">OFFSET(Assumptions!$B$6,U$1-1,0)*$E190</f>
        <v>8430079.8656756189</v>
      </c>
      <c r="V190" s="21">
        <f ca="1">OFFSET(Assumptions!$B$6,V$1-1,0)*$E190</f>
        <v>10537599.832094524</v>
      </c>
      <c r="W190" s="21">
        <f ca="1">OFFSET(Assumptions!$B$6,W$1-1,0)*$E190</f>
        <v>5268799.916047262</v>
      </c>
      <c r="X190" s="21">
        <f ca="1">OFFSET(Assumptions!$B$6,X$1-1,0)*$E190</f>
        <v>0</v>
      </c>
      <c r="Y190" s="21">
        <f ca="1">OFFSET(Assumptions!$B$6,Y$1-1,0)*$E190</f>
        <v>0</v>
      </c>
      <c r="Z190" s="21">
        <f ca="1">OFFSET(Assumptions!$B$6,Z$1-1,0)*$E190</f>
        <v>21075199.664189048</v>
      </c>
      <c r="AA190" s="21">
        <f ca="1">OFFSET(Assumptions!$B$6,AA$1-1,0)*$E190</f>
        <v>21075199.664189048</v>
      </c>
      <c r="AB190" s="21">
        <f ca="1">OFFSET(Assumptions!$B$6,AB$1-1,0)*$E190</f>
        <v>38989119.378749736</v>
      </c>
      <c r="AC190" s="24">
        <f t="shared" si="39"/>
        <v>0</v>
      </c>
      <c r="AD190" s="24">
        <f t="shared" si="42"/>
        <v>0</v>
      </c>
      <c r="AE190" s="24">
        <f t="shared" si="42"/>
        <v>0</v>
      </c>
      <c r="AF190" s="24">
        <f t="shared" si="42"/>
        <v>0</v>
      </c>
      <c r="AG190" s="24">
        <f t="shared" si="41"/>
        <v>0</v>
      </c>
      <c r="AH190" s="24">
        <f t="shared" si="41"/>
        <v>0</v>
      </c>
      <c r="AI190" s="24">
        <f t="shared" si="41"/>
        <v>0</v>
      </c>
      <c r="AJ190" s="24">
        <f t="shared" si="37"/>
        <v>0</v>
      </c>
      <c r="AK190" s="26">
        <f t="shared" ca="1" si="38"/>
        <v>-1.1419544606082743E-3</v>
      </c>
      <c r="AL190" s="34">
        <f t="shared" ca="1" si="40"/>
        <v>5.3226277516075227E-2</v>
      </c>
    </row>
    <row r="191" spans="1:38" x14ac:dyDescent="0.25">
      <c r="A191" s="4">
        <f t="shared" si="29"/>
        <v>11</v>
      </c>
      <c r="B191" s="4">
        <f t="shared" si="30"/>
        <v>2012</v>
      </c>
      <c r="C191" s="9">
        <v>41240</v>
      </c>
      <c r="D191" s="12">
        <f ca="1">(1+Returns!E191)*D190</f>
        <v>106014446.94821633</v>
      </c>
      <c r="E191" s="12">
        <f t="shared" ca="1" si="31"/>
        <v>105366151.42661247</v>
      </c>
      <c r="F191" s="12">
        <f t="shared" ca="1" si="32"/>
        <v>105309437.28179081</v>
      </c>
      <c r="G191" s="14">
        <f ca="1">G190*(1+Returns!G191)+AC191</f>
        <v>8452242.8803777229</v>
      </c>
      <c r="H191" s="14">
        <f ca="1">H190*(1+Returns!H191)+AD191</f>
        <v>10542792.82909371</v>
      </c>
      <c r="I191" s="14">
        <f ca="1">I190*(1+Returns!I191)+AE191</f>
        <v>5272567.0300071817</v>
      </c>
      <c r="J191" s="14">
        <f ca="1">J190*(1+Returns!J191)+AF191</f>
        <v>0</v>
      </c>
      <c r="K191" s="14">
        <f ca="1">K190*(1+Returns!K191)+AG191</f>
        <v>0</v>
      </c>
      <c r="L191" s="14">
        <f ca="1">L190*(1+Returns!L191)+AH191</f>
        <v>21085116.629871484</v>
      </c>
      <c r="M191" s="14">
        <f ca="1">M190*(1+Returns!M191)+AI191</f>
        <v>21087460.347592425</v>
      </c>
      <c r="N191" s="14">
        <f ca="1">N190*(1+Returns!N191)+AJ191-R191-T191</f>
        <v>38925971.709669933</v>
      </c>
      <c r="O191" s="17">
        <f ca="1">(Assumptions!$B$16 / 252)*F190</f>
        <v>3343.5754841780235</v>
      </c>
      <c r="P191" s="17">
        <f t="shared" ca="1" si="33"/>
        <v>56714.144821659</v>
      </c>
      <c r="Q191" s="16">
        <f t="shared" si="34"/>
        <v>0</v>
      </c>
      <c r="R191" s="17">
        <f t="shared" si="35"/>
        <v>0</v>
      </c>
      <c r="S191" s="19">
        <f t="shared" si="36"/>
        <v>0</v>
      </c>
      <c r="T191" s="20">
        <f ca="1">IF(AND(S191=1,F190&gt;D190),[1]Assumptions!$B$19*(F190-D190),0)</f>
        <v>0</v>
      </c>
      <c r="U191" s="21">
        <f ca="1">OFFSET(Assumptions!$B$6,U$1-1,0)*$E191</f>
        <v>8429292.1141289975</v>
      </c>
      <c r="V191" s="21">
        <f ca="1">OFFSET(Assumptions!$B$6,V$1-1,0)*$E191</f>
        <v>10536615.142661247</v>
      </c>
      <c r="W191" s="21">
        <f ca="1">OFFSET(Assumptions!$B$6,W$1-1,0)*$E191</f>
        <v>5268307.5713306237</v>
      </c>
      <c r="X191" s="21">
        <f ca="1">OFFSET(Assumptions!$B$6,X$1-1,0)*$E191</f>
        <v>0</v>
      </c>
      <c r="Y191" s="21">
        <f ca="1">OFFSET(Assumptions!$B$6,Y$1-1,0)*$E191</f>
        <v>0</v>
      </c>
      <c r="Z191" s="21">
        <f ca="1">OFFSET(Assumptions!$B$6,Z$1-1,0)*$E191</f>
        <v>21073230.285322495</v>
      </c>
      <c r="AA191" s="21">
        <f ca="1">OFFSET(Assumptions!$B$6,AA$1-1,0)*$E191</f>
        <v>21073230.285322495</v>
      </c>
      <c r="AB191" s="21">
        <f ca="1">OFFSET(Assumptions!$B$6,AB$1-1,0)*$E191</f>
        <v>38985476.027846612</v>
      </c>
      <c r="AC191" s="24">
        <f t="shared" si="39"/>
        <v>0</v>
      </c>
      <c r="AD191" s="24">
        <f t="shared" si="42"/>
        <v>0</v>
      </c>
      <c r="AE191" s="24">
        <f t="shared" si="42"/>
        <v>0</v>
      </c>
      <c r="AF191" s="24">
        <f t="shared" si="42"/>
        <v>0</v>
      </c>
      <c r="AG191" s="24">
        <f t="shared" si="41"/>
        <v>0</v>
      </c>
      <c r="AH191" s="24">
        <f t="shared" si="41"/>
        <v>0</v>
      </c>
      <c r="AI191" s="24">
        <f t="shared" si="41"/>
        <v>0</v>
      </c>
      <c r="AJ191" s="24">
        <f t="shared" si="37"/>
        <v>0</v>
      </c>
      <c r="AK191" s="26">
        <f t="shared" ca="1" si="38"/>
        <v>-1.2523870794456382E-4</v>
      </c>
      <c r="AL191" s="34">
        <f t="shared" ca="1" si="40"/>
        <v>5.3094372817905855E-2</v>
      </c>
    </row>
    <row r="192" spans="1:38" x14ac:dyDescent="0.25">
      <c r="A192" s="4">
        <f t="shared" si="29"/>
        <v>11</v>
      </c>
      <c r="B192" s="4">
        <f t="shared" si="30"/>
        <v>2012</v>
      </c>
      <c r="C192" s="9">
        <v>41241</v>
      </c>
      <c r="D192" s="12">
        <f ca="1">(1+Returns!E192)*D191</f>
        <v>106043385.71179979</v>
      </c>
      <c r="E192" s="12">
        <f t="shared" ca="1" si="31"/>
        <v>105361414.21787551</v>
      </c>
      <c r="F192" s="12">
        <f t="shared" ca="1" si="32"/>
        <v>105301356.91631475</v>
      </c>
      <c r="G192" s="14">
        <f ca="1">G191*(1+Returns!G192)+AC192</f>
        <v>8420145.3545821272</v>
      </c>
      <c r="H192" s="14">
        <f ca="1">H191*(1+Returns!H192)+AD192</f>
        <v>10545809.540966308</v>
      </c>
      <c r="I192" s="14">
        <f ca="1">I191*(1+Returns!I192)+AE192</f>
        <v>5274144.9304627702</v>
      </c>
      <c r="J192" s="14">
        <f ca="1">J191*(1+Returns!J192)+AF192</f>
        <v>0</v>
      </c>
      <c r="K192" s="14">
        <f ca="1">K191*(1+Returns!K192)+AG192</f>
        <v>0</v>
      </c>
      <c r="L192" s="14">
        <f ca="1">L191*(1+Returns!L192)+AH192</f>
        <v>21091122.192142203</v>
      </c>
      <c r="M192" s="14">
        <f ca="1">M191*(1+Returns!M192)+AI192</f>
        <v>21093605.1377437</v>
      </c>
      <c r="N192" s="14">
        <f ca="1">N191*(1+Returns!N192)+AJ192-R192-T192</f>
        <v>38936587.0619784</v>
      </c>
      <c r="O192" s="17">
        <f ca="1">(Assumptions!$B$16 / 252)*F191</f>
        <v>3343.15673910447</v>
      </c>
      <c r="P192" s="17">
        <f t="shared" ca="1" si="33"/>
        <v>60057.301560763473</v>
      </c>
      <c r="Q192" s="16">
        <f t="shared" si="34"/>
        <v>0</v>
      </c>
      <c r="R192" s="17">
        <f t="shared" si="35"/>
        <v>0</v>
      </c>
      <c r="S192" s="19">
        <f t="shared" si="36"/>
        <v>0</v>
      </c>
      <c r="T192" s="20">
        <f ca="1">IF(AND(S192=1,F191&gt;D191),[1]Assumptions!$B$19*(F191-D191),0)</f>
        <v>0</v>
      </c>
      <c r="U192" s="21">
        <f ca="1">OFFSET(Assumptions!$B$6,U$1-1,0)*$E192</f>
        <v>8428913.1374300402</v>
      </c>
      <c r="V192" s="21">
        <f ca="1">OFFSET(Assumptions!$B$6,V$1-1,0)*$E192</f>
        <v>10536141.421787553</v>
      </c>
      <c r="W192" s="21">
        <f ca="1">OFFSET(Assumptions!$B$6,W$1-1,0)*$E192</f>
        <v>5268070.7108937763</v>
      </c>
      <c r="X192" s="21">
        <f ca="1">OFFSET(Assumptions!$B$6,X$1-1,0)*$E192</f>
        <v>0</v>
      </c>
      <c r="Y192" s="21">
        <f ca="1">OFFSET(Assumptions!$B$6,Y$1-1,0)*$E192</f>
        <v>0</v>
      </c>
      <c r="Z192" s="21">
        <f ca="1">OFFSET(Assumptions!$B$6,Z$1-1,0)*$E192</f>
        <v>21072282.843575105</v>
      </c>
      <c r="AA192" s="21">
        <f ca="1">OFFSET(Assumptions!$B$6,AA$1-1,0)*$E192</f>
        <v>21072282.843575105</v>
      </c>
      <c r="AB192" s="21">
        <f ca="1">OFFSET(Assumptions!$B$6,AB$1-1,0)*$E192</f>
        <v>38983723.260613941</v>
      </c>
      <c r="AC192" s="24">
        <f t="shared" si="39"/>
        <v>0</v>
      </c>
      <c r="AD192" s="24">
        <f t="shared" si="42"/>
        <v>0</v>
      </c>
      <c r="AE192" s="24">
        <f t="shared" si="42"/>
        <v>0</v>
      </c>
      <c r="AF192" s="24">
        <f t="shared" si="42"/>
        <v>0</v>
      </c>
      <c r="AG192" s="24">
        <f t="shared" si="41"/>
        <v>0</v>
      </c>
      <c r="AH192" s="24">
        <f t="shared" si="41"/>
        <v>0</v>
      </c>
      <c r="AI192" s="24">
        <f t="shared" si="41"/>
        <v>0</v>
      </c>
      <c r="AJ192" s="24">
        <f t="shared" si="37"/>
        <v>0</v>
      </c>
      <c r="AK192" s="26">
        <f t="shared" ca="1" si="38"/>
        <v>-7.6729737472969184E-5</v>
      </c>
      <c r="AL192" s="34">
        <f t="shared" ca="1" si="40"/>
        <v>5.3013569163145258E-2</v>
      </c>
    </row>
    <row r="193" spans="1:38" x14ac:dyDescent="0.25">
      <c r="A193" s="4">
        <f t="shared" si="29"/>
        <v>11</v>
      </c>
      <c r="B193" s="4">
        <f t="shared" si="30"/>
        <v>2012</v>
      </c>
      <c r="C193" s="9">
        <v>41242</v>
      </c>
      <c r="D193" s="12">
        <f ca="1">(1+Returns!E193)*D192</f>
        <v>106072293.13874482</v>
      </c>
      <c r="E193" s="12">
        <f t="shared" ca="1" si="31"/>
        <v>105472806.32212783</v>
      </c>
      <c r="F193" s="12">
        <f t="shared" ca="1" si="32"/>
        <v>105409406.1203475</v>
      </c>
      <c r="G193" s="14">
        <f ca="1">G192*(1+Returns!G193)+AC193</f>
        <v>8504206.4626224656</v>
      </c>
      <c r="H193" s="14">
        <f ca="1">H192*(1+Returns!H193)+AD193</f>
        <v>10548823.032501265</v>
      </c>
      <c r="I193" s="14">
        <f ca="1">I192*(1+Returns!I193)+AE193</f>
        <v>5275721.1706616776</v>
      </c>
      <c r="J193" s="14">
        <f ca="1">J192*(1+Returns!J193)+AF193</f>
        <v>0</v>
      </c>
      <c r="K193" s="14">
        <f ca="1">K192*(1+Returns!K193)+AG193</f>
        <v>0</v>
      </c>
      <c r="L193" s="14">
        <f ca="1">L192*(1+Returns!L193)+AH193</f>
        <v>21097121.334269568</v>
      </c>
      <c r="M193" s="14">
        <f ca="1">M192*(1+Returns!M193)+AI193</f>
        <v>21099743.405996948</v>
      </c>
      <c r="N193" s="14">
        <f ca="1">N192*(1+Returns!N193)+AJ193-R193-T193</f>
        <v>38947190.916075915</v>
      </c>
      <c r="O193" s="17">
        <f ca="1">(Assumptions!$B$16 / 252)*F192</f>
        <v>3342.9002195655476</v>
      </c>
      <c r="P193" s="17">
        <f t="shared" ca="1" si="33"/>
        <v>63400.201780329022</v>
      </c>
      <c r="Q193" s="16">
        <f t="shared" si="34"/>
        <v>0</v>
      </c>
      <c r="R193" s="17">
        <f t="shared" si="35"/>
        <v>0</v>
      </c>
      <c r="S193" s="19">
        <f t="shared" si="36"/>
        <v>0</v>
      </c>
      <c r="T193" s="20">
        <f ca="1">IF(AND(S193=1,F192&gt;D192),[1]Assumptions!$B$19*(F192-D192),0)</f>
        <v>0</v>
      </c>
      <c r="U193" s="21">
        <f ca="1">OFFSET(Assumptions!$B$6,U$1-1,0)*$E193</f>
        <v>8437824.5057702269</v>
      </c>
      <c r="V193" s="21">
        <f ca="1">OFFSET(Assumptions!$B$6,V$1-1,0)*$E193</f>
        <v>10547280.632212784</v>
      </c>
      <c r="W193" s="21">
        <f ca="1">OFFSET(Assumptions!$B$6,W$1-1,0)*$E193</f>
        <v>5273640.3161063921</v>
      </c>
      <c r="X193" s="21">
        <f ca="1">OFFSET(Assumptions!$B$6,X$1-1,0)*$E193</f>
        <v>0</v>
      </c>
      <c r="Y193" s="21">
        <f ca="1">OFFSET(Assumptions!$B$6,Y$1-1,0)*$E193</f>
        <v>0</v>
      </c>
      <c r="Z193" s="21">
        <f ca="1">OFFSET(Assumptions!$B$6,Z$1-1,0)*$E193</f>
        <v>21094561.264425568</v>
      </c>
      <c r="AA193" s="21">
        <f ca="1">OFFSET(Assumptions!$B$6,AA$1-1,0)*$E193</f>
        <v>21094561.264425568</v>
      </c>
      <c r="AB193" s="21">
        <f ca="1">OFFSET(Assumptions!$B$6,AB$1-1,0)*$E193</f>
        <v>39024938.339187302</v>
      </c>
      <c r="AC193" s="24">
        <f t="shared" si="39"/>
        <v>0</v>
      </c>
      <c r="AD193" s="24">
        <f t="shared" si="42"/>
        <v>0</v>
      </c>
      <c r="AE193" s="24">
        <f t="shared" si="42"/>
        <v>0</v>
      </c>
      <c r="AF193" s="24">
        <f t="shared" si="42"/>
        <v>0</v>
      </c>
      <c r="AG193" s="24">
        <f t="shared" si="41"/>
        <v>0</v>
      </c>
      <c r="AH193" s="24">
        <f t="shared" si="41"/>
        <v>0</v>
      </c>
      <c r="AI193" s="24">
        <f t="shared" si="41"/>
        <v>0</v>
      </c>
      <c r="AJ193" s="24">
        <f t="shared" si="37"/>
        <v>0</v>
      </c>
      <c r="AK193" s="26">
        <f t="shared" ca="1" si="38"/>
        <v>1.0260950779448219E-3</v>
      </c>
      <c r="AL193" s="34">
        <f t="shared" ca="1" si="40"/>
        <v>5.4094061203472599E-2</v>
      </c>
    </row>
    <row r="194" spans="1:38" x14ac:dyDescent="0.25">
      <c r="A194" s="4">
        <f t="shared" si="29"/>
        <v>11</v>
      </c>
      <c r="B194" s="4">
        <f t="shared" si="30"/>
        <v>2012</v>
      </c>
      <c r="C194" s="9">
        <v>41243</v>
      </c>
      <c r="D194" s="12">
        <f ca="1">(1+Returns!E194)*D193</f>
        <v>106101051.45886061</v>
      </c>
      <c r="E194" s="12">
        <f t="shared" ca="1" si="31"/>
        <v>105654001.82186231</v>
      </c>
      <c r="F194" s="12">
        <f t="shared" ca="1" si="32"/>
        <v>105587255.28972895</v>
      </c>
      <c r="G194" s="14">
        <f ca="1">G193*(1+Returns!G194)+AC194</f>
        <v>8658211.5054036379</v>
      </c>
      <c r="H194" s="14">
        <f ca="1">H193*(1+Returns!H194)+AD194</f>
        <v>10551821.046149988</v>
      </c>
      <c r="I194" s="14">
        <f ca="1">I193*(1+Returns!I194)+AE194</f>
        <v>5277289.3493304886</v>
      </c>
      <c r="J194" s="14">
        <f ca="1">J193*(1+Returns!J194)+AF194</f>
        <v>0</v>
      </c>
      <c r="K194" s="14">
        <f ca="1">K193*(1+Returns!K194)+AG194</f>
        <v>0</v>
      </c>
      <c r="L194" s="14">
        <f ca="1">L193*(1+Returns!L194)+AH194</f>
        <v>21103089.650517531</v>
      </c>
      <c r="M194" s="14">
        <f ca="1">M193*(1+Returns!M194)+AI194</f>
        <v>21105850.200468898</v>
      </c>
      <c r="N194" s="14">
        <f ca="1">N193*(1+Returns!N194)+AJ194-R194-T194</f>
        <v>38957740.06999176</v>
      </c>
      <c r="O194" s="17">
        <f ca="1">(Assumptions!$B$16 / 252)*F193</f>
        <v>3346.3303530269045</v>
      </c>
      <c r="P194" s="17">
        <f t="shared" ca="1" si="33"/>
        <v>66746.532133355926</v>
      </c>
      <c r="Q194" s="16">
        <f t="shared" si="34"/>
        <v>0</v>
      </c>
      <c r="R194" s="17">
        <f t="shared" si="35"/>
        <v>0</v>
      </c>
      <c r="S194" s="19">
        <f t="shared" si="36"/>
        <v>0</v>
      </c>
      <c r="T194" s="20">
        <f ca="1">IF(AND(S194=1,F193&gt;D193),[1]Assumptions!$B$19*(F193-D193),0)</f>
        <v>0</v>
      </c>
      <c r="U194" s="21">
        <f ca="1">OFFSET(Assumptions!$B$6,U$1-1,0)*$E194</f>
        <v>8452320.1457489841</v>
      </c>
      <c r="V194" s="21">
        <f ca="1">OFFSET(Assumptions!$B$6,V$1-1,0)*$E194</f>
        <v>10565400.182186231</v>
      </c>
      <c r="W194" s="21">
        <f ca="1">OFFSET(Assumptions!$B$6,W$1-1,0)*$E194</f>
        <v>5282700.0910931155</v>
      </c>
      <c r="X194" s="21">
        <f ca="1">OFFSET(Assumptions!$B$6,X$1-1,0)*$E194</f>
        <v>0</v>
      </c>
      <c r="Y194" s="21">
        <f ca="1">OFFSET(Assumptions!$B$6,Y$1-1,0)*$E194</f>
        <v>0</v>
      </c>
      <c r="Z194" s="21">
        <f ca="1">OFFSET(Assumptions!$B$6,Z$1-1,0)*$E194</f>
        <v>21130800.364372462</v>
      </c>
      <c r="AA194" s="21">
        <f ca="1">OFFSET(Assumptions!$B$6,AA$1-1,0)*$E194</f>
        <v>21130800.364372462</v>
      </c>
      <c r="AB194" s="21">
        <f ca="1">OFFSET(Assumptions!$B$6,AB$1-1,0)*$E194</f>
        <v>39091980.674089052</v>
      </c>
      <c r="AC194" s="24">
        <f t="shared" si="39"/>
        <v>0</v>
      </c>
      <c r="AD194" s="24">
        <f t="shared" si="42"/>
        <v>0</v>
      </c>
      <c r="AE194" s="24">
        <f t="shared" si="42"/>
        <v>0</v>
      </c>
      <c r="AF194" s="24">
        <f t="shared" si="42"/>
        <v>0</v>
      </c>
      <c r="AG194" s="24">
        <f t="shared" si="41"/>
        <v>0</v>
      </c>
      <c r="AH194" s="24">
        <f t="shared" si="41"/>
        <v>0</v>
      </c>
      <c r="AI194" s="24">
        <f t="shared" si="41"/>
        <v>0</v>
      </c>
      <c r="AJ194" s="24">
        <f t="shared" si="37"/>
        <v>0</v>
      </c>
      <c r="AK194" s="26">
        <f t="shared" ca="1" si="38"/>
        <v>1.6872229521756044E-3</v>
      </c>
      <c r="AL194" s="34">
        <f t="shared" ca="1" si="40"/>
        <v>5.5872552897286987E-2</v>
      </c>
    </row>
    <row r="195" spans="1:38" x14ac:dyDescent="0.25">
      <c r="A195" s="4">
        <f t="shared" si="29"/>
        <v>12</v>
      </c>
      <c r="B195" s="4">
        <f t="shared" si="30"/>
        <v>2012</v>
      </c>
      <c r="C195" s="9">
        <v>41246</v>
      </c>
      <c r="D195" s="12">
        <f ca="1">(1+Returns!E195)*D194</f>
        <v>106129778.31854311</v>
      </c>
      <c r="E195" s="12">
        <f t="shared" ca="1" si="31"/>
        <v>105835770.25203329</v>
      </c>
      <c r="F195" s="12">
        <f t="shared" ca="1" si="32"/>
        <v>105832418.27567489</v>
      </c>
      <c r="G195" s="14">
        <f ca="1">G194*(1+Returns!G195)+AC195</f>
        <v>8673674.0933896452</v>
      </c>
      <c r="H195" s="14">
        <f ca="1">H194*(1+Returns!H195)+AD195</f>
        <v>10568394.961926484</v>
      </c>
      <c r="I195" s="14">
        <f ca="1">I194*(1+Returns!I195)+AE195</f>
        <v>5284266.6020622645</v>
      </c>
      <c r="J195" s="14">
        <f ca="1">J194*(1+Returns!J195)+AF195</f>
        <v>0</v>
      </c>
      <c r="K195" s="14">
        <f ca="1">K194*(1+Returns!K195)+AG195</f>
        <v>0</v>
      </c>
      <c r="L195" s="14">
        <f ca="1">L194*(1+Returns!L195)+AH195</f>
        <v>21136762.233592693</v>
      </c>
      <c r="M195" s="14">
        <f ca="1">M194*(1+Returns!M195)+AI195</f>
        <v>21136900.608765103</v>
      </c>
      <c r="N195" s="14">
        <f ca="1">N194*(1+Returns!N195)+AJ195-R195-T195</f>
        <v>39035771.752297118</v>
      </c>
      <c r="O195" s="17">
        <f ca="1">(Assumptions!$B$16 / 252)*F194</f>
        <v>3351.9763584040938</v>
      </c>
      <c r="P195" s="17">
        <f t="shared" ca="1" si="33"/>
        <v>3351.976358404092</v>
      </c>
      <c r="Q195" s="16">
        <f t="shared" si="34"/>
        <v>1</v>
      </c>
      <c r="R195" s="17">
        <f t="shared" ca="1" si="35"/>
        <v>66746.532133355926</v>
      </c>
      <c r="S195" s="19">
        <f t="shared" si="36"/>
        <v>0</v>
      </c>
      <c r="T195" s="20">
        <f ca="1">IF(AND(S195=1,F194&gt;D194),[1]Assumptions!$B$19*(F194-D194),0)</f>
        <v>0</v>
      </c>
      <c r="U195" s="21">
        <f ca="1">OFFSET(Assumptions!$B$6,U$1-1,0)*$E195</f>
        <v>8466861.620162664</v>
      </c>
      <c r="V195" s="21">
        <f ca="1">OFFSET(Assumptions!$B$6,V$1-1,0)*$E195</f>
        <v>10583577.02520333</v>
      </c>
      <c r="W195" s="21">
        <f ca="1">OFFSET(Assumptions!$B$6,W$1-1,0)*$E195</f>
        <v>5291788.5126016652</v>
      </c>
      <c r="X195" s="21">
        <f ca="1">OFFSET(Assumptions!$B$6,X$1-1,0)*$E195</f>
        <v>0</v>
      </c>
      <c r="Y195" s="21">
        <f ca="1">OFFSET(Assumptions!$B$6,Y$1-1,0)*$E195</f>
        <v>0</v>
      </c>
      <c r="Z195" s="21">
        <f ca="1">OFFSET(Assumptions!$B$6,Z$1-1,0)*$E195</f>
        <v>21167154.050406661</v>
      </c>
      <c r="AA195" s="21">
        <f ca="1">OFFSET(Assumptions!$B$6,AA$1-1,0)*$E195</f>
        <v>21167154.050406661</v>
      </c>
      <c r="AB195" s="21">
        <f ca="1">OFFSET(Assumptions!$B$6,AB$1-1,0)*$E195</f>
        <v>39159234.993252315</v>
      </c>
      <c r="AC195" s="24">
        <f t="shared" ca="1" si="39"/>
        <v>-205891.35965465382</v>
      </c>
      <c r="AD195" s="24">
        <f t="shared" ca="1" si="42"/>
        <v>13579.13603624329</v>
      </c>
      <c r="AE195" s="24">
        <f t="shared" ca="1" si="42"/>
        <v>5410.7417626269162</v>
      </c>
      <c r="AF195" s="24">
        <f t="shared" ca="1" si="42"/>
        <v>0</v>
      </c>
      <c r="AG195" s="24">
        <f t="shared" ca="1" si="41"/>
        <v>0</v>
      </c>
      <c r="AH195" s="24">
        <f t="shared" ca="1" si="41"/>
        <v>27710.713854931295</v>
      </c>
      <c r="AI195" s="24">
        <f t="shared" ca="1" si="41"/>
        <v>24950.163903564215</v>
      </c>
      <c r="AJ195" s="24">
        <f t="shared" ca="1" si="37"/>
        <v>134240.6040972881</v>
      </c>
      <c r="AK195" s="26">
        <f t="shared" ca="1" si="38"/>
        <v>2.3218994117539804E-3</v>
      </c>
      <c r="AL195" s="34">
        <f t="shared" ca="1" si="40"/>
        <v>5.8324182756746445E-2</v>
      </c>
    </row>
    <row r="196" spans="1:38" x14ac:dyDescent="0.25">
      <c r="A196" s="4">
        <f t="shared" ref="A196:A259" si="43">MONTH(C196)</f>
        <v>12</v>
      </c>
      <c r="B196" s="4">
        <f t="shared" ref="B196:B259" si="44">YEAR(C196)</f>
        <v>2012</v>
      </c>
      <c r="C196" s="9">
        <v>41247</v>
      </c>
      <c r="D196" s="12">
        <f ca="1">(1+Returns!E196)*D195</f>
        <v>106158552.22404084</v>
      </c>
      <c r="E196" s="12">
        <f t="shared" ref="E196:E259" ca="1" si="45">SUM(G196:N196)</f>
        <v>105834547.8162061</v>
      </c>
      <c r="F196" s="12">
        <f t="shared" ref="F196:F259" ca="1" si="46">E196-P196</f>
        <v>105827836.08053735</v>
      </c>
      <c r="G196" s="14">
        <f ca="1">G195*(1+Returns!G196)+AC196</f>
        <v>8645207.1367715057</v>
      </c>
      <c r="H196" s="14">
        <f ca="1">H195*(1+Returns!H196)+AD196</f>
        <v>10571398.537988318</v>
      </c>
      <c r="I196" s="14">
        <f ca="1">I195*(1+Returns!I196)+AE196</f>
        <v>5285837.3208128586</v>
      </c>
      <c r="J196" s="14">
        <f ca="1">J195*(1+Returns!J196)+AF196</f>
        <v>0</v>
      </c>
      <c r="K196" s="14">
        <f ca="1">K195*(1+Returns!K196)+AG196</f>
        <v>0</v>
      </c>
      <c r="L196" s="14">
        <f ca="1">L195*(1+Returns!L196)+AH196</f>
        <v>21142741.764139507</v>
      </c>
      <c r="M196" s="14">
        <f ca="1">M195*(1+Returns!M196)+AI196</f>
        <v>21143018.157462638</v>
      </c>
      <c r="N196" s="14">
        <f ca="1">N195*(1+Returns!N196)+AJ196-R196-T196</f>
        <v>39046344.899031274</v>
      </c>
      <c r="O196" s="17">
        <f ca="1">(Assumptions!$B$16 / 252)*F195</f>
        <v>3359.7593103388854</v>
      </c>
      <c r="P196" s="17">
        <f t="shared" ca="1" si="33"/>
        <v>6711.7356687429774</v>
      </c>
      <c r="Q196" s="16">
        <f t="shared" si="34"/>
        <v>0</v>
      </c>
      <c r="R196" s="17">
        <f t="shared" si="35"/>
        <v>0</v>
      </c>
      <c r="S196" s="19">
        <f t="shared" si="36"/>
        <v>0</v>
      </c>
      <c r="T196" s="20">
        <f ca="1">IF(AND(S196=1,F195&gt;D195),[1]Assumptions!$B$19*(F195-D195),0)</f>
        <v>0</v>
      </c>
      <c r="U196" s="21">
        <f ca="1">OFFSET(Assumptions!$B$6,U$1-1,0)*$E196</f>
        <v>8466763.8252964877</v>
      </c>
      <c r="V196" s="21">
        <f ca="1">OFFSET(Assumptions!$B$6,V$1-1,0)*$E196</f>
        <v>10583454.781620611</v>
      </c>
      <c r="W196" s="21">
        <f ca="1">OFFSET(Assumptions!$B$6,W$1-1,0)*$E196</f>
        <v>5291727.3908103053</v>
      </c>
      <c r="X196" s="21">
        <f ca="1">OFFSET(Assumptions!$B$6,X$1-1,0)*$E196</f>
        <v>0</v>
      </c>
      <c r="Y196" s="21">
        <f ca="1">OFFSET(Assumptions!$B$6,Y$1-1,0)*$E196</f>
        <v>0</v>
      </c>
      <c r="Z196" s="21">
        <f ca="1">OFFSET(Assumptions!$B$6,Z$1-1,0)*$E196</f>
        <v>21166909.563241221</v>
      </c>
      <c r="AA196" s="21">
        <f ca="1">OFFSET(Assumptions!$B$6,AA$1-1,0)*$E196</f>
        <v>21166909.563241221</v>
      </c>
      <c r="AB196" s="21">
        <f ca="1">OFFSET(Assumptions!$B$6,AB$1-1,0)*$E196</f>
        <v>39158782.691996254</v>
      </c>
      <c r="AC196" s="24">
        <f t="shared" si="39"/>
        <v>0</v>
      </c>
      <c r="AD196" s="24">
        <f t="shared" si="42"/>
        <v>0</v>
      </c>
      <c r="AE196" s="24">
        <f t="shared" si="42"/>
        <v>0</v>
      </c>
      <c r="AF196" s="24">
        <f t="shared" si="42"/>
        <v>0</v>
      </c>
      <c r="AG196" s="24">
        <f t="shared" si="41"/>
        <v>0</v>
      </c>
      <c r="AH196" s="24">
        <f t="shared" si="41"/>
        <v>0</v>
      </c>
      <c r="AI196" s="24">
        <f t="shared" si="41"/>
        <v>0</v>
      </c>
      <c r="AJ196" s="24">
        <f t="shared" si="37"/>
        <v>0</v>
      </c>
      <c r="AK196" s="26">
        <f t="shared" ca="1" si="38"/>
        <v>-4.3296706360940185E-5</v>
      </c>
      <c r="AL196" s="34">
        <f t="shared" ca="1" si="40"/>
        <v>5.8278360805370966E-2</v>
      </c>
    </row>
    <row r="197" spans="1:38" x14ac:dyDescent="0.25">
      <c r="A197" s="4">
        <f t="shared" si="43"/>
        <v>12</v>
      </c>
      <c r="B197" s="4">
        <f t="shared" si="44"/>
        <v>2012</v>
      </c>
      <c r="C197" s="9">
        <v>41248</v>
      </c>
      <c r="D197" s="12">
        <f ca="1">(1+Returns!E197)*D196</f>
        <v>106187333.93071982</v>
      </c>
      <c r="E197" s="12">
        <f t="shared" ca="1" si="45"/>
        <v>105865893.48610207</v>
      </c>
      <c r="F197" s="12">
        <f t="shared" ca="1" si="46"/>
        <v>105855822.13658951</v>
      </c>
      <c r="G197" s="14">
        <f ca="1">G196*(1+Returns!G197)+AC197</f>
        <v>8649300.6393775325</v>
      </c>
      <c r="H197" s="14">
        <f ca="1">H196*(1+Returns!H197)+AD197</f>
        <v>10574402.967677331</v>
      </c>
      <c r="I197" s="14">
        <f ca="1">I196*(1+Returns!I197)+AE197</f>
        <v>5287408.5064508338</v>
      </c>
      <c r="J197" s="14">
        <f ca="1">J196*(1+Returns!J197)+AF197</f>
        <v>0</v>
      </c>
      <c r="K197" s="14">
        <f ca="1">K196*(1+Returns!K197)+AG197</f>
        <v>0</v>
      </c>
      <c r="L197" s="14">
        <f ca="1">L196*(1+Returns!L197)+AH197</f>
        <v>21148722.986278683</v>
      </c>
      <c r="M197" s="14">
        <f ca="1">M196*(1+Returns!M197)+AI197</f>
        <v>21149137.476732064</v>
      </c>
      <c r="N197" s="14">
        <f ca="1">N196*(1+Returns!N197)+AJ197-R197-T197</f>
        <v>39056920.909585632</v>
      </c>
      <c r="O197" s="17">
        <f ca="1">(Assumptions!$B$16 / 252)*F196</f>
        <v>3359.6138438265825</v>
      </c>
      <c r="P197" s="17">
        <f t="shared" ref="P197:P260" ca="1" si="47">P196+O197-IF(Q197=1,P196,0)</f>
        <v>10071.349512569559</v>
      </c>
      <c r="Q197" s="16">
        <f t="shared" ref="Q197:Q260" si="48">IF(DAY(C197)&lt;DAY(C196),1,0)</f>
        <v>0</v>
      </c>
      <c r="R197" s="17">
        <f t="shared" ref="R197:R260" si="49">IF(Q197=1,P196,0)</f>
        <v>0</v>
      </c>
      <c r="S197" s="19">
        <f t="shared" ref="S197:S260" si="50">IF(AND(DAY(C197)&lt;DAY(C196),OR(MONTH(C197)=7,MONTH(C197)=1)),1,0)</f>
        <v>0</v>
      </c>
      <c r="T197" s="20">
        <f ca="1">IF(AND(S197=1,F196&gt;D196),[1]Assumptions!$B$19*(F196-D196),0)</f>
        <v>0</v>
      </c>
      <c r="U197" s="21">
        <f ca="1">OFFSET(Assumptions!$B$6,U$1-1,0)*$E197</f>
        <v>8469271.4788881652</v>
      </c>
      <c r="V197" s="21">
        <f ca="1">OFFSET(Assumptions!$B$6,V$1-1,0)*$E197</f>
        <v>10586589.348610207</v>
      </c>
      <c r="W197" s="21">
        <f ca="1">OFFSET(Assumptions!$B$6,W$1-1,0)*$E197</f>
        <v>5293294.6743051037</v>
      </c>
      <c r="X197" s="21">
        <f ca="1">OFFSET(Assumptions!$B$6,X$1-1,0)*$E197</f>
        <v>0</v>
      </c>
      <c r="Y197" s="21">
        <f ca="1">OFFSET(Assumptions!$B$6,Y$1-1,0)*$E197</f>
        <v>0</v>
      </c>
      <c r="Z197" s="21">
        <f ca="1">OFFSET(Assumptions!$B$6,Z$1-1,0)*$E197</f>
        <v>21173178.697220415</v>
      </c>
      <c r="AA197" s="21">
        <f ca="1">OFFSET(Assumptions!$B$6,AA$1-1,0)*$E197</f>
        <v>21173178.697220415</v>
      </c>
      <c r="AB197" s="21">
        <f ca="1">OFFSET(Assumptions!$B$6,AB$1-1,0)*$E197</f>
        <v>39170380.589857765</v>
      </c>
      <c r="AC197" s="24">
        <f t="shared" si="39"/>
        <v>0</v>
      </c>
      <c r="AD197" s="24">
        <f t="shared" si="42"/>
        <v>0</v>
      </c>
      <c r="AE197" s="24">
        <f t="shared" si="42"/>
        <v>0</v>
      </c>
      <c r="AF197" s="24">
        <f t="shared" si="42"/>
        <v>0</v>
      </c>
      <c r="AG197" s="24">
        <f t="shared" si="41"/>
        <v>0</v>
      </c>
      <c r="AH197" s="24">
        <f t="shared" si="41"/>
        <v>0</v>
      </c>
      <c r="AI197" s="24">
        <f t="shared" si="41"/>
        <v>0</v>
      </c>
      <c r="AJ197" s="24">
        <f t="shared" ref="AJ197:AJ260" si="51">-SUM(AC197:AI197)</f>
        <v>0</v>
      </c>
      <c r="AK197" s="26">
        <f t="shared" ref="AK197:AK260" ca="1" si="52">F197/F196-1</f>
        <v>2.6444891144583593E-4</v>
      </c>
      <c r="AL197" s="34">
        <f t="shared" ca="1" si="40"/>
        <v>5.8558221365892615E-2</v>
      </c>
    </row>
    <row r="198" spans="1:38" x14ac:dyDescent="0.25">
      <c r="A198" s="4">
        <f t="shared" si="43"/>
        <v>12</v>
      </c>
      <c r="B198" s="4">
        <f t="shared" si="44"/>
        <v>2012</v>
      </c>
      <c r="C198" s="9">
        <v>41249</v>
      </c>
      <c r="D198" s="12">
        <f ca="1">(1+Returns!E198)*D197</f>
        <v>106216084.15138158</v>
      </c>
      <c r="E198" s="12">
        <f t="shared" ca="1" si="45"/>
        <v>105787491.439006</v>
      </c>
      <c r="F198" s="12">
        <f t="shared" ca="1" si="46"/>
        <v>105774059.58720338</v>
      </c>
      <c r="G198" s="14">
        <f ca="1">G197*(1+Returns!G198)+AC198</f>
        <v>8543675.9341630898</v>
      </c>
      <c r="H198" s="14">
        <f ca="1">H197*(1+Returns!H198)+AD198</f>
        <v>10577404.156536995</v>
      </c>
      <c r="I198" s="14">
        <f ca="1">I197*(1+Returns!I198)+AE198</f>
        <v>5288978.0211913465</v>
      </c>
      <c r="J198" s="14">
        <f ca="1">J197*(1+Returns!J198)+AF198</f>
        <v>0</v>
      </c>
      <c r="K198" s="14">
        <f ca="1">K197*(1+Returns!K198)+AG198</f>
        <v>0</v>
      </c>
      <c r="L198" s="14">
        <f ca="1">L197*(1+Returns!L198)+AH198</f>
        <v>21154697.74744907</v>
      </c>
      <c r="M198" s="14">
        <f ca="1">M197*(1+Returns!M198)+AI198</f>
        <v>21155250.232488226</v>
      </c>
      <c r="N198" s="14">
        <f ca="1">N197*(1+Returns!N198)+AJ198-R198-T198</f>
        <v>39067485.347177275</v>
      </c>
      <c r="O198" s="17">
        <f ca="1">(Assumptions!$B$16 / 252)*F197</f>
        <v>3360.5022900504605</v>
      </c>
      <c r="P198" s="17">
        <f t="shared" ca="1" si="47"/>
        <v>13431.85180262002</v>
      </c>
      <c r="Q198" s="16">
        <f t="shared" si="48"/>
        <v>0</v>
      </c>
      <c r="R198" s="17">
        <f t="shared" si="49"/>
        <v>0</v>
      </c>
      <c r="S198" s="19">
        <f t="shared" si="50"/>
        <v>0</v>
      </c>
      <c r="T198" s="20">
        <f ca="1">IF(AND(S198=1,F197&gt;D197),[1]Assumptions!$B$19*(F197-D197),0)</f>
        <v>0</v>
      </c>
      <c r="U198" s="21">
        <f ca="1">OFFSET(Assumptions!$B$6,U$1-1,0)*$E198</f>
        <v>8462999.315120481</v>
      </c>
      <c r="V198" s="21">
        <f ca="1">OFFSET(Assumptions!$B$6,V$1-1,0)*$E198</f>
        <v>10578749.143900601</v>
      </c>
      <c r="W198" s="21">
        <f ca="1">OFFSET(Assumptions!$B$6,W$1-1,0)*$E198</f>
        <v>5289374.5719503006</v>
      </c>
      <c r="X198" s="21">
        <f ca="1">OFFSET(Assumptions!$B$6,X$1-1,0)*$E198</f>
        <v>0</v>
      </c>
      <c r="Y198" s="21">
        <f ca="1">OFFSET(Assumptions!$B$6,Y$1-1,0)*$E198</f>
        <v>0</v>
      </c>
      <c r="Z198" s="21">
        <f ca="1">OFFSET(Assumptions!$B$6,Z$1-1,0)*$E198</f>
        <v>21157498.287801202</v>
      </c>
      <c r="AA198" s="21">
        <f ca="1">OFFSET(Assumptions!$B$6,AA$1-1,0)*$E198</f>
        <v>21157498.287801202</v>
      </c>
      <c r="AB198" s="21">
        <f ca="1">OFFSET(Assumptions!$B$6,AB$1-1,0)*$E198</f>
        <v>39141371.832432218</v>
      </c>
      <c r="AC198" s="24">
        <f t="shared" ref="AC198:AC261" si="53">IF(Q198=1,U197-G197,0)</f>
        <v>0</v>
      </c>
      <c r="AD198" s="24">
        <f t="shared" si="42"/>
        <v>0</v>
      </c>
      <c r="AE198" s="24">
        <f t="shared" si="42"/>
        <v>0</v>
      </c>
      <c r="AF198" s="24">
        <f t="shared" si="42"/>
        <v>0</v>
      </c>
      <c r="AG198" s="24">
        <f t="shared" si="41"/>
        <v>0</v>
      </c>
      <c r="AH198" s="24">
        <f t="shared" si="41"/>
        <v>0</v>
      </c>
      <c r="AI198" s="24">
        <f t="shared" si="41"/>
        <v>0</v>
      </c>
      <c r="AJ198" s="24">
        <f t="shared" si="51"/>
        <v>0</v>
      </c>
      <c r="AK198" s="26">
        <f t="shared" ca="1" si="52"/>
        <v>-7.7239539343076924E-4</v>
      </c>
      <c r="AL198" s="34">
        <f t="shared" ref="AL198:AL261" ca="1" si="54">(1+AK198)*(1+AL197)-1</f>
        <v>5.7740595872031397E-2</v>
      </c>
    </row>
    <row r="199" spans="1:38" x14ac:dyDescent="0.25">
      <c r="A199" s="4">
        <f t="shared" si="43"/>
        <v>12</v>
      </c>
      <c r="B199" s="4">
        <f t="shared" si="44"/>
        <v>2012</v>
      </c>
      <c r="C199" s="9">
        <v>41250</v>
      </c>
      <c r="D199" s="12">
        <f ca="1">(1+Returns!E199)*D198</f>
        <v>106244802.85621442</v>
      </c>
      <c r="E199" s="12">
        <f t="shared" ca="1" si="45"/>
        <v>106064481.57693535</v>
      </c>
      <c r="F199" s="12">
        <f t="shared" ca="1" si="46"/>
        <v>106047691.81847917</v>
      </c>
      <c r="G199" s="14">
        <f ca="1">G198*(1+Returns!G199)+AC199</f>
        <v>8793472.9523709156</v>
      </c>
      <c r="H199" s="14">
        <f ca="1">H198*(1+Returns!H199)+AD199</f>
        <v>10580402.101304267</v>
      </c>
      <c r="I199" s="14">
        <f ca="1">I198*(1+Returns!I199)+AE199</f>
        <v>5290545.8632500637</v>
      </c>
      <c r="J199" s="14">
        <f ca="1">J198*(1+Returns!J199)+AF199</f>
        <v>0</v>
      </c>
      <c r="K199" s="14">
        <f ca="1">K198*(1+Returns!K199)+AG199</f>
        <v>0</v>
      </c>
      <c r="L199" s="14">
        <f ca="1">L198*(1+Returns!L199)+AH199</f>
        <v>21160666.041184481</v>
      </c>
      <c r="M199" s="14">
        <f ca="1">M198*(1+Returns!M199)+AI199</f>
        <v>21161356.417963181</v>
      </c>
      <c r="N199" s="14">
        <f ca="1">N198*(1+Returns!N199)+AJ199-R199-T199</f>
        <v>39078038.200862452</v>
      </c>
      <c r="O199" s="17">
        <f ca="1">(Assumptions!$B$16 / 252)*F198</f>
        <v>3357.9066535620123</v>
      </c>
      <c r="P199" s="17">
        <f t="shared" ca="1" si="47"/>
        <v>16789.758456182033</v>
      </c>
      <c r="Q199" s="16">
        <f t="shared" si="48"/>
        <v>0</v>
      </c>
      <c r="R199" s="17">
        <f t="shared" si="49"/>
        <v>0</v>
      </c>
      <c r="S199" s="19">
        <f t="shared" si="50"/>
        <v>0</v>
      </c>
      <c r="T199" s="20">
        <f ca="1">IF(AND(S199=1,F198&gt;D198),[1]Assumptions!$B$19*(F198-D198),0)</f>
        <v>0</v>
      </c>
      <c r="U199" s="21">
        <f ca="1">OFFSET(Assumptions!$B$6,U$1-1,0)*$E199</f>
        <v>8485158.5261548273</v>
      </c>
      <c r="V199" s="21">
        <f ca="1">OFFSET(Assumptions!$B$6,V$1-1,0)*$E199</f>
        <v>10606448.157693535</v>
      </c>
      <c r="W199" s="21">
        <f ca="1">OFFSET(Assumptions!$B$6,W$1-1,0)*$E199</f>
        <v>5303224.0788467675</v>
      </c>
      <c r="X199" s="21">
        <f ca="1">OFFSET(Assumptions!$B$6,X$1-1,0)*$E199</f>
        <v>0</v>
      </c>
      <c r="Y199" s="21">
        <f ca="1">OFFSET(Assumptions!$B$6,Y$1-1,0)*$E199</f>
        <v>0</v>
      </c>
      <c r="Z199" s="21">
        <f ca="1">OFFSET(Assumptions!$B$6,Z$1-1,0)*$E199</f>
        <v>21212896.31538707</v>
      </c>
      <c r="AA199" s="21">
        <f ca="1">OFFSET(Assumptions!$B$6,AA$1-1,0)*$E199</f>
        <v>21212896.31538707</v>
      </c>
      <c r="AB199" s="21">
        <f ca="1">OFFSET(Assumptions!$B$6,AB$1-1,0)*$E199</f>
        <v>39243858.183466077</v>
      </c>
      <c r="AC199" s="24">
        <f t="shared" si="53"/>
        <v>0</v>
      </c>
      <c r="AD199" s="24">
        <f t="shared" si="42"/>
        <v>0</v>
      </c>
      <c r="AE199" s="24">
        <f t="shared" si="42"/>
        <v>0</v>
      </c>
      <c r="AF199" s="24">
        <f t="shared" si="42"/>
        <v>0</v>
      </c>
      <c r="AG199" s="24">
        <f t="shared" si="41"/>
        <v>0</v>
      </c>
      <c r="AH199" s="24">
        <f t="shared" si="41"/>
        <v>0</v>
      </c>
      <c r="AI199" s="24">
        <f t="shared" si="41"/>
        <v>0</v>
      </c>
      <c r="AJ199" s="24">
        <f t="shared" si="51"/>
        <v>0</v>
      </c>
      <c r="AK199" s="26">
        <f t="shared" ca="1" si="52"/>
        <v>2.5869502630764263E-3</v>
      </c>
      <c r="AL199" s="34">
        <f t="shared" ca="1" si="54"/>
        <v>6.0476918184789064E-2</v>
      </c>
    </row>
    <row r="200" spans="1:38" x14ac:dyDescent="0.25">
      <c r="A200" s="4">
        <f t="shared" si="43"/>
        <v>12</v>
      </c>
      <c r="B200" s="4">
        <f t="shared" si="44"/>
        <v>2012</v>
      </c>
      <c r="C200" s="9">
        <v>41253</v>
      </c>
      <c r="D200" s="12">
        <f ca="1">(1+Returns!E200)*D199</f>
        <v>106273490.01543362</v>
      </c>
      <c r="E200" s="12">
        <f t="shared" ca="1" si="45"/>
        <v>105842335.99733441</v>
      </c>
      <c r="F200" s="12">
        <f t="shared" ca="1" si="46"/>
        <v>105822179.64548716</v>
      </c>
      <c r="G200" s="14">
        <f ca="1">G199*(1+Returns!G200)+AC200</f>
        <v>8544163.8206449375</v>
      </c>
      <c r="H200" s="14">
        <f ca="1">H199*(1+Returns!H200)+AD200</f>
        <v>10583396.798718929</v>
      </c>
      <c r="I200" s="14">
        <f ca="1">I199*(1+Returns!I200)+AE200</f>
        <v>5292112.0308441343</v>
      </c>
      <c r="J200" s="14">
        <f ca="1">J199*(1+Returns!J200)+AF200</f>
        <v>0</v>
      </c>
      <c r="K200" s="14">
        <f ca="1">K199*(1+Returns!K200)+AG200</f>
        <v>0</v>
      </c>
      <c r="L200" s="14">
        <f ca="1">L199*(1+Returns!L200)+AH200</f>
        <v>21166627.861024361</v>
      </c>
      <c r="M200" s="14">
        <f ca="1">M199*(1+Returns!M200)+AI200</f>
        <v>21167456.026394751</v>
      </c>
      <c r="N200" s="14">
        <f ca="1">N199*(1+Returns!N200)+AJ200-R200-T200</f>
        <v>39088579.45970729</v>
      </c>
      <c r="O200" s="17">
        <f ca="1">(Assumptions!$B$16 / 252)*F199</f>
        <v>3366.5933910628305</v>
      </c>
      <c r="P200" s="17">
        <f t="shared" ca="1" si="47"/>
        <v>20156.351847244863</v>
      </c>
      <c r="Q200" s="16">
        <f t="shared" si="48"/>
        <v>0</v>
      </c>
      <c r="R200" s="17">
        <f t="shared" si="49"/>
        <v>0</v>
      </c>
      <c r="S200" s="19">
        <f t="shared" si="50"/>
        <v>0</v>
      </c>
      <c r="T200" s="20">
        <f ca="1">IF(AND(S200=1,F199&gt;D199),[1]Assumptions!$B$19*(F199-D199),0)</f>
        <v>0</v>
      </c>
      <c r="U200" s="21">
        <f ca="1">OFFSET(Assumptions!$B$6,U$1-1,0)*$E200</f>
        <v>8467386.8797867522</v>
      </c>
      <c r="V200" s="21">
        <f ca="1">OFFSET(Assumptions!$B$6,V$1-1,0)*$E200</f>
        <v>10584233.599733442</v>
      </c>
      <c r="W200" s="21">
        <f ca="1">OFFSET(Assumptions!$B$6,W$1-1,0)*$E200</f>
        <v>5292116.799866721</v>
      </c>
      <c r="X200" s="21">
        <f ca="1">OFFSET(Assumptions!$B$6,X$1-1,0)*$E200</f>
        <v>0</v>
      </c>
      <c r="Y200" s="21">
        <f ca="1">OFFSET(Assumptions!$B$6,Y$1-1,0)*$E200</f>
        <v>0</v>
      </c>
      <c r="Z200" s="21">
        <f ca="1">OFFSET(Assumptions!$B$6,Z$1-1,0)*$E200</f>
        <v>21168467.199466884</v>
      </c>
      <c r="AA200" s="21">
        <f ca="1">OFFSET(Assumptions!$B$6,AA$1-1,0)*$E200</f>
        <v>21168467.199466884</v>
      </c>
      <c r="AB200" s="21">
        <f ca="1">OFFSET(Assumptions!$B$6,AB$1-1,0)*$E200</f>
        <v>39161664.31901373</v>
      </c>
      <c r="AC200" s="24">
        <f t="shared" si="53"/>
        <v>0</v>
      </c>
      <c r="AD200" s="24">
        <f t="shared" si="42"/>
        <v>0</v>
      </c>
      <c r="AE200" s="24">
        <f t="shared" si="42"/>
        <v>0</v>
      </c>
      <c r="AF200" s="24">
        <f t="shared" si="42"/>
        <v>0</v>
      </c>
      <c r="AG200" s="24">
        <f t="shared" si="41"/>
        <v>0</v>
      </c>
      <c r="AH200" s="24">
        <f t="shared" si="41"/>
        <v>0</v>
      </c>
      <c r="AI200" s="24">
        <f t="shared" si="41"/>
        <v>0</v>
      </c>
      <c r="AJ200" s="24">
        <f t="shared" si="51"/>
        <v>0</v>
      </c>
      <c r="AK200" s="26">
        <f t="shared" ca="1" si="52"/>
        <v>-2.1265165617938564E-3</v>
      </c>
      <c r="AL200" s="34">
        <f t="shared" ca="1" si="54"/>
        <v>5.8221796454869024E-2</v>
      </c>
    </row>
    <row r="201" spans="1:38" x14ac:dyDescent="0.25">
      <c r="A201" s="4">
        <f t="shared" si="43"/>
        <v>12</v>
      </c>
      <c r="B201" s="4">
        <f t="shared" si="44"/>
        <v>2012</v>
      </c>
      <c r="C201" s="9">
        <v>41254</v>
      </c>
      <c r="D201" s="12">
        <f ca="1">(1+Returns!E201)*D200</f>
        <v>106302065.89416388</v>
      </c>
      <c r="E201" s="12">
        <f t="shared" ca="1" si="45"/>
        <v>105801066.46322779</v>
      </c>
      <c r="F201" s="12">
        <f t="shared" ca="1" si="46"/>
        <v>105777550.67710608</v>
      </c>
      <c r="G201" s="14">
        <f ca="1">G200*(1+Returns!G201)+AC201</f>
        <v>8475835.7154187988</v>
      </c>
      <c r="H201" s="14">
        <f ca="1">H200*(1+Returns!H201)+AD201</f>
        <v>10586379.938236276</v>
      </c>
      <c r="I201" s="14">
        <f ca="1">I200*(1+Returns!I201)+AE201</f>
        <v>5293672.1845394541</v>
      </c>
      <c r="J201" s="14">
        <f ca="1">J200*(1+Returns!J201)+AF201</f>
        <v>0</v>
      </c>
      <c r="K201" s="14">
        <f ca="1">K200*(1+Returns!K201)+AG201</f>
        <v>0</v>
      </c>
      <c r="L201" s="14">
        <f ca="1">L200*(1+Returns!L201)+AH201</f>
        <v>21172566.659799855</v>
      </c>
      <c r="M201" s="14">
        <f ca="1">M200*(1+Returns!M201)+AI201</f>
        <v>21173532.141477365</v>
      </c>
      <c r="N201" s="14">
        <f ca="1">N200*(1+Returns!N201)+AJ201-R201-T201</f>
        <v>39099079.823756054</v>
      </c>
      <c r="O201" s="17">
        <f ca="1">(Assumptions!$B$16 / 252)*F200</f>
        <v>3359.4342744599098</v>
      </c>
      <c r="P201" s="17">
        <f t="shared" ca="1" si="47"/>
        <v>23515.786121704772</v>
      </c>
      <c r="Q201" s="16">
        <f t="shared" si="48"/>
        <v>0</v>
      </c>
      <c r="R201" s="17">
        <f t="shared" si="49"/>
        <v>0</v>
      </c>
      <c r="S201" s="19">
        <f t="shared" si="50"/>
        <v>0</v>
      </c>
      <c r="T201" s="20">
        <f ca="1">IF(AND(S201=1,F200&gt;D200),[1]Assumptions!$B$19*(F200-D200),0)</f>
        <v>0</v>
      </c>
      <c r="U201" s="21">
        <f ca="1">OFFSET(Assumptions!$B$6,U$1-1,0)*$E201</f>
        <v>8464085.3170582242</v>
      </c>
      <c r="V201" s="21">
        <f ca="1">OFFSET(Assumptions!$B$6,V$1-1,0)*$E201</f>
        <v>10580106.646322779</v>
      </c>
      <c r="W201" s="21">
        <f ca="1">OFFSET(Assumptions!$B$6,W$1-1,0)*$E201</f>
        <v>5290053.3231613897</v>
      </c>
      <c r="X201" s="21">
        <f ca="1">OFFSET(Assumptions!$B$6,X$1-1,0)*$E201</f>
        <v>0</v>
      </c>
      <c r="Y201" s="21">
        <f ca="1">OFFSET(Assumptions!$B$6,Y$1-1,0)*$E201</f>
        <v>0</v>
      </c>
      <c r="Z201" s="21">
        <f ca="1">OFFSET(Assumptions!$B$6,Z$1-1,0)*$E201</f>
        <v>21160213.292645559</v>
      </c>
      <c r="AA201" s="21">
        <f ca="1">OFFSET(Assumptions!$B$6,AA$1-1,0)*$E201</f>
        <v>21160213.292645559</v>
      </c>
      <c r="AB201" s="21">
        <f ca="1">OFFSET(Assumptions!$B$6,AB$1-1,0)*$E201</f>
        <v>39146394.591394283</v>
      </c>
      <c r="AC201" s="24">
        <f t="shared" si="53"/>
        <v>0</v>
      </c>
      <c r="AD201" s="24">
        <f t="shared" si="42"/>
        <v>0</v>
      </c>
      <c r="AE201" s="24">
        <f t="shared" si="42"/>
        <v>0</v>
      </c>
      <c r="AF201" s="24">
        <f t="shared" si="42"/>
        <v>0</v>
      </c>
      <c r="AG201" s="24">
        <f t="shared" si="41"/>
        <v>0</v>
      </c>
      <c r="AH201" s="24">
        <f t="shared" si="41"/>
        <v>0</v>
      </c>
      <c r="AI201" s="24">
        <f t="shared" si="41"/>
        <v>0</v>
      </c>
      <c r="AJ201" s="24">
        <f t="shared" si="51"/>
        <v>0</v>
      </c>
      <c r="AK201" s="26">
        <f t="shared" ca="1" si="52"/>
        <v>-4.2173548617674417E-4</v>
      </c>
      <c r="AL201" s="34">
        <f t="shared" ca="1" si="54"/>
        <v>5.777550677105836E-2</v>
      </c>
    </row>
    <row r="202" spans="1:38" x14ac:dyDescent="0.25">
      <c r="A202" s="4">
        <f t="shared" si="43"/>
        <v>12</v>
      </c>
      <c r="B202" s="4">
        <f t="shared" si="44"/>
        <v>2012</v>
      </c>
      <c r="C202" s="9">
        <v>41255</v>
      </c>
      <c r="D202" s="12">
        <f ca="1">(1+Returns!E202)*D201</f>
        <v>106330492.12960464</v>
      </c>
      <c r="E202" s="12">
        <f t="shared" ca="1" si="45"/>
        <v>105805942.38375139</v>
      </c>
      <c r="F202" s="12">
        <f t="shared" ca="1" si="46"/>
        <v>105779068.58014788</v>
      </c>
      <c r="G202" s="14">
        <f ca="1">G201*(1+Returns!G202)+AC202</f>
        <v>8453794.3339323774</v>
      </c>
      <c r="H202" s="14">
        <f ca="1">H201*(1+Returns!H202)+AD202</f>
        <v>10589347.520729071</v>
      </c>
      <c r="I202" s="14">
        <f ca="1">I201*(1+Returns!I202)+AE202</f>
        <v>5295224.2357989959</v>
      </c>
      <c r="J202" s="14">
        <f ca="1">J201*(1+Returns!J202)+AF202</f>
        <v>0</v>
      </c>
      <c r="K202" s="14">
        <f ca="1">K201*(1+Returns!K202)+AG202</f>
        <v>0</v>
      </c>
      <c r="L202" s="14">
        <f ca="1">L201*(1+Returns!L202)+AH202</f>
        <v>21178474.474962797</v>
      </c>
      <c r="M202" s="14">
        <f ca="1">M201*(1+Returns!M202)+AI202</f>
        <v>21179576.622344378</v>
      </c>
      <c r="N202" s="14">
        <f ca="1">N201*(1+Returns!N202)+AJ202-R202-T202</f>
        <v>39109525.19598376</v>
      </c>
      <c r="O202" s="17">
        <f ca="1">(Assumptions!$B$16 / 252)*F201</f>
        <v>3358.0174818128912</v>
      </c>
      <c r="P202" s="17">
        <f t="shared" ca="1" si="47"/>
        <v>26873.803603517663</v>
      </c>
      <c r="Q202" s="16">
        <f t="shared" si="48"/>
        <v>0</v>
      </c>
      <c r="R202" s="17">
        <f t="shared" si="49"/>
        <v>0</v>
      </c>
      <c r="S202" s="19">
        <f t="shared" si="50"/>
        <v>0</v>
      </c>
      <c r="T202" s="20">
        <f ca="1">IF(AND(S202=1,F201&gt;D201),[1]Assumptions!$B$19*(F201-D201),0)</f>
        <v>0</v>
      </c>
      <c r="U202" s="21">
        <f ca="1">OFFSET(Assumptions!$B$6,U$1-1,0)*$E202</f>
        <v>8464475.3907001112</v>
      </c>
      <c r="V202" s="21">
        <f ca="1">OFFSET(Assumptions!$B$6,V$1-1,0)*$E202</f>
        <v>10580594.23837514</v>
      </c>
      <c r="W202" s="21">
        <f ca="1">OFFSET(Assumptions!$B$6,W$1-1,0)*$E202</f>
        <v>5290297.1191875702</v>
      </c>
      <c r="X202" s="21">
        <f ca="1">OFFSET(Assumptions!$B$6,X$1-1,0)*$E202</f>
        <v>0</v>
      </c>
      <c r="Y202" s="21">
        <f ca="1">OFFSET(Assumptions!$B$6,Y$1-1,0)*$E202</f>
        <v>0</v>
      </c>
      <c r="Z202" s="21">
        <f ca="1">OFFSET(Assumptions!$B$6,Z$1-1,0)*$E202</f>
        <v>21161188.476750281</v>
      </c>
      <c r="AA202" s="21">
        <f ca="1">OFFSET(Assumptions!$B$6,AA$1-1,0)*$E202</f>
        <v>21161188.476750281</v>
      </c>
      <c r="AB202" s="21">
        <f ca="1">OFFSET(Assumptions!$B$6,AB$1-1,0)*$E202</f>
        <v>39148198.681988016</v>
      </c>
      <c r="AC202" s="24">
        <f t="shared" si="53"/>
        <v>0</v>
      </c>
      <c r="AD202" s="24">
        <f t="shared" si="42"/>
        <v>0</v>
      </c>
      <c r="AE202" s="24">
        <f t="shared" si="42"/>
        <v>0</v>
      </c>
      <c r="AF202" s="24">
        <f t="shared" si="42"/>
        <v>0</v>
      </c>
      <c r="AG202" s="24">
        <f t="shared" si="41"/>
        <v>0</v>
      </c>
      <c r="AH202" s="24">
        <f t="shared" si="41"/>
        <v>0</v>
      </c>
      <c r="AI202" s="24">
        <f t="shared" si="41"/>
        <v>0</v>
      </c>
      <c r="AJ202" s="24">
        <f t="shared" si="51"/>
        <v>0</v>
      </c>
      <c r="AK202" s="26">
        <f t="shared" ca="1" si="52"/>
        <v>1.4349954523318331E-5</v>
      </c>
      <c r="AL202" s="34">
        <f t="shared" ca="1" si="54"/>
        <v>5.7790685801476505E-2</v>
      </c>
    </row>
    <row r="203" spans="1:38" x14ac:dyDescent="0.25">
      <c r="A203" s="4">
        <f t="shared" si="43"/>
        <v>12</v>
      </c>
      <c r="B203" s="4">
        <f t="shared" si="44"/>
        <v>2012</v>
      </c>
      <c r="C203" s="9">
        <v>41256</v>
      </c>
      <c r="D203" s="12">
        <f ca="1">(1+Returns!E203)*D202</f>
        <v>106358925.96650501</v>
      </c>
      <c r="E203" s="12">
        <f t="shared" ca="1" si="45"/>
        <v>105882067.83637993</v>
      </c>
      <c r="F203" s="12">
        <f t="shared" ca="1" si="46"/>
        <v>105851835.96710721</v>
      </c>
      <c r="G203" s="14">
        <f ca="1">G202*(1+Returns!G203)+AC203</f>
        <v>8502995.0331288911</v>
      </c>
      <c r="H203" s="14">
        <f ca="1">H202*(1+Returns!H203)+AD203</f>
        <v>10592315.935096964</v>
      </c>
      <c r="I203" s="14">
        <f ca="1">I202*(1+Returns!I203)+AE203</f>
        <v>5296776.7421043031</v>
      </c>
      <c r="J203" s="14">
        <f ca="1">J202*(1+Returns!J203)+AF203</f>
        <v>0</v>
      </c>
      <c r="K203" s="14">
        <f ca="1">K202*(1+Returns!K203)+AG203</f>
        <v>0</v>
      </c>
      <c r="L203" s="14">
        <f ca="1">L202*(1+Returns!L203)+AH203</f>
        <v>21184383.938592859</v>
      </c>
      <c r="M203" s="14">
        <f ca="1">M202*(1+Returns!M203)+AI203</f>
        <v>21185622.828750085</v>
      </c>
      <c r="N203" s="14">
        <f ca="1">N202*(1+Returns!N203)+AJ203-R203-T203</f>
        <v>39119973.358706832</v>
      </c>
      <c r="O203" s="17">
        <f ca="1">(Assumptions!$B$16 / 252)*F202</f>
        <v>3358.0656692110438</v>
      </c>
      <c r="P203" s="17">
        <f t="shared" ca="1" si="47"/>
        <v>30231.869272728705</v>
      </c>
      <c r="Q203" s="16">
        <f t="shared" si="48"/>
        <v>0</v>
      </c>
      <c r="R203" s="17">
        <f t="shared" si="49"/>
        <v>0</v>
      </c>
      <c r="S203" s="19">
        <f t="shared" si="50"/>
        <v>0</v>
      </c>
      <c r="T203" s="20">
        <f ca="1">IF(AND(S203=1,F202&gt;D202),[1]Assumptions!$B$19*(F202-D202),0)</f>
        <v>0</v>
      </c>
      <c r="U203" s="21">
        <f ca="1">OFFSET(Assumptions!$B$6,U$1-1,0)*$E203</f>
        <v>8470565.4269103948</v>
      </c>
      <c r="V203" s="21">
        <f ca="1">OFFSET(Assumptions!$B$6,V$1-1,0)*$E203</f>
        <v>10588206.783637993</v>
      </c>
      <c r="W203" s="21">
        <f ca="1">OFFSET(Assumptions!$B$6,W$1-1,0)*$E203</f>
        <v>5294103.3918189965</v>
      </c>
      <c r="X203" s="21">
        <f ca="1">OFFSET(Assumptions!$B$6,X$1-1,0)*$E203</f>
        <v>0</v>
      </c>
      <c r="Y203" s="21">
        <f ca="1">OFFSET(Assumptions!$B$6,Y$1-1,0)*$E203</f>
        <v>0</v>
      </c>
      <c r="Z203" s="21">
        <f ca="1">OFFSET(Assumptions!$B$6,Z$1-1,0)*$E203</f>
        <v>21176413.567275986</v>
      </c>
      <c r="AA203" s="21">
        <f ca="1">OFFSET(Assumptions!$B$6,AA$1-1,0)*$E203</f>
        <v>21176413.567275986</v>
      </c>
      <c r="AB203" s="21">
        <f ca="1">OFFSET(Assumptions!$B$6,AB$1-1,0)*$E203</f>
        <v>39176365.099460572</v>
      </c>
      <c r="AC203" s="24">
        <f t="shared" si="53"/>
        <v>0</v>
      </c>
      <c r="AD203" s="24">
        <f t="shared" si="42"/>
        <v>0</v>
      </c>
      <c r="AE203" s="24">
        <f t="shared" si="42"/>
        <v>0</v>
      </c>
      <c r="AF203" s="24">
        <f t="shared" si="42"/>
        <v>0</v>
      </c>
      <c r="AG203" s="24">
        <f t="shared" si="41"/>
        <v>0</v>
      </c>
      <c r="AH203" s="24">
        <f t="shared" si="41"/>
        <v>0</v>
      </c>
      <c r="AI203" s="24">
        <f t="shared" si="41"/>
        <v>0</v>
      </c>
      <c r="AJ203" s="24">
        <f t="shared" si="51"/>
        <v>0</v>
      </c>
      <c r="AK203" s="26">
        <f t="shared" ca="1" si="52"/>
        <v>6.8791858291117336E-4</v>
      </c>
      <c r="AL203" s="34">
        <f t="shared" ca="1" si="54"/>
        <v>5.8518359671069664E-2</v>
      </c>
    </row>
    <row r="204" spans="1:38" x14ac:dyDescent="0.25">
      <c r="A204" s="4">
        <f t="shared" si="43"/>
        <v>12</v>
      </c>
      <c r="B204" s="4">
        <f t="shared" si="44"/>
        <v>2012</v>
      </c>
      <c r="C204" s="9">
        <v>41257</v>
      </c>
      <c r="D204" s="12">
        <f ca="1">(1+Returns!E204)*D203</f>
        <v>106387288.7012925</v>
      </c>
      <c r="E204" s="12">
        <f t="shared" ca="1" si="45"/>
        <v>105882075.75984919</v>
      </c>
      <c r="F204" s="12">
        <f t="shared" ca="1" si="46"/>
        <v>105848483.51483147</v>
      </c>
      <c r="G204" s="14">
        <f ca="1">G203*(1+Returns!G204)+AC204</f>
        <v>8476145.1921005063</v>
      </c>
      <c r="H204" s="14">
        <f ca="1">H203*(1+Returns!H204)+AD204</f>
        <v>10595276.977928704</v>
      </c>
      <c r="I204" s="14">
        <f ca="1">I203*(1+Returns!I204)+AE204</f>
        <v>5298325.4197769053</v>
      </c>
      <c r="J204" s="14">
        <f ca="1">J203*(1+Returns!J204)+AF204</f>
        <v>0</v>
      </c>
      <c r="K204" s="14">
        <f ca="1">K203*(1+Returns!K204)+AG204</f>
        <v>0</v>
      </c>
      <c r="L204" s="14">
        <f ca="1">L203*(1+Returns!L204)+AH204</f>
        <v>21190278.71690597</v>
      </c>
      <c r="M204" s="14">
        <f ca="1">M203*(1+Returns!M204)+AI204</f>
        <v>21191654.062172357</v>
      </c>
      <c r="N204" s="14">
        <f ca="1">N203*(1+Returns!N204)+AJ204-R204-T204</f>
        <v>39130395.390964739</v>
      </c>
      <c r="O204" s="17">
        <f ca="1">(Assumptions!$B$16 / 252)*F203</f>
        <v>3360.3757449875302</v>
      </c>
      <c r="P204" s="17">
        <f t="shared" ca="1" si="47"/>
        <v>33592.245017716239</v>
      </c>
      <c r="Q204" s="16">
        <f t="shared" si="48"/>
        <v>0</v>
      </c>
      <c r="R204" s="17">
        <f t="shared" si="49"/>
        <v>0</v>
      </c>
      <c r="S204" s="19">
        <f t="shared" si="50"/>
        <v>0</v>
      </c>
      <c r="T204" s="20">
        <f ca="1">IF(AND(S204=1,F203&gt;D203),[1]Assumptions!$B$19*(F203-D203),0)</f>
        <v>0</v>
      </c>
      <c r="U204" s="21">
        <f ca="1">OFFSET(Assumptions!$B$6,U$1-1,0)*$E204</f>
        <v>8470566.0607879348</v>
      </c>
      <c r="V204" s="21">
        <f ca="1">OFFSET(Assumptions!$B$6,V$1-1,0)*$E204</f>
        <v>10588207.575984919</v>
      </c>
      <c r="W204" s="21">
        <f ca="1">OFFSET(Assumptions!$B$6,W$1-1,0)*$E204</f>
        <v>5294103.7879924597</v>
      </c>
      <c r="X204" s="21">
        <f ca="1">OFFSET(Assumptions!$B$6,X$1-1,0)*$E204</f>
        <v>0</v>
      </c>
      <c r="Y204" s="21">
        <f ca="1">OFFSET(Assumptions!$B$6,Y$1-1,0)*$E204</f>
        <v>0</v>
      </c>
      <c r="Z204" s="21">
        <f ca="1">OFFSET(Assumptions!$B$6,Z$1-1,0)*$E204</f>
        <v>21176415.151969839</v>
      </c>
      <c r="AA204" s="21">
        <f ca="1">OFFSET(Assumptions!$B$6,AA$1-1,0)*$E204</f>
        <v>21176415.151969839</v>
      </c>
      <c r="AB204" s="21">
        <f ca="1">OFFSET(Assumptions!$B$6,AB$1-1,0)*$E204</f>
        <v>39176368.031144202</v>
      </c>
      <c r="AC204" s="24">
        <f t="shared" si="53"/>
        <v>0</v>
      </c>
      <c r="AD204" s="24">
        <f t="shared" si="42"/>
        <v>0</v>
      </c>
      <c r="AE204" s="24">
        <f t="shared" si="42"/>
        <v>0</v>
      </c>
      <c r="AF204" s="24">
        <f t="shared" si="42"/>
        <v>0</v>
      </c>
      <c r="AG204" s="24">
        <f t="shared" si="41"/>
        <v>0</v>
      </c>
      <c r="AH204" s="24">
        <f t="shared" si="41"/>
        <v>0</v>
      </c>
      <c r="AI204" s="24">
        <f t="shared" si="41"/>
        <v>0</v>
      </c>
      <c r="AJ204" s="24">
        <f t="shared" si="51"/>
        <v>0</v>
      </c>
      <c r="AK204" s="26">
        <f t="shared" ca="1" si="52"/>
        <v>-3.1671177406655815E-5</v>
      </c>
      <c r="AL204" s="34">
        <f t="shared" ca="1" si="54"/>
        <v>5.8484835148312264E-2</v>
      </c>
    </row>
    <row r="205" spans="1:38" x14ac:dyDescent="0.25">
      <c r="A205" s="4">
        <f t="shared" si="43"/>
        <v>12</v>
      </c>
      <c r="B205" s="4">
        <f t="shared" si="44"/>
        <v>2012</v>
      </c>
      <c r="C205" s="9">
        <v>41260</v>
      </c>
      <c r="D205" s="12">
        <f ca="1">(1+Returns!E205)*D204</f>
        <v>106415461.11921349</v>
      </c>
      <c r="E205" s="12">
        <f t="shared" ca="1" si="45"/>
        <v>105917830.76855782</v>
      </c>
      <c r="F205" s="12">
        <f t="shared" ca="1" si="46"/>
        <v>105880878.25422217</v>
      </c>
      <c r="G205" s="14">
        <f ca="1">G204*(1+Returns!G205)+AC205</f>
        <v>8485222.1876732409</v>
      </c>
      <c r="H205" s="14">
        <f ca="1">H204*(1+Returns!H205)+AD205</f>
        <v>10598218.222460054</v>
      </c>
      <c r="I205" s="14">
        <f ca="1">I204*(1+Returns!I205)+AE205</f>
        <v>5299863.7793599702</v>
      </c>
      <c r="J205" s="14">
        <f ca="1">J204*(1+Returns!J205)+AF205</f>
        <v>0</v>
      </c>
      <c r="K205" s="14">
        <f ca="1">K204*(1+Returns!K205)+AG205</f>
        <v>0</v>
      </c>
      <c r="L205" s="14">
        <f ca="1">L204*(1+Returns!L205)+AH205</f>
        <v>21196134.067173727</v>
      </c>
      <c r="M205" s="14">
        <f ca="1">M204*(1+Returns!M205)+AI205</f>
        <v>21197645.026556768</v>
      </c>
      <c r="N205" s="14">
        <f ca="1">N204*(1+Returns!N205)+AJ205-R205-T205</f>
        <v>39140747.485334054</v>
      </c>
      <c r="O205" s="17">
        <f ca="1">(Assumptions!$B$16 / 252)*F204</f>
        <v>3360.2693179311577</v>
      </c>
      <c r="P205" s="17">
        <f t="shared" ca="1" si="47"/>
        <v>36952.5143356474</v>
      </c>
      <c r="Q205" s="16">
        <f t="shared" si="48"/>
        <v>0</v>
      </c>
      <c r="R205" s="17">
        <f t="shared" si="49"/>
        <v>0</v>
      </c>
      <c r="S205" s="19">
        <f t="shared" si="50"/>
        <v>0</v>
      </c>
      <c r="T205" s="20">
        <f ca="1">IF(AND(S205=1,F204&gt;D204),[1]Assumptions!$B$19*(F204-D204),0)</f>
        <v>0</v>
      </c>
      <c r="U205" s="21">
        <f ca="1">OFFSET(Assumptions!$B$6,U$1-1,0)*$E205</f>
        <v>8473426.4614846259</v>
      </c>
      <c r="V205" s="21">
        <f ca="1">OFFSET(Assumptions!$B$6,V$1-1,0)*$E205</f>
        <v>10591783.076855782</v>
      </c>
      <c r="W205" s="21">
        <f ca="1">OFFSET(Assumptions!$B$6,W$1-1,0)*$E205</f>
        <v>5295891.5384278912</v>
      </c>
      <c r="X205" s="21">
        <f ca="1">OFFSET(Assumptions!$B$6,X$1-1,0)*$E205</f>
        <v>0</v>
      </c>
      <c r="Y205" s="21">
        <f ca="1">OFFSET(Assumptions!$B$6,Y$1-1,0)*$E205</f>
        <v>0</v>
      </c>
      <c r="Z205" s="21">
        <f ca="1">OFFSET(Assumptions!$B$6,Z$1-1,0)*$E205</f>
        <v>21183566.153711565</v>
      </c>
      <c r="AA205" s="21">
        <f ca="1">OFFSET(Assumptions!$B$6,AA$1-1,0)*$E205</f>
        <v>21183566.153711565</v>
      </c>
      <c r="AB205" s="21">
        <f ca="1">OFFSET(Assumptions!$B$6,AB$1-1,0)*$E205</f>
        <v>39189597.384366393</v>
      </c>
      <c r="AC205" s="24">
        <f t="shared" si="53"/>
        <v>0</v>
      </c>
      <c r="AD205" s="24">
        <f t="shared" si="42"/>
        <v>0</v>
      </c>
      <c r="AE205" s="24">
        <f t="shared" si="42"/>
        <v>0</v>
      </c>
      <c r="AF205" s="24">
        <f t="shared" si="42"/>
        <v>0</v>
      </c>
      <c r="AG205" s="24">
        <f t="shared" si="41"/>
        <v>0</v>
      </c>
      <c r="AH205" s="24">
        <f t="shared" si="41"/>
        <v>0</v>
      </c>
      <c r="AI205" s="24">
        <f t="shared" si="41"/>
        <v>0</v>
      </c>
      <c r="AJ205" s="24">
        <f t="shared" si="51"/>
        <v>0</v>
      </c>
      <c r="AK205" s="26">
        <f t="shared" ca="1" si="52"/>
        <v>3.0604821453272812E-4</v>
      </c>
      <c r="AL205" s="34">
        <f t="shared" ca="1" si="54"/>
        <v>5.880878254221944E-2</v>
      </c>
    </row>
    <row r="206" spans="1:38" x14ac:dyDescent="0.25">
      <c r="A206" s="4">
        <f t="shared" si="43"/>
        <v>12</v>
      </c>
      <c r="B206" s="4">
        <f t="shared" si="44"/>
        <v>2012</v>
      </c>
      <c r="C206" s="9">
        <v>41261</v>
      </c>
      <c r="D206" s="12">
        <f ca="1">(1+Returns!E206)*D205</f>
        <v>106443601.62375186</v>
      </c>
      <c r="E206" s="12">
        <f t="shared" ca="1" si="45"/>
        <v>105946444.57292107</v>
      </c>
      <c r="F206" s="12">
        <f t="shared" ca="1" si="46"/>
        <v>105906130.76086307</v>
      </c>
      <c r="G206" s="14">
        <f ca="1">G205*(1+Returns!G206)+AC206</f>
        <v>8487187.9078902844</v>
      </c>
      <c r="H206" s="14">
        <f ca="1">H205*(1+Returns!H206)+AD206</f>
        <v>10601156.179255897</v>
      </c>
      <c r="I206" s="14">
        <f ca="1">I205*(1+Returns!I206)+AE206</f>
        <v>5301400.4423281085</v>
      </c>
      <c r="J206" s="14">
        <f ca="1">J205*(1+Returns!J206)+AF206</f>
        <v>0</v>
      </c>
      <c r="K206" s="14">
        <f ca="1">K205*(1+Returns!K206)+AG206</f>
        <v>0</v>
      </c>
      <c r="L206" s="14">
        <f ca="1">L205*(1+Returns!L206)+AH206</f>
        <v>21201982.863546565</v>
      </c>
      <c r="M206" s="14">
        <f ca="1">M205*(1+Returns!M206)+AI206</f>
        <v>21203629.330035105</v>
      </c>
      <c r="N206" s="14">
        <f ca="1">N205*(1+Returns!N206)+AJ206-R206-T206</f>
        <v>39151087.849865116</v>
      </c>
      <c r="O206" s="17">
        <f ca="1">(Assumptions!$B$16 / 252)*F205</f>
        <v>3361.2977223562593</v>
      </c>
      <c r="P206" s="17">
        <f t="shared" ca="1" si="47"/>
        <v>40313.812058003663</v>
      </c>
      <c r="Q206" s="16">
        <f t="shared" si="48"/>
        <v>0</v>
      </c>
      <c r="R206" s="17">
        <f t="shared" si="49"/>
        <v>0</v>
      </c>
      <c r="S206" s="19">
        <f t="shared" si="50"/>
        <v>0</v>
      </c>
      <c r="T206" s="20">
        <f ca="1">IF(AND(S206=1,F205&gt;D205),[1]Assumptions!$B$19*(F205-D205),0)</f>
        <v>0</v>
      </c>
      <c r="U206" s="21">
        <f ca="1">OFFSET(Assumptions!$B$6,U$1-1,0)*$E206</f>
        <v>8475715.5658336859</v>
      </c>
      <c r="V206" s="21">
        <f ca="1">OFFSET(Assumptions!$B$6,V$1-1,0)*$E206</f>
        <v>10594644.457292108</v>
      </c>
      <c r="W206" s="21">
        <f ca="1">OFFSET(Assumptions!$B$6,W$1-1,0)*$E206</f>
        <v>5297322.2286460539</v>
      </c>
      <c r="X206" s="21">
        <f ca="1">OFFSET(Assumptions!$B$6,X$1-1,0)*$E206</f>
        <v>0</v>
      </c>
      <c r="Y206" s="21">
        <f ca="1">OFFSET(Assumptions!$B$6,Y$1-1,0)*$E206</f>
        <v>0</v>
      </c>
      <c r="Z206" s="21">
        <f ca="1">OFFSET(Assumptions!$B$6,Z$1-1,0)*$E206</f>
        <v>21189288.914584216</v>
      </c>
      <c r="AA206" s="21">
        <f ca="1">OFFSET(Assumptions!$B$6,AA$1-1,0)*$E206</f>
        <v>21189288.914584216</v>
      </c>
      <c r="AB206" s="21">
        <f ca="1">OFFSET(Assumptions!$B$6,AB$1-1,0)*$E206</f>
        <v>39200184.491980791</v>
      </c>
      <c r="AC206" s="24">
        <f t="shared" si="53"/>
        <v>0</v>
      </c>
      <c r="AD206" s="24">
        <f t="shared" si="42"/>
        <v>0</v>
      </c>
      <c r="AE206" s="24">
        <f t="shared" si="42"/>
        <v>0</v>
      </c>
      <c r="AF206" s="24">
        <f t="shared" si="42"/>
        <v>0</v>
      </c>
      <c r="AG206" s="24">
        <f t="shared" si="41"/>
        <v>0</v>
      </c>
      <c r="AH206" s="24">
        <f t="shared" si="41"/>
        <v>0</v>
      </c>
      <c r="AI206" s="24">
        <f t="shared" si="41"/>
        <v>0</v>
      </c>
      <c r="AJ206" s="24">
        <f t="shared" si="51"/>
        <v>0</v>
      </c>
      <c r="AK206" s="26">
        <f t="shared" ca="1" si="52"/>
        <v>2.3849921777441274E-4</v>
      </c>
      <c r="AL206" s="34">
        <f t="shared" ca="1" si="54"/>
        <v>5.9061307608628377E-2</v>
      </c>
    </row>
    <row r="207" spans="1:38" x14ac:dyDescent="0.25">
      <c r="A207" s="4">
        <f t="shared" si="43"/>
        <v>12</v>
      </c>
      <c r="B207" s="4">
        <f t="shared" si="44"/>
        <v>2012</v>
      </c>
      <c r="C207" s="9">
        <v>41262</v>
      </c>
      <c r="D207" s="12">
        <f ca="1">(1+Returns!E207)*D206</f>
        <v>106471670.80150005</v>
      </c>
      <c r="E207" s="12">
        <f t="shared" ca="1" si="45"/>
        <v>106017165.76718435</v>
      </c>
      <c r="F207" s="12">
        <f t="shared" ca="1" si="46"/>
        <v>105973489.85573711</v>
      </c>
      <c r="G207" s="14">
        <f ca="1">G206*(1+Returns!G207)+AC207</f>
        <v>8531328.2285949495</v>
      </c>
      <c r="H207" s="14">
        <f ca="1">H206*(1+Returns!H207)+AD207</f>
        <v>10604086.739713235</v>
      </c>
      <c r="I207" s="14">
        <f ca="1">I206*(1+Returns!I207)+AE207</f>
        <v>5302933.2629939523</v>
      </c>
      <c r="J207" s="14">
        <f ca="1">J206*(1+Returns!J207)+AF207</f>
        <v>0</v>
      </c>
      <c r="K207" s="14">
        <f ca="1">K206*(1+Returns!K207)+AG207</f>
        <v>0</v>
      </c>
      <c r="L207" s="14">
        <f ca="1">L206*(1+Returns!L207)+AH207</f>
        <v>21207816.925493363</v>
      </c>
      <c r="M207" s="14">
        <f ca="1">M206*(1+Returns!M207)+AI207</f>
        <v>21209598.608921416</v>
      </c>
      <c r="N207" s="14">
        <f ca="1">N206*(1+Returns!N207)+AJ207-R207-T207</f>
        <v>39161402.001467422</v>
      </c>
      <c r="O207" s="17">
        <f ca="1">(Assumptions!$B$16 / 252)*F206</f>
        <v>3362.0993892337478</v>
      </c>
      <c r="P207" s="17">
        <f t="shared" ca="1" si="47"/>
        <v>43675.911447237413</v>
      </c>
      <c r="Q207" s="16">
        <f t="shared" si="48"/>
        <v>0</v>
      </c>
      <c r="R207" s="17">
        <f t="shared" si="49"/>
        <v>0</v>
      </c>
      <c r="S207" s="19">
        <f t="shared" si="50"/>
        <v>0</v>
      </c>
      <c r="T207" s="20">
        <f ca="1">IF(AND(S207=1,F206&gt;D206),[1]Assumptions!$B$19*(F206-D206),0)</f>
        <v>0</v>
      </c>
      <c r="U207" s="21">
        <f ca="1">OFFSET(Assumptions!$B$6,U$1-1,0)*$E207</f>
        <v>8481373.2613747474</v>
      </c>
      <c r="V207" s="21">
        <f ca="1">OFFSET(Assumptions!$B$6,V$1-1,0)*$E207</f>
        <v>10601716.576718435</v>
      </c>
      <c r="W207" s="21">
        <f ca="1">OFFSET(Assumptions!$B$6,W$1-1,0)*$E207</f>
        <v>5300858.2883592173</v>
      </c>
      <c r="X207" s="21">
        <f ca="1">OFFSET(Assumptions!$B$6,X$1-1,0)*$E207</f>
        <v>0</v>
      </c>
      <c r="Y207" s="21">
        <f ca="1">OFFSET(Assumptions!$B$6,Y$1-1,0)*$E207</f>
        <v>0</v>
      </c>
      <c r="Z207" s="21">
        <f ca="1">OFFSET(Assumptions!$B$6,Z$1-1,0)*$E207</f>
        <v>21203433.153436869</v>
      </c>
      <c r="AA207" s="21">
        <f ca="1">OFFSET(Assumptions!$B$6,AA$1-1,0)*$E207</f>
        <v>21203433.153436869</v>
      </c>
      <c r="AB207" s="21">
        <f ca="1">OFFSET(Assumptions!$B$6,AB$1-1,0)*$E207</f>
        <v>39226351.333858207</v>
      </c>
      <c r="AC207" s="24">
        <f t="shared" si="53"/>
        <v>0</v>
      </c>
      <c r="AD207" s="24">
        <f t="shared" si="42"/>
        <v>0</v>
      </c>
      <c r="AE207" s="24">
        <f t="shared" si="42"/>
        <v>0</v>
      </c>
      <c r="AF207" s="24">
        <f t="shared" si="42"/>
        <v>0</v>
      </c>
      <c r="AG207" s="24">
        <f t="shared" si="41"/>
        <v>0</v>
      </c>
      <c r="AH207" s="24">
        <f t="shared" si="41"/>
        <v>0</v>
      </c>
      <c r="AI207" s="24">
        <f t="shared" si="41"/>
        <v>0</v>
      </c>
      <c r="AJ207" s="24">
        <f t="shared" si="51"/>
        <v>0</v>
      </c>
      <c r="AK207" s="26">
        <f t="shared" ca="1" si="52"/>
        <v>6.3602639800075522E-4</v>
      </c>
      <c r="AL207" s="34">
        <f t="shared" ca="1" si="54"/>
        <v>5.9734898557368687E-2</v>
      </c>
    </row>
    <row r="208" spans="1:38" x14ac:dyDescent="0.25">
      <c r="A208" s="4">
        <f t="shared" si="43"/>
        <v>12</v>
      </c>
      <c r="B208" s="4">
        <f t="shared" si="44"/>
        <v>2012</v>
      </c>
      <c r="C208" s="9">
        <v>41263</v>
      </c>
      <c r="D208" s="12">
        <f ca="1">(1+Returns!E208)*D207</f>
        <v>106499628.13281912</v>
      </c>
      <c r="E208" s="12">
        <f t="shared" ca="1" si="45"/>
        <v>106038467.66016373</v>
      </c>
      <c r="F208" s="12">
        <f t="shared" ca="1" si="46"/>
        <v>105991427.51094329</v>
      </c>
      <c r="G208" s="14">
        <f ca="1">G207*(1+Returns!G208)+AC208</f>
        <v>8526154.7886784486</v>
      </c>
      <c r="H208" s="14">
        <f ca="1">H207*(1+Returns!H208)+AD208</f>
        <v>10607005.679596705</v>
      </c>
      <c r="I208" s="14">
        <f ca="1">I207*(1+Returns!I208)+AE208</f>
        <v>5304460.0351183806</v>
      </c>
      <c r="J208" s="14">
        <f ca="1">J207*(1+Returns!J208)+AF208</f>
        <v>0</v>
      </c>
      <c r="K208" s="14">
        <f ca="1">K207*(1+Returns!K208)+AG208</f>
        <v>0</v>
      </c>
      <c r="L208" s="14">
        <f ca="1">L207*(1+Returns!L208)+AH208</f>
        <v>21213627.842312966</v>
      </c>
      <c r="M208" s="14">
        <f ca="1">M207*(1+Returns!M208)+AI208</f>
        <v>21215544.26388707</v>
      </c>
      <c r="N208" s="14">
        <f ca="1">N207*(1+Returns!N208)+AJ208-R208-T208</f>
        <v>39171675.050570168</v>
      </c>
      <c r="O208" s="17">
        <f ca="1">(Assumptions!$B$16 / 252)*F207</f>
        <v>3364.2377731980032</v>
      </c>
      <c r="P208" s="17">
        <f t="shared" ca="1" si="47"/>
        <v>47040.149220435414</v>
      </c>
      <c r="Q208" s="16">
        <f t="shared" si="48"/>
        <v>0</v>
      </c>
      <c r="R208" s="17">
        <f t="shared" si="49"/>
        <v>0</v>
      </c>
      <c r="S208" s="19">
        <f t="shared" si="50"/>
        <v>0</v>
      </c>
      <c r="T208" s="20">
        <f ca="1">IF(AND(S208=1,F207&gt;D207),[1]Assumptions!$B$19*(F207-D207),0)</f>
        <v>0</v>
      </c>
      <c r="U208" s="21">
        <f ca="1">OFFSET(Assumptions!$B$6,U$1-1,0)*$E208</f>
        <v>8483077.4128130991</v>
      </c>
      <c r="V208" s="21">
        <f ca="1">OFFSET(Assumptions!$B$6,V$1-1,0)*$E208</f>
        <v>10603846.766016373</v>
      </c>
      <c r="W208" s="21">
        <f ca="1">OFFSET(Assumptions!$B$6,W$1-1,0)*$E208</f>
        <v>5301923.3830081867</v>
      </c>
      <c r="X208" s="21">
        <f ca="1">OFFSET(Assumptions!$B$6,X$1-1,0)*$E208</f>
        <v>0</v>
      </c>
      <c r="Y208" s="21">
        <f ca="1">OFFSET(Assumptions!$B$6,Y$1-1,0)*$E208</f>
        <v>0</v>
      </c>
      <c r="Z208" s="21">
        <f ca="1">OFFSET(Assumptions!$B$6,Z$1-1,0)*$E208</f>
        <v>21207693.532032747</v>
      </c>
      <c r="AA208" s="21">
        <f ca="1">OFFSET(Assumptions!$B$6,AA$1-1,0)*$E208</f>
        <v>21207693.532032747</v>
      </c>
      <c r="AB208" s="21">
        <f ca="1">OFFSET(Assumptions!$B$6,AB$1-1,0)*$E208</f>
        <v>39234233.034260578</v>
      </c>
      <c r="AC208" s="24">
        <f t="shared" si="53"/>
        <v>0</v>
      </c>
      <c r="AD208" s="24">
        <f t="shared" si="42"/>
        <v>0</v>
      </c>
      <c r="AE208" s="24">
        <f t="shared" si="42"/>
        <v>0</v>
      </c>
      <c r="AF208" s="24">
        <f t="shared" si="42"/>
        <v>0</v>
      </c>
      <c r="AG208" s="24">
        <f t="shared" si="41"/>
        <v>0</v>
      </c>
      <c r="AH208" s="24">
        <f t="shared" si="41"/>
        <v>0</v>
      </c>
      <c r="AI208" s="24">
        <f t="shared" si="41"/>
        <v>0</v>
      </c>
      <c r="AJ208" s="24">
        <f t="shared" si="51"/>
        <v>0</v>
      </c>
      <c r="AK208" s="26">
        <f t="shared" ca="1" si="52"/>
        <v>1.6926549489504339E-4</v>
      </c>
      <c r="AL208" s="34">
        <f t="shared" ca="1" si="54"/>
        <v>5.9914275109430593E-2</v>
      </c>
    </row>
    <row r="209" spans="1:38" x14ac:dyDescent="0.25">
      <c r="A209" s="4">
        <f t="shared" si="43"/>
        <v>12</v>
      </c>
      <c r="B209" s="4">
        <f t="shared" si="44"/>
        <v>2012</v>
      </c>
      <c r="C209" s="9">
        <v>41264</v>
      </c>
      <c r="D209" s="12">
        <f ca="1">(1+Returns!E209)*D208</f>
        <v>106527632.21003664</v>
      </c>
      <c r="E209" s="12">
        <f t="shared" ca="1" si="45"/>
        <v>105882882.13481033</v>
      </c>
      <c r="F209" s="12">
        <f t="shared" ca="1" si="46"/>
        <v>105832477.17836732</v>
      </c>
      <c r="G209" s="14">
        <f ca="1">G208*(1+Returns!G209)+AC209</f>
        <v>8344049.4600215415</v>
      </c>
      <c r="H209" s="14">
        <f ca="1">H208*(1+Returns!H209)+AD209</f>
        <v>10609929.530679984</v>
      </c>
      <c r="I209" s="14">
        <f ca="1">I208*(1+Returns!I209)+AE209</f>
        <v>5305989.3920438802</v>
      </c>
      <c r="J209" s="14">
        <f ca="1">J208*(1+Returns!J209)+AF209</f>
        <v>0</v>
      </c>
      <c r="K209" s="14">
        <f ca="1">K208*(1+Returns!K209)+AG209</f>
        <v>0</v>
      </c>
      <c r="L209" s="14">
        <f ca="1">L208*(1+Returns!L209)+AH209</f>
        <v>21219448.530081466</v>
      </c>
      <c r="M209" s="14">
        <f ca="1">M208*(1+Returns!M209)+AI209</f>
        <v>21221499.947473723</v>
      </c>
      <c r="N209" s="14">
        <f ca="1">N208*(1+Returns!N209)+AJ209-R209-T209</f>
        <v>39181965.274509721</v>
      </c>
      <c r="O209" s="17">
        <f ca="1">(Assumptions!$B$16 / 252)*F208</f>
        <v>3364.8072225696283</v>
      </c>
      <c r="P209" s="17">
        <f t="shared" ca="1" si="47"/>
        <v>50404.956443005045</v>
      </c>
      <c r="Q209" s="16">
        <f t="shared" si="48"/>
        <v>0</v>
      </c>
      <c r="R209" s="17">
        <f t="shared" si="49"/>
        <v>0</v>
      </c>
      <c r="S209" s="19">
        <f t="shared" si="50"/>
        <v>0</v>
      </c>
      <c r="T209" s="20">
        <f ca="1">IF(AND(S209=1,F208&gt;D208),[1]Assumptions!$B$19*(F208-D208),0)</f>
        <v>0</v>
      </c>
      <c r="U209" s="21">
        <f ca="1">OFFSET(Assumptions!$B$6,U$1-1,0)*$E209</f>
        <v>8470630.5707848258</v>
      </c>
      <c r="V209" s="21">
        <f ca="1">OFFSET(Assumptions!$B$6,V$1-1,0)*$E209</f>
        <v>10588288.213481033</v>
      </c>
      <c r="W209" s="21">
        <f ca="1">OFFSET(Assumptions!$B$6,W$1-1,0)*$E209</f>
        <v>5294144.1067405166</v>
      </c>
      <c r="X209" s="21">
        <f ca="1">OFFSET(Assumptions!$B$6,X$1-1,0)*$E209</f>
        <v>0</v>
      </c>
      <c r="Y209" s="21">
        <f ca="1">OFFSET(Assumptions!$B$6,Y$1-1,0)*$E209</f>
        <v>0</v>
      </c>
      <c r="Z209" s="21">
        <f ca="1">OFFSET(Assumptions!$B$6,Z$1-1,0)*$E209</f>
        <v>21176576.426962066</v>
      </c>
      <c r="AA209" s="21">
        <f ca="1">OFFSET(Assumptions!$B$6,AA$1-1,0)*$E209</f>
        <v>21176576.426962066</v>
      </c>
      <c r="AB209" s="21">
        <f ca="1">OFFSET(Assumptions!$B$6,AB$1-1,0)*$E209</f>
        <v>39176666.389879823</v>
      </c>
      <c r="AC209" s="24">
        <f t="shared" si="53"/>
        <v>0</v>
      </c>
      <c r="AD209" s="24">
        <f t="shared" si="42"/>
        <v>0</v>
      </c>
      <c r="AE209" s="24">
        <f t="shared" si="42"/>
        <v>0</v>
      </c>
      <c r="AF209" s="24">
        <f t="shared" si="42"/>
        <v>0</v>
      </c>
      <c r="AG209" s="24">
        <f t="shared" si="41"/>
        <v>0</v>
      </c>
      <c r="AH209" s="24">
        <f t="shared" si="41"/>
        <v>0</v>
      </c>
      <c r="AI209" s="24">
        <f t="shared" si="41"/>
        <v>0</v>
      </c>
      <c r="AJ209" s="24">
        <f t="shared" si="51"/>
        <v>0</v>
      </c>
      <c r="AK209" s="26">
        <f t="shared" ca="1" si="52"/>
        <v>-1.4996527201179832E-3</v>
      </c>
      <c r="AL209" s="34">
        <f t="shared" ca="1" si="54"/>
        <v>5.8324771783670792E-2</v>
      </c>
    </row>
    <row r="210" spans="1:38" x14ac:dyDescent="0.25">
      <c r="A210" s="4">
        <f t="shared" si="43"/>
        <v>12</v>
      </c>
      <c r="B210" s="4">
        <f t="shared" si="44"/>
        <v>2012</v>
      </c>
      <c r="C210" s="9">
        <v>41267</v>
      </c>
      <c r="D210" s="12">
        <f ca="1">(1+Returns!E210)*D209</f>
        <v>106555723.54665042</v>
      </c>
      <c r="E210" s="12">
        <f t="shared" ca="1" si="45"/>
        <v>105908160.06480807</v>
      </c>
      <c r="F210" s="12">
        <f t="shared" ca="1" si="46"/>
        <v>105854395.34718481</v>
      </c>
      <c r="G210" s="14">
        <f ca="1">G209*(1+Returns!G210)+AC210</f>
        <v>8342724.7929311814</v>
      </c>
      <c r="H210" s="14">
        <f ca="1">H209*(1+Returns!H210)+AD210</f>
        <v>10612862.516423425</v>
      </c>
      <c r="I210" s="14">
        <f ca="1">I209*(1+Returns!I210)+AE210</f>
        <v>5307523.5395359155</v>
      </c>
      <c r="J210" s="14">
        <f ca="1">J209*(1+Returns!J210)+AF210</f>
        <v>0</v>
      </c>
      <c r="K210" s="14">
        <f ca="1">K209*(1+Returns!K210)+AG210</f>
        <v>0</v>
      </c>
      <c r="L210" s="14">
        <f ca="1">L209*(1+Returns!L210)+AH210</f>
        <v>21225287.397983495</v>
      </c>
      <c r="M210" s="14">
        <f ca="1">M209*(1+Returns!M210)+AI210</f>
        <v>21227474.2573242</v>
      </c>
      <c r="N210" s="14">
        <f ca="1">N209*(1+Returns!N210)+AJ210-R210-T210</f>
        <v>39192287.560609847</v>
      </c>
      <c r="O210" s="17">
        <f ca="1">(Assumptions!$B$16 / 252)*F209</f>
        <v>3359.7611802656288</v>
      </c>
      <c r="P210" s="17">
        <f t="shared" ca="1" si="47"/>
        <v>53764.717623270677</v>
      </c>
      <c r="Q210" s="16">
        <f t="shared" si="48"/>
        <v>0</v>
      </c>
      <c r="R210" s="17">
        <f t="shared" si="49"/>
        <v>0</v>
      </c>
      <c r="S210" s="19">
        <f t="shared" si="50"/>
        <v>0</v>
      </c>
      <c r="T210" s="20">
        <f ca="1">IF(AND(S210=1,F209&gt;D209),[1]Assumptions!$B$19*(F209-D209),0)</f>
        <v>0</v>
      </c>
      <c r="U210" s="21">
        <f ca="1">OFFSET(Assumptions!$B$6,U$1-1,0)*$E210</f>
        <v>8472652.8051846456</v>
      </c>
      <c r="V210" s="21">
        <f ca="1">OFFSET(Assumptions!$B$6,V$1-1,0)*$E210</f>
        <v>10590816.006480807</v>
      </c>
      <c r="W210" s="21">
        <f ca="1">OFFSET(Assumptions!$B$6,W$1-1,0)*$E210</f>
        <v>5295408.0032404037</v>
      </c>
      <c r="X210" s="21">
        <f ca="1">OFFSET(Assumptions!$B$6,X$1-1,0)*$E210</f>
        <v>0</v>
      </c>
      <c r="Y210" s="21">
        <f ca="1">OFFSET(Assumptions!$B$6,Y$1-1,0)*$E210</f>
        <v>0</v>
      </c>
      <c r="Z210" s="21">
        <f ca="1">OFFSET(Assumptions!$B$6,Z$1-1,0)*$E210</f>
        <v>21181632.012961615</v>
      </c>
      <c r="AA210" s="21">
        <f ca="1">OFFSET(Assumptions!$B$6,AA$1-1,0)*$E210</f>
        <v>21181632.012961615</v>
      </c>
      <c r="AB210" s="21">
        <f ca="1">OFFSET(Assumptions!$B$6,AB$1-1,0)*$E210</f>
        <v>39186019.223978989</v>
      </c>
      <c r="AC210" s="24">
        <f t="shared" si="53"/>
        <v>0</v>
      </c>
      <c r="AD210" s="24">
        <f t="shared" si="42"/>
        <v>0</v>
      </c>
      <c r="AE210" s="24">
        <f t="shared" si="42"/>
        <v>0</v>
      </c>
      <c r="AF210" s="24">
        <f t="shared" si="42"/>
        <v>0</v>
      </c>
      <c r="AG210" s="24">
        <f t="shared" si="41"/>
        <v>0</v>
      </c>
      <c r="AH210" s="24">
        <f t="shared" si="41"/>
        <v>0</v>
      </c>
      <c r="AI210" s="24">
        <f t="shared" si="41"/>
        <v>0</v>
      </c>
      <c r="AJ210" s="24">
        <f t="shared" si="51"/>
        <v>0</v>
      </c>
      <c r="AK210" s="26">
        <f t="shared" ca="1" si="52"/>
        <v>2.0710248311162083E-4</v>
      </c>
      <c r="AL210" s="34">
        <f t="shared" ca="1" si="54"/>
        <v>5.8543953471845711E-2</v>
      </c>
    </row>
    <row r="211" spans="1:38" x14ac:dyDescent="0.25">
      <c r="A211" s="4">
        <f t="shared" si="43"/>
        <v>12</v>
      </c>
      <c r="B211" s="4">
        <f t="shared" si="44"/>
        <v>2012</v>
      </c>
      <c r="C211" s="9">
        <v>41269</v>
      </c>
      <c r="D211" s="12">
        <f ca="1">(1+Returns!E211)*D210</f>
        <v>106583822.29094969</v>
      </c>
      <c r="E211" s="12">
        <f t="shared" ca="1" si="45"/>
        <v>105904698.68038964</v>
      </c>
      <c r="F211" s="12">
        <f t="shared" ca="1" si="46"/>
        <v>105847573.50577122</v>
      </c>
      <c r="G211" s="14">
        <f ca="1">G210*(1+Returns!G211)+AC211</f>
        <v>8312653.5491535868</v>
      </c>
      <c r="H211" s="14">
        <f ca="1">H210*(1+Returns!H211)+AD211</f>
        <v>10615796.312955039</v>
      </c>
      <c r="I211" s="14">
        <f ca="1">I210*(1+Returns!I211)+AE211</f>
        <v>5309058.1306037586</v>
      </c>
      <c r="J211" s="14">
        <f ca="1">J210*(1+Returns!J211)+AF211</f>
        <v>0</v>
      </c>
      <c r="K211" s="14">
        <f ca="1">K210*(1+Returns!K211)+AG211</f>
        <v>0</v>
      </c>
      <c r="L211" s="14">
        <f ca="1">L210*(1+Returns!L211)+AH211</f>
        <v>21231127.872542661</v>
      </c>
      <c r="M211" s="14">
        <f ca="1">M210*(1+Returns!M211)+AI211</f>
        <v>21233450.249071728</v>
      </c>
      <c r="N211" s="14">
        <f ca="1">N210*(1+Returns!N211)+AJ211-R211-T211</f>
        <v>39202612.56606286</v>
      </c>
      <c r="O211" s="17">
        <f ca="1">(Assumptions!$B$16 / 252)*F210</f>
        <v>3360.4569951487238</v>
      </c>
      <c r="P211" s="17">
        <f t="shared" ca="1" si="47"/>
        <v>57125.174618419398</v>
      </c>
      <c r="Q211" s="16">
        <f t="shared" si="48"/>
        <v>0</v>
      </c>
      <c r="R211" s="17">
        <f t="shared" si="49"/>
        <v>0</v>
      </c>
      <c r="S211" s="19">
        <f t="shared" si="50"/>
        <v>0</v>
      </c>
      <c r="T211" s="20">
        <f ca="1">IF(AND(S211=1,F210&gt;D210),[1]Assumptions!$B$19*(F210-D210),0)</f>
        <v>0</v>
      </c>
      <c r="U211" s="21">
        <f ca="1">OFFSET(Assumptions!$B$6,U$1-1,0)*$E211</f>
        <v>8472375.8944311719</v>
      </c>
      <c r="V211" s="21">
        <f ca="1">OFFSET(Assumptions!$B$6,V$1-1,0)*$E211</f>
        <v>10590469.868038965</v>
      </c>
      <c r="W211" s="21">
        <f ca="1">OFFSET(Assumptions!$B$6,W$1-1,0)*$E211</f>
        <v>5295234.9340194827</v>
      </c>
      <c r="X211" s="21">
        <f ca="1">OFFSET(Assumptions!$B$6,X$1-1,0)*$E211</f>
        <v>0</v>
      </c>
      <c r="Y211" s="21">
        <f ca="1">OFFSET(Assumptions!$B$6,Y$1-1,0)*$E211</f>
        <v>0</v>
      </c>
      <c r="Z211" s="21">
        <f ca="1">OFFSET(Assumptions!$B$6,Z$1-1,0)*$E211</f>
        <v>21180939.736077931</v>
      </c>
      <c r="AA211" s="21">
        <f ca="1">OFFSET(Assumptions!$B$6,AA$1-1,0)*$E211</f>
        <v>21180939.736077931</v>
      </c>
      <c r="AB211" s="21">
        <f ca="1">OFFSET(Assumptions!$B$6,AB$1-1,0)*$E211</f>
        <v>39184738.511744164</v>
      </c>
      <c r="AC211" s="24">
        <f t="shared" si="53"/>
        <v>0</v>
      </c>
      <c r="AD211" s="24">
        <f t="shared" si="42"/>
        <v>0</v>
      </c>
      <c r="AE211" s="24">
        <f t="shared" si="42"/>
        <v>0</v>
      </c>
      <c r="AF211" s="24">
        <f t="shared" si="42"/>
        <v>0</v>
      </c>
      <c r="AG211" s="24">
        <f t="shared" si="41"/>
        <v>0</v>
      </c>
      <c r="AH211" s="24">
        <f t="shared" si="41"/>
        <v>0</v>
      </c>
      <c r="AI211" s="24">
        <f t="shared" si="41"/>
        <v>0</v>
      </c>
      <c r="AJ211" s="24">
        <f t="shared" si="51"/>
        <v>0</v>
      </c>
      <c r="AK211" s="26">
        <f t="shared" ca="1" si="52"/>
        <v>-6.4445518688338588E-5</v>
      </c>
      <c r="AL211" s="34">
        <f t="shared" ca="1" si="54"/>
        <v>5.8475735057709866E-2</v>
      </c>
    </row>
    <row r="212" spans="1:38" x14ac:dyDescent="0.25">
      <c r="A212" s="4">
        <f t="shared" si="43"/>
        <v>12</v>
      </c>
      <c r="B212" s="4">
        <f t="shared" si="44"/>
        <v>2012</v>
      </c>
      <c r="C212" s="9">
        <v>41270</v>
      </c>
      <c r="D212" s="12">
        <f ca="1">(1+Returns!E212)*D211</f>
        <v>106612046.75293055</v>
      </c>
      <c r="E212" s="12">
        <f t="shared" ca="1" si="45"/>
        <v>106002142.12375486</v>
      </c>
      <c r="F212" s="12">
        <f t="shared" ca="1" si="46"/>
        <v>105941656.70870769</v>
      </c>
      <c r="G212" s="14">
        <f ca="1">G211*(1+Returns!G212)+AC212</f>
        <v>8383367.9581856187</v>
      </c>
      <c r="H212" s="14">
        <f ca="1">H211*(1+Returns!H212)+AD212</f>
        <v>10618743.253645353</v>
      </c>
      <c r="I212" s="14">
        <f ca="1">I211*(1+Returns!I212)+AE212</f>
        <v>5310599.6064107707</v>
      </c>
      <c r="J212" s="14">
        <f ca="1">J211*(1+Returns!J212)+AF212</f>
        <v>0</v>
      </c>
      <c r="K212" s="14">
        <f ca="1">K211*(1+Returns!K212)+AG212</f>
        <v>0</v>
      </c>
      <c r="L212" s="14">
        <f ca="1">L211*(1+Returns!L212)+AH212</f>
        <v>21236994.510350216</v>
      </c>
      <c r="M212" s="14">
        <f ca="1">M211*(1+Returns!M212)+AI212</f>
        <v>21239453.029403418</v>
      </c>
      <c r="N212" s="14">
        <f ca="1">N211*(1+Returns!N212)+AJ212-R212-T212</f>
        <v>39212983.765759483</v>
      </c>
      <c r="O212" s="17">
        <f ca="1">(Assumptions!$B$16 / 252)*F211</f>
        <v>3360.2404287546419</v>
      </c>
      <c r="P212" s="17">
        <f t="shared" ca="1" si="47"/>
        <v>60485.415047174043</v>
      </c>
      <c r="Q212" s="16">
        <f t="shared" si="48"/>
        <v>0</v>
      </c>
      <c r="R212" s="17">
        <f t="shared" si="49"/>
        <v>0</v>
      </c>
      <c r="S212" s="19">
        <f t="shared" si="50"/>
        <v>0</v>
      </c>
      <c r="T212" s="20">
        <f ca="1">IF(AND(S212=1,F211&gt;D211),[1]Assumptions!$B$19*(F211-D211),0)</f>
        <v>0</v>
      </c>
      <c r="U212" s="21">
        <f ca="1">OFFSET(Assumptions!$B$6,U$1-1,0)*$E212</f>
        <v>8480171.3699003886</v>
      </c>
      <c r="V212" s="21">
        <f ca="1">OFFSET(Assumptions!$B$6,V$1-1,0)*$E212</f>
        <v>10600214.212375486</v>
      </c>
      <c r="W212" s="21">
        <f ca="1">OFFSET(Assumptions!$B$6,W$1-1,0)*$E212</f>
        <v>5300107.1061877431</v>
      </c>
      <c r="X212" s="21">
        <f ca="1">OFFSET(Assumptions!$B$6,X$1-1,0)*$E212</f>
        <v>0</v>
      </c>
      <c r="Y212" s="21">
        <f ca="1">OFFSET(Assumptions!$B$6,Y$1-1,0)*$E212</f>
        <v>0</v>
      </c>
      <c r="Z212" s="21">
        <f ca="1">OFFSET(Assumptions!$B$6,Z$1-1,0)*$E212</f>
        <v>21200428.424750973</v>
      </c>
      <c r="AA212" s="21">
        <f ca="1">OFFSET(Assumptions!$B$6,AA$1-1,0)*$E212</f>
        <v>21200428.424750973</v>
      </c>
      <c r="AB212" s="21">
        <f ca="1">OFFSET(Assumptions!$B$6,AB$1-1,0)*$E212</f>
        <v>39220792.585789301</v>
      </c>
      <c r="AC212" s="24">
        <f t="shared" si="53"/>
        <v>0</v>
      </c>
      <c r="AD212" s="24">
        <f t="shared" si="42"/>
        <v>0</v>
      </c>
      <c r="AE212" s="24">
        <f t="shared" si="42"/>
        <v>0</v>
      </c>
      <c r="AF212" s="24">
        <f t="shared" si="42"/>
        <v>0</v>
      </c>
      <c r="AG212" s="24">
        <f t="shared" si="41"/>
        <v>0</v>
      </c>
      <c r="AH212" s="24">
        <f t="shared" si="41"/>
        <v>0</v>
      </c>
      <c r="AI212" s="24">
        <f t="shared" si="41"/>
        <v>0</v>
      </c>
      <c r="AJ212" s="24">
        <f t="shared" si="51"/>
        <v>0</v>
      </c>
      <c r="AK212" s="26">
        <f t="shared" ca="1" si="52"/>
        <v>8.8885554784434717E-4</v>
      </c>
      <c r="AL212" s="34">
        <f t="shared" ca="1" si="54"/>
        <v>5.9416567087074545E-2</v>
      </c>
    </row>
    <row r="213" spans="1:38" x14ac:dyDescent="0.25">
      <c r="A213" s="4">
        <f t="shared" si="43"/>
        <v>12</v>
      </c>
      <c r="B213" s="4">
        <f t="shared" si="44"/>
        <v>2012</v>
      </c>
      <c r="C213" s="9">
        <v>41271</v>
      </c>
      <c r="D213" s="12">
        <f ca="1">(1+Returns!E213)*D212</f>
        <v>106640278.6890312</v>
      </c>
      <c r="E213" s="12">
        <f t="shared" ca="1" si="45"/>
        <v>106047524.37472036</v>
      </c>
      <c r="F213" s="12">
        <f t="shared" ca="1" si="46"/>
        <v>105983675.73247609</v>
      </c>
      <c r="G213" s="14">
        <f ca="1">G212*(1+Returns!G213)+AC213</f>
        <v>8402013.8473497983</v>
      </c>
      <c r="H213" s="14">
        <f ca="1">H212*(1+Returns!H213)+AD213</f>
        <v>10621691.012405191</v>
      </c>
      <c r="I213" s="14">
        <f ca="1">I212*(1+Returns!I213)+AE213</f>
        <v>5312141.5297826063</v>
      </c>
      <c r="J213" s="14">
        <f ca="1">J212*(1+Returns!J213)+AF213</f>
        <v>0</v>
      </c>
      <c r="K213" s="14">
        <f ca="1">K212*(1+Returns!K213)+AG213</f>
        <v>0</v>
      </c>
      <c r="L213" s="14">
        <f ca="1">L212*(1+Returns!L213)+AH213</f>
        <v>21242862.769241653</v>
      </c>
      <c r="M213" s="14">
        <f ca="1">M212*(1+Returns!M213)+AI213</f>
        <v>21245457.506744839</v>
      </c>
      <c r="N213" s="14">
        <f ca="1">N212*(1+Returns!N213)+AJ213-R213-T213</f>
        <v>39223357.709196284</v>
      </c>
      <c r="O213" s="17">
        <f ca="1">(Assumptions!$B$16 / 252)*F212</f>
        <v>3363.2271971018313</v>
      </c>
      <c r="P213" s="17">
        <f t="shared" ca="1" si="47"/>
        <v>63848.642244275878</v>
      </c>
      <c r="Q213" s="16">
        <f t="shared" si="48"/>
        <v>0</v>
      </c>
      <c r="R213" s="17">
        <f t="shared" si="49"/>
        <v>0</v>
      </c>
      <c r="S213" s="19">
        <f t="shared" si="50"/>
        <v>0</v>
      </c>
      <c r="T213" s="20">
        <f ca="1">IF(AND(S213=1,F212&gt;D212),[1]Assumptions!$B$19*(F212-D212),0)</f>
        <v>0</v>
      </c>
      <c r="U213" s="21">
        <f ca="1">OFFSET(Assumptions!$B$6,U$1-1,0)*$E213</f>
        <v>8483801.9499776289</v>
      </c>
      <c r="V213" s="21">
        <f ca="1">OFFSET(Assumptions!$B$6,V$1-1,0)*$E213</f>
        <v>10604752.437472038</v>
      </c>
      <c r="W213" s="21">
        <f ca="1">OFFSET(Assumptions!$B$6,W$1-1,0)*$E213</f>
        <v>5302376.218736019</v>
      </c>
      <c r="X213" s="21">
        <f ca="1">OFFSET(Assumptions!$B$6,X$1-1,0)*$E213</f>
        <v>0</v>
      </c>
      <c r="Y213" s="21">
        <f ca="1">OFFSET(Assumptions!$B$6,Y$1-1,0)*$E213</f>
        <v>0</v>
      </c>
      <c r="Z213" s="21">
        <f ca="1">OFFSET(Assumptions!$B$6,Z$1-1,0)*$E213</f>
        <v>21209504.874944076</v>
      </c>
      <c r="AA213" s="21">
        <f ca="1">OFFSET(Assumptions!$B$6,AA$1-1,0)*$E213</f>
        <v>21209504.874944076</v>
      </c>
      <c r="AB213" s="21">
        <f ca="1">OFFSET(Assumptions!$B$6,AB$1-1,0)*$E213</f>
        <v>39237584.018646531</v>
      </c>
      <c r="AC213" s="24">
        <f t="shared" si="53"/>
        <v>0</v>
      </c>
      <c r="AD213" s="24">
        <f t="shared" si="42"/>
        <v>0</v>
      </c>
      <c r="AE213" s="24">
        <f t="shared" si="42"/>
        <v>0</v>
      </c>
      <c r="AF213" s="24">
        <f t="shared" si="42"/>
        <v>0</v>
      </c>
      <c r="AG213" s="24">
        <f t="shared" si="41"/>
        <v>0</v>
      </c>
      <c r="AH213" s="24">
        <f t="shared" si="41"/>
        <v>0</v>
      </c>
      <c r="AI213" s="24">
        <f t="shared" si="41"/>
        <v>0</v>
      </c>
      <c r="AJ213" s="24">
        <f t="shared" si="51"/>
        <v>0</v>
      </c>
      <c r="AK213" s="26">
        <f t="shared" ca="1" si="52"/>
        <v>3.966241898964995E-4</v>
      </c>
      <c r="AL213" s="34">
        <f t="shared" ca="1" si="54"/>
        <v>5.9836757324758461E-2</v>
      </c>
    </row>
    <row r="214" spans="1:38" x14ac:dyDescent="0.25">
      <c r="A214" s="4">
        <f t="shared" si="43"/>
        <v>12</v>
      </c>
      <c r="B214" s="4">
        <f t="shared" si="44"/>
        <v>2012</v>
      </c>
      <c r="C214" s="9">
        <v>41274</v>
      </c>
      <c r="D214" s="12">
        <f ca="1">(1+Returns!E214)*D213</f>
        <v>106668518.10123084</v>
      </c>
      <c r="E214" s="12">
        <f t="shared" ca="1" si="45"/>
        <v>106072934.20181021</v>
      </c>
      <c r="F214" s="12">
        <f t="shared" ca="1" si="46"/>
        <v>106005720.99843156</v>
      </c>
      <c r="G214" s="14">
        <f ca="1">G213*(1+Returns!G214)+AC214</f>
        <v>8400679.9831595551</v>
      </c>
      <c r="H214" s="14">
        <f ca="1">H213*(1+Returns!H214)+AD214</f>
        <v>10624639.589461647</v>
      </c>
      <c r="I214" s="14">
        <f ca="1">I213*(1+Returns!I214)+AE214</f>
        <v>5313683.9008492148</v>
      </c>
      <c r="J214" s="14">
        <f ca="1">J213*(1+Returns!J214)+AF214</f>
        <v>0</v>
      </c>
      <c r="K214" s="14">
        <f ca="1">K213*(1+Returns!K214)+AG214</f>
        <v>0</v>
      </c>
      <c r="L214" s="14">
        <f ca="1">L213*(1+Returns!L214)+AH214</f>
        <v>21248732.649664912</v>
      </c>
      <c r="M214" s="14">
        <f ca="1">M213*(1+Returns!M214)+AI214</f>
        <v>21251463.681575745</v>
      </c>
      <c r="N214" s="14">
        <f ca="1">N213*(1+Returns!N214)+AJ214-R214-T214</f>
        <v>39233734.39709913</v>
      </c>
      <c r="O214" s="17">
        <f ca="1">(Assumptions!$B$16 / 252)*F213</f>
        <v>3364.56113436432</v>
      </c>
      <c r="P214" s="17">
        <f t="shared" ca="1" si="47"/>
        <v>67213.203378640203</v>
      </c>
      <c r="Q214" s="16">
        <f t="shared" si="48"/>
        <v>0</v>
      </c>
      <c r="R214" s="17">
        <f t="shared" si="49"/>
        <v>0</v>
      </c>
      <c r="S214" s="19">
        <f t="shared" si="50"/>
        <v>0</v>
      </c>
      <c r="T214" s="20">
        <f ca="1">IF(AND(S214=1,F213&gt;D213),[1]Assumptions!$B$19*(F213-D213),0)</f>
        <v>0</v>
      </c>
      <c r="U214" s="21">
        <f ca="1">OFFSET(Assumptions!$B$6,U$1-1,0)*$E214</f>
        <v>8485834.7361448165</v>
      </c>
      <c r="V214" s="21">
        <f ca="1">OFFSET(Assumptions!$B$6,V$1-1,0)*$E214</f>
        <v>10607293.420181021</v>
      </c>
      <c r="W214" s="21">
        <f ca="1">OFFSET(Assumptions!$B$6,W$1-1,0)*$E214</f>
        <v>5303646.7100905105</v>
      </c>
      <c r="X214" s="21">
        <f ca="1">OFFSET(Assumptions!$B$6,X$1-1,0)*$E214</f>
        <v>0</v>
      </c>
      <c r="Y214" s="21">
        <f ca="1">OFFSET(Assumptions!$B$6,Y$1-1,0)*$E214</f>
        <v>0</v>
      </c>
      <c r="Z214" s="21">
        <f ca="1">OFFSET(Assumptions!$B$6,Z$1-1,0)*$E214</f>
        <v>21214586.840362042</v>
      </c>
      <c r="AA214" s="21">
        <f ca="1">OFFSET(Assumptions!$B$6,AA$1-1,0)*$E214</f>
        <v>21214586.840362042</v>
      </c>
      <c r="AB214" s="21">
        <f ca="1">OFFSET(Assumptions!$B$6,AB$1-1,0)*$E214</f>
        <v>39246985.654669777</v>
      </c>
      <c r="AC214" s="24">
        <f t="shared" si="53"/>
        <v>0</v>
      </c>
      <c r="AD214" s="24">
        <f t="shared" si="42"/>
        <v>0</v>
      </c>
      <c r="AE214" s="24">
        <f t="shared" si="42"/>
        <v>0</v>
      </c>
      <c r="AF214" s="24">
        <f t="shared" si="42"/>
        <v>0</v>
      </c>
      <c r="AG214" s="24">
        <f t="shared" si="41"/>
        <v>0</v>
      </c>
      <c r="AH214" s="24">
        <f t="shared" si="41"/>
        <v>0</v>
      </c>
      <c r="AI214" s="24">
        <f t="shared" si="41"/>
        <v>0</v>
      </c>
      <c r="AJ214" s="24">
        <f t="shared" si="51"/>
        <v>0</v>
      </c>
      <c r="AK214" s="26">
        <f t="shared" ca="1" si="52"/>
        <v>2.0800624061312334E-4</v>
      </c>
      <c r="AL214" s="34">
        <f t="shared" ca="1" si="54"/>
        <v>6.0057209984313076E-2</v>
      </c>
    </row>
    <row r="215" spans="1:38" x14ac:dyDescent="0.25">
      <c r="A215" s="4">
        <f t="shared" si="43"/>
        <v>1</v>
      </c>
      <c r="B215" s="4">
        <f t="shared" si="44"/>
        <v>2013</v>
      </c>
      <c r="C215" s="9">
        <v>41276</v>
      </c>
      <c r="D215" s="12">
        <f ca="1">(1+Returns!E215)*D214</f>
        <v>106696764.99150923</v>
      </c>
      <c r="E215" s="12">
        <f t="shared" ca="1" si="45"/>
        <v>106088679.05315067</v>
      </c>
      <c r="F215" s="12">
        <f t="shared" ca="1" si="46"/>
        <v>106085313.79216659</v>
      </c>
      <c r="G215" s="14">
        <f ca="1">G214*(1+Returns!G215)+AC215</f>
        <v>8542041.7680939473</v>
      </c>
      <c r="H215" s="14">
        <f ca="1">H214*(1+Returns!H215)+AD215</f>
        <v>10610242.815761255</v>
      </c>
      <c r="I215" s="14">
        <f ca="1">I214*(1+Returns!I215)+AE215</f>
        <v>5305189.5289818794</v>
      </c>
      <c r="J215" s="14">
        <f ca="1">J214*(1+Returns!J215)+AF215</f>
        <v>0</v>
      </c>
      <c r="K215" s="14">
        <f ca="1">K214*(1+Returns!K215)+AG215</f>
        <v>0</v>
      </c>
      <c r="L215" s="14">
        <f ca="1">L214*(1+Returns!L215)+AH215</f>
        <v>21220458.34276519</v>
      </c>
      <c r="M215" s="14">
        <f ca="1">M214*(1+Returns!M215)+AI215</f>
        <v>21220594.713162318</v>
      </c>
      <c r="N215" s="14">
        <f ca="1">N214*(1+Returns!N215)+AJ215-R215-T215</f>
        <v>39190151.884386078</v>
      </c>
      <c r="O215" s="17">
        <f ca="1">(Assumptions!$B$16 / 252)*F214</f>
        <v>3365.2609840771925</v>
      </c>
      <c r="P215" s="17">
        <f t="shared" ca="1" si="47"/>
        <v>3365.2609840771911</v>
      </c>
      <c r="Q215" s="16">
        <f t="shared" si="48"/>
        <v>1</v>
      </c>
      <c r="R215" s="17">
        <f t="shared" ca="1" si="49"/>
        <v>67213.203378640203</v>
      </c>
      <c r="S215" s="19">
        <f t="shared" si="50"/>
        <v>1</v>
      </c>
      <c r="T215" s="20">
        <f ca="1">IF(AND(S215=1,F214&gt;D214),[1]Assumptions!$B$19*(F214-D214),0)</f>
        <v>0</v>
      </c>
      <c r="U215" s="21">
        <f ca="1">OFFSET(Assumptions!$B$6,U$1-1,0)*$E215</f>
        <v>8487094.3242520541</v>
      </c>
      <c r="V215" s="21">
        <f ca="1">OFFSET(Assumptions!$B$6,V$1-1,0)*$E215</f>
        <v>10608867.905315068</v>
      </c>
      <c r="W215" s="21">
        <f ca="1">OFFSET(Assumptions!$B$6,W$1-1,0)*$E215</f>
        <v>5304433.9526575338</v>
      </c>
      <c r="X215" s="21">
        <f ca="1">OFFSET(Assumptions!$B$6,X$1-1,0)*$E215</f>
        <v>0</v>
      </c>
      <c r="Y215" s="21">
        <f ca="1">OFFSET(Assumptions!$B$6,Y$1-1,0)*$E215</f>
        <v>0</v>
      </c>
      <c r="Z215" s="21">
        <f ca="1">OFFSET(Assumptions!$B$6,Z$1-1,0)*$E215</f>
        <v>21217735.810630135</v>
      </c>
      <c r="AA215" s="21">
        <f ca="1">OFFSET(Assumptions!$B$6,AA$1-1,0)*$E215</f>
        <v>21217735.810630135</v>
      </c>
      <c r="AB215" s="21">
        <f ca="1">OFFSET(Assumptions!$B$6,AB$1-1,0)*$E215</f>
        <v>39252811.249665745</v>
      </c>
      <c r="AC215" s="24">
        <f t="shared" ca="1" si="53"/>
        <v>85154.752985261381</v>
      </c>
      <c r="AD215" s="24">
        <f t="shared" ca="1" si="42"/>
        <v>-17346.16928062588</v>
      </c>
      <c r="AE215" s="24">
        <f t="shared" ca="1" si="42"/>
        <v>-10037.190758704208</v>
      </c>
      <c r="AF215" s="24">
        <f t="shared" ca="1" si="42"/>
        <v>0</v>
      </c>
      <c r="AG215" s="24">
        <f t="shared" ca="1" si="41"/>
        <v>0</v>
      </c>
      <c r="AH215" s="24">
        <f t="shared" ca="1" si="41"/>
        <v>-34145.809302870184</v>
      </c>
      <c r="AI215" s="24">
        <f t="shared" ca="1" si="41"/>
        <v>-36876.841213703156</v>
      </c>
      <c r="AJ215" s="24">
        <f t="shared" ca="1" si="51"/>
        <v>13251.257570642047</v>
      </c>
      <c r="AK215" s="26">
        <f t="shared" ca="1" si="52"/>
        <v>7.508348887717009E-4</v>
      </c>
      <c r="AL215" s="34">
        <f t="shared" ca="1" si="54"/>
        <v>6.0853137921663247E-2</v>
      </c>
    </row>
    <row r="216" spans="1:38" x14ac:dyDescent="0.25">
      <c r="A216" s="4">
        <f t="shared" si="43"/>
        <v>1</v>
      </c>
      <c r="B216" s="4">
        <f t="shared" si="44"/>
        <v>2013</v>
      </c>
      <c r="C216" s="9">
        <v>41277</v>
      </c>
      <c r="D216" s="12">
        <f ca="1">(1+Returns!E216)*D215</f>
        <v>106725098.31745271</v>
      </c>
      <c r="E216" s="12">
        <f t="shared" ca="1" si="45"/>
        <v>106106710.35379134</v>
      </c>
      <c r="F216" s="12">
        <f t="shared" ca="1" si="46"/>
        <v>106099977.30506784</v>
      </c>
      <c r="G216" s="14">
        <f ca="1">G215*(1+Returns!G216)+AC216</f>
        <v>8533282.0067989901</v>
      </c>
      <c r="H216" s="14">
        <f ca="1">H215*(1+Returns!H216)+AD216</f>
        <v>10613196.432510426</v>
      </c>
      <c r="I216" s="14">
        <f ca="1">I215*(1+Returns!I216)+AE216</f>
        <v>5306734.1723489957</v>
      </c>
      <c r="J216" s="14">
        <f ca="1">J215*(1+Returns!J216)+AF216</f>
        <v>0</v>
      </c>
      <c r="K216" s="14">
        <f ca="1">K215*(1+Returns!K216)+AG216</f>
        <v>0</v>
      </c>
      <c r="L216" s="14">
        <f ca="1">L215*(1+Returns!L216)+AH216</f>
        <v>21226338.39472156</v>
      </c>
      <c r="M216" s="14">
        <f ca="1">M215*(1+Returns!M216)+AI216</f>
        <v>21226610.586272322</v>
      </c>
      <c r="N216" s="14">
        <f ca="1">N215*(1+Returns!N216)+AJ216-R216-T216</f>
        <v>39200548.761139043</v>
      </c>
      <c r="O216" s="17">
        <f ca="1">(Assumptions!$B$16 / 252)*F215</f>
        <v>3367.7877394338598</v>
      </c>
      <c r="P216" s="17">
        <f t="shared" ca="1" si="47"/>
        <v>6733.0487235110504</v>
      </c>
      <c r="Q216" s="16">
        <f t="shared" si="48"/>
        <v>0</v>
      </c>
      <c r="R216" s="17">
        <f t="shared" si="49"/>
        <v>0</v>
      </c>
      <c r="S216" s="19">
        <f t="shared" si="50"/>
        <v>0</v>
      </c>
      <c r="T216" s="20">
        <f ca="1">IF(AND(S216=1,F215&gt;D215),[1]Assumptions!$B$19*(F215-D215),0)</f>
        <v>0</v>
      </c>
      <c r="U216" s="21">
        <f ca="1">OFFSET(Assumptions!$B$6,U$1-1,0)*$E216</f>
        <v>8488536.8283033073</v>
      </c>
      <c r="V216" s="21">
        <f ca="1">OFFSET(Assumptions!$B$6,V$1-1,0)*$E216</f>
        <v>10610671.035379134</v>
      </c>
      <c r="W216" s="21">
        <f ca="1">OFFSET(Assumptions!$B$6,W$1-1,0)*$E216</f>
        <v>5305335.5176895671</v>
      </c>
      <c r="X216" s="21">
        <f ca="1">OFFSET(Assumptions!$B$6,X$1-1,0)*$E216</f>
        <v>0</v>
      </c>
      <c r="Y216" s="21">
        <f ca="1">OFFSET(Assumptions!$B$6,Y$1-1,0)*$E216</f>
        <v>0</v>
      </c>
      <c r="Z216" s="21">
        <f ca="1">OFFSET(Assumptions!$B$6,Z$1-1,0)*$E216</f>
        <v>21221342.070758268</v>
      </c>
      <c r="AA216" s="21">
        <f ca="1">OFFSET(Assumptions!$B$6,AA$1-1,0)*$E216</f>
        <v>21221342.070758268</v>
      </c>
      <c r="AB216" s="21">
        <f ca="1">OFFSET(Assumptions!$B$6,AB$1-1,0)*$E216</f>
        <v>39259482.830902793</v>
      </c>
      <c r="AC216" s="24">
        <f t="shared" si="53"/>
        <v>0</v>
      </c>
      <c r="AD216" s="24">
        <f t="shared" si="42"/>
        <v>0</v>
      </c>
      <c r="AE216" s="24">
        <f t="shared" si="42"/>
        <v>0</v>
      </c>
      <c r="AF216" s="24">
        <f t="shared" si="42"/>
        <v>0</v>
      </c>
      <c r="AG216" s="24">
        <f t="shared" si="41"/>
        <v>0</v>
      </c>
      <c r="AH216" s="24">
        <f t="shared" si="41"/>
        <v>0</v>
      </c>
      <c r="AI216" s="24">
        <f t="shared" si="41"/>
        <v>0</v>
      </c>
      <c r="AJ216" s="24">
        <f t="shared" si="51"/>
        <v>0</v>
      </c>
      <c r="AK216" s="26">
        <f t="shared" ca="1" si="52"/>
        <v>1.3822377836358868E-4</v>
      </c>
      <c r="AL216" s="34">
        <f t="shared" ca="1" si="54"/>
        <v>6.0999773050675721E-2</v>
      </c>
    </row>
    <row r="217" spans="1:38" x14ac:dyDescent="0.25">
      <c r="A217" s="4">
        <f t="shared" si="43"/>
        <v>1</v>
      </c>
      <c r="B217" s="4">
        <f t="shared" si="44"/>
        <v>2013</v>
      </c>
      <c r="C217" s="9">
        <v>41278</v>
      </c>
      <c r="D217" s="12">
        <f ca="1">(1+Returns!E217)*D216</f>
        <v>106753439.16731091</v>
      </c>
      <c r="E217" s="12">
        <f t="shared" ca="1" si="45"/>
        <v>106211830.04259723</v>
      </c>
      <c r="F217" s="12">
        <f t="shared" ca="1" si="46"/>
        <v>106201728.74062595</v>
      </c>
      <c r="G217" s="14">
        <f ca="1">G216*(1+Returns!G217)+AC217</f>
        <v>8611603.2687279005</v>
      </c>
      <c r="H217" s="14">
        <f ca="1">H216*(1+Returns!H217)+AD217</f>
        <v>10616150.871469989</v>
      </c>
      <c r="I217" s="14">
        <f ca="1">I216*(1+Returns!I217)+AE217</f>
        <v>5308279.2654499281</v>
      </c>
      <c r="J217" s="14">
        <f ca="1">J216*(1+Returns!J217)+AF217</f>
        <v>0</v>
      </c>
      <c r="K217" s="14">
        <f ca="1">K216*(1+Returns!K217)+AG217</f>
        <v>0</v>
      </c>
      <c r="L217" s="14">
        <f ca="1">L216*(1+Returns!L217)+AH217</f>
        <v>21232220.076002352</v>
      </c>
      <c r="M217" s="14">
        <f ca="1">M216*(1+Returns!M217)+AI217</f>
        <v>21232628.164835438</v>
      </c>
      <c r="N217" s="14">
        <f ca="1">N216*(1+Returns!N217)+AJ217-R217-T217</f>
        <v>39210948.396111637</v>
      </c>
      <c r="O217" s="17">
        <f ca="1">(Assumptions!$B$16 / 252)*F216</f>
        <v>3368.2532477799314</v>
      </c>
      <c r="P217" s="17">
        <f t="shared" ca="1" si="47"/>
        <v>10101.301971290981</v>
      </c>
      <c r="Q217" s="16">
        <f t="shared" si="48"/>
        <v>0</v>
      </c>
      <c r="R217" s="17">
        <f t="shared" si="49"/>
        <v>0</v>
      </c>
      <c r="S217" s="19">
        <f t="shared" si="50"/>
        <v>0</v>
      </c>
      <c r="T217" s="20">
        <f ca="1">IF(AND(S217=1,F216&gt;D216),[1]Assumptions!$B$19*(F216-D216),0)</f>
        <v>0</v>
      </c>
      <c r="U217" s="21">
        <f ca="1">OFFSET(Assumptions!$B$6,U$1-1,0)*$E217</f>
        <v>8496946.4034077786</v>
      </c>
      <c r="V217" s="21">
        <f ca="1">OFFSET(Assumptions!$B$6,V$1-1,0)*$E217</f>
        <v>10621183.004259724</v>
      </c>
      <c r="W217" s="21">
        <f ca="1">OFFSET(Assumptions!$B$6,W$1-1,0)*$E217</f>
        <v>5310591.5021298621</v>
      </c>
      <c r="X217" s="21">
        <f ca="1">OFFSET(Assumptions!$B$6,X$1-1,0)*$E217</f>
        <v>0</v>
      </c>
      <c r="Y217" s="21">
        <f ca="1">OFFSET(Assumptions!$B$6,Y$1-1,0)*$E217</f>
        <v>0</v>
      </c>
      <c r="Z217" s="21">
        <f ca="1">OFFSET(Assumptions!$B$6,Z$1-1,0)*$E217</f>
        <v>21242366.008519448</v>
      </c>
      <c r="AA217" s="21">
        <f ca="1">OFFSET(Assumptions!$B$6,AA$1-1,0)*$E217</f>
        <v>21242366.008519448</v>
      </c>
      <c r="AB217" s="21">
        <f ca="1">OFFSET(Assumptions!$B$6,AB$1-1,0)*$E217</f>
        <v>39298377.115760975</v>
      </c>
      <c r="AC217" s="24">
        <f t="shared" si="53"/>
        <v>0</v>
      </c>
      <c r="AD217" s="24">
        <f t="shared" si="42"/>
        <v>0</v>
      </c>
      <c r="AE217" s="24">
        <f t="shared" si="42"/>
        <v>0</v>
      </c>
      <c r="AF217" s="24">
        <f t="shared" si="42"/>
        <v>0</v>
      </c>
      <c r="AG217" s="24">
        <f t="shared" si="41"/>
        <v>0</v>
      </c>
      <c r="AH217" s="24">
        <f t="shared" si="41"/>
        <v>0</v>
      </c>
      <c r="AI217" s="24">
        <f t="shared" si="41"/>
        <v>0</v>
      </c>
      <c r="AJ217" s="24">
        <f t="shared" si="51"/>
        <v>0</v>
      </c>
      <c r="AK217" s="26">
        <f t="shared" ca="1" si="52"/>
        <v>9.5901467787817829E-4</v>
      </c>
      <c r="AL217" s="34">
        <f t="shared" ca="1" si="54"/>
        <v>6.2017287406256782E-2</v>
      </c>
    </row>
    <row r="218" spans="1:38" x14ac:dyDescent="0.25">
      <c r="A218" s="4">
        <f t="shared" si="43"/>
        <v>1</v>
      </c>
      <c r="B218" s="4">
        <f t="shared" si="44"/>
        <v>2013</v>
      </c>
      <c r="C218" s="9">
        <v>41281</v>
      </c>
      <c r="D218" s="12">
        <f ca="1">(1+Returns!E218)*D217</f>
        <v>106781828.10938868</v>
      </c>
      <c r="E218" s="12">
        <f t="shared" ca="1" si="45"/>
        <v>106248921.0906364</v>
      </c>
      <c r="F218" s="12">
        <f t="shared" ca="1" si="46"/>
        <v>106235448.30521303</v>
      </c>
      <c r="G218" s="14">
        <f ca="1">G217*(1+Returns!G218)+AC218</f>
        <v>8621850.2085474897</v>
      </c>
      <c r="H218" s="14">
        <f ca="1">H217*(1+Returns!H218)+AD218</f>
        <v>10619110.355094718</v>
      </c>
      <c r="I218" s="14">
        <f ca="1">I217*(1+Returns!I218)+AE218</f>
        <v>5309827.0130548226</v>
      </c>
      <c r="J218" s="14">
        <f ca="1">J217*(1+Returns!J218)+AF218</f>
        <v>0</v>
      </c>
      <c r="K218" s="14">
        <f ca="1">K217*(1+Returns!K218)+AG218</f>
        <v>0</v>
      </c>
      <c r="L218" s="14">
        <f ca="1">L217*(1+Returns!L218)+AH218</f>
        <v>21238111.793969646</v>
      </c>
      <c r="M218" s="14">
        <f ca="1">M217*(1+Returns!M218)+AI218</f>
        <v>21238656.043713607</v>
      </c>
      <c r="N218" s="14">
        <f ca="1">N217*(1+Returns!N218)+AJ218-R218-T218</f>
        <v>39221365.676256128</v>
      </c>
      <c r="O218" s="17">
        <f ca="1">(Assumptions!$B$16 / 252)*F217</f>
        <v>3371.4834520833633</v>
      </c>
      <c r="P218" s="17">
        <f t="shared" ca="1" si="47"/>
        <v>13472.785423374344</v>
      </c>
      <c r="Q218" s="16">
        <f t="shared" si="48"/>
        <v>0</v>
      </c>
      <c r="R218" s="17">
        <f t="shared" si="49"/>
        <v>0</v>
      </c>
      <c r="S218" s="19">
        <f t="shared" si="50"/>
        <v>0</v>
      </c>
      <c r="T218" s="20">
        <f ca="1">IF(AND(S218=1,F217&gt;D217),[1]Assumptions!$B$19*(F217-D217),0)</f>
        <v>0</v>
      </c>
      <c r="U218" s="21">
        <f ca="1">OFFSET(Assumptions!$B$6,U$1-1,0)*$E218</f>
        <v>8499913.6872509122</v>
      </c>
      <c r="V218" s="21">
        <f ca="1">OFFSET(Assumptions!$B$6,V$1-1,0)*$E218</f>
        <v>10624892.10906364</v>
      </c>
      <c r="W218" s="21">
        <f ca="1">OFFSET(Assumptions!$B$6,W$1-1,0)*$E218</f>
        <v>5312446.0545318201</v>
      </c>
      <c r="X218" s="21">
        <f ca="1">OFFSET(Assumptions!$B$6,X$1-1,0)*$E218</f>
        <v>0</v>
      </c>
      <c r="Y218" s="21">
        <f ca="1">OFFSET(Assumptions!$B$6,Y$1-1,0)*$E218</f>
        <v>0</v>
      </c>
      <c r="Z218" s="21">
        <f ca="1">OFFSET(Assumptions!$B$6,Z$1-1,0)*$E218</f>
        <v>21249784.21812728</v>
      </c>
      <c r="AA218" s="21">
        <f ca="1">OFFSET(Assumptions!$B$6,AA$1-1,0)*$E218</f>
        <v>21249784.21812728</v>
      </c>
      <c r="AB218" s="21">
        <f ca="1">OFFSET(Assumptions!$B$6,AB$1-1,0)*$E218</f>
        <v>39312100.803535469</v>
      </c>
      <c r="AC218" s="24">
        <f t="shared" si="53"/>
        <v>0</v>
      </c>
      <c r="AD218" s="24">
        <f t="shared" si="42"/>
        <v>0</v>
      </c>
      <c r="AE218" s="24">
        <f t="shared" si="42"/>
        <v>0</v>
      </c>
      <c r="AF218" s="24">
        <f t="shared" si="42"/>
        <v>0</v>
      </c>
      <c r="AG218" s="24">
        <f t="shared" si="41"/>
        <v>0</v>
      </c>
      <c r="AH218" s="24">
        <f t="shared" si="41"/>
        <v>0</v>
      </c>
      <c r="AI218" s="24">
        <f t="shared" si="41"/>
        <v>0</v>
      </c>
      <c r="AJ218" s="24">
        <f t="shared" si="51"/>
        <v>0</v>
      </c>
      <c r="AK218" s="26">
        <f t="shared" ca="1" si="52"/>
        <v>3.1750485596560019E-4</v>
      </c>
      <c r="AL218" s="34">
        <f t="shared" ca="1" si="54"/>
        <v>6.2354483052127652E-2</v>
      </c>
    </row>
    <row r="219" spans="1:38" x14ac:dyDescent="0.25">
      <c r="A219" s="4">
        <f t="shared" si="43"/>
        <v>1</v>
      </c>
      <c r="B219" s="4">
        <f t="shared" si="44"/>
        <v>2013</v>
      </c>
      <c r="C219" s="9">
        <v>41282</v>
      </c>
      <c r="D219" s="12">
        <f ca="1">(1+Returns!E219)*D218</f>
        <v>106810184.02384312</v>
      </c>
      <c r="E219" s="12">
        <f t="shared" ca="1" si="45"/>
        <v>106330374.84778477</v>
      </c>
      <c r="F219" s="12">
        <f t="shared" ca="1" si="46"/>
        <v>106313529.50844695</v>
      </c>
      <c r="G219" s="14">
        <f ca="1">G218*(1+Returns!G219)+AC219</f>
        <v>8676490.7923235819</v>
      </c>
      <c r="H219" s="14">
        <f ca="1">H218*(1+Returns!H219)+AD219</f>
        <v>10622066.440337133</v>
      </c>
      <c r="I219" s="14">
        <f ca="1">I218*(1+Returns!I219)+AE219</f>
        <v>5311373.0066581508</v>
      </c>
      <c r="J219" s="14">
        <f ca="1">J218*(1+Returns!J219)+AF219</f>
        <v>0</v>
      </c>
      <c r="K219" s="14">
        <f ca="1">K218*(1+Returns!K219)+AG219</f>
        <v>0</v>
      </c>
      <c r="L219" s="14">
        <f ca="1">L218*(1+Returns!L219)+AH219</f>
        <v>21243996.737583332</v>
      </c>
      <c r="M219" s="14">
        <f ca="1">M218*(1+Returns!M219)+AI219</f>
        <v>21244677.037069969</v>
      </c>
      <c r="N219" s="14">
        <f ca="1">N218*(1+Returns!N219)+AJ219-R219-T219</f>
        <v>39231770.833812602</v>
      </c>
      <c r="O219" s="17">
        <f ca="1">(Assumptions!$B$16 / 252)*F218</f>
        <v>3372.5539144512072</v>
      </c>
      <c r="P219" s="17">
        <f t="shared" ca="1" si="47"/>
        <v>16845.33933782555</v>
      </c>
      <c r="Q219" s="16">
        <f t="shared" si="48"/>
        <v>0</v>
      </c>
      <c r="R219" s="17">
        <f t="shared" si="49"/>
        <v>0</v>
      </c>
      <c r="S219" s="19">
        <f t="shared" si="50"/>
        <v>0</v>
      </c>
      <c r="T219" s="20">
        <f ca="1">IF(AND(S219=1,F218&gt;D218),[1]Assumptions!$B$19*(F218-D218),0)</f>
        <v>0</v>
      </c>
      <c r="U219" s="21">
        <f ca="1">OFFSET(Assumptions!$B$6,U$1-1,0)*$E219</f>
        <v>8506429.9878227822</v>
      </c>
      <c r="V219" s="21">
        <f ca="1">OFFSET(Assumptions!$B$6,V$1-1,0)*$E219</f>
        <v>10633037.484778479</v>
      </c>
      <c r="W219" s="21">
        <f ca="1">OFFSET(Assumptions!$B$6,W$1-1,0)*$E219</f>
        <v>5316518.7423892394</v>
      </c>
      <c r="X219" s="21">
        <f ca="1">OFFSET(Assumptions!$B$6,X$1-1,0)*$E219</f>
        <v>0</v>
      </c>
      <c r="Y219" s="21">
        <f ca="1">OFFSET(Assumptions!$B$6,Y$1-1,0)*$E219</f>
        <v>0</v>
      </c>
      <c r="Z219" s="21">
        <f ca="1">OFFSET(Assumptions!$B$6,Z$1-1,0)*$E219</f>
        <v>21266074.969556957</v>
      </c>
      <c r="AA219" s="21">
        <f ca="1">OFFSET(Assumptions!$B$6,AA$1-1,0)*$E219</f>
        <v>21266074.969556957</v>
      </c>
      <c r="AB219" s="21">
        <f ca="1">OFFSET(Assumptions!$B$6,AB$1-1,0)*$E219</f>
        <v>39342238.693680368</v>
      </c>
      <c r="AC219" s="24">
        <f t="shared" si="53"/>
        <v>0</v>
      </c>
      <c r="AD219" s="24">
        <f t="shared" si="42"/>
        <v>0</v>
      </c>
      <c r="AE219" s="24">
        <f t="shared" si="42"/>
        <v>0</v>
      </c>
      <c r="AF219" s="24">
        <f t="shared" si="42"/>
        <v>0</v>
      </c>
      <c r="AG219" s="24">
        <f t="shared" si="41"/>
        <v>0</v>
      </c>
      <c r="AH219" s="24">
        <f t="shared" si="41"/>
        <v>0</v>
      </c>
      <c r="AI219" s="24">
        <f t="shared" si="41"/>
        <v>0</v>
      </c>
      <c r="AJ219" s="24">
        <f t="shared" si="51"/>
        <v>0</v>
      </c>
      <c r="AK219" s="26">
        <f t="shared" ca="1" si="52"/>
        <v>7.3498257389181809E-4</v>
      </c>
      <c r="AL219" s="34">
        <f t="shared" ca="1" si="54"/>
        <v>6.3135295084466803E-2</v>
      </c>
    </row>
    <row r="220" spans="1:38" x14ac:dyDescent="0.25">
      <c r="A220" s="4">
        <f t="shared" si="43"/>
        <v>1</v>
      </c>
      <c r="B220" s="4">
        <f t="shared" si="44"/>
        <v>2013</v>
      </c>
      <c r="C220" s="9">
        <v>41283</v>
      </c>
      <c r="D220" s="12">
        <f ca="1">(1+Returns!E220)*D219</f>
        <v>106838507.94844256</v>
      </c>
      <c r="E220" s="12">
        <f t="shared" ca="1" si="45"/>
        <v>106270075.50248043</v>
      </c>
      <c r="F220" s="12">
        <f t="shared" ca="1" si="46"/>
        <v>106249855.1304598</v>
      </c>
      <c r="G220" s="14">
        <f ca="1">G219*(1+Returns!G220)+AC220</f>
        <v>8589408.229370309</v>
      </c>
      <c r="H220" s="14">
        <f ca="1">H219*(1+Returns!H220)+AD220</f>
        <v>10625019.235053569</v>
      </c>
      <c r="I220" s="14">
        <f ca="1">I219*(1+Returns!I220)+AE220</f>
        <v>5312917.3024961827</v>
      </c>
      <c r="J220" s="14">
        <f ca="1">J219*(1+Returns!J220)+AF220</f>
        <v>0</v>
      </c>
      <c r="K220" s="14">
        <f ca="1">K219*(1+Returns!K220)+AG220</f>
        <v>0</v>
      </c>
      <c r="L220" s="14">
        <f ca="1">L219*(1+Returns!L220)+AH220</f>
        <v>21249875.121628165</v>
      </c>
      <c r="M220" s="14">
        <f ca="1">M219*(1+Returns!M220)+AI220</f>
        <v>21250691.364320338</v>
      </c>
      <c r="N220" s="14">
        <f ca="1">N219*(1+Returns!N220)+AJ220-R220-T220</f>
        <v>39242164.249611869</v>
      </c>
      <c r="O220" s="17">
        <f ca="1">(Assumptions!$B$16 / 252)*F219</f>
        <v>3375.0326828078396</v>
      </c>
      <c r="P220" s="17">
        <f t="shared" ca="1" si="47"/>
        <v>20220.372020633389</v>
      </c>
      <c r="Q220" s="16">
        <f t="shared" si="48"/>
        <v>0</v>
      </c>
      <c r="R220" s="17">
        <f t="shared" si="49"/>
        <v>0</v>
      </c>
      <c r="S220" s="19">
        <f t="shared" si="50"/>
        <v>0</v>
      </c>
      <c r="T220" s="20">
        <f ca="1">IF(AND(S220=1,F219&gt;D219),[1]Assumptions!$B$19*(F219-D219),0)</f>
        <v>0</v>
      </c>
      <c r="U220" s="21">
        <f ca="1">OFFSET(Assumptions!$B$6,U$1-1,0)*$E220</f>
        <v>8501606.0401984341</v>
      </c>
      <c r="V220" s="21">
        <f ca="1">OFFSET(Assumptions!$B$6,V$1-1,0)*$E220</f>
        <v>10627007.550248044</v>
      </c>
      <c r="W220" s="21">
        <f ca="1">OFFSET(Assumptions!$B$6,W$1-1,0)*$E220</f>
        <v>5313503.7751240218</v>
      </c>
      <c r="X220" s="21">
        <f ca="1">OFFSET(Assumptions!$B$6,X$1-1,0)*$E220</f>
        <v>0</v>
      </c>
      <c r="Y220" s="21">
        <f ca="1">OFFSET(Assumptions!$B$6,Y$1-1,0)*$E220</f>
        <v>0</v>
      </c>
      <c r="Z220" s="21">
        <f ca="1">OFFSET(Assumptions!$B$6,Z$1-1,0)*$E220</f>
        <v>21254015.100496087</v>
      </c>
      <c r="AA220" s="21">
        <f ca="1">OFFSET(Assumptions!$B$6,AA$1-1,0)*$E220</f>
        <v>21254015.100496087</v>
      </c>
      <c r="AB220" s="21">
        <f ca="1">OFFSET(Assumptions!$B$6,AB$1-1,0)*$E220</f>
        <v>39319927.935917757</v>
      </c>
      <c r="AC220" s="24">
        <f t="shared" si="53"/>
        <v>0</v>
      </c>
      <c r="AD220" s="24">
        <f t="shared" si="42"/>
        <v>0</v>
      </c>
      <c r="AE220" s="24">
        <f t="shared" si="42"/>
        <v>0</v>
      </c>
      <c r="AF220" s="24">
        <f t="shared" si="42"/>
        <v>0</v>
      </c>
      <c r="AG220" s="24">
        <f t="shared" si="41"/>
        <v>0</v>
      </c>
      <c r="AH220" s="24">
        <f t="shared" si="41"/>
        <v>0</v>
      </c>
      <c r="AI220" s="24">
        <f t="shared" si="41"/>
        <v>0</v>
      </c>
      <c r="AJ220" s="24">
        <f t="shared" si="51"/>
        <v>0</v>
      </c>
      <c r="AK220" s="26">
        <f t="shared" ca="1" si="52"/>
        <v>-5.9893014822809398E-4</v>
      </c>
      <c r="AL220" s="34">
        <f t="shared" ca="1" si="54"/>
        <v>6.2498551304595251E-2</v>
      </c>
    </row>
    <row r="221" spans="1:38" x14ac:dyDescent="0.25">
      <c r="A221" s="4">
        <f t="shared" si="43"/>
        <v>1</v>
      </c>
      <c r="B221" s="4">
        <f t="shared" si="44"/>
        <v>2013</v>
      </c>
      <c r="C221" s="9">
        <v>41284</v>
      </c>
      <c r="D221" s="12">
        <f ca="1">(1+Returns!E221)*D220</f>
        <v>106866799.85373239</v>
      </c>
      <c r="E221" s="12">
        <f t="shared" ca="1" si="45"/>
        <v>106304909.43886313</v>
      </c>
      <c r="F221" s="12">
        <f t="shared" ca="1" si="46"/>
        <v>106281316.05556852</v>
      </c>
      <c r="G221" s="14">
        <f ca="1">G220*(1+Returns!G221)+AC221</f>
        <v>8597488.9326711092</v>
      </c>
      <c r="H221" s="14">
        <f ca="1">H220*(1+Returns!H221)+AD221</f>
        <v>10627968.736023264</v>
      </c>
      <c r="I221" s="14">
        <f ca="1">I220*(1+Returns!I221)+AE221</f>
        <v>5314459.8988070507</v>
      </c>
      <c r="J221" s="14">
        <f ca="1">J220*(1+Returns!J221)+AF221</f>
        <v>0</v>
      </c>
      <c r="K221" s="14">
        <f ca="1">K220*(1+Returns!K221)+AG221</f>
        <v>0</v>
      </c>
      <c r="L221" s="14">
        <f ca="1">L220*(1+Returns!L221)+AH221</f>
        <v>21255746.939721994</v>
      </c>
      <c r="M221" s="14">
        <f ca="1">M220*(1+Returns!M221)+AI221</f>
        <v>21256699.018783472</v>
      </c>
      <c r="N221" s="14">
        <f ca="1">N220*(1+Returns!N221)+AJ221-R221-T221</f>
        <v>39252545.912856236</v>
      </c>
      <c r="O221" s="17">
        <f ca="1">(Assumptions!$B$16 / 252)*F220</f>
        <v>3373.0112739828505</v>
      </c>
      <c r="P221" s="17">
        <f t="shared" ca="1" si="47"/>
        <v>23593.38329461624</v>
      </c>
      <c r="Q221" s="16">
        <f t="shared" si="48"/>
        <v>0</v>
      </c>
      <c r="R221" s="17">
        <f t="shared" si="49"/>
        <v>0</v>
      </c>
      <c r="S221" s="19">
        <f t="shared" si="50"/>
        <v>0</v>
      </c>
      <c r="T221" s="20">
        <f ca="1">IF(AND(S221=1,F220&gt;D220),[1]Assumptions!$B$19*(F220-D220),0)</f>
        <v>0</v>
      </c>
      <c r="U221" s="21">
        <f ca="1">OFFSET(Assumptions!$B$6,U$1-1,0)*$E221</f>
        <v>8504392.7551090512</v>
      </c>
      <c r="V221" s="21">
        <f ca="1">OFFSET(Assumptions!$B$6,V$1-1,0)*$E221</f>
        <v>10630490.943886314</v>
      </c>
      <c r="W221" s="21">
        <f ca="1">OFFSET(Assumptions!$B$6,W$1-1,0)*$E221</f>
        <v>5315245.4719431568</v>
      </c>
      <c r="X221" s="21">
        <f ca="1">OFFSET(Assumptions!$B$6,X$1-1,0)*$E221</f>
        <v>0</v>
      </c>
      <c r="Y221" s="21">
        <f ca="1">OFFSET(Assumptions!$B$6,Y$1-1,0)*$E221</f>
        <v>0</v>
      </c>
      <c r="Z221" s="21">
        <f ca="1">OFFSET(Assumptions!$B$6,Z$1-1,0)*$E221</f>
        <v>21260981.887772627</v>
      </c>
      <c r="AA221" s="21">
        <f ca="1">OFFSET(Assumptions!$B$6,AA$1-1,0)*$E221</f>
        <v>21260981.887772627</v>
      </c>
      <c r="AB221" s="21">
        <f ca="1">OFFSET(Assumptions!$B$6,AB$1-1,0)*$E221</f>
        <v>39332816.49237936</v>
      </c>
      <c r="AC221" s="24">
        <f t="shared" si="53"/>
        <v>0</v>
      </c>
      <c r="AD221" s="24">
        <f t="shared" si="42"/>
        <v>0</v>
      </c>
      <c r="AE221" s="24">
        <f t="shared" si="42"/>
        <v>0</v>
      </c>
      <c r="AF221" s="24">
        <f t="shared" si="42"/>
        <v>0</v>
      </c>
      <c r="AG221" s="24">
        <f t="shared" si="41"/>
        <v>0</v>
      </c>
      <c r="AH221" s="24">
        <f t="shared" si="41"/>
        <v>0</v>
      </c>
      <c r="AI221" s="24">
        <f t="shared" si="41"/>
        <v>0</v>
      </c>
      <c r="AJ221" s="24">
        <f t="shared" si="51"/>
        <v>0</v>
      </c>
      <c r="AK221" s="26">
        <f t="shared" ca="1" si="52"/>
        <v>2.961032282828846E-4</v>
      </c>
      <c r="AL221" s="34">
        <f t="shared" ca="1" si="54"/>
        <v>6.2813160555682535E-2</v>
      </c>
    </row>
    <row r="222" spans="1:38" x14ac:dyDescent="0.25">
      <c r="A222" s="4">
        <f t="shared" si="43"/>
        <v>1</v>
      </c>
      <c r="B222" s="4">
        <f t="shared" si="44"/>
        <v>2013</v>
      </c>
      <c r="C222" s="9">
        <v>41285</v>
      </c>
      <c r="D222" s="12">
        <f ca="1">(1+Returns!E222)*D221</f>
        <v>106895138.7917176</v>
      </c>
      <c r="E222" s="12">
        <f t="shared" ca="1" si="45"/>
        <v>106372650.74565049</v>
      </c>
      <c r="F222" s="12">
        <f t="shared" ca="1" si="46"/>
        <v>106345683.35232235</v>
      </c>
      <c r="G222" s="14">
        <f ca="1">G221*(1+Returns!G222)+AC222</f>
        <v>8638432.324946437</v>
      </c>
      <c r="H222" s="14">
        <f ca="1">H221*(1+Returns!H222)+AD222</f>
        <v>10630923.171500245</v>
      </c>
      <c r="I222" s="14">
        <f ca="1">I221*(1+Returns!I222)+AE222</f>
        <v>5316005.0921671912</v>
      </c>
      <c r="J222" s="14">
        <f ca="1">J221*(1+Returns!J222)+AF222</f>
        <v>0</v>
      </c>
      <c r="K222" s="14">
        <f ca="1">K221*(1+Returns!K222)+AG222</f>
        <v>0</v>
      </c>
      <c r="L222" s="14">
        <f ca="1">L221*(1+Returns!L222)+AH222</f>
        <v>21261628.575141869</v>
      </c>
      <c r="M222" s="14">
        <f ca="1">M221*(1+Returns!M222)+AI222</f>
        <v>21262716.749433767</v>
      </c>
      <c r="N222" s="14">
        <f ca="1">N221*(1+Returns!N222)+AJ222-R222-T222</f>
        <v>39262944.83246097</v>
      </c>
      <c r="O222" s="17">
        <f ca="1">(Assumptions!$B$16 / 252)*F221</f>
        <v>3374.0100335101115</v>
      </c>
      <c r="P222" s="17">
        <f t="shared" ca="1" si="47"/>
        <v>26967.393328126353</v>
      </c>
      <c r="Q222" s="16">
        <f t="shared" si="48"/>
        <v>0</v>
      </c>
      <c r="R222" s="17">
        <f t="shared" si="49"/>
        <v>0</v>
      </c>
      <c r="S222" s="19">
        <f t="shared" si="50"/>
        <v>0</v>
      </c>
      <c r="T222" s="20">
        <f ca="1">IF(AND(S222=1,F221&gt;D221),[1]Assumptions!$B$19*(F221-D221),0)</f>
        <v>0</v>
      </c>
      <c r="U222" s="21">
        <f ca="1">OFFSET(Assumptions!$B$6,U$1-1,0)*$E222</f>
        <v>8509812.0596520398</v>
      </c>
      <c r="V222" s="21">
        <f ca="1">OFFSET(Assumptions!$B$6,V$1-1,0)*$E222</f>
        <v>10637265.074565049</v>
      </c>
      <c r="W222" s="21">
        <f ca="1">OFFSET(Assumptions!$B$6,W$1-1,0)*$E222</f>
        <v>5318632.5372825246</v>
      </c>
      <c r="X222" s="21">
        <f ca="1">OFFSET(Assumptions!$B$6,X$1-1,0)*$E222</f>
        <v>0</v>
      </c>
      <c r="Y222" s="21">
        <f ca="1">OFFSET(Assumptions!$B$6,Y$1-1,0)*$E222</f>
        <v>0</v>
      </c>
      <c r="Z222" s="21">
        <f ca="1">OFFSET(Assumptions!$B$6,Z$1-1,0)*$E222</f>
        <v>21274530.149130099</v>
      </c>
      <c r="AA222" s="21">
        <f ca="1">OFFSET(Assumptions!$B$6,AA$1-1,0)*$E222</f>
        <v>21274530.149130099</v>
      </c>
      <c r="AB222" s="21">
        <f ca="1">OFFSET(Assumptions!$B$6,AB$1-1,0)*$E222</f>
        <v>39357880.775890678</v>
      </c>
      <c r="AC222" s="24">
        <f t="shared" si="53"/>
        <v>0</v>
      </c>
      <c r="AD222" s="24">
        <f t="shared" si="42"/>
        <v>0</v>
      </c>
      <c r="AE222" s="24">
        <f t="shared" si="42"/>
        <v>0</v>
      </c>
      <c r="AF222" s="24">
        <f t="shared" si="42"/>
        <v>0</v>
      </c>
      <c r="AG222" s="24">
        <f t="shared" si="41"/>
        <v>0</v>
      </c>
      <c r="AH222" s="24">
        <f t="shared" si="41"/>
        <v>0</v>
      </c>
      <c r="AI222" s="24">
        <f t="shared" si="41"/>
        <v>0</v>
      </c>
      <c r="AJ222" s="24">
        <f t="shared" si="51"/>
        <v>0</v>
      </c>
      <c r="AK222" s="26">
        <f t="shared" ca="1" si="52"/>
        <v>6.0563134841307154E-4</v>
      </c>
      <c r="AL222" s="34">
        <f t="shared" ca="1" si="54"/>
        <v>6.3456833523221068E-2</v>
      </c>
    </row>
    <row r="223" spans="1:38" x14ac:dyDescent="0.25">
      <c r="A223" s="4">
        <f t="shared" si="43"/>
        <v>1</v>
      </c>
      <c r="B223" s="4">
        <f t="shared" si="44"/>
        <v>2013</v>
      </c>
      <c r="C223" s="9">
        <v>41288</v>
      </c>
      <c r="D223" s="12">
        <f ca="1">(1+Returns!E223)*D222</f>
        <v>106923524.79582374</v>
      </c>
      <c r="E223" s="12">
        <f t="shared" ca="1" si="45"/>
        <v>106323563.28526628</v>
      </c>
      <c r="F223" s="12">
        <f t="shared" ca="1" si="46"/>
        <v>106293219.8384984</v>
      </c>
      <c r="G223" s="14">
        <f ca="1">G222*(1+Returns!G223)+AC223</f>
        <v>8562502.2359828521</v>
      </c>
      <c r="H223" s="14">
        <f ca="1">H222*(1+Returns!H223)+AD223</f>
        <v>10633882.545124745</v>
      </c>
      <c r="I223" s="14">
        <f ca="1">I222*(1+Returns!I223)+AE223</f>
        <v>5317552.8845618488</v>
      </c>
      <c r="J223" s="14">
        <f ca="1">J222*(1+Returns!J223)+AF223</f>
        <v>0</v>
      </c>
      <c r="K223" s="14">
        <f ca="1">K222*(1+Returns!K223)+AG223</f>
        <v>0</v>
      </c>
      <c r="L223" s="14">
        <f ca="1">L222*(1+Returns!L223)+AH223</f>
        <v>21267520.035103738</v>
      </c>
      <c r="M223" s="14">
        <f ca="1">M222*(1+Returns!M223)+AI223</f>
        <v>21268744.563812561</v>
      </c>
      <c r="N223" s="14">
        <f ca="1">N222*(1+Returns!N223)+AJ223-R223-T223</f>
        <v>39273361.020680547</v>
      </c>
      <c r="O223" s="17">
        <f ca="1">(Assumptions!$B$16 / 252)*F222</f>
        <v>3376.0534397562651</v>
      </c>
      <c r="P223" s="17">
        <f t="shared" ca="1" si="47"/>
        <v>30343.446767882619</v>
      </c>
      <c r="Q223" s="16">
        <f t="shared" si="48"/>
        <v>0</v>
      </c>
      <c r="R223" s="17">
        <f t="shared" si="49"/>
        <v>0</v>
      </c>
      <c r="S223" s="19">
        <f t="shared" si="50"/>
        <v>0</v>
      </c>
      <c r="T223" s="20">
        <f ca="1">IF(AND(S223=1,F222&gt;D222),[1]Assumptions!$B$19*(F222-D222),0)</f>
        <v>0</v>
      </c>
      <c r="U223" s="21">
        <f ca="1">OFFSET(Assumptions!$B$6,U$1-1,0)*$E223</f>
        <v>8505885.0628213026</v>
      </c>
      <c r="V223" s="21">
        <f ca="1">OFFSET(Assumptions!$B$6,V$1-1,0)*$E223</f>
        <v>10632356.328526629</v>
      </c>
      <c r="W223" s="21">
        <f ca="1">OFFSET(Assumptions!$B$6,W$1-1,0)*$E223</f>
        <v>5316178.1642633146</v>
      </c>
      <c r="X223" s="21">
        <f ca="1">OFFSET(Assumptions!$B$6,X$1-1,0)*$E223</f>
        <v>0</v>
      </c>
      <c r="Y223" s="21">
        <f ca="1">OFFSET(Assumptions!$B$6,Y$1-1,0)*$E223</f>
        <v>0</v>
      </c>
      <c r="Z223" s="21">
        <f ca="1">OFFSET(Assumptions!$B$6,Z$1-1,0)*$E223</f>
        <v>21264712.657053258</v>
      </c>
      <c r="AA223" s="21">
        <f ca="1">OFFSET(Assumptions!$B$6,AA$1-1,0)*$E223</f>
        <v>21264712.657053258</v>
      </c>
      <c r="AB223" s="21">
        <f ca="1">OFFSET(Assumptions!$B$6,AB$1-1,0)*$E223</f>
        <v>39339718.415548526</v>
      </c>
      <c r="AC223" s="24">
        <f t="shared" si="53"/>
        <v>0</v>
      </c>
      <c r="AD223" s="24">
        <f t="shared" si="42"/>
        <v>0</v>
      </c>
      <c r="AE223" s="24">
        <f t="shared" si="42"/>
        <v>0</v>
      </c>
      <c r="AF223" s="24">
        <f t="shared" si="42"/>
        <v>0</v>
      </c>
      <c r="AG223" s="24">
        <f t="shared" si="41"/>
        <v>0</v>
      </c>
      <c r="AH223" s="24">
        <f t="shared" si="41"/>
        <v>0</v>
      </c>
      <c r="AI223" s="24">
        <f t="shared" si="41"/>
        <v>0</v>
      </c>
      <c r="AJ223" s="24">
        <f t="shared" si="51"/>
        <v>0</v>
      </c>
      <c r="AK223" s="26">
        <f t="shared" ca="1" si="52"/>
        <v>-4.9332997983697613E-4</v>
      </c>
      <c r="AL223" s="34">
        <f t="shared" ca="1" si="54"/>
        <v>6.2932198384981541E-2</v>
      </c>
    </row>
    <row r="224" spans="1:38" x14ac:dyDescent="0.25">
      <c r="A224" s="4">
        <f t="shared" si="43"/>
        <v>1</v>
      </c>
      <c r="B224" s="4">
        <f t="shared" si="44"/>
        <v>2013</v>
      </c>
      <c r="C224" s="9">
        <v>41289</v>
      </c>
      <c r="D224" s="12">
        <f ca="1">(1+Returns!E224)*D223</f>
        <v>106951958.96877269</v>
      </c>
      <c r="E224" s="12">
        <f t="shared" ca="1" si="45"/>
        <v>106383167.50837705</v>
      </c>
      <c r="F224" s="12">
        <f t="shared" ca="1" si="46"/>
        <v>106349449.67367779</v>
      </c>
      <c r="G224" s="14">
        <f ca="1">G223*(1+Returns!G224)+AC224</f>
        <v>8595218.0738148876</v>
      </c>
      <c r="H224" s="14">
        <f ca="1">H223*(1+Returns!H224)+AD224</f>
        <v>10636846.971840285</v>
      </c>
      <c r="I224" s="14">
        <f ca="1">I223*(1+Returns!I224)+AE224</f>
        <v>5319103.3360979138</v>
      </c>
      <c r="J224" s="14">
        <f ca="1">J223*(1+Returns!J224)+AF224</f>
        <v>0</v>
      </c>
      <c r="K224" s="14">
        <f ca="1">K223*(1+Returns!K224)+AG224</f>
        <v>0</v>
      </c>
      <c r="L224" s="14">
        <f ca="1">L223*(1+Returns!L224)+AH224</f>
        <v>21273421.548438758</v>
      </c>
      <c r="M224" s="14">
        <f ca="1">M223*(1+Returns!M224)+AI224</f>
        <v>21274782.696027096</v>
      </c>
      <c r="N224" s="14">
        <f ca="1">N223*(1+Returns!N224)+AJ224-R224-T224</f>
        <v>39283794.882158093</v>
      </c>
      <c r="O224" s="17">
        <f ca="1">(Assumptions!$B$16 / 252)*F223</f>
        <v>3374.3879313809016</v>
      </c>
      <c r="P224" s="17">
        <f t="shared" ca="1" si="47"/>
        <v>33717.83469926352</v>
      </c>
      <c r="Q224" s="16">
        <f t="shared" si="48"/>
        <v>0</v>
      </c>
      <c r="R224" s="17">
        <f t="shared" si="49"/>
        <v>0</v>
      </c>
      <c r="S224" s="19">
        <f t="shared" si="50"/>
        <v>0</v>
      </c>
      <c r="T224" s="20">
        <f ca="1">IF(AND(S224=1,F223&gt;D223),[1]Assumptions!$B$19*(F223-D223),0)</f>
        <v>0</v>
      </c>
      <c r="U224" s="21">
        <f ca="1">OFFSET(Assumptions!$B$6,U$1-1,0)*$E224</f>
        <v>8510653.4006701633</v>
      </c>
      <c r="V224" s="21">
        <f ca="1">OFFSET(Assumptions!$B$6,V$1-1,0)*$E224</f>
        <v>10638316.750837706</v>
      </c>
      <c r="W224" s="21">
        <f ca="1">OFFSET(Assumptions!$B$6,W$1-1,0)*$E224</f>
        <v>5319158.375418853</v>
      </c>
      <c r="X224" s="21">
        <f ca="1">OFFSET(Assumptions!$B$6,X$1-1,0)*$E224</f>
        <v>0</v>
      </c>
      <c r="Y224" s="21">
        <f ca="1">OFFSET(Assumptions!$B$6,Y$1-1,0)*$E224</f>
        <v>0</v>
      </c>
      <c r="Z224" s="21">
        <f ca="1">OFFSET(Assumptions!$B$6,Z$1-1,0)*$E224</f>
        <v>21276633.501675412</v>
      </c>
      <c r="AA224" s="21">
        <f ca="1">OFFSET(Assumptions!$B$6,AA$1-1,0)*$E224</f>
        <v>21276633.501675412</v>
      </c>
      <c r="AB224" s="21">
        <f ca="1">OFFSET(Assumptions!$B$6,AB$1-1,0)*$E224</f>
        <v>39361771.978099503</v>
      </c>
      <c r="AC224" s="24">
        <f t="shared" si="53"/>
        <v>0</v>
      </c>
      <c r="AD224" s="24">
        <f t="shared" si="42"/>
        <v>0</v>
      </c>
      <c r="AE224" s="24">
        <f t="shared" si="42"/>
        <v>0</v>
      </c>
      <c r="AF224" s="24">
        <f t="shared" si="42"/>
        <v>0</v>
      </c>
      <c r="AG224" s="24">
        <f t="shared" si="41"/>
        <v>0</v>
      </c>
      <c r="AH224" s="24">
        <f t="shared" si="41"/>
        <v>0</v>
      </c>
      <c r="AI224" s="24">
        <f t="shared" si="41"/>
        <v>0</v>
      </c>
      <c r="AJ224" s="24">
        <f t="shared" si="51"/>
        <v>0</v>
      </c>
      <c r="AK224" s="26">
        <f t="shared" ca="1" si="52"/>
        <v>5.2900679144740614E-4</v>
      </c>
      <c r="AL224" s="34">
        <f t="shared" ca="1" si="54"/>
        <v>6.3494496736775208E-2</v>
      </c>
    </row>
    <row r="225" spans="1:38" x14ac:dyDescent="0.25">
      <c r="A225" s="4">
        <f t="shared" si="43"/>
        <v>1</v>
      </c>
      <c r="B225" s="4">
        <f t="shared" si="44"/>
        <v>2013</v>
      </c>
      <c r="C225" s="9">
        <v>41290</v>
      </c>
      <c r="D225" s="12">
        <f ca="1">(1+Returns!E225)*D224</f>
        <v>106980440.27544609</v>
      </c>
      <c r="E225" s="12">
        <f t="shared" ca="1" si="45"/>
        <v>106406725.03619395</v>
      </c>
      <c r="F225" s="12">
        <f t="shared" ca="1" si="46"/>
        <v>106369631.02848917</v>
      </c>
      <c r="G225" s="14">
        <f ca="1">G224*(1+Returns!G225)+AC225</f>
        <v>8591842.4362772927</v>
      </c>
      <c r="H225" s="14">
        <f ca="1">H224*(1+Returns!H225)+AD225</f>
        <v>10639816.344065638</v>
      </c>
      <c r="I225" s="14">
        <f ca="1">I224*(1+Returns!I225)+AE225</f>
        <v>5320656.3906835532</v>
      </c>
      <c r="J225" s="14">
        <f ca="1">J224*(1+Returns!J225)+AF225</f>
        <v>0</v>
      </c>
      <c r="K225" s="14">
        <f ca="1">K224*(1+Returns!K225)+AG225</f>
        <v>0</v>
      </c>
      <c r="L225" s="14">
        <f ca="1">L224*(1+Returns!L225)+AH225</f>
        <v>21279332.900909882</v>
      </c>
      <c r="M225" s="14">
        <f ca="1">M224*(1+Returns!M225)+AI225</f>
        <v>21280830.927222233</v>
      </c>
      <c r="N225" s="14">
        <f ca="1">N224*(1+Returns!N225)+AJ225-R225-T225</f>
        <v>39294246.037035346</v>
      </c>
      <c r="O225" s="17">
        <f ca="1">(Assumptions!$B$16 / 252)*F224</f>
        <v>3376.1730055135804</v>
      </c>
      <c r="P225" s="17">
        <f t="shared" ca="1" si="47"/>
        <v>37094.007704777097</v>
      </c>
      <c r="Q225" s="16">
        <f t="shared" si="48"/>
        <v>0</v>
      </c>
      <c r="R225" s="17">
        <f t="shared" si="49"/>
        <v>0</v>
      </c>
      <c r="S225" s="19">
        <f t="shared" si="50"/>
        <v>0</v>
      </c>
      <c r="T225" s="20">
        <f ca="1">IF(AND(S225=1,F224&gt;D224),[1]Assumptions!$B$19*(F224-D224),0)</f>
        <v>0</v>
      </c>
      <c r="U225" s="21">
        <f ca="1">OFFSET(Assumptions!$B$6,U$1-1,0)*$E225</f>
        <v>8512538.0028955154</v>
      </c>
      <c r="V225" s="21">
        <f ca="1">OFFSET(Assumptions!$B$6,V$1-1,0)*$E225</f>
        <v>10640672.503619395</v>
      </c>
      <c r="W225" s="21">
        <f ca="1">OFFSET(Assumptions!$B$6,W$1-1,0)*$E225</f>
        <v>5320336.2518096976</v>
      </c>
      <c r="X225" s="21">
        <f ca="1">OFFSET(Assumptions!$B$6,X$1-1,0)*$E225</f>
        <v>0</v>
      </c>
      <c r="Y225" s="21">
        <f ca="1">OFFSET(Assumptions!$B$6,Y$1-1,0)*$E225</f>
        <v>0</v>
      </c>
      <c r="Z225" s="21">
        <f ca="1">OFFSET(Assumptions!$B$6,Z$1-1,0)*$E225</f>
        <v>21281345.00723879</v>
      </c>
      <c r="AA225" s="21">
        <f ca="1">OFFSET(Assumptions!$B$6,AA$1-1,0)*$E225</f>
        <v>21281345.00723879</v>
      </c>
      <c r="AB225" s="21">
        <f ca="1">OFFSET(Assumptions!$B$6,AB$1-1,0)*$E225</f>
        <v>39370488.263391763</v>
      </c>
      <c r="AC225" s="24">
        <f t="shared" si="53"/>
        <v>0</v>
      </c>
      <c r="AD225" s="24">
        <f t="shared" si="42"/>
        <v>0</v>
      </c>
      <c r="AE225" s="24">
        <f t="shared" si="42"/>
        <v>0</v>
      </c>
      <c r="AF225" s="24">
        <f t="shared" si="42"/>
        <v>0</v>
      </c>
      <c r="AG225" s="24">
        <f t="shared" si="41"/>
        <v>0</v>
      </c>
      <c r="AH225" s="24">
        <f t="shared" si="41"/>
        <v>0</v>
      </c>
      <c r="AI225" s="24">
        <f t="shared" si="41"/>
        <v>0</v>
      </c>
      <c r="AJ225" s="24">
        <f t="shared" si="51"/>
        <v>0</v>
      </c>
      <c r="AK225" s="26">
        <f t="shared" ca="1" si="52"/>
        <v>1.8976454390040587E-4</v>
      </c>
      <c r="AL225" s="34">
        <f t="shared" ca="1" si="54"/>
        <v>6.3696310284889091E-2</v>
      </c>
    </row>
    <row r="226" spans="1:38" x14ac:dyDescent="0.25">
      <c r="A226" s="4">
        <f t="shared" si="43"/>
        <v>1</v>
      </c>
      <c r="B226" s="4">
        <f t="shared" si="44"/>
        <v>2013</v>
      </c>
      <c r="C226" s="9">
        <v>41291</v>
      </c>
      <c r="D226" s="12">
        <f ca="1">(1+Returns!E226)*D225</f>
        <v>107008929.16669144</v>
      </c>
      <c r="E226" s="12">
        <f t="shared" ca="1" si="45"/>
        <v>106340999.21071649</v>
      </c>
      <c r="F226" s="12">
        <f t="shared" ca="1" si="46"/>
        <v>106300528.38932827</v>
      </c>
      <c r="G226" s="14">
        <f ca="1">G225*(1+Returns!G226)+AC226</f>
        <v>8499176.0205365885</v>
      </c>
      <c r="H226" s="14">
        <f ca="1">H225*(1+Returns!H226)+AD226</f>
        <v>10642786.545218157</v>
      </c>
      <c r="I226" s="14">
        <f ca="1">I225*(1+Returns!I226)+AE226</f>
        <v>5322209.8987250468</v>
      </c>
      <c r="J226" s="14">
        <f ca="1">J225*(1+Returns!J226)+AF226</f>
        <v>0</v>
      </c>
      <c r="K226" s="14">
        <f ca="1">K225*(1+Returns!K226)+AG226</f>
        <v>0</v>
      </c>
      <c r="L226" s="14">
        <f ca="1">L225*(1+Returns!L226)+AH226</f>
        <v>21285245.895998202</v>
      </c>
      <c r="M226" s="14">
        <f ca="1">M225*(1+Returns!M226)+AI226</f>
        <v>21286880.877875619</v>
      </c>
      <c r="N226" s="14">
        <f ca="1">N225*(1+Returns!N226)+AJ226-R226-T226</f>
        <v>39304699.972362868</v>
      </c>
      <c r="O226" s="17">
        <f ca="1">(Assumptions!$B$16 / 252)*F225</f>
        <v>3376.8136834441007</v>
      </c>
      <c r="P226" s="17">
        <f t="shared" ca="1" si="47"/>
        <v>40470.8213882212</v>
      </c>
      <c r="Q226" s="16">
        <f t="shared" si="48"/>
        <v>0</v>
      </c>
      <c r="R226" s="17">
        <f t="shared" si="49"/>
        <v>0</v>
      </c>
      <c r="S226" s="19">
        <f t="shared" si="50"/>
        <v>0</v>
      </c>
      <c r="T226" s="20">
        <f ca="1">IF(AND(S226=1,F225&gt;D225),[1]Assumptions!$B$19*(F225-D225),0)</f>
        <v>0</v>
      </c>
      <c r="U226" s="21">
        <f ca="1">OFFSET(Assumptions!$B$6,U$1-1,0)*$E226</f>
        <v>8507279.9368573185</v>
      </c>
      <c r="V226" s="21">
        <f ca="1">OFFSET(Assumptions!$B$6,V$1-1,0)*$E226</f>
        <v>10634099.921071649</v>
      </c>
      <c r="W226" s="21">
        <f ca="1">OFFSET(Assumptions!$B$6,W$1-1,0)*$E226</f>
        <v>5317049.9605358243</v>
      </c>
      <c r="X226" s="21">
        <f ca="1">OFFSET(Assumptions!$B$6,X$1-1,0)*$E226</f>
        <v>0</v>
      </c>
      <c r="Y226" s="21">
        <f ca="1">OFFSET(Assumptions!$B$6,Y$1-1,0)*$E226</f>
        <v>0</v>
      </c>
      <c r="Z226" s="21">
        <f ca="1">OFFSET(Assumptions!$B$6,Z$1-1,0)*$E226</f>
        <v>21268199.842143297</v>
      </c>
      <c r="AA226" s="21">
        <f ca="1">OFFSET(Assumptions!$B$6,AA$1-1,0)*$E226</f>
        <v>21268199.842143297</v>
      </c>
      <c r="AB226" s="21">
        <f ca="1">OFFSET(Assumptions!$B$6,AB$1-1,0)*$E226</f>
        <v>39346169.707965098</v>
      </c>
      <c r="AC226" s="24">
        <f t="shared" si="53"/>
        <v>0</v>
      </c>
      <c r="AD226" s="24">
        <f t="shared" si="42"/>
        <v>0</v>
      </c>
      <c r="AE226" s="24">
        <f t="shared" si="42"/>
        <v>0</v>
      </c>
      <c r="AF226" s="24">
        <f t="shared" si="42"/>
        <v>0</v>
      </c>
      <c r="AG226" s="24">
        <f t="shared" si="41"/>
        <v>0</v>
      </c>
      <c r="AH226" s="24">
        <f t="shared" si="41"/>
        <v>0</v>
      </c>
      <c r="AI226" s="24">
        <f t="shared" si="41"/>
        <v>0</v>
      </c>
      <c r="AJ226" s="24">
        <f t="shared" si="51"/>
        <v>0</v>
      </c>
      <c r="AK226" s="26">
        <f t="shared" ca="1" si="52"/>
        <v>-6.4964631815256357E-4</v>
      </c>
      <c r="AL226" s="34">
        <f t="shared" ca="1" si="54"/>
        <v>6.3005283893279973E-2</v>
      </c>
    </row>
    <row r="227" spans="1:38" x14ac:dyDescent="0.25">
      <c r="A227" s="4">
        <f t="shared" si="43"/>
        <v>1</v>
      </c>
      <c r="B227" s="4">
        <f t="shared" si="44"/>
        <v>2013</v>
      </c>
      <c r="C227" s="9">
        <v>41292</v>
      </c>
      <c r="D227" s="12">
        <f ca="1">(1+Returns!E227)*D226</f>
        <v>107037425.64452854</v>
      </c>
      <c r="E227" s="12">
        <f t="shared" ca="1" si="45"/>
        <v>106395154.89652637</v>
      </c>
      <c r="F227" s="12">
        <f t="shared" ca="1" si="46"/>
        <v>106351309.45518927</v>
      </c>
      <c r="G227" s="14">
        <f ca="1">G226*(1+Returns!G227)+AC227</f>
        <v>8526383.6891257111</v>
      </c>
      <c r="H227" s="14">
        <f ca="1">H226*(1+Returns!H227)+AD227</f>
        <v>10645757.575529244</v>
      </c>
      <c r="I227" s="14">
        <f ca="1">I226*(1+Returns!I227)+AE227</f>
        <v>5323763.8603547923</v>
      </c>
      <c r="J227" s="14">
        <f ca="1">J226*(1+Returns!J227)+AF227</f>
        <v>0</v>
      </c>
      <c r="K227" s="14">
        <f ca="1">K226*(1+Returns!K227)+AG227</f>
        <v>0</v>
      </c>
      <c r="L227" s="14">
        <f ca="1">L226*(1+Returns!L227)+AH227</f>
        <v>21291160.53416016</v>
      </c>
      <c r="M227" s="14">
        <f ca="1">M226*(1+Returns!M227)+AI227</f>
        <v>21292932.548476078</v>
      </c>
      <c r="N227" s="14">
        <f ca="1">N226*(1+Returns!N227)+AJ227-R227-T227</f>
        <v>39315156.688880384</v>
      </c>
      <c r="O227" s="17">
        <f ca="1">(Assumptions!$B$16 / 252)*F226</f>
        <v>3374.6199488675638</v>
      </c>
      <c r="P227" s="17">
        <f t="shared" ca="1" si="47"/>
        <v>43845.441337088763</v>
      </c>
      <c r="Q227" s="16">
        <f t="shared" si="48"/>
        <v>0</v>
      </c>
      <c r="R227" s="17">
        <f t="shared" si="49"/>
        <v>0</v>
      </c>
      <c r="S227" s="19">
        <f t="shared" si="50"/>
        <v>0</v>
      </c>
      <c r="T227" s="20">
        <f ca="1">IF(AND(S227=1,F226&gt;D226),[1]Assumptions!$B$19*(F226-D226),0)</f>
        <v>0</v>
      </c>
      <c r="U227" s="21">
        <f ca="1">OFFSET(Assumptions!$B$6,U$1-1,0)*$E227</f>
        <v>8511612.3917221092</v>
      </c>
      <c r="V227" s="21">
        <f ca="1">OFFSET(Assumptions!$B$6,V$1-1,0)*$E227</f>
        <v>10639515.489652637</v>
      </c>
      <c r="W227" s="21">
        <f ca="1">OFFSET(Assumptions!$B$6,W$1-1,0)*$E227</f>
        <v>5319757.7448263187</v>
      </c>
      <c r="X227" s="21">
        <f ca="1">OFFSET(Assumptions!$B$6,X$1-1,0)*$E227</f>
        <v>0</v>
      </c>
      <c r="Y227" s="21">
        <f ca="1">OFFSET(Assumptions!$B$6,Y$1-1,0)*$E227</f>
        <v>0</v>
      </c>
      <c r="Z227" s="21">
        <f ca="1">OFFSET(Assumptions!$B$6,Z$1-1,0)*$E227</f>
        <v>21279030.979305275</v>
      </c>
      <c r="AA227" s="21">
        <f ca="1">OFFSET(Assumptions!$B$6,AA$1-1,0)*$E227</f>
        <v>21279030.979305275</v>
      </c>
      <c r="AB227" s="21">
        <f ca="1">OFFSET(Assumptions!$B$6,AB$1-1,0)*$E227</f>
        <v>39366207.311714754</v>
      </c>
      <c r="AC227" s="24">
        <f t="shared" si="53"/>
        <v>0</v>
      </c>
      <c r="AD227" s="24">
        <f t="shared" si="42"/>
        <v>0</v>
      </c>
      <c r="AE227" s="24">
        <f t="shared" si="42"/>
        <v>0</v>
      </c>
      <c r="AF227" s="24">
        <f t="shared" si="42"/>
        <v>0</v>
      </c>
      <c r="AG227" s="24">
        <f t="shared" si="41"/>
        <v>0</v>
      </c>
      <c r="AH227" s="24">
        <f t="shared" si="41"/>
        <v>0</v>
      </c>
      <c r="AI227" s="24">
        <f t="shared" si="41"/>
        <v>0</v>
      </c>
      <c r="AJ227" s="24">
        <f t="shared" si="51"/>
        <v>0</v>
      </c>
      <c r="AK227" s="26">
        <f t="shared" ca="1" si="52"/>
        <v>4.7771226192794281E-4</v>
      </c>
      <c r="AL227" s="34">
        <f t="shared" ca="1" si="54"/>
        <v>6.3513094551890026E-2</v>
      </c>
    </row>
    <row r="228" spans="1:38" x14ac:dyDescent="0.25">
      <c r="A228" s="4">
        <f t="shared" si="43"/>
        <v>1</v>
      </c>
      <c r="B228" s="4">
        <f t="shared" si="44"/>
        <v>2013</v>
      </c>
      <c r="C228" s="9">
        <v>41295</v>
      </c>
      <c r="D228" s="12">
        <f ca="1">(1+Returns!E228)*D227</f>
        <v>107065849.43290843</v>
      </c>
      <c r="E228" s="12">
        <f t="shared" ca="1" si="45"/>
        <v>106379675.32497239</v>
      </c>
      <c r="F228" s="12">
        <f t="shared" ca="1" si="46"/>
        <v>106332453.65158911</v>
      </c>
      <c r="G228" s="14">
        <f ca="1">G227*(1+Returns!G228)+AC228</f>
        <v>8484024.499954842</v>
      </c>
      <c r="H228" s="14">
        <f ca="1">H227*(1+Returns!H228)+AD228</f>
        <v>10648721.078667549</v>
      </c>
      <c r="I228" s="14">
        <f ca="1">I227*(1+Returns!I228)+AE228</f>
        <v>5325313.9117695568</v>
      </c>
      <c r="J228" s="14">
        <f ca="1">J227*(1+Returns!J228)+AF228</f>
        <v>0</v>
      </c>
      <c r="K228" s="14">
        <f ca="1">K227*(1+Returns!K228)+AG228</f>
        <v>0</v>
      </c>
      <c r="L228" s="14">
        <f ca="1">L227*(1+Returns!L228)+AH228</f>
        <v>21297060.177237142</v>
      </c>
      <c r="M228" s="14">
        <f ca="1">M227*(1+Returns!M228)+AI228</f>
        <v>21298968.928798258</v>
      </c>
      <c r="N228" s="14">
        <f ca="1">N227*(1+Returns!N228)+AJ228-R228-T228</f>
        <v>39325586.72854504</v>
      </c>
      <c r="O228" s="17">
        <f ca="1">(Assumptions!$B$16 / 252)*F227</f>
        <v>3376.2320461964846</v>
      </c>
      <c r="P228" s="17">
        <f t="shared" ca="1" si="47"/>
        <v>47221.673383285248</v>
      </c>
      <c r="Q228" s="16">
        <f t="shared" si="48"/>
        <v>0</v>
      </c>
      <c r="R228" s="17">
        <f t="shared" si="49"/>
        <v>0</v>
      </c>
      <c r="S228" s="19">
        <f t="shared" si="50"/>
        <v>0</v>
      </c>
      <c r="T228" s="20">
        <f ca="1">IF(AND(S228=1,F227&gt;D227),[1]Assumptions!$B$19*(F227-D227),0)</f>
        <v>0</v>
      </c>
      <c r="U228" s="21">
        <f ca="1">OFFSET(Assumptions!$B$6,U$1-1,0)*$E228</f>
        <v>8510374.0259977914</v>
      </c>
      <c r="V228" s="21">
        <f ca="1">OFFSET(Assumptions!$B$6,V$1-1,0)*$E228</f>
        <v>10637967.53249724</v>
      </c>
      <c r="W228" s="21">
        <f ca="1">OFFSET(Assumptions!$B$6,W$1-1,0)*$E228</f>
        <v>5318983.7662486201</v>
      </c>
      <c r="X228" s="21">
        <f ca="1">OFFSET(Assumptions!$B$6,X$1-1,0)*$E228</f>
        <v>0</v>
      </c>
      <c r="Y228" s="21">
        <f ca="1">OFFSET(Assumptions!$B$6,Y$1-1,0)*$E228</f>
        <v>0</v>
      </c>
      <c r="Z228" s="21">
        <f ca="1">OFFSET(Assumptions!$B$6,Z$1-1,0)*$E228</f>
        <v>21275935.06499448</v>
      </c>
      <c r="AA228" s="21">
        <f ca="1">OFFSET(Assumptions!$B$6,AA$1-1,0)*$E228</f>
        <v>21275935.06499448</v>
      </c>
      <c r="AB228" s="21">
        <f ca="1">OFFSET(Assumptions!$B$6,AB$1-1,0)*$E228</f>
        <v>39360479.870239787</v>
      </c>
      <c r="AC228" s="24">
        <f t="shared" si="53"/>
        <v>0</v>
      </c>
      <c r="AD228" s="24">
        <f t="shared" si="42"/>
        <v>0</v>
      </c>
      <c r="AE228" s="24">
        <f t="shared" si="42"/>
        <v>0</v>
      </c>
      <c r="AF228" s="24">
        <f t="shared" si="42"/>
        <v>0</v>
      </c>
      <c r="AG228" s="24">
        <f t="shared" si="41"/>
        <v>0</v>
      </c>
      <c r="AH228" s="24">
        <f t="shared" si="41"/>
        <v>0</v>
      </c>
      <c r="AI228" s="24">
        <f t="shared" si="41"/>
        <v>0</v>
      </c>
      <c r="AJ228" s="24">
        <f t="shared" si="51"/>
        <v>0</v>
      </c>
      <c r="AK228" s="26">
        <f t="shared" ca="1" si="52"/>
        <v>-1.7729733368354594E-4</v>
      </c>
      <c r="AL228" s="34">
        <f t="shared" ca="1" si="54"/>
        <v>6.3324536515888541E-2</v>
      </c>
    </row>
    <row r="229" spans="1:38" x14ac:dyDescent="0.25">
      <c r="A229" s="4">
        <f t="shared" si="43"/>
        <v>1</v>
      </c>
      <c r="B229" s="4">
        <f t="shared" si="44"/>
        <v>2013</v>
      </c>
      <c r="C229" s="9">
        <v>41296</v>
      </c>
      <c r="D229" s="12">
        <f ca="1">(1+Returns!E229)*D228</f>
        <v>107094321.45424813</v>
      </c>
      <c r="E229" s="12">
        <f t="shared" ca="1" si="45"/>
        <v>106429490.60965498</v>
      </c>
      <c r="F229" s="12">
        <f t="shared" ca="1" si="46"/>
        <v>106378893.30282244</v>
      </c>
      <c r="G229" s="14">
        <f ca="1">G228*(1+Returns!G229)+AC229</f>
        <v>8506914.3472609166</v>
      </c>
      <c r="H229" s="14">
        <f ca="1">H228*(1+Returns!H229)+AD229</f>
        <v>10651689.641947987</v>
      </c>
      <c r="I229" s="14">
        <f ca="1">I228*(1+Returns!I229)+AE229</f>
        <v>5326866.6262067752</v>
      </c>
      <c r="J229" s="14">
        <f ca="1">J228*(1+Returns!J229)+AF229</f>
        <v>0</v>
      </c>
      <c r="K229" s="14">
        <f ca="1">K228*(1+Returns!K229)+AG229</f>
        <v>0</v>
      </c>
      <c r="L229" s="14">
        <f ca="1">L228*(1+Returns!L229)+AH229</f>
        <v>21302969.887651205</v>
      </c>
      <c r="M229" s="14">
        <f ca="1">M228*(1+Returns!M229)+AI229</f>
        <v>21305015.641618542</v>
      </c>
      <c r="N229" s="14">
        <f ca="1">N228*(1+Returns!N229)+AJ229-R229-T229</f>
        <v>39336034.464969553</v>
      </c>
      <c r="O229" s="17">
        <f ca="1">(Assumptions!$B$16 / 252)*F228</f>
        <v>3375.6334492567971</v>
      </c>
      <c r="P229" s="17">
        <f t="shared" ca="1" si="47"/>
        <v>50597.306832542046</v>
      </c>
      <c r="Q229" s="16">
        <f t="shared" si="48"/>
        <v>0</v>
      </c>
      <c r="R229" s="17">
        <f t="shared" si="49"/>
        <v>0</v>
      </c>
      <c r="S229" s="19">
        <f t="shared" si="50"/>
        <v>0</v>
      </c>
      <c r="T229" s="20">
        <f ca="1">IF(AND(S229=1,F228&gt;D228),[1]Assumptions!$B$19*(F228-D228),0)</f>
        <v>0</v>
      </c>
      <c r="U229" s="21">
        <f ca="1">OFFSET(Assumptions!$B$6,U$1-1,0)*$E229</f>
        <v>8514359.2487723976</v>
      </c>
      <c r="V229" s="21">
        <f ca="1">OFFSET(Assumptions!$B$6,V$1-1,0)*$E229</f>
        <v>10642949.060965499</v>
      </c>
      <c r="W229" s="21">
        <f ca="1">OFFSET(Assumptions!$B$6,W$1-1,0)*$E229</f>
        <v>5321474.5304827495</v>
      </c>
      <c r="X229" s="21">
        <f ca="1">OFFSET(Assumptions!$B$6,X$1-1,0)*$E229</f>
        <v>0</v>
      </c>
      <c r="Y229" s="21">
        <f ca="1">OFFSET(Assumptions!$B$6,Y$1-1,0)*$E229</f>
        <v>0</v>
      </c>
      <c r="Z229" s="21">
        <f ca="1">OFFSET(Assumptions!$B$6,Z$1-1,0)*$E229</f>
        <v>21285898.121930998</v>
      </c>
      <c r="AA229" s="21">
        <f ca="1">OFFSET(Assumptions!$B$6,AA$1-1,0)*$E229</f>
        <v>21285898.121930998</v>
      </c>
      <c r="AB229" s="21">
        <f ca="1">OFFSET(Assumptions!$B$6,AB$1-1,0)*$E229</f>
        <v>39378911.525572345</v>
      </c>
      <c r="AC229" s="24">
        <f t="shared" si="53"/>
        <v>0</v>
      </c>
      <c r="AD229" s="24">
        <f t="shared" si="42"/>
        <v>0</v>
      </c>
      <c r="AE229" s="24">
        <f t="shared" si="42"/>
        <v>0</v>
      </c>
      <c r="AF229" s="24">
        <f t="shared" si="42"/>
        <v>0</v>
      </c>
      <c r="AG229" s="24">
        <f t="shared" si="41"/>
        <v>0</v>
      </c>
      <c r="AH229" s="24">
        <f t="shared" si="41"/>
        <v>0</v>
      </c>
      <c r="AI229" s="24">
        <f t="shared" si="41"/>
        <v>0</v>
      </c>
      <c r="AJ229" s="24">
        <f t="shared" si="51"/>
        <v>0</v>
      </c>
      <c r="AK229" s="26">
        <f t="shared" ca="1" si="52"/>
        <v>4.3674014506889236E-4</v>
      </c>
      <c r="AL229" s="34">
        <f t="shared" ca="1" si="54"/>
        <v>6.378893302822175E-2</v>
      </c>
    </row>
    <row r="230" spans="1:38" x14ac:dyDescent="0.25">
      <c r="A230" s="4">
        <f t="shared" si="43"/>
        <v>1</v>
      </c>
      <c r="B230" s="4">
        <f t="shared" si="44"/>
        <v>2013</v>
      </c>
      <c r="C230" s="9">
        <v>41297</v>
      </c>
      <c r="D230" s="12">
        <f ca="1">(1+Returns!E230)*D229</f>
        <v>107122801.04715247</v>
      </c>
      <c r="E230" s="12">
        <f t="shared" ca="1" si="45"/>
        <v>106441172.08233294</v>
      </c>
      <c r="F230" s="12">
        <f t="shared" ca="1" si="46"/>
        <v>106387197.6677765</v>
      </c>
      <c r="G230" s="14">
        <f ca="1">G229*(1+Returns!G230)+AC230</f>
        <v>8491662.9700771719</v>
      </c>
      <c r="H230" s="14">
        <f ca="1">H229*(1+Returns!H230)+AD230</f>
        <v>10654659.032780191</v>
      </c>
      <c r="I230" s="14">
        <f ca="1">I229*(1+Returns!I230)+AE230</f>
        <v>5328419.7933726329</v>
      </c>
      <c r="J230" s="14">
        <f ca="1">J229*(1+Returns!J230)+AF230</f>
        <v>0</v>
      </c>
      <c r="K230" s="14">
        <f ca="1">K229*(1+Returns!K230)+AG230</f>
        <v>0</v>
      </c>
      <c r="L230" s="14">
        <f ca="1">L229*(1+Returns!L230)+AH230</f>
        <v>21308881.237947807</v>
      </c>
      <c r="M230" s="14">
        <f ca="1">M229*(1+Returns!M230)+AI230</f>
        <v>21311064.071082298</v>
      </c>
      <c r="N230" s="14">
        <f ca="1">N229*(1+Returns!N230)+AJ230-R230-T230</f>
        <v>39346484.977072842</v>
      </c>
      <c r="O230" s="17">
        <f ca="1">(Assumptions!$B$16 / 252)*F229</f>
        <v>3377.1077238991252</v>
      </c>
      <c r="P230" s="17">
        <f t="shared" ca="1" si="47"/>
        <v>53974.414556441174</v>
      </c>
      <c r="Q230" s="16">
        <f t="shared" si="48"/>
        <v>0</v>
      </c>
      <c r="R230" s="17">
        <f t="shared" si="49"/>
        <v>0</v>
      </c>
      <c r="S230" s="19">
        <f t="shared" si="50"/>
        <v>0</v>
      </c>
      <c r="T230" s="20">
        <f ca="1">IF(AND(S230=1,F229&gt;D229),[1]Assumptions!$B$19*(F229-D229),0)</f>
        <v>0</v>
      </c>
      <c r="U230" s="21">
        <f ca="1">OFFSET(Assumptions!$B$6,U$1-1,0)*$E230</f>
        <v>8515293.7665866353</v>
      </c>
      <c r="V230" s="21">
        <f ca="1">OFFSET(Assumptions!$B$6,V$1-1,0)*$E230</f>
        <v>10644117.208233295</v>
      </c>
      <c r="W230" s="21">
        <f ca="1">OFFSET(Assumptions!$B$6,W$1-1,0)*$E230</f>
        <v>5322058.6041166475</v>
      </c>
      <c r="X230" s="21">
        <f ca="1">OFFSET(Assumptions!$B$6,X$1-1,0)*$E230</f>
        <v>0</v>
      </c>
      <c r="Y230" s="21">
        <f ca="1">OFFSET(Assumptions!$B$6,Y$1-1,0)*$E230</f>
        <v>0</v>
      </c>
      <c r="Z230" s="21">
        <f ca="1">OFFSET(Assumptions!$B$6,Z$1-1,0)*$E230</f>
        <v>21288234.41646659</v>
      </c>
      <c r="AA230" s="21">
        <f ca="1">OFFSET(Assumptions!$B$6,AA$1-1,0)*$E230</f>
        <v>21288234.41646659</v>
      </c>
      <c r="AB230" s="21">
        <f ca="1">OFFSET(Assumptions!$B$6,AB$1-1,0)*$E230</f>
        <v>39383233.670463189</v>
      </c>
      <c r="AC230" s="24">
        <f t="shared" si="53"/>
        <v>0</v>
      </c>
      <c r="AD230" s="24">
        <f t="shared" si="42"/>
        <v>0</v>
      </c>
      <c r="AE230" s="24">
        <f t="shared" si="42"/>
        <v>0</v>
      </c>
      <c r="AF230" s="24">
        <f t="shared" si="42"/>
        <v>0</v>
      </c>
      <c r="AG230" s="24">
        <f t="shared" si="41"/>
        <v>0</v>
      </c>
      <c r="AH230" s="24">
        <f t="shared" si="41"/>
        <v>0</v>
      </c>
      <c r="AI230" s="24">
        <f t="shared" si="41"/>
        <v>0</v>
      </c>
      <c r="AJ230" s="24">
        <f t="shared" si="51"/>
        <v>0</v>
      </c>
      <c r="AK230" s="26">
        <f t="shared" ca="1" si="52"/>
        <v>7.8064028457447421E-5</v>
      </c>
      <c r="AL230" s="34">
        <f t="shared" ca="1" si="54"/>
        <v>6.3871976677762454E-2</v>
      </c>
    </row>
    <row r="231" spans="1:38" x14ac:dyDescent="0.25">
      <c r="A231" s="4">
        <f t="shared" si="43"/>
        <v>1</v>
      </c>
      <c r="B231" s="4">
        <f t="shared" si="44"/>
        <v>2013</v>
      </c>
      <c r="C231" s="9">
        <v>41298</v>
      </c>
      <c r="D231" s="12">
        <f ca="1">(1+Returns!E231)*D230</f>
        <v>107151288.21363495</v>
      </c>
      <c r="E231" s="12">
        <f t="shared" ca="1" si="45"/>
        <v>106491810.89827576</v>
      </c>
      <c r="F231" s="12">
        <f t="shared" ca="1" si="46"/>
        <v>106434459.11236478</v>
      </c>
      <c r="G231" s="14">
        <f ca="1">G230*(1+Returns!G231)+AC231</f>
        <v>8515361.5216305591</v>
      </c>
      <c r="H231" s="14">
        <f ca="1">H230*(1+Returns!H231)+AD231</f>
        <v>10657629.25139486</v>
      </c>
      <c r="I231" s="14">
        <f ca="1">I230*(1+Returns!I231)+AE231</f>
        <v>5329973.4133991338</v>
      </c>
      <c r="J231" s="14">
        <f ca="1">J230*(1+Returns!J231)+AF231</f>
        <v>0</v>
      </c>
      <c r="K231" s="14">
        <f ca="1">K230*(1+Returns!K231)+AG231</f>
        <v>0</v>
      </c>
      <c r="L231" s="14">
        <f ca="1">L230*(1+Returns!L231)+AH231</f>
        <v>21314794.228582002</v>
      </c>
      <c r="M231" s="14">
        <f ca="1">M230*(1+Returns!M231)+AI231</f>
        <v>21317114.217676871</v>
      </c>
      <c r="N231" s="14">
        <f ca="1">N230*(1+Returns!N231)+AJ231-R231-T231</f>
        <v>39356938.265592329</v>
      </c>
      <c r="O231" s="17">
        <f ca="1">(Assumptions!$B$16 / 252)*F230</f>
        <v>3377.3713545325868</v>
      </c>
      <c r="P231" s="17">
        <f t="shared" ca="1" si="47"/>
        <v>57351.785910973762</v>
      </c>
      <c r="Q231" s="16">
        <f t="shared" si="48"/>
        <v>0</v>
      </c>
      <c r="R231" s="17">
        <f t="shared" si="49"/>
        <v>0</v>
      </c>
      <c r="S231" s="19">
        <f t="shared" si="50"/>
        <v>0</v>
      </c>
      <c r="T231" s="20">
        <f ca="1">IF(AND(S231=1,F230&gt;D230),[1]Assumptions!$B$19*(F230-D230),0)</f>
        <v>0</v>
      </c>
      <c r="U231" s="21">
        <f ca="1">OFFSET(Assumptions!$B$6,U$1-1,0)*$E231</f>
        <v>8519344.8718620613</v>
      </c>
      <c r="V231" s="21">
        <f ca="1">OFFSET(Assumptions!$B$6,V$1-1,0)*$E231</f>
        <v>10649181.089827577</v>
      </c>
      <c r="W231" s="21">
        <f ca="1">OFFSET(Assumptions!$B$6,W$1-1,0)*$E231</f>
        <v>5324590.5449137883</v>
      </c>
      <c r="X231" s="21">
        <f ca="1">OFFSET(Assumptions!$B$6,X$1-1,0)*$E231</f>
        <v>0</v>
      </c>
      <c r="Y231" s="21">
        <f ca="1">OFFSET(Assumptions!$B$6,Y$1-1,0)*$E231</f>
        <v>0</v>
      </c>
      <c r="Z231" s="21">
        <f ca="1">OFFSET(Assumptions!$B$6,Z$1-1,0)*$E231</f>
        <v>21298362.179655153</v>
      </c>
      <c r="AA231" s="21">
        <f ca="1">OFFSET(Assumptions!$B$6,AA$1-1,0)*$E231</f>
        <v>21298362.179655153</v>
      </c>
      <c r="AB231" s="21">
        <f ca="1">OFFSET(Assumptions!$B$6,AB$1-1,0)*$E231</f>
        <v>39401970.032362029</v>
      </c>
      <c r="AC231" s="24">
        <f t="shared" si="53"/>
        <v>0</v>
      </c>
      <c r="AD231" s="24">
        <f t="shared" si="42"/>
        <v>0</v>
      </c>
      <c r="AE231" s="24">
        <f t="shared" si="42"/>
        <v>0</v>
      </c>
      <c r="AF231" s="24">
        <f t="shared" si="42"/>
        <v>0</v>
      </c>
      <c r="AG231" s="24">
        <f t="shared" si="41"/>
        <v>0</v>
      </c>
      <c r="AH231" s="24">
        <f t="shared" si="41"/>
        <v>0</v>
      </c>
      <c r="AI231" s="24">
        <f t="shared" si="41"/>
        <v>0</v>
      </c>
      <c r="AJ231" s="24">
        <f t="shared" si="51"/>
        <v>0</v>
      </c>
      <c r="AK231" s="26">
        <f t="shared" ca="1" si="52"/>
        <v>4.4423996142728406E-4</v>
      </c>
      <c r="AL231" s="34">
        <f t="shared" ca="1" si="54"/>
        <v>6.4344591123645323E-2</v>
      </c>
    </row>
    <row r="232" spans="1:38" x14ac:dyDescent="0.25">
      <c r="A232" s="4">
        <f t="shared" si="43"/>
        <v>1</v>
      </c>
      <c r="B232" s="4">
        <f t="shared" si="44"/>
        <v>2013</v>
      </c>
      <c r="C232" s="9">
        <v>41299</v>
      </c>
      <c r="D232" s="12">
        <f ca="1">(1+Returns!E232)*D231</f>
        <v>107179782.95570961</v>
      </c>
      <c r="E232" s="12">
        <f t="shared" ca="1" si="45"/>
        <v>106517406.72062303</v>
      </c>
      <c r="F232" s="12">
        <f t="shared" ca="1" si="46"/>
        <v>106456676.06299421</v>
      </c>
      <c r="G232" s="14">
        <f ca="1">G231*(1+Returns!G232)+AC232</f>
        <v>8514009.6630176157</v>
      </c>
      <c r="H232" s="14">
        <f ca="1">H231*(1+Returns!H232)+AD232</f>
        <v>10660600.298022758</v>
      </c>
      <c r="I232" s="14">
        <f ca="1">I231*(1+Returns!I232)+AE232</f>
        <v>5331527.4864183189</v>
      </c>
      <c r="J232" s="14">
        <f ca="1">J231*(1+Returns!J232)+AF232</f>
        <v>0</v>
      </c>
      <c r="K232" s="14">
        <f ca="1">K231*(1+Returns!K232)+AG232</f>
        <v>0</v>
      </c>
      <c r="L232" s="14">
        <f ca="1">L231*(1+Returns!L232)+AH232</f>
        <v>21320708.860008966</v>
      </c>
      <c r="M232" s="14">
        <f ca="1">M231*(1+Returns!M232)+AI232</f>
        <v>21323166.081889752</v>
      </c>
      <c r="N232" s="14">
        <f ca="1">N231*(1+Returns!N232)+AJ232-R232-T232</f>
        <v>39367394.331265628</v>
      </c>
      <c r="O232" s="17">
        <f ca="1">(Assumptions!$B$16 / 252)*F231</f>
        <v>3378.87171785285</v>
      </c>
      <c r="P232" s="17">
        <f t="shared" ca="1" si="47"/>
        <v>60730.657628826615</v>
      </c>
      <c r="Q232" s="16">
        <f t="shared" si="48"/>
        <v>0</v>
      </c>
      <c r="R232" s="17">
        <f t="shared" si="49"/>
        <v>0</v>
      </c>
      <c r="S232" s="19">
        <f t="shared" si="50"/>
        <v>0</v>
      </c>
      <c r="T232" s="20">
        <f ca="1">IF(AND(S232=1,F231&gt;D231),[1]Assumptions!$B$19*(F231-D231),0)</f>
        <v>0</v>
      </c>
      <c r="U232" s="21">
        <f ca="1">OFFSET(Assumptions!$B$6,U$1-1,0)*$E232</f>
        <v>8521392.537649842</v>
      </c>
      <c r="V232" s="21">
        <f ca="1">OFFSET(Assumptions!$B$6,V$1-1,0)*$E232</f>
        <v>10651740.672062304</v>
      </c>
      <c r="W232" s="21">
        <f ca="1">OFFSET(Assumptions!$B$6,W$1-1,0)*$E232</f>
        <v>5325870.3360311519</v>
      </c>
      <c r="X232" s="21">
        <f ca="1">OFFSET(Assumptions!$B$6,X$1-1,0)*$E232</f>
        <v>0</v>
      </c>
      <c r="Y232" s="21">
        <f ca="1">OFFSET(Assumptions!$B$6,Y$1-1,0)*$E232</f>
        <v>0</v>
      </c>
      <c r="Z232" s="21">
        <f ca="1">OFFSET(Assumptions!$B$6,Z$1-1,0)*$E232</f>
        <v>21303481.344124608</v>
      </c>
      <c r="AA232" s="21">
        <f ca="1">OFFSET(Assumptions!$B$6,AA$1-1,0)*$E232</f>
        <v>21303481.344124608</v>
      </c>
      <c r="AB232" s="21">
        <f ca="1">OFFSET(Assumptions!$B$6,AB$1-1,0)*$E232</f>
        <v>39411440.486630522</v>
      </c>
      <c r="AC232" s="24">
        <f t="shared" si="53"/>
        <v>0</v>
      </c>
      <c r="AD232" s="24">
        <f t="shared" si="42"/>
        <v>0</v>
      </c>
      <c r="AE232" s="24">
        <f t="shared" si="42"/>
        <v>0</v>
      </c>
      <c r="AF232" s="24">
        <f t="shared" si="42"/>
        <v>0</v>
      </c>
      <c r="AG232" s="24">
        <f t="shared" si="41"/>
        <v>0</v>
      </c>
      <c r="AH232" s="24">
        <f t="shared" si="41"/>
        <v>0</v>
      </c>
      <c r="AI232" s="24">
        <f t="shared" si="41"/>
        <v>0</v>
      </c>
      <c r="AJ232" s="24">
        <f t="shared" si="51"/>
        <v>0</v>
      </c>
      <c r="AK232" s="26">
        <f t="shared" ca="1" si="52"/>
        <v>2.0873832417356297E-4</v>
      </c>
      <c r="AL232" s="34">
        <f t="shared" ca="1" si="54"/>
        <v>6.4566760629939601E-2</v>
      </c>
    </row>
    <row r="233" spans="1:38" x14ac:dyDescent="0.25">
      <c r="A233" s="4">
        <f t="shared" si="43"/>
        <v>1</v>
      </c>
      <c r="B233" s="4">
        <f t="shared" si="44"/>
        <v>2013</v>
      </c>
      <c r="C233" s="9">
        <v>41302</v>
      </c>
      <c r="D233" s="12">
        <f ca="1">(1+Returns!E233)*D232</f>
        <v>107208324.93191072</v>
      </c>
      <c r="E233" s="12">
        <f t="shared" ca="1" si="45"/>
        <v>106591278.4999461</v>
      </c>
      <c r="F233" s="12">
        <f t="shared" ca="1" si="46"/>
        <v>106527168.26529941</v>
      </c>
      <c r="G233" s="14">
        <f ca="1">G232*(1+Returns!G233)+AC233</f>
        <v>8560888.8825407252</v>
      </c>
      <c r="H233" s="14">
        <f ca="1">H232*(1+Returns!H233)+AD233</f>
        <v>10663576.301204372</v>
      </c>
      <c r="I233" s="14">
        <f ca="1">I232*(1+Returns!I233)+AE233</f>
        <v>5333084.1685671788</v>
      </c>
      <c r="J233" s="14">
        <f ca="1">J232*(1+Returns!J233)+AF233</f>
        <v>0</v>
      </c>
      <c r="K233" s="14">
        <f ca="1">K232*(1+Returns!K233)+AG233</f>
        <v>0</v>
      </c>
      <c r="L233" s="14">
        <f ca="1">L232*(1+Returns!L233)+AH233</f>
        <v>21326633.352442812</v>
      </c>
      <c r="M233" s="14">
        <f ca="1">M232*(1+Returns!M233)+AI233</f>
        <v>21329228.06805047</v>
      </c>
      <c r="N233" s="14">
        <f ca="1">N232*(1+Returns!N233)+AJ233-R233-T233</f>
        <v>39377867.727140546</v>
      </c>
      <c r="O233" s="17">
        <f ca="1">(Assumptions!$B$16 / 252)*F232</f>
        <v>3379.5770178728321</v>
      </c>
      <c r="P233" s="17">
        <f t="shared" ca="1" si="47"/>
        <v>64110.23464669945</v>
      </c>
      <c r="Q233" s="16">
        <f t="shared" si="48"/>
        <v>0</v>
      </c>
      <c r="R233" s="17">
        <f t="shared" si="49"/>
        <v>0</v>
      </c>
      <c r="S233" s="19">
        <f t="shared" si="50"/>
        <v>0</v>
      </c>
      <c r="T233" s="20">
        <f ca="1">IF(AND(S233=1,F232&gt;D232),[1]Assumptions!$B$19*(F232-D232),0)</f>
        <v>0</v>
      </c>
      <c r="U233" s="21">
        <f ca="1">OFFSET(Assumptions!$B$6,U$1-1,0)*$E233</f>
        <v>8527302.2799956892</v>
      </c>
      <c r="V233" s="21">
        <f ca="1">OFFSET(Assumptions!$B$6,V$1-1,0)*$E233</f>
        <v>10659127.849994611</v>
      </c>
      <c r="W233" s="21">
        <f ca="1">OFFSET(Assumptions!$B$6,W$1-1,0)*$E233</f>
        <v>5329563.9249973055</v>
      </c>
      <c r="X233" s="21">
        <f ca="1">OFFSET(Assumptions!$B$6,X$1-1,0)*$E233</f>
        <v>0</v>
      </c>
      <c r="Y233" s="21">
        <f ca="1">OFFSET(Assumptions!$B$6,Y$1-1,0)*$E233</f>
        <v>0</v>
      </c>
      <c r="Z233" s="21">
        <f ca="1">OFFSET(Assumptions!$B$6,Z$1-1,0)*$E233</f>
        <v>21318255.699989222</v>
      </c>
      <c r="AA233" s="21">
        <f ca="1">OFFSET(Assumptions!$B$6,AA$1-1,0)*$E233</f>
        <v>21318255.699989222</v>
      </c>
      <c r="AB233" s="21">
        <f ca="1">OFFSET(Assumptions!$B$6,AB$1-1,0)*$E233</f>
        <v>39438773.044980057</v>
      </c>
      <c r="AC233" s="24">
        <f t="shared" si="53"/>
        <v>0</v>
      </c>
      <c r="AD233" s="24">
        <f t="shared" si="42"/>
        <v>0</v>
      </c>
      <c r="AE233" s="24">
        <f t="shared" si="42"/>
        <v>0</v>
      </c>
      <c r="AF233" s="24">
        <f t="shared" si="42"/>
        <v>0</v>
      </c>
      <c r="AG233" s="24">
        <f t="shared" si="41"/>
        <v>0</v>
      </c>
      <c r="AH233" s="24">
        <f t="shared" si="41"/>
        <v>0</v>
      </c>
      <c r="AI233" s="24">
        <f t="shared" si="41"/>
        <v>0</v>
      </c>
      <c r="AJ233" s="24">
        <f t="shared" si="51"/>
        <v>0</v>
      </c>
      <c r="AK233" s="26">
        <f t="shared" ca="1" si="52"/>
        <v>6.6216798149398848E-4</v>
      </c>
      <c r="AL233" s="34">
        <f t="shared" ca="1" si="54"/>
        <v>6.5271682652991547E-2</v>
      </c>
    </row>
    <row r="234" spans="1:38" x14ac:dyDescent="0.25">
      <c r="A234" s="4">
        <f t="shared" si="43"/>
        <v>1</v>
      </c>
      <c r="B234" s="4">
        <f t="shared" si="44"/>
        <v>2013</v>
      </c>
      <c r="C234" s="9">
        <v>41303</v>
      </c>
      <c r="D234" s="12">
        <f ca="1">(1+Returns!E234)*D233</f>
        <v>107236874.5088401</v>
      </c>
      <c r="E234" s="12">
        <f t="shared" ca="1" si="45"/>
        <v>106797289.17842838</v>
      </c>
      <c r="F234" s="12">
        <f t="shared" ca="1" si="46"/>
        <v>106729797.12891611</v>
      </c>
      <c r="G234" s="14">
        <f ca="1">G233*(1+Returns!G234)+AC234</f>
        <v>8739899.5599253234</v>
      </c>
      <c r="H234" s="14">
        <f ca="1">H233*(1+Returns!H234)+AD234</f>
        <v>10666553.135164244</v>
      </c>
      <c r="I234" s="14">
        <f ca="1">I233*(1+Returns!I234)+AE234</f>
        <v>5334641.3052310571</v>
      </c>
      <c r="J234" s="14">
        <f ca="1">J233*(1+Returns!J234)+AF234</f>
        <v>0</v>
      </c>
      <c r="K234" s="14">
        <f ca="1">K233*(1+Returns!K234)+AG234</f>
        <v>0</v>
      </c>
      <c r="L234" s="14">
        <f ca="1">L233*(1+Returns!L234)+AH234</f>
        <v>21332559.491145119</v>
      </c>
      <c r="M234" s="14">
        <f ca="1">M233*(1+Returns!M234)+AI234</f>
        <v>21335291.777579848</v>
      </c>
      <c r="N234" s="14">
        <f ca="1">N233*(1+Returns!N234)+AJ234-R234-T234</f>
        <v>39388343.909382783</v>
      </c>
      <c r="O234" s="17">
        <f ca="1">(Assumptions!$B$16 / 252)*F233</f>
        <v>3381.8148655650607</v>
      </c>
      <c r="P234" s="17">
        <f t="shared" ca="1" si="47"/>
        <v>67492.049512264508</v>
      </c>
      <c r="Q234" s="16">
        <f t="shared" si="48"/>
        <v>0</v>
      </c>
      <c r="R234" s="17">
        <f t="shared" si="49"/>
        <v>0</v>
      </c>
      <c r="S234" s="19">
        <f t="shared" si="50"/>
        <v>0</v>
      </c>
      <c r="T234" s="20">
        <f ca="1">IF(AND(S234=1,F233&gt;D233),[1]Assumptions!$B$19*(F233-D233),0)</f>
        <v>0</v>
      </c>
      <c r="U234" s="21">
        <f ca="1">OFFSET(Assumptions!$B$6,U$1-1,0)*$E234</f>
        <v>8543783.1342742704</v>
      </c>
      <c r="V234" s="21">
        <f ca="1">OFFSET(Assumptions!$B$6,V$1-1,0)*$E234</f>
        <v>10679728.917842839</v>
      </c>
      <c r="W234" s="21">
        <f ca="1">OFFSET(Assumptions!$B$6,W$1-1,0)*$E234</f>
        <v>5339864.4589214195</v>
      </c>
      <c r="X234" s="21">
        <f ca="1">OFFSET(Assumptions!$B$6,X$1-1,0)*$E234</f>
        <v>0</v>
      </c>
      <c r="Y234" s="21">
        <f ca="1">OFFSET(Assumptions!$B$6,Y$1-1,0)*$E234</f>
        <v>0</v>
      </c>
      <c r="Z234" s="21">
        <f ca="1">OFFSET(Assumptions!$B$6,Z$1-1,0)*$E234</f>
        <v>21359457.835685678</v>
      </c>
      <c r="AA234" s="21">
        <f ca="1">OFFSET(Assumptions!$B$6,AA$1-1,0)*$E234</f>
        <v>21359457.835685678</v>
      </c>
      <c r="AB234" s="21">
        <f ca="1">OFFSET(Assumptions!$B$6,AB$1-1,0)*$E234</f>
        <v>39514996.996018499</v>
      </c>
      <c r="AC234" s="24">
        <f t="shared" si="53"/>
        <v>0</v>
      </c>
      <c r="AD234" s="24">
        <f t="shared" si="42"/>
        <v>0</v>
      </c>
      <c r="AE234" s="24">
        <f t="shared" si="42"/>
        <v>0</v>
      </c>
      <c r="AF234" s="24">
        <f t="shared" si="42"/>
        <v>0</v>
      </c>
      <c r="AG234" s="24">
        <f t="shared" si="42"/>
        <v>0</v>
      </c>
      <c r="AH234" s="24">
        <f t="shared" si="42"/>
        <v>0</v>
      </c>
      <c r="AI234" s="24">
        <f t="shared" si="42"/>
        <v>0</v>
      </c>
      <c r="AJ234" s="24">
        <f t="shared" si="51"/>
        <v>0</v>
      </c>
      <c r="AK234" s="26">
        <f t="shared" ca="1" si="52"/>
        <v>1.9021332014765857E-3</v>
      </c>
      <c r="AL234" s="34">
        <f t="shared" ca="1" si="54"/>
        <v>6.7297971289158598E-2</v>
      </c>
    </row>
    <row r="235" spans="1:38" x14ac:dyDescent="0.25">
      <c r="A235" s="4">
        <f t="shared" si="43"/>
        <v>1</v>
      </c>
      <c r="B235" s="4">
        <f t="shared" si="44"/>
        <v>2013</v>
      </c>
      <c r="C235" s="9">
        <v>41304</v>
      </c>
      <c r="D235" s="12">
        <f ca="1">(1+Returns!E235)*D234</f>
        <v>107265471.36616537</v>
      </c>
      <c r="E235" s="12">
        <f t="shared" ca="1" si="45"/>
        <v>106921408.44904609</v>
      </c>
      <c r="F235" s="12">
        <f t="shared" ca="1" si="46"/>
        <v>106850528.15200593</v>
      </c>
      <c r="G235" s="14">
        <f ca="1">G234*(1+Returns!G235)+AC235</f>
        <v>8836973.9053309504</v>
      </c>
      <c r="H235" s="14">
        <f ca="1">H234*(1+Returns!H235)+AD235</f>
        <v>10669534.930731311</v>
      </c>
      <c r="I235" s="14">
        <f ca="1">I234*(1+Returns!I235)+AE235</f>
        <v>5336201.0537881525</v>
      </c>
      <c r="J235" s="14">
        <f ca="1">J234*(1+Returns!J235)+AF235</f>
        <v>0</v>
      </c>
      <c r="K235" s="14">
        <f ca="1">K234*(1+Returns!K235)+AG235</f>
        <v>0</v>
      </c>
      <c r="L235" s="14">
        <f ca="1">L234*(1+Returns!L235)+AH235</f>
        <v>21338495.50086889</v>
      </c>
      <c r="M235" s="14">
        <f ca="1">M234*(1+Returns!M235)+AI235</f>
        <v>21341365.619537812</v>
      </c>
      <c r="N235" s="14">
        <f ca="1">N234*(1+Returns!N235)+AJ235-R235-T235</f>
        <v>39398837.43878898</v>
      </c>
      <c r="O235" s="17">
        <f ca="1">(Assumptions!$B$16 / 252)*F234</f>
        <v>3388.2475279020987</v>
      </c>
      <c r="P235" s="17">
        <f t="shared" ca="1" si="47"/>
        <v>70880.29704016661</v>
      </c>
      <c r="Q235" s="16">
        <f t="shared" si="48"/>
        <v>0</v>
      </c>
      <c r="R235" s="17">
        <f t="shared" si="49"/>
        <v>0</v>
      </c>
      <c r="S235" s="19">
        <f t="shared" si="50"/>
        <v>0</v>
      </c>
      <c r="T235" s="20">
        <f ca="1">IF(AND(S235=1,F234&gt;D234),[1]Assumptions!$B$19*(F234-D234),0)</f>
        <v>0</v>
      </c>
      <c r="U235" s="21">
        <f ca="1">OFFSET(Assumptions!$B$6,U$1-1,0)*$E235</f>
        <v>8553712.6759236865</v>
      </c>
      <c r="V235" s="21">
        <f ca="1">OFFSET(Assumptions!$B$6,V$1-1,0)*$E235</f>
        <v>10692140.844904609</v>
      </c>
      <c r="W235" s="21">
        <f ca="1">OFFSET(Assumptions!$B$6,W$1-1,0)*$E235</f>
        <v>5346070.4224523045</v>
      </c>
      <c r="X235" s="21">
        <f ca="1">OFFSET(Assumptions!$B$6,X$1-1,0)*$E235</f>
        <v>0</v>
      </c>
      <c r="Y235" s="21">
        <f ca="1">OFFSET(Assumptions!$B$6,Y$1-1,0)*$E235</f>
        <v>0</v>
      </c>
      <c r="Z235" s="21">
        <f ca="1">OFFSET(Assumptions!$B$6,Z$1-1,0)*$E235</f>
        <v>21384281.689809218</v>
      </c>
      <c r="AA235" s="21">
        <f ca="1">OFFSET(Assumptions!$B$6,AA$1-1,0)*$E235</f>
        <v>21384281.689809218</v>
      </c>
      <c r="AB235" s="21">
        <f ca="1">OFFSET(Assumptions!$B$6,AB$1-1,0)*$E235</f>
        <v>39560921.126147054</v>
      </c>
      <c r="AC235" s="24">
        <f t="shared" si="53"/>
        <v>0</v>
      </c>
      <c r="AD235" s="24">
        <f t="shared" ref="AD235:AI298" si="55">IF($Q235=1,V234-H234,0)</f>
        <v>0</v>
      </c>
      <c r="AE235" s="24">
        <f t="shared" si="55"/>
        <v>0</v>
      </c>
      <c r="AF235" s="24">
        <f t="shared" si="55"/>
        <v>0</v>
      </c>
      <c r="AG235" s="24">
        <f t="shared" si="55"/>
        <v>0</v>
      </c>
      <c r="AH235" s="24">
        <f t="shared" si="55"/>
        <v>0</v>
      </c>
      <c r="AI235" s="24">
        <f t="shared" si="55"/>
        <v>0</v>
      </c>
      <c r="AJ235" s="24">
        <f t="shared" si="51"/>
        <v>0</v>
      </c>
      <c r="AK235" s="26">
        <f t="shared" ca="1" si="52"/>
        <v>1.1311838524716844E-3</v>
      </c>
      <c r="AL235" s="34">
        <f t="shared" ca="1" si="54"/>
        <v>6.8505281520056638E-2</v>
      </c>
    </row>
    <row r="236" spans="1:38" x14ac:dyDescent="0.25">
      <c r="A236" s="4">
        <f t="shared" si="43"/>
        <v>1</v>
      </c>
      <c r="B236" s="4">
        <f t="shared" si="44"/>
        <v>2013</v>
      </c>
      <c r="C236" s="9">
        <v>41305</v>
      </c>
      <c r="D236" s="12">
        <f ca="1">(1+Returns!E236)*D235</f>
        <v>107294075.84941459</v>
      </c>
      <c r="E236" s="12">
        <f t="shared" ca="1" si="45"/>
        <v>106928460.52001551</v>
      </c>
      <c r="F236" s="12">
        <f t="shared" ca="1" si="46"/>
        <v>106854188.14271654</v>
      </c>
      <c r="G236" s="14">
        <f ca="1">G235*(1+Returns!G236)+AC236</f>
        <v>8816973.585004285</v>
      </c>
      <c r="H236" s="14">
        <f ca="1">H235*(1+Returns!H236)+AD236</f>
        <v>10672517.559848325</v>
      </c>
      <c r="I236" s="14">
        <f ca="1">I235*(1+Returns!I236)+AE236</f>
        <v>5337761.2583863232</v>
      </c>
      <c r="J236" s="14">
        <f ca="1">J235*(1+Returns!J236)+AF236</f>
        <v>0</v>
      </c>
      <c r="K236" s="14">
        <f ca="1">K235*(1+Returns!K236)+AG236</f>
        <v>0</v>
      </c>
      <c r="L236" s="14">
        <f ca="1">L235*(1+Returns!L236)+AH236</f>
        <v>21344433.162349988</v>
      </c>
      <c r="M236" s="14">
        <f ca="1">M235*(1+Returns!M236)+AI236</f>
        <v>21347441.19062873</v>
      </c>
      <c r="N236" s="14">
        <f ca="1">N235*(1+Returns!N236)+AJ236-R236-T236</f>
        <v>39409333.763797842</v>
      </c>
      <c r="O236" s="17">
        <f ca="1">(Assumptions!$B$16 / 252)*F235</f>
        <v>3392.0802587938388</v>
      </c>
      <c r="P236" s="17">
        <f t="shared" ca="1" si="47"/>
        <v>74272.377298960448</v>
      </c>
      <c r="Q236" s="16">
        <f t="shared" si="48"/>
        <v>0</v>
      </c>
      <c r="R236" s="17">
        <f t="shared" si="49"/>
        <v>0</v>
      </c>
      <c r="S236" s="19">
        <f t="shared" si="50"/>
        <v>0</v>
      </c>
      <c r="T236" s="20">
        <f ca="1">IF(AND(S236=1,F235&gt;D235),[1]Assumptions!$B$19*(F235-D235),0)</f>
        <v>0</v>
      </c>
      <c r="U236" s="21">
        <f ca="1">OFFSET(Assumptions!$B$6,U$1-1,0)*$E236</f>
        <v>8554276.8416012414</v>
      </c>
      <c r="V236" s="21">
        <f ca="1">OFFSET(Assumptions!$B$6,V$1-1,0)*$E236</f>
        <v>10692846.052001551</v>
      </c>
      <c r="W236" s="21">
        <f ca="1">OFFSET(Assumptions!$B$6,W$1-1,0)*$E236</f>
        <v>5346423.0260007754</v>
      </c>
      <c r="X236" s="21">
        <f ca="1">OFFSET(Assumptions!$B$6,X$1-1,0)*$E236</f>
        <v>0</v>
      </c>
      <c r="Y236" s="21">
        <f ca="1">OFFSET(Assumptions!$B$6,Y$1-1,0)*$E236</f>
        <v>0</v>
      </c>
      <c r="Z236" s="21">
        <f ca="1">OFFSET(Assumptions!$B$6,Z$1-1,0)*$E236</f>
        <v>21385692.104003102</v>
      </c>
      <c r="AA236" s="21">
        <f ca="1">OFFSET(Assumptions!$B$6,AA$1-1,0)*$E236</f>
        <v>21385692.104003102</v>
      </c>
      <c r="AB236" s="21">
        <f ca="1">OFFSET(Assumptions!$B$6,AB$1-1,0)*$E236</f>
        <v>39563530.392405741</v>
      </c>
      <c r="AC236" s="24">
        <f t="shared" si="53"/>
        <v>0</v>
      </c>
      <c r="AD236" s="24">
        <f t="shared" si="55"/>
        <v>0</v>
      </c>
      <c r="AE236" s="24">
        <f t="shared" si="55"/>
        <v>0</v>
      </c>
      <c r="AF236" s="24">
        <f t="shared" si="55"/>
        <v>0</v>
      </c>
      <c r="AG236" s="24">
        <f t="shared" si="55"/>
        <v>0</v>
      </c>
      <c r="AH236" s="24">
        <f t="shared" si="55"/>
        <v>0</v>
      </c>
      <c r="AI236" s="24">
        <f t="shared" si="55"/>
        <v>0</v>
      </c>
      <c r="AJ236" s="24">
        <f t="shared" si="51"/>
        <v>0</v>
      </c>
      <c r="AK236" s="26">
        <f t="shared" ca="1" si="52"/>
        <v>3.4253370328807264E-5</v>
      </c>
      <c r="AL236" s="34">
        <f t="shared" ca="1" si="54"/>
        <v>6.8541881427162776E-2</v>
      </c>
    </row>
    <row r="237" spans="1:38" x14ac:dyDescent="0.25">
      <c r="A237" s="4">
        <f t="shared" si="43"/>
        <v>2</v>
      </c>
      <c r="B237" s="4">
        <f t="shared" si="44"/>
        <v>2013</v>
      </c>
      <c r="C237" s="9">
        <v>41306</v>
      </c>
      <c r="D237" s="12">
        <f ca="1">(1+Returns!E237)*D236</f>
        <v>107322687.96062136</v>
      </c>
      <c r="E237" s="12">
        <f t="shared" ca="1" si="45"/>
        <v>106867504.5485284</v>
      </c>
      <c r="F237" s="12">
        <f t="shared" ca="1" si="46"/>
        <v>106864112.35207942</v>
      </c>
      <c r="G237" s="14">
        <f ca="1">G236*(1+Returns!G237)+AC237</f>
        <v>8540533.3879700489</v>
      </c>
      <c r="H237" s="14">
        <f ca="1">H236*(1+Returns!H237)+AD237</f>
        <v>10695829.514901528</v>
      </c>
      <c r="I237" s="14">
        <f ca="1">I236*(1+Returns!I237)+AE237</f>
        <v>5347983.6867733607</v>
      </c>
      <c r="J237" s="14">
        <f ca="1">J236*(1+Returns!J237)+AF237</f>
        <v>0</v>
      </c>
      <c r="K237" s="14">
        <f ca="1">K236*(1+Returns!K237)+AG237</f>
        <v>0</v>
      </c>
      <c r="L237" s="14">
        <f ca="1">L236*(1+Returns!L237)+AH237</f>
        <v>21391631.417701144</v>
      </c>
      <c r="M237" s="14">
        <f ca="1">M236*(1+Returns!M237)+AI237</f>
        <v>21391769.404719234</v>
      </c>
      <c r="N237" s="14">
        <f ca="1">N236*(1+Returns!N237)+AJ237-R237-T237</f>
        <v>39499757.136463083</v>
      </c>
      <c r="O237" s="17">
        <f ca="1">(Assumptions!$B$16 / 252)*F236</f>
        <v>3392.1964489751281</v>
      </c>
      <c r="P237" s="17">
        <f t="shared" ca="1" si="47"/>
        <v>3392.1964489751263</v>
      </c>
      <c r="Q237" s="16">
        <f t="shared" si="48"/>
        <v>1</v>
      </c>
      <c r="R237" s="17">
        <f t="shared" ca="1" si="49"/>
        <v>74272.377298960448</v>
      </c>
      <c r="S237" s="19">
        <f t="shared" si="50"/>
        <v>0</v>
      </c>
      <c r="T237" s="20">
        <f ca="1">IF(AND(S237=1,F236&gt;D236),[1]Assumptions!$B$19*(F236-D236),0)</f>
        <v>0</v>
      </c>
      <c r="U237" s="21">
        <f ca="1">OFFSET(Assumptions!$B$6,U$1-1,0)*$E237</f>
        <v>8549400.3638822716</v>
      </c>
      <c r="V237" s="21">
        <f ca="1">OFFSET(Assumptions!$B$6,V$1-1,0)*$E237</f>
        <v>10686750.454852842</v>
      </c>
      <c r="W237" s="21">
        <f ca="1">OFFSET(Assumptions!$B$6,W$1-1,0)*$E237</f>
        <v>5343375.2274264209</v>
      </c>
      <c r="X237" s="21">
        <f ca="1">OFFSET(Assumptions!$B$6,X$1-1,0)*$E237</f>
        <v>0</v>
      </c>
      <c r="Y237" s="21">
        <f ca="1">OFFSET(Assumptions!$B$6,Y$1-1,0)*$E237</f>
        <v>0</v>
      </c>
      <c r="Z237" s="21">
        <f ca="1">OFFSET(Assumptions!$B$6,Z$1-1,0)*$E237</f>
        <v>21373500.909705684</v>
      </c>
      <c r="AA237" s="21">
        <f ca="1">OFFSET(Assumptions!$B$6,AA$1-1,0)*$E237</f>
        <v>21373500.909705684</v>
      </c>
      <c r="AB237" s="21">
        <f ca="1">OFFSET(Assumptions!$B$6,AB$1-1,0)*$E237</f>
        <v>39540976.682955511</v>
      </c>
      <c r="AC237" s="24">
        <f t="shared" ca="1" si="53"/>
        <v>-262696.7434030436</v>
      </c>
      <c r="AD237" s="24">
        <f t="shared" ca="1" si="55"/>
        <v>20328.492153225467</v>
      </c>
      <c r="AE237" s="24">
        <f t="shared" ca="1" si="55"/>
        <v>8661.7676144521683</v>
      </c>
      <c r="AF237" s="24">
        <f t="shared" ca="1" si="55"/>
        <v>0</v>
      </c>
      <c r="AG237" s="24">
        <f t="shared" ca="1" si="55"/>
        <v>0</v>
      </c>
      <c r="AH237" s="24">
        <f t="shared" ca="1" si="55"/>
        <v>41258.941653113812</v>
      </c>
      <c r="AI237" s="24">
        <f t="shared" ca="1" si="55"/>
        <v>38250.913374371827</v>
      </c>
      <c r="AJ237" s="24">
        <f t="shared" ca="1" si="51"/>
        <v>154196.62860788032</v>
      </c>
      <c r="AK237" s="26">
        <f t="shared" ca="1" si="52"/>
        <v>9.2876185158186075E-5</v>
      </c>
      <c r="AL237" s="34">
        <f t="shared" ca="1" si="54"/>
        <v>6.8641123520791547E-2</v>
      </c>
    </row>
    <row r="238" spans="1:38" x14ac:dyDescent="0.25">
      <c r="A238" s="4">
        <f t="shared" si="43"/>
        <v>2</v>
      </c>
      <c r="B238" s="4">
        <f t="shared" si="44"/>
        <v>2013</v>
      </c>
      <c r="C238" s="9">
        <v>41309</v>
      </c>
      <c r="D238" s="12">
        <f ca="1">(1+Returns!E238)*D237</f>
        <v>107351307.70181982</v>
      </c>
      <c r="E238" s="12">
        <f t="shared" ca="1" si="45"/>
        <v>106862853.86977935</v>
      </c>
      <c r="F238" s="12">
        <f t="shared" ca="1" si="46"/>
        <v>106856069.16182713</v>
      </c>
      <c r="G238" s="14">
        <f ca="1">G237*(1+Returns!G238)+AC238</f>
        <v>8508763.5012863167</v>
      </c>
      <c r="H238" s="14">
        <f ca="1">H237*(1+Returns!H238)+AD238</f>
        <v>10698819.494572515</v>
      </c>
      <c r="I238" s="14">
        <f ca="1">I237*(1+Returns!I238)+AE238</f>
        <v>5349547.3363913083</v>
      </c>
      <c r="J238" s="14">
        <f ca="1">J237*(1+Returns!J238)+AF238</f>
        <v>0</v>
      </c>
      <c r="K238" s="14">
        <f ca="1">K237*(1+Returns!K238)+AG238</f>
        <v>0</v>
      </c>
      <c r="L238" s="14">
        <f ca="1">L237*(1+Returns!L238)+AH238</f>
        <v>21397583.864811651</v>
      </c>
      <c r="M238" s="14">
        <f ca="1">M237*(1+Returns!M238)+AI238</f>
        <v>21397859.325022172</v>
      </c>
      <c r="N238" s="14">
        <f ca="1">N237*(1+Returns!N238)+AJ238-R238-T238</f>
        <v>39510280.347695388</v>
      </c>
      <c r="O238" s="17">
        <f ca="1">(Assumptions!$B$16 / 252)*F237</f>
        <v>3392.5115032406165</v>
      </c>
      <c r="P238" s="17">
        <f t="shared" ca="1" si="47"/>
        <v>6784.7079522157428</v>
      </c>
      <c r="Q238" s="16">
        <f t="shared" si="48"/>
        <v>0</v>
      </c>
      <c r="R238" s="17">
        <f t="shared" si="49"/>
        <v>0</v>
      </c>
      <c r="S238" s="19">
        <f t="shared" si="50"/>
        <v>0</v>
      </c>
      <c r="T238" s="20">
        <f ca="1">IF(AND(S238=1,F237&gt;D237),[1]Assumptions!$B$19*(F237-D237),0)</f>
        <v>0</v>
      </c>
      <c r="U238" s="21">
        <f ca="1">OFFSET(Assumptions!$B$6,U$1-1,0)*$E238</f>
        <v>8549028.3095823489</v>
      </c>
      <c r="V238" s="21">
        <f ca="1">OFFSET(Assumptions!$B$6,V$1-1,0)*$E238</f>
        <v>10686285.386977935</v>
      </c>
      <c r="W238" s="21">
        <f ca="1">OFFSET(Assumptions!$B$6,W$1-1,0)*$E238</f>
        <v>5343142.6934889676</v>
      </c>
      <c r="X238" s="21">
        <f ca="1">OFFSET(Assumptions!$B$6,X$1-1,0)*$E238</f>
        <v>0</v>
      </c>
      <c r="Y238" s="21">
        <f ca="1">OFFSET(Assumptions!$B$6,Y$1-1,0)*$E238</f>
        <v>0</v>
      </c>
      <c r="Z238" s="21">
        <f ca="1">OFFSET(Assumptions!$B$6,Z$1-1,0)*$E238</f>
        <v>21372570.77395587</v>
      </c>
      <c r="AA238" s="21">
        <f ca="1">OFFSET(Assumptions!$B$6,AA$1-1,0)*$E238</f>
        <v>21372570.77395587</v>
      </c>
      <c r="AB238" s="21">
        <f ca="1">OFFSET(Assumptions!$B$6,AB$1-1,0)*$E238</f>
        <v>39539255.931818359</v>
      </c>
      <c r="AC238" s="24">
        <f t="shared" si="53"/>
        <v>0</v>
      </c>
      <c r="AD238" s="24">
        <f t="shared" si="55"/>
        <v>0</v>
      </c>
      <c r="AE238" s="24">
        <f t="shared" si="55"/>
        <v>0</v>
      </c>
      <c r="AF238" s="24">
        <f t="shared" si="55"/>
        <v>0</v>
      </c>
      <c r="AG238" s="24">
        <f t="shared" si="55"/>
        <v>0</v>
      </c>
      <c r="AH238" s="24">
        <f t="shared" si="55"/>
        <v>0</v>
      </c>
      <c r="AI238" s="24">
        <f t="shared" si="55"/>
        <v>0</v>
      </c>
      <c r="AJ238" s="24">
        <f t="shared" si="51"/>
        <v>0</v>
      </c>
      <c r="AK238" s="26">
        <f t="shared" ca="1" si="52"/>
        <v>-7.5265588000084094E-5</v>
      </c>
      <c r="AL238" s="34">
        <f t="shared" ca="1" si="54"/>
        <v>6.856069161826861E-2</v>
      </c>
    </row>
    <row r="239" spans="1:38" x14ac:dyDescent="0.25">
      <c r="A239" s="4">
        <f t="shared" si="43"/>
        <v>2</v>
      </c>
      <c r="B239" s="4">
        <f t="shared" si="44"/>
        <v>2013</v>
      </c>
      <c r="C239" s="9">
        <v>41310</v>
      </c>
      <c r="D239" s="12">
        <f ca="1">(1+Returns!E239)*D238</f>
        <v>107379974.79502852</v>
      </c>
      <c r="E239" s="12">
        <f t="shared" ca="1" si="45"/>
        <v>106884285.98760651</v>
      </c>
      <c r="F239" s="12">
        <f t="shared" ca="1" si="46"/>
        <v>106874109.02349043</v>
      </c>
      <c r="G239" s="14">
        <f ca="1">G238*(1+Returns!G239)+AC239</f>
        <v>8503031.330638051</v>
      </c>
      <c r="H239" s="14">
        <f ca="1">H238*(1+Returns!H239)+AD239</f>
        <v>10701814.453155449</v>
      </c>
      <c r="I239" s="14">
        <f ca="1">I238*(1+Returns!I239)+AE239</f>
        <v>5351113.6064455267</v>
      </c>
      <c r="J239" s="14">
        <f ca="1">J238*(1+Returns!J239)+AF239</f>
        <v>0</v>
      </c>
      <c r="K239" s="14">
        <f ca="1">K238*(1+Returns!K239)+AG239</f>
        <v>0</v>
      </c>
      <c r="L239" s="14">
        <f ca="1">L238*(1+Returns!L239)+AH239</f>
        <v>21403546.217585471</v>
      </c>
      <c r="M239" s="14">
        <f ca="1">M238*(1+Returns!M239)+AI239</f>
        <v>21403959.412213143</v>
      </c>
      <c r="N239" s="14">
        <f ca="1">N238*(1+Returns!N239)+AJ239-R239-T239</f>
        <v>39520820.967568859</v>
      </c>
      <c r="O239" s="17">
        <f ca="1">(Assumptions!$B$16 / 252)*F238</f>
        <v>3392.2561638675279</v>
      </c>
      <c r="P239" s="17">
        <f t="shared" ca="1" si="47"/>
        <v>10176.964116083271</v>
      </c>
      <c r="Q239" s="16">
        <f t="shared" si="48"/>
        <v>0</v>
      </c>
      <c r="R239" s="17">
        <f t="shared" si="49"/>
        <v>0</v>
      </c>
      <c r="S239" s="19">
        <f t="shared" si="50"/>
        <v>0</v>
      </c>
      <c r="T239" s="20">
        <f ca="1">IF(AND(S239=1,F238&gt;D238),[1]Assumptions!$B$19*(F238-D238),0)</f>
        <v>0</v>
      </c>
      <c r="U239" s="21">
        <f ca="1">OFFSET(Assumptions!$B$6,U$1-1,0)*$E239</f>
        <v>8550742.8790085204</v>
      </c>
      <c r="V239" s="21">
        <f ca="1">OFFSET(Assumptions!$B$6,V$1-1,0)*$E239</f>
        <v>10688428.598760651</v>
      </c>
      <c r="W239" s="21">
        <f ca="1">OFFSET(Assumptions!$B$6,W$1-1,0)*$E239</f>
        <v>5344214.2993803257</v>
      </c>
      <c r="X239" s="21">
        <f ca="1">OFFSET(Assumptions!$B$6,X$1-1,0)*$E239</f>
        <v>0</v>
      </c>
      <c r="Y239" s="21">
        <f ca="1">OFFSET(Assumptions!$B$6,Y$1-1,0)*$E239</f>
        <v>0</v>
      </c>
      <c r="Z239" s="21">
        <f ca="1">OFFSET(Assumptions!$B$6,Z$1-1,0)*$E239</f>
        <v>21376857.197521303</v>
      </c>
      <c r="AA239" s="21">
        <f ca="1">OFFSET(Assumptions!$B$6,AA$1-1,0)*$E239</f>
        <v>21376857.197521303</v>
      </c>
      <c r="AB239" s="21">
        <f ca="1">OFFSET(Assumptions!$B$6,AB$1-1,0)*$E239</f>
        <v>39547185.815414406</v>
      </c>
      <c r="AC239" s="24">
        <f t="shared" si="53"/>
        <v>0</v>
      </c>
      <c r="AD239" s="24">
        <f t="shared" si="55"/>
        <v>0</v>
      </c>
      <c r="AE239" s="24">
        <f t="shared" si="55"/>
        <v>0</v>
      </c>
      <c r="AF239" s="24">
        <f t="shared" si="55"/>
        <v>0</v>
      </c>
      <c r="AG239" s="24">
        <f t="shared" si="55"/>
        <v>0</v>
      </c>
      <c r="AH239" s="24">
        <f t="shared" si="55"/>
        <v>0</v>
      </c>
      <c r="AI239" s="24">
        <f t="shared" si="55"/>
        <v>0</v>
      </c>
      <c r="AJ239" s="24">
        <f t="shared" si="51"/>
        <v>0</v>
      </c>
      <c r="AK239" s="26">
        <f t="shared" ca="1" si="52"/>
        <v>1.6882393115147387E-4</v>
      </c>
      <c r="AL239" s="34">
        <f t="shared" ca="1" si="54"/>
        <v>6.8741090234901492E-2</v>
      </c>
    </row>
    <row r="240" spans="1:38" x14ac:dyDescent="0.25">
      <c r="A240" s="4">
        <f t="shared" si="43"/>
        <v>2</v>
      </c>
      <c r="B240" s="4">
        <f t="shared" si="44"/>
        <v>2013</v>
      </c>
      <c r="C240" s="9">
        <v>41311</v>
      </c>
      <c r="D240" s="12">
        <f ca="1">(1+Returns!E240)*D239</f>
        <v>107408649.54349779</v>
      </c>
      <c r="E240" s="12">
        <f t="shared" ca="1" si="45"/>
        <v>106942907.27277461</v>
      </c>
      <c r="F240" s="12">
        <f t="shared" ca="1" si="46"/>
        <v>106929337.47980064</v>
      </c>
      <c r="G240" s="14">
        <f ca="1">G239*(1+Returns!G240)+AC240</f>
        <v>8534480.8179207109</v>
      </c>
      <c r="H240" s="14">
        <f ca="1">H239*(1+Returns!H240)+AD240</f>
        <v>10704810.250127789</v>
      </c>
      <c r="I240" s="14">
        <f ca="1">I239*(1+Returns!I240)+AE240</f>
        <v>5352680.3350809542</v>
      </c>
      <c r="J240" s="14">
        <f ca="1">J239*(1+Returns!J240)+AF240</f>
        <v>0</v>
      </c>
      <c r="K240" s="14">
        <f ca="1">K239*(1+Returns!K240)+AG240</f>
        <v>0</v>
      </c>
      <c r="L240" s="14">
        <f ca="1">L239*(1+Returns!L240)+AH240</f>
        <v>21409510.231745493</v>
      </c>
      <c r="M240" s="14">
        <f ca="1">M239*(1+Returns!M240)+AI240</f>
        <v>21410061.238412824</v>
      </c>
      <c r="N240" s="14">
        <f ca="1">N239*(1+Returns!N240)+AJ240-R240-T240</f>
        <v>39531364.399486847</v>
      </c>
      <c r="O240" s="17">
        <f ca="1">(Assumptions!$B$16 / 252)*F239</f>
        <v>3392.8288578885849</v>
      </c>
      <c r="P240" s="17">
        <f t="shared" ca="1" si="47"/>
        <v>13569.792973971857</v>
      </c>
      <c r="Q240" s="16">
        <f t="shared" si="48"/>
        <v>0</v>
      </c>
      <c r="R240" s="17">
        <f t="shared" si="49"/>
        <v>0</v>
      </c>
      <c r="S240" s="19">
        <f t="shared" si="50"/>
        <v>0</v>
      </c>
      <c r="T240" s="20">
        <f ca="1">IF(AND(S240=1,F239&gt;D239),[1]Assumptions!$B$19*(F239-D239),0)</f>
        <v>0</v>
      </c>
      <c r="U240" s="21">
        <f ca="1">OFFSET(Assumptions!$B$6,U$1-1,0)*$E240</f>
        <v>8555432.5818219688</v>
      </c>
      <c r="V240" s="21">
        <f ca="1">OFFSET(Assumptions!$B$6,V$1-1,0)*$E240</f>
        <v>10694290.727277461</v>
      </c>
      <c r="W240" s="21">
        <f ca="1">OFFSET(Assumptions!$B$6,W$1-1,0)*$E240</f>
        <v>5347145.3636387307</v>
      </c>
      <c r="X240" s="21">
        <f ca="1">OFFSET(Assumptions!$B$6,X$1-1,0)*$E240</f>
        <v>0</v>
      </c>
      <c r="Y240" s="21">
        <f ca="1">OFFSET(Assumptions!$B$6,Y$1-1,0)*$E240</f>
        <v>0</v>
      </c>
      <c r="Z240" s="21">
        <f ca="1">OFFSET(Assumptions!$B$6,Z$1-1,0)*$E240</f>
        <v>21388581.454554923</v>
      </c>
      <c r="AA240" s="21">
        <f ca="1">OFFSET(Assumptions!$B$6,AA$1-1,0)*$E240</f>
        <v>21388581.454554923</v>
      </c>
      <c r="AB240" s="21">
        <f ca="1">OFFSET(Assumptions!$B$6,AB$1-1,0)*$E240</f>
        <v>39568875.690926604</v>
      </c>
      <c r="AC240" s="24">
        <f t="shared" si="53"/>
        <v>0</v>
      </c>
      <c r="AD240" s="24">
        <f t="shared" si="55"/>
        <v>0</v>
      </c>
      <c r="AE240" s="24">
        <f t="shared" si="55"/>
        <v>0</v>
      </c>
      <c r="AF240" s="24">
        <f t="shared" si="55"/>
        <v>0</v>
      </c>
      <c r="AG240" s="24">
        <f t="shared" si="55"/>
        <v>0</v>
      </c>
      <c r="AH240" s="24">
        <f t="shared" si="55"/>
        <v>0</v>
      </c>
      <c r="AI240" s="24">
        <f t="shared" si="55"/>
        <v>0</v>
      </c>
      <c r="AJ240" s="24">
        <f t="shared" si="51"/>
        <v>0</v>
      </c>
      <c r="AK240" s="26">
        <f t="shared" ca="1" si="52"/>
        <v>5.1676179399140487E-4</v>
      </c>
      <c r="AL240" s="34">
        <f t="shared" ca="1" si="54"/>
        <v>6.9293374798003571E-2</v>
      </c>
    </row>
    <row r="241" spans="1:38" x14ac:dyDescent="0.25">
      <c r="A241" s="4">
        <f t="shared" si="43"/>
        <v>2</v>
      </c>
      <c r="B241" s="4">
        <f t="shared" si="44"/>
        <v>2013</v>
      </c>
      <c r="C241" s="9">
        <v>41312</v>
      </c>
      <c r="D241" s="12">
        <f ca="1">(1+Returns!E241)*D240</f>
        <v>107437331.94927189</v>
      </c>
      <c r="E241" s="12">
        <f t="shared" ca="1" si="45"/>
        <v>107005925.62485984</v>
      </c>
      <c r="F241" s="12">
        <f t="shared" ca="1" si="46"/>
        <v>106988961.24974366</v>
      </c>
      <c r="G241" s="14">
        <f ca="1">G240*(1+Returns!G241)+AC241</f>
        <v>8570319.8606325649</v>
      </c>
      <c r="H241" s="14">
        <f ca="1">H240*(1+Returns!H241)+AD241</f>
        <v>10707806.885724226</v>
      </c>
      <c r="I241" s="14">
        <f ca="1">I240*(1+Returns!I241)+AE241</f>
        <v>5354247.522431856</v>
      </c>
      <c r="J241" s="14">
        <f ca="1">J240*(1+Returns!J241)+AF241</f>
        <v>0</v>
      </c>
      <c r="K241" s="14">
        <f ca="1">K240*(1+Returns!K241)+AG241</f>
        <v>0</v>
      </c>
      <c r="L241" s="14">
        <f ca="1">L240*(1+Returns!L241)+AH241</f>
        <v>21415475.907754656</v>
      </c>
      <c r="M241" s="14">
        <f ca="1">M240*(1+Returns!M241)+AI241</f>
        <v>21416164.804116968</v>
      </c>
      <c r="N241" s="14">
        <f ca="1">N240*(1+Returns!N241)+AJ241-R241-T241</f>
        <v>39541910.644199558</v>
      </c>
      <c r="O241" s="17">
        <f ca="1">(Assumptions!$B$16 / 252)*F240</f>
        <v>3394.5821422158933</v>
      </c>
      <c r="P241" s="17">
        <f t="shared" ca="1" si="47"/>
        <v>16964.375116187752</v>
      </c>
      <c r="Q241" s="16">
        <f t="shared" si="48"/>
        <v>0</v>
      </c>
      <c r="R241" s="17">
        <f t="shared" si="49"/>
        <v>0</v>
      </c>
      <c r="S241" s="19">
        <f t="shared" si="50"/>
        <v>0</v>
      </c>
      <c r="T241" s="20">
        <f ca="1">IF(AND(S241=1,F240&gt;D240),[1]Assumptions!$B$19*(F240-D240),0)</f>
        <v>0</v>
      </c>
      <c r="U241" s="21">
        <f ca="1">OFFSET(Assumptions!$B$6,U$1-1,0)*$E241</f>
        <v>8560474.0499887876</v>
      </c>
      <c r="V241" s="21">
        <f ca="1">OFFSET(Assumptions!$B$6,V$1-1,0)*$E241</f>
        <v>10700592.562485985</v>
      </c>
      <c r="W241" s="21">
        <f ca="1">OFFSET(Assumptions!$B$6,W$1-1,0)*$E241</f>
        <v>5350296.2812429927</v>
      </c>
      <c r="X241" s="21">
        <f ca="1">OFFSET(Assumptions!$B$6,X$1-1,0)*$E241</f>
        <v>0</v>
      </c>
      <c r="Y241" s="21">
        <f ca="1">OFFSET(Assumptions!$B$6,Y$1-1,0)*$E241</f>
        <v>0</v>
      </c>
      <c r="Z241" s="21">
        <f ca="1">OFFSET(Assumptions!$B$6,Z$1-1,0)*$E241</f>
        <v>21401185.124971971</v>
      </c>
      <c r="AA241" s="21">
        <f ca="1">OFFSET(Assumptions!$B$6,AA$1-1,0)*$E241</f>
        <v>21401185.124971971</v>
      </c>
      <c r="AB241" s="21">
        <f ca="1">OFFSET(Assumptions!$B$6,AB$1-1,0)*$E241</f>
        <v>39592192.481198139</v>
      </c>
      <c r="AC241" s="24">
        <f t="shared" si="53"/>
        <v>0</v>
      </c>
      <c r="AD241" s="24">
        <f t="shared" si="55"/>
        <v>0</v>
      </c>
      <c r="AE241" s="24">
        <f t="shared" si="55"/>
        <v>0</v>
      </c>
      <c r="AF241" s="24">
        <f t="shared" si="55"/>
        <v>0</v>
      </c>
      <c r="AG241" s="24">
        <f t="shared" si="55"/>
        <v>0</v>
      </c>
      <c r="AH241" s="24">
        <f t="shared" si="55"/>
        <v>0</v>
      </c>
      <c r="AI241" s="24">
        <f t="shared" si="55"/>
        <v>0</v>
      </c>
      <c r="AJ241" s="24">
        <f t="shared" si="51"/>
        <v>0</v>
      </c>
      <c r="AK241" s="26">
        <f t="shared" ca="1" si="52"/>
        <v>5.5759973219959846E-4</v>
      </c>
      <c r="AL241" s="34">
        <f t="shared" ca="1" si="54"/>
        <v>6.9889612497433751E-2</v>
      </c>
    </row>
    <row r="242" spans="1:38" x14ac:dyDescent="0.25">
      <c r="A242" s="4">
        <f t="shared" si="43"/>
        <v>2</v>
      </c>
      <c r="B242" s="4">
        <f t="shared" si="44"/>
        <v>2013</v>
      </c>
      <c r="C242" s="9">
        <v>41313</v>
      </c>
      <c r="D242" s="12">
        <f ca="1">(1+Returns!E242)*D241</f>
        <v>107465982.26258281</v>
      </c>
      <c r="E242" s="12">
        <f t="shared" ca="1" si="45"/>
        <v>107152840.1493609</v>
      </c>
      <c r="F242" s="12">
        <f t="shared" ca="1" si="46"/>
        <v>107132479.2992844</v>
      </c>
      <c r="G242" s="14">
        <f ca="1">G241*(1+Returns!G242)+AC242</f>
        <v>8690085.1873490699</v>
      </c>
      <c r="H242" s="14">
        <f ca="1">H241*(1+Returns!H242)+AD242</f>
        <v>10710800.213625027</v>
      </c>
      <c r="I242" s="14">
        <f ca="1">I241*(1+Returns!I242)+AE242</f>
        <v>5355813.0034772744</v>
      </c>
      <c r="J242" s="14">
        <f ca="1">J241*(1+Returns!J242)+AF242</f>
        <v>0</v>
      </c>
      <c r="K242" s="14">
        <f ca="1">K241*(1+Returns!K242)+AG242</f>
        <v>0</v>
      </c>
      <c r="L242" s="14">
        <f ca="1">L241*(1+Returns!L242)+AH242</f>
        <v>21421434.989846066</v>
      </c>
      <c r="M242" s="14">
        <f ca="1">M241*(1+Returns!M242)+AI242</f>
        <v>21422261.669429239</v>
      </c>
      <c r="N242" s="14">
        <f ca="1">N241*(1+Returns!N242)+AJ242-R242-T242</f>
        <v>39552445.085634224</v>
      </c>
      <c r="O242" s="17">
        <f ca="1">(Assumptions!$B$16 / 252)*F241</f>
        <v>3396.4749603093223</v>
      </c>
      <c r="P242" s="17">
        <f t="shared" ca="1" si="47"/>
        <v>20360.850076497074</v>
      </c>
      <c r="Q242" s="16">
        <f t="shared" si="48"/>
        <v>0</v>
      </c>
      <c r="R242" s="17">
        <f t="shared" si="49"/>
        <v>0</v>
      </c>
      <c r="S242" s="19">
        <f t="shared" si="50"/>
        <v>0</v>
      </c>
      <c r="T242" s="20">
        <f ca="1">IF(AND(S242=1,F241&gt;D241),[1]Assumptions!$B$19*(F241-D241),0)</f>
        <v>0</v>
      </c>
      <c r="U242" s="21">
        <f ca="1">OFFSET(Assumptions!$B$6,U$1-1,0)*$E242</f>
        <v>8572227.2119488716</v>
      </c>
      <c r="V242" s="21">
        <f ca="1">OFFSET(Assumptions!$B$6,V$1-1,0)*$E242</f>
        <v>10715284.01493609</v>
      </c>
      <c r="W242" s="21">
        <f ca="1">OFFSET(Assumptions!$B$6,W$1-1,0)*$E242</f>
        <v>5357642.0074680448</v>
      </c>
      <c r="X242" s="21">
        <f ca="1">OFFSET(Assumptions!$B$6,X$1-1,0)*$E242</f>
        <v>0</v>
      </c>
      <c r="Y242" s="21">
        <f ca="1">OFFSET(Assumptions!$B$6,Y$1-1,0)*$E242</f>
        <v>0</v>
      </c>
      <c r="Z242" s="21">
        <f ca="1">OFFSET(Assumptions!$B$6,Z$1-1,0)*$E242</f>
        <v>21430568.029872179</v>
      </c>
      <c r="AA242" s="21">
        <f ca="1">OFFSET(Assumptions!$B$6,AA$1-1,0)*$E242</f>
        <v>21430568.029872179</v>
      </c>
      <c r="AB242" s="21">
        <f ca="1">OFFSET(Assumptions!$B$6,AB$1-1,0)*$E242</f>
        <v>39646550.855263531</v>
      </c>
      <c r="AC242" s="24">
        <f t="shared" si="53"/>
        <v>0</v>
      </c>
      <c r="AD242" s="24">
        <f t="shared" si="55"/>
        <v>0</v>
      </c>
      <c r="AE242" s="24">
        <f t="shared" si="55"/>
        <v>0</v>
      </c>
      <c r="AF242" s="24">
        <f t="shared" si="55"/>
        <v>0</v>
      </c>
      <c r="AG242" s="24">
        <f t="shared" si="55"/>
        <v>0</v>
      </c>
      <c r="AH242" s="24">
        <f t="shared" si="55"/>
        <v>0</v>
      </c>
      <c r="AI242" s="24">
        <f t="shared" si="55"/>
        <v>0</v>
      </c>
      <c r="AJ242" s="24">
        <f t="shared" si="51"/>
        <v>0</v>
      </c>
      <c r="AK242" s="26">
        <f t="shared" ca="1" si="52"/>
        <v>1.3414285722965769E-3</v>
      </c>
      <c r="AL242" s="34">
        <f t="shared" ca="1" si="54"/>
        <v>7.1324792992841113E-2</v>
      </c>
    </row>
    <row r="243" spans="1:38" x14ac:dyDescent="0.25">
      <c r="A243" s="4">
        <f t="shared" si="43"/>
        <v>2</v>
      </c>
      <c r="B243" s="4">
        <f t="shared" si="44"/>
        <v>2013</v>
      </c>
      <c r="C243" s="9">
        <v>41318</v>
      </c>
      <c r="D243" s="12">
        <f ca="1">(1+Returns!E243)*D242</f>
        <v>107494640.21607277</v>
      </c>
      <c r="E243" s="12">
        <f t="shared" ca="1" si="45"/>
        <v>107100951.00085536</v>
      </c>
      <c r="F243" s="12">
        <f t="shared" ca="1" si="46"/>
        <v>107077189.11968999</v>
      </c>
      <c r="G243" s="14">
        <f ca="1">G242*(1+Returns!G243)+AC243</f>
        <v>8611039.3462010901</v>
      </c>
      <c r="H243" s="14">
        <f ca="1">H242*(1+Returns!H243)+AD243</f>
        <v>10713794.378299596</v>
      </c>
      <c r="I243" s="14">
        <f ca="1">I242*(1+Returns!I243)+AE243</f>
        <v>5357378.9422398396</v>
      </c>
      <c r="J243" s="14">
        <f ca="1">J242*(1+Returns!J243)+AF243</f>
        <v>0</v>
      </c>
      <c r="K243" s="14">
        <f ca="1">K242*(1+Returns!K243)+AG243</f>
        <v>0</v>
      </c>
      <c r="L243" s="14">
        <f ca="1">L242*(1+Returns!L243)+AH243</f>
        <v>21427395.730114929</v>
      </c>
      <c r="M243" s="14">
        <f ca="1">M242*(1+Returns!M243)+AI243</f>
        <v>21428360.270428874</v>
      </c>
      <c r="N243" s="14">
        <f ca="1">N242*(1+Returns!N243)+AJ243-R243-T243</f>
        <v>39562982.333571024</v>
      </c>
      <c r="O243" s="17">
        <f ca="1">(Assumptions!$B$16 / 252)*F242</f>
        <v>3401.0310888661711</v>
      </c>
      <c r="P243" s="17">
        <f t="shared" ca="1" si="47"/>
        <v>23761.881165363244</v>
      </c>
      <c r="Q243" s="16">
        <f t="shared" si="48"/>
        <v>0</v>
      </c>
      <c r="R243" s="17">
        <f t="shared" si="49"/>
        <v>0</v>
      </c>
      <c r="S243" s="19">
        <f t="shared" si="50"/>
        <v>0</v>
      </c>
      <c r="T243" s="20">
        <f ca="1">IF(AND(S243=1,F242&gt;D242),[1]Assumptions!$B$19*(F242-D242),0)</f>
        <v>0</v>
      </c>
      <c r="U243" s="21">
        <f ca="1">OFFSET(Assumptions!$B$6,U$1-1,0)*$E243</f>
        <v>8568076.0800684281</v>
      </c>
      <c r="V243" s="21">
        <f ca="1">OFFSET(Assumptions!$B$6,V$1-1,0)*$E243</f>
        <v>10710095.100085536</v>
      </c>
      <c r="W243" s="21">
        <f ca="1">OFFSET(Assumptions!$B$6,W$1-1,0)*$E243</f>
        <v>5355047.550042768</v>
      </c>
      <c r="X243" s="21">
        <f ca="1">OFFSET(Assumptions!$B$6,X$1-1,0)*$E243</f>
        <v>0</v>
      </c>
      <c r="Y243" s="21">
        <f ca="1">OFFSET(Assumptions!$B$6,Y$1-1,0)*$E243</f>
        <v>0</v>
      </c>
      <c r="Z243" s="21">
        <f ca="1">OFFSET(Assumptions!$B$6,Z$1-1,0)*$E243</f>
        <v>21420190.200171072</v>
      </c>
      <c r="AA243" s="21">
        <f ca="1">OFFSET(Assumptions!$B$6,AA$1-1,0)*$E243</f>
        <v>21420190.200171072</v>
      </c>
      <c r="AB243" s="21">
        <f ca="1">OFFSET(Assumptions!$B$6,AB$1-1,0)*$E243</f>
        <v>39627351.870316483</v>
      </c>
      <c r="AC243" s="24">
        <f t="shared" si="53"/>
        <v>0</v>
      </c>
      <c r="AD243" s="24">
        <f t="shared" si="55"/>
        <v>0</v>
      </c>
      <c r="AE243" s="24">
        <f t="shared" si="55"/>
        <v>0</v>
      </c>
      <c r="AF243" s="24">
        <f t="shared" si="55"/>
        <v>0</v>
      </c>
      <c r="AG243" s="24">
        <f t="shared" si="55"/>
        <v>0</v>
      </c>
      <c r="AH243" s="24">
        <f t="shared" si="55"/>
        <v>0</v>
      </c>
      <c r="AI243" s="24">
        <f t="shared" si="55"/>
        <v>0</v>
      </c>
      <c r="AJ243" s="24">
        <f t="shared" si="51"/>
        <v>0</v>
      </c>
      <c r="AK243" s="26">
        <f t="shared" ca="1" si="52"/>
        <v>-5.1609166478783219E-4</v>
      </c>
      <c r="AL243" s="34">
        <f t="shared" ca="1" si="54"/>
        <v>7.0771891196896863E-2</v>
      </c>
    </row>
    <row r="244" spans="1:38" x14ac:dyDescent="0.25">
      <c r="A244" s="4">
        <f t="shared" si="43"/>
        <v>2</v>
      </c>
      <c r="B244" s="4">
        <f t="shared" si="44"/>
        <v>2013</v>
      </c>
      <c r="C244" s="9">
        <v>41319</v>
      </c>
      <c r="D244" s="12">
        <f ca="1">(1+Returns!E244)*D243</f>
        <v>107523305.81177919</v>
      </c>
      <c r="E244" s="12">
        <f t="shared" ca="1" si="45"/>
        <v>107121815.88816878</v>
      </c>
      <c r="F244" s="12">
        <f t="shared" ca="1" si="46"/>
        <v>107094654.73115835</v>
      </c>
      <c r="G244" s="14">
        <f ca="1">G243*(1+Returns!G244)+AC244</f>
        <v>8604740.0439432543</v>
      </c>
      <c r="H244" s="14">
        <f ca="1">H243*(1+Returns!H244)+AD244</f>
        <v>10716789.379981851</v>
      </c>
      <c r="I244" s="14">
        <f ca="1">I243*(1+Returns!I244)+AE244</f>
        <v>5358945.3388533806</v>
      </c>
      <c r="J244" s="14">
        <f ca="1">J243*(1+Returns!J244)+AF244</f>
        <v>0</v>
      </c>
      <c r="K244" s="14">
        <f ca="1">K243*(1+Returns!K244)+AG244</f>
        <v>0</v>
      </c>
      <c r="L244" s="14">
        <f ca="1">L243*(1+Returns!L244)+AH244</f>
        <v>21433358.129022658</v>
      </c>
      <c r="M244" s="14">
        <f ca="1">M243*(1+Returns!M244)+AI244</f>
        <v>21434460.607609995</v>
      </c>
      <c r="N244" s="14">
        <f ca="1">N243*(1+Returns!N244)+AJ244-R244-T244</f>
        <v>39573522.388757639</v>
      </c>
      <c r="O244" s="17">
        <f ca="1">(Assumptions!$B$16 / 252)*F243</f>
        <v>3399.2758450695233</v>
      </c>
      <c r="P244" s="17">
        <f t="shared" ca="1" si="47"/>
        <v>27161.157010432766</v>
      </c>
      <c r="Q244" s="16">
        <f t="shared" si="48"/>
        <v>0</v>
      </c>
      <c r="R244" s="17">
        <f t="shared" si="49"/>
        <v>0</v>
      </c>
      <c r="S244" s="19">
        <f t="shared" si="50"/>
        <v>0</v>
      </c>
      <c r="T244" s="20">
        <f ca="1">IF(AND(S244=1,F243&gt;D243),[1]Assumptions!$B$19*(F243-D243),0)</f>
        <v>0</v>
      </c>
      <c r="U244" s="21">
        <f ca="1">OFFSET(Assumptions!$B$6,U$1-1,0)*$E244</f>
        <v>8569745.2710535023</v>
      </c>
      <c r="V244" s="21">
        <f ca="1">OFFSET(Assumptions!$B$6,V$1-1,0)*$E244</f>
        <v>10712181.588816879</v>
      </c>
      <c r="W244" s="21">
        <f ca="1">OFFSET(Assumptions!$B$6,W$1-1,0)*$E244</f>
        <v>5356090.7944084397</v>
      </c>
      <c r="X244" s="21">
        <f ca="1">OFFSET(Assumptions!$B$6,X$1-1,0)*$E244</f>
        <v>0</v>
      </c>
      <c r="Y244" s="21">
        <f ca="1">OFFSET(Assumptions!$B$6,Y$1-1,0)*$E244</f>
        <v>0</v>
      </c>
      <c r="Z244" s="21">
        <f ca="1">OFFSET(Assumptions!$B$6,Z$1-1,0)*$E244</f>
        <v>21424363.177633759</v>
      </c>
      <c r="AA244" s="21">
        <f ca="1">OFFSET(Assumptions!$B$6,AA$1-1,0)*$E244</f>
        <v>21424363.177633759</v>
      </c>
      <c r="AB244" s="21">
        <f ca="1">OFFSET(Assumptions!$B$6,AB$1-1,0)*$E244</f>
        <v>39635071.87862245</v>
      </c>
      <c r="AC244" s="24">
        <f t="shared" si="53"/>
        <v>0</v>
      </c>
      <c r="AD244" s="24">
        <f t="shared" si="55"/>
        <v>0</v>
      </c>
      <c r="AE244" s="24">
        <f t="shared" si="55"/>
        <v>0</v>
      </c>
      <c r="AF244" s="24">
        <f t="shared" si="55"/>
        <v>0</v>
      </c>
      <c r="AG244" s="24">
        <f t="shared" si="55"/>
        <v>0</v>
      </c>
      <c r="AH244" s="24">
        <f t="shared" si="55"/>
        <v>0</v>
      </c>
      <c r="AI244" s="24">
        <f t="shared" si="55"/>
        <v>0</v>
      </c>
      <c r="AJ244" s="24">
        <f t="shared" si="51"/>
        <v>0</v>
      </c>
      <c r="AK244" s="26">
        <f t="shared" ca="1" si="52"/>
        <v>1.6311234551391607E-4</v>
      </c>
      <c r="AL244" s="34">
        <f t="shared" ca="1" si="54"/>
        <v>7.0946547311580455E-2</v>
      </c>
    </row>
    <row r="245" spans="1:38" x14ac:dyDescent="0.25">
      <c r="A245" s="4">
        <f t="shared" si="43"/>
        <v>2</v>
      </c>
      <c r="B245" s="4">
        <f t="shared" si="44"/>
        <v>2013</v>
      </c>
      <c r="C245" s="9">
        <v>41320</v>
      </c>
      <c r="D245" s="12">
        <f ca="1">(1+Returns!E245)*D244</f>
        <v>107551939.26811686</v>
      </c>
      <c r="E245" s="12">
        <f t="shared" ca="1" si="45"/>
        <v>107156571.9246386</v>
      </c>
      <c r="F245" s="12">
        <f t="shared" ca="1" si="46"/>
        <v>107126010.93731923</v>
      </c>
      <c r="G245" s="14">
        <f ca="1">G244*(1+Returns!G245)+AC245</f>
        <v>8612362.0482834708</v>
      </c>
      <c r="H245" s="14">
        <f ca="1">H244*(1+Returns!H245)+AD245</f>
        <v>10719781.068854891</v>
      </c>
      <c r="I245" s="14">
        <f ca="1">I244*(1+Returns!I245)+AE245</f>
        <v>5360510.0263781017</v>
      </c>
      <c r="J245" s="14">
        <f ca="1">J244*(1+Returns!J245)+AF245</f>
        <v>0</v>
      </c>
      <c r="K245" s="14">
        <f ca="1">K244*(1+Returns!K245)+AG245</f>
        <v>0</v>
      </c>
      <c r="L245" s="14">
        <f ca="1">L244*(1+Returns!L245)+AH245</f>
        <v>21439313.923874557</v>
      </c>
      <c r="M245" s="14">
        <f ca="1">M244*(1+Returns!M245)+AI245</f>
        <v>21440554.23381291</v>
      </c>
      <c r="N245" s="14">
        <f ca="1">N244*(1+Returns!N245)+AJ245-R245-T245</f>
        <v>39584050.623434655</v>
      </c>
      <c r="O245" s="17">
        <f ca="1">(Assumptions!$B$16 / 252)*F244</f>
        <v>3399.8303089256615</v>
      </c>
      <c r="P245" s="17">
        <f t="shared" ca="1" si="47"/>
        <v>30560.987319358428</v>
      </c>
      <c r="Q245" s="16">
        <f t="shared" si="48"/>
        <v>0</v>
      </c>
      <c r="R245" s="17">
        <f t="shared" si="49"/>
        <v>0</v>
      </c>
      <c r="S245" s="19">
        <f t="shared" si="50"/>
        <v>0</v>
      </c>
      <c r="T245" s="20">
        <f ca="1">IF(AND(S245=1,F244&gt;D244),[1]Assumptions!$B$19*(F244-D244),0)</f>
        <v>0</v>
      </c>
      <c r="U245" s="21">
        <f ca="1">OFFSET(Assumptions!$B$6,U$1-1,0)*$E245</f>
        <v>8572525.7539710887</v>
      </c>
      <c r="V245" s="21">
        <f ca="1">OFFSET(Assumptions!$B$6,V$1-1,0)*$E245</f>
        <v>10715657.19246386</v>
      </c>
      <c r="W245" s="21">
        <f ca="1">OFFSET(Assumptions!$B$6,W$1-1,0)*$E245</f>
        <v>5357828.59623193</v>
      </c>
      <c r="X245" s="21">
        <f ca="1">OFFSET(Assumptions!$B$6,X$1-1,0)*$E245</f>
        <v>0</v>
      </c>
      <c r="Y245" s="21">
        <f ca="1">OFFSET(Assumptions!$B$6,Y$1-1,0)*$E245</f>
        <v>0</v>
      </c>
      <c r="Z245" s="21">
        <f ca="1">OFFSET(Assumptions!$B$6,Z$1-1,0)*$E245</f>
        <v>21431314.38492772</v>
      </c>
      <c r="AA245" s="21">
        <f ca="1">OFFSET(Assumptions!$B$6,AA$1-1,0)*$E245</f>
        <v>21431314.38492772</v>
      </c>
      <c r="AB245" s="21">
        <f ca="1">OFFSET(Assumptions!$B$6,AB$1-1,0)*$E245</f>
        <v>39647931.612116285</v>
      </c>
      <c r="AC245" s="24">
        <f t="shared" si="53"/>
        <v>0</v>
      </c>
      <c r="AD245" s="24">
        <f t="shared" si="55"/>
        <v>0</v>
      </c>
      <c r="AE245" s="24">
        <f t="shared" si="55"/>
        <v>0</v>
      </c>
      <c r="AF245" s="24">
        <f t="shared" si="55"/>
        <v>0</v>
      </c>
      <c r="AG245" s="24">
        <f t="shared" si="55"/>
        <v>0</v>
      </c>
      <c r="AH245" s="24">
        <f t="shared" si="55"/>
        <v>0</v>
      </c>
      <c r="AI245" s="24">
        <f t="shared" si="55"/>
        <v>0</v>
      </c>
      <c r="AJ245" s="24">
        <f t="shared" si="51"/>
        <v>0</v>
      </c>
      <c r="AK245" s="26">
        <f t="shared" ca="1" si="52"/>
        <v>2.9278964706125343E-4</v>
      </c>
      <c r="AL245" s="34">
        <f t="shared" ca="1" si="54"/>
        <v>7.1260109373189273E-2</v>
      </c>
    </row>
    <row r="246" spans="1:38" x14ac:dyDescent="0.25">
      <c r="A246" s="4">
        <f t="shared" si="43"/>
        <v>2</v>
      </c>
      <c r="B246" s="4">
        <f t="shared" si="44"/>
        <v>2013</v>
      </c>
      <c r="C246" s="9">
        <v>41323</v>
      </c>
      <c r="D246" s="12">
        <f ca="1">(1+Returns!E246)*D245</f>
        <v>107580580.34954397</v>
      </c>
      <c r="E246" s="12">
        <f t="shared" ca="1" si="45"/>
        <v>107148212.17566496</v>
      </c>
      <c r="F246" s="12">
        <f t="shared" ca="1" si="46"/>
        <v>107114250.36260156</v>
      </c>
      <c r="G246" s="14">
        <f ca="1">G245*(1+Returns!G246)+AC246</f>
        <v>8576860.7868837453</v>
      </c>
      <c r="H246" s="14">
        <f ca="1">H245*(1+Returns!H246)+AD246</f>
        <v>10722773.592884989</v>
      </c>
      <c r="I246" s="14">
        <f ca="1">I245*(1+Returns!I246)+AE246</f>
        <v>5362075.1707552252</v>
      </c>
      <c r="J246" s="14">
        <f ca="1">J245*(1+Returns!J246)+AF246</f>
        <v>0</v>
      </c>
      <c r="K246" s="14">
        <f ca="1">K245*(1+Returns!K246)+AG246</f>
        <v>0</v>
      </c>
      <c r="L246" s="14">
        <f ca="1">L245*(1+Returns!L246)+AH246</f>
        <v>21445271.373693079</v>
      </c>
      <c r="M246" s="14">
        <f ca="1">M245*(1+Returns!M246)+AI246</f>
        <v>21446649.592379469</v>
      </c>
      <c r="N246" s="14">
        <f ca="1">N245*(1+Returns!N246)+AJ246-R246-T246</f>
        <v>39594581.659068443</v>
      </c>
      <c r="O246" s="17">
        <f ca="1">(Assumptions!$B$16 / 252)*F245</f>
        <v>3400.8257440418802</v>
      </c>
      <c r="P246" s="17">
        <f t="shared" ca="1" si="47"/>
        <v>33961.81306340031</v>
      </c>
      <c r="Q246" s="16">
        <f t="shared" si="48"/>
        <v>0</v>
      </c>
      <c r="R246" s="17">
        <f t="shared" si="49"/>
        <v>0</v>
      </c>
      <c r="S246" s="19">
        <f t="shared" si="50"/>
        <v>0</v>
      </c>
      <c r="T246" s="20">
        <f ca="1">IF(AND(S246=1,F245&gt;D245),[1]Assumptions!$B$19*(F245-D245),0)</f>
        <v>0</v>
      </c>
      <c r="U246" s="21">
        <f ca="1">OFFSET(Assumptions!$B$6,U$1-1,0)*$E246</f>
        <v>8571856.9740531966</v>
      </c>
      <c r="V246" s="21">
        <f ca="1">OFFSET(Assumptions!$B$6,V$1-1,0)*$E246</f>
        <v>10714821.217566498</v>
      </c>
      <c r="W246" s="21">
        <f ca="1">OFFSET(Assumptions!$B$6,W$1-1,0)*$E246</f>
        <v>5357410.6087832488</v>
      </c>
      <c r="X246" s="21">
        <f ca="1">OFFSET(Assumptions!$B$6,X$1-1,0)*$E246</f>
        <v>0</v>
      </c>
      <c r="Y246" s="21">
        <f ca="1">OFFSET(Assumptions!$B$6,Y$1-1,0)*$E246</f>
        <v>0</v>
      </c>
      <c r="Z246" s="21">
        <f ca="1">OFFSET(Assumptions!$B$6,Z$1-1,0)*$E246</f>
        <v>21429642.435132995</v>
      </c>
      <c r="AA246" s="21">
        <f ca="1">OFFSET(Assumptions!$B$6,AA$1-1,0)*$E246</f>
        <v>21429642.435132995</v>
      </c>
      <c r="AB246" s="21">
        <f ca="1">OFFSET(Assumptions!$B$6,AB$1-1,0)*$E246</f>
        <v>39644838.504996032</v>
      </c>
      <c r="AC246" s="24">
        <f t="shared" si="53"/>
        <v>0</v>
      </c>
      <c r="AD246" s="24">
        <f t="shared" si="55"/>
        <v>0</v>
      </c>
      <c r="AE246" s="24">
        <f t="shared" si="55"/>
        <v>0</v>
      </c>
      <c r="AF246" s="24">
        <f t="shared" si="55"/>
        <v>0</v>
      </c>
      <c r="AG246" s="24">
        <f t="shared" si="55"/>
        <v>0</v>
      </c>
      <c r="AH246" s="24">
        <f t="shared" si="55"/>
        <v>0</v>
      </c>
      <c r="AI246" s="24">
        <f t="shared" si="55"/>
        <v>0</v>
      </c>
      <c r="AJ246" s="24">
        <f t="shared" si="51"/>
        <v>0</v>
      </c>
      <c r="AK246" s="26">
        <f t="shared" ca="1" si="52"/>
        <v>-1.097826252911549E-4</v>
      </c>
      <c r="AL246" s="34">
        <f t="shared" ca="1" si="54"/>
        <v>7.1142503626012488E-2</v>
      </c>
    </row>
    <row r="247" spans="1:38" x14ac:dyDescent="0.25">
      <c r="A247" s="4">
        <f t="shared" si="43"/>
        <v>2</v>
      </c>
      <c r="B247" s="4">
        <f t="shared" si="44"/>
        <v>2013</v>
      </c>
      <c r="C247" s="9">
        <v>41324</v>
      </c>
      <c r="D247" s="12">
        <f ca="1">(1+Returns!E247)*D246</f>
        <v>107609229.05809106</v>
      </c>
      <c r="E247" s="12">
        <f t="shared" ca="1" si="45"/>
        <v>107219463.80929193</v>
      </c>
      <c r="F247" s="12">
        <f t="shared" ca="1" si="46"/>
        <v>107182101.54383607</v>
      </c>
      <c r="G247" s="14">
        <f ca="1">G246*(1+Returns!G247)+AC247</f>
        <v>8620963.4257240538</v>
      </c>
      <c r="H247" s="14">
        <f ca="1">H246*(1+Returns!H247)+AD247</f>
        <v>10725766.952305291</v>
      </c>
      <c r="I247" s="14">
        <f ca="1">I246*(1+Returns!I247)+AE247</f>
        <v>5363640.7721181409</v>
      </c>
      <c r="J247" s="14">
        <f ca="1">J246*(1+Returns!J247)+AF247</f>
        <v>0</v>
      </c>
      <c r="K247" s="14">
        <f ca="1">K246*(1+Returns!K247)+AG247</f>
        <v>0</v>
      </c>
      <c r="L247" s="14">
        <f ca="1">L246*(1+Returns!L247)+AH247</f>
        <v>21451230.478938099</v>
      </c>
      <c r="M247" s="14">
        <f ca="1">M246*(1+Returns!M247)+AI247</f>
        <v>21452746.683802173</v>
      </c>
      <c r="N247" s="14">
        <f ca="1">N246*(1+Returns!N247)+AJ247-R247-T247</f>
        <v>39605115.496404171</v>
      </c>
      <c r="O247" s="17">
        <f ca="1">(Assumptions!$B$16 / 252)*F246</f>
        <v>3400.4523924635414</v>
      </c>
      <c r="P247" s="17">
        <f t="shared" ca="1" si="47"/>
        <v>37362.265455863853</v>
      </c>
      <c r="Q247" s="16">
        <f t="shared" si="48"/>
        <v>0</v>
      </c>
      <c r="R247" s="17">
        <f t="shared" si="49"/>
        <v>0</v>
      </c>
      <c r="S247" s="19">
        <f t="shared" si="50"/>
        <v>0</v>
      </c>
      <c r="T247" s="20">
        <f ca="1">IF(AND(S247=1,F246&gt;D246),[1]Assumptions!$B$19*(F246-D246),0)</f>
        <v>0</v>
      </c>
      <c r="U247" s="21">
        <f ca="1">OFFSET(Assumptions!$B$6,U$1-1,0)*$E247</f>
        <v>8577557.104743354</v>
      </c>
      <c r="V247" s="21">
        <f ca="1">OFFSET(Assumptions!$B$6,V$1-1,0)*$E247</f>
        <v>10721946.380929194</v>
      </c>
      <c r="W247" s="21">
        <f ca="1">OFFSET(Assumptions!$B$6,W$1-1,0)*$E247</f>
        <v>5360973.1904645972</v>
      </c>
      <c r="X247" s="21">
        <f ca="1">OFFSET(Assumptions!$B$6,X$1-1,0)*$E247</f>
        <v>0</v>
      </c>
      <c r="Y247" s="21">
        <f ca="1">OFFSET(Assumptions!$B$6,Y$1-1,0)*$E247</f>
        <v>0</v>
      </c>
      <c r="Z247" s="21">
        <f ca="1">OFFSET(Assumptions!$B$6,Z$1-1,0)*$E247</f>
        <v>21443892.761858389</v>
      </c>
      <c r="AA247" s="21">
        <f ca="1">OFFSET(Assumptions!$B$6,AA$1-1,0)*$E247</f>
        <v>21443892.761858389</v>
      </c>
      <c r="AB247" s="21">
        <f ca="1">OFFSET(Assumptions!$B$6,AB$1-1,0)*$E247</f>
        <v>39671201.60943801</v>
      </c>
      <c r="AC247" s="24">
        <f t="shared" si="53"/>
        <v>0</v>
      </c>
      <c r="AD247" s="24">
        <f t="shared" si="55"/>
        <v>0</v>
      </c>
      <c r="AE247" s="24">
        <f t="shared" si="55"/>
        <v>0</v>
      </c>
      <c r="AF247" s="24">
        <f t="shared" si="55"/>
        <v>0</v>
      </c>
      <c r="AG247" s="24">
        <f t="shared" si="55"/>
        <v>0</v>
      </c>
      <c r="AH247" s="24">
        <f t="shared" si="55"/>
        <v>0</v>
      </c>
      <c r="AI247" s="24">
        <f t="shared" si="55"/>
        <v>0</v>
      </c>
      <c r="AJ247" s="24">
        <f t="shared" si="51"/>
        <v>0</v>
      </c>
      <c r="AK247" s="26">
        <f t="shared" ca="1" si="52"/>
        <v>6.3344681967913985E-4</v>
      </c>
      <c r="AL247" s="34">
        <f t="shared" ca="1" si="54"/>
        <v>7.1821015438357616E-2</v>
      </c>
    </row>
    <row r="248" spans="1:38" x14ac:dyDescent="0.25">
      <c r="A248" s="4">
        <f t="shared" si="43"/>
        <v>2</v>
      </c>
      <c r="B248" s="4">
        <f t="shared" si="44"/>
        <v>2013</v>
      </c>
      <c r="C248" s="9">
        <v>41325</v>
      </c>
      <c r="D248" s="12">
        <f ca="1">(1+Returns!E248)*D247</f>
        <v>107637845.58037448</v>
      </c>
      <c r="E248" s="12">
        <f t="shared" ca="1" si="45"/>
        <v>107240489.7353891</v>
      </c>
      <c r="F248" s="12">
        <f t="shared" ca="1" si="46"/>
        <v>107199724.86353502</v>
      </c>
      <c r="G248" s="14">
        <f ca="1">G247*(1+Returns!G248)+AC248</f>
        <v>8614870.5603210684</v>
      </c>
      <c r="H248" s="14">
        <f ca="1">H247*(1+Returns!H248)+AD248</f>
        <v>10728756.9938036</v>
      </c>
      <c r="I248" s="14">
        <f ca="1">I247*(1+Returns!I248)+AE248</f>
        <v>5365204.6616091458</v>
      </c>
      <c r="J248" s="14">
        <f ca="1">J247*(1+Returns!J248)+AF248</f>
        <v>0</v>
      </c>
      <c r="K248" s="14">
        <f ca="1">K247*(1+Returns!K248)+AG248</f>
        <v>0</v>
      </c>
      <c r="L248" s="14">
        <f ca="1">L247*(1+Returns!L248)+AH248</f>
        <v>21457182.969990894</v>
      </c>
      <c r="M248" s="14">
        <f ca="1">M247*(1+Returns!M248)+AI248</f>
        <v>21458837.053661715</v>
      </c>
      <c r="N248" s="14">
        <f ca="1">N247*(1+Returns!N248)+AJ248-R248-T248</f>
        <v>39615637.496002674</v>
      </c>
      <c r="O248" s="17">
        <f ca="1">(Assumptions!$B$16 / 252)*F247</f>
        <v>3402.6063982170181</v>
      </c>
      <c r="P248" s="17">
        <f t="shared" ca="1" si="47"/>
        <v>40764.87185408087</v>
      </c>
      <c r="Q248" s="16">
        <f t="shared" si="48"/>
        <v>0</v>
      </c>
      <c r="R248" s="17">
        <f t="shared" si="49"/>
        <v>0</v>
      </c>
      <c r="S248" s="19">
        <f t="shared" si="50"/>
        <v>0</v>
      </c>
      <c r="T248" s="20">
        <f ca="1">IF(AND(S248=1,F247&gt;D247),[1]Assumptions!$B$19*(F247-D247),0)</f>
        <v>0</v>
      </c>
      <c r="U248" s="21">
        <f ca="1">OFFSET(Assumptions!$B$6,U$1-1,0)*$E248</f>
        <v>8579239.1788311284</v>
      </c>
      <c r="V248" s="21">
        <f ca="1">OFFSET(Assumptions!$B$6,V$1-1,0)*$E248</f>
        <v>10724048.973538911</v>
      </c>
      <c r="W248" s="21">
        <f ca="1">OFFSET(Assumptions!$B$6,W$1-1,0)*$E248</f>
        <v>5362024.4867694555</v>
      </c>
      <c r="X248" s="21">
        <f ca="1">OFFSET(Assumptions!$B$6,X$1-1,0)*$E248</f>
        <v>0</v>
      </c>
      <c r="Y248" s="21">
        <f ca="1">OFFSET(Assumptions!$B$6,Y$1-1,0)*$E248</f>
        <v>0</v>
      </c>
      <c r="Z248" s="21">
        <f ca="1">OFFSET(Assumptions!$B$6,Z$1-1,0)*$E248</f>
        <v>21448097.947077822</v>
      </c>
      <c r="AA248" s="21">
        <f ca="1">OFFSET(Assumptions!$B$6,AA$1-1,0)*$E248</f>
        <v>21448097.947077822</v>
      </c>
      <c r="AB248" s="21">
        <f ca="1">OFFSET(Assumptions!$B$6,AB$1-1,0)*$E248</f>
        <v>39678981.202093966</v>
      </c>
      <c r="AC248" s="24">
        <f t="shared" si="53"/>
        <v>0</v>
      </c>
      <c r="AD248" s="24">
        <f t="shared" si="55"/>
        <v>0</v>
      </c>
      <c r="AE248" s="24">
        <f t="shared" si="55"/>
        <v>0</v>
      </c>
      <c r="AF248" s="24">
        <f t="shared" si="55"/>
        <v>0</v>
      </c>
      <c r="AG248" s="24">
        <f t="shared" si="55"/>
        <v>0</v>
      </c>
      <c r="AH248" s="24">
        <f t="shared" si="55"/>
        <v>0</v>
      </c>
      <c r="AI248" s="24">
        <f t="shared" si="55"/>
        <v>0</v>
      </c>
      <c r="AJ248" s="24">
        <f t="shared" si="51"/>
        <v>0</v>
      </c>
      <c r="AK248" s="26">
        <f t="shared" ca="1" si="52"/>
        <v>1.6442409175687622E-4</v>
      </c>
      <c r="AL248" s="34">
        <f t="shared" ca="1" si="54"/>
        <v>7.1997248635347066E-2</v>
      </c>
    </row>
    <row r="249" spans="1:38" x14ac:dyDescent="0.25">
      <c r="A249" s="4">
        <f t="shared" si="43"/>
        <v>2</v>
      </c>
      <c r="B249" s="4">
        <f t="shared" si="44"/>
        <v>2013</v>
      </c>
      <c r="C249" s="9">
        <v>41326</v>
      </c>
      <c r="D249" s="12">
        <f ca="1">(1+Returns!E249)*D248</f>
        <v>107666549.36465541</v>
      </c>
      <c r="E249" s="12">
        <f t="shared" ca="1" si="45"/>
        <v>107240063.54204944</v>
      </c>
      <c r="F249" s="12">
        <f t="shared" ca="1" si="46"/>
        <v>107195895.50432667</v>
      </c>
      <c r="G249" s="14">
        <f ca="1">G248*(1+Returns!G249)+AC249</f>
        <v>8587242.7137005888</v>
      </c>
      <c r="H249" s="14">
        <f ca="1">H248*(1+Returns!H249)+AD249</f>
        <v>10731756.178229803</v>
      </c>
      <c r="I249" s="14">
        <f ca="1">I248*(1+Returns!I249)+AE249</f>
        <v>5366773.3463155115</v>
      </c>
      <c r="J249" s="14">
        <f ca="1">J248*(1+Returns!J249)+AF249</f>
        <v>0</v>
      </c>
      <c r="K249" s="14">
        <f ca="1">K248*(1+Returns!K249)+AG249</f>
        <v>0</v>
      </c>
      <c r="L249" s="14">
        <f ca="1">L248*(1+Returns!L249)+AH249</f>
        <v>21463153.657512352</v>
      </c>
      <c r="M249" s="14">
        <f ca="1">M248*(1+Returns!M249)+AI249</f>
        <v>21464946.067132182</v>
      </c>
      <c r="N249" s="14">
        <f ca="1">N248*(1+Returns!N249)+AJ249-R249-T249</f>
        <v>39626191.579158999</v>
      </c>
      <c r="O249" s="17">
        <f ca="1">(Assumptions!$B$16 / 252)*F248</f>
        <v>3403.1658686836513</v>
      </c>
      <c r="P249" s="17">
        <f t="shared" ca="1" si="47"/>
        <v>44168.037722764522</v>
      </c>
      <c r="Q249" s="16">
        <f t="shared" si="48"/>
        <v>0</v>
      </c>
      <c r="R249" s="17">
        <f t="shared" si="49"/>
        <v>0</v>
      </c>
      <c r="S249" s="19">
        <f t="shared" si="50"/>
        <v>0</v>
      </c>
      <c r="T249" s="20">
        <f ca="1">IF(AND(S249=1,F248&gt;D248),[1]Assumptions!$B$19*(F248-D248),0)</f>
        <v>0</v>
      </c>
      <c r="U249" s="21">
        <f ca="1">OFFSET(Assumptions!$B$6,U$1-1,0)*$E249</f>
        <v>8579205.0833639558</v>
      </c>
      <c r="V249" s="21">
        <f ca="1">OFFSET(Assumptions!$B$6,V$1-1,0)*$E249</f>
        <v>10724006.354204945</v>
      </c>
      <c r="W249" s="21">
        <f ca="1">OFFSET(Assumptions!$B$6,W$1-1,0)*$E249</f>
        <v>5362003.1771024726</v>
      </c>
      <c r="X249" s="21">
        <f ca="1">OFFSET(Assumptions!$B$6,X$1-1,0)*$E249</f>
        <v>0</v>
      </c>
      <c r="Y249" s="21">
        <f ca="1">OFFSET(Assumptions!$B$6,Y$1-1,0)*$E249</f>
        <v>0</v>
      </c>
      <c r="Z249" s="21">
        <f ca="1">OFFSET(Assumptions!$B$6,Z$1-1,0)*$E249</f>
        <v>21448012.708409891</v>
      </c>
      <c r="AA249" s="21">
        <f ca="1">OFFSET(Assumptions!$B$6,AA$1-1,0)*$E249</f>
        <v>21448012.708409891</v>
      </c>
      <c r="AB249" s="21">
        <f ca="1">OFFSET(Assumptions!$B$6,AB$1-1,0)*$E249</f>
        <v>39678823.510558292</v>
      </c>
      <c r="AC249" s="24">
        <f t="shared" si="53"/>
        <v>0</v>
      </c>
      <c r="AD249" s="24">
        <f t="shared" si="55"/>
        <v>0</v>
      </c>
      <c r="AE249" s="24">
        <f t="shared" si="55"/>
        <v>0</v>
      </c>
      <c r="AF249" s="24">
        <f t="shared" si="55"/>
        <v>0</v>
      </c>
      <c r="AG249" s="24">
        <f t="shared" si="55"/>
        <v>0</v>
      </c>
      <c r="AH249" s="24">
        <f t="shared" si="55"/>
        <v>0</v>
      </c>
      <c r="AI249" s="24">
        <f t="shared" si="55"/>
        <v>0</v>
      </c>
      <c r="AJ249" s="24">
        <f t="shared" si="51"/>
        <v>0</v>
      </c>
      <c r="AK249" s="26">
        <f t="shared" ca="1" si="52"/>
        <v>-3.5721726088566719E-5</v>
      </c>
      <c r="AL249" s="34">
        <f t="shared" ca="1" si="54"/>
        <v>7.1958955043263551E-2</v>
      </c>
    </row>
    <row r="250" spans="1:38" x14ac:dyDescent="0.25">
      <c r="A250" s="4">
        <f t="shared" si="43"/>
        <v>2</v>
      </c>
      <c r="B250" s="4">
        <f t="shared" si="44"/>
        <v>2013</v>
      </c>
      <c r="C250" s="9">
        <v>41327</v>
      </c>
      <c r="D250" s="12">
        <f ca="1">(1+Returns!E250)*D249</f>
        <v>107695260.80337448</v>
      </c>
      <c r="E250" s="12">
        <f t="shared" ca="1" si="45"/>
        <v>107183816.31122029</v>
      </c>
      <c r="F250" s="12">
        <f t="shared" ca="1" si="46"/>
        <v>107136245.2291958</v>
      </c>
      <c r="G250" s="14">
        <f ca="1">G249*(1+Returns!G250)+AC250</f>
        <v>8503786.3202383742</v>
      </c>
      <c r="H250" s="14">
        <f ca="1">H249*(1+Returns!H250)+AD250</f>
        <v>10734756.201066945</v>
      </c>
      <c r="I250" s="14">
        <f ca="1">I249*(1+Returns!I250)+AE250</f>
        <v>5368342.4896757156</v>
      </c>
      <c r="J250" s="14">
        <f ca="1">J249*(1+Returns!J250)+AF250</f>
        <v>0</v>
      </c>
      <c r="K250" s="14">
        <f ca="1">K249*(1+Returns!K250)+AG250</f>
        <v>0</v>
      </c>
      <c r="L250" s="14">
        <f ca="1">L249*(1+Returns!L250)+AH250</f>
        <v>21469126.006440602</v>
      </c>
      <c r="M250" s="14">
        <f ca="1">M249*(1+Returns!M250)+AI250</f>
        <v>21471056.819748417</v>
      </c>
      <c r="N250" s="14">
        <f ca="1">N249*(1+Returns!N250)+AJ250-R250-T250</f>
        <v>39636748.474050239</v>
      </c>
      <c r="O250" s="17">
        <f ca="1">(Assumptions!$B$16 / 252)*F249</f>
        <v>3403.0443017246562</v>
      </c>
      <c r="P250" s="17">
        <f t="shared" ca="1" si="47"/>
        <v>47571.08202448918</v>
      </c>
      <c r="Q250" s="16">
        <f t="shared" si="48"/>
        <v>0</v>
      </c>
      <c r="R250" s="17">
        <f t="shared" si="49"/>
        <v>0</v>
      </c>
      <c r="S250" s="19">
        <f t="shared" si="50"/>
        <v>0</v>
      </c>
      <c r="T250" s="20">
        <f ca="1">IF(AND(S250=1,F249&gt;D249),[1]Assumptions!$B$19*(F249-D249),0)</f>
        <v>0</v>
      </c>
      <c r="U250" s="21">
        <f ca="1">OFFSET(Assumptions!$B$6,U$1-1,0)*$E250</f>
        <v>8574705.3048976231</v>
      </c>
      <c r="V250" s="21">
        <f ca="1">OFFSET(Assumptions!$B$6,V$1-1,0)*$E250</f>
        <v>10718381.63112203</v>
      </c>
      <c r="W250" s="21">
        <f ca="1">OFFSET(Assumptions!$B$6,W$1-1,0)*$E250</f>
        <v>5359190.8155610152</v>
      </c>
      <c r="X250" s="21">
        <f ca="1">OFFSET(Assumptions!$B$6,X$1-1,0)*$E250</f>
        <v>0</v>
      </c>
      <c r="Y250" s="21">
        <f ca="1">OFFSET(Assumptions!$B$6,Y$1-1,0)*$E250</f>
        <v>0</v>
      </c>
      <c r="Z250" s="21">
        <f ca="1">OFFSET(Assumptions!$B$6,Z$1-1,0)*$E250</f>
        <v>21436763.262244061</v>
      </c>
      <c r="AA250" s="21">
        <f ca="1">OFFSET(Assumptions!$B$6,AA$1-1,0)*$E250</f>
        <v>21436763.262244061</v>
      </c>
      <c r="AB250" s="21">
        <f ca="1">OFFSET(Assumptions!$B$6,AB$1-1,0)*$E250</f>
        <v>39658012.035151504</v>
      </c>
      <c r="AC250" s="24">
        <f t="shared" si="53"/>
        <v>0</v>
      </c>
      <c r="AD250" s="24">
        <f t="shared" si="55"/>
        <v>0</v>
      </c>
      <c r="AE250" s="24">
        <f t="shared" si="55"/>
        <v>0</v>
      </c>
      <c r="AF250" s="24">
        <f t="shared" si="55"/>
        <v>0</v>
      </c>
      <c r="AG250" s="24">
        <f t="shared" si="55"/>
        <v>0</v>
      </c>
      <c r="AH250" s="24">
        <f t="shared" si="55"/>
        <v>0</v>
      </c>
      <c r="AI250" s="24">
        <f t="shared" si="55"/>
        <v>0</v>
      </c>
      <c r="AJ250" s="24">
        <f t="shared" si="51"/>
        <v>0</v>
      </c>
      <c r="AK250" s="26">
        <f t="shared" ca="1" si="52"/>
        <v>-5.5646043955537294E-4</v>
      </c>
      <c r="AL250" s="34">
        <f t="shared" ca="1" si="54"/>
        <v>7.1362452291954925E-2</v>
      </c>
    </row>
    <row r="251" spans="1:38" x14ac:dyDescent="0.25">
      <c r="A251" s="4">
        <f t="shared" si="43"/>
        <v>2</v>
      </c>
      <c r="B251" s="4">
        <f t="shared" si="44"/>
        <v>2013</v>
      </c>
      <c r="C251" s="9">
        <v>41330</v>
      </c>
      <c r="D251" s="12">
        <f ca="1">(1+Returns!E251)*D250</f>
        <v>107724019.74581942</v>
      </c>
      <c r="E251" s="12">
        <f t="shared" ca="1" si="45"/>
        <v>107368970.95192029</v>
      </c>
      <c r="F251" s="12">
        <f t="shared" ca="1" si="46"/>
        <v>107317998.7192536</v>
      </c>
      <c r="G251" s="14">
        <f ca="1">G250*(1+Returns!G251)+AC251</f>
        <v>8661686.568212837</v>
      </c>
      <c r="H251" s="14">
        <f ca="1">H250*(1+Returns!H251)+AD251</f>
        <v>10737761.219539909</v>
      </c>
      <c r="I251" s="14">
        <f ca="1">I250*(1+Returns!I251)+AE251</f>
        <v>5369914.2626788579</v>
      </c>
      <c r="J251" s="14">
        <f ca="1">J250*(1+Returns!J251)+AF251</f>
        <v>0</v>
      </c>
      <c r="K251" s="14">
        <f ca="1">K250*(1+Returns!K251)+AG251</f>
        <v>0</v>
      </c>
      <c r="L251" s="14">
        <f ca="1">L250*(1+Returns!L251)+AH251</f>
        <v>21475108.294151437</v>
      </c>
      <c r="M251" s="14">
        <f ca="1">M250*(1+Returns!M251)+AI251</f>
        <v>21477177.774031427</v>
      </c>
      <c r="N251" s="14">
        <f ca="1">N250*(1+Returns!N251)+AJ251-R251-T251</f>
        <v>39647322.833305821</v>
      </c>
      <c r="O251" s="17">
        <f ca="1">(Assumptions!$B$16 / 252)*F250</f>
        <v>3401.1506421966919</v>
      </c>
      <c r="P251" s="17">
        <f t="shared" ca="1" si="47"/>
        <v>50972.232666685872</v>
      </c>
      <c r="Q251" s="16">
        <f t="shared" si="48"/>
        <v>0</v>
      </c>
      <c r="R251" s="17">
        <f t="shared" si="49"/>
        <v>0</v>
      </c>
      <c r="S251" s="19">
        <f t="shared" si="50"/>
        <v>0</v>
      </c>
      <c r="T251" s="20">
        <f ca="1">IF(AND(S251=1,F250&gt;D250),[1]Assumptions!$B$19*(F250-D250),0)</f>
        <v>0</v>
      </c>
      <c r="U251" s="21">
        <f ca="1">OFFSET(Assumptions!$B$6,U$1-1,0)*$E251</f>
        <v>8589517.6761536226</v>
      </c>
      <c r="V251" s="21">
        <f ca="1">OFFSET(Assumptions!$B$6,V$1-1,0)*$E251</f>
        <v>10736897.09519203</v>
      </c>
      <c r="W251" s="21">
        <f ca="1">OFFSET(Assumptions!$B$6,W$1-1,0)*$E251</f>
        <v>5368448.547596015</v>
      </c>
      <c r="X251" s="21">
        <f ca="1">OFFSET(Assumptions!$B$6,X$1-1,0)*$E251</f>
        <v>0</v>
      </c>
      <c r="Y251" s="21">
        <f ca="1">OFFSET(Assumptions!$B$6,Y$1-1,0)*$E251</f>
        <v>0</v>
      </c>
      <c r="Z251" s="21">
        <f ca="1">OFFSET(Assumptions!$B$6,Z$1-1,0)*$E251</f>
        <v>21473794.19038406</v>
      </c>
      <c r="AA251" s="21">
        <f ca="1">OFFSET(Assumptions!$B$6,AA$1-1,0)*$E251</f>
        <v>21473794.19038406</v>
      </c>
      <c r="AB251" s="21">
        <f ca="1">OFFSET(Assumptions!$B$6,AB$1-1,0)*$E251</f>
        <v>39726519.252210505</v>
      </c>
      <c r="AC251" s="24">
        <f t="shared" si="53"/>
        <v>0</v>
      </c>
      <c r="AD251" s="24">
        <f t="shared" si="55"/>
        <v>0</v>
      </c>
      <c r="AE251" s="24">
        <f t="shared" si="55"/>
        <v>0</v>
      </c>
      <c r="AF251" s="24">
        <f t="shared" si="55"/>
        <v>0</v>
      </c>
      <c r="AG251" s="24">
        <f t="shared" si="55"/>
        <v>0</v>
      </c>
      <c r="AH251" s="24">
        <f t="shared" si="55"/>
        <v>0</v>
      </c>
      <c r="AI251" s="24">
        <f t="shared" si="55"/>
        <v>0</v>
      </c>
      <c r="AJ251" s="24">
        <f t="shared" si="51"/>
        <v>0</v>
      </c>
      <c r="AK251" s="26">
        <f t="shared" ca="1" si="52"/>
        <v>1.6964705984325867E-3</v>
      </c>
      <c r="AL251" s="34">
        <f t="shared" ca="1" si="54"/>
        <v>7.3179987192532936E-2</v>
      </c>
    </row>
    <row r="252" spans="1:38" x14ac:dyDescent="0.25">
      <c r="A252" s="4">
        <f t="shared" si="43"/>
        <v>2</v>
      </c>
      <c r="B252" s="4">
        <f t="shared" si="44"/>
        <v>2013</v>
      </c>
      <c r="C252" s="9">
        <v>41331</v>
      </c>
      <c r="D252" s="12">
        <f ca="1">(1+Returns!E252)*D251</f>
        <v>107752945.79960158</v>
      </c>
      <c r="E252" s="12">
        <f t="shared" ca="1" si="45"/>
        <v>107273967.7950338</v>
      </c>
      <c r="F252" s="12">
        <f t="shared" ca="1" si="46"/>
        <v>107219588.64177285</v>
      </c>
      <c r="G252" s="14">
        <f ca="1">G251*(1+Returns!G252)+AC252</f>
        <v>8539270.5690794159</v>
      </c>
      <c r="H252" s="14">
        <f ca="1">H251*(1+Returns!H252)+AD252</f>
        <v>10740783.711655265</v>
      </c>
      <c r="I252" s="14">
        <f ca="1">I251*(1+Returns!I252)+AE252</f>
        <v>5371495.1816495154</v>
      </c>
      <c r="J252" s="14">
        <f ca="1">J251*(1+Returns!J252)+AF252</f>
        <v>0</v>
      </c>
      <c r="K252" s="14">
        <f ca="1">K251*(1+Returns!K252)+AG252</f>
        <v>0</v>
      </c>
      <c r="L252" s="14">
        <f ca="1">L251*(1+Returns!L252)+AH252</f>
        <v>21481125.365360141</v>
      </c>
      <c r="M252" s="14">
        <f ca="1">M251*(1+Returns!M252)+AI252</f>
        <v>21483334.330513004</v>
      </c>
      <c r="N252" s="14">
        <f ca="1">N251*(1+Returns!N252)+AJ252-R252-T252</f>
        <v>39657958.636776462</v>
      </c>
      <c r="O252" s="17">
        <f ca="1">(Assumptions!$B$16 / 252)*F251</f>
        <v>3406.9205942620188</v>
      </c>
      <c r="P252" s="17">
        <f t="shared" ca="1" si="47"/>
        <v>54379.153260947889</v>
      </c>
      <c r="Q252" s="16">
        <f t="shared" si="48"/>
        <v>0</v>
      </c>
      <c r="R252" s="17">
        <f t="shared" si="49"/>
        <v>0</v>
      </c>
      <c r="S252" s="19">
        <f t="shared" si="50"/>
        <v>0</v>
      </c>
      <c r="T252" s="20">
        <f ca="1">IF(AND(S252=1,F251&gt;D251),[1]Assumptions!$B$19*(F251-D251),0)</f>
        <v>0</v>
      </c>
      <c r="U252" s="21">
        <f ca="1">OFFSET(Assumptions!$B$6,U$1-1,0)*$E252</f>
        <v>8581917.423602704</v>
      </c>
      <c r="V252" s="21">
        <f ca="1">OFFSET(Assumptions!$B$6,V$1-1,0)*$E252</f>
        <v>10727396.779503381</v>
      </c>
      <c r="W252" s="21">
        <f ca="1">OFFSET(Assumptions!$B$6,W$1-1,0)*$E252</f>
        <v>5363698.3897516904</v>
      </c>
      <c r="X252" s="21">
        <f ca="1">OFFSET(Assumptions!$B$6,X$1-1,0)*$E252</f>
        <v>0</v>
      </c>
      <c r="Y252" s="21">
        <f ca="1">OFFSET(Assumptions!$B$6,Y$1-1,0)*$E252</f>
        <v>0</v>
      </c>
      <c r="Z252" s="21">
        <f ca="1">OFFSET(Assumptions!$B$6,Z$1-1,0)*$E252</f>
        <v>21454793.559006762</v>
      </c>
      <c r="AA252" s="21">
        <f ca="1">OFFSET(Assumptions!$B$6,AA$1-1,0)*$E252</f>
        <v>21454793.559006762</v>
      </c>
      <c r="AB252" s="21">
        <f ca="1">OFFSET(Assumptions!$B$6,AB$1-1,0)*$E252</f>
        <v>39691368.084162503</v>
      </c>
      <c r="AC252" s="24">
        <f t="shared" si="53"/>
        <v>0</v>
      </c>
      <c r="AD252" s="24">
        <f t="shared" si="55"/>
        <v>0</v>
      </c>
      <c r="AE252" s="24">
        <f t="shared" si="55"/>
        <v>0</v>
      </c>
      <c r="AF252" s="24">
        <f t="shared" si="55"/>
        <v>0</v>
      </c>
      <c r="AG252" s="24">
        <f t="shared" si="55"/>
        <v>0</v>
      </c>
      <c r="AH252" s="24">
        <f t="shared" si="55"/>
        <v>0</v>
      </c>
      <c r="AI252" s="24">
        <f t="shared" si="55"/>
        <v>0</v>
      </c>
      <c r="AJ252" s="24">
        <f t="shared" si="51"/>
        <v>0</v>
      </c>
      <c r="AK252" s="26">
        <f t="shared" ca="1" si="52"/>
        <v>-9.169950861476206E-4</v>
      </c>
      <c r="AL252" s="34">
        <f t="shared" ca="1" si="54"/>
        <v>7.2195886417725452E-2</v>
      </c>
    </row>
    <row r="253" spans="1:38" x14ac:dyDescent="0.25">
      <c r="A253" s="4">
        <f t="shared" si="43"/>
        <v>2</v>
      </c>
      <c r="B253" s="4">
        <f t="shared" si="44"/>
        <v>2013</v>
      </c>
      <c r="C253" s="9">
        <v>41332</v>
      </c>
      <c r="D253" s="12">
        <f ca="1">(1+Returns!E253)*D252</f>
        <v>107781799.8834278</v>
      </c>
      <c r="E253" s="12">
        <f t="shared" ca="1" si="45"/>
        <v>107287670.67420626</v>
      </c>
      <c r="F253" s="12">
        <f t="shared" ca="1" si="46"/>
        <v>107229887.72448049</v>
      </c>
      <c r="G253" s="14">
        <f ca="1">G252*(1+Returns!G253)+AC253</f>
        <v>8525628.4642370567</v>
      </c>
      <c r="H253" s="14">
        <f ca="1">H252*(1+Returns!H253)+AD253</f>
        <v>10743798.736025991</v>
      </c>
      <c r="I253" s="14">
        <f ca="1">I252*(1+Returns!I253)+AE253</f>
        <v>5373072.221918826</v>
      </c>
      <c r="J253" s="14">
        <f ca="1">J252*(1+Returns!J253)+AF253</f>
        <v>0</v>
      </c>
      <c r="K253" s="14">
        <f ca="1">K252*(1+Returns!K253)+AG253</f>
        <v>0</v>
      </c>
      <c r="L253" s="14">
        <f ca="1">L252*(1+Returns!L253)+AH253</f>
        <v>21487127.559627619</v>
      </c>
      <c r="M253" s="14">
        <f ca="1">M252*(1+Returns!M253)+AI253</f>
        <v>21489475.718436066</v>
      </c>
      <c r="N253" s="14">
        <f ca="1">N252*(1+Returns!N253)+AJ253-R253-T253</f>
        <v>39668567.973960698</v>
      </c>
      <c r="O253" s="17">
        <f ca="1">(Assumptions!$B$16 / 252)*F252</f>
        <v>3403.7964648181855</v>
      </c>
      <c r="P253" s="17">
        <f t="shared" ca="1" si="47"/>
        <v>57782.949725766077</v>
      </c>
      <c r="Q253" s="16">
        <f t="shared" si="48"/>
        <v>0</v>
      </c>
      <c r="R253" s="17">
        <f t="shared" si="49"/>
        <v>0</v>
      </c>
      <c r="S253" s="19">
        <f t="shared" si="50"/>
        <v>0</v>
      </c>
      <c r="T253" s="20">
        <f ca="1">IF(AND(S253=1,F252&gt;D252),[1]Assumptions!$B$19*(F252-D252),0)</f>
        <v>0</v>
      </c>
      <c r="U253" s="21">
        <f ca="1">OFFSET(Assumptions!$B$6,U$1-1,0)*$E253</f>
        <v>8583013.6539365016</v>
      </c>
      <c r="V253" s="21">
        <f ca="1">OFFSET(Assumptions!$B$6,V$1-1,0)*$E253</f>
        <v>10728767.067420626</v>
      </c>
      <c r="W253" s="21">
        <f ca="1">OFFSET(Assumptions!$B$6,W$1-1,0)*$E253</f>
        <v>5364383.533710313</v>
      </c>
      <c r="X253" s="21">
        <f ca="1">OFFSET(Assumptions!$B$6,X$1-1,0)*$E253</f>
        <v>0</v>
      </c>
      <c r="Y253" s="21">
        <f ca="1">OFFSET(Assumptions!$B$6,Y$1-1,0)*$E253</f>
        <v>0</v>
      </c>
      <c r="Z253" s="21">
        <f ca="1">OFFSET(Assumptions!$B$6,Z$1-1,0)*$E253</f>
        <v>21457534.134841252</v>
      </c>
      <c r="AA253" s="21">
        <f ca="1">OFFSET(Assumptions!$B$6,AA$1-1,0)*$E253</f>
        <v>21457534.134841252</v>
      </c>
      <c r="AB253" s="21">
        <f ca="1">OFFSET(Assumptions!$B$6,AB$1-1,0)*$E253</f>
        <v>39696438.149456315</v>
      </c>
      <c r="AC253" s="24">
        <f t="shared" si="53"/>
        <v>0</v>
      </c>
      <c r="AD253" s="24">
        <f t="shared" si="55"/>
        <v>0</v>
      </c>
      <c r="AE253" s="24">
        <f t="shared" si="55"/>
        <v>0</v>
      </c>
      <c r="AF253" s="24">
        <f t="shared" si="55"/>
        <v>0</v>
      </c>
      <c r="AG253" s="24">
        <f t="shared" si="55"/>
        <v>0</v>
      </c>
      <c r="AH253" s="24">
        <f t="shared" si="55"/>
        <v>0</v>
      </c>
      <c r="AI253" s="24">
        <f t="shared" si="55"/>
        <v>0</v>
      </c>
      <c r="AJ253" s="24">
        <f t="shared" si="51"/>
        <v>0</v>
      </c>
      <c r="AK253" s="26">
        <f t="shared" ca="1" si="52"/>
        <v>9.6055980423948029E-5</v>
      </c>
      <c r="AL253" s="34">
        <f t="shared" ca="1" si="54"/>
        <v>7.2298877244801885E-2</v>
      </c>
    </row>
    <row r="254" spans="1:38" x14ac:dyDescent="0.25">
      <c r="A254" s="4">
        <f t="shared" si="43"/>
        <v>2</v>
      </c>
      <c r="B254" s="4">
        <f t="shared" si="44"/>
        <v>2013</v>
      </c>
      <c r="C254" s="9">
        <v>41333</v>
      </c>
      <c r="D254" s="12">
        <f ca="1">(1+Returns!E254)*D253</f>
        <v>107810661.69380058</v>
      </c>
      <c r="E254" s="12">
        <f t="shared" ca="1" si="45"/>
        <v>107246757.68105172</v>
      </c>
      <c r="F254" s="12">
        <f t="shared" ca="1" si="46"/>
        <v>107185570.60790612</v>
      </c>
      <c r="G254" s="14">
        <f ca="1">G253*(1+Returns!G254)+AC254</f>
        <v>8457362.9067561887</v>
      </c>
      <c r="H254" s="14">
        <f ca="1">H253*(1+Returns!H254)+AD254</f>
        <v>10746814.606738307</v>
      </c>
      <c r="I254" s="14">
        <f ca="1">I253*(1+Returns!I254)+AE254</f>
        <v>5374649.7251981422</v>
      </c>
      <c r="J254" s="14">
        <f ca="1">J253*(1+Returns!J254)+AF254</f>
        <v>0</v>
      </c>
      <c r="K254" s="14">
        <f ca="1">K253*(1+Returns!K254)+AG254</f>
        <v>0</v>
      </c>
      <c r="L254" s="14">
        <f ca="1">L253*(1+Returns!L254)+AH254</f>
        <v>21493131.431010954</v>
      </c>
      <c r="M254" s="14">
        <f ca="1">M253*(1+Returns!M254)+AI254</f>
        <v>21495618.86198258</v>
      </c>
      <c r="N254" s="14">
        <f ca="1">N253*(1+Returns!N254)+AJ254-R254-T254</f>
        <v>39679180.149365544</v>
      </c>
      <c r="O254" s="17">
        <f ca="1">(Assumptions!$B$16 / 252)*F253</f>
        <v>3404.1234198247776</v>
      </c>
      <c r="P254" s="17">
        <f t="shared" ca="1" si="47"/>
        <v>61187.073145590854</v>
      </c>
      <c r="Q254" s="16">
        <f t="shared" si="48"/>
        <v>0</v>
      </c>
      <c r="R254" s="17">
        <f t="shared" si="49"/>
        <v>0</v>
      </c>
      <c r="S254" s="19">
        <f t="shared" si="50"/>
        <v>0</v>
      </c>
      <c r="T254" s="20">
        <f ca="1">IF(AND(S254=1,F253&gt;D253),[1]Assumptions!$B$19*(F253-D253),0)</f>
        <v>0</v>
      </c>
      <c r="U254" s="21">
        <f ca="1">OFFSET(Assumptions!$B$6,U$1-1,0)*$E254</f>
        <v>8579740.6144841369</v>
      </c>
      <c r="V254" s="21">
        <f ca="1">OFFSET(Assumptions!$B$6,V$1-1,0)*$E254</f>
        <v>10724675.768105172</v>
      </c>
      <c r="W254" s="21">
        <f ca="1">OFFSET(Assumptions!$B$6,W$1-1,0)*$E254</f>
        <v>5362337.8840525858</v>
      </c>
      <c r="X254" s="21">
        <f ca="1">OFFSET(Assumptions!$B$6,X$1-1,0)*$E254</f>
        <v>0</v>
      </c>
      <c r="Y254" s="21">
        <f ca="1">OFFSET(Assumptions!$B$6,Y$1-1,0)*$E254</f>
        <v>0</v>
      </c>
      <c r="Z254" s="21">
        <f ca="1">OFFSET(Assumptions!$B$6,Z$1-1,0)*$E254</f>
        <v>21449351.536210343</v>
      </c>
      <c r="AA254" s="21">
        <f ca="1">OFFSET(Assumptions!$B$6,AA$1-1,0)*$E254</f>
        <v>21449351.536210343</v>
      </c>
      <c r="AB254" s="21">
        <f ca="1">OFFSET(Assumptions!$B$6,AB$1-1,0)*$E254</f>
        <v>39681300.341989137</v>
      </c>
      <c r="AC254" s="24">
        <f t="shared" si="53"/>
        <v>0</v>
      </c>
      <c r="AD254" s="24">
        <f t="shared" si="55"/>
        <v>0</v>
      </c>
      <c r="AE254" s="24">
        <f t="shared" si="55"/>
        <v>0</v>
      </c>
      <c r="AF254" s="24">
        <f t="shared" si="55"/>
        <v>0</v>
      </c>
      <c r="AG254" s="24">
        <f t="shared" si="55"/>
        <v>0</v>
      </c>
      <c r="AH254" s="24">
        <f t="shared" si="55"/>
        <v>0</v>
      </c>
      <c r="AI254" s="24">
        <f t="shared" si="55"/>
        <v>0</v>
      </c>
      <c r="AJ254" s="24">
        <f t="shared" si="51"/>
        <v>0</v>
      </c>
      <c r="AK254" s="26">
        <f t="shared" ca="1" si="52"/>
        <v>-4.1329071133833217E-4</v>
      </c>
      <c r="AL254" s="34">
        <f t="shared" ca="1" si="54"/>
        <v>7.1855706079058113E-2</v>
      </c>
    </row>
    <row r="255" spans="1:38" x14ac:dyDescent="0.25">
      <c r="A255" s="4">
        <f t="shared" si="43"/>
        <v>3</v>
      </c>
      <c r="B255" s="4">
        <f t="shared" si="44"/>
        <v>2013</v>
      </c>
      <c r="C255" s="9">
        <v>41334</v>
      </c>
      <c r="D255" s="12">
        <f ca="1">(1+Returns!E255)*D254</f>
        <v>107839531.23278895</v>
      </c>
      <c r="E255" s="12">
        <f t="shared" ca="1" si="45"/>
        <v>107111899.18326661</v>
      </c>
      <c r="F255" s="12">
        <f t="shared" ca="1" si="46"/>
        <v>107108496.46673937</v>
      </c>
      <c r="G255" s="14">
        <f ca="1">G254*(1+Returns!G255)+AC255</f>
        <v>8478709.0431035049</v>
      </c>
      <c r="H255" s="14">
        <f ca="1">H254*(1+Returns!H255)+AD255</f>
        <v>10727692.485396652</v>
      </c>
      <c r="I255" s="14">
        <f ca="1">I254*(1+Returns!I255)+AE255</f>
        <v>5363915.8504778435</v>
      </c>
      <c r="J255" s="14">
        <f ca="1">J254*(1+Returns!J255)+AF255</f>
        <v>0</v>
      </c>
      <c r="K255" s="14">
        <f ca="1">K254*(1+Returns!K255)+AG255</f>
        <v>0</v>
      </c>
      <c r="L255" s="14">
        <f ca="1">L254*(1+Returns!L255)+AH255</f>
        <v>21455357.085178152</v>
      </c>
      <c r="M255" s="14">
        <f ca="1">M254*(1+Returns!M255)+AI255</f>
        <v>21455496.435882188</v>
      </c>
      <c r="N255" s="14">
        <f ca="1">N254*(1+Returns!N255)+AJ255-R255-T255</f>
        <v>39630728.283228286</v>
      </c>
      <c r="O255" s="17">
        <f ca="1">(Assumptions!$B$16 / 252)*F254</f>
        <v>3402.7165272351149</v>
      </c>
      <c r="P255" s="17">
        <f t="shared" ca="1" si="47"/>
        <v>3402.7165272351122</v>
      </c>
      <c r="Q255" s="16">
        <f t="shared" si="48"/>
        <v>1</v>
      </c>
      <c r="R255" s="17">
        <f t="shared" ca="1" si="49"/>
        <v>61187.073145590854</v>
      </c>
      <c r="S255" s="19">
        <f t="shared" si="50"/>
        <v>0</v>
      </c>
      <c r="T255" s="20">
        <f ca="1">IF(AND(S255=1,F254&gt;D254),[1]Assumptions!$B$19*(F254-D254),0)</f>
        <v>0</v>
      </c>
      <c r="U255" s="21">
        <f ca="1">OFFSET(Assumptions!$B$6,U$1-1,0)*$E255</f>
        <v>8568951.9346613288</v>
      </c>
      <c r="V255" s="21">
        <f ca="1">OFFSET(Assumptions!$B$6,V$1-1,0)*$E255</f>
        <v>10711189.918326661</v>
      </c>
      <c r="W255" s="21">
        <f ca="1">OFFSET(Assumptions!$B$6,W$1-1,0)*$E255</f>
        <v>5355594.9591633305</v>
      </c>
      <c r="X255" s="21">
        <f ca="1">OFFSET(Assumptions!$B$6,X$1-1,0)*$E255</f>
        <v>0</v>
      </c>
      <c r="Y255" s="21">
        <f ca="1">OFFSET(Assumptions!$B$6,Y$1-1,0)*$E255</f>
        <v>0</v>
      </c>
      <c r="Z255" s="21">
        <f ca="1">OFFSET(Assumptions!$B$6,Z$1-1,0)*$E255</f>
        <v>21422379.836653322</v>
      </c>
      <c r="AA255" s="21">
        <f ca="1">OFFSET(Assumptions!$B$6,AA$1-1,0)*$E255</f>
        <v>21422379.836653322</v>
      </c>
      <c r="AB255" s="21">
        <f ca="1">OFFSET(Assumptions!$B$6,AB$1-1,0)*$E255</f>
        <v>39631402.697808646</v>
      </c>
      <c r="AC255" s="24">
        <f t="shared" ca="1" si="53"/>
        <v>122377.7077279482</v>
      </c>
      <c r="AD255" s="24">
        <f t="shared" ca="1" si="55"/>
        <v>-22138.838633134961</v>
      </c>
      <c r="AE255" s="24">
        <f t="shared" ca="1" si="55"/>
        <v>-12311.84114555642</v>
      </c>
      <c r="AF255" s="24">
        <f t="shared" ca="1" si="55"/>
        <v>0</v>
      </c>
      <c r="AG255" s="24">
        <f t="shared" ca="1" si="55"/>
        <v>0</v>
      </c>
      <c r="AH255" s="24">
        <f t="shared" ca="1" si="55"/>
        <v>-43779.89480061084</v>
      </c>
      <c r="AI255" s="24">
        <f t="shared" ca="1" si="55"/>
        <v>-46267.325772237033</v>
      </c>
      <c r="AJ255" s="24">
        <f t="shared" ca="1" si="51"/>
        <v>2120.1926235910505</v>
      </c>
      <c r="AK255" s="26">
        <f t="shared" ca="1" si="52"/>
        <v>-7.1907198636544933E-4</v>
      </c>
      <c r="AL255" s="34">
        <f t="shared" ca="1" si="54"/>
        <v>7.1084964667390782E-2</v>
      </c>
    </row>
    <row r="256" spans="1:38" x14ac:dyDescent="0.25">
      <c r="A256" s="4">
        <f t="shared" si="43"/>
        <v>3</v>
      </c>
      <c r="B256" s="4">
        <f t="shared" si="44"/>
        <v>2013</v>
      </c>
      <c r="C256" s="9">
        <v>41337</v>
      </c>
      <c r="D256" s="12">
        <f ca="1">(1+Returns!E256)*D255</f>
        <v>107868408.50246246</v>
      </c>
      <c r="E256" s="12">
        <f t="shared" ca="1" si="45"/>
        <v>107084714.125983</v>
      </c>
      <c r="F256" s="12">
        <f t="shared" ca="1" si="46"/>
        <v>107077911.13972667</v>
      </c>
      <c r="G256" s="14">
        <f ca="1">G255*(1+Returns!G256)+AC256</f>
        <v>8424207.3446067404</v>
      </c>
      <c r="H256" s="14">
        <f ca="1">H255*(1+Returns!H256)+AD256</f>
        <v>10730703.834954882</v>
      </c>
      <c r="I256" s="14">
        <f ca="1">I255*(1+Returns!I256)+AE256</f>
        <v>5365490.6654988639</v>
      </c>
      <c r="J256" s="14">
        <f ca="1">J255*(1+Returns!J256)+AF256</f>
        <v>0</v>
      </c>
      <c r="K256" s="14">
        <f ca="1">K255*(1+Returns!K256)+AG256</f>
        <v>0</v>
      </c>
      <c r="L256" s="14">
        <f ca="1">L255*(1+Returns!L256)+AH256</f>
        <v>21461352.079346891</v>
      </c>
      <c r="M256" s="14">
        <f ca="1">M255*(1+Returns!M256)+AI256</f>
        <v>21461629.865854811</v>
      </c>
      <c r="N256" s="14">
        <f ca="1">N255*(1+Returns!N256)+AJ256-R256-T256</f>
        <v>39641330.335720815</v>
      </c>
      <c r="O256" s="17">
        <f ca="1">(Assumptions!$B$16 / 252)*F255</f>
        <v>3400.2697291028371</v>
      </c>
      <c r="P256" s="17">
        <f t="shared" ca="1" si="47"/>
        <v>6802.9862563379493</v>
      </c>
      <c r="Q256" s="16">
        <f t="shared" si="48"/>
        <v>0</v>
      </c>
      <c r="R256" s="17">
        <f t="shared" si="49"/>
        <v>0</v>
      </c>
      <c r="S256" s="19">
        <f t="shared" si="50"/>
        <v>0</v>
      </c>
      <c r="T256" s="20">
        <f ca="1">IF(AND(S256=1,F255&gt;D255),[1]Assumptions!$B$19*(F255-D255),0)</f>
        <v>0</v>
      </c>
      <c r="U256" s="21">
        <f ca="1">OFFSET(Assumptions!$B$6,U$1-1,0)*$E256</f>
        <v>8566777.1300786398</v>
      </c>
      <c r="V256" s="21">
        <f ca="1">OFFSET(Assumptions!$B$6,V$1-1,0)*$E256</f>
        <v>10708471.412598301</v>
      </c>
      <c r="W256" s="21">
        <f ca="1">OFFSET(Assumptions!$B$6,W$1-1,0)*$E256</f>
        <v>5354235.7062991504</v>
      </c>
      <c r="X256" s="21">
        <f ca="1">OFFSET(Assumptions!$B$6,X$1-1,0)*$E256</f>
        <v>0</v>
      </c>
      <c r="Y256" s="21">
        <f ca="1">OFFSET(Assumptions!$B$6,Y$1-1,0)*$E256</f>
        <v>0</v>
      </c>
      <c r="Z256" s="21">
        <f ca="1">OFFSET(Assumptions!$B$6,Z$1-1,0)*$E256</f>
        <v>21416942.825196601</v>
      </c>
      <c r="AA256" s="21">
        <f ca="1">OFFSET(Assumptions!$B$6,AA$1-1,0)*$E256</f>
        <v>21416942.825196601</v>
      </c>
      <c r="AB256" s="21">
        <f ca="1">OFFSET(Assumptions!$B$6,AB$1-1,0)*$E256</f>
        <v>39621344.226613708</v>
      </c>
      <c r="AC256" s="24">
        <f t="shared" si="53"/>
        <v>0</v>
      </c>
      <c r="AD256" s="24">
        <f t="shared" si="55"/>
        <v>0</v>
      </c>
      <c r="AE256" s="24">
        <f t="shared" si="55"/>
        <v>0</v>
      </c>
      <c r="AF256" s="24">
        <f t="shared" si="55"/>
        <v>0</v>
      </c>
      <c r="AG256" s="24">
        <f t="shared" si="55"/>
        <v>0</v>
      </c>
      <c r="AH256" s="24">
        <f t="shared" si="55"/>
        <v>0</v>
      </c>
      <c r="AI256" s="24">
        <f t="shared" si="55"/>
        <v>0</v>
      </c>
      <c r="AJ256" s="24">
        <f t="shared" si="51"/>
        <v>0</v>
      </c>
      <c r="AK256" s="26">
        <f t="shared" ca="1" si="52"/>
        <v>-2.8555462938650855E-4</v>
      </c>
      <c r="AL256" s="34">
        <f t="shared" ca="1" si="54"/>
        <v>7.0779111397263783E-2</v>
      </c>
    </row>
    <row r="257" spans="1:38" x14ac:dyDescent="0.25">
      <c r="A257" s="4">
        <f t="shared" si="43"/>
        <v>3</v>
      </c>
      <c r="B257" s="4">
        <f t="shared" si="44"/>
        <v>2013</v>
      </c>
      <c r="C257" s="9">
        <v>41338</v>
      </c>
      <c r="D257" s="12">
        <f ca="1">(1+Returns!E257)*D256</f>
        <v>107897333.41620238</v>
      </c>
      <c r="E257" s="12">
        <f t="shared" ca="1" si="45"/>
        <v>107117111.39030385</v>
      </c>
      <c r="F257" s="12">
        <f t="shared" ca="1" si="46"/>
        <v>107106909.10528117</v>
      </c>
      <c r="G257" s="14">
        <f ca="1">G256*(1+Returns!G257)+AC257</f>
        <v>8429242.6847556271</v>
      </c>
      <c r="H257" s="14">
        <f ca="1">H256*(1+Returns!H257)+AD257</f>
        <v>10733720.185190469</v>
      </c>
      <c r="I257" s="14">
        <f ca="1">I256*(1+Returns!I257)+AE257</f>
        <v>5367068.1125222137</v>
      </c>
      <c r="J257" s="14">
        <f ca="1">J256*(1+Returns!J257)+AF257</f>
        <v>0</v>
      </c>
      <c r="K257" s="14">
        <f ca="1">K256*(1+Returns!K257)+AG257</f>
        <v>0</v>
      </c>
      <c r="L257" s="14">
        <f ca="1">L256*(1+Returns!L257)+AH257</f>
        <v>21467357.022439431</v>
      </c>
      <c r="M257" s="14">
        <f ca="1">M256*(1+Returns!M257)+AI257</f>
        <v>21467773.507333115</v>
      </c>
      <c r="N257" s="14">
        <f ca="1">N256*(1+Returns!N257)+AJ257-R257-T257</f>
        <v>39651949.878063001</v>
      </c>
      <c r="O257" s="17">
        <f ca="1">(Assumptions!$B$16 / 252)*F256</f>
        <v>3399.2987663405288</v>
      </c>
      <c r="P257" s="17">
        <f t="shared" ca="1" si="47"/>
        <v>10202.285022678478</v>
      </c>
      <c r="Q257" s="16">
        <f t="shared" si="48"/>
        <v>0</v>
      </c>
      <c r="R257" s="17">
        <f t="shared" si="49"/>
        <v>0</v>
      </c>
      <c r="S257" s="19">
        <f t="shared" si="50"/>
        <v>0</v>
      </c>
      <c r="T257" s="20">
        <f ca="1">IF(AND(S257=1,F256&gt;D256),[1]Assumptions!$B$19*(F256-D256),0)</f>
        <v>0</v>
      </c>
      <c r="U257" s="21">
        <f ca="1">OFFSET(Assumptions!$B$6,U$1-1,0)*$E257</f>
        <v>8569368.9112243075</v>
      </c>
      <c r="V257" s="21">
        <f ca="1">OFFSET(Assumptions!$B$6,V$1-1,0)*$E257</f>
        <v>10711711.139030386</v>
      </c>
      <c r="W257" s="21">
        <f ca="1">OFFSET(Assumptions!$B$6,W$1-1,0)*$E257</f>
        <v>5355855.5695151929</v>
      </c>
      <c r="X257" s="21">
        <f ca="1">OFFSET(Assumptions!$B$6,X$1-1,0)*$E257</f>
        <v>0</v>
      </c>
      <c r="Y257" s="21">
        <f ca="1">OFFSET(Assumptions!$B$6,Y$1-1,0)*$E257</f>
        <v>0</v>
      </c>
      <c r="Z257" s="21">
        <f ca="1">OFFSET(Assumptions!$B$6,Z$1-1,0)*$E257</f>
        <v>21423422.278060772</v>
      </c>
      <c r="AA257" s="21">
        <f ca="1">OFFSET(Assumptions!$B$6,AA$1-1,0)*$E257</f>
        <v>21423422.278060772</v>
      </c>
      <c r="AB257" s="21">
        <f ca="1">OFFSET(Assumptions!$B$6,AB$1-1,0)*$E257</f>
        <v>39633331.214412421</v>
      </c>
      <c r="AC257" s="24">
        <f t="shared" si="53"/>
        <v>0</v>
      </c>
      <c r="AD257" s="24">
        <f t="shared" si="55"/>
        <v>0</v>
      </c>
      <c r="AE257" s="24">
        <f t="shared" si="55"/>
        <v>0</v>
      </c>
      <c r="AF257" s="24">
        <f t="shared" si="55"/>
        <v>0</v>
      </c>
      <c r="AG257" s="24">
        <f t="shared" si="55"/>
        <v>0</v>
      </c>
      <c r="AH257" s="24">
        <f t="shared" si="55"/>
        <v>0</v>
      </c>
      <c r="AI257" s="24">
        <f t="shared" si="55"/>
        <v>0</v>
      </c>
      <c r="AJ257" s="24">
        <f t="shared" si="51"/>
        <v>0</v>
      </c>
      <c r="AK257" s="26">
        <f t="shared" ca="1" si="52"/>
        <v>2.7081183454047419E-4</v>
      </c>
      <c r="AL257" s="34">
        <f t="shared" ca="1" si="54"/>
        <v>7.1069091052808897E-2</v>
      </c>
    </row>
    <row r="258" spans="1:38" x14ac:dyDescent="0.25">
      <c r="A258" s="4">
        <f t="shared" si="43"/>
        <v>3</v>
      </c>
      <c r="B258" s="4">
        <f t="shared" si="44"/>
        <v>2013</v>
      </c>
      <c r="C258" s="9">
        <v>41339</v>
      </c>
      <c r="D258" s="12">
        <f ca="1">(1+Returns!E258)*D257</f>
        <v>107926266.08615793</v>
      </c>
      <c r="E258" s="12">
        <f t="shared" ca="1" si="45"/>
        <v>107157217.05713022</v>
      </c>
      <c r="F258" s="12">
        <f t="shared" ca="1" si="46"/>
        <v>107143614.55277087</v>
      </c>
      <c r="G258" s="14">
        <f ca="1">G257*(1+Returns!G258)+AC258</f>
        <v>8441978.8319967482</v>
      </c>
      <c r="H258" s="14">
        <f ca="1">H257*(1+Returns!H258)+AD258</f>
        <v>10736737.383307882</v>
      </c>
      <c r="I258" s="14">
        <f ca="1">I257*(1+Returns!I258)+AE258</f>
        <v>5368646.023312862</v>
      </c>
      <c r="J258" s="14">
        <f ca="1">J257*(1+Returns!J258)+AF258</f>
        <v>0</v>
      </c>
      <c r="K258" s="14">
        <f ca="1">K257*(1+Returns!K258)+AG258</f>
        <v>0</v>
      </c>
      <c r="L258" s="14">
        <f ca="1">L257*(1+Returns!L258)+AH258</f>
        <v>21473363.645730935</v>
      </c>
      <c r="M258" s="14">
        <f ca="1">M257*(1+Returns!M258)+AI258</f>
        <v>21473918.907500338</v>
      </c>
      <c r="N258" s="14">
        <f ca="1">N257*(1+Returns!N258)+AJ258-R258-T258</f>
        <v>39662572.265281446</v>
      </c>
      <c r="O258" s="17">
        <f ca="1">(Assumptions!$B$16 / 252)*F257</f>
        <v>3400.2193366755928</v>
      </c>
      <c r="P258" s="17">
        <f t="shared" ca="1" si="47"/>
        <v>13602.50435935407</v>
      </c>
      <c r="Q258" s="16">
        <f t="shared" si="48"/>
        <v>0</v>
      </c>
      <c r="R258" s="17">
        <f t="shared" si="49"/>
        <v>0</v>
      </c>
      <c r="S258" s="19">
        <f t="shared" si="50"/>
        <v>0</v>
      </c>
      <c r="T258" s="20">
        <f ca="1">IF(AND(S258=1,F257&gt;D257),[1]Assumptions!$B$19*(F257-D257),0)</f>
        <v>0</v>
      </c>
      <c r="U258" s="21">
        <f ca="1">OFFSET(Assumptions!$B$6,U$1-1,0)*$E258</f>
        <v>8572577.3645704184</v>
      </c>
      <c r="V258" s="21">
        <f ca="1">OFFSET(Assumptions!$B$6,V$1-1,0)*$E258</f>
        <v>10715721.705713023</v>
      </c>
      <c r="W258" s="21">
        <f ca="1">OFFSET(Assumptions!$B$6,W$1-1,0)*$E258</f>
        <v>5357860.8528565113</v>
      </c>
      <c r="X258" s="21">
        <f ca="1">OFFSET(Assumptions!$B$6,X$1-1,0)*$E258</f>
        <v>0</v>
      </c>
      <c r="Y258" s="21">
        <f ca="1">OFFSET(Assumptions!$B$6,Y$1-1,0)*$E258</f>
        <v>0</v>
      </c>
      <c r="Z258" s="21">
        <f ca="1">OFFSET(Assumptions!$B$6,Z$1-1,0)*$E258</f>
        <v>21431443.411426045</v>
      </c>
      <c r="AA258" s="21">
        <f ca="1">OFFSET(Assumptions!$B$6,AA$1-1,0)*$E258</f>
        <v>21431443.411426045</v>
      </c>
      <c r="AB258" s="21">
        <f ca="1">OFFSET(Assumptions!$B$6,AB$1-1,0)*$E258</f>
        <v>39648170.311138183</v>
      </c>
      <c r="AC258" s="24">
        <f t="shared" si="53"/>
        <v>0</v>
      </c>
      <c r="AD258" s="24">
        <f t="shared" si="55"/>
        <v>0</v>
      </c>
      <c r="AE258" s="24">
        <f t="shared" si="55"/>
        <v>0</v>
      </c>
      <c r="AF258" s="24">
        <f t="shared" si="55"/>
        <v>0</v>
      </c>
      <c r="AG258" s="24">
        <f t="shared" si="55"/>
        <v>0</v>
      </c>
      <c r="AH258" s="24">
        <f t="shared" si="55"/>
        <v>0</v>
      </c>
      <c r="AI258" s="24">
        <f t="shared" si="55"/>
        <v>0</v>
      </c>
      <c r="AJ258" s="24">
        <f t="shared" si="51"/>
        <v>0</v>
      </c>
      <c r="AK258" s="26">
        <f t="shared" ca="1" si="52"/>
        <v>3.4269915728413203E-4</v>
      </c>
      <c r="AL258" s="34">
        <f t="shared" ca="1" si="54"/>
        <v>7.1436145527705719E-2</v>
      </c>
    </row>
    <row r="259" spans="1:38" x14ac:dyDescent="0.25">
      <c r="A259" s="4">
        <f t="shared" si="43"/>
        <v>3</v>
      </c>
      <c r="B259" s="4">
        <f t="shared" si="44"/>
        <v>2013</v>
      </c>
      <c r="C259" s="9">
        <v>41340</v>
      </c>
      <c r="D259" s="12">
        <f ca="1">(1+Returns!E259)*D258</f>
        <v>107955206.51440893</v>
      </c>
      <c r="E259" s="12">
        <f t="shared" ca="1" si="45"/>
        <v>107170300.18290973</v>
      </c>
      <c r="F259" s="12">
        <f t="shared" ca="1" si="46"/>
        <v>107153296.29396139</v>
      </c>
      <c r="G259" s="14">
        <f ca="1">G258*(1+Returns!G259)+AC259</f>
        <v>8427684.8406673856</v>
      </c>
      <c r="H259" s="14">
        <f ca="1">H258*(1+Returns!H259)+AD259</f>
        <v>10739755.429545453</v>
      </c>
      <c r="I259" s="14">
        <f ca="1">I258*(1+Returns!I259)+AE259</f>
        <v>5370224.3980071563</v>
      </c>
      <c r="J259" s="14">
        <f ca="1">J258*(1+Returns!J259)+AF259</f>
        <v>0</v>
      </c>
      <c r="K259" s="14">
        <f ca="1">K258*(1+Returns!K259)+AG259</f>
        <v>0</v>
      </c>
      <c r="L259" s="14">
        <f ca="1">L258*(1+Returns!L259)+AH259</f>
        <v>21479371.949691527</v>
      </c>
      <c r="M259" s="14">
        <f ca="1">M258*(1+Returns!M259)+AI259</f>
        <v>21480066.066859923</v>
      </c>
      <c r="N259" s="14">
        <f ca="1">N258*(1+Returns!N259)+AJ259-R259-T259</f>
        <v>39673197.498138271</v>
      </c>
      <c r="O259" s="17">
        <f ca="1">(Assumptions!$B$16 / 252)*F258</f>
        <v>3401.3845889768527</v>
      </c>
      <c r="P259" s="17">
        <f t="shared" ca="1" si="47"/>
        <v>17003.888948330925</v>
      </c>
      <c r="Q259" s="16">
        <f t="shared" si="48"/>
        <v>0</v>
      </c>
      <c r="R259" s="17">
        <f t="shared" si="49"/>
        <v>0</v>
      </c>
      <c r="S259" s="19">
        <f t="shared" si="50"/>
        <v>0</v>
      </c>
      <c r="T259" s="20">
        <f ca="1">IF(AND(S259=1,F258&gt;D258),[1]Assumptions!$B$19*(F258-D258),0)</f>
        <v>0</v>
      </c>
      <c r="U259" s="21">
        <f ca="1">OFFSET(Assumptions!$B$6,U$1-1,0)*$E259</f>
        <v>8573624.0146327782</v>
      </c>
      <c r="V259" s="21">
        <f ca="1">OFFSET(Assumptions!$B$6,V$1-1,0)*$E259</f>
        <v>10717030.018290974</v>
      </c>
      <c r="W259" s="21">
        <f ca="1">OFFSET(Assumptions!$B$6,W$1-1,0)*$E259</f>
        <v>5358515.0091454871</v>
      </c>
      <c r="X259" s="21">
        <f ca="1">OFFSET(Assumptions!$B$6,X$1-1,0)*$E259</f>
        <v>0</v>
      </c>
      <c r="Y259" s="21">
        <f ca="1">OFFSET(Assumptions!$B$6,Y$1-1,0)*$E259</f>
        <v>0</v>
      </c>
      <c r="Z259" s="21">
        <f ca="1">OFFSET(Assumptions!$B$6,Z$1-1,0)*$E259</f>
        <v>21434060.036581948</v>
      </c>
      <c r="AA259" s="21">
        <f ca="1">OFFSET(Assumptions!$B$6,AA$1-1,0)*$E259</f>
        <v>21434060.036581948</v>
      </c>
      <c r="AB259" s="21">
        <f ca="1">OFFSET(Assumptions!$B$6,AB$1-1,0)*$E259</f>
        <v>39653011.067676596</v>
      </c>
      <c r="AC259" s="24">
        <f t="shared" si="53"/>
        <v>0</v>
      </c>
      <c r="AD259" s="24">
        <f t="shared" si="55"/>
        <v>0</v>
      </c>
      <c r="AE259" s="24">
        <f t="shared" si="55"/>
        <v>0</v>
      </c>
      <c r="AF259" s="24">
        <f t="shared" si="55"/>
        <v>0</v>
      </c>
      <c r="AG259" s="24">
        <f t="shared" si="55"/>
        <v>0</v>
      </c>
      <c r="AH259" s="24">
        <f t="shared" si="55"/>
        <v>0</v>
      </c>
      <c r="AI259" s="24">
        <f t="shared" si="55"/>
        <v>0</v>
      </c>
      <c r="AJ259" s="24">
        <f t="shared" si="51"/>
        <v>0</v>
      </c>
      <c r="AK259" s="26">
        <f t="shared" ca="1" si="52"/>
        <v>9.0362278992950351E-5</v>
      </c>
      <c r="AL259" s="34">
        <f t="shared" ca="1" si="54"/>
        <v>7.1532962939611089E-2</v>
      </c>
    </row>
    <row r="260" spans="1:38" x14ac:dyDescent="0.25">
      <c r="A260" s="4">
        <f t="shared" ref="A260:A323" si="56">MONTH(C260)</f>
        <v>3</v>
      </c>
      <c r="B260" s="4">
        <f t="shared" ref="B260:B323" si="57">YEAR(C260)</f>
        <v>2013</v>
      </c>
      <c r="C260" s="9">
        <v>41341</v>
      </c>
      <c r="D260" s="12">
        <f ca="1">(1+Returns!E260)*D259</f>
        <v>107984154.70303576</v>
      </c>
      <c r="E260" s="12">
        <f t="shared" ref="E260:E323" ca="1" si="58">SUM(G260:N260)</f>
        <v>107281715.03899062</v>
      </c>
      <c r="F260" s="12">
        <f t="shared" ref="F260:F323" ca="1" si="59">E260-P260</f>
        <v>107261309.45809644</v>
      </c>
      <c r="G260" s="14">
        <f ca="1">G259*(1+Returns!G260)+AC260</f>
        <v>8511714.980004834</v>
      </c>
      <c r="H260" s="14">
        <f ca="1">H259*(1+Returns!H260)+AD260</f>
        <v>10742774.324141586</v>
      </c>
      <c r="I260" s="14">
        <f ca="1">I259*(1+Returns!I260)+AE260</f>
        <v>5371803.2367414832</v>
      </c>
      <c r="J260" s="14">
        <f ca="1">J259*(1+Returns!J260)+AF260</f>
        <v>0</v>
      </c>
      <c r="K260" s="14">
        <f ca="1">K259*(1+Returns!K260)+AG260</f>
        <v>0</v>
      </c>
      <c r="L260" s="14">
        <f ca="1">L259*(1+Returns!L260)+AH260</f>
        <v>21485381.934791464</v>
      </c>
      <c r="M260" s="14">
        <f ca="1">M259*(1+Returns!M260)+AI260</f>
        <v>21486214.985915463</v>
      </c>
      <c r="N260" s="14">
        <f ca="1">N259*(1+Returns!N260)+AJ260-R260-T260</f>
        <v>39683825.577395789</v>
      </c>
      <c r="O260" s="17">
        <f ca="1">(Assumptions!$B$16 / 252)*F259</f>
        <v>3401.6919458400439</v>
      </c>
      <c r="P260" s="17">
        <f t="shared" ca="1" si="47"/>
        <v>20405.580894170969</v>
      </c>
      <c r="Q260" s="16">
        <f t="shared" si="48"/>
        <v>0</v>
      </c>
      <c r="R260" s="17">
        <f t="shared" si="49"/>
        <v>0</v>
      </c>
      <c r="S260" s="19">
        <f t="shared" si="50"/>
        <v>0</v>
      </c>
      <c r="T260" s="20">
        <f ca="1">IF(AND(S260=1,F259&gt;D259),[1]Assumptions!$B$19*(F259-D259),0)</f>
        <v>0</v>
      </c>
      <c r="U260" s="21">
        <f ca="1">OFFSET(Assumptions!$B$6,U$1-1,0)*$E260</f>
        <v>8582537.20311925</v>
      </c>
      <c r="V260" s="21">
        <f ca="1">OFFSET(Assumptions!$B$6,V$1-1,0)*$E260</f>
        <v>10728171.503899062</v>
      </c>
      <c r="W260" s="21">
        <f ca="1">OFFSET(Assumptions!$B$6,W$1-1,0)*$E260</f>
        <v>5364085.751949531</v>
      </c>
      <c r="X260" s="21">
        <f ca="1">OFFSET(Assumptions!$B$6,X$1-1,0)*$E260</f>
        <v>0</v>
      </c>
      <c r="Y260" s="21">
        <f ca="1">OFFSET(Assumptions!$B$6,Y$1-1,0)*$E260</f>
        <v>0</v>
      </c>
      <c r="Z260" s="21">
        <f ca="1">OFFSET(Assumptions!$B$6,Z$1-1,0)*$E260</f>
        <v>21456343.007798124</v>
      </c>
      <c r="AA260" s="21">
        <f ca="1">OFFSET(Assumptions!$B$6,AA$1-1,0)*$E260</f>
        <v>21456343.007798124</v>
      </c>
      <c r="AB260" s="21">
        <f ca="1">OFFSET(Assumptions!$B$6,AB$1-1,0)*$E260</f>
        <v>39694234.564426526</v>
      </c>
      <c r="AC260" s="24">
        <f t="shared" si="53"/>
        <v>0</v>
      </c>
      <c r="AD260" s="24">
        <f t="shared" si="55"/>
        <v>0</v>
      </c>
      <c r="AE260" s="24">
        <f t="shared" si="55"/>
        <v>0</v>
      </c>
      <c r="AF260" s="24">
        <f t="shared" si="55"/>
        <v>0</v>
      </c>
      <c r="AG260" s="24">
        <f t="shared" si="55"/>
        <v>0</v>
      </c>
      <c r="AH260" s="24">
        <f t="shared" si="55"/>
        <v>0</v>
      </c>
      <c r="AI260" s="24">
        <f t="shared" si="55"/>
        <v>0</v>
      </c>
      <c r="AJ260" s="24">
        <f t="shared" si="51"/>
        <v>0</v>
      </c>
      <c r="AK260" s="26">
        <f t="shared" ca="1" si="52"/>
        <v>1.0080246513251012E-3</v>
      </c>
      <c r="AL260" s="34">
        <f t="shared" ca="1" si="54"/>
        <v>7.2613094580961546E-2</v>
      </c>
    </row>
    <row r="261" spans="1:38" x14ac:dyDescent="0.25">
      <c r="A261" s="4">
        <f t="shared" si="56"/>
        <v>3</v>
      </c>
      <c r="B261" s="4">
        <f t="shared" si="57"/>
        <v>2013</v>
      </c>
      <c r="C261" s="9">
        <v>41344</v>
      </c>
      <c r="D261" s="12">
        <f ca="1">(1+Returns!E261)*D260</f>
        <v>108013110.65411937</v>
      </c>
      <c r="E261" s="12">
        <f t="shared" ca="1" si="58"/>
        <v>107441785.8766841</v>
      </c>
      <c r="F261" s="12">
        <f t="shared" ca="1" si="59"/>
        <v>107417975.17485476</v>
      </c>
      <c r="G261" s="14">
        <f ca="1">G260*(1+Returns!G261)+AC261</f>
        <v>8644393.4992087279</v>
      </c>
      <c r="H261" s="14">
        <f ca="1">H260*(1+Returns!H261)+AD261</f>
        <v>10745794.067334753</v>
      </c>
      <c r="I261" s="14">
        <f ca="1">I260*(1+Returns!I261)+AE261</f>
        <v>5373382.5396522693</v>
      </c>
      <c r="J261" s="14">
        <f ca="1">J260*(1+Returns!J261)+AF261</f>
        <v>0</v>
      </c>
      <c r="K261" s="14">
        <f ca="1">K260*(1+Returns!K261)+AG261</f>
        <v>0</v>
      </c>
      <c r="L261" s="14">
        <f ca="1">L260*(1+Returns!L261)+AH261</f>
        <v>21491393.601501133</v>
      </c>
      <c r="M261" s="14">
        <f ca="1">M260*(1+Returns!M261)+AI261</f>
        <v>21492365.665170688</v>
      </c>
      <c r="N261" s="14">
        <f ca="1">N260*(1+Returns!N261)+AJ261-R261-T261</f>
        <v>39694456.50381653</v>
      </c>
      <c r="O261" s="17">
        <f ca="1">(Assumptions!$B$16 / 252)*F260</f>
        <v>3405.1209351776647</v>
      </c>
      <c r="P261" s="17">
        <f t="shared" ref="P261:P324" ca="1" si="60">P260+O261-IF(Q261=1,P260,0)</f>
        <v>23810.701829348633</v>
      </c>
      <c r="Q261" s="16">
        <f t="shared" ref="Q261:Q324" si="61">IF(DAY(C261)&lt;DAY(C260),1,0)</f>
        <v>0</v>
      </c>
      <c r="R261" s="17">
        <f t="shared" ref="R261:R324" si="62">IF(Q261=1,P260,0)</f>
        <v>0</v>
      </c>
      <c r="S261" s="19">
        <f t="shared" ref="S261:S324" si="63">IF(AND(DAY(C261)&lt;DAY(C260),OR(MONTH(C261)=7,MONTH(C261)=1)),1,0)</f>
        <v>0</v>
      </c>
      <c r="T261" s="20">
        <f ca="1">IF(AND(S261=1,F260&gt;D260),[1]Assumptions!$B$19*(F260-D260),0)</f>
        <v>0</v>
      </c>
      <c r="U261" s="21">
        <f ca="1">OFFSET(Assumptions!$B$6,U$1-1,0)*$E261</f>
        <v>8595342.870134728</v>
      </c>
      <c r="V261" s="21">
        <f ca="1">OFFSET(Assumptions!$B$6,V$1-1,0)*$E261</f>
        <v>10744178.587668411</v>
      </c>
      <c r="W261" s="21">
        <f ca="1">OFFSET(Assumptions!$B$6,W$1-1,0)*$E261</f>
        <v>5372089.2938342057</v>
      </c>
      <c r="X261" s="21">
        <f ca="1">OFFSET(Assumptions!$B$6,X$1-1,0)*$E261</f>
        <v>0</v>
      </c>
      <c r="Y261" s="21">
        <f ca="1">OFFSET(Assumptions!$B$6,Y$1-1,0)*$E261</f>
        <v>0</v>
      </c>
      <c r="Z261" s="21">
        <f ca="1">OFFSET(Assumptions!$B$6,Z$1-1,0)*$E261</f>
        <v>21488357.175336823</v>
      </c>
      <c r="AA261" s="21">
        <f ca="1">OFFSET(Assumptions!$B$6,AA$1-1,0)*$E261</f>
        <v>21488357.175336823</v>
      </c>
      <c r="AB261" s="21">
        <f ca="1">OFFSET(Assumptions!$B$6,AB$1-1,0)*$E261</f>
        <v>39753460.774373114</v>
      </c>
      <c r="AC261" s="24">
        <f t="shared" si="53"/>
        <v>0</v>
      </c>
      <c r="AD261" s="24">
        <f t="shared" si="55"/>
        <v>0</v>
      </c>
      <c r="AE261" s="24">
        <f t="shared" si="55"/>
        <v>0</v>
      </c>
      <c r="AF261" s="24">
        <f t="shared" si="55"/>
        <v>0</v>
      </c>
      <c r="AG261" s="24">
        <f t="shared" si="55"/>
        <v>0</v>
      </c>
      <c r="AH261" s="24">
        <f t="shared" si="55"/>
        <v>0</v>
      </c>
      <c r="AI261" s="24">
        <f t="shared" si="55"/>
        <v>0</v>
      </c>
      <c r="AJ261" s="24">
        <f t="shared" ref="AJ261:AJ324" si="64">-SUM(AC261:AI261)</f>
        <v>0</v>
      </c>
      <c r="AK261" s="26">
        <f t="shared" ref="AK261:AK324" ca="1" si="65">F261/F260-1</f>
        <v>1.460598584427375E-3</v>
      </c>
      <c r="AL261" s="34">
        <f t="shared" ca="1" si="54"/>
        <v>7.4179751748544742E-2</v>
      </c>
    </row>
    <row r="262" spans="1:38" x14ac:dyDescent="0.25">
      <c r="A262" s="4">
        <f t="shared" si="56"/>
        <v>3</v>
      </c>
      <c r="B262" s="4">
        <f t="shared" si="57"/>
        <v>2013</v>
      </c>
      <c r="C262" s="9">
        <v>41345</v>
      </c>
      <c r="D262" s="12">
        <f ca="1">(1+Returns!E262)*D261</f>
        <v>108042074.36974126</v>
      </c>
      <c r="E262" s="12">
        <f t="shared" ca="1" si="58"/>
        <v>107334089.49736869</v>
      </c>
      <c r="F262" s="12">
        <f t="shared" ca="1" si="59"/>
        <v>107306868.70108935</v>
      </c>
      <c r="G262" s="14">
        <f ca="1">G261*(1+Returns!G262)+AC262</f>
        <v>8509297.1975454856</v>
      </c>
      <c r="H262" s="14">
        <f ca="1">H261*(1+Returns!H262)+AD262</f>
        <v>10748814.659363488</v>
      </c>
      <c r="I262" s="14">
        <f ca="1">I261*(1+Returns!I262)+AE262</f>
        <v>5374962.3068759823</v>
      </c>
      <c r="J262" s="14">
        <f ca="1">J261*(1+Returns!J262)+AF262</f>
        <v>0</v>
      </c>
      <c r="K262" s="14">
        <f ca="1">K261*(1+Returns!K262)+AG262</f>
        <v>0</v>
      </c>
      <c r="L262" s="14">
        <f ca="1">L261*(1+Returns!L262)+AH262</f>
        <v>21497406.950291052</v>
      </c>
      <c r="M262" s="14">
        <f ca="1">M261*(1+Returns!M262)+AI262</f>
        <v>21498518.105129477</v>
      </c>
      <c r="N262" s="14">
        <f ca="1">N261*(1+Returns!N262)+AJ262-R262-T262</f>
        <v>39705090.278163217</v>
      </c>
      <c r="O262" s="17">
        <f ca="1">(Assumptions!$B$16 / 252)*F261</f>
        <v>3410.0944499953889</v>
      </c>
      <c r="P262" s="17">
        <f t="shared" ca="1" si="60"/>
        <v>27220.79627934402</v>
      </c>
      <c r="Q262" s="16">
        <f t="shared" si="61"/>
        <v>0</v>
      </c>
      <c r="R262" s="17">
        <f t="shared" si="62"/>
        <v>0</v>
      </c>
      <c r="S262" s="19">
        <f t="shared" si="63"/>
        <v>0</v>
      </c>
      <c r="T262" s="20">
        <f ca="1">IF(AND(S262=1,F261&gt;D261),[1]Assumptions!$B$19*(F261-D261),0)</f>
        <v>0</v>
      </c>
      <c r="U262" s="21">
        <f ca="1">OFFSET(Assumptions!$B$6,U$1-1,0)*$E262</f>
        <v>8586727.1597894952</v>
      </c>
      <c r="V262" s="21">
        <f ca="1">OFFSET(Assumptions!$B$6,V$1-1,0)*$E262</f>
        <v>10733408.949736871</v>
      </c>
      <c r="W262" s="21">
        <f ca="1">OFFSET(Assumptions!$B$6,W$1-1,0)*$E262</f>
        <v>5366704.4748684354</v>
      </c>
      <c r="X262" s="21">
        <f ca="1">OFFSET(Assumptions!$B$6,X$1-1,0)*$E262</f>
        <v>0</v>
      </c>
      <c r="Y262" s="21">
        <f ca="1">OFFSET(Assumptions!$B$6,Y$1-1,0)*$E262</f>
        <v>0</v>
      </c>
      <c r="Z262" s="21">
        <f ca="1">OFFSET(Assumptions!$B$6,Z$1-1,0)*$E262</f>
        <v>21466817.899473742</v>
      </c>
      <c r="AA262" s="21">
        <f ca="1">OFFSET(Assumptions!$B$6,AA$1-1,0)*$E262</f>
        <v>21466817.899473742</v>
      </c>
      <c r="AB262" s="21">
        <f ca="1">OFFSET(Assumptions!$B$6,AB$1-1,0)*$E262</f>
        <v>39713613.114026412</v>
      </c>
      <c r="AC262" s="24">
        <f t="shared" ref="AC262:AC325" si="66">IF(Q262=1,U261-G261,0)</f>
        <v>0</v>
      </c>
      <c r="AD262" s="24">
        <f t="shared" si="55"/>
        <v>0</v>
      </c>
      <c r="AE262" s="24">
        <f t="shared" si="55"/>
        <v>0</v>
      </c>
      <c r="AF262" s="24">
        <f t="shared" si="55"/>
        <v>0</v>
      </c>
      <c r="AG262" s="24">
        <f t="shared" si="55"/>
        <v>0</v>
      </c>
      <c r="AH262" s="24">
        <f t="shared" si="55"/>
        <v>0</v>
      </c>
      <c r="AI262" s="24">
        <f t="shared" si="55"/>
        <v>0</v>
      </c>
      <c r="AJ262" s="24">
        <f t="shared" si="64"/>
        <v>0</v>
      </c>
      <c r="AK262" s="26">
        <f t="shared" ca="1" si="65"/>
        <v>-1.0343378152916083E-3</v>
      </c>
      <c r="AL262" s="34">
        <f t="shared" ref="AL262:AL325" ca="1" si="67">(1+AK262)*(1+AL261)-1</f>
        <v>7.3068687010890754E-2</v>
      </c>
    </row>
    <row r="263" spans="1:38" x14ac:dyDescent="0.25">
      <c r="A263" s="4">
        <f t="shared" si="56"/>
        <v>3</v>
      </c>
      <c r="B263" s="4">
        <f t="shared" si="57"/>
        <v>2013</v>
      </c>
      <c r="C263" s="9">
        <v>41346</v>
      </c>
      <c r="D263" s="12">
        <f ca="1">(1+Returns!E263)*D262</f>
        <v>108071045.8519835</v>
      </c>
      <c r="E263" s="12">
        <f t="shared" ca="1" si="58"/>
        <v>107454413.48620412</v>
      </c>
      <c r="F263" s="12">
        <f t="shared" ca="1" si="59"/>
        <v>107423786.12266442</v>
      </c>
      <c r="G263" s="14">
        <f ca="1">G262*(1+Returns!G263)+AC263</f>
        <v>8602213.6580621004</v>
      </c>
      <c r="H263" s="14">
        <f ca="1">H262*(1+Returns!H263)+AD263</f>
        <v>10751836.100466395</v>
      </c>
      <c r="I263" s="14">
        <f ca="1">I262*(1+Returns!I263)+AE263</f>
        <v>5376542.5385491299</v>
      </c>
      <c r="J263" s="14">
        <f ca="1">J262*(1+Returns!J263)+AF263</f>
        <v>0</v>
      </c>
      <c r="K263" s="14">
        <f ca="1">K262*(1+Returns!K263)+AG263</f>
        <v>0</v>
      </c>
      <c r="L263" s="14">
        <f ca="1">L262*(1+Returns!L263)+AH263</f>
        <v>21503421.981631875</v>
      </c>
      <c r="M263" s="14">
        <f ca="1">M262*(1+Returns!M263)+AI263</f>
        <v>21504672.306295849</v>
      </c>
      <c r="N263" s="14">
        <f ca="1">N262*(1+Returns!N263)+AJ263-R263-T263</f>
        <v>39715726.901198782</v>
      </c>
      <c r="O263" s="17">
        <f ca="1">(Assumptions!$B$16 / 252)*F262</f>
        <v>3406.5672603520429</v>
      </c>
      <c r="P263" s="17">
        <f t="shared" ca="1" si="60"/>
        <v>30627.363539696064</v>
      </c>
      <c r="Q263" s="16">
        <f t="shared" si="61"/>
        <v>0</v>
      </c>
      <c r="R263" s="17">
        <f t="shared" si="62"/>
        <v>0</v>
      </c>
      <c r="S263" s="19">
        <f t="shared" si="63"/>
        <v>0</v>
      </c>
      <c r="T263" s="20">
        <f ca="1">IF(AND(S263=1,F262&gt;D262),[1]Assumptions!$B$19*(F262-D262),0)</f>
        <v>0</v>
      </c>
      <c r="U263" s="21">
        <f ca="1">OFFSET(Assumptions!$B$6,U$1-1,0)*$E263</f>
        <v>8596353.0788963288</v>
      </c>
      <c r="V263" s="21">
        <f ca="1">OFFSET(Assumptions!$B$6,V$1-1,0)*$E263</f>
        <v>10745441.348620413</v>
      </c>
      <c r="W263" s="21">
        <f ca="1">OFFSET(Assumptions!$B$6,W$1-1,0)*$E263</f>
        <v>5372720.6743102064</v>
      </c>
      <c r="X263" s="21">
        <f ca="1">OFFSET(Assumptions!$B$6,X$1-1,0)*$E263</f>
        <v>0</v>
      </c>
      <c r="Y263" s="21">
        <f ca="1">OFFSET(Assumptions!$B$6,Y$1-1,0)*$E263</f>
        <v>0</v>
      </c>
      <c r="Z263" s="21">
        <f ca="1">OFFSET(Assumptions!$B$6,Z$1-1,0)*$E263</f>
        <v>21490882.697240826</v>
      </c>
      <c r="AA263" s="21">
        <f ca="1">OFFSET(Assumptions!$B$6,AA$1-1,0)*$E263</f>
        <v>21490882.697240826</v>
      </c>
      <c r="AB263" s="21">
        <f ca="1">OFFSET(Assumptions!$B$6,AB$1-1,0)*$E263</f>
        <v>39758132.989895523</v>
      </c>
      <c r="AC263" s="24">
        <f t="shared" si="66"/>
        <v>0</v>
      </c>
      <c r="AD263" s="24">
        <f t="shared" si="55"/>
        <v>0</v>
      </c>
      <c r="AE263" s="24">
        <f t="shared" si="55"/>
        <v>0</v>
      </c>
      <c r="AF263" s="24">
        <f t="shared" si="55"/>
        <v>0</v>
      </c>
      <c r="AG263" s="24">
        <f t="shared" si="55"/>
        <v>0</v>
      </c>
      <c r="AH263" s="24">
        <f t="shared" si="55"/>
        <v>0</v>
      </c>
      <c r="AI263" s="24">
        <f t="shared" si="55"/>
        <v>0</v>
      </c>
      <c r="AJ263" s="24">
        <f t="shared" si="64"/>
        <v>0</v>
      </c>
      <c r="AK263" s="26">
        <f t="shared" ca="1" si="65"/>
        <v>1.0895613951866778E-3</v>
      </c>
      <c r="AL263" s="34">
        <f t="shared" ca="1" si="67"/>
        <v>7.4237861226641444E-2</v>
      </c>
    </row>
    <row r="264" spans="1:38" x14ac:dyDescent="0.25">
      <c r="A264" s="4">
        <f t="shared" si="56"/>
        <v>3</v>
      </c>
      <c r="B264" s="4">
        <f t="shared" si="57"/>
        <v>2013</v>
      </c>
      <c r="C264" s="9">
        <v>41347</v>
      </c>
      <c r="D264" s="12">
        <f ca="1">(1+Returns!E264)*D263</f>
        <v>108100025.1029287</v>
      </c>
      <c r="E264" s="12">
        <f t="shared" ca="1" si="58"/>
        <v>107473103.1414068</v>
      </c>
      <c r="F264" s="12">
        <f t="shared" ca="1" si="59"/>
        <v>107439065.49894258</v>
      </c>
      <c r="G264" s="14">
        <f ca="1">G263*(1+Returns!G264)+AC264</f>
        <v>8593488.1768616606</v>
      </c>
      <c r="H264" s="14">
        <f ca="1">H263*(1+Returns!H264)+AD264</f>
        <v>10754858.390882146</v>
      </c>
      <c r="I264" s="14">
        <f ca="1">I263*(1+Returns!I264)+AE264</f>
        <v>5378123.2348082596</v>
      </c>
      <c r="J264" s="14">
        <f ca="1">J263*(1+Returns!J264)+AF264</f>
        <v>0</v>
      </c>
      <c r="K264" s="14">
        <f ca="1">K263*(1+Returns!K264)+AG264</f>
        <v>0</v>
      </c>
      <c r="L264" s="14">
        <f ca="1">L263*(1+Returns!L264)+AH264</f>
        <v>21509438.695994381</v>
      </c>
      <c r="M264" s="14">
        <f ca="1">M263*(1+Returns!M264)+AI264</f>
        <v>21510828.269173976</v>
      </c>
      <c r="N264" s="14">
        <f ca="1">N263*(1+Returns!N264)+AJ264-R264-T264</f>
        <v>39726366.373686366</v>
      </c>
      <c r="O264" s="17">
        <f ca="1">(Assumptions!$B$16 / 252)*F263</f>
        <v>3410.2789245290292</v>
      </c>
      <c r="P264" s="17">
        <f t="shared" ca="1" si="60"/>
        <v>34037.642464225093</v>
      </c>
      <c r="Q264" s="16">
        <f t="shared" si="61"/>
        <v>0</v>
      </c>
      <c r="R264" s="17">
        <f t="shared" si="62"/>
        <v>0</v>
      </c>
      <c r="S264" s="19">
        <f t="shared" si="63"/>
        <v>0</v>
      </c>
      <c r="T264" s="20">
        <f ca="1">IF(AND(S264=1,F263&gt;D263),[1]Assumptions!$B$19*(F263-D263),0)</f>
        <v>0</v>
      </c>
      <c r="U264" s="21">
        <f ca="1">OFFSET(Assumptions!$B$6,U$1-1,0)*$E264</f>
        <v>8597848.2513125446</v>
      </c>
      <c r="V264" s="21">
        <f ca="1">OFFSET(Assumptions!$B$6,V$1-1,0)*$E264</f>
        <v>10747310.314140681</v>
      </c>
      <c r="W264" s="21">
        <f ca="1">OFFSET(Assumptions!$B$6,W$1-1,0)*$E264</f>
        <v>5373655.1570703406</v>
      </c>
      <c r="X264" s="21">
        <f ca="1">OFFSET(Assumptions!$B$6,X$1-1,0)*$E264</f>
        <v>0</v>
      </c>
      <c r="Y264" s="21">
        <f ca="1">OFFSET(Assumptions!$B$6,Y$1-1,0)*$E264</f>
        <v>0</v>
      </c>
      <c r="Z264" s="21">
        <f ca="1">OFFSET(Assumptions!$B$6,Z$1-1,0)*$E264</f>
        <v>21494620.628281362</v>
      </c>
      <c r="AA264" s="21">
        <f ca="1">OFFSET(Assumptions!$B$6,AA$1-1,0)*$E264</f>
        <v>21494620.628281362</v>
      </c>
      <c r="AB264" s="21">
        <f ca="1">OFFSET(Assumptions!$B$6,AB$1-1,0)*$E264</f>
        <v>39765048.162320517</v>
      </c>
      <c r="AC264" s="24">
        <f t="shared" si="66"/>
        <v>0</v>
      </c>
      <c r="AD264" s="24">
        <f t="shared" si="55"/>
        <v>0</v>
      </c>
      <c r="AE264" s="24">
        <f t="shared" si="55"/>
        <v>0</v>
      </c>
      <c r="AF264" s="24">
        <f t="shared" si="55"/>
        <v>0</v>
      </c>
      <c r="AG264" s="24">
        <f t="shared" si="55"/>
        <v>0</v>
      </c>
      <c r="AH264" s="24">
        <f t="shared" si="55"/>
        <v>0</v>
      </c>
      <c r="AI264" s="24">
        <f t="shared" si="55"/>
        <v>0</v>
      </c>
      <c r="AJ264" s="24">
        <f t="shared" si="64"/>
        <v>0</v>
      </c>
      <c r="AK264" s="26">
        <f t="shared" ca="1" si="65"/>
        <v>1.4223457233875081E-4</v>
      </c>
      <c r="AL264" s="34">
        <f t="shared" ca="1" si="67"/>
        <v>7.43906549894231E-2</v>
      </c>
    </row>
    <row r="265" spans="1:38" x14ac:dyDescent="0.25">
      <c r="A265" s="4">
        <f t="shared" si="56"/>
        <v>3</v>
      </c>
      <c r="B265" s="4">
        <f t="shared" si="57"/>
        <v>2013</v>
      </c>
      <c r="C265" s="9">
        <v>41348</v>
      </c>
      <c r="D265" s="12">
        <f ca="1">(1+Returns!E265)*D264</f>
        <v>108129012.12466004</v>
      </c>
      <c r="E265" s="12">
        <f t="shared" ca="1" si="58"/>
        <v>107391668.90904549</v>
      </c>
      <c r="F265" s="12">
        <f t="shared" ca="1" si="59"/>
        <v>107354220.50259717</v>
      </c>
      <c r="G265" s="14">
        <f ca="1">G264*(1+Returns!G265)+AC265</f>
        <v>8484631.1978991069</v>
      </c>
      <c r="H265" s="14">
        <f ca="1">H264*(1+Returns!H265)+AD265</f>
        <v>10757881.530849477</v>
      </c>
      <c r="I265" s="14">
        <f ca="1">I264*(1+Returns!I265)+AE265</f>
        <v>5379704.3957899585</v>
      </c>
      <c r="J265" s="14">
        <f ca="1">J264*(1+Returns!J265)+AF265</f>
        <v>0</v>
      </c>
      <c r="K265" s="14">
        <f ca="1">K264*(1+Returns!K265)+AG265</f>
        <v>0</v>
      </c>
      <c r="L265" s="14">
        <f ca="1">L264*(1+Returns!L265)+AH265</f>
        <v>21515457.093849484</v>
      </c>
      <c r="M265" s="14">
        <f ca="1">M264*(1+Returns!M265)+AI265</f>
        <v>21516985.994268164</v>
      </c>
      <c r="N265" s="14">
        <f ca="1">N264*(1+Returns!N265)+AJ265-R265-T265</f>
        <v>39737008.69638931</v>
      </c>
      <c r="O265" s="17">
        <f ca="1">(Assumptions!$B$16 / 252)*F264</f>
        <v>3410.7639840934153</v>
      </c>
      <c r="P265" s="17">
        <f t="shared" ca="1" si="60"/>
        <v>37448.406448318507</v>
      </c>
      <c r="Q265" s="16">
        <f t="shared" si="61"/>
        <v>0</v>
      </c>
      <c r="R265" s="17">
        <f t="shared" si="62"/>
        <v>0</v>
      </c>
      <c r="S265" s="19">
        <f t="shared" si="63"/>
        <v>0</v>
      </c>
      <c r="T265" s="20">
        <f ca="1">IF(AND(S265=1,F264&gt;D264),[1]Assumptions!$B$19*(F264-D264),0)</f>
        <v>0</v>
      </c>
      <c r="U265" s="21">
        <f ca="1">OFFSET(Assumptions!$B$6,U$1-1,0)*$E265</f>
        <v>8591333.5127236396</v>
      </c>
      <c r="V265" s="21">
        <f ca="1">OFFSET(Assumptions!$B$6,V$1-1,0)*$E265</f>
        <v>10739166.89090455</v>
      </c>
      <c r="W265" s="21">
        <f ca="1">OFFSET(Assumptions!$B$6,W$1-1,0)*$E265</f>
        <v>5369583.4454522748</v>
      </c>
      <c r="X265" s="21">
        <f ca="1">OFFSET(Assumptions!$B$6,X$1-1,0)*$E265</f>
        <v>0</v>
      </c>
      <c r="Y265" s="21">
        <f ca="1">OFFSET(Assumptions!$B$6,Y$1-1,0)*$E265</f>
        <v>0</v>
      </c>
      <c r="Z265" s="21">
        <f ca="1">OFFSET(Assumptions!$B$6,Z$1-1,0)*$E265</f>
        <v>21478333.781809099</v>
      </c>
      <c r="AA265" s="21">
        <f ca="1">OFFSET(Assumptions!$B$6,AA$1-1,0)*$E265</f>
        <v>21478333.781809099</v>
      </c>
      <c r="AB265" s="21">
        <f ca="1">OFFSET(Assumptions!$B$6,AB$1-1,0)*$E265</f>
        <v>39734917.496346831</v>
      </c>
      <c r="AC265" s="24">
        <f t="shared" si="66"/>
        <v>0</v>
      </c>
      <c r="AD265" s="24">
        <f t="shared" si="55"/>
        <v>0</v>
      </c>
      <c r="AE265" s="24">
        <f t="shared" si="55"/>
        <v>0</v>
      </c>
      <c r="AF265" s="24">
        <f t="shared" si="55"/>
        <v>0</v>
      </c>
      <c r="AG265" s="24">
        <f t="shared" si="55"/>
        <v>0</v>
      </c>
      <c r="AH265" s="24">
        <f t="shared" si="55"/>
        <v>0</v>
      </c>
      <c r="AI265" s="24">
        <f t="shared" si="55"/>
        <v>0</v>
      </c>
      <c r="AJ265" s="24">
        <f t="shared" si="64"/>
        <v>0</v>
      </c>
      <c r="AK265" s="26">
        <f t="shared" ca="1" si="65"/>
        <v>-7.8970340956896479E-4</v>
      </c>
      <c r="AL265" s="34">
        <f t="shared" ca="1" si="67"/>
        <v>7.3542205025968865E-2</v>
      </c>
    </row>
    <row r="266" spans="1:38" x14ac:dyDescent="0.25">
      <c r="A266" s="4">
        <f t="shared" si="56"/>
        <v>3</v>
      </c>
      <c r="B266" s="4">
        <f t="shared" si="57"/>
        <v>2013</v>
      </c>
      <c r="C266" s="9">
        <v>41351</v>
      </c>
      <c r="D266" s="12">
        <f ca="1">(1+Returns!E266)*D265</f>
        <v>108158006.91926126</v>
      </c>
      <c r="E266" s="12">
        <f t="shared" ca="1" si="58"/>
        <v>107384585.96208218</v>
      </c>
      <c r="F266" s="12">
        <f t="shared" ca="1" si="59"/>
        <v>107343729.48514171</v>
      </c>
      <c r="G266" s="14">
        <f ca="1">G265*(1+Returns!G266)+AC266</f>
        <v>8450117.8920218702</v>
      </c>
      <c r="H266" s="14">
        <f ca="1">H265*(1+Returns!H266)+AD266</f>
        <v>10760905.520607194</v>
      </c>
      <c r="I266" s="14">
        <f ca="1">I265*(1+Returns!I266)+AE266</f>
        <v>5381286.0216308543</v>
      </c>
      <c r="J266" s="14">
        <f ca="1">J265*(1+Returns!J266)+AF266</f>
        <v>0</v>
      </c>
      <c r="K266" s="14">
        <f ca="1">K265*(1+Returns!K266)+AG266</f>
        <v>0</v>
      </c>
      <c r="L266" s="14">
        <f ca="1">L265*(1+Returns!L266)+AH266</f>
        <v>21521477.175668228</v>
      </c>
      <c r="M266" s="14">
        <f ca="1">M265*(1+Returns!M266)+AI266</f>
        <v>21523145.48208287</v>
      </c>
      <c r="N266" s="14">
        <f ca="1">N265*(1+Returns!N266)+AJ266-R266-T266</f>
        <v>39747653.870071158</v>
      </c>
      <c r="O266" s="17">
        <f ca="1">(Assumptions!$B$16 / 252)*F265</f>
        <v>3408.0704921459419</v>
      </c>
      <c r="P266" s="17">
        <f t="shared" ca="1" si="60"/>
        <v>40856.476940464447</v>
      </c>
      <c r="Q266" s="16">
        <f t="shared" si="61"/>
        <v>0</v>
      </c>
      <c r="R266" s="17">
        <f t="shared" si="62"/>
        <v>0</v>
      </c>
      <c r="S266" s="19">
        <f t="shared" si="63"/>
        <v>0</v>
      </c>
      <c r="T266" s="20">
        <f ca="1">IF(AND(S266=1,F265&gt;D265),[1]Assumptions!$B$19*(F265-D265),0)</f>
        <v>0</v>
      </c>
      <c r="U266" s="21">
        <f ca="1">OFFSET(Assumptions!$B$6,U$1-1,0)*$E266</f>
        <v>8590766.8769665752</v>
      </c>
      <c r="V266" s="21">
        <f ca="1">OFFSET(Assumptions!$B$6,V$1-1,0)*$E266</f>
        <v>10738458.596208218</v>
      </c>
      <c r="W266" s="21">
        <f ca="1">OFFSET(Assumptions!$B$6,W$1-1,0)*$E266</f>
        <v>5369229.2981041092</v>
      </c>
      <c r="X266" s="21">
        <f ca="1">OFFSET(Assumptions!$B$6,X$1-1,0)*$E266</f>
        <v>0</v>
      </c>
      <c r="Y266" s="21">
        <f ca="1">OFFSET(Assumptions!$B$6,Y$1-1,0)*$E266</f>
        <v>0</v>
      </c>
      <c r="Z266" s="21">
        <f ca="1">OFFSET(Assumptions!$B$6,Z$1-1,0)*$E266</f>
        <v>21476917.192416437</v>
      </c>
      <c r="AA266" s="21">
        <f ca="1">OFFSET(Assumptions!$B$6,AA$1-1,0)*$E266</f>
        <v>21476917.192416437</v>
      </c>
      <c r="AB266" s="21">
        <f ca="1">OFFSET(Assumptions!$B$6,AB$1-1,0)*$E266</f>
        <v>39732296.805970408</v>
      </c>
      <c r="AC266" s="24">
        <f t="shared" si="66"/>
        <v>0</v>
      </c>
      <c r="AD266" s="24">
        <f t="shared" si="55"/>
        <v>0</v>
      </c>
      <c r="AE266" s="24">
        <f t="shared" si="55"/>
        <v>0</v>
      </c>
      <c r="AF266" s="24">
        <f t="shared" si="55"/>
        <v>0</v>
      </c>
      <c r="AG266" s="24">
        <f t="shared" si="55"/>
        <v>0</v>
      </c>
      <c r="AH266" s="24">
        <f t="shared" si="55"/>
        <v>0</v>
      </c>
      <c r="AI266" s="24">
        <f t="shared" si="55"/>
        <v>0</v>
      </c>
      <c r="AJ266" s="24">
        <f t="shared" si="64"/>
        <v>0</v>
      </c>
      <c r="AK266" s="26">
        <f t="shared" ca="1" si="65"/>
        <v>-9.7723381589864822E-5</v>
      </c>
      <c r="AL266" s="34">
        <f t="shared" ca="1" si="67"/>
        <v>7.343729485141437E-2</v>
      </c>
    </row>
    <row r="267" spans="1:38" x14ac:dyDescent="0.25">
      <c r="A267" s="4">
        <f t="shared" si="56"/>
        <v>3</v>
      </c>
      <c r="B267" s="4">
        <f t="shared" si="57"/>
        <v>2013</v>
      </c>
      <c r="C267" s="9">
        <v>41352</v>
      </c>
      <c r="D267" s="12">
        <f ca="1">(1+Returns!E267)*D266</f>
        <v>108187009.48881665</v>
      </c>
      <c r="E267" s="12">
        <f t="shared" ca="1" si="58"/>
        <v>107413756.78955129</v>
      </c>
      <c r="F267" s="12">
        <f t="shared" ca="1" si="59"/>
        <v>107369492.57516685</v>
      </c>
      <c r="G267" s="14">
        <f ca="1">G266*(1+Returns!G267)+AC267</f>
        <v>8451850.7461493723</v>
      </c>
      <c r="H267" s="14">
        <f ca="1">H266*(1+Returns!H267)+AD267</f>
        <v>10763930.360394169</v>
      </c>
      <c r="I267" s="14">
        <f ca="1">I266*(1+Returns!I267)+AE267</f>
        <v>5382868.1124676159</v>
      </c>
      <c r="J267" s="14">
        <f ca="1">J266*(1+Returns!J267)+AF267</f>
        <v>0</v>
      </c>
      <c r="K267" s="14">
        <f ca="1">K266*(1+Returns!K267)+AG267</f>
        <v>0</v>
      </c>
      <c r="L267" s="14">
        <f ca="1">L266*(1+Returns!L267)+AH267</f>
        <v>21527498.941921793</v>
      </c>
      <c r="M267" s="14">
        <f ca="1">M266*(1+Returns!M267)+AI267</f>
        <v>21529306.733122692</v>
      </c>
      <c r="N267" s="14">
        <f ca="1">N266*(1+Returns!N267)+AJ267-R267-T267</f>
        <v>39758301.895495661</v>
      </c>
      <c r="O267" s="17">
        <f ca="1">(Assumptions!$B$16 / 252)*F266</f>
        <v>3407.7374439727523</v>
      </c>
      <c r="P267" s="17">
        <f t="shared" ca="1" si="60"/>
        <v>44264.214384437197</v>
      </c>
      <c r="Q267" s="16">
        <f t="shared" si="61"/>
        <v>0</v>
      </c>
      <c r="R267" s="17">
        <f t="shared" si="62"/>
        <v>0</v>
      </c>
      <c r="S267" s="19">
        <f t="shared" si="63"/>
        <v>0</v>
      </c>
      <c r="T267" s="20">
        <f ca="1">IF(AND(S267=1,F266&gt;D266),[1]Assumptions!$B$19*(F266-D266),0)</f>
        <v>0</v>
      </c>
      <c r="U267" s="21">
        <f ca="1">OFFSET(Assumptions!$B$6,U$1-1,0)*$E267</f>
        <v>8593100.5431641024</v>
      </c>
      <c r="V267" s="21">
        <f ca="1">OFFSET(Assumptions!$B$6,V$1-1,0)*$E267</f>
        <v>10741375.67895513</v>
      </c>
      <c r="W267" s="21">
        <f ca="1">OFFSET(Assumptions!$B$6,W$1-1,0)*$E267</f>
        <v>5370687.8394775651</v>
      </c>
      <c r="X267" s="21">
        <f ca="1">OFFSET(Assumptions!$B$6,X$1-1,0)*$E267</f>
        <v>0</v>
      </c>
      <c r="Y267" s="21">
        <f ca="1">OFFSET(Assumptions!$B$6,Y$1-1,0)*$E267</f>
        <v>0</v>
      </c>
      <c r="Z267" s="21">
        <f ca="1">OFFSET(Assumptions!$B$6,Z$1-1,0)*$E267</f>
        <v>21482751.357910261</v>
      </c>
      <c r="AA267" s="21">
        <f ca="1">OFFSET(Assumptions!$B$6,AA$1-1,0)*$E267</f>
        <v>21482751.357910261</v>
      </c>
      <c r="AB267" s="21">
        <f ca="1">OFFSET(Assumptions!$B$6,AB$1-1,0)*$E267</f>
        <v>39743090.012133978</v>
      </c>
      <c r="AC267" s="24">
        <f t="shared" si="66"/>
        <v>0</v>
      </c>
      <c r="AD267" s="24">
        <f t="shared" si="55"/>
        <v>0</v>
      </c>
      <c r="AE267" s="24">
        <f t="shared" si="55"/>
        <v>0</v>
      </c>
      <c r="AF267" s="24">
        <f t="shared" si="55"/>
        <v>0</v>
      </c>
      <c r="AG267" s="24">
        <f t="shared" si="55"/>
        <v>0</v>
      </c>
      <c r="AH267" s="24">
        <f t="shared" si="55"/>
        <v>0</v>
      </c>
      <c r="AI267" s="24">
        <f t="shared" si="55"/>
        <v>0</v>
      </c>
      <c r="AJ267" s="24">
        <f t="shared" si="64"/>
        <v>0</v>
      </c>
      <c r="AK267" s="26">
        <f t="shared" ca="1" si="65"/>
        <v>2.4000554246361716E-4</v>
      </c>
      <c r="AL267" s="34">
        <f t="shared" ca="1" si="67"/>
        <v>7.3694925751665918E-2</v>
      </c>
    </row>
    <row r="268" spans="1:38" x14ac:dyDescent="0.25">
      <c r="A268" s="4">
        <f t="shared" si="56"/>
        <v>3</v>
      </c>
      <c r="B268" s="4">
        <f t="shared" si="57"/>
        <v>2013</v>
      </c>
      <c r="C268" s="9">
        <v>41353</v>
      </c>
      <c r="D268" s="12">
        <f ca="1">(1+Returns!E268)*D267</f>
        <v>108216019.83541107</v>
      </c>
      <c r="E268" s="12">
        <f t="shared" ca="1" si="58"/>
        <v>107388584.14538983</v>
      </c>
      <c r="F268" s="12">
        <f t="shared" ca="1" si="59"/>
        <v>107340911.37568554</v>
      </c>
      <c r="G268" s="14">
        <f ca="1">G267*(1+Returns!G268)+AC268</f>
        <v>8399232.5121028852</v>
      </c>
      <c r="H268" s="14">
        <f ca="1">H267*(1+Returns!H268)+AD268</f>
        <v>10766956.050449342</v>
      </c>
      <c r="I268" s="14">
        <f ca="1">I267*(1+Returns!I268)+AE268</f>
        <v>5384450.668436951</v>
      </c>
      <c r="J268" s="14">
        <f ca="1">J267*(1+Returns!J268)+AF268</f>
        <v>0</v>
      </c>
      <c r="K268" s="14">
        <f ca="1">K267*(1+Returns!K268)+AG268</f>
        <v>0</v>
      </c>
      <c r="L268" s="14">
        <f ca="1">L267*(1+Returns!L268)+AH268</f>
        <v>21533522.393081486</v>
      </c>
      <c r="M268" s="14">
        <f ca="1">M267*(1+Returns!M268)+AI268</f>
        <v>21535469.747892376</v>
      </c>
      <c r="N268" s="14">
        <f ca="1">N267*(1+Returns!N268)+AJ268-R268-T268</f>
        <v>39768952.773426779</v>
      </c>
      <c r="O268" s="17">
        <f ca="1">(Assumptions!$B$16 / 252)*F267</f>
        <v>3408.5553198465664</v>
      </c>
      <c r="P268" s="17">
        <f t="shared" ca="1" si="60"/>
        <v>47672.769704283761</v>
      </c>
      <c r="Q268" s="16">
        <f t="shared" si="61"/>
        <v>0</v>
      </c>
      <c r="R268" s="17">
        <f t="shared" si="62"/>
        <v>0</v>
      </c>
      <c r="S268" s="19">
        <f t="shared" si="63"/>
        <v>0</v>
      </c>
      <c r="T268" s="20">
        <f ca="1">IF(AND(S268=1,F267&gt;D267),[1]Assumptions!$B$19*(F267-D267),0)</f>
        <v>0</v>
      </c>
      <c r="U268" s="21">
        <f ca="1">OFFSET(Assumptions!$B$6,U$1-1,0)*$E268</f>
        <v>8591086.7316311859</v>
      </c>
      <c r="V268" s="21">
        <f ca="1">OFFSET(Assumptions!$B$6,V$1-1,0)*$E268</f>
        <v>10738858.414538983</v>
      </c>
      <c r="W268" s="21">
        <f ca="1">OFFSET(Assumptions!$B$6,W$1-1,0)*$E268</f>
        <v>5369429.2072694916</v>
      </c>
      <c r="X268" s="21">
        <f ca="1">OFFSET(Assumptions!$B$6,X$1-1,0)*$E268</f>
        <v>0</v>
      </c>
      <c r="Y268" s="21">
        <f ca="1">OFFSET(Assumptions!$B$6,Y$1-1,0)*$E268</f>
        <v>0</v>
      </c>
      <c r="Z268" s="21">
        <f ca="1">OFFSET(Assumptions!$B$6,Z$1-1,0)*$E268</f>
        <v>21477716.829077967</v>
      </c>
      <c r="AA268" s="21">
        <f ca="1">OFFSET(Assumptions!$B$6,AA$1-1,0)*$E268</f>
        <v>21477716.829077967</v>
      </c>
      <c r="AB268" s="21">
        <f ca="1">OFFSET(Assumptions!$B$6,AB$1-1,0)*$E268</f>
        <v>39733776.133794233</v>
      </c>
      <c r="AC268" s="24">
        <f t="shared" si="66"/>
        <v>0</v>
      </c>
      <c r="AD268" s="24">
        <f t="shared" si="55"/>
        <v>0</v>
      </c>
      <c r="AE268" s="24">
        <f t="shared" si="55"/>
        <v>0</v>
      </c>
      <c r="AF268" s="24">
        <f t="shared" si="55"/>
        <v>0</v>
      </c>
      <c r="AG268" s="24">
        <f t="shared" si="55"/>
        <v>0</v>
      </c>
      <c r="AH268" s="24">
        <f t="shared" si="55"/>
        <v>0</v>
      </c>
      <c r="AI268" s="24">
        <f t="shared" si="55"/>
        <v>0</v>
      </c>
      <c r="AJ268" s="24">
        <f t="shared" si="64"/>
        <v>0</v>
      </c>
      <c r="AK268" s="26">
        <f t="shared" ca="1" si="65"/>
        <v>-2.6619478956091402E-4</v>
      </c>
      <c r="AL268" s="34">
        <f t="shared" ca="1" si="67"/>
        <v>7.3409113756852884E-2</v>
      </c>
    </row>
    <row r="269" spans="1:38" x14ac:dyDescent="0.25">
      <c r="A269" s="4">
        <f t="shared" si="56"/>
        <v>3</v>
      </c>
      <c r="B269" s="4">
        <f t="shared" si="57"/>
        <v>2013</v>
      </c>
      <c r="C269" s="9">
        <v>41354</v>
      </c>
      <c r="D269" s="12">
        <f ca="1">(1+Returns!E269)*D268</f>
        <v>108245037.96112993</v>
      </c>
      <c r="E269" s="12">
        <f t="shared" ca="1" si="58"/>
        <v>107470724.68494809</v>
      </c>
      <c r="F269" s="12">
        <f t="shared" ca="1" si="59"/>
        <v>107419644.26726362</v>
      </c>
      <c r="G269" s="14">
        <f ca="1">G268*(1+Returns!G269)+AC269</f>
        <v>8453919.8431165442</v>
      </c>
      <c r="H269" s="14">
        <f ca="1">H268*(1+Returns!H269)+AD269</f>
        <v>10769982.591011718</v>
      </c>
      <c r="I269" s="14">
        <f ca="1">I268*(1+Returns!I269)+AE269</f>
        <v>5386033.6896756077</v>
      </c>
      <c r="J269" s="14">
        <f ca="1">J268*(1+Returns!J269)+AF269</f>
        <v>0</v>
      </c>
      <c r="K269" s="14">
        <f ca="1">K268*(1+Returns!K269)+AG269</f>
        <v>0</v>
      </c>
      <c r="L269" s="14">
        <f ca="1">L268*(1+Returns!L269)+AH269</f>
        <v>21539547.529618751</v>
      </c>
      <c r="M269" s="14">
        <f ca="1">M268*(1+Returns!M269)+AI269</f>
        <v>21541634.526896808</v>
      </c>
      <c r="N269" s="14">
        <f ca="1">N268*(1+Returns!N269)+AJ269-R269-T269</f>
        <v>39779606.504628666</v>
      </c>
      <c r="O269" s="17">
        <f ca="1">(Assumptions!$B$16 / 252)*F268</f>
        <v>3407.6479801804931</v>
      </c>
      <c r="P269" s="17">
        <f t="shared" ca="1" si="60"/>
        <v>51080.417684464257</v>
      </c>
      <c r="Q269" s="16">
        <f t="shared" si="61"/>
        <v>0</v>
      </c>
      <c r="R269" s="17">
        <f t="shared" si="62"/>
        <v>0</v>
      </c>
      <c r="S269" s="19">
        <f t="shared" si="63"/>
        <v>0</v>
      </c>
      <c r="T269" s="20">
        <f ca="1">IF(AND(S269=1,F268&gt;D268),[1]Assumptions!$B$19*(F268-D268),0)</f>
        <v>0</v>
      </c>
      <c r="U269" s="21">
        <f ca="1">OFFSET(Assumptions!$B$6,U$1-1,0)*$E269</f>
        <v>8597657.9747958463</v>
      </c>
      <c r="V269" s="21">
        <f ca="1">OFFSET(Assumptions!$B$6,V$1-1,0)*$E269</f>
        <v>10747072.46849481</v>
      </c>
      <c r="W269" s="21">
        <f ca="1">OFFSET(Assumptions!$B$6,W$1-1,0)*$E269</f>
        <v>5373536.2342474051</v>
      </c>
      <c r="X269" s="21">
        <f ca="1">OFFSET(Assumptions!$B$6,X$1-1,0)*$E269</f>
        <v>0</v>
      </c>
      <c r="Y269" s="21">
        <f ca="1">OFFSET(Assumptions!$B$6,Y$1-1,0)*$E269</f>
        <v>0</v>
      </c>
      <c r="Z269" s="21">
        <f ca="1">OFFSET(Assumptions!$B$6,Z$1-1,0)*$E269</f>
        <v>21494144.93698962</v>
      </c>
      <c r="AA269" s="21">
        <f ca="1">OFFSET(Assumptions!$B$6,AA$1-1,0)*$E269</f>
        <v>21494144.93698962</v>
      </c>
      <c r="AB269" s="21">
        <f ca="1">OFFSET(Assumptions!$B$6,AB$1-1,0)*$E269</f>
        <v>39764168.133430794</v>
      </c>
      <c r="AC269" s="24">
        <f t="shared" si="66"/>
        <v>0</v>
      </c>
      <c r="AD269" s="24">
        <f t="shared" si="55"/>
        <v>0</v>
      </c>
      <c r="AE269" s="24">
        <f t="shared" si="55"/>
        <v>0</v>
      </c>
      <c r="AF269" s="24">
        <f t="shared" si="55"/>
        <v>0</v>
      </c>
      <c r="AG269" s="24">
        <f t="shared" si="55"/>
        <v>0</v>
      </c>
      <c r="AH269" s="24">
        <f t="shared" si="55"/>
        <v>0</v>
      </c>
      <c r="AI269" s="24">
        <f t="shared" si="55"/>
        <v>0</v>
      </c>
      <c r="AJ269" s="24">
        <f t="shared" si="64"/>
        <v>0</v>
      </c>
      <c r="AK269" s="26">
        <f t="shared" ca="1" si="65"/>
        <v>7.3348447082333124E-4</v>
      </c>
      <c r="AL269" s="34">
        <f t="shared" ca="1" si="67"/>
        <v>7.4196442672633811E-2</v>
      </c>
    </row>
    <row r="270" spans="1:38" x14ac:dyDescent="0.25">
      <c r="A270" s="4">
        <f t="shared" si="56"/>
        <v>3</v>
      </c>
      <c r="B270" s="4">
        <f t="shared" si="57"/>
        <v>2013</v>
      </c>
      <c r="C270" s="9">
        <v>41355</v>
      </c>
      <c r="D270" s="12">
        <f ca="1">(1+Returns!E270)*D269</f>
        <v>108274063.8680592</v>
      </c>
      <c r="E270" s="12">
        <f t="shared" ca="1" si="58"/>
        <v>107512023.9015972</v>
      </c>
      <c r="F270" s="12">
        <f t="shared" ca="1" si="59"/>
        <v>107457533.33647569</v>
      </c>
      <c r="G270" s="14">
        <f ca="1">G269*(1+Returns!G270)+AC270</f>
        <v>8467758.2304445952</v>
      </c>
      <c r="H270" s="14">
        <f ca="1">H269*(1+Returns!H270)+AD270</f>
        <v>10773009.98232037</v>
      </c>
      <c r="I270" s="14">
        <f ca="1">I269*(1+Returns!I270)+AE270</f>
        <v>5387617.1763203749</v>
      </c>
      <c r="J270" s="14">
        <f ca="1">J269*(1+Returns!J270)+AF270</f>
        <v>0</v>
      </c>
      <c r="K270" s="14">
        <f ca="1">K269*(1+Returns!K270)+AG270</f>
        <v>0</v>
      </c>
      <c r="L270" s="14">
        <f ca="1">L269*(1+Returns!L270)+AH270</f>
        <v>21545574.352005161</v>
      </c>
      <c r="M270" s="14">
        <f ca="1">M269*(1+Returns!M270)+AI270</f>
        <v>21547801.070641022</v>
      </c>
      <c r="N270" s="14">
        <f ca="1">N269*(1+Returns!N270)+AJ270-R270-T270</f>
        <v>39790263.089865685</v>
      </c>
      <c r="O270" s="17">
        <f ca="1">(Assumptions!$B$16 / 252)*F269</f>
        <v>3410.1474370559877</v>
      </c>
      <c r="P270" s="17">
        <f t="shared" ca="1" si="60"/>
        <v>54490.565121520245</v>
      </c>
      <c r="Q270" s="16">
        <f t="shared" si="61"/>
        <v>0</v>
      </c>
      <c r="R270" s="17">
        <f t="shared" si="62"/>
        <v>0</v>
      </c>
      <c r="S270" s="19">
        <f t="shared" si="63"/>
        <v>0</v>
      </c>
      <c r="T270" s="20">
        <f ca="1">IF(AND(S270=1,F269&gt;D269),[1]Assumptions!$B$19*(F269-D269),0)</f>
        <v>0</v>
      </c>
      <c r="U270" s="21">
        <f ca="1">OFFSET(Assumptions!$B$6,U$1-1,0)*$E270</f>
        <v>8600961.9121277761</v>
      </c>
      <c r="V270" s="21">
        <f ca="1">OFFSET(Assumptions!$B$6,V$1-1,0)*$E270</f>
        <v>10751202.390159721</v>
      </c>
      <c r="W270" s="21">
        <f ca="1">OFFSET(Assumptions!$B$6,W$1-1,0)*$E270</f>
        <v>5375601.1950798603</v>
      </c>
      <c r="X270" s="21">
        <f ca="1">OFFSET(Assumptions!$B$6,X$1-1,0)*$E270</f>
        <v>0</v>
      </c>
      <c r="Y270" s="21">
        <f ca="1">OFFSET(Assumptions!$B$6,Y$1-1,0)*$E270</f>
        <v>0</v>
      </c>
      <c r="Z270" s="21">
        <f ca="1">OFFSET(Assumptions!$B$6,Z$1-1,0)*$E270</f>
        <v>21502404.780319441</v>
      </c>
      <c r="AA270" s="21">
        <f ca="1">OFFSET(Assumptions!$B$6,AA$1-1,0)*$E270</f>
        <v>21502404.780319441</v>
      </c>
      <c r="AB270" s="21">
        <f ca="1">OFFSET(Assumptions!$B$6,AB$1-1,0)*$E270</f>
        <v>39779448.843590967</v>
      </c>
      <c r="AC270" s="24">
        <f t="shared" si="66"/>
        <v>0</v>
      </c>
      <c r="AD270" s="24">
        <f t="shared" si="55"/>
        <v>0</v>
      </c>
      <c r="AE270" s="24">
        <f t="shared" si="55"/>
        <v>0</v>
      </c>
      <c r="AF270" s="24">
        <f t="shared" si="55"/>
        <v>0</v>
      </c>
      <c r="AG270" s="24">
        <f t="shared" si="55"/>
        <v>0</v>
      </c>
      <c r="AH270" s="24">
        <f t="shared" si="55"/>
        <v>0</v>
      </c>
      <c r="AI270" s="24">
        <f t="shared" si="55"/>
        <v>0</v>
      </c>
      <c r="AJ270" s="24">
        <f t="shared" si="64"/>
        <v>0</v>
      </c>
      <c r="AK270" s="26">
        <f t="shared" ca="1" si="65"/>
        <v>3.5272011437492701E-4</v>
      </c>
      <c r="AL270" s="34">
        <f t="shared" ca="1" si="67"/>
        <v>7.4575333364754526E-2</v>
      </c>
    </row>
    <row r="271" spans="1:38" x14ac:dyDescent="0.25">
      <c r="A271" s="4">
        <f t="shared" si="56"/>
        <v>3</v>
      </c>
      <c r="B271" s="4">
        <f t="shared" si="57"/>
        <v>2013</v>
      </c>
      <c r="C271" s="9">
        <v>41358</v>
      </c>
      <c r="D271" s="12">
        <f ca="1">(1+Returns!E271)*D270</f>
        <v>108303097.55828542</v>
      </c>
      <c r="E271" s="12">
        <f t="shared" ca="1" si="58"/>
        <v>107521829.54062682</v>
      </c>
      <c r="F271" s="12">
        <f t="shared" ca="1" si="59"/>
        <v>107463927.62524065</v>
      </c>
      <c r="G271" s="14">
        <f ca="1">G270*(1+Returns!G271)+AC271</f>
        <v>8450095.4172592722</v>
      </c>
      <c r="H271" s="14">
        <f ca="1">H270*(1+Returns!H271)+AD271</f>
        <v>10776038.224614441</v>
      </c>
      <c r="I271" s="14">
        <f ca="1">I270*(1+Returns!I271)+AE271</f>
        <v>5389201.1285080817</v>
      </c>
      <c r="J271" s="14">
        <f ca="1">J270*(1+Returns!J271)+AF271</f>
        <v>0</v>
      </c>
      <c r="K271" s="14">
        <f ca="1">K270*(1+Returns!K271)+AG271</f>
        <v>0</v>
      </c>
      <c r="L271" s="14">
        <f ca="1">L270*(1+Returns!L271)+AH271</f>
        <v>21551602.86071242</v>
      </c>
      <c r="M271" s="14">
        <f ca="1">M270*(1+Returns!M271)+AI271</f>
        <v>21553969.379630193</v>
      </c>
      <c r="N271" s="14">
        <f ca="1">N270*(1+Returns!N271)+AJ271-R271-T271</f>
        <v>39800922.529902413</v>
      </c>
      <c r="O271" s="17">
        <f ca="1">(Assumptions!$B$16 / 252)*F270</f>
        <v>3411.3502646500215</v>
      </c>
      <c r="P271" s="17">
        <f t="shared" ca="1" si="60"/>
        <v>57901.915386170265</v>
      </c>
      <c r="Q271" s="16">
        <f t="shared" si="61"/>
        <v>0</v>
      </c>
      <c r="R271" s="17">
        <f t="shared" si="62"/>
        <v>0</v>
      </c>
      <c r="S271" s="19">
        <f t="shared" si="63"/>
        <v>0</v>
      </c>
      <c r="T271" s="20">
        <f ca="1">IF(AND(S271=1,F270&gt;D270),[1]Assumptions!$B$19*(F270-D270),0)</f>
        <v>0</v>
      </c>
      <c r="U271" s="21">
        <f ca="1">OFFSET(Assumptions!$B$6,U$1-1,0)*$E271</f>
        <v>8601746.3632501457</v>
      </c>
      <c r="V271" s="21">
        <f ca="1">OFFSET(Assumptions!$B$6,V$1-1,0)*$E271</f>
        <v>10752182.954062684</v>
      </c>
      <c r="W271" s="21">
        <f ca="1">OFFSET(Assumptions!$B$6,W$1-1,0)*$E271</f>
        <v>5376091.4770313418</v>
      </c>
      <c r="X271" s="21">
        <f ca="1">OFFSET(Assumptions!$B$6,X$1-1,0)*$E271</f>
        <v>0</v>
      </c>
      <c r="Y271" s="21">
        <f ca="1">OFFSET(Assumptions!$B$6,Y$1-1,0)*$E271</f>
        <v>0</v>
      </c>
      <c r="Z271" s="21">
        <f ca="1">OFFSET(Assumptions!$B$6,Z$1-1,0)*$E271</f>
        <v>21504365.908125367</v>
      </c>
      <c r="AA271" s="21">
        <f ca="1">OFFSET(Assumptions!$B$6,AA$1-1,0)*$E271</f>
        <v>21504365.908125367</v>
      </c>
      <c r="AB271" s="21">
        <f ca="1">OFFSET(Assumptions!$B$6,AB$1-1,0)*$E271</f>
        <v>39783076.930031925</v>
      </c>
      <c r="AC271" s="24">
        <f t="shared" si="66"/>
        <v>0</v>
      </c>
      <c r="AD271" s="24">
        <f t="shared" si="55"/>
        <v>0</v>
      </c>
      <c r="AE271" s="24">
        <f t="shared" si="55"/>
        <v>0</v>
      </c>
      <c r="AF271" s="24">
        <f t="shared" si="55"/>
        <v>0</v>
      </c>
      <c r="AG271" s="24">
        <f t="shared" si="55"/>
        <v>0</v>
      </c>
      <c r="AH271" s="24">
        <f t="shared" si="55"/>
        <v>0</v>
      </c>
      <c r="AI271" s="24">
        <f t="shared" si="55"/>
        <v>0</v>
      </c>
      <c r="AJ271" s="24">
        <f t="shared" si="64"/>
        <v>0</v>
      </c>
      <c r="AK271" s="26">
        <f t="shared" ca="1" si="65"/>
        <v>5.9505262836712092E-5</v>
      </c>
      <c r="AL271" s="34">
        <f t="shared" ca="1" si="67"/>
        <v>7.4639276252404185E-2</v>
      </c>
    </row>
    <row r="272" spans="1:38" x14ac:dyDescent="0.25">
      <c r="A272" s="4">
        <f t="shared" si="56"/>
        <v>3</v>
      </c>
      <c r="B272" s="4">
        <f t="shared" si="57"/>
        <v>2013</v>
      </c>
      <c r="C272" s="9">
        <v>41359</v>
      </c>
      <c r="D272" s="12">
        <f ca="1">(1+Returns!E272)*D271</f>
        <v>108332139.03389566</v>
      </c>
      <c r="E272" s="12">
        <f t="shared" ca="1" si="58"/>
        <v>107529298.45716162</v>
      </c>
      <c r="F272" s="12">
        <f t="shared" ca="1" si="59"/>
        <v>107467984.98851751</v>
      </c>
      <c r="G272" s="14">
        <f ca="1">G271*(1+Returns!G272)+AC272</f>
        <v>8430088.256567264</v>
      </c>
      <c r="H272" s="14">
        <f ca="1">H271*(1+Returns!H272)+AD272</f>
        <v>10779067.318133138</v>
      </c>
      <c r="I272" s="14">
        <f ca="1">I271*(1+Returns!I272)+AE272</f>
        <v>5390785.546375596</v>
      </c>
      <c r="J272" s="14">
        <f ca="1">J271*(1+Returns!J272)+AF272</f>
        <v>0</v>
      </c>
      <c r="K272" s="14">
        <f ca="1">K271*(1+Returns!K272)+AG272</f>
        <v>0</v>
      </c>
      <c r="L272" s="14">
        <f ca="1">L271*(1+Returns!L272)+AH272</f>
        <v>21557633.056212366</v>
      </c>
      <c r="M272" s="14">
        <f ca="1">M271*(1+Returns!M272)+AI272</f>
        <v>21560139.454369646</v>
      </c>
      <c r="N272" s="14">
        <f ca="1">N271*(1+Returns!N272)+AJ272-R272-T272</f>
        <v>39811584.825503618</v>
      </c>
      <c r="O272" s="17">
        <f ca="1">(Assumptions!$B$16 / 252)*F271</f>
        <v>3411.5532579441474</v>
      </c>
      <c r="P272" s="17">
        <f t="shared" ca="1" si="60"/>
        <v>61313.468644114415</v>
      </c>
      <c r="Q272" s="16">
        <f t="shared" si="61"/>
        <v>0</v>
      </c>
      <c r="R272" s="17">
        <f t="shared" si="62"/>
        <v>0</v>
      </c>
      <c r="S272" s="19">
        <f t="shared" si="63"/>
        <v>0</v>
      </c>
      <c r="T272" s="20">
        <f ca="1">IF(AND(S272=1,F271&gt;D271),[1]Assumptions!$B$19*(F271-D271),0)</f>
        <v>0</v>
      </c>
      <c r="U272" s="21">
        <f ca="1">OFFSET(Assumptions!$B$6,U$1-1,0)*$E272</f>
        <v>8602343.8765729293</v>
      </c>
      <c r="V272" s="21">
        <f ca="1">OFFSET(Assumptions!$B$6,V$1-1,0)*$E272</f>
        <v>10752929.845716164</v>
      </c>
      <c r="W272" s="21">
        <f ca="1">OFFSET(Assumptions!$B$6,W$1-1,0)*$E272</f>
        <v>5376464.9228580818</v>
      </c>
      <c r="X272" s="21">
        <f ca="1">OFFSET(Assumptions!$B$6,X$1-1,0)*$E272</f>
        <v>0</v>
      </c>
      <c r="Y272" s="21">
        <f ca="1">OFFSET(Assumptions!$B$6,Y$1-1,0)*$E272</f>
        <v>0</v>
      </c>
      <c r="Z272" s="21">
        <f ca="1">OFFSET(Assumptions!$B$6,Z$1-1,0)*$E272</f>
        <v>21505859.691432327</v>
      </c>
      <c r="AA272" s="21">
        <f ca="1">OFFSET(Assumptions!$B$6,AA$1-1,0)*$E272</f>
        <v>21505859.691432327</v>
      </c>
      <c r="AB272" s="21">
        <f ca="1">OFFSET(Assumptions!$B$6,AB$1-1,0)*$E272</f>
        <v>39785840.429149799</v>
      </c>
      <c r="AC272" s="24">
        <f t="shared" si="66"/>
        <v>0</v>
      </c>
      <c r="AD272" s="24">
        <f t="shared" si="55"/>
        <v>0</v>
      </c>
      <c r="AE272" s="24">
        <f t="shared" si="55"/>
        <v>0</v>
      </c>
      <c r="AF272" s="24">
        <f t="shared" si="55"/>
        <v>0</v>
      </c>
      <c r="AG272" s="24">
        <f t="shared" si="55"/>
        <v>0</v>
      </c>
      <c r="AH272" s="24">
        <f t="shared" si="55"/>
        <v>0</v>
      </c>
      <c r="AI272" s="24">
        <f t="shared" si="55"/>
        <v>0</v>
      </c>
      <c r="AJ272" s="24">
        <f t="shared" si="64"/>
        <v>0</v>
      </c>
      <c r="AK272" s="26">
        <f t="shared" ca="1" si="65"/>
        <v>3.775558335261664E-5</v>
      </c>
      <c r="AL272" s="34">
        <f t="shared" ca="1" si="67"/>
        <v>7.4679849885172622E-2</v>
      </c>
    </row>
    <row r="273" spans="1:38" x14ac:dyDescent="0.25">
      <c r="A273" s="4">
        <f t="shared" si="56"/>
        <v>3</v>
      </c>
      <c r="B273" s="4">
        <f t="shared" si="57"/>
        <v>2013</v>
      </c>
      <c r="C273" s="9">
        <v>41360</v>
      </c>
      <c r="D273" s="12">
        <f ca="1">(1+Returns!E273)*D272</f>
        <v>108361188.29697758</v>
      </c>
      <c r="E273" s="12">
        <f t="shared" ca="1" si="58"/>
        <v>107574254.82739577</v>
      </c>
      <c r="F273" s="12">
        <f t="shared" ca="1" si="59"/>
        <v>107509529.67668852</v>
      </c>
      <c r="G273" s="14">
        <f ca="1">G272*(1+Returns!G273)+AC273</f>
        <v>8447560.922444094</v>
      </c>
      <c r="H273" s="14">
        <f ca="1">H272*(1+Returns!H273)+AD273</f>
        <v>10782097.263115736</v>
      </c>
      <c r="I273" s="14">
        <f ca="1">I272*(1+Returns!I273)+AE273</f>
        <v>5392370.4300598279</v>
      </c>
      <c r="J273" s="14">
        <f ca="1">J272*(1+Returns!J273)+AF273</f>
        <v>0</v>
      </c>
      <c r="K273" s="14">
        <f ca="1">K272*(1+Returns!K273)+AG273</f>
        <v>0</v>
      </c>
      <c r="L273" s="14">
        <f ca="1">L272*(1+Returns!L273)+AH273</f>
        <v>21563664.938976966</v>
      </c>
      <c r="M273" s="14">
        <f ca="1">M272*(1+Returns!M273)+AI273</f>
        <v>21566311.295364846</v>
      </c>
      <c r="N273" s="14">
        <f ca="1">N272*(1+Returns!N273)+AJ273-R273-T273</f>
        <v>39822249.977434285</v>
      </c>
      <c r="O273" s="17">
        <f ca="1">(Assumptions!$B$16 / 252)*F272</f>
        <v>3411.68206312754</v>
      </c>
      <c r="P273" s="17">
        <f t="shared" ca="1" si="60"/>
        <v>64725.150707241955</v>
      </c>
      <c r="Q273" s="16">
        <f t="shared" si="61"/>
        <v>0</v>
      </c>
      <c r="R273" s="17">
        <f t="shared" si="62"/>
        <v>0</v>
      </c>
      <c r="S273" s="19">
        <f t="shared" si="63"/>
        <v>0</v>
      </c>
      <c r="T273" s="20">
        <f ca="1">IF(AND(S273=1,F272&gt;D272),[1]Assumptions!$B$19*(F272-D272),0)</f>
        <v>0</v>
      </c>
      <c r="U273" s="21">
        <f ca="1">OFFSET(Assumptions!$B$6,U$1-1,0)*$E273</f>
        <v>8605940.3861916624</v>
      </c>
      <c r="V273" s="21">
        <f ca="1">OFFSET(Assumptions!$B$6,V$1-1,0)*$E273</f>
        <v>10757425.482739577</v>
      </c>
      <c r="W273" s="21">
        <f ca="1">OFFSET(Assumptions!$B$6,W$1-1,0)*$E273</f>
        <v>5378712.7413697885</v>
      </c>
      <c r="X273" s="21">
        <f ca="1">OFFSET(Assumptions!$B$6,X$1-1,0)*$E273</f>
        <v>0</v>
      </c>
      <c r="Y273" s="21">
        <f ca="1">OFFSET(Assumptions!$B$6,Y$1-1,0)*$E273</f>
        <v>0</v>
      </c>
      <c r="Z273" s="21">
        <f ca="1">OFFSET(Assumptions!$B$6,Z$1-1,0)*$E273</f>
        <v>21514850.965479154</v>
      </c>
      <c r="AA273" s="21">
        <f ca="1">OFFSET(Assumptions!$B$6,AA$1-1,0)*$E273</f>
        <v>21514850.965479154</v>
      </c>
      <c r="AB273" s="21">
        <f ca="1">OFFSET(Assumptions!$B$6,AB$1-1,0)*$E273</f>
        <v>39802474.286136433</v>
      </c>
      <c r="AC273" s="24">
        <f t="shared" si="66"/>
        <v>0</v>
      </c>
      <c r="AD273" s="24">
        <f t="shared" si="55"/>
        <v>0</v>
      </c>
      <c r="AE273" s="24">
        <f t="shared" si="55"/>
        <v>0</v>
      </c>
      <c r="AF273" s="24">
        <f t="shared" si="55"/>
        <v>0</v>
      </c>
      <c r="AG273" s="24">
        <f t="shared" si="55"/>
        <v>0</v>
      </c>
      <c r="AH273" s="24">
        <f t="shared" si="55"/>
        <v>0</v>
      </c>
      <c r="AI273" s="24">
        <f t="shared" si="55"/>
        <v>0</v>
      </c>
      <c r="AJ273" s="24">
        <f t="shared" si="64"/>
        <v>0</v>
      </c>
      <c r="AK273" s="26">
        <f t="shared" ca="1" si="65"/>
        <v>3.8657734371261299E-4</v>
      </c>
      <c r="AL273" s="34">
        <f t="shared" ca="1" si="67"/>
        <v>7.5095296766882758E-2</v>
      </c>
    </row>
    <row r="274" spans="1:38" x14ac:dyDescent="0.25">
      <c r="A274" s="4">
        <f t="shared" si="56"/>
        <v>3</v>
      </c>
      <c r="B274" s="4">
        <f t="shared" si="57"/>
        <v>2013</v>
      </c>
      <c r="C274" s="9">
        <v>41361</v>
      </c>
      <c r="D274" s="12">
        <f ca="1">(1+Returns!E274)*D273</f>
        <v>108390245.3496194</v>
      </c>
      <c r="E274" s="12">
        <f t="shared" ca="1" si="58"/>
        <v>107481982.79257497</v>
      </c>
      <c r="F274" s="12">
        <f t="shared" ca="1" si="59"/>
        <v>107413844.64092562</v>
      </c>
      <c r="G274" s="14">
        <f ca="1">G273*(1+Returns!G274)+AC274</f>
        <v>8327797.5540163489</v>
      </c>
      <c r="H274" s="14">
        <f ca="1">H273*(1+Returns!H274)+AD274</f>
        <v>10785128.059801577</v>
      </c>
      <c r="I274" s="14">
        <f ca="1">I273*(1+Returns!I274)+AE274</f>
        <v>5393955.7796977265</v>
      </c>
      <c r="J274" s="14">
        <f ca="1">J273*(1+Returns!J274)+AF274</f>
        <v>0</v>
      </c>
      <c r="K274" s="14">
        <f ca="1">K273*(1+Returns!K274)+AG274</f>
        <v>0</v>
      </c>
      <c r="L274" s="14">
        <f ca="1">L273*(1+Returns!L274)+AH274</f>
        <v>21569698.509478323</v>
      </c>
      <c r="M274" s="14">
        <f ca="1">M273*(1+Returns!M274)+AI274</f>
        <v>21572484.903121404</v>
      </c>
      <c r="N274" s="14">
        <f ca="1">N273*(1+Returns!N274)+AJ274-R274-T274</f>
        <v>39832917.98645959</v>
      </c>
      <c r="O274" s="17">
        <f ca="1">(Assumptions!$B$16 / 252)*F273</f>
        <v>3413.0009421170957</v>
      </c>
      <c r="P274" s="17">
        <f t="shared" ca="1" si="60"/>
        <v>68138.151649359046</v>
      </c>
      <c r="Q274" s="16">
        <f t="shared" si="61"/>
        <v>0</v>
      </c>
      <c r="R274" s="17">
        <f t="shared" si="62"/>
        <v>0</v>
      </c>
      <c r="S274" s="19">
        <f t="shared" si="63"/>
        <v>0</v>
      </c>
      <c r="T274" s="20">
        <f ca="1">IF(AND(S274=1,F273&gt;D273),[1]Assumptions!$B$19*(F273-D273),0)</f>
        <v>0</v>
      </c>
      <c r="U274" s="21">
        <f ca="1">OFFSET(Assumptions!$B$6,U$1-1,0)*$E274</f>
        <v>8598558.6234059986</v>
      </c>
      <c r="V274" s="21">
        <f ca="1">OFFSET(Assumptions!$B$6,V$1-1,0)*$E274</f>
        <v>10748198.279257499</v>
      </c>
      <c r="W274" s="21">
        <f ca="1">OFFSET(Assumptions!$B$6,W$1-1,0)*$E274</f>
        <v>5374099.1396287493</v>
      </c>
      <c r="X274" s="21">
        <f ca="1">OFFSET(Assumptions!$B$6,X$1-1,0)*$E274</f>
        <v>0</v>
      </c>
      <c r="Y274" s="21">
        <f ca="1">OFFSET(Assumptions!$B$6,Y$1-1,0)*$E274</f>
        <v>0</v>
      </c>
      <c r="Z274" s="21">
        <f ca="1">OFFSET(Assumptions!$B$6,Z$1-1,0)*$E274</f>
        <v>21496396.558514997</v>
      </c>
      <c r="AA274" s="21">
        <f ca="1">OFFSET(Assumptions!$B$6,AA$1-1,0)*$E274</f>
        <v>21496396.558514997</v>
      </c>
      <c r="AB274" s="21">
        <f ca="1">OFFSET(Assumptions!$B$6,AB$1-1,0)*$E274</f>
        <v>39768333.63325274</v>
      </c>
      <c r="AC274" s="24">
        <f t="shared" si="66"/>
        <v>0</v>
      </c>
      <c r="AD274" s="24">
        <f t="shared" si="55"/>
        <v>0</v>
      </c>
      <c r="AE274" s="24">
        <f t="shared" si="55"/>
        <v>0</v>
      </c>
      <c r="AF274" s="24">
        <f t="shared" si="55"/>
        <v>0</v>
      </c>
      <c r="AG274" s="24">
        <f t="shared" si="55"/>
        <v>0</v>
      </c>
      <c r="AH274" s="24">
        <f t="shared" si="55"/>
        <v>0</v>
      </c>
      <c r="AI274" s="24">
        <f t="shared" si="55"/>
        <v>0</v>
      </c>
      <c r="AJ274" s="24">
        <f t="shared" si="64"/>
        <v>0</v>
      </c>
      <c r="AK274" s="26">
        <f t="shared" ca="1" si="65"/>
        <v>-8.9001445779424149E-4</v>
      </c>
      <c r="AL274" s="34">
        <f t="shared" ca="1" si="67"/>
        <v>7.41384464092536E-2</v>
      </c>
    </row>
    <row r="275" spans="1:38" x14ac:dyDescent="0.25">
      <c r="A275" s="4">
        <f t="shared" si="56"/>
        <v>4</v>
      </c>
      <c r="B275" s="4">
        <f t="shared" si="57"/>
        <v>2013</v>
      </c>
      <c r="C275" s="9">
        <v>41365</v>
      </c>
      <c r="D275" s="12">
        <f ca="1">(1+Returns!E275)*D274</f>
        <v>108419390.40269147</v>
      </c>
      <c r="E275" s="12">
        <f t="shared" ca="1" si="58"/>
        <v>107468059.59938855</v>
      </c>
      <c r="F275" s="12">
        <f t="shared" ca="1" si="59"/>
        <v>107464649.63606662</v>
      </c>
      <c r="G275" s="14">
        <f ca="1">G274*(1+Returns!G275)+AC275</f>
        <v>8625198.8183842897</v>
      </c>
      <c r="H275" s="14">
        <f ca="1">H274*(1+Returns!H275)+AD275</f>
        <v>10751238.280717023</v>
      </c>
      <c r="I275" s="14">
        <f ca="1">I274*(1+Returns!I275)+AE275</f>
        <v>5375689.3176130848</v>
      </c>
      <c r="J275" s="14">
        <f ca="1">J274*(1+Returns!J275)+AF275</f>
        <v>0</v>
      </c>
      <c r="K275" s="14">
        <f ca="1">K274*(1+Returns!K275)+AG275</f>
        <v>0</v>
      </c>
      <c r="L275" s="14">
        <f ca="1">L274*(1+Returns!L275)+AH275</f>
        <v>21502448.448307596</v>
      </c>
      <c r="M275" s="14">
        <f ca="1">M274*(1+Returns!M275)+AI275</f>
        <v>21502588.937076021</v>
      </c>
      <c r="N275" s="14">
        <f ca="1">N274*(1+Returns!N275)+AJ275-R275-T275</f>
        <v>39710895.797290549</v>
      </c>
      <c r="O275" s="17">
        <f ca="1">(Assumptions!$B$16 / 252)*F274</f>
        <v>3409.9633219341463</v>
      </c>
      <c r="P275" s="17">
        <f t="shared" ca="1" si="60"/>
        <v>3409.9633219341486</v>
      </c>
      <c r="Q275" s="16">
        <f t="shared" si="61"/>
        <v>1</v>
      </c>
      <c r="R275" s="17">
        <f t="shared" ca="1" si="62"/>
        <v>68138.151649359046</v>
      </c>
      <c r="S275" s="19">
        <f t="shared" si="63"/>
        <v>0</v>
      </c>
      <c r="T275" s="20">
        <f ca="1">IF(AND(S275=1,F274&gt;D274),[1]Assumptions!$B$19*(F274-D274),0)</f>
        <v>0</v>
      </c>
      <c r="U275" s="21">
        <f ca="1">OFFSET(Assumptions!$B$6,U$1-1,0)*$E275</f>
        <v>8597444.7679510843</v>
      </c>
      <c r="V275" s="21">
        <f ca="1">OFFSET(Assumptions!$B$6,V$1-1,0)*$E275</f>
        <v>10746805.959938856</v>
      </c>
      <c r="W275" s="21">
        <f ca="1">OFFSET(Assumptions!$B$6,W$1-1,0)*$E275</f>
        <v>5373402.9799694279</v>
      </c>
      <c r="X275" s="21">
        <f ca="1">OFFSET(Assumptions!$B$6,X$1-1,0)*$E275</f>
        <v>0</v>
      </c>
      <c r="Y275" s="21">
        <f ca="1">OFFSET(Assumptions!$B$6,Y$1-1,0)*$E275</f>
        <v>0</v>
      </c>
      <c r="Z275" s="21">
        <f ca="1">OFFSET(Assumptions!$B$6,Z$1-1,0)*$E275</f>
        <v>21493611.919877712</v>
      </c>
      <c r="AA275" s="21">
        <f ca="1">OFFSET(Assumptions!$B$6,AA$1-1,0)*$E275</f>
        <v>21493611.919877712</v>
      </c>
      <c r="AB275" s="21">
        <f ca="1">OFFSET(Assumptions!$B$6,AB$1-1,0)*$E275</f>
        <v>39763182.051773764</v>
      </c>
      <c r="AC275" s="24">
        <f t="shared" ca="1" si="66"/>
        <v>270761.06938964967</v>
      </c>
      <c r="AD275" s="24">
        <f t="shared" ca="1" si="55"/>
        <v>-36929.780544077978</v>
      </c>
      <c r="AE275" s="24">
        <f t="shared" ca="1" si="55"/>
        <v>-19856.64006897714</v>
      </c>
      <c r="AF275" s="24">
        <f t="shared" ca="1" si="55"/>
        <v>0</v>
      </c>
      <c r="AG275" s="24">
        <f t="shared" ca="1" si="55"/>
        <v>0</v>
      </c>
      <c r="AH275" s="24">
        <f t="shared" ca="1" si="55"/>
        <v>-73301.950963325799</v>
      </c>
      <c r="AI275" s="24">
        <f t="shared" ca="1" si="55"/>
        <v>-76088.344606406987</v>
      </c>
      <c r="AJ275" s="24">
        <f t="shared" ca="1" si="64"/>
        <v>-64584.353206861764</v>
      </c>
      <c r="AK275" s="26">
        <f t="shared" ca="1" si="65"/>
        <v>4.7298367646031458E-4</v>
      </c>
      <c r="AL275" s="34">
        <f t="shared" ca="1" si="67"/>
        <v>7.4646496360663672E-2</v>
      </c>
    </row>
    <row r="276" spans="1:38" x14ac:dyDescent="0.25">
      <c r="A276" s="4">
        <f t="shared" si="56"/>
        <v>4</v>
      </c>
      <c r="B276" s="4">
        <f t="shared" si="57"/>
        <v>2013</v>
      </c>
      <c r="C276" s="9">
        <v>41366</v>
      </c>
      <c r="D276" s="12">
        <f ca="1">(1+Returns!E276)*D275</f>
        <v>108448583.40775131</v>
      </c>
      <c r="E276" s="12">
        <f t="shared" ca="1" si="58"/>
        <v>107502230.59714478</v>
      </c>
      <c r="F276" s="12">
        <f t="shared" ca="1" si="59"/>
        <v>107495409.05764392</v>
      </c>
      <c r="G276" s="14">
        <f ca="1">G275*(1+Returns!G276)+AC276</f>
        <v>8631843.9213015139</v>
      </c>
      <c r="H276" s="14">
        <f ca="1">H275*(1+Returns!H276)+AD276</f>
        <v>10754272.892937731</v>
      </c>
      <c r="I276" s="14">
        <f ca="1">I275*(1+Returns!I276)+AE276</f>
        <v>5377276.2842230098</v>
      </c>
      <c r="J276" s="14">
        <f ca="1">J275*(1+Returns!J276)+AF276</f>
        <v>0</v>
      </c>
      <c r="K276" s="14">
        <f ca="1">K275*(1+Returns!K276)+AG276</f>
        <v>0</v>
      </c>
      <c r="L276" s="14">
        <f ca="1">L275*(1+Returns!L276)+AH276</f>
        <v>21508489.75906923</v>
      </c>
      <c r="M276" s="14">
        <f ca="1">M275*(1+Returns!M276)+AI276</f>
        <v>21508769.726156112</v>
      </c>
      <c r="N276" s="14">
        <f ca="1">N275*(1+Returns!N276)+AJ276-R276-T276</f>
        <v>39721578.013457179</v>
      </c>
      <c r="O276" s="17">
        <f ca="1">(Assumptions!$B$16 / 252)*F275</f>
        <v>3411.5761789227495</v>
      </c>
      <c r="P276" s="17">
        <f t="shared" ca="1" si="60"/>
        <v>6821.5395008568976</v>
      </c>
      <c r="Q276" s="16">
        <f t="shared" si="61"/>
        <v>0</v>
      </c>
      <c r="R276" s="17">
        <f t="shared" si="62"/>
        <v>0</v>
      </c>
      <c r="S276" s="19">
        <f t="shared" si="63"/>
        <v>0</v>
      </c>
      <c r="T276" s="20">
        <f ca="1">IF(AND(S276=1,F275&gt;D275),[1]Assumptions!$B$19*(F275-D275),0)</f>
        <v>0</v>
      </c>
      <c r="U276" s="21">
        <f ca="1">OFFSET(Assumptions!$B$6,U$1-1,0)*$E276</f>
        <v>8600178.4477715828</v>
      </c>
      <c r="V276" s="21">
        <f ca="1">OFFSET(Assumptions!$B$6,V$1-1,0)*$E276</f>
        <v>10750223.059714479</v>
      </c>
      <c r="W276" s="21">
        <f ca="1">OFFSET(Assumptions!$B$6,W$1-1,0)*$E276</f>
        <v>5375111.5298572397</v>
      </c>
      <c r="X276" s="21">
        <f ca="1">OFFSET(Assumptions!$B$6,X$1-1,0)*$E276</f>
        <v>0</v>
      </c>
      <c r="Y276" s="21">
        <f ca="1">OFFSET(Assumptions!$B$6,Y$1-1,0)*$E276</f>
        <v>0</v>
      </c>
      <c r="Z276" s="21">
        <f ca="1">OFFSET(Assumptions!$B$6,Z$1-1,0)*$E276</f>
        <v>21500446.119428959</v>
      </c>
      <c r="AA276" s="21">
        <f ca="1">OFFSET(Assumptions!$B$6,AA$1-1,0)*$E276</f>
        <v>21500446.119428959</v>
      </c>
      <c r="AB276" s="21">
        <f ca="1">OFFSET(Assumptions!$B$6,AB$1-1,0)*$E276</f>
        <v>39775825.320943572</v>
      </c>
      <c r="AC276" s="24">
        <f t="shared" si="66"/>
        <v>0</v>
      </c>
      <c r="AD276" s="24">
        <f t="shared" si="55"/>
        <v>0</v>
      </c>
      <c r="AE276" s="24">
        <f t="shared" si="55"/>
        <v>0</v>
      </c>
      <c r="AF276" s="24">
        <f t="shared" si="55"/>
        <v>0</v>
      </c>
      <c r="AG276" s="24">
        <f t="shared" si="55"/>
        <v>0</v>
      </c>
      <c r="AH276" s="24">
        <f t="shared" si="55"/>
        <v>0</v>
      </c>
      <c r="AI276" s="24">
        <f t="shared" si="55"/>
        <v>0</v>
      </c>
      <c r="AJ276" s="24">
        <f t="shared" si="64"/>
        <v>0</v>
      </c>
      <c r="AK276" s="26">
        <f t="shared" ca="1" si="65"/>
        <v>2.8622827768454151E-4</v>
      </c>
      <c r="AL276" s="34">
        <f t="shared" ca="1" si="67"/>
        <v>7.495409057643676E-2</v>
      </c>
    </row>
    <row r="277" spans="1:38" x14ac:dyDescent="0.25">
      <c r="A277" s="4">
        <f t="shared" si="56"/>
        <v>4</v>
      </c>
      <c r="B277" s="4">
        <f t="shared" si="57"/>
        <v>2013</v>
      </c>
      <c r="C277" s="9">
        <v>41367</v>
      </c>
      <c r="D277" s="12">
        <f ca="1">(1+Returns!E277)*D276</f>
        <v>108477784.27331968</v>
      </c>
      <c r="E277" s="12">
        <f t="shared" ca="1" si="58"/>
        <v>107546918.44664502</v>
      </c>
      <c r="F277" s="12">
        <f t="shared" ca="1" si="59"/>
        <v>107536684.35447566</v>
      </c>
      <c r="G277" s="14">
        <f ca="1">G276*(1+Returns!G277)+AC277</f>
        <v>8648998.2034266163</v>
      </c>
      <c r="H277" s="14">
        <f ca="1">H276*(1+Returns!H277)+AD277</f>
        <v>10757308.361698968</v>
      </c>
      <c r="I277" s="14">
        <f ca="1">I276*(1+Returns!I277)+AE277</f>
        <v>5378863.7193241129</v>
      </c>
      <c r="J277" s="14">
        <f ca="1">J276*(1+Returns!J277)+AF277</f>
        <v>0</v>
      </c>
      <c r="K277" s="14">
        <f ca="1">K276*(1+Returns!K277)+AG277</f>
        <v>0</v>
      </c>
      <c r="L277" s="14">
        <f ca="1">L276*(1+Returns!L277)+AH277</f>
        <v>21514532.767192718</v>
      </c>
      <c r="M277" s="14">
        <f ca="1">M276*(1+Returns!M277)+AI277</f>
        <v>21514952.291866627</v>
      </c>
      <c r="N277" s="14">
        <f ca="1">N276*(1+Returns!N277)+AJ277-R277-T277</f>
        <v>39732263.103135973</v>
      </c>
      <c r="O277" s="17">
        <f ca="1">(Assumptions!$B$16 / 252)*F276</f>
        <v>3412.5526684966321</v>
      </c>
      <c r="P277" s="17">
        <f t="shared" ca="1" si="60"/>
        <v>10234.092169353529</v>
      </c>
      <c r="Q277" s="16">
        <f t="shared" si="61"/>
        <v>0</v>
      </c>
      <c r="R277" s="17">
        <f t="shared" si="62"/>
        <v>0</v>
      </c>
      <c r="S277" s="19">
        <f t="shared" si="63"/>
        <v>0</v>
      </c>
      <c r="T277" s="20">
        <f ca="1">IF(AND(S277=1,F276&gt;D276),[1]Assumptions!$B$19*(F276-D276),0)</f>
        <v>0</v>
      </c>
      <c r="U277" s="21">
        <f ca="1">OFFSET(Assumptions!$B$6,U$1-1,0)*$E277</f>
        <v>8603753.4757316019</v>
      </c>
      <c r="V277" s="21">
        <f ca="1">OFFSET(Assumptions!$B$6,V$1-1,0)*$E277</f>
        <v>10754691.844664503</v>
      </c>
      <c r="W277" s="21">
        <f ca="1">OFFSET(Assumptions!$B$6,W$1-1,0)*$E277</f>
        <v>5377345.9223322514</v>
      </c>
      <c r="X277" s="21">
        <f ca="1">OFFSET(Assumptions!$B$6,X$1-1,0)*$E277</f>
        <v>0</v>
      </c>
      <c r="Y277" s="21">
        <f ca="1">OFFSET(Assumptions!$B$6,Y$1-1,0)*$E277</f>
        <v>0</v>
      </c>
      <c r="Z277" s="21">
        <f ca="1">OFFSET(Assumptions!$B$6,Z$1-1,0)*$E277</f>
        <v>21509383.689329006</v>
      </c>
      <c r="AA277" s="21">
        <f ca="1">OFFSET(Assumptions!$B$6,AA$1-1,0)*$E277</f>
        <v>21509383.689329006</v>
      </c>
      <c r="AB277" s="21">
        <f ca="1">OFFSET(Assumptions!$B$6,AB$1-1,0)*$E277</f>
        <v>39792359.825258657</v>
      </c>
      <c r="AC277" s="24">
        <f t="shared" si="66"/>
        <v>0</v>
      </c>
      <c r="AD277" s="24">
        <f t="shared" si="55"/>
        <v>0</v>
      </c>
      <c r="AE277" s="24">
        <f t="shared" si="55"/>
        <v>0</v>
      </c>
      <c r="AF277" s="24">
        <f t="shared" si="55"/>
        <v>0</v>
      </c>
      <c r="AG277" s="24">
        <f t="shared" ref="AG277:AI340" si="68">IF($Q277=1,Y276-K276,0)</f>
        <v>0</v>
      </c>
      <c r="AH277" s="24">
        <f t="shared" si="68"/>
        <v>0</v>
      </c>
      <c r="AI277" s="24">
        <f t="shared" si="68"/>
        <v>0</v>
      </c>
      <c r="AJ277" s="24">
        <f t="shared" si="64"/>
        <v>0</v>
      </c>
      <c r="AK277" s="26">
        <f t="shared" ca="1" si="65"/>
        <v>3.8397264770262396E-4</v>
      </c>
      <c r="AL277" s="34">
        <f t="shared" ca="1" si="67"/>
        <v>7.5366843544754092E-2</v>
      </c>
    </row>
    <row r="278" spans="1:38" x14ac:dyDescent="0.25">
      <c r="A278" s="4">
        <f t="shared" si="56"/>
        <v>4</v>
      </c>
      <c r="B278" s="4">
        <f t="shared" si="57"/>
        <v>2013</v>
      </c>
      <c r="C278" s="9">
        <v>41368</v>
      </c>
      <c r="D278" s="12">
        <f ca="1">(1+Returns!E278)*D277</f>
        <v>108506952.86473294</v>
      </c>
      <c r="E278" s="12">
        <f t="shared" ca="1" si="58"/>
        <v>107601567.77458055</v>
      </c>
      <c r="F278" s="12">
        <f t="shared" ca="1" si="59"/>
        <v>107587919.81941582</v>
      </c>
      <c r="G278" s="14">
        <f ca="1">G277*(1+Returns!G278)+AC278</f>
        <v>8676144.0903615691</v>
      </c>
      <c r="H278" s="14">
        <f ca="1">H277*(1+Returns!H278)+AD278</f>
        <v>10760340.52162686</v>
      </c>
      <c r="I278" s="14">
        <f ca="1">I277*(1+Returns!I278)+AE278</f>
        <v>5380449.4480576348</v>
      </c>
      <c r="J278" s="14">
        <f ca="1">J277*(1+Returns!J278)+AF278</f>
        <v>0</v>
      </c>
      <c r="K278" s="14">
        <f ca="1">K277*(1+Returns!K278)+AG278</f>
        <v>0</v>
      </c>
      <c r="L278" s="14">
        <f ca="1">L277*(1+Returns!L278)+AH278</f>
        <v>21520569.178929724</v>
      </c>
      <c r="M278" s="14">
        <f ca="1">M277*(1+Returns!M278)+AI278</f>
        <v>21521128.155700207</v>
      </c>
      <c r="N278" s="14">
        <f ca="1">N277*(1+Returns!N278)+AJ278-R278-T278</f>
        <v>39742936.379904553</v>
      </c>
      <c r="O278" s="17">
        <f ca="1">(Assumptions!$B$16 / 252)*F277</f>
        <v>3413.8629953801797</v>
      </c>
      <c r="P278" s="17">
        <f t="shared" ca="1" si="60"/>
        <v>13647.955164733708</v>
      </c>
      <c r="Q278" s="16">
        <f t="shared" si="61"/>
        <v>0</v>
      </c>
      <c r="R278" s="17">
        <f t="shared" si="62"/>
        <v>0</v>
      </c>
      <c r="S278" s="19">
        <f t="shared" si="63"/>
        <v>0</v>
      </c>
      <c r="T278" s="20">
        <f ca="1">IF(AND(S278=1,F277&gt;D277),[1]Assumptions!$B$19*(F277-D277),0)</f>
        <v>0</v>
      </c>
      <c r="U278" s="21">
        <f ca="1">OFFSET(Assumptions!$B$6,U$1-1,0)*$E278</f>
        <v>8608125.4219664447</v>
      </c>
      <c r="V278" s="21">
        <f ca="1">OFFSET(Assumptions!$B$6,V$1-1,0)*$E278</f>
        <v>10760156.777458057</v>
      </c>
      <c r="W278" s="21">
        <f ca="1">OFFSET(Assumptions!$B$6,W$1-1,0)*$E278</f>
        <v>5380078.3887290284</v>
      </c>
      <c r="X278" s="21">
        <f ca="1">OFFSET(Assumptions!$B$6,X$1-1,0)*$E278</f>
        <v>0</v>
      </c>
      <c r="Y278" s="21">
        <f ca="1">OFFSET(Assumptions!$B$6,Y$1-1,0)*$E278</f>
        <v>0</v>
      </c>
      <c r="Z278" s="21">
        <f ca="1">OFFSET(Assumptions!$B$6,Z$1-1,0)*$E278</f>
        <v>21520313.554916114</v>
      </c>
      <c r="AA278" s="21">
        <f ca="1">OFFSET(Assumptions!$B$6,AA$1-1,0)*$E278</f>
        <v>21520313.554916114</v>
      </c>
      <c r="AB278" s="21">
        <f ca="1">OFFSET(Assumptions!$B$6,AB$1-1,0)*$E278</f>
        <v>39812580.076594807</v>
      </c>
      <c r="AC278" s="24">
        <f t="shared" si="66"/>
        <v>0</v>
      </c>
      <c r="AD278" s="24">
        <f t="shared" ref="AD278:AI341" si="69">IF($Q278=1,V277-H277,0)</f>
        <v>0</v>
      </c>
      <c r="AE278" s="24">
        <f t="shared" si="69"/>
        <v>0</v>
      </c>
      <c r="AF278" s="24">
        <f t="shared" si="69"/>
        <v>0</v>
      </c>
      <c r="AG278" s="24">
        <f t="shared" si="68"/>
        <v>0</v>
      </c>
      <c r="AH278" s="24">
        <f t="shared" si="68"/>
        <v>0</v>
      </c>
      <c r="AI278" s="24">
        <f t="shared" si="68"/>
        <v>0</v>
      </c>
      <c r="AJ278" s="24">
        <f t="shared" si="64"/>
        <v>0</v>
      </c>
      <c r="AK278" s="26">
        <f t="shared" ca="1" si="65"/>
        <v>4.7644638894817071E-4</v>
      </c>
      <c r="AL278" s="34">
        <f t="shared" ca="1" si="67"/>
        <v>7.5879198194155562E-2</v>
      </c>
    </row>
    <row r="279" spans="1:38" x14ac:dyDescent="0.25">
      <c r="A279" s="4">
        <f t="shared" si="56"/>
        <v>4</v>
      </c>
      <c r="B279" s="4">
        <f t="shared" si="57"/>
        <v>2013</v>
      </c>
      <c r="C279" s="9">
        <v>41369</v>
      </c>
      <c r="D279" s="12">
        <f ca="1">(1+Returns!E279)*D278</f>
        <v>108536129.29928875</v>
      </c>
      <c r="E279" s="12">
        <f t="shared" ca="1" si="58"/>
        <v>107583498.89340216</v>
      </c>
      <c r="F279" s="12">
        <f t="shared" ca="1" si="59"/>
        <v>107566435.44871935</v>
      </c>
      <c r="G279" s="14">
        <f ca="1">G278*(1+Returns!G279)+AC279</f>
        <v>8630564.1124227382</v>
      </c>
      <c r="H279" s="14">
        <f ca="1">H278*(1+Returns!H279)+AD279</f>
        <v>10763373.536228944</v>
      </c>
      <c r="I279" s="14">
        <f ca="1">I278*(1+Returns!I279)+AE279</f>
        <v>5382035.6442756932</v>
      </c>
      <c r="J279" s="14">
        <f ca="1">J278*(1+Returns!J279)+AF279</f>
        <v>0</v>
      </c>
      <c r="K279" s="14">
        <f ca="1">K278*(1+Returns!K279)+AG279</f>
        <v>0</v>
      </c>
      <c r="L279" s="14">
        <f ca="1">L278*(1+Returns!L279)+AH279</f>
        <v>21526607.284325015</v>
      </c>
      <c r="M279" s="14">
        <f ca="1">M278*(1+Returns!M279)+AI279</f>
        <v>21527305.792314574</v>
      </c>
      <c r="N279" s="14">
        <f ca="1">N278*(1+Returns!N279)+AJ279-R279-T279</f>
        <v>39753612.52383519</v>
      </c>
      <c r="O279" s="17">
        <f ca="1">(Assumptions!$B$16 / 252)*F278</f>
        <v>3415.4895180766925</v>
      </c>
      <c r="P279" s="17">
        <f t="shared" ca="1" si="60"/>
        <v>17063.444682810401</v>
      </c>
      <c r="Q279" s="16">
        <f t="shared" si="61"/>
        <v>0</v>
      </c>
      <c r="R279" s="17">
        <f t="shared" si="62"/>
        <v>0</v>
      </c>
      <c r="S279" s="19">
        <f t="shared" si="63"/>
        <v>0</v>
      </c>
      <c r="T279" s="20">
        <f ca="1">IF(AND(S279=1,F278&gt;D278),[1]Assumptions!$B$19*(F278-D278),0)</f>
        <v>0</v>
      </c>
      <c r="U279" s="21">
        <f ca="1">OFFSET(Assumptions!$B$6,U$1-1,0)*$E279</f>
        <v>8606679.9114721734</v>
      </c>
      <c r="V279" s="21">
        <f ca="1">OFFSET(Assumptions!$B$6,V$1-1,0)*$E279</f>
        <v>10758349.889340216</v>
      </c>
      <c r="W279" s="21">
        <f ca="1">OFFSET(Assumptions!$B$6,W$1-1,0)*$E279</f>
        <v>5379174.9446701081</v>
      </c>
      <c r="X279" s="21">
        <f ca="1">OFFSET(Assumptions!$B$6,X$1-1,0)*$E279</f>
        <v>0</v>
      </c>
      <c r="Y279" s="21">
        <f ca="1">OFFSET(Assumptions!$B$6,Y$1-1,0)*$E279</f>
        <v>0</v>
      </c>
      <c r="Z279" s="21">
        <f ca="1">OFFSET(Assumptions!$B$6,Z$1-1,0)*$E279</f>
        <v>21516699.778680433</v>
      </c>
      <c r="AA279" s="21">
        <f ca="1">OFFSET(Assumptions!$B$6,AA$1-1,0)*$E279</f>
        <v>21516699.778680433</v>
      </c>
      <c r="AB279" s="21">
        <f ca="1">OFFSET(Assumptions!$B$6,AB$1-1,0)*$E279</f>
        <v>39805894.590558797</v>
      </c>
      <c r="AC279" s="24">
        <f t="shared" si="66"/>
        <v>0</v>
      </c>
      <c r="AD279" s="24">
        <f t="shared" si="69"/>
        <v>0</v>
      </c>
      <c r="AE279" s="24">
        <f t="shared" si="69"/>
        <v>0</v>
      </c>
      <c r="AF279" s="24">
        <f t="shared" si="69"/>
        <v>0</v>
      </c>
      <c r="AG279" s="24">
        <f t="shared" si="68"/>
        <v>0</v>
      </c>
      <c r="AH279" s="24">
        <f t="shared" si="68"/>
        <v>0</v>
      </c>
      <c r="AI279" s="24">
        <f t="shared" si="68"/>
        <v>0</v>
      </c>
      <c r="AJ279" s="24">
        <f t="shared" si="64"/>
        <v>0</v>
      </c>
      <c r="AK279" s="26">
        <f t="shared" ca="1" si="65"/>
        <v>-1.9969129185259948E-4</v>
      </c>
      <c r="AL279" s="34">
        <f t="shared" ca="1" si="67"/>
        <v>7.5664354487190888E-2</v>
      </c>
    </row>
    <row r="280" spans="1:38" x14ac:dyDescent="0.25">
      <c r="A280" s="4">
        <f t="shared" si="56"/>
        <v>4</v>
      </c>
      <c r="B280" s="4">
        <f t="shared" si="57"/>
        <v>2013</v>
      </c>
      <c r="C280" s="9">
        <v>41372</v>
      </c>
      <c r="D280" s="12">
        <f ca="1">(1+Returns!E280)*D279</f>
        <v>108565313.57909605</v>
      </c>
      <c r="E280" s="12">
        <f t="shared" ca="1" si="58"/>
        <v>107493112.08000532</v>
      </c>
      <c r="F280" s="12">
        <f t="shared" ca="1" si="59"/>
        <v>107472633.82784794</v>
      </c>
      <c r="G280" s="14">
        <f ca="1">G279*(1+Returns!G280)+AC280</f>
        <v>8512658.5443726163</v>
      </c>
      <c r="H280" s="14">
        <f ca="1">H279*(1+Returns!H280)+AD280</f>
        <v>10766407.405746127</v>
      </c>
      <c r="I280" s="14">
        <f ca="1">I279*(1+Returns!I280)+AE280</f>
        <v>5383622.3081161072</v>
      </c>
      <c r="J280" s="14">
        <f ca="1">J279*(1+Returns!J280)+AF280</f>
        <v>0</v>
      </c>
      <c r="K280" s="14">
        <f ca="1">K279*(1+Returns!K280)+AG280</f>
        <v>0</v>
      </c>
      <c r="L280" s="14">
        <f ca="1">L279*(1+Returns!L280)+AH280</f>
        <v>21532647.083853789</v>
      </c>
      <c r="M280" s="14">
        <f ca="1">M279*(1+Returns!M280)+AI280</f>
        <v>21533485.202218607</v>
      </c>
      <c r="N280" s="14">
        <f ca="1">N279*(1+Returns!N280)+AJ280-R280-T280</f>
        <v>39764291.535698079</v>
      </c>
      <c r="O280" s="17">
        <f ca="1">(Assumptions!$B$16 / 252)*F279</f>
        <v>3414.807474562519</v>
      </c>
      <c r="P280" s="17">
        <f t="shared" ca="1" si="60"/>
        <v>20478.252157372921</v>
      </c>
      <c r="Q280" s="16">
        <f t="shared" si="61"/>
        <v>0</v>
      </c>
      <c r="R280" s="17">
        <f t="shared" si="62"/>
        <v>0</v>
      </c>
      <c r="S280" s="19">
        <f t="shared" si="63"/>
        <v>0</v>
      </c>
      <c r="T280" s="20">
        <f ca="1">IF(AND(S280=1,F279&gt;D279),[1]Assumptions!$B$19*(F279-D279),0)</f>
        <v>0</v>
      </c>
      <c r="U280" s="21">
        <f ca="1">OFFSET(Assumptions!$B$6,U$1-1,0)*$E280</f>
        <v>8599448.9664004259</v>
      </c>
      <c r="V280" s="21">
        <f ca="1">OFFSET(Assumptions!$B$6,V$1-1,0)*$E280</f>
        <v>10749311.208000533</v>
      </c>
      <c r="W280" s="21">
        <f ca="1">OFFSET(Assumptions!$B$6,W$1-1,0)*$E280</f>
        <v>5374655.6040002666</v>
      </c>
      <c r="X280" s="21">
        <f ca="1">OFFSET(Assumptions!$B$6,X$1-1,0)*$E280</f>
        <v>0</v>
      </c>
      <c r="Y280" s="21">
        <f ca="1">OFFSET(Assumptions!$B$6,Y$1-1,0)*$E280</f>
        <v>0</v>
      </c>
      <c r="Z280" s="21">
        <f ca="1">OFFSET(Assumptions!$B$6,Z$1-1,0)*$E280</f>
        <v>21498622.416001067</v>
      </c>
      <c r="AA280" s="21">
        <f ca="1">OFFSET(Assumptions!$B$6,AA$1-1,0)*$E280</f>
        <v>21498622.416001067</v>
      </c>
      <c r="AB280" s="21">
        <f ca="1">OFFSET(Assumptions!$B$6,AB$1-1,0)*$E280</f>
        <v>39772451.469601966</v>
      </c>
      <c r="AC280" s="24">
        <f t="shared" si="66"/>
        <v>0</v>
      </c>
      <c r="AD280" s="24">
        <f t="shared" si="69"/>
        <v>0</v>
      </c>
      <c r="AE280" s="24">
        <f t="shared" si="69"/>
        <v>0</v>
      </c>
      <c r="AF280" s="24">
        <f t="shared" si="69"/>
        <v>0</v>
      </c>
      <c r="AG280" s="24">
        <f t="shared" si="68"/>
        <v>0</v>
      </c>
      <c r="AH280" s="24">
        <f t="shared" si="68"/>
        <v>0</v>
      </c>
      <c r="AI280" s="24">
        <f t="shared" si="68"/>
        <v>0</v>
      </c>
      <c r="AJ280" s="24">
        <f t="shared" si="64"/>
        <v>0</v>
      </c>
      <c r="AK280" s="26">
        <f t="shared" ca="1" si="65"/>
        <v>-8.7203429657323195E-4</v>
      </c>
      <c r="AL280" s="34">
        <f t="shared" ca="1" si="67"/>
        <v>7.4726338278476856E-2</v>
      </c>
    </row>
    <row r="281" spans="1:38" x14ac:dyDescent="0.25">
      <c r="A281" s="4">
        <f t="shared" si="56"/>
        <v>4</v>
      </c>
      <c r="B281" s="4">
        <f t="shared" si="57"/>
        <v>2013</v>
      </c>
      <c r="C281" s="9">
        <v>41373</v>
      </c>
      <c r="D281" s="12">
        <f ca="1">(1+Returns!E281)*D280</f>
        <v>108594505.70626435</v>
      </c>
      <c r="E281" s="12">
        <f t="shared" ca="1" si="58"/>
        <v>107518579.15881185</v>
      </c>
      <c r="F281" s="12">
        <f t="shared" ca="1" si="59"/>
        <v>107494689.07700916</v>
      </c>
      <c r="G281" s="14">
        <f ca="1">G280*(1+Returns!G281)+AC281</f>
        <v>8510599.2084993962</v>
      </c>
      <c r="H281" s="14">
        <f ca="1">H280*(1+Returns!H281)+AD281</f>
        <v>10769442.130419383</v>
      </c>
      <c r="I281" s="14">
        <f ca="1">I280*(1+Returns!I281)+AE281</f>
        <v>5385209.4397167349</v>
      </c>
      <c r="J281" s="14">
        <f ca="1">J280*(1+Returns!J281)+AF281</f>
        <v>0</v>
      </c>
      <c r="K281" s="14">
        <f ca="1">K280*(1+Returns!K281)+AG281</f>
        <v>0</v>
      </c>
      <c r="L281" s="14">
        <f ca="1">L280*(1+Returns!L281)+AH281</f>
        <v>21538688.57799137</v>
      </c>
      <c r="M281" s="14">
        <f ca="1">M280*(1+Returns!M281)+AI281</f>
        <v>21539666.385921329</v>
      </c>
      <c r="N281" s="14">
        <f ca="1">N280*(1+Returns!N281)+AJ281-R281-T281</f>
        <v>39774973.41626364</v>
      </c>
      <c r="O281" s="17">
        <f ca="1">(Assumptions!$B$16 / 252)*F280</f>
        <v>3411.8296453285061</v>
      </c>
      <c r="P281" s="17">
        <f t="shared" ca="1" si="60"/>
        <v>23890.081802701428</v>
      </c>
      <c r="Q281" s="16">
        <f t="shared" si="61"/>
        <v>0</v>
      </c>
      <c r="R281" s="17">
        <f t="shared" si="62"/>
        <v>0</v>
      </c>
      <c r="S281" s="19">
        <f t="shared" si="63"/>
        <v>0</v>
      </c>
      <c r="T281" s="20">
        <f ca="1">IF(AND(S281=1,F280&gt;D280),[1]Assumptions!$B$19*(F280-D280),0)</f>
        <v>0</v>
      </c>
      <c r="U281" s="21">
        <f ca="1">OFFSET(Assumptions!$B$6,U$1-1,0)*$E281</f>
        <v>8601486.3327049483</v>
      </c>
      <c r="V281" s="21">
        <f ca="1">OFFSET(Assumptions!$B$6,V$1-1,0)*$E281</f>
        <v>10751857.915881187</v>
      </c>
      <c r="W281" s="21">
        <f ca="1">OFFSET(Assumptions!$B$6,W$1-1,0)*$E281</f>
        <v>5375928.9579405934</v>
      </c>
      <c r="X281" s="21">
        <f ca="1">OFFSET(Assumptions!$B$6,X$1-1,0)*$E281</f>
        <v>0</v>
      </c>
      <c r="Y281" s="21">
        <f ca="1">OFFSET(Assumptions!$B$6,Y$1-1,0)*$E281</f>
        <v>0</v>
      </c>
      <c r="Z281" s="21">
        <f ca="1">OFFSET(Assumptions!$B$6,Z$1-1,0)*$E281</f>
        <v>21503715.831762373</v>
      </c>
      <c r="AA281" s="21">
        <f ca="1">OFFSET(Assumptions!$B$6,AA$1-1,0)*$E281</f>
        <v>21503715.831762373</v>
      </c>
      <c r="AB281" s="21">
        <f ca="1">OFFSET(Assumptions!$B$6,AB$1-1,0)*$E281</f>
        <v>39781874.288760386</v>
      </c>
      <c r="AC281" s="24">
        <f t="shared" si="66"/>
        <v>0</v>
      </c>
      <c r="AD281" s="24">
        <f t="shared" si="69"/>
        <v>0</v>
      </c>
      <c r="AE281" s="24">
        <f t="shared" si="69"/>
        <v>0</v>
      </c>
      <c r="AF281" s="24">
        <f t="shared" si="69"/>
        <v>0</v>
      </c>
      <c r="AG281" s="24">
        <f t="shared" si="68"/>
        <v>0</v>
      </c>
      <c r="AH281" s="24">
        <f t="shared" si="68"/>
        <v>0</v>
      </c>
      <c r="AI281" s="24">
        <f t="shared" si="68"/>
        <v>0</v>
      </c>
      <c r="AJ281" s="24">
        <f t="shared" si="64"/>
        <v>0</v>
      </c>
      <c r="AK281" s="26">
        <f t="shared" ca="1" si="65"/>
        <v>2.0521735046097334E-4</v>
      </c>
      <c r="AL281" s="34">
        <f t="shared" ca="1" si="67"/>
        <v>7.4946890770088981E-2</v>
      </c>
    </row>
    <row r="282" spans="1:38" x14ac:dyDescent="0.25">
      <c r="A282" s="4">
        <f t="shared" si="56"/>
        <v>4</v>
      </c>
      <c r="B282" s="4">
        <f t="shared" si="57"/>
        <v>2013</v>
      </c>
      <c r="C282" s="9">
        <v>41374</v>
      </c>
      <c r="D282" s="12">
        <f ca="1">(1+Returns!E282)*D281</f>
        <v>108623705.68290371</v>
      </c>
      <c r="E282" s="12">
        <f t="shared" ca="1" si="58"/>
        <v>107517453.35971881</v>
      </c>
      <c r="F282" s="12">
        <f t="shared" ca="1" si="59"/>
        <v>107490150.74810414</v>
      </c>
      <c r="G282" s="14">
        <f ca="1">G281*(1+Returns!G282)+AC282</f>
        <v>8481939.3325659726</v>
      </c>
      <c r="H282" s="14">
        <f ca="1">H281*(1+Returns!H282)+AD282</f>
        <v>10772477.710489754</v>
      </c>
      <c r="I282" s="14">
        <f ca="1">I281*(1+Returns!I282)+AE282</f>
        <v>5386797.0392154753</v>
      </c>
      <c r="J282" s="14">
        <f ca="1">J281*(1+Returns!J282)+AF282</f>
        <v>0</v>
      </c>
      <c r="K282" s="14">
        <f ca="1">K281*(1+Returns!K282)+AG282</f>
        <v>0</v>
      </c>
      <c r="L282" s="14">
        <f ca="1">L281*(1+Returns!L282)+AH282</f>
        <v>21544731.767213225</v>
      </c>
      <c r="M282" s="14">
        <f ca="1">M281*(1+Returns!M282)+AI282</f>
        <v>21545849.343931906</v>
      </c>
      <c r="N282" s="14">
        <f ca="1">N281*(1+Returns!N282)+AJ282-R282-T282</f>
        <v>39785658.166302487</v>
      </c>
      <c r="O282" s="17">
        <f ca="1">(Assumptions!$B$16 / 252)*F281</f>
        <v>3412.5298119685444</v>
      </c>
      <c r="P282" s="17">
        <f t="shared" ca="1" si="60"/>
        <v>27302.611614669971</v>
      </c>
      <c r="Q282" s="16">
        <f t="shared" si="61"/>
        <v>0</v>
      </c>
      <c r="R282" s="17">
        <f t="shared" si="62"/>
        <v>0</v>
      </c>
      <c r="S282" s="19">
        <f t="shared" si="63"/>
        <v>0</v>
      </c>
      <c r="T282" s="20">
        <f ca="1">IF(AND(S282=1,F281&gt;D281),[1]Assumptions!$B$19*(F281-D281),0)</f>
        <v>0</v>
      </c>
      <c r="U282" s="21">
        <f ca="1">OFFSET(Assumptions!$B$6,U$1-1,0)*$E282</f>
        <v>8601396.2687775046</v>
      </c>
      <c r="V282" s="21">
        <f ca="1">OFFSET(Assumptions!$B$6,V$1-1,0)*$E282</f>
        <v>10751745.335971883</v>
      </c>
      <c r="W282" s="21">
        <f ca="1">OFFSET(Assumptions!$B$6,W$1-1,0)*$E282</f>
        <v>5375872.6679859413</v>
      </c>
      <c r="X282" s="21">
        <f ca="1">OFFSET(Assumptions!$B$6,X$1-1,0)*$E282</f>
        <v>0</v>
      </c>
      <c r="Y282" s="21">
        <f ca="1">OFFSET(Assumptions!$B$6,Y$1-1,0)*$E282</f>
        <v>0</v>
      </c>
      <c r="Z282" s="21">
        <f ca="1">OFFSET(Assumptions!$B$6,Z$1-1,0)*$E282</f>
        <v>21503490.671943765</v>
      </c>
      <c r="AA282" s="21">
        <f ca="1">OFFSET(Assumptions!$B$6,AA$1-1,0)*$E282</f>
        <v>21503490.671943765</v>
      </c>
      <c r="AB282" s="21">
        <f ca="1">OFFSET(Assumptions!$B$6,AB$1-1,0)*$E282</f>
        <v>39781457.743095964</v>
      </c>
      <c r="AC282" s="24">
        <f t="shared" si="66"/>
        <v>0</v>
      </c>
      <c r="AD282" s="24">
        <f t="shared" si="69"/>
        <v>0</v>
      </c>
      <c r="AE282" s="24">
        <f t="shared" si="69"/>
        <v>0</v>
      </c>
      <c r="AF282" s="24">
        <f t="shared" si="69"/>
        <v>0</v>
      </c>
      <c r="AG282" s="24">
        <f t="shared" si="68"/>
        <v>0</v>
      </c>
      <c r="AH282" s="24">
        <f t="shared" si="68"/>
        <v>0</v>
      </c>
      <c r="AI282" s="24">
        <f t="shared" si="68"/>
        <v>0</v>
      </c>
      <c r="AJ282" s="24">
        <f t="shared" si="64"/>
        <v>0</v>
      </c>
      <c r="AK282" s="26">
        <f t="shared" ca="1" si="65"/>
        <v>-4.2219098859486159E-5</v>
      </c>
      <c r="AL282" s="34">
        <f t="shared" ca="1" si="67"/>
        <v>7.4901507481038854E-2</v>
      </c>
    </row>
    <row r="283" spans="1:38" x14ac:dyDescent="0.25">
      <c r="A283" s="4">
        <f t="shared" si="56"/>
        <v>4</v>
      </c>
      <c r="B283" s="4">
        <f t="shared" si="57"/>
        <v>2013</v>
      </c>
      <c r="C283" s="9">
        <v>41375</v>
      </c>
      <c r="D283" s="12">
        <f ca="1">(1+Returns!E283)*D282</f>
        <v>108652913.51112479</v>
      </c>
      <c r="E283" s="12">
        <f t="shared" ca="1" si="58"/>
        <v>107514666.38502583</v>
      </c>
      <c r="F283" s="12">
        <f t="shared" ca="1" si="59"/>
        <v>107483951.38767312</v>
      </c>
      <c r="G283" s="14">
        <f ca="1">G282*(1+Returns!G283)+AC283</f>
        <v>8451610.6167371571</v>
      </c>
      <c r="H283" s="14">
        <f ca="1">H282*(1+Returns!H283)+AD283</f>
        <v>10775514.146198351</v>
      </c>
      <c r="I283" s="14">
        <f ca="1">I282*(1+Returns!I283)+AE283</f>
        <v>5388385.1067502676</v>
      </c>
      <c r="J283" s="14">
        <f ca="1">J282*(1+Returns!J283)+AF283</f>
        <v>0</v>
      </c>
      <c r="K283" s="14">
        <f ca="1">K282*(1+Returns!K283)+AG283</f>
        <v>0</v>
      </c>
      <c r="L283" s="14">
        <f ca="1">L282*(1+Returns!L283)+AH283</f>
        <v>21550776.651994947</v>
      </c>
      <c r="M283" s="14">
        <f ca="1">M282*(1+Returns!M283)+AI283</f>
        <v>21552034.076759655</v>
      </c>
      <c r="N283" s="14">
        <f ca="1">N282*(1+Returns!N283)+AJ283-R283-T283</f>
        <v>39796345.78658545</v>
      </c>
      <c r="O283" s="17">
        <f ca="1">(Assumptions!$B$16 / 252)*F282</f>
        <v>3412.3857380350519</v>
      </c>
      <c r="P283" s="17">
        <f t="shared" ca="1" si="60"/>
        <v>30714.997352705024</v>
      </c>
      <c r="Q283" s="16">
        <f t="shared" si="61"/>
        <v>0</v>
      </c>
      <c r="R283" s="17">
        <f t="shared" si="62"/>
        <v>0</v>
      </c>
      <c r="S283" s="19">
        <f t="shared" si="63"/>
        <v>0</v>
      </c>
      <c r="T283" s="20">
        <f ca="1">IF(AND(S283=1,F282&gt;D282),[1]Assumptions!$B$19*(F282-D282),0)</f>
        <v>0</v>
      </c>
      <c r="U283" s="21">
        <f ca="1">OFFSET(Assumptions!$B$6,U$1-1,0)*$E283</f>
        <v>8601173.3108020667</v>
      </c>
      <c r="V283" s="21">
        <f ca="1">OFFSET(Assumptions!$B$6,V$1-1,0)*$E283</f>
        <v>10751466.638502583</v>
      </c>
      <c r="W283" s="21">
        <f ca="1">OFFSET(Assumptions!$B$6,W$1-1,0)*$E283</f>
        <v>5375733.3192512915</v>
      </c>
      <c r="X283" s="21">
        <f ca="1">OFFSET(Assumptions!$B$6,X$1-1,0)*$E283</f>
        <v>0</v>
      </c>
      <c r="Y283" s="21">
        <f ca="1">OFFSET(Assumptions!$B$6,Y$1-1,0)*$E283</f>
        <v>0</v>
      </c>
      <c r="Z283" s="21">
        <f ca="1">OFFSET(Assumptions!$B$6,Z$1-1,0)*$E283</f>
        <v>21502933.277005166</v>
      </c>
      <c r="AA283" s="21">
        <f ca="1">OFFSET(Assumptions!$B$6,AA$1-1,0)*$E283</f>
        <v>21502933.277005166</v>
      </c>
      <c r="AB283" s="21">
        <f ca="1">OFFSET(Assumptions!$B$6,AB$1-1,0)*$E283</f>
        <v>39780426.562459558</v>
      </c>
      <c r="AC283" s="24">
        <f t="shared" si="66"/>
        <v>0</v>
      </c>
      <c r="AD283" s="24">
        <f t="shared" si="69"/>
        <v>0</v>
      </c>
      <c r="AE283" s="24">
        <f t="shared" si="69"/>
        <v>0</v>
      </c>
      <c r="AF283" s="24">
        <f t="shared" si="69"/>
        <v>0</v>
      </c>
      <c r="AG283" s="24">
        <f t="shared" si="68"/>
        <v>0</v>
      </c>
      <c r="AH283" s="24">
        <f t="shared" si="68"/>
        <v>0</v>
      </c>
      <c r="AI283" s="24">
        <f t="shared" si="68"/>
        <v>0</v>
      </c>
      <c r="AJ283" s="24">
        <f t="shared" si="64"/>
        <v>0</v>
      </c>
      <c r="AK283" s="26">
        <f t="shared" ca="1" si="65"/>
        <v>-5.7673753249720683E-5</v>
      </c>
      <c r="AL283" s="34">
        <f t="shared" ca="1" si="67"/>
        <v>7.4839513876728603E-2</v>
      </c>
    </row>
    <row r="284" spans="1:38" x14ac:dyDescent="0.25">
      <c r="A284" s="4">
        <f t="shared" si="56"/>
        <v>4</v>
      </c>
      <c r="B284" s="4">
        <f t="shared" si="57"/>
        <v>2013</v>
      </c>
      <c r="C284" s="9">
        <v>41376</v>
      </c>
      <c r="D284" s="12">
        <f ca="1">(1+Returns!E284)*D283</f>
        <v>108682129.19303881</v>
      </c>
      <c r="E284" s="12">
        <f t="shared" ca="1" si="58"/>
        <v>107564966.84968355</v>
      </c>
      <c r="F284" s="12">
        <f t="shared" ca="1" si="59"/>
        <v>107530839.66339791</v>
      </c>
      <c r="G284" s="14">
        <f ca="1">G283*(1+Returns!G284)+AC284</f>
        <v>8474361.6738282237</v>
      </c>
      <c r="H284" s="14">
        <f ca="1">H283*(1+Returns!H284)+AD284</f>
        <v>10778551.437786354</v>
      </c>
      <c r="I284" s="14">
        <f ca="1">I283*(1+Returns!I284)+AE284</f>
        <v>5389973.6424590936</v>
      </c>
      <c r="J284" s="14">
        <f ca="1">J283*(1+Returns!J284)+AF284</f>
        <v>0</v>
      </c>
      <c r="K284" s="14">
        <f ca="1">K283*(1+Returns!K284)+AG284</f>
        <v>0</v>
      </c>
      <c r="L284" s="14">
        <f ca="1">L283*(1+Returns!L284)+AH284</f>
        <v>21556823.232812271</v>
      </c>
      <c r="M284" s="14">
        <f ca="1">M283*(1+Returns!M284)+AI284</f>
        <v>21558220.584914036</v>
      </c>
      <c r="N284" s="14">
        <f ca="1">N283*(1+Returns!N284)+AJ284-R284-T284</f>
        <v>39807036.277883567</v>
      </c>
      <c r="O284" s="17">
        <f ca="1">(Assumptions!$B$16 / 252)*F283</f>
        <v>3412.1889329420037</v>
      </c>
      <c r="P284" s="17">
        <f t="shared" ca="1" si="60"/>
        <v>34127.186285647025</v>
      </c>
      <c r="Q284" s="16">
        <f t="shared" si="61"/>
        <v>0</v>
      </c>
      <c r="R284" s="17">
        <f t="shared" si="62"/>
        <v>0</v>
      </c>
      <c r="S284" s="19">
        <f t="shared" si="63"/>
        <v>0</v>
      </c>
      <c r="T284" s="20">
        <f ca="1">IF(AND(S284=1,F283&gt;D283),[1]Assumptions!$B$19*(F283-D283),0)</f>
        <v>0</v>
      </c>
      <c r="U284" s="21">
        <f ca="1">OFFSET(Assumptions!$B$6,U$1-1,0)*$E284</f>
        <v>8605197.3479746841</v>
      </c>
      <c r="V284" s="21">
        <f ca="1">OFFSET(Assumptions!$B$6,V$1-1,0)*$E284</f>
        <v>10756496.684968356</v>
      </c>
      <c r="W284" s="21">
        <f ca="1">OFFSET(Assumptions!$B$6,W$1-1,0)*$E284</f>
        <v>5378248.342484178</v>
      </c>
      <c r="X284" s="21">
        <f ca="1">OFFSET(Assumptions!$B$6,X$1-1,0)*$E284</f>
        <v>0</v>
      </c>
      <c r="Y284" s="21">
        <f ca="1">OFFSET(Assumptions!$B$6,Y$1-1,0)*$E284</f>
        <v>0</v>
      </c>
      <c r="Z284" s="21">
        <f ca="1">OFFSET(Assumptions!$B$6,Z$1-1,0)*$E284</f>
        <v>21512993.369936712</v>
      </c>
      <c r="AA284" s="21">
        <f ca="1">OFFSET(Assumptions!$B$6,AA$1-1,0)*$E284</f>
        <v>21512993.369936712</v>
      </c>
      <c r="AB284" s="21">
        <f ca="1">OFFSET(Assumptions!$B$6,AB$1-1,0)*$E284</f>
        <v>39799037.734382913</v>
      </c>
      <c r="AC284" s="24">
        <f t="shared" si="66"/>
        <v>0</v>
      </c>
      <c r="AD284" s="24">
        <f t="shared" si="69"/>
        <v>0</v>
      </c>
      <c r="AE284" s="24">
        <f t="shared" si="69"/>
        <v>0</v>
      </c>
      <c r="AF284" s="24">
        <f t="shared" si="69"/>
        <v>0</v>
      </c>
      <c r="AG284" s="24">
        <f t="shared" si="68"/>
        <v>0</v>
      </c>
      <c r="AH284" s="24">
        <f t="shared" si="68"/>
        <v>0</v>
      </c>
      <c r="AI284" s="24">
        <f t="shared" si="68"/>
        <v>0</v>
      </c>
      <c r="AJ284" s="24">
        <f t="shared" si="64"/>
        <v>0</v>
      </c>
      <c r="AK284" s="26">
        <f t="shared" ca="1" si="65"/>
        <v>4.362351320306157E-4</v>
      </c>
      <c r="AL284" s="34">
        <f t="shared" ca="1" si="67"/>
        <v>7.530839663397626E-2</v>
      </c>
    </row>
    <row r="285" spans="1:38" x14ac:dyDescent="0.25">
      <c r="A285" s="4">
        <f t="shared" si="56"/>
        <v>4</v>
      </c>
      <c r="B285" s="4">
        <f t="shared" si="57"/>
        <v>2013</v>
      </c>
      <c r="C285" s="9">
        <v>41379</v>
      </c>
      <c r="D285" s="12">
        <f ca="1">(1+Returns!E285)*D284</f>
        <v>108711352.73075753</v>
      </c>
      <c r="E285" s="12">
        <f t="shared" ca="1" si="58"/>
        <v>107829040.7949518</v>
      </c>
      <c r="F285" s="12">
        <f t="shared" ca="1" si="59"/>
        <v>107791499.93121652</v>
      </c>
      <c r="G285" s="14">
        <f ca="1">G284*(1+Returns!G285)+AC285</f>
        <v>8710878.5429630335</v>
      </c>
      <c r="H285" s="14">
        <f ca="1">H284*(1+Returns!H285)+AD285</f>
        <v>10781589.585495008</v>
      </c>
      <c r="I285" s="14">
        <f ca="1">I284*(1+Returns!I285)+AE285</f>
        <v>5391562.6464799736</v>
      </c>
      <c r="J285" s="14">
        <f ca="1">J284*(1+Returns!J285)+AF285</f>
        <v>0</v>
      </c>
      <c r="K285" s="14">
        <f ca="1">K284*(1+Returns!K285)+AG285</f>
        <v>0</v>
      </c>
      <c r="L285" s="14">
        <f ca="1">L284*(1+Returns!L285)+AH285</f>
        <v>21562871.510141052</v>
      </c>
      <c r="M285" s="14">
        <f ca="1">M284*(1+Returns!M285)+AI285</f>
        <v>21564408.868904658</v>
      </c>
      <c r="N285" s="14">
        <f ca="1">N284*(1+Returns!N285)+AJ285-R285-T285</f>
        <v>39817729.640968069</v>
      </c>
      <c r="O285" s="17">
        <f ca="1">(Assumptions!$B$16 / 252)*F284</f>
        <v>3413.6774496316793</v>
      </c>
      <c r="P285" s="17">
        <f t="shared" ca="1" si="60"/>
        <v>37540.863735278705</v>
      </c>
      <c r="Q285" s="16">
        <f t="shared" si="61"/>
        <v>0</v>
      </c>
      <c r="R285" s="17">
        <f t="shared" si="62"/>
        <v>0</v>
      </c>
      <c r="S285" s="19">
        <f t="shared" si="63"/>
        <v>0</v>
      </c>
      <c r="T285" s="20">
        <f ca="1">IF(AND(S285=1,F284&gt;D284),[1]Assumptions!$B$19*(F284-D284),0)</f>
        <v>0</v>
      </c>
      <c r="U285" s="21">
        <f ca="1">OFFSET(Assumptions!$B$6,U$1-1,0)*$E285</f>
        <v>8626323.2635961436</v>
      </c>
      <c r="V285" s="21">
        <f ca="1">OFFSET(Assumptions!$B$6,V$1-1,0)*$E285</f>
        <v>10782904.07949518</v>
      </c>
      <c r="W285" s="21">
        <f ca="1">OFFSET(Assumptions!$B$6,W$1-1,0)*$E285</f>
        <v>5391452.0397475902</v>
      </c>
      <c r="X285" s="21">
        <f ca="1">OFFSET(Assumptions!$B$6,X$1-1,0)*$E285</f>
        <v>0</v>
      </c>
      <c r="Y285" s="21">
        <f ca="1">OFFSET(Assumptions!$B$6,Y$1-1,0)*$E285</f>
        <v>0</v>
      </c>
      <c r="Z285" s="21">
        <f ca="1">OFFSET(Assumptions!$B$6,Z$1-1,0)*$E285</f>
        <v>21565808.158990361</v>
      </c>
      <c r="AA285" s="21">
        <f ca="1">OFFSET(Assumptions!$B$6,AA$1-1,0)*$E285</f>
        <v>21565808.158990361</v>
      </c>
      <c r="AB285" s="21">
        <f ca="1">OFFSET(Assumptions!$B$6,AB$1-1,0)*$E285</f>
        <v>39896745.094132163</v>
      </c>
      <c r="AC285" s="24">
        <f t="shared" si="66"/>
        <v>0</v>
      </c>
      <c r="AD285" s="24">
        <f t="shared" si="69"/>
        <v>0</v>
      </c>
      <c r="AE285" s="24">
        <f t="shared" si="69"/>
        <v>0</v>
      </c>
      <c r="AF285" s="24">
        <f t="shared" si="69"/>
        <v>0</v>
      </c>
      <c r="AG285" s="24">
        <f t="shared" si="68"/>
        <v>0</v>
      </c>
      <c r="AH285" s="24">
        <f t="shared" si="68"/>
        <v>0</v>
      </c>
      <c r="AI285" s="24">
        <f t="shared" si="68"/>
        <v>0</v>
      </c>
      <c r="AJ285" s="24">
        <f t="shared" si="64"/>
        <v>0</v>
      </c>
      <c r="AK285" s="26">
        <f t="shared" ca="1" si="65"/>
        <v>2.424051264126259E-3</v>
      </c>
      <c r="AL285" s="34">
        <f t="shared" ca="1" si="67"/>
        <v>7.7914999312162392E-2</v>
      </c>
    </row>
    <row r="286" spans="1:38" x14ac:dyDescent="0.25">
      <c r="A286" s="4">
        <f t="shared" si="56"/>
        <v>4</v>
      </c>
      <c r="B286" s="4">
        <f t="shared" si="57"/>
        <v>2013</v>
      </c>
      <c r="C286" s="9">
        <v>41380</v>
      </c>
      <c r="D286" s="12">
        <f ca="1">(1+Returns!E286)*D285</f>
        <v>108740584.12639332</v>
      </c>
      <c r="E286" s="12">
        <f t="shared" ca="1" si="58"/>
        <v>107876633.49333273</v>
      </c>
      <c r="F286" s="12">
        <f t="shared" ca="1" si="59"/>
        <v>107835670.67721868</v>
      </c>
      <c r="G286" s="14">
        <f ca="1">G285*(1+Returns!G286)+AC286</f>
        <v>8730906.4945071638</v>
      </c>
      <c r="H286" s="14">
        <f ca="1">H285*(1+Returns!H286)+AD286</f>
        <v>10784628.589565627</v>
      </c>
      <c r="I286" s="14">
        <f ca="1">I285*(1+Returns!I286)+AE286</f>
        <v>5393152.1189509695</v>
      </c>
      <c r="J286" s="14">
        <f ca="1">J285*(1+Returns!J286)+AF286</f>
        <v>0</v>
      </c>
      <c r="K286" s="14">
        <f ca="1">K285*(1+Returns!K286)+AG286</f>
        <v>0</v>
      </c>
      <c r="L286" s="14">
        <f ca="1">L285*(1+Returns!L286)+AH286</f>
        <v>21568921.484457292</v>
      </c>
      <c r="M286" s="14">
        <f ca="1">M285*(1+Returns!M286)+AI286</f>
        <v>21570598.92924127</v>
      </c>
      <c r="N286" s="14">
        <f ca="1">N285*(1+Returns!N286)+AJ286-R286-T286</f>
        <v>39828425.876610413</v>
      </c>
      <c r="O286" s="17">
        <f ca="1">(Assumptions!$B$16 / 252)*F285</f>
        <v>3421.9523787687785</v>
      </c>
      <c r="P286" s="17">
        <f t="shared" ca="1" si="60"/>
        <v>40962.816114047484</v>
      </c>
      <c r="Q286" s="16">
        <f t="shared" si="61"/>
        <v>0</v>
      </c>
      <c r="R286" s="17">
        <f t="shared" si="62"/>
        <v>0</v>
      </c>
      <c r="S286" s="19">
        <f t="shared" si="63"/>
        <v>0</v>
      </c>
      <c r="T286" s="20">
        <f ca="1">IF(AND(S286=1,F285&gt;D285),[1]Assumptions!$B$19*(F285-D285),0)</f>
        <v>0</v>
      </c>
      <c r="U286" s="21">
        <f ca="1">OFFSET(Assumptions!$B$6,U$1-1,0)*$E286</f>
        <v>8630130.6794666182</v>
      </c>
      <c r="V286" s="21">
        <f ca="1">OFFSET(Assumptions!$B$6,V$1-1,0)*$E286</f>
        <v>10787663.349333273</v>
      </c>
      <c r="W286" s="21">
        <f ca="1">OFFSET(Assumptions!$B$6,W$1-1,0)*$E286</f>
        <v>5393831.6746666366</v>
      </c>
      <c r="X286" s="21">
        <f ca="1">OFFSET(Assumptions!$B$6,X$1-1,0)*$E286</f>
        <v>0</v>
      </c>
      <c r="Y286" s="21">
        <f ca="1">OFFSET(Assumptions!$B$6,Y$1-1,0)*$E286</f>
        <v>0</v>
      </c>
      <c r="Z286" s="21">
        <f ca="1">OFFSET(Assumptions!$B$6,Z$1-1,0)*$E286</f>
        <v>21575326.698666546</v>
      </c>
      <c r="AA286" s="21">
        <f ca="1">OFFSET(Assumptions!$B$6,AA$1-1,0)*$E286</f>
        <v>21575326.698666546</v>
      </c>
      <c r="AB286" s="21">
        <f ca="1">OFFSET(Assumptions!$B$6,AB$1-1,0)*$E286</f>
        <v>39914354.392533109</v>
      </c>
      <c r="AC286" s="24">
        <f t="shared" si="66"/>
        <v>0</v>
      </c>
      <c r="AD286" s="24">
        <f t="shared" si="69"/>
        <v>0</v>
      </c>
      <c r="AE286" s="24">
        <f t="shared" si="69"/>
        <v>0</v>
      </c>
      <c r="AF286" s="24">
        <f t="shared" si="69"/>
        <v>0</v>
      </c>
      <c r="AG286" s="24">
        <f t="shared" si="68"/>
        <v>0</v>
      </c>
      <c r="AH286" s="24">
        <f t="shared" si="68"/>
        <v>0</v>
      </c>
      <c r="AI286" s="24">
        <f t="shared" si="68"/>
        <v>0</v>
      </c>
      <c r="AJ286" s="24">
        <f t="shared" si="64"/>
        <v>0</v>
      </c>
      <c r="AK286" s="26">
        <f t="shared" ca="1" si="65"/>
        <v>4.0977949124321178E-4</v>
      </c>
      <c r="AL286" s="34">
        <f t="shared" ca="1" si="67"/>
        <v>7.8356706772183982E-2</v>
      </c>
    </row>
    <row r="287" spans="1:38" x14ac:dyDescent="0.25">
      <c r="A287" s="4">
        <f t="shared" si="56"/>
        <v>4</v>
      </c>
      <c r="B287" s="4">
        <f t="shared" si="57"/>
        <v>2013</v>
      </c>
      <c r="C287" s="9">
        <v>41381</v>
      </c>
      <c r="D287" s="12">
        <f ca="1">(1+Returns!E287)*D286</f>
        <v>108769783.14804295</v>
      </c>
      <c r="E287" s="12">
        <f t="shared" ca="1" si="58"/>
        <v>107924936.20775339</v>
      </c>
      <c r="F287" s="12">
        <f t="shared" ca="1" si="59"/>
        <v>107880550.03701466</v>
      </c>
      <c r="G287" s="14">
        <f ca="1">G286*(1+Returns!G287)+AC287</f>
        <v>8751674.6852231696</v>
      </c>
      <c r="H287" s="14">
        <f ca="1">H286*(1+Returns!H287)+AD287</f>
        <v>10787664.274026526</v>
      </c>
      <c r="I287" s="14">
        <f ca="1">I286*(1+Returns!I287)+AE287</f>
        <v>5394739.8792166682</v>
      </c>
      <c r="J287" s="14">
        <f ca="1">J286*(1+Returns!J287)+AF287</f>
        <v>0</v>
      </c>
      <c r="K287" s="14">
        <f ca="1">K286*(1+Returns!K287)+AG287</f>
        <v>0</v>
      </c>
      <c r="L287" s="14">
        <f ca="1">L286*(1+Returns!L287)+AH287</f>
        <v>21574964.84101174</v>
      </c>
      <c r="M287" s="14">
        <f ca="1">M286*(1+Returns!M287)+AI287</f>
        <v>21576782.265434068</v>
      </c>
      <c r="N287" s="14">
        <f ca="1">N286*(1+Returns!N287)+AJ287-R287-T287</f>
        <v>39839110.262841217</v>
      </c>
      <c r="O287" s="17">
        <f ca="1">(Assumptions!$B$16 / 252)*F286</f>
        <v>3423.3546246736087</v>
      </c>
      <c r="P287" s="17">
        <f t="shared" ca="1" si="60"/>
        <v>44386.170738721092</v>
      </c>
      <c r="Q287" s="16">
        <f t="shared" si="61"/>
        <v>0</v>
      </c>
      <c r="R287" s="17">
        <f t="shared" si="62"/>
        <v>0</v>
      </c>
      <c r="S287" s="19">
        <f t="shared" si="63"/>
        <v>0</v>
      </c>
      <c r="T287" s="20">
        <f ca="1">IF(AND(S287=1,F286&gt;D286),[1]Assumptions!$B$19*(F286-D286),0)</f>
        <v>0</v>
      </c>
      <c r="U287" s="21">
        <f ca="1">OFFSET(Assumptions!$B$6,U$1-1,0)*$E287</f>
        <v>8633994.8966202717</v>
      </c>
      <c r="V287" s="21">
        <f ca="1">OFFSET(Assumptions!$B$6,V$1-1,0)*$E287</f>
        <v>10792493.62077534</v>
      </c>
      <c r="W287" s="21">
        <f ca="1">OFFSET(Assumptions!$B$6,W$1-1,0)*$E287</f>
        <v>5396246.8103876701</v>
      </c>
      <c r="X287" s="21">
        <f ca="1">OFFSET(Assumptions!$B$6,X$1-1,0)*$E287</f>
        <v>0</v>
      </c>
      <c r="Y287" s="21">
        <f ca="1">OFFSET(Assumptions!$B$6,Y$1-1,0)*$E287</f>
        <v>0</v>
      </c>
      <c r="Z287" s="21">
        <f ca="1">OFFSET(Assumptions!$B$6,Z$1-1,0)*$E287</f>
        <v>21584987.24155068</v>
      </c>
      <c r="AA287" s="21">
        <f ca="1">OFFSET(Assumptions!$B$6,AA$1-1,0)*$E287</f>
        <v>21584987.24155068</v>
      </c>
      <c r="AB287" s="21">
        <f ca="1">OFFSET(Assumptions!$B$6,AB$1-1,0)*$E287</f>
        <v>39932226.39686875</v>
      </c>
      <c r="AC287" s="24">
        <f t="shared" si="66"/>
        <v>0</v>
      </c>
      <c r="AD287" s="24">
        <f t="shared" si="69"/>
        <v>0</v>
      </c>
      <c r="AE287" s="24">
        <f t="shared" si="69"/>
        <v>0</v>
      </c>
      <c r="AF287" s="24">
        <f t="shared" si="69"/>
        <v>0</v>
      </c>
      <c r="AG287" s="24">
        <f t="shared" si="68"/>
        <v>0</v>
      </c>
      <c r="AH287" s="24">
        <f t="shared" si="68"/>
        <v>0</v>
      </c>
      <c r="AI287" s="24">
        <f t="shared" si="68"/>
        <v>0</v>
      </c>
      <c r="AJ287" s="24">
        <f t="shared" si="64"/>
        <v>0</v>
      </c>
      <c r="AK287" s="26">
        <f t="shared" ca="1" si="65"/>
        <v>4.161828782085486E-4</v>
      </c>
      <c r="AL287" s="34">
        <f t="shared" ca="1" si="67"/>
        <v>7.8805500370143999E-2</v>
      </c>
    </row>
    <row r="288" spans="1:38" x14ac:dyDescent="0.25">
      <c r="A288" s="4">
        <f t="shared" si="56"/>
        <v>4</v>
      </c>
      <c r="B288" s="4">
        <f t="shared" si="57"/>
        <v>2013</v>
      </c>
      <c r="C288" s="9">
        <v>41382</v>
      </c>
      <c r="D288" s="12">
        <f ca="1">(1+Returns!E288)*D287</f>
        <v>108798990.01021387</v>
      </c>
      <c r="E288" s="12">
        <f t="shared" ca="1" si="58"/>
        <v>107925247.70384708</v>
      </c>
      <c r="F288" s="12">
        <f t="shared" ca="1" si="59"/>
        <v>107877436.7537421</v>
      </c>
      <c r="G288" s="14">
        <f ca="1">G287*(1+Returns!G288)+AC288</f>
        <v>8724444.0037159678</v>
      </c>
      <c r="H288" s="14">
        <f ca="1">H287*(1+Returns!H288)+AD288</f>
        <v>10790700.812979545</v>
      </c>
      <c r="I288" s="14">
        <f ca="1">I287*(1+Returns!I288)+AE288</f>
        <v>5396328.1069237823</v>
      </c>
      <c r="J288" s="14">
        <f ca="1">J287*(1+Returns!J288)+AF288</f>
        <v>0</v>
      </c>
      <c r="K288" s="14">
        <f ca="1">K287*(1+Returns!K288)+AG288</f>
        <v>0</v>
      </c>
      <c r="L288" s="14">
        <f ca="1">L287*(1+Returns!L288)+AH288</f>
        <v>21581009.890843179</v>
      </c>
      <c r="M288" s="14">
        <f ca="1">M287*(1+Returns!M288)+AI288</f>
        <v>21582967.374115735</v>
      </c>
      <c r="N288" s="14">
        <f ca="1">N287*(1+Returns!N288)+AJ288-R288-T288</f>
        <v>39849797.515268885</v>
      </c>
      <c r="O288" s="17">
        <f ca="1">(Assumptions!$B$16 / 252)*F287</f>
        <v>3424.7793662544336</v>
      </c>
      <c r="P288" s="17">
        <f t="shared" ca="1" si="60"/>
        <v>47810.950104975527</v>
      </c>
      <c r="Q288" s="16">
        <f t="shared" si="61"/>
        <v>0</v>
      </c>
      <c r="R288" s="17">
        <f t="shared" si="62"/>
        <v>0</v>
      </c>
      <c r="S288" s="19">
        <f t="shared" si="63"/>
        <v>0</v>
      </c>
      <c r="T288" s="20">
        <f ca="1">IF(AND(S288=1,F287&gt;D287),[1]Assumptions!$B$19*(F287-D287),0)</f>
        <v>0</v>
      </c>
      <c r="U288" s="21">
        <f ca="1">OFFSET(Assumptions!$B$6,U$1-1,0)*$E288</f>
        <v>8634019.8163077664</v>
      </c>
      <c r="V288" s="21">
        <f ca="1">OFFSET(Assumptions!$B$6,V$1-1,0)*$E288</f>
        <v>10792524.770384708</v>
      </c>
      <c r="W288" s="21">
        <f ca="1">OFFSET(Assumptions!$B$6,W$1-1,0)*$E288</f>
        <v>5396262.3851923542</v>
      </c>
      <c r="X288" s="21">
        <f ca="1">OFFSET(Assumptions!$B$6,X$1-1,0)*$E288</f>
        <v>0</v>
      </c>
      <c r="Y288" s="21">
        <f ca="1">OFFSET(Assumptions!$B$6,Y$1-1,0)*$E288</f>
        <v>0</v>
      </c>
      <c r="Z288" s="21">
        <f ca="1">OFFSET(Assumptions!$B$6,Z$1-1,0)*$E288</f>
        <v>21585049.540769417</v>
      </c>
      <c r="AA288" s="21">
        <f ca="1">OFFSET(Assumptions!$B$6,AA$1-1,0)*$E288</f>
        <v>21585049.540769417</v>
      </c>
      <c r="AB288" s="21">
        <f ca="1">OFFSET(Assumptions!$B$6,AB$1-1,0)*$E288</f>
        <v>39932341.650423422</v>
      </c>
      <c r="AC288" s="24">
        <f t="shared" si="66"/>
        <v>0</v>
      </c>
      <c r="AD288" s="24">
        <f t="shared" si="69"/>
        <v>0</v>
      </c>
      <c r="AE288" s="24">
        <f t="shared" si="69"/>
        <v>0</v>
      </c>
      <c r="AF288" s="24">
        <f t="shared" si="69"/>
        <v>0</v>
      </c>
      <c r="AG288" s="24">
        <f t="shared" si="68"/>
        <v>0</v>
      </c>
      <c r="AH288" s="24">
        <f t="shared" si="68"/>
        <v>0</v>
      </c>
      <c r="AI288" s="24">
        <f t="shared" si="68"/>
        <v>0</v>
      </c>
      <c r="AJ288" s="24">
        <f t="shared" si="64"/>
        <v>0</v>
      </c>
      <c r="AK288" s="26">
        <f t="shared" ca="1" si="65"/>
        <v>-2.8858615121030162E-5</v>
      </c>
      <c r="AL288" s="34">
        <f t="shared" ca="1" si="67"/>
        <v>7.8774367537418399E-2</v>
      </c>
    </row>
    <row r="289" spans="1:38" x14ac:dyDescent="0.25">
      <c r="A289" s="4">
        <f t="shared" si="56"/>
        <v>4</v>
      </c>
      <c r="B289" s="4">
        <f t="shared" si="57"/>
        <v>2013</v>
      </c>
      <c r="C289" s="9">
        <v>41383</v>
      </c>
      <c r="D289" s="12">
        <f ca="1">(1+Returns!E289)*D288</f>
        <v>108829173.02602249</v>
      </c>
      <c r="E289" s="12">
        <f t="shared" ca="1" si="58"/>
        <v>107529561.80834837</v>
      </c>
      <c r="F289" s="12">
        <f t="shared" ca="1" si="59"/>
        <v>107478326.17771153</v>
      </c>
      <c r="G289" s="14">
        <f ca="1">G288*(1+Returns!G289)+AC289</f>
        <v>8300296.2490676669</v>
      </c>
      <c r="H289" s="14">
        <f ca="1">H288*(1+Returns!H289)+AD289</f>
        <v>10793838.713074656</v>
      </c>
      <c r="I289" s="14">
        <f ca="1">I288*(1+Returns!I289)+AE289</f>
        <v>5397969.2848155908</v>
      </c>
      <c r="J289" s="14">
        <f ca="1">J288*(1+Returns!J289)+AF289</f>
        <v>0</v>
      </c>
      <c r="K289" s="14">
        <f ca="1">K288*(1+Returns!K289)+AG289</f>
        <v>0</v>
      </c>
      <c r="L289" s="14">
        <f ca="1">L288*(1+Returns!L289)+AH289</f>
        <v>21587256.752432503</v>
      </c>
      <c r="M289" s="14">
        <f ca="1">M288*(1+Returns!M289)+AI289</f>
        <v>21589358.842303094</v>
      </c>
      <c r="N289" s="14">
        <f ca="1">N288*(1+Returns!N289)+AJ289-R289-T289</f>
        <v>39860841.966654867</v>
      </c>
      <c r="O289" s="17">
        <f ca="1">(Assumptions!$B$16 / 252)*F288</f>
        <v>3424.6805318648285</v>
      </c>
      <c r="P289" s="17">
        <f t="shared" ca="1" si="60"/>
        <v>51235.630636840353</v>
      </c>
      <c r="Q289" s="16">
        <f t="shared" si="61"/>
        <v>0</v>
      </c>
      <c r="R289" s="17">
        <f t="shared" si="62"/>
        <v>0</v>
      </c>
      <c r="S289" s="19">
        <f t="shared" si="63"/>
        <v>0</v>
      </c>
      <c r="T289" s="20">
        <f ca="1">IF(AND(S289=1,F288&gt;D288),[1]Assumptions!$B$19*(F288-D288),0)</f>
        <v>0</v>
      </c>
      <c r="U289" s="21">
        <f ca="1">OFFSET(Assumptions!$B$6,U$1-1,0)*$E289</f>
        <v>8602364.9446678702</v>
      </c>
      <c r="V289" s="21">
        <f ca="1">OFFSET(Assumptions!$B$6,V$1-1,0)*$E289</f>
        <v>10752956.180834837</v>
      </c>
      <c r="W289" s="21">
        <f ca="1">OFFSET(Assumptions!$B$6,W$1-1,0)*$E289</f>
        <v>5376478.0904174186</v>
      </c>
      <c r="X289" s="21">
        <f ca="1">OFFSET(Assumptions!$B$6,X$1-1,0)*$E289</f>
        <v>0</v>
      </c>
      <c r="Y289" s="21">
        <f ca="1">OFFSET(Assumptions!$B$6,Y$1-1,0)*$E289</f>
        <v>0</v>
      </c>
      <c r="Z289" s="21">
        <f ca="1">OFFSET(Assumptions!$B$6,Z$1-1,0)*$E289</f>
        <v>21505912.361669675</v>
      </c>
      <c r="AA289" s="21">
        <f ca="1">OFFSET(Assumptions!$B$6,AA$1-1,0)*$E289</f>
        <v>21505912.361669675</v>
      </c>
      <c r="AB289" s="21">
        <f ca="1">OFFSET(Assumptions!$B$6,AB$1-1,0)*$E289</f>
        <v>39785937.869088896</v>
      </c>
      <c r="AC289" s="24">
        <f t="shared" si="66"/>
        <v>0</v>
      </c>
      <c r="AD289" s="24">
        <f t="shared" si="69"/>
        <v>0</v>
      </c>
      <c r="AE289" s="24">
        <f t="shared" si="69"/>
        <v>0</v>
      </c>
      <c r="AF289" s="24">
        <f t="shared" si="69"/>
        <v>0</v>
      </c>
      <c r="AG289" s="24">
        <f t="shared" si="68"/>
        <v>0</v>
      </c>
      <c r="AH289" s="24">
        <f t="shared" si="68"/>
        <v>0</v>
      </c>
      <c r="AI289" s="24">
        <f t="shared" si="68"/>
        <v>0</v>
      </c>
      <c r="AJ289" s="24">
        <f t="shared" si="64"/>
        <v>0</v>
      </c>
      <c r="AK289" s="26">
        <f t="shared" ca="1" si="65"/>
        <v>-3.6996668445287151E-3</v>
      </c>
      <c r="AL289" s="34">
        <f t="shared" ca="1" si="67"/>
        <v>7.4783261777112697E-2</v>
      </c>
    </row>
    <row r="290" spans="1:38" x14ac:dyDescent="0.25">
      <c r="A290" s="4">
        <f t="shared" si="56"/>
        <v>4</v>
      </c>
      <c r="B290" s="4">
        <f t="shared" si="57"/>
        <v>2013</v>
      </c>
      <c r="C290" s="9">
        <v>41386</v>
      </c>
      <c r="D290" s="12">
        <f ca="1">(1+Returns!E290)*D289</f>
        <v>108859364.41520336</v>
      </c>
      <c r="E290" s="12">
        <f t="shared" ca="1" si="58"/>
        <v>107543806.46748303</v>
      </c>
      <c r="F290" s="12">
        <f t="shared" ca="1" si="59"/>
        <v>107489158.82649134</v>
      </c>
      <c r="G290" s="14">
        <f ca="1">G289*(1+Returns!G290)+AC290</f>
        <v>8286070.8754813625</v>
      </c>
      <c r="H290" s="14">
        <f ca="1">H289*(1+Returns!H290)+AD290</f>
        <v>10796977.525660733</v>
      </c>
      <c r="I290" s="14">
        <f ca="1">I289*(1+Returns!I290)+AE290</f>
        <v>5399610.9618365886</v>
      </c>
      <c r="J290" s="14">
        <f ca="1">J289*(1+Returns!J290)+AF290</f>
        <v>0</v>
      </c>
      <c r="K290" s="14">
        <f ca="1">K289*(1+Returns!K290)+AG290</f>
        <v>0</v>
      </c>
      <c r="L290" s="14">
        <f ca="1">L289*(1+Returns!L290)+AH290</f>
        <v>21593505.422244884</v>
      </c>
      <c r="M290" s="14">
        <f ca="1">M289*(1+Returns!M290)+AI290</f>
        <v>21595752.203226741</v>
      </c>
      <c r="N290" s="14">
        <f ca="1">N289*(1+Returns!N290)+AJ290-R290-T290</f>
        <v>39871889.479032725</v>
      </c>
      <c r="O290" s="17">
        <f ca="1">(Assumptions!$B$16 / 252)*F289</f>
        <v>3412.0103548479851</v>
      </c>
      <c r="P290" s="17">
        <f t="shared" ca="1" si="60"/>
        <v>54647.640991688335</v>
      </c>
      <c r="Q290" s="16">
        <f t="shared" si="61"/>
        <v>0</v>
      </c>
      <c r="R290" s="17">
        <f t="shared" si="62"/>
        <v>0</v>
      </c>
      <c r="S290" s="19">
        <f t="shared" si="63"/>
        <v>0</v>
      </c>
      <c r="T290" s="20">
        <f ca="1">IF(AND(S290=1,F289&gt;D289),[1]Assumptions!$B$19*(F289-D289),0)</f>
        <v>0</v>
      </c>
      <c r="U290" s="21">
        <f ca="1">OFFSET(Assumptions!$B$6,U$1-1,0)*$E290</f>
        <v>8603504.5173986424</v>
      </c>
      <c r="V290" s="21">
        <f ca="1">OFFSET(Assumptions!$B$6,V$1-1,0)*$E290</f>
        <v>10754380.646748304</v>
      </c>
      <c r="W290" s="21">
        <f ca="1">OFFSET(Assumptions!$B$6,W$1-1,0)*$E290</f>
        <v>5377190.3233741522</v>
      </c>
      <c r="X290" s="21">
        <f ca="1">OFFSET(Assumptions!$B$6,X$1-1,0)*$E290</f>
        <v>0</v>
      </c>
      <c r="Y290" s="21">
        <f ca="1">OFFSET(Assumptions!$B$6,Y$1-1,0)*$E290</f>
        <v>0</v>
      </c>
      <c r="Z290" s="21">
        <f ca="1">OFFSET(Assumptions!$B$6,Z$1-1,0)*$E290</f>
        <v>21508761.293496609</v>
      </c>
      <c r="AA290" s="21">
        <f ca="1">OFFSET(Assumptions!$B$6,AA$1-1,0)*$E290</f>
        <v>21508761.293496609</v>
      </c>
      <c r="AB290" s="21">
        <f ca="1">OFFSET(Assumptions!$B$6,AB$1-1,0)*$E290</f>
        <v>39791208.392968722</v>
      </c>
      <c r="AC290" s="24">
        <f t="shared" si="66"/>
        <v>0</v>
      </c>
      <c r="AD290" s="24">
        <f t="shared" si="69"/>
        <v>0</v>
      </c>
      <c r="AE290" s="24">
        <f t="shared" si="69"/>
        <v>0</v>
      </c>
      <c r="AF290" s="24">
        <f t="shared" si="69"/>
        <v>0</v>
      </c>
      <c r="AG290" s="24">
        <f t="shared" si="68"/>
        <v>0</v>
      </c>
      <c r="AH290" s="24">
        <f t="shared" si="68"/>
        <v>0</v>
      </c>
      <c r="AI290" s="24">
        <f t="shared" si="68"/>
        <v>0</v>
      </c>
      <c r="AJ290" s="24">
        <f t="shared" si="64"/>
        <v>0</v>
      </c>
      <c r="AK290" s="26">
        <f t="shared" ca="1" si="65"/>
        <v>1.0078914665911931E-4</v>
      </c>
      <c r="AL290" s="34">
        <f t="shared" ca="1" si="67"/>
        <v>7.4891588264910824E-2</v>
      </c>
    </row>
    <row r="291" spans="1:38" x14ac:dyDescent="0.25">
      <c r="A291" s="4">
        <f t="shared" si="56"/>
        <v>4</v>
      </c>
      <c r="B291" s="4">
        <f t="shared" si="57"/>
        <v>2013</v>
      </c>
      <c r="C291" s="9">
        <v>41387</v>
      </c>
      <c r="D291" s="12">
        <f ca="1">(1+Returns!E291)*D290</f>
        <v>108889564.18007943</v>
      </c>
      <c r="E291" s="12">
        <f t="shared" ca="1" si="58"/>
        <v>107531441.21240419</v>
      </c>
      <c r="F291" s="12">
        <f t="shared" ca="1" si="59"/>
        <v>107473381.21716404</v>
      </c>
      <c r="G291" s="14">
        <f ca="1">G290*(1+Returns!G291)+AC291</f>
        <v>8245227.411760753</v>
      </c>
      <c r="H291" s="14">
        <f ca="1">H290*(1+Returns!H291)+AD291</f>
        <v>10800117.251003124</v>
      </c>
      <c r="I291" s="14">
        <f ca="1">I290*(1+Returns!I291)+AE291</f>
        <v>5401253.1381385745</v>
      </c>
      <c r="J291" s="14">
        <f ca="1">J290*(1+Returns!J291)+AF291</f>
        <v>0</v>
      </c>
      <c r="K291" s="14">
        <f ca="1">K290*(1+Returns!K291)+AG291</f>
        <v>0</v>
      </c>
      <c r="L291" s="14">
        <f ca="1">L290*(1+Returns!L291)+AH291</f>
        <v>21599755.900803737</v>
      </c>
      <c r="M291" s="14">
        <f ca="1">M290*(1+Returns!M291)+AI291</f>
        <v>21602147.457447182</v>
      </c>
      <c r="N291" s="14">
        <f ca="1">N290*(1+Returns!N291)+AJ291-R291-T291</f>
        <v>39882940.053250819</v>
      </c>
      <c r="O291" s="17">
        <f ca="1">(Assumptions!$B$16 / 252)*F290</f>
        <v>3412.3542484600425</v>
      </c>
      <c r="P291" s="17">
        <f t="shared" ca="1" si="60"/>
        <v>58059.995240148375</v>
      </c>
      <c r="Q291" s="16">
        <f t="shared" si="61"/>
        <v>0</v>
      </c>
      <c r="R291" s="17">
        <f t="shared" si="62"/>
        <v>0</v>
      </c>
      <c r="S291" s="19">
        <f t="shared" si="63"/>
        <v>0</v>
      </c>
      <c r="T291" s="20">
        <f ca="1">IF(AND(S291=1,F290&gt;D290),[1]Assumptions!$B$19*(F290-D290),0)</f>
        <v>0</v>
      </c>
      <c r="U291" s="21">
        <f ca="1">OFFSET(Assumptions!$B$6,U$1-1,0)*$E291</f>
        <v>8602515.2969923355</v>
      </c>
      <c r="V291" s="21">
        <f ca="1">OFFSET(Assumptions!$B$6,V$1-1,0)*$E291</f>
        <v>10753144.12124042</v>
      </c>
      <c r="W291" s="21">
        <f ca="1">OFFSET(Assumptions!$B$6,W$1-1,0)*$E291</f>
        <v>5376572.0606202101</v>
      </c>
      <c r="X291" s="21">
        <f ca="1">OFFSET(Assumptions!$B$6,X$1-1,0)*$E291</f>
        <v>0</v>
      </c>
      <c r="Y291" s="21">
        <f ca="1">OFFSET(Assumptions!$B$6,Y$1-1,0)*$E291</f>
        <v>0</v>
      </c>
      <c r="Z291" s="21">
        <f ca="1">OFFSET(Assumptions!$B$6,Z$1-1,0)*$E291</f>
        <v>21506288.242480841</v>
      </c>
      <c r="AA291" s="21">
        <f ca="1">OFFSET(Assumptions!$B$6,AA$1-1,0)*$E291</f>
        <v>21506288.242480841</v>
      </c>
      <c r="AB291" s="21">
        <f ca="1">OFFSET(Assumptions!$B$6,AB$1-1,0)*$E291</f>
        <v>39786633.248589553</v>
      </c>
      <c r="AC291" s="24">
        <f t="shared" si="66"/>
        <v>0</v>
      </c>
      <c r="AD291" s="24">
        <f t="shared" si="69"/>
        <v>0</v>
      </c>
      <c r="AE291" s="24">
        <f t="shared" si="69"/>
        <v>0</v>
      </c>
      <c r="AF291" s="24">
        <f t="shared" si="69"/>
        <v>0</v>
      </c>
      <c r="AG291" s="24">
        <f t="shared" si="68"/>
        <v>0</v>
      </c>
      <c r="AH291" s="24">
        <f t="shared" si="68"/>
        <v>0</v>
      </c>
      <c r="AI291" s="24">
        <f t="shared" si="68"/>
        <v>0</v>
      </c>
      <c r="AJ291" s="24">
        <f t="shared" si="64"/>
        <v>0</v>
      </c>
      <c r="AK291" s="26">
        <f t="shared" ca="1" si="65"/>
        <v>-1.4678326167538724E-4</v>
      </c>
      <c r="AL291" s="34">
        <f t="shared" ca="1" si="67"/>
        <v>7.4733812171637881E-2</v>
      </c>
    </row>
    <row r="292" spans="1:38" x14ac:dyDescent="0.25">
      <c r="A292" s="4">
        <f t="shared" si="56"/>
        <v>4</v>
      </c>
      <c r="B292" s="4">
        <f t="shared" si="57"/>
        <v>2013</v>
      </c>
      <c r="C292" s="9">
        <v>41388</v>
      </c>
      <c r="D292" s="12">
        <f ca="1">(1+Returns!E292)*D291</f>
        <v>108919772.32297426</v>
      </c>
      <c r="E292" s="12">
        <f t="shared" ca="1" si="58"/>
        <v>107557985.32529815</v>
      </c>
      <c r="F292" s="12">
        <f t="shared" ca="1" si="59"/>
        <v>107496513.47668603</v>
      </c>
      <c r="G292" s="14">
        <f ca="1">G291*(1+Returns!G292)+AC292</f>
        <v>8243285.137742037</v>
      </c>
      <c r="H292" s="14">
        <f ca="1">H291*(1+Returns!H292)+AD292</f>
        <v>10803257.889367256</v>
      </c>
      <c r="I292" s="14">
        <f ca="1">I291*(1+Returns!I292)+AE292</f>
        <v>5402895.8138733953</v>
      </c>
      <c r="J292" s="14">
        <f ca="1">J291*(1+Returns!J292)+AF292</f>
        <v>0</v>
      </c>
      <c r="K292" s="14">
        <f ca="1">K291*(1+Returns!K292)+AG292</f>
        <v>0</v>
      </c>
      <c r="L292" s="14">
        <f ca="1">L291*(1+Returns!L292)+AH292</f>
        <v>21606008.188632619</v>
      </c>
      <c r="M292" s="14">
        <f ca="1">M291*(1+Returns!M292)+AI292</f>
        <v>21608544.605525091</v>
      </c>
      <c r="N292" s="14">
        <f ca="1">N291*(1+Returns!N292)+AJ292-R292-T292</f>
        <v>39893993.690157741</v>
      </c>
      <c r="O292" s="17">
        <f ca="1">(Assumptions!$B$16 / 252)*F291</f>
        <v>3411.8533719734614</v>
      </c>
      <c r="P292" s="17">
        <f t="shared" ca="1" si="60"/>
        <v>61471.848612121838</v>
      </c>
      <c r="Q292" s="16">
        <f t="shared" si="61"/>
        <v>0</v>
      </c>
      <c r="R292" s="17">
        <f t="shared" si="62"/>
        <v>0</v>
      </c>
      <c r="S292" s="19">
        <f t="shared" si="63"/>
        <v>0</v>
      </c>
      <c r="T292" s="20">
        <f ca="1">IF(AND(S292=1,F291&gt;D291),[1]Assumptions!$B$19*(F291-D291),0)</f>
        <v>0</v>
      </c>
      <c r="U292" s="21">
        <f ca="1">OFFSET(Assumptions!$B$6,U$1-1,0)*$E292</f>
        <v>8604638.8260238525</v>
      </c>
      <c r="V292" s="21">
        <f ca="1">OFFSET(Assumptions!$B$6,V$1-1,0)*$E292</f>
        <v>10755798.532529816</v>
      </c>
      <c r="W292" s="21">
        <f ca="1">OFFSET(Assumptions!$B$6,W$1-1,0)*$E292</f>
        <v>5377899.266264908</v>
      </c>
      <c r="X292" s="21">
        <f ca="1">OFFSET(Assumptions!$B$6,X$1-1,0)*$E292</f>
        <v>0</v>
      </c>
      <c r="Y292" s="21">
        <f ca="1">OFFSET(Assumptions!$B$6,Y$1-1,0)*$E292</f>
        <v>0</v>
      </c>
      <c r="Z292" s="21">
        <f ca="1">OFFSET(Assumptions!$B$6,Z$1-1,0)*$E292</f>
        <v>21511597.065059632</v>
      </c>
      <c r="AA292" s="21">
        <f ca="1">OFFSET(Assumptions!$B$6,AA$1-1,0)*$E292</f>
        <v>21511597.065059632</v>
      </c>
      <c r="AB292" s="21">
        <f ca="1">OFFSET(Assumptions!$B$6,AB$1-1,0)*$E292</f>
        <v>39796454.57036031</v>
      </c>
      <c r="AC292" s="24">
        <f t="shared" si="66"/>
        <v>0</v>
      </c>
      <c r="AD292" s="24">
        <f t="shared" si="69"/>
        <v>0</v>
      </c>
      <c r="AE292" s="24">
        <f t="shared" si="69"/>
        <v>0</v>
      </c>
      <c r="AF292" s="24">
        <f t="shared" si="69"/>
        <v>0</v>
      </c>
      <c r="AG292" s="24">
        <f t="shared" si="68"/>
        <v>0</v>
      </c>
      <c r="AH292" s="24">
        <f t="shared" si="68"/>
        <v>0</v>
      </c>
      <c r="AI292" s="24">
        <f t="shared" si="68"/>
        <v>0</v>
      </c>
      <c r="AJ292" s="24">
        <f t="shared" si="64"/>
        <v>0</v>
      </c>
      <c r="AK292" s="26">
        <f t="shared" ca="1" si="65"/>
        <v>2.1523710578397193E-4</v>
      </c>
      <c r="AL292" s="34">
        <f t="shared" ca="1" si="67"/>
        <v>7.4965134766857844E-2</v>
      </c>
    </row>
    <row r="293" spans="1:38" x14ac:dyDescent="0.25">
      <c r="A293" s="4">
        <f t="shared" si="56"/>
        <v>4</v>
      </c>
      <c r="B293" s="4">
        <f t="shared" si="57"/>
        <v>2013</v>
      </c>
      <c r="C293" s="9">
        <v>41389</v>
      </c>
      <c r="D293" s="12">
        <f ca="1">(1+Returns!E293)*D292</f>
        <v>108949988.8462121</v>
      </c>
      <c r="E293" s="12">
        <f t="shared" ca="1" si="58"/>
        <v>107554565.00816372</v>
      </c>
      <c r="F293" s="12">
        <f t="shared" ca="1" si="59"/>
        <v>107489680.57182218</v>
      </c>
      <c r="G293" s="14">
        <f ca="1">G292*(1+Returns!G293)+AC293</f>
        <v>8211370.2530732667</v>
      </c>
      <c r="H293" s="14">
        <f ca="1">H292*(1+Returns!H293)+AD293</f>
        <v>10806399.441018635</v>
      </c>
      <c r="I293" s="14">
        <f ca="1">I292*(1+Returns!I293)+AE293</f>
        <v>5404538.9891929422</v>
      </c>
      <c r="J293" s="14">
        <f ca="1">J292*(1+Returns!J293)+AF293</f>
        <v>0</v>
      </c>
      <c r="K293" s="14">
        <f ca="1">K292*(1+Returns!K293)+AG293</f>
        <v>0</v>
      </c>
      <c r="L293" s="14">
        <f ca="1">L292*(1+Returns!L293)+AH293</f>
        <v>21612262.286255244</v>
      </c>
      <c r="M293" s="14">
        <f ca="1">M292*(1+Returns!M293)+AI293</f>
        <v>21614943.648021303</v>
      </c>
      <c r="N293" s="14">
        <f ca="1">N292*(1+Returns!N293)+AJ293-R293-T293</f>
        <v>39905050.390602328</v>
      </c>
      <c r="O293" s="17">
        <f ca="1">(Assumptions!$B$16 / 252)*F292</f>
        <v>3412.5877294186039</v>
      </c>
      <c r="P293" s="17">
        <f t="shared" ca="1" si="60"/>
        <v>64884.436341540444</v>
      </c>
      <c r="Q293" s="16">
        <f t="shared" si="61"/>
        <v>0</v>
      </c>
      <c r="R293" s="17">
        <f t="shared" si="62"/>
        <v>0</v>
      </c>
      <c r="S293" s="19">
        <f t="shared" si="63"/>
        <v>0</v>
      </c>
      <c r="T293" s="20">
        <f ca="1">IF(AND(S293=1,F292&gt;D292),[1]Assumptions!$B$19*(F292-D292),0)</f>
        <v>0</v>
      </c>
      <c r="U293" s="21">
        <f ca="1">OFFSET(Assumptions!$B$6,U$1-1,0)*$E293</f>
        <v>8604365.2006530985</v>
      </c>
      <c r="V293" s="21">
        <f ca="1">OFFSET(Assumptions!$B$6,V$1-1,0)*$E293</f>
        <v>10755456.500816373</v>
      </c>
      <c r="W293" s="21">
        <f ca="1">OFFSET(Assumptions!$B$6,W$1-1,0)*$E293</f>
        <v>5377728.2504081866</v>
      </c>
      <c r="X293" s="21">
        <f ca="1">OFFSET(Assumptions!$B$6,X$1-1,0)*$E293</f>
        <v>0</v>
      </c>
      <c r="Y293" s="21">
        <f ca="1">OFFSET(Assumptions!$B$6,Y$1-1,0)*$E293</f>
        <v>0</v>
      </c>
      <c r="Z293" s="21">
        <f ca="1">OFFSET(Assumptions!$B$6,Z$1-1,0)*$E293</f>
        <v>21510913.001632746</v>
      </c>
      <c r="AA293" s="21">
        <f ca="1">OFFSET(Assumptions!$B$6,AA$1-1,0)*$E293</f>
        <v>21510913.001632746</v>
      </c>
      <c r="AB293" s="21">
        <f ca="1">OFFSET(Assumptions!$B$6,AB$1-1,0)*$E293</f>
        <v>39795189.053020574</v>
      </c>
      <c r="AC293" s="24">
        <f t="shared" si="66"/>
        <v>0</v>
      </c>
      <c r="AD293" s="24">
        <f t="shared" si="69"/>
        <v>0</v>
      </c>
      <c r="AE293" s="24">
        <f t="shared" si="69"/>
        <v>0</v>
      </c>
      <c r="AF293" s="24">
        <f t="shared" si="69"/>
        <v>0</v>
      </c>
      <c r="AG293" s="24">
        <f t="shared" si="68"/>
        <v>0</v>
      </c>
      <c r="AH293" s="24">
        <f t="shared" si="68"/>
        <v>0</v>
      </c>
      <c r="AI293" s="24">
        <f t="shared" si="68"/>
        <v>0</v>
      </c>
      <c r="AJ293" s="24">
        <f t="shared" si="64"/>
        <v>0</v>
      </c>
      <c r="AK293" s="26">
        <f t="shared" ca="1" si="65"/>
        <v>-6.356396726603375E-5</v>
      </c>
      <c r="AL293" s="34">
        <f t="shared" ca="1" si="67"/>
        <v>7.4896805718219328E-2</v>
      </c>
    </row>
    <row r="294" spans="1:38" x14ac:dyDescent="0.25">
      <c r="A294" s="4">
        <f t="shared" si="56"/>
        <v>4</v>
      </c>
      <c r="B294" s="4">
        <f t="shared" si="57"/>
        <v>2013</v>
      </c>
      <c r="C294" s="9">
        <v>41390</v>
      </c>
      <c r="D294" s="12">
        <f ca="1">(1+Returns!E294)*D293</f>
        <v>108980213.75211781</v>
      </c>
      <c r="E294" s="12">
        <f t="shared" ca="1" si="58"/>
        <v>107577781.31631787</v>
      </c>
      <c r="F294" s="12">
        <f t="shared" ca="1" si="59"/>
        <v>107509484.50916453</v>
      </c>
      <c r="G294" s="14">
        <f ca="1">G293*(1+Returns!G294)+AC294</f>
        <v>8206083.8107199362</v>
      </c>
      <c r="H294" s="14">
        <f ca="1">H293*(1+Returns!H294)+AD294</f>
        <v>10809541.906222841</v>
      </c>
      <c r="I294" s="14">
        <f ca="1">I293*(1+Returns!I294)+AE294</f>
        <v>5406182.6642491529</v>
      </c>
      <c r="J294" s="14">
        <f ca="1">J293*(1+Returns!J294)+AF294</f>
        <v>0</v>
      </c>
      <c r="K294" s="14">
        <f ca="1">K293*(1+Returns!K294)+AG294</f>
        <v>0</v>
      </c>
      <c r="L294" s="14">
        <f ca="1">L293*(1+Returns!L294)+AH294</f>
        <v>21618518.194195479</v>
      </c>
      <c r="M294" s="14">
        <f ca="1">M293*(1+Returns!M294)+AI294</f>
        <v>21621344.585496821</v>
      </c>
      <c r="N294" s="14">
        <f ca="1">N293*(1+Returns!N294)+AJ294-R294-T294</f>
        <v>39916110.15543364</v>
      </c>
      <c r="O294" s="17">
        <f ca="1">(Assumptions!$B$16 / 252)*F293</f>
        <v>3412.3708118038785</v>
      </c>
      <c r="P294" s="17">
        <f t="shared" ca="1" si="60"/>
        <v>68296.807153344329</v>
      </c>
      <c r="Q294" s="16">
        <f t="shared" si="61"/>
        <v>0</v>
      </c>
      <c r="R294" s="17">
        <f t="shared" si="62"/>
        <v>0</v>
      </c>
      <c r="S294" s="19">
        <f t="shared" si="63"/>
        <v>0</v>
      </c>
      <c r="T294" s="20">
        <f ca="1">IF(AND(S294=1,F293&gt;D293),[1]Assumptions!$B$19*(F293-D293),0)</f>
        <v>0</v>
      </c>
      <c r="U294" s="21">
        <f ca="1">OFFSET(Assumptions!$B$6,U$1-1,0)*$E294</f>
        <v>8606222.5053054299</v>
      </c>
      <c r="V294" s="21">
        <f ca="1">OFFSET(Assumptions!$B$6,V$1-1,0)*$E294</f>
        <v>10757778.131631788</v>
      </c>
      <c r="W294" s="21">
        <f ca="1">OFFSET(Assumptions!$B$6,W$1-1,0)*$E294</f>
        <v>5378889.0658158939</v>
      </c>
      <c r="X294" s="21">
        <f ca="1">OFFSET(Assumptions!$B$6,X$1-1,0)*$E294</f>
        <v>0</v>
      </c>
      <c r="Y294" s="21">
        <f ca="1">OFFSET(Assumptions!$B$6,Y$1-1,0)*$E294</f>
        <v>0</v>
      </c>
      <c r="Z294" s="21">
        <f ca="1">OFFSET(Assumptions!$B$6,Z$1-1,0)*$E294</f>
        <v>21515556.263263576</v>
      </c>
      <c r="AA294" s="21">
        <f ca="1">OFFSET(Assumptions!$B$6,AA$1-1,0)*$E294</f>
        <v>21515556.263263576</v>
      </c>
      <c r="AB294" s="21">
        <f ca="1">OFFSET(Assumptions!$B$6,AB$1-1,0)*$E294</f>
        <v>39803779.087037615</v>
      </c>
      <c r="AC294" s="24">
        <f t="shared" si="66"/>
        <v>0</v>
      </c>
      <c r="AD294" s="24">
        <f t="shared" si="69"/>
        <v>0</v>
      </c>
      <c r="AE294" s="24">
        <f t="shared" si="69"/>
        <v>0</v>
      </c>
      <c r="AF294" s="24">
        <f t="shared" si="69"/>
        <v>0</v>
      </c>
      <c r="AG294" s="24">
        <f t="shared" si="68"/>
        <v>0</v>
      </c>
      <c r="AH294" s="24">
        <f t="shared" si="68"/>
        <v>0</v>
      </c>
      <c r="AI294" s="24">
        <f t="shared" si="68"/>
        <v>0</v>
      </c>
      <c r="AJ294" s="24">
        <f t="shared" si="64"/>
        <v>0</v>
      </c>
      <c r="AK294" s="26">
        <f t="shared" ca="1" si="65"/>
        <v>1.842403590464059E-4</v>
      </c>
      <c r="AL294" s="34">
        <f t="shared" ca="1" si="67"/>
        <v>7.5094845091642659E-2</v>
      </c>
    </row>
    <row r="295" spans="1:38" x14ac:dyDescent="0.25">
      <c r="A295" s="4">
        <f t="shared" si="56"/>
        <v>4</v>
      </c>
      <c r="B295" s="4">
        <f t="shared" si="57"/>
        <v>2013</v>
      </c>
      <c r="C295" s="9">
        <v>41393</v>
      </c>
      <c r="D295" s="12">
        <f ca="1">(1+Returns!E295)*D294</f>
        <v>109010406.72033784</v>
      </c>
      <c r="E295" s="12">
        <f t="shared" ca="1" si="58"/>
        <v>107622925.20691822</v>
      </c>
      <c r="F295" s="12">
        <f t="shared" ca="1" si="59"/>
        <v>107551215.40025665</v>
      </c>
      <c r="G295" s="14">
        <f ca="1">G294*(1+Returns!G295)+AC295</f>
        <v>8222754.7451543687</v>
      </c>
      <c r="H295" s="14">
        <f ca="1">H294*(1+Returns!H295)+AD295</f>
        <v>10812681.099801887</v>
      </c>
      <c r="I295" s="14">
        <f ca="1">I294*(1+Returns!I295)+AE295</f>
        <v>5407824.6535653062</v>
      </c>
      <c r="J295" s="14">
        <f ca="1">J294*(1+Returns!J295)+AF295</f>
        <v>0</v>
      </c>
      <c r="K295" s="14">
        <f ca="1">K294*(1+Returns!K295)+AG295</f>
        <v>0</v>
      </c>
      <c r="L295" s="14">
        <f ca="1">L294*(1+Returns!L295)+AH295</f>
        <v>21624767.579378631</v>
      </c>
      <c r="M295" s="14">
        <f ca="1">M294*(1+Returns!M295)+AI295</f>
        <v>21627738.898700431</v>
      </c>
      <c r="N295" s="14">
        <f ca="1">N294*(1+Returns!N295)+AJ295-R295-T295</f>
        <v>39927158.230317608</v>
      </c>
      <c r="O295" s="17">
        <f ca="1">(Assumptions!$B$16 / 252)*F294</f>
        <v>3412.9995082274449</v>
      </c>
      <c r="P295" s="17">
        <f t="shared" ca="1" si="60"/>
        <v>71709.806661571769</v>
      </c>
      <c r="Q295" s="16">
        <f t="shared" si="61"/>
        <v>0</v>
      </c>
      <c r="R295" s="17">
        <f t="shared" si="62"/>
        <v>0</v>
      </c>
      <c r="S295" s="19">
        <f t="shared" si="63"/>
        <v>0</v>
      </c>
      <c r="T295" s="20">
        <f ca="1">IF(AND(S295=1,F294&gt;D294),[1]Assumptions!$B$19*(F294-D294),0)</f>
        <v>0</v>
      </c>
      <c r="U295" s="21">
        <f ca="1">OFFSET(Assumptions!$B$6,U$1-1,0)*$E295</f>
        <v>8609834.0165534578</v>
      </c>
      <c r="V295" s="21">
        <f ca="1">OFFSET(Assumptions!$B$6,V$1-1,0)*$E295</f>
        <v>10762292.520691823</v>
      </c>
      <c r="W295" s="21">
        <f ca="1">OFFSET(Assumptions!$B$6,W$1-1,0)*$E295</f>
        <v>5381146.2603459116</v>
      </c>
      <c r="X295" s="21">
        <f ca="1">OFFSET(Assumptions!$B$6,X$1-1,0)*$E295</f>
        <v>0</v>
      </c>
      <c r="Y295" s="21">
        <f ca="1">OFFSET(Assumptions!$B$6,Y$1-1,0)*$E295</f>
        <v>0</v>
      </c>
      <c r="Z295" s="21">
        <f ca="1">OFFSET(Assumptions!$B$6,Z$1-1,0)*$E295</f>
        <v>21524585.041383646</v>
      </c>
      <c r="AA295" s="21">
        <f ca="1">OFFSET(Assumptions!$B$6,AA$1-1,0)*$E295</f>
        <v>21524585.041383646</v>
      </c>
      <c r="AB295" s="21">
        <f ca="1">OFFSET(Assumptions!$B$6,AB$1-1,0)*$E295</f>
        <v>39820482.326559745</v>
      </c>
      <c r="AC295" s="24">
        <f t="shared" si="66"/>
        <v>0</v>
      </c>
      <c r="AD295" s="24">
        <f t="shared" si="69"/>
        <v>0</v>
      </c>
      <c r="AE295" s="24">
        <f t="shared" si="69"/>
        <v>0</v>
      </c>
      <c r="AF295" s="24">
        <f t="shared" si="69"/>
        <v>0</v>
      </c>
      <c r="AG295" s="24">
        <f t="shared" si="68"/>
        <v>0</v>
      </c>
      <c r="AH295" s="24">
        <f t="shared" si="68"/>
        <v>0</v>
      </c>
      <c r="AI295" s="24">
        <f t="shared" si="68"/>
        <v>0</v>
      </c>
      <c r="AJ295" s="24">
        <f t="shared" si="64"/>
        <v>0</v>
      </c>
      <c r="AK295" s="26">
        <f t="shared" ca="1" si="65"/>
        <v>3.8816008915532052E-4</v>
      </c>
      <c r="AL295" s="34">
        <f t="shared" ca="1" si="67"/>
        <v>7.5512154002563836E-2</v>
      </c>
    </row>
    <row r="296" spans="1:38" x14ac:dyDescent="0.25">
      <c r="A296" s="4">
        <f t="shared" si="56"/>
        <v>4</v>
      </c>
      <c r="B296" s="4">
        <f t="shared" si="57"/>
        <v>2013</v>
      </c>
      <c r="C296" s="9">
        <v>41394</v>
      </c>
      <c r="D296" s="12">
        <f ca="1">(1+Returns!E296)*D295</f>
        <v>109040608.05351971</v>
      </c>
      <c r="E296" s="12">
        <f t="shared" ca="1" si="58"/>
        <v>107666153.00455818</v>
      </c>
      <c r="F296" s="12">
        <f t="shared" ca="1" si="59"/>
        <v>107591028.87359819</v>
      </c>
      <c r="G296" s="14">
        <f ca="1">G295*(1+Returns!G296)+AC296</f>
        <v>8237501.4207488308</v>
      </c>
      <c r="H296" s="14">
        <f ca="1">H295*(1+Returns!H296)+AD296</f>
        <v>10815821.205032546</v>
      </c>
      <c r="I296" s="14">
        <f ca="1">I295*(1+Returns!I296)+AE296</f>
        <v>5409467.1415935969</v>
      </c>
      <c r="J296" s="14">
        <f ca="1">J295*(1+Returns!J296)+AF296</f>
        <v>0</v>
      </c>
      <c r="K296" s="14">
        <f ca="1">K295*(1+Returns!K296)+AG296</f>
        <v>0</v>
      </c>
      <c r="L296" s="14">
        <f ca="1">L295*(1+Returns!L296)+AH296</f>
        <v>21631018.771106284</v>
      </c>
      <c r="M296" s="14">
        <f ca="1">M295*(1+Returns!M296)+AI296</f>
        <v>21634135.102963187</v>
      </c>
      <c r="N296" s="14">
        <f ca="1">N295*(1+Returns!N296)+AJ296-R296-T296</f>
        <v>39938209.363113739</v>
      </c>
      <c r="O296" s="17">
        <f ca="1">(Assumptions!$B$16 / 252)*F295</f>
        <v>3414.3242984208459</v>
      </c>
      <c r="P296" s="17">
        <f t="shared" ca="1" si="60"/>
        <v>75124.130959992617</v>
      </c>
      <c r="Q296" s="16">
        <f t="shared" si="61"/>
        <v>0</v>
      </c>
      <c r="R296" s="17">
        <f t="shared" si="62"/>
        <v>0</v>
      </c>
      <c r="S296" s="19">
        <f t="shared" si="63"/>
        <v>0</v>
      </c>
      <c r="T296" s="20">
        <f ca="1">IF(AND(S296=1,F295&gt;D295),[1]Assumptions!$B$19*(F295-D295),0)</f>
        <v>0</v>
      </c>
      <c r="U296" s="21">
        <f ca="1">OFFSET(Assumptions!$B$6,U$1-1,0)*$E296</f>
        <v>8613292.240364654</v>
      </c>
      <c r="V296" s="21">
        <f ca="1">OFFSET(Assumptions!$B$6,V$1-1,0)*$E296</f>
        <v>10766615.300455818</v>
      </c>
      <c r="W296" s="21">
        <f ca="1">OFFSET(Assumptions!$B$6,W$1-1,0)*$E296</f>
        <v>5383307.650227909</v>
      </c>
      <c r="X296" s="21">
        <f ca="1">OFFSET(Assumptions!$B$6,X$1-1,0)*$E296</f>
        <v>0</v>
      </c>
      <c r="Y296" s="21">
        <f ca="1">OFFSET(Assumptions!$B$6,Y$1-1,0)*$E296</f>
        <v>0</v>
      </c>
      <c r="Z296" s="21">
        <f ca="1">OFFSET(Assumptions!$B$6,Z$1-1,0)*$E296</f>
        <v>21533230.600911636</v>
      </c>
      <c r="AA296" s="21">
        <f ca="1">OFFSET(Assumptions!$B$6,AA$1-1,0)*$E296</f>
        <v>21533230.600911636</v>
      </c>
      <c r="AB296" s="21">
        <f ca="1">OFFSET(Assumptions!$B$6,AB$1-1,0)*$E296</f>
        <v>39836476.611686528</v>
      </c>
      <c r="AC296" s="24">
        <f t="shared" si="66"/>
        <v>0</v>
      </c>
      <c r="AD296" s="24">
        <f t="shared" si="69"/>
        <v>0</v>
      </c>
      <c r="AE296" s="24">
        <f t="shared" si="69"/>
        <v>0</v>
      </c>
      <c r="AF296" s="24">
        <f t="shared" si="69"/>
        <v>0</v>
      </c>
      <c r="AG296" s="24">
        <f t="shared" si="68"/>
        <v>0</v>
      </c>
      <c r="AH296" s="24">
        <f t="shared" si="68"/>
        <v>0</v>
      </c>
      <c r="AI296" s="24">
        <f t="shared" si="68"/>
        <v>0</v>
      </c>
      <c r="AJ296" s="24">
        <f t="shared" si="64"/>
        <v>0</v>
      </c>
      <c r="AK296" s="26">
        <f t="shared" ca="1" si="65"/>
        <v>3.7018152880352595E-4</v>
      </c>
      <c r="AL296" s="34">
        <f t="shared" ca="1" si="67"/>
        <v>7.591028873597927E-2</v>
      </c>
    </row>
    <row r="297" spans="1:38" x14ac:dyDescent="0.25">
      <c r="A297" s="4">
        <f t="shared" si="56"/>
        <v>5</v>
      </c>
      <c r="B297" s="4">
        <f t="shared" si="57"/>
        <v>2013</v>
      </c>
      <c r="C297" s="9">
        <v>41396</v>
      </c>
      <c r="D297" s="12">
        <f ca="1">(1+Returns!E297)*D296</f>
        <v>109070817.75398093</v>
      </c>
      <c r="E297" s="12">
        <f t="shared" ca="1" si="58"/>
        <v>107618192.66127077</v>
      </c>
      <c r="F297" s="12">
        <f t="shared" ca="1" si="59"/>
        <v>107614777.07305256</v>
      </c>
      <c r="G297" s="14">
        <f ca="1">G296*(1+Returns!G297)+AC297</f>
        <v>8611966.737768095</v>
      </c>
      <c r="H297" s="14">
        <f ca="1">H296*(1+Returns!H297)+AD297</f>
        <v>10769756.317602845</v>
      </c>
      <c r="I297" s="14">
        <f ca="1">I296*(1+Returns!I297)+AE297</f>
        <v>5384950.6371198082</v>
      </c>
      <c r="J297" s="14">
        <f ca="1">J296*(1+Returns!J297)+AF297</f>
        <v>0</v>
      </c>
      <c r="K297" s="14">
        <f ca="1">K296*(1+Returns!K297)+AG297</f>
        <v>0</v>
      </c>
      <c r="L297" s="14">
        <f ca="1">L296*(1+Returns!L297)+AH297</f>
        <v>21539483.59970602</v>
      </c>
      <c r="M297" s="14">
        <f ca="1">M296*(1+Returns!M297)+AI297</f>
        <v>21539628.696792796</v>
      </c>
      <c r="N297" s="14">
        <f ca="1">N296*(1+Returns!N297)+AJ297-R297-T297</f>
        <v>39772406.672281198</v>
      </c>
      <c r="O297" s="17">
        <f ca="1">(Assumptions!$B$16 / 252)*F296</f>
        <v>3415.588218209466</v>
      </c>
      <c r="P297" s="17">
        <f t="shared" ca="1" si="60"/>
        <v>3415.5882182094647</v>
      </c>
      <c r="Q297" s="16">
        <f t="shared" si="61"/>
        <v>1</v>
      </c>
      <c r="R297" s="17">
        <f t="shared" ca="1" si="62"/>
        <v>75124.130959992617</v>
      </c>
      <c r="S297" s="19">
        <f t="shared" si="63"/>
        <v>0</v>
      </c>
      <c r="T297" s="20">
        <f ca="1">IF(AND(S297=1,F296&gt;D296),[1]Assumptions!$B$19*(F296-D296),0)</f>
        <v>0</v>
      </c>
      <c r="U297" s="21">
        <f ca="1">OFFSET(Assumptions!$B$6,U$1-1,0)*$E297</f>
        <v>8609455.4129016623</v>
      </c>
      <c r="V297" s="21">
        <f ca="1">OFFSET(Assumptions!$B$6,V$1-1,0)*$E297</f>
        <v>10761819.266127078</v>
      </c>
      <c r="W297" s="21">
        <f ca="1">OFFSET(Assumptions!$B$6,W$1-1,0)*$E297</f>
        <v>5380909.6330635389</v>
      </c>
      <c r="X297" s="21">
        <f ca="1">OFFSET(Assumptions!$B$6,X$1-1,0)*$E297</f>
        <v>0</v>
      </c>
      <c r="Y297" s="21">
        <f ca="1">OFFSET(Assumptions!$B$6,Y$1-1,0)*$E297</f>
        <v>0</v>
      </c>
      <c r="Z297" s="21">
        <f ca="1">OFFSET(Assumptions!$B$6,Z$1-1,0)*$E297</f>
        <v>21523638.532254156</v>
      </c>
      <c r="AA297" s="21">
        <f ca="1">OFFSET(Assumptions!$B$6,AA$1-1,0)*$E297</f>
        <v>21523638.532254156</v>
      </c>
      <c r="AB297" s="21">
        <f ca="1">OFFSET(Assumptions!$B$6,AB$1-1,0)*$E297</f>
        <v>39818731.284670182</v>
      </c>
      <c r="AC297" s="24">
        <f t="shared" ca="1" si="66"/>
        <v>375790.81961582322</v>
      </c>
      <c r="AD297" s="24">
        <f t="shared" ca="1" si="69"/>
        <v>-49205.90457672812</v>
      </c>
      <c r="AE297" s="24">
        <f t="shared" ca="1" si="69"/>
        <v>-26159.491365687922</v>
      </c>
      <c r="AF297" s="24">
        <f t="shared" ca="1" si="69"/>
        <v>0</v>
      </c>
      <c r="AG297" s="24">
        <f t="shared" ca="1" si="68"/>
        <v>0</v>
      </c>
      <c r="AH297" s="24">
        <f t="shared" ca="1" si="68"/>
        <v>-97788.170194648206</v>
      </c>
      <c r="AI297" s="24">
        <f t="shared" ca="1" si="68"/>
        <v>-100904.50205155089</v>
      </c>
      <c r="AJ297" s="24">
        <f t="shared" ca="1" si="64"/>
        <v>-101732.75142720807</v>
      </c>
      <c r="AK297" s="26">
        <f t="shared" ca="1" si="65"/>
        <v>2.2072657639760074E-4</v>
      </c>
      <c r="AL297" s="34">
        <f t="shared" ca="1" si="67"/>
        <v>7.6147770730522923E-2</v>
      </c>
    </row>
    <row r="298" spans="1:38" x14ac:dyDescent="0.25">
      <c r="A298" s="4">
        <f t="shared" si="56"/>
        <v>5</v>
      </c>
      <c r="B298" s="4">
        <f t="shared" si="57"/>
        <v>2013</v>
      </c>
      <c r="C298" s="9">
        <v>41397</v>
      </c>
      <c r="D298" s="12">
        <f ca="1">(1+Returns!E298)*D297</f>
        <v>109101035.82403967</v>
      </c>
      <c r="E298" s="12">
        <f t="shared" ca="1" si="58"/>
        <v>107614282.9276294</v>
      </c>
      <c r="F298" s="12">
        <f t="shared" ca="1" si="59"/>
        <v>107607450.99728188</v>
      </c>
      <c r="G298" s="14">
        <f ca="1">G297*(1+Returns!G298)+AC298</f>
        <v>8579688.8390348703</v>
      </c>
      <c r="H298" s="14">
        <f ca="1">H297*(1+Returns!H298)+AD298</f>
        <v>10772883.957069291</v>
      </c>
      <c r="I298" s="14">
        <f ca="1">I297*(1+Returns!I298)+AE298</f>
        <v>5386586.1777523207</v>
      </c>
      <c r="J298" s="14">
        <f ca="1">J297*(1+Returns!J298)+AF298</f>
        <v>0</v>
      </c>
      <c r="K298" s="14">
        <f ca="1">K297*(1+Returns!K298)+AG298</f>
        <v>0</v>
      </c>
      <c r="L298" s="14">
        <f ca="1">L297*(1+Returns!L298)+AH298</f>
        <v>21545710.137919769</v>
      </c>
      <c r="M298" s="14">
        <f ca="1">M297*(1+Returns!M298)+AI298</f>
        <v>21545998.843276154</v>
      </c>
      <c r="N298" s="14">
        <f ca="1">N297*(1+Returns!N298)+AJ298-R298-T298</f>
        <v>39783414.972576991</v>
      </c>
      <c r="O298" s="17">
        <f ca="1">(Assumptions!$B$16 / 252)*F297</f>
        <v>3416.3421293032557</v>
      </c>
      <c r="P298" s="17">
        <f t="shared" ca="1" si="60"/>
        <v>6831.9303475127199</v>
      </c>
      <c r="Q298" s="16">
        <f t="shared" si="61"/>
        <v>0</v>
      </c>
      <c r="R298" s="17">
        <f t="shared" si="62"/>
        <v>0</v>
      </c>
      <c r="S298" s="19">
        <f t="shared" si="63"/>
        <v>0</v>
      </c>
      <c r="T298" s="20">
        <f ca="1">IF(AND(S298=1,F297&gt;D297),[1]Assumptions!$B$19*(F297-D297),0)</f>
        <v>0</v>
      </c>
      <c r="U298" s="21">
        <f ca="1">OFFSET(Assumptions!$B$6,U$1-1,0)*$E298</f>
        <v>8609142.6342103519</v>
      </c>
      <c r="V298" s="21">
        <f ca="1">OFFSET(Assumptions!$B$6,V$1-1,0)*$E298</f>
        <v>10761428.292762941</v>
      </c>
      <c r="W298" s="21">
        <f ca="1">OFFSET(Assumptions!$B$6,W$1-1,0)*$E298</f>
        <v>5380714.1463814704</v>
      </c>
      <c r="X298" s="21">
        <f ca="1">OFFSET(Assumptions!$B$6,X$1-1,0)*$E298</f>
        <v>0</v>
      </c>
      <c r="Y298" s="21">
        <f ca="1">OFFSET(Assumptions!$B$6,Y$1-1,0)*$E298</f>
        <v>0</v>
      </c>
      <c r="Z298" s="21">
        <f ca="1">OFFSET(Assumptions!$B$6,Z$1-1,0)*$E298</f>
        <v>21522856.585525881</v>
      </c>
      <c r="AA298" s="21">
        <f ca="1">OFFSET(Assumptions!$B$6,AA$1-1,0)*$E298</f>
        <v>21522856.585525881</v>
      </c>
      <c r="AB298" s="21">
        <f ca="1">OFFSET(Assumptions!$B$6,AB$1-1,0)*$E298</f>
        <v>39817284.683222875</v>
      </c>
      <c r="AC298" s="24">
        <f t="shared" si="66"/>
        <v>0</v>
      </c>
      <c r="AD298" s="24">
        <f t="shared" si="69"/>
        <v>0</v>
      </c>
      <c r="AE298" s="24">
        <f t="shared" si="69"/>
        <v>0</v>
      </c>
      <c r="AF298" s="24">
        <f t="shared" si="69"/>
        <v>0</v>
      </c>
      <c r="AG298" s="24">
        <f t="shared" si="68"/>
        <v>0</v>
      </c>
      <c r="AH298" s="24">
        <f t="shared" si="68"/>
        <v>0</v>
      </c>
      <c r="AI298" s="24">
        <f t="shared" si="68"/>
        <v>0</v>
      </c>
      <c r="AJ298" s="24">
        <f t="shared" si="64"/>
        <v>0</v>
      </c>
      <c r="AK298" s="26">
        <f t="shared" ca="1" si="65"/>
        <v>-6.8076856821419618E-5</v>
      </c>
      <c r="AL298" s="34">
        <f t="shared" ca="1" si="67"/>
        <v>7.6074509972816173E-2</v>
      </c>
    </row>
    <row r="299" spans="1:38" x14ac:dyDescent="0.25">
      <c r="A299" s="4">
        <f t="shared" si="56"/>
        <v>5</v>
      </c>
      <c r="B299" s="4">
        <f t="shared" si="57"/>
        <v>2013</v>
      </c>
      <c r="C299" s="9">
        <v>41400</v>
      </c>
      <c r="D299" s="12">
        <f ca="1">(1+Returns!E299)*D298</f>
        <v>109131262.26601472</v>
      </c>
      <c r="E299" s="12">
        <f t="shared" ca="1" si="58"/>
        <v>107611110.5462923</v>
      </c>
      <c r="F299" s="12">
        <f t="shared" ca="1" si="59"/>
        <v>107600862.50638932</v>
      </c>
      <c r="G299" s="14">
        <f ca="1">G298*(1+Returns!G299)+AC299</f>
        <v>8548140.1568008866</v>
      </c>
      <c r="H299" s="14">
        <f ca="1">H298*(1+Returns!H299)+AD299</f>
        <v>10776012.504831927</v>
      </c>
      <c r="I299" s="14">
        <f ca="1">I298*(1+Returns!I299)+AE299</f>
        <v>5388222.2151383488</v>
      </c>
      <c r="J299" s="14">
        <f ca="1">J298*(1+Returns!J299)+AF299</f>
        <v>0</v>
      </c>
      <c r="K299" s="14">
        <f ca="1">K298*(1+Returns!K299)+AG299</f>
        <v>0</v>
      </c>
      <c r="L299" s="14">
        <f ca="1">L298*(1+Returns!L299)+AH299</f>
        <v>21551938.476073518</v>
      </c>
      <c r="M299" s="14">
        <f ca="1">M298*(1+Returns!M299)+AI299</f>
        <v>21552370.873671573</v>
      </c>
      <c r="N299" s="14">
        <f ca="1">N298*(1+Returns!N299)+AJ299-R299-T299</f>
        <v>39794426.319776043</v>
      </c>
      <c r="O299" s="17">
        <f ca="1">(Assumptions!$B$16 / 252)*F298</f>
        <v>3416.1095554692661</v>
      </c>
      <c r="P299" s="17">
        <f t="shared" ca="1" si="60"/>
        <v>10248.039902981986</v>
      </c>
      <c r="Q299" s="16">
        <f t="shared" si="61"/>
        <v>0</v>
      </c>
      <c r="R299" s="17">
        <f t="shared" si="62"/>
        <v>0</v>
      </c>
      <c r="S299" s="19">
        <f t="shared" si="63"/>
        <v>0</v>
      </c>
      <c r="T299" s="20">
        <f ca="1">IF(AND(S299=1,F298&gt;D298),[1]Assumptions!$B$19*(F298-D298),0)</f>
        <v>0</v>
      </c>
      <c r="U299" s="21">
        <f ca="1">OFFSET(Assumptions!$B$6,U$1-1,0)*$E299</f>
        <v>8608888.8437033854</v>
      </c>
      <c r="V299" s="21">
        <f ca="1">OFFSET(Assumptions!$B$6,V$1-1,0)*$E299</f>
        <v>10761111.054629231</v>
      </c>
      <c r="W299" s="21">
        <f ca="1">OFFSET(Assumptions!$B$6,W$1-1,0)*$E299</f>
        <v>5380555.5273146154</v>
      </c>
      <c r="X299" s="21">
        <f ca="1">OFFSET(Assumptions!$B$6,X$1-1,0)*$E299</f>
        <v>0</v>
      </c>
      <c r="Y299" s="21">
        <f ca="1">OFFSET(Assumptions!$B$6,Y$1-1,0)*$E299</f>
        <v>0</v>
      </c>
      <c r="Z299" s="21">
        <f ca="1">OFFSET(Assumptions!$B$6,Z$1-1,0)*$E299</f>
        <v>21522222.109258462</v>
      </c>
      <c r="AA299" s="21">
        <f ca="1">OFFSET(Assumptions!$B$6,AA$1-1,0)*$E299</f>
        <v>21522222.109258462</v>
      </c>
      <c r="AB299" s="21">
        <f ca="1">OFFSET(Assumptions!$B$6,AB$1-1,0)*$E299</f>
        <v>39816110.902128153</v>
      </c>
      <c r="AC299" s="24">
        <f t="shared" si="66"/>
        <v>0</v>
      </c>
      <c r="AD299" s="24">
        <f t="shared" si="69"/>
        <v>0</v>
      </c>
      <c r="AE299" s="24">
        <f t="shared" si="69"/>
        <v>0</v>
      </c>
      <c r="AF299" s="24">
        <f t="shared" si="69"/>
        <v>0</v>
      </c>
      <c r="AG299" s="24">
        <f t="shared" si="68"/>
        <v>0</v>
      </c>
      <c r="AH299" s="24">
        <f t="shared" si="68"/>
        <v>0</v>
      </c>
      <c r="AI299" s="24">
        <f t="shared" si="68"/>
        <v>0</v>
      </c>
      <c r="AJ299" s="24">
        <f t="shared" si="64"/>
        <v>0</v>
      </c>
      <c r="AK299" s="26">
        <f t="shared" ca="1" si="65"/>
        <v>-6.1227088194115709E-5</v>
      </c>
      <c r="AL299" s="34">
        <f t="shared" ca="1" si="67"/>
        <v>7.6008625063890722E-2</v>
      </c>
    </row>
    <row r="300" spans="1:38" x14ac:dyDescent="0.25">
      <c r="A300" s="4">
        <f t="shared" si="56"/>
        <v>5</v>
      </c>
      <c r="B300" s="4">
        <f t="shared" si="57"/>
        <v>2013</v>
      </c>
      <c r="C300" s="9">
        <v>41401</v>
      </c>
      <c r="D300" s="12">
        <f ca="1">(1+Returns!E300)*D299</f>
        <v>109161537.46079256</v>
      </c>
      <c r="E300" s="12">
        <f t="shared" ca="1" si="58"/>
        <v>107654507.40475875</v>
      </c>
      <c r="F300" s="12">
        <f t="shared" ca="1" si="59"/>
        <v>107640843.46445873</v>
      </c>
      <c r="G300" s="14">
        <f ca="1">G299*(1+Returns!G300)+AC300</f>
        <v>8563114.714632133</v>
      </c>
      <c r="H300" s="14">
        <f ca="1">H299*(1+Returns!H300)+AD300</f>
        <v>10779146.133615624</v>
      </c>
      <c r="I300" s="14">
        <f ca="1">I299*(1+Returns!I300)+AE300</f>
        <v>5389860.9277963666</v>
      </c>
      <c r="J300" s="14">
        <f ca="1">J299*(1+Returns!J300)+AF300</f>
        <v>0</v>
      </c>
      <c r="K300" s="14">
        <f ca="1">K299*(1+Returns!K300)+AG300</f>
        <v>0</v>
      </c>
      <c r="L300" s="14">
        <f ca="1">L299*(1+Returns!L300)+AH300</f>
        <v>21558176.922620859</v>
      </c>
      <c r="M300" s="14">
        <f ca="1">M299*(1+Returns!M300)+AI300</f>
        <v>21558753.281169739</v>
      </c>
      <c r="N300" s="14">
        <f ca="1">N299*(1+Returns!N300)+AJ300-R300-T300</f>
        <v>39805455.424924031</v>
      </c>
      <c r="O300" s="17">
        <f ca="1">(Assumptions!$B$16 / 252)*F299</f>
        <v>3415.9003970282324</v>
      </c>
      <c r="P300" s="17">
        <f t="shared" ca="1" si="60"/>
        <v>13663.940300010217</v>
      </c>
      <c r="Q300" s="16">
        <f t="shared" si="61"/>
        <v>0</v>
      </c>
      <c r="R300" s="17">
        <f t="shared" si="62"/>
        <v>0</v>
      </c>
      <c r="S300" s="19">
        <f t="shared" si="63"/>
        <v>0</v>
      </c>
      <c r="T300" s="20">
        <f ca="1">IF(AND(S300=1,F299&gt;D299),[1]Assumptions!$B$19*(F299-D299),0)</f>
        <v>0</v>
      </c>
      <c r="U300" s="21">
        <f ca="1">OFFSET(Assumptions!$B$6,U$1-1,0)*$E300</f>
        <v>8612360.5923807006</v>
      </c>
      <c r="V300" s="21">
        <f ca="1">OFFSET(Assumptions!$B$6,V$1-1,0)*$E300</f>
        <v>10765450.740475876</v>
      </c>
      <c r="W300" s="21">
        <f ca="1">OFFSET(Assumptions!$B$6,W$1-1,0)*$E300</f>
        <v>5382725.3702379381</v>
      </c>
      <c r="X300" s="21">
        <f ca="1">OFFSET(Assumptions!$B$6,X$1-1,0)*$E300</f>
        <v>0</v>
      </c>
      <c r="Y300" s="21">
        <f ca="1">OFFSET(Assumptions!$B$6,Y$1-1,0)*$E300</f>
        <v>0</v>
      </c>
      <c r="Z300" s="21">
        <f ca="1">OFFSET(Assumptions!$B$6,Z$1-1,0)*$E300</f>
        <v>21530901.480951753</v>
      </c>
      <c r="AA300" s="21">
        <f ca="1">OFFSET(Assumptions!$B$6,AA$1-1,0)*$E300</f>
        <v>21530901.480951753</v>
      </c>
      <c r="AB300" s="21">
        <f ca="1">OFFSET(Assumptions!$B$6,AB$1-1,0)*$E300</f>
        <v>39832167.739760734</v>
      </c>
      <c r="AC300" s="24">
        <f t="shared" si="66"/>
        <v>0</v>
      </c>
      <c r="AD300" s="24">
        <f t="shared" si="69"/>
        <v>0</v>
      </c>
      <c r="AE300" s="24">
        <f t="shared" si="69"/>
        <v>0</v>
      </c>
      <c r="AF300" s="24">
        <f t="shared" si="69"/>
        <v>0</v>
      </c>
      <c r="AG300" s="24">
        <f t="shared" si="68"/>
        <v>0</v>
      </c>
      <c r="AH300" s="24">
        <f t="shared" si="68"/>
        <v>0</v>
      </c>
      <c r="AI300" s="24">
        <f t="shared" si="68"/>
        <v>0</v>
      </c>
      <c r="AJ300" s="24">
        <f t="shared" si="64"/>
        <v>0</v>
      </c>
      <c r="AK300" s="26">
        <f t="shared" ca="1" si="65"/>
        <v>3.7156726385023653E-4</v>
      </c>
      <c r="AL300" s="34">
        <f t="shared" ca="1" si="67"/>
        <v>7.6408434644585022E-2</v>
      </c>
    </row>
    <row r="301" spans="1:38" x14ac:dyDescent="0.25">
      <c r="A301" s="4">
        <f t="shared" si="56"/>
        <v>5</v>
      </c>
      <c r="B301" s="4">
        <f t="shared" si="57"/>
        <v>2013</v>
      </c>
      <c r="C301" s="9">
        <v>41402</v>
      </c>
      <c r="D301" s="12">
        <f ca="1">(1+Returns!E301)*D300</f>
        <v>109191821.05451493</v>
      </c>
      <c r="E301" s="12">
        <f t="shared" ca="1" si="58"/>
        <v>107674681.57604352</v>
      </c>
      <c r="F301" s="12">
        <f t="shared" ca="1" si="59"/>
        <v>107657600.46610971</v>
      </c>
      <c r="G301" s="14">
        <f ca="1">G300*(1+Returns!G301)+AC301</f>
        <v>8554858.4230743963</v>
      </c>
      <c r="H301" s="14">
        <f ca="1">H300*(1+Returns!H301)+AD301</f>
        <v>10782280.673648205</v>
      </c>
      <c r="I301" s="14">
        <f ca="1">I300*(1+Returns!I301)+AE301</f>
        <v>5391500.1388338255</v>
      </c>
      <c r="J301" s="14">
        <f ca="1">J300*(1+Returns!J301)+AF301</f>
        <v>0</v>
      </c>
      <c r="K301" s="14">
        <f ca="1">K300*(1+Returns!K301)+AG301</f>
        <v>0</v>
      </c>
      <c r="L301" s="14">
        <f ca="1">L300*(1+Returns!L301)+AH301</f>
        <v>21564417.174955431</v>
      </c>
      <c r="M301" s="14">
        <f ca="1">M300*(1+Returns!M301)+AI301</f>
        <v>21565137.578721009</v>
      </c>
      <c r="N301" s="14">
        <f ca="1">N300*(1+Returns!N301)+AJ301-R301-T301</f>
        <v>39816487.586810648</v>
      </c>
      <c r="O301" s="17">
        <f ca="1">(Assumptions!$B$16 / 252)*F300</f>
        <v>3417.1696337923404</v>
      </c>
      <c r="P301" s="17">
        <f t="shared" ca="1" si="60"/>
        <v>17081.10993380256</v>
      </c>
      <c r="Q301" s="16">
        <f t="shared" si="61"/>
        <v>0</v>
      </c>
      <c r="R301" s="17">
        <f t="shared" si="62"/>
        <v>0</v>
      </c>
      <c r="S301" s="19">
        <f t="shared" si="63"/>
        <v>0</v>
      </c>
      <c r="T301" s="20">
        <f ca="1">IF(AND(S301=1,F300&gt;D300),[1]Assumptions!$B$19*(F300-D300),0)</f>
        <v>0</v>
      </c>
      <c r="U301" s="21">
        <f ca="1">OFFSET(Assumptions!$B$6,U$1-1,0)*$E301</f>
        <v>8613974.5260834806</v>
      </c>
      <c r="V301" s="21">
        <f ca="1">OFFSET(Assumptions!$B$6,V$1-1,0)*$E301</f>
        <v>10767468.157604352</v>
      </c>
      <c r="W301" s="21">
        <f ca="1">OFFSET(Assumptions!$B$6,W$1-1,0)*$E301</f>
        <v>5383734.0788021758</v>
      </c>
      <c r="X301" s="21">
        <f ca="1">OFFSET(Assumptions!$B$6,X$1-1,0)*$E301</f>
        <v>0</v>
      </c>
      <c r="Y301" s="21">
        <f ca="1">OFFSET(Assumptions!$B$6,Y$1-1,0)*$E301</f>
        <v>0</v>
      </c>
      <c r="Z301" s="21">
        <f ca="1">OFFSET(Assumptions!$B$6,Z$1-1,0)*$E301</f>
        <v>21534936.315208703</v>
      </c>
      <c r="AA301" s="21">
        <f ca="1">OFFSET(Assumptions!$B$6,AA$1-1,0)*$E301</f>
        <v>21534936.315208703</v>
      </c>
      <c r="AB301" s="21">
        <f ca="1">OFFSET(Assumptions!$B$6,AB$1-1,0)*$E301</f>
        <v>39839632.183136098</v>
      </c>
      <c r="AC301" s="24">
        <f t="shared" si="66"/>
        <v>0</v>
      </c>
      <c r="AD301" s="24">
        <f t="shared" si="69"/>
        <v>0</v>
      </c>
      <c r="AE301" s="24">
        <f t="shared" si="69"/>
        <v>0</v>
      </c>
      <c r="AF301" s="24">
        <f t="shared" si="69"/>
        <v>0</v>
      </c>
      <c r="AG301" s="24">
        <f t="shared" si="68"/>
        <v>0</v>
      </c>
      <c r="AH301" s="24">
        <f t="shared" si="68"/>
        <v>0</v>
      </c>
      <c r="AI301" s="24">
        <f t="shared" si="68"/>
        <v>0</v>
      </c>
      <c r="AJ301" s="24">
        <f t="shared" si="64"/>
        <v>0</v>
      </c>
      <c r="AK301" s="26">
        <f t="shared" ca="1" si="65"/>
        <v>1.5567512397374195E-4</v>
      </c>
      <c r="AL301" s="34">
        <f t="shared" ca="1" si="67"/>
        <v>7.6576004661094599E-2</v>
      </c>
    </row>
    <row r="302" spans="1:38" x14ac:dyDescent="0.25">
      <c r="A302" s="4">
        <f t="shared" si="56"/>
        <v>5</v>
      </c>
      <c r="B302" s="4">
        <f t="shared" si="57"/>
        <v>2013</v>
      </c>
      <c r="C302" s="9">
        <v>41403</v>
      </c>
      <c r="D302" s="12">
        <f ca="1">(1+Returns!E302)*D301</f>
        <v>109222072.64853808</v>
      </c>
      <c r="E302" s="12">
        <f t="shared" ca="1" si="58"/>
        <v>107675034.63206428</v>
      </c>
      <c r="F302" s="12">
        <f t="shared" ca="1" si="59"/>
        <v>107654535.82052839</v>
      </c>
      <c r="G302" s="14">
        <f ca="1">G301*(1+Returns!G302)+AC302</f>
        <v>8526810.7350453846</v>
      </c>
      <c r="H302" s="14">
        <f ca="1">H301*(1+Returns!H302)+AD302</f>
        <v>10785411.950306533</v>
      </c>
      <c r="I302" s="14">
        <f ca="1">I301*(1+Returns!I302)+AE302</f>
        <v>5393137.6687094886</v>
      </c>
      <c r="J302" s="14">
        <f ca="1">J301*(1+Returns!J302)+AF302</f>
        <v>0</v>
      </c>
      <c r="K302" s="14">
        <f ca="1">K301*(1+Returns!K302)+AG302</f>
        <v>0</v>
      </c>
      <c r="L302" s="14">
        <f ca="1">L301*(1+Returns!L302)+AH302</f>
        <v>21570650.920856327</v>
      </c>
      <c r="M302" s="14">
        <f ca="1">M301*(1+Returns!M302)+AI302</f>
        <v>21571515.269220877</v>
      </c>
      <c r="N302" s="14">
        <f ca="1">N301*(1+Returns!N302)+AJ302-R302-T302</f>
        <v>39827508.08792568</v>
      </c>
      <c r="O302" s="17">
        <f ca="1">(Assumptions!$B$16 / 252)*F301</f>
        <v>3417.7016020987207</v>
      </c>
      <c r="P302" s="17">
        <f t="shared" ca="1" si="60"/>
        <v>20498.811535901281</v>
      </c>
      <c r="Q302" s="16">
        <f t="shared" si="61"/>
        <v>0</v>
      </c>
      <c r="R302" s="17">
        <f t="shared" si="62"/>
        <v>0</v>
      </c>
      <c r="S302" s="19">
        <f t="shared" si="63"/>
        <v>0</v>
      </c>
      <c r="T302" s="20">
        <f ca="1">IF(AND(S302=1,F301&gt;D301),[1]Assumptions!$B$19*(F301-D301),0)</f>
        <v>0</v>
      </c>
      <c r="U302" s="21">
        <f ca="1">OFFSET(Assumptions!$B$6,U$1-1,0)*$E302</f>
        <v>8614002.7705651429</v>
      </c>
      <c r="V302" s="21">
        <f ca="1">OFFSET(Assumptions!$B$6,V$1-1,0)*$E302</f>
        <v>10767503.463206429</v>
      </c>
      <c r="W302" s="21">
        <f ca="1">OFFSET(Assumptions!$B$6,W$1-1,0)*$E302</f>
        <v>5383751.7316032145</v>
      </c>
      <c r="X302" s="21">
        <f ca="1">OFFSET(Assumptions!$B$6,X$1-1,0)*$E302</f>
        <v>0</v>
      </c>
      <c r="Y302" s="21">
        <f ca="1">OFFSET(Assumptions!$B$6,Y$1-1,0)*$E302</f>
        <v>0</v>
      </c>
      <c r="Z302" s="21">
        <f ca="1">OFFSET(Assumptions!$B$6,Z$1-1,0)*$E302</f>
        <v>21535006.926412858</v>
      </c>
      <c r="AA302" s="21">
        <f ca="1">OFFSET(Assumptions!$B$6,AA$1-1,0)*$E302</f>
        <v>21535006.926412858</v>
      </c>
      <c r="AB302" s="21">
        <f ca="1">OFFSET(Assumptions!$B$6,AB$1-1,0)*$E302</f>
        <v>39839762.813863784</v>
      </c>
      <c r="AC302" s="24">
        <f t="shared" si="66"/>
        <v>0</v>
      </c>
      <c r="AD302" s="24">
        <f t="shared" si="69"/>
        <v>0</v>
      </c>
      <c r="AE302" s="24">
        <f t="shared" si="69"/>
        <v>0</v>
      </c>
      <c r="AF302" s="24">
        <f t="shared" si="69"/>
        <v>0</v>
      </c>
      <c r="AG302" s="24">
        <f t="shared" si="68"/>
        <v>0</v>
      </c>
      <c r="AH302" s="24">
        <f t="shared" si="68"/>
        <v>0</v>
      </c>
      <c r="AI302" s="24">
        <f t="shared" si="68"/>
        <v>0</v>
      </c>
      <c r="AJ302" s="24">
        <f t="shared" si="64"/>
        <v>0</v>
      </c>
      <c r="AK302" s="26">
        <f t="shared" ca="1" si="65"/>
        <v>-2.8466597509657632E-5</v>
      </c>
      <c r="AL302" s="34">
        <f t="shared" ca="1" si="67"/>
        <v>7.65453582052813E-2</v>
      </c>
    </row>
    <row r="303" spans="1:38" x14ac:dyDescent="0.25">
      <c r="A303" s="4">
        <f t="shared" si="56"/>
        <v>5</v>
      </c>
      <c r="B303" s="4">
        <f t="shared" si="57"/>
        <v>2013</v>
      </c>
      <c r="C303" s="9">
        <v>41404</v>
      </c>
      <c r="D303" s="12">
        <f ca="1">(1+Returns!E303)*D302</f>
        <v>109252373.03593224</v>
      </c>
      <c r="E303" s="12">
        <f t="shared" ca="1" si="58"/>
        <v>107693941.27383789</v>
      </c>
      <c r="F303" s="12">
        <f t="shared" ca="1" si="59"/>
        <v>107670024.85799024</v>
      </c>
      <c r="G303" s="14">
        <f ca="1">G302*(1+Returns!G303)+AC303</f>
        <v>8517270.5934016015</v>
      </c>
      <c r="H303" s="14">
        <f ca="1">H302*(1+Returns!H303)+AD303</f>
        <v>10788548.312417876</v>
      </c>
      <c r="I303" s="14">
        <f ca="1">I302*(1+Returns!I303)+AE303</f>
        <v>5394777.8762976835</v>
      </c>
      <c r="J303" s="14">
        <f ca="1">J302*(1+Returns!J303)+AF303</f>
        <v>0</v>
      </c>
      <c r="K303" s="14">
        <f ca="1">K302*(1+Returns!K303)+AG303</f>
        <v>0</v>
      </c>
      <c r="L303" s="14">
        <f ca="1">L302*(1+Returns!L303)+AH303</f>
        <v>21576894.783927415</v>
      </c>
      <c r="M303" s="14">
        <f ca="1">M302*(1+Returns!M303)+AI303</f>
        <v>21577903.346041199</v>
      </c>
      <c r="N303" s="14">
        <f ca="1">N302*(1+Returns!N303)+AJ303-R303-T303</f>
        <v>39838546.361752123</v>
      </c>
      <c r="O303" s="17">
        <f ca="1">(Assumptions!$B$16 / 252)*F302</f>
        <v>3417.604311762806</v>
      </c>
      <c r="P303" s="17">
        <f t="shared" ca="1" si="60"/>
        <v>23916.415847664088</v>
      </c>
      <c r="Q303" s="16">
        <f t="shared" si="61"/>
        <v>0</v>
      </c>
      <c r="R303" s="17">
        <f t="shared" si="62"/>
        <v>0</v>
      </c>
      <c r="S303" s="19">
        <f t="shared" si="63"/>
        <v>0</v>
      </c>
      <c r="T303" s="20">
        <f ca="1">IF(AND(S303=1,F302&gt;D302),[1]Assumptions!$B$19*(F302-D302),0)</f>
        <v>0</v>
      </c>
      <c r="U303" s="21">
        <f ca="1">OFFSET(Assumptions!$B$6,U$1-1,0)*$E303</f>
        <v>8615515.3019070309</v>
      </c>
      <c r="V303" s="21">
        <f ca="1">OFFSET(Assumptions!$B$6,V$1-1,0)*$E303</f>
        <v>10769394.127383791</v>
      </c>
      <c r="W303" s="21">
        <f ca="1">OFFSET(Assumptions!$B$6,W$1-1,0)*$E303</f>
        <v>5384697.0636918955</v>
      </c>
      <c r="X303" s="21">
        <f ca="1">OFFSET(Assumptions!$B$6,X$1-1,0)*$E303</f>
        <v>0</v>
      </c>
      <c r="Y303" s="21">
        <f ca="1">OFFSET(Assumptions!$B$6,Y$1-1,0)*$E303</f>
        <v>0</v>
      </c>
      <c r="Z303" s="21">
        <f ca="1">OFFSET(Assumptions!$B$6,Z$1-1,0)*$E303</f>
        <v>21538788.254767582</v>
      </c>
      <c r="AA303" s="21">
        <f ca="1">OFFSET(Assumptions!$B$6,AA$1-1,0)*$E303</f>
        <v>21538788.254767582</v>
      </c>
      <c r="AB303" s="21">
        <f ca="1">OFFSET(Assumptions!$B$6,AB$1-1,0)*$E303</f>
        <v>39846758.271320023</v>
      </c>
      <c r="AC303" s="24">
        <f t="shared" si="66"/>
        <v>0</v>
      </c>
      <c r="AD303" s="24">
        <f t="shared" si="69"/>
        <v>0</v>
      </c>
      <c r="AE303" s="24">
        <f t="shared" si="69"/>
        <v>0</v>
      </c>
      <c r="AF303" s="24">
        <f t="shared" si="69"/>
        <v>0</v>
      </c>
      <c r="AG303" s="24">
        <f t="shared" si="68"/>
        <v>0</v>
      </c>
      <c r="AH303" s="24">
        <f t="shared" si="68"/>
        <v>0</v>
      </c>
      <c r="AI303" s="24">
        <f t="shared" si="68"/>
        <v>0</v>
      </c>
      <c r="AJ303" s="24">
        <f t="shared" si="64"/>
        <v>0</v>
      </c>
      <c r="AK303" s="26">
        <f t="shared" ca="1" si="65"/>
        <v>1.4387723976327926E-4</v>
      </c>
      <c r="AL303" s="34">
        <f t="shared" ca="1" si="67"/>
        <v>7.6700248579899766E-2</v>
      </c>
    </row>
    <row r="304" spans="1:38" x14ac:dyDescent="0.25">
      <c r="A304" s="4">
        <f t="shared" si="56"/>
        <v>5</v>
      </c>
      <c r="B304" s="4">
        <f t="shared" si="57"/>
        <v>2013</v>
      </c>
      <c r="C304" s="9">
        <v>41407</v>
      </c>
      <c r="D304" s="12">
        <f ca="1">(1+Returns!E304)*D303</f>
        <v>109282641.40588185</v>
      </c>
      <c r="E304" s="12">
        <f t="shared" ca="1" si="58"/>
        <v>107715575.66175437</v>
      </c>
      <c r="F304" s="12">
        <f t="shared" ca="1" si="59"/>
        <v>107688241.14987947</v>
      </c>
      <c r="G304" s="14">
        <f ca="1">G303*(1+Returns!G304)+AC304</f>
        <v>8510487.933748493</v>
      </c>
      <c r="H304" s="14">
        <f ca="1">H303*(1+Returns!H304)+AD304</f>
        <v>10791681.409257999</v>
      </c>
      <c r="I304" s="14">
        <f ca="1">I303*(1+Returns!I304)+AE304</f>
        <v>5396416.4017020278</v>
      </c>
      <c r="J304" s="14">
        <f ca="1">J303*(1+Returns!J304)+AF304</f>
        <v>0</v>
      </c>
      <c r="K304" s="14">
        <f ca="1">K303*(1+Returns!K304)+AG304</f>
        <v>0</v>
      </c>
      <c r="L304" s="14">
        <f ca="1">L303*(1+Returns!L304)+AH304</f>
        <v>21583132.136800069</v>
      </c>
      <c r="M304" s="14">
        <f ca="1">M303*(1+Returns!M304)+AI304</f>
        <v>21584284.811898988</v>
      </c>
      <c r="N304" s="14">
        <f ca="1">N303*(1+Returns!N304)+AJ304-R304-T304</f>
        <v>39849572.968346782</v>
      </c>
      <c r="O304" s="17">
        <f ca="1">(Assumptions!$B$16 / 252)*F303</f>
        <v>3418.0960272377852</v>
      </c>
      <c r="P304" s="17">
        <f t="shared" ca="1" si="60"/>
        <v>27334.511874901873</v>
      </c>
      <c r="Q304" s="16">
        <f t="shared" si="61"/>
        <v>0</v>
      </c>
      <c r="R304" s="17">
        <f t="shared" si="62"/>
        <v>0</v>
      </c>
      <c r="S304" s="19">
        <f t="shared" si="63"/>
        <v>0</v>
      </c>
      <c r="T304" s="20">
        <f ca="1">IF(AND(S304=1,F303&gt;D303),[1]Assumptions!$B$19*(F303-D303),0)</f>
        <v>0</v>
      </c>
      <c r="U304" s="21">
        <f ca="1">OFFSET(Assumptions!$B$6,U$1-1,0)*$E304</f>
        <v>8617246.05294035</v>
      </c>
      <c r="V304" s="21">
        <f ca="1">OFFSET(Assumptions!$B$6,V$1-1,0)*$E304</f>
        <v>10771557.566175438</v>
      </c>
      <c r="W304" s="21">
        <f ca="1">OFFSET(Assumptions!$B$6,W$1-1,0)*$E304</f>
        <v>5385778.7830877192</v>
      </c>
      <c r="X304" s="21">
        <f ca="1">OFFSET(Assumptions!$B$6,X$1-1,0)*$E304</f>
        <v>0</v>
      </c>
      <c r="Y304" s="21">
        <f ca="1">OFFSET(Assumptions!$B$6,Y$1-1,0)*$E304</f>
        <v>0</v>
      </c>
      <c r="Z304" s="21">
        <f ca="1">OFFSET(Assumptions!$B$6,Z$1-1,0)*$E304</f>
        <v>21543115.132350877</v>
      </c>
      <c r="AA304" s="21">
        <f ca="1">OFFSET(Assumptions!$B$6,AA$1-1,0)*$E304</f>
        <v>21543115.132350877</v>
      </c>
      <c r="AB304" s="21">
        <f ca="1">OFFSET(Assumptions!$B$6,AB$1-1,0)*$E304</f>
        <v>39854762.994849116</v>
      </c>
      <c r="AC304" s="24">
        <f t="shared" si="66"/>
        <v>0</v>
      </c>
      <c r="AD304" s="24">
        <f t="shared" si="69"/>
        <v>0</v>
      </c>
      <c r="AE304" s="24">
        <f t="shared" si="69"/>
        <v>0</v>
      </c>
      <c r="AF304" s="24">
        <f t="shared" si="69"/>
        <v>0</v>
      </c>
      <c r="AG304" s="24">
        <f t="shared" si="68"/>
        <v>0</v>
      </c>
      <c r="AH304" s="24">
        <f t="shared" si="68"/>
        <v>0</v>
      </c>
      <c r="AI304" s="24">
        <f t="shared" si="68"/>
        <v>0</v>
      </c>
      <c r="AJ304" s="24">
        <f t="shared" si="64"/>
        <v>0</v>
      </c>
      <c r="AK304" s="26">
        <f t="shared" ca="1" si="65"/>
        <v>1.6918628850759454E-4</v>
      </c>
      <c r="AL304" s="34">
        <f t="shared" ca="1" si="67"/>
        <v>7.6882411498792269E-2</v>
      </c>
    </row>
    <row r="305" spans="1:38" x14ac:dyDescent="0.25">
      <c r="A305" s="4">
        <f t="shared" si="56"/>
        <v>5</v>
      </c>
      <c r="B305" s="4">
        <f t="shared" si="57"/>
        <v>2013</v>
      </c>
      <c r="C305" s="9">
        <v>41408</v>
      </c>
      <c r="D305" s="12">
        <f ca="1">(1+Returns!E305)*D304</f>
        <v>109312877.72710603</v>
      </c>
      <c r="E305" s="12">
        <f t="shared" ca="1" si="58"/>
        <v>107741215.0964044</v>
      </c>
      <c r="F305" s="12">
        <f t="shared" ca="1" si="59"/>
        <v>107710461.91020729</v>
      </c>
      <c r="G305" s="14">
        <f ca="1">G304*(1+Returns!G305)+AC305</f>
        <v>8507740.0870740134</v>
      </c>
      <c r="H305" s="14">
        <f ca="1">H304*(1+Returns!H305)+AD305</f>
        <v>10794811.237433081</v>
      </c>
      <c r="I305" s="14">
        <f ca="1">I304*(1+Returns!I305)+AE305</f>
        <v>5398053.2430673018</v>
      </c>
      <c r="J305" s="14">
        <f ca="1">J304*(1+Returns!J305)+AF305</f>
        <v>0</v>
      </c>
      <c r="K305" s="14">
        <f ca="1">K304*(1+Returns!K305)+AG305</f>
        <v>0</v>
      </c>
      <c r="L305" s="14">
        <f ca="1">L304*(1+Returns!L305)+AH305</f>
        <v>21589362.972748723</v>
      </c>
      <c r="M305" s="14">
        <f ca="1">M304*(1+Returns!M305)+AI305</f>
        <v>21590659.659756012</v>
      </c>
      <c r="N305" s="14">
        <f ca="1">N304*(1+Returns!N305)+AJ305-R305-T305</f>
        <v>39860587.896325253</v>
      </c>
      <c r="O305" s="17">
        <f ca="1">(Assumptions!$B$16 / 252)*F304</f>
        <v>3418.6743222183959</v>
      </c>
      <c r="P305" s="17">
        <f t="shared" ca="1" si="60"/>
        <v>30753.186197120267</v>
      </c>
      <c r="Q305" s="16">
        <f t="shared" si="61"/>
        <v>0</v>
      </c>
      <c r="R305" s="17">
        <f t="shared" si="62"/>
        <v>0</v>
      </c>
      <c r="S305" s="19">
        <f t="shared" si="63"/>
        <v>0</v>
      </c>
      <c r="T305" s="20">
        <f ca="1">IF(AND(S305=1,F304&gt;D304),[1]Assumptions!$B$19*(F304-D304),0)</f>
        <v>0</v>
      </c>
      <c r="U305" s="21">
        <f ca="1">OFFSET(Assumptions!$B$6,U$1-1,0)*$E305</f>
        <v>8619297.2077123523</v>
      </c>
      <c r="V305" s="21">
        <f ca="1">OFFSET(Assumptions!$B$6,V$1-1,0)*$E305</f>
        <v>10774121.50964044</v>
      </c>
      <c r="W305" s="21">
        <f ca="1">OFFSET(Assumptions!$B$6,W$1-1,0)*$E305</f>
        <v>5387060.7548202202</v>
      </c>
      <c r="X305" s="21">
        <f ca="1">OFFSET(Assumptions!$B$6,X$1-1,0)*$E305</f>
        <v>0</v>
      </c>
      <c r="Y305" s="21">
        <f ca="1">OFFSET(Assumptions!$B$6,Y$1-1,0)*$E305</f>
        <v>0</v>
      </c>
      <c r="Z305" s="21">
        <f ca="1">OFFSET(Assumptions!$B$6,Z$1-1,0)*$E305</f>
        <v>21548243.019280881</v>
      </c>
      <c r="AA305" s="21">
        <f ca="1">OFFSET(Assumptions!$B$6,AA$1-1,0)*$E305</f>
        <v>21548243.019280881</v>
      </c>
      <c r="AB305" s="21">
        <f ca="1">OFFSET(Assumptions!$B$6,AB$1-1,0)*$E305</f>
        <v>39864249.585669629</v>
      </c>
      <c r="AC305" s="24">
        <f t="shared" si="66"/>
        <v>0</v>
      </c>
      <c r="AD305" s="24">
        <f t="shared" si="69"/>
        <v>0</v>
      </c>
      <c r="AE305" s="24">
        <f t="shared" si="69"/>
        <v>0</v>
      </c>
      <c r="AF305" s="24">
        <f t="shared" si="69"/>
        <v>0</v>
      </c>
      <c r="AG305" s="24">
        <f t="shared" si="68"/>
        <v>0</v>
      </c>
      <c r="AH305" s="24">
        <f t="shared" si="68"/>
        <v>0</v>
      </c>
      <c r="AI305" s="24">
        <f t="shared" si="68"/>
        <v>0</v>
      </c>
      <c r="AJ305" s="24">
        <f t="shared" si="64"/>
        <v>0</v>
      </c>
      <c r="AK305" s="26">
        <f t="shared" ca="1" si="65"/>
        <v>2.0634342329817201E-4</v>
      </c>
      <c r="AL305" s="34">
        <f t="shared" ca="1" si="67"/>
        <v>7.710461910207056E-2</v>
      </c>
    </row>
    <row r="306" spans="1:38" x14ac:dyDescent="0.25">
      <c r="A306" s="4">
        <f t="shared" si="56"/>
        <v>5</v>
      </c>
      <c r="B306" s="4">
        <f t="shared" si="57"/>
        <v>2013</v>
      </c>
      <c r="C306" s="9">
        <v>41409</v>
      </c>
      <c r="D306" s="12">
        <f ca="1">(1+Returns!E306)*D305</f>
        <v>109343122.41411558</v>
      </c>
      <c r="E306" s="12">
        <f t="shared" ca="1" si="58"/>
        <v>107764129.87900627</v>
      </c>
      <c r="F306" s="12">
        <f t="shared" ca="1" si="59"/>
        <v>107729957.31306596</v>
      </c>
      <c r="G306" s="14">
        <f ca="1">G305*(1+Returns!G306)+AC306</f>
        <v>8502259.4579077512</v>
      </c>
      <c r="H306" s="14">
        <f ca="1">H305*(1+Returns!H306)+AD306</f>
        <v>10797941.973328104</v>
      </c>
      <c r="I306" s="14">
        <f ca="1">I305*(1+Returns!I306)+AE306</f>
        <v>5399690.5809194027</v>
      </c>
      <c r="J306" s="14">
        <f ca="1">J305*(1+Returns!J306)+AF306</f>
        <v>0</v>
      </c>
      <c r="K306" s="14">
        <f ca="1">K305*(1+Returns!K306)+AG306</f>
        <v>0</v>
      </c>
      <c r="L306" s="14">
        <f ca="1">L305*(1+Returns!L306)+AH306</f>
        <v>21595595.607477847</v>
      </c>
      <c r="M306" s="14">
        <f ca="1">M305*(1+Returns!M306)+AI306</f>
        <v>21597036.390403483</v>
      </c>
      <c r="N306" s="14">
        <f ca="1">N305*(1+Returns!N306)+AJ306-R306-T306</f>
        <v>39871605.868969679</v>
      </c>
      <c r="O306" s="17">
        <f ca="1">(Assumptions!$B$16 / 252)*F305</f>
        <v>3419.3797431811836</v>
      </c>
      <c r="P306" s="17">
        <f t="shared" ca="1" si="60"/>
        <v>34172.565940301451</v>
      </c>
      <c r="Q306" s="16">
        <f t="shared" si="61"/>
        <v>0</v>
      </c>
      <c r="R306" s="17">
        <f t="shared" si="62"/>
        <v>0</v>
      </c>
      <c r="S306" s="19">
        <f t="shared" si="63"/>
        <v>0</v>
      </c>
      <c r="T306" s="20">
        <f ca="1">IF(AND(S306=1,F305&gt;D305),[1]Assumptions!$B$19*(F305-D305),0)</f>
        <v>0</v>
      </c>
      <c r="U306" s="21">
        <f ca="1">OFFSET(Assumptions!$B$6,U$1-1,0)*$E306</f>
        <v>8621130.3903205022</v>
      </c>
      <c r="V306" s="21">
        <f ca="1">OFFSET(Assumptions!$B$6,V$1-1,0)*$E306</f>
        <v>10776412.987900628</v>
      </c>
      <c r="W306" s="21">
        <f ca="1">OFFSET(Assumptions!$B$6,W$1-1,0)*$E306</f>
        <v>5388206.4939503139</v>
      </c>
      <c r="X306" s="21">
        <f ca="1">OFFSET(Assumptions!$B$6,X$1-1,0)*$E306</f>
        <v>0</v>
      </c>
      <c r="Y306" s="21">
        <f ca="1">OFFSET(Assumptions!$B$6,Y$1-1,0)*$E306</f>
        <v>0</v>
      </c>
      <c r="Z306" s="21">
        <f ca="1">OFFSET(Assumptions!$B$6,Z$1-1,0)*$E306</f>
        <v>21552825.975801256</v>
      </c>
      <c r="AA306" s="21">
        <f ca="1">OFFSET(Assumptions!$B$6,AA$1-1,0)*$E306</f>
        <v>21552825.975801256</v>
      </c>
      <c r="AB306" s="21">
        <f ca="1">OFFSET(Assumptions!$B$6,AB$1-1,0)*$E306</f>
        <v>39872728.055232316</v>
      </c>
      <c r="AC306" s="24">
        <f t="shared" si="66"/>
        <v>0</v>
      </c>
      <c r="AD306" s="24">
        <f t="shared" si="69"/>
        <v>0</v>
      </c>
      <c r="AE306" s="24">
        <f t="shared" si="69"/>
        <v>0</v>
      </c>
      <c r="AF306" s="24">
        <f t="shared" si="69"/>
        <v>0</v>
      </c>
      <c r="AG306" s="24">
        <f t="shared" si="68"/>
        <v>0</v>
      </c>
      <c r="AH306" s="24">
        <f t="shared" si="68"/>
        <v>0</v>
      </c>
      <c r="AI306" s="24">
        <f t="shared" si="68"/>
        <v>0</v>
      </c>
      <c r="AJ306" s="24">
        <f t="shared" si="64"/>
        <v>0</v>
      </c>
      <c r="AK306" s="26">
        <f t="shared" ca="1" si="65"/>
        <v>1.8099822907569063E-4</v>
      </c>
      <c r="AL306" s="34">
        <f t="shared" ca="1" si="67"/>
        <v>7.7299573130657384E-2</v>
      </c>
    </row>
    <row r="307" spans="1:38" x14ac:dyDescent="0.25">
      <c r="A307" s="4">
        <f t="shared" si="56"/>
        <v>5</v>
      </c>
      <c r="B307" s="4">
        <f t="shared" si="57"/>
        <v>2013</v>
      </c>
      <c r="C307" s="9">
        <v>41410</v>
      </c>
      <c r="D307" s="12">
        <f ca="1">(1+Returns!E307)*D306</f>
        <v>109373375.46922512</v>
      </c>
      <c r="E307" s="12">
        <f t="shared" ca="1" si="58"/>
        <v>107765529.62349334</v>
      </c>
      <c r="F307" s="12">
        <f t="shared" ca="1" si="59"/>
        <v>107727937.05890818</v>
      </c>
      <c r="G307" s="14">
        <f ca="1">G306*(1+Returns!G307)+AC307</f>
        <v>8475255.6578522231</v>
      </c>
      <c r="H307" s="14">
        <f ca="1">H306*(1+Returns!H307)+AD307</f>
        <v>10801073.617206326</v>
      </c>
      <c r="I307" s="14">
        <f ca="1">I306*(1+Returns!I307)+AE307</f>
        <v>5401328.4154089242</v>
      </c>
      <c r="J307" s="14">
        <f ca="1">J306*(1+Returns!J307)+AF307</f>
        <v>0</v>
      </c>
      <c r="K307" s="14">
        <f ca="1">K306*(1+Returns!K307)+AG307</f>
        <v>0</v>
      </c>
      <c r="L307" s="14">
        <f ca="1">L306*(1+Returns!L307)+AH307</f>
        <v>21601830.041506734</v>
      </c>
      <c r="M307" s="14">
        <f ca="1">M306*(1+Returns!M307)+AI307</f>
        <v>21603415.004397474</v>
      </c>
      <c r="N307" s="14">
        <f ca="1">N306*(1+Returns!N307)+AJ307-R307-T307</f>
        <v>39882626.887121655</v>
      </c>
      <c r="O307" s="17">
        <f ca="1">(Assumptions!$B$16 / 252)*F306</f>
        <v>3419.9986448592367</v>
      </c>
      <c r="P307" s="17">
        <f t="shared" ca="1" si="60"/>
        <v>37592.56458516069</v>
      </c>
      <c r="Q307" s="16">
        <f t="shared" si="61"/>
        <v>0</v>
      </c>
      <c r="R307" s="17">
        <f t="shared" si="62"/>
        <v>0</v>
      </c>
      <c r="S307" s="19">
        <f t="shared" si="63"/>
        <v>0</v>
      </c>
      <c r="T307" s="20">
        <f ca="1">IF(AND(S307=1,F306&gt;D306),[1]Assumptions!$B$19*(F306-D306),0)</f>
        <v>0</v>
      </c>
      <c r="U307" s="21">
        <f ca="1">OFFSET(Assumptions!$B$6,U$1-1,0)*$E307</f>
        <v>8621242.3698794674</v>
      </c>
      <c r="V307" s="21">
        <f ca="1">OFFSET(Assumptions!$B$6,V$1-1,0)*$E307</f>
        <v>10776552.962349335</v>
      </c>
      <c r="W307" s="21">
        <f ca="1">OFFSET(Assumptions!$B$6,W$1-1,0)*$E307</f>
        <v>5388276.4811746674</v>
      </c>
      <c r="X307" s="21">
        <f ca="1">OFFSET(Assumptions!$B$6,X$1-1,0)*$E307</f>
        <v>0</v>
      </c>
      <c r="Y307" s="21">
        <f ca="1">OFFSET(Assumptions!$B$6,Y$1-1,0)*$E307</f>
        <v>0</v>
      </c>
      <c r="Z307" s="21">
        <f ca="1">OFFSET(Assumptions!$B$6,Z$1-1,0)*$E307</f>
        <v>21553105.924698669</v>
      </c>
      <c r="AA307" s="21">
        <f ca="1">OFFSET(Assumptions!$B$6,AA$1-1,0)*$E307</f>
        <v>21553105.924698669</v>
      </c>
      <c r="AB307" s="21">
        <f ca="1">OFFSET(Assumptions!$B$6,AB$1-1,0)*$E307</f>
        <v>39873245.96069254</v>
      </c>
      <c r="AC307" s="24">
        <f t="shared" si="66"/>
        <v>0</v>
      </c>
      <c r="AD307" s="24">
        <f t="shared" si="69"/>
        <v>0</v>
      </c>
      <c r="AE307" s="24">
        <f t="shared" si="69"/>
        <v>0</v>
      </c>
      <c r="AF307" s="24">
        <f t="shared" si="69"/>
        <v>0</v>
      </c>
      <c r="AG307" s="24">
        <f t="shared" si="68"/>
        <v>0</v>
      </c>
      <c r="AH307" s="24">
        <f t="shared" si="68"/>
        <v>0</v>
      </c>
      <c r="AI307" s="24">
        <f t="shared" si="68"/>
        <v>0</v>
      </c>
      <c r="AJ307" s="24">
        <f t="shared" si="64"/>
        <v>0</v>
      </c>
      <c r="AK307" s="26">
        <f t="shared" ca="1" si="65"/>
        <v>-1.8752946795541625E-5</v>
      </c>
      <c r="AL307" s="34">
        <f t="shared" ca="1" si="67"/>
        <v>7.7279370589079521E-2</v>
      </c>
    </row>
    <row r="308" spans="1:38" x14ac:dyDescent="0.25">
      <c r="A308" s="4">
        <f t="shared" si="56"/>
        <v>5</v>
      </c>
      <c r="B308" s="4">
        <f t="shared" si="57"/>
        <v>2013</v>
      </c>
      <c r="C308" s="9">
        <v>41411</v>
      </c>
      <c r="D308" s="12">
        <f ca="1">(1+Returns!E308)*D307</f>
        <v>109403636.89474995</v>
      </c>
      <c r="E308" s="12">
        <f t="shared" ca="1" si="58"/>
        <v>107792260.33163241</v>
      </c>
      <c r="F308" s="12">
        <f t="shared" ca="1" si="59"/>
        <v>107751247.83253744</v>
      </c>
      <c r="G308" s="14">
        <f ca="1">G307*(1+Returns!G308)+AC308</f>
        <v>8473574.6863427721</v>
      </c>
      <c r="H308" s="14">
        <f ca="1">H307*(1+Returns!H308)+AD308</f>
        <v>10804206.169331083</v>
      </c>
      <c r="I308" s="14">
        <f ca="1">I307*(1+Returns!I308)+AE308</f>
        <v>5402966.7466865079</v>
      </c>
      <c r="J308" s="14">
        <f ca="1">J307*(1+Returns!J308)+AF308</f>
        <v>0</v>
      </c>
      <c r="K308" s="14">
        <f ca="1">K307*(1+Returns!K308)+AG308</f>
        <v>0</v>
      </c>
      <c r="L308" s="14">
        <f ca="1">L307*(1+Returns!L308)+AH308</f>
        <v>21608066.275354825</v>
      </c>
      <c r="M308" s="14">
        <f ca="1">M307*(1+Returns!M308)+AI308</f>
        <v>21609795.502294227</v>
      </c>
      <c r="N308" s="14">
        <f ca="1">N307*(1+Returns!N308)+AJ308-R308-T308</f>
        <v>39893650.951622993</v>
      </c>
      <c r="O308" s="17">
        <f ca="1">(Assumptions!$B$16 / 252)*F307</f>
        <v>3419.9345098066087</v>
      </c>
      <c r="P308" s="17">
        <f t="shared" ca="1" si="60"/>
        <v>41012.499094967301</v>
      </c>
      <c r="Q308" s="16">
        <f t="shared" si="61"/>
        <v>0</v>
      </c>
      <c r="R308" s="17">
        <f t="shared" si="62"/>
        <v>0</v>
      </c>
      <c r="S308" s="19">
        <f t="shared" si="63"/>
        <v>0</v>
      </c>
      <c r="T308" s="20">
        <f ca="1">IF(AND(S308=1,F307&gt;D307),[1]Assumptions!$B$19*(F307-D307),0)</f>
        <v>0</v>
      </c>
      <c r="U308" s="21">
        <f ca="1">OFFSET(Assumptions!$B$6,U$1-1,0)*$E308</f>
        <v>8623380.8265305925</v>
      </c>
      <c r="V308" s="21">
        <f ca="1">OFFSET(Assumptions!$B$6,V$1-1,0)*$E308</f>
        <v>10779226.033163242</v>
      </c>
      <c r="W308" s="21">
        <f ca="1">OFFSET(Assumptions!$B$6,W$1-1,0)*$E308</f>
        <v>5389613.016581621</v>
      </c>
      <c r="X308" s="21">
        <f ca="1">OFFSET(Assumptions!$B$6,X$1-1,0)*$E308</f>
        <v>0</v>
      </c>
      <c r="Y308" s="21">
        <f ca="1">OFFSET(Assumptions!$B$6,Y$1-1,0)*$E308</f>
        <v>0</v>
      </c>
      <c r="Z308" s="21">
        <f ca="1">OFFSET(Assumptions!$B$6,Z$1-1,0)*$E308</f>
        <v>21558452.066326484</v>
      </c>
      <c r="AA308" s="21">
        <f ca="1">OFFSET(Assumptions!$B$6,AA$1-1,0)*$E308</f>
        <v>21558452.066326484</v>
      </c>
      <c r="AB308" s="21">
        <f ca="1">OFFSET(Assumptions!$B$6,AB$1-1,0)*$E308</f>
        <v>39883136.322703987</v>
      </c>
      <c r="AC308" s="24">
        <f t="shared" si="66"/>
        <v>0</v>
      </c>
      <c r="AD308" s="24">
        <f t="shared" si="69"/>
        <v>0</v>
      </c>
      <c r="AE308" s="24">
        <f t="shared" si="69"/>
        <v>0</v>
      </c>
      <c r="AF308" s="24">
        <f t="shared" si="69"/>
        <v>0</v>
      </c>
      <c r="AG308" s="24">
        <f t="shared" si="68"/>
        <v>0</v>
      </c>
      <c r="AH308" s="24">
        <f t="shared" si="68"/>
        <v>0</v>
      </c>
      <c r="AI308" s="24">
        <f t="shared" si="68"/>
        <v>0</v>
      </c>
      <c r="AJ308" s="24">
        <f t="shared" si="64"/>
        <v>0</v>
      </c>
      <c r="AK308" s="26">
        <f t="shared" ca="1" si="65"/>
        <v>2.1638559379932865E-4</v>
      </c>
      <c r="AL308" s="34">
        <f t="shared" ca="1" si="67"/>
        <v>7.7512478325372225E-2</v>
      </c>
    </row>
    <row r="309" spans="1:38" x14ac:dyDescent="0.25">
      <c r="A309" s="4">
        <f t="shared" si="56"/>
        <v>5</v>
      </c>
      <c r="B309" s="4">
        <f t="shared" si="57"/>
        <v>2013</v>
      </c>
      <c r="C309" s="9">
        <v>41414</v>
      </c>
      <c r="D309" s="12">
        <f ca="1">(1+Returns!E309)*D308</f>
        <v>109433906.69300599</v>
      </c>
      <c r="E309" s="12">
        <f t="shared" ca="1" si="58"/>
        <v>107846375.82115203</v>
      </c>
      <c r="F309" s="12">
        <f t="shared" ca="1" si="59"/>
        <v>107801942.6475227</v>
      </c>
      <c r="G309" s="14">
        <f ca="1">G308*(1+Returns!G309)+AC309</f>
        <v>8499270.3587758169</v>
      </c>
      <c r="H309" s="14">
        <f ca="1">H308*(1+Returns!H309)+AD309</f>
        <v>10807339.629965786</v>
      </c>
      <c r="I309" s="14">
        <f ca="1">I308*(1+Returns!I309)+AE309</f>
        <v>5404605.5749028381</v>
      </c>
      <c r="J309" s="14">
        <f ca="1">J308*(1+Returns!J309)+AF309</f>
        <v>0</v>
      </c>
      <c r="K309" s="14">
        <f ca="1">K308*(1+Returns!K309)+AG309</f>
        <v>0</v>
      </c>
      <c r="L309" s="14">
        <f ca="1">L308*(1+Returns!L309)+AH309</f>
        <v>21614304.309541706</v>
      </c>
      <c r="M309" s="14">
        <f ca="1">M308*(1+Returns!M309)+AI309</f>
        <v>21616177.884650145</v>
      </c>
      <c r="N309" s="14">
        <f ca="1">N308*(1+Returns!N309)+AJ309-R309-T309</f>
        <v>39904678.063315742</v>
      </c>
      <c r="O309" s="17">
        <f ca="1">(Assumptions!$B$16 / 252)*F308</f>
        <v>3420.6745343662678</v>
      </c>
      <c r="P309" s="17">
        <f t="shared" ca="1" si="60"/>
        <v>44433.173629333571</v>
      </c>
      <c r="Q309" s="16">
        <f t="shared" si="61"/>
        <v>0</v>
      </c>
      <c r="R309" s="17">
        <f t="shared" si="62"/>
        <v>0</v>
      </c>
      <c r="S309" s="19">
        <f t="shared" si="63"/>
        <v>0</v>
      </c>
      <c r="T309" s="20">
        <f ca="1">IF(AND(S309=1,F308&gt;D308),[1]Assumptions!$B$19*(F308-D308),0)</f>
        <v>0</v>
      </c>
      <c r="U309" s="21">
        <f ca="1">OFFSET(Assumptions!$B$6,U$1-1,0)*$E309</f>
        <v>8627710.0656921621</v>
      </c>
      <c r="V309" s="21">
        <f ca="1">OFFSET(Assumptions!$B$6,V$1-1,0)*$E309</f>
        <v>10784637.582115203</v>
      </c>
      <c r="W309" s="21">
        <f ca="1">OFFSET(Assumptions!$B$6,W$1-1,0)*$E309</f>
        <v>5392318.7910576016</v>
      </c>
      <c r="X309" s="21">
        <f ca="1">OFFSET(Assumptions!$B$6,X$1-1,0)*$E309</f>
        <v>0</v>
      </c>
      <c r="Y309" s="21">
        <f ca="1">OFFSET(Assumptions!$B$6,Y$1-1,0)*$E309</f>
        <v>0</v>
      </c>
      <c r="Z309" s="21">
        <f ca="1">OFFSET(Assumptions!$B$6,Z$1-1,0)*$E309</f>
        <v>21569275.164230406</v>
      </c>
      <c r="AA309" s="21">
        <f ca="1">OFFSET(Assumptions!$B$6,AA$1-1,0)*$E309</f>
        <v>21569275.164230406</v>
      </c>
      <c r="AB309" s="21">
        <f ca="1">OFFSET(Assumptions!$B$6,AB$1-1,0)*$E309</f>
        <v>39903159.05382625</v>
      </c>
      <c r="AC309" s="24">
        <f t="shared" si="66"/>
        <v>0</v>
      </c>
      <c r="AD309" s="24">
        <f t="shared" si="69"/>
        <v>0</v>
      </c>
      <c r="AE309" s="24">
        <f t="shared" si="69"/>
        <v>0</v>
      </c>
      <c r="AF309" s="24">
        <f t="shared" si="69"/>
        <v>0</v>
      </c>
      <c r="AG309" s="24">
        <f t="shared" si="68"/>
        <v>0</v>
      </c>
      <c r="AH309" s="24">
        <f t="shared" si="68"/>
        <v>0</v>
      </c>
      <c r="AI309" s="24">
        <f t="shared" si="68"/>
        <v>0</v>
      </c>
      <c r="AJ309" s="24">
        <f t="shared" si="64"/>
        <v>0</v>
      </c>
      <c r="AK309" s="26">
        <f t="shared" ca="1" si="65"/>
        <v>4.704800733634773E-4</v>
      </c>
      <c r="AL309" s="34">
        <f t="shared" ca="1" si="67"/>
        <v>7.8019426475224751E-2</v>
      </c>
    </row>
    <row r="310" spans="1:38" x14ac:dyDescent="0.25">
      <c r="A310" s="4">
        <f t="shared" si="56"/>
        <v>5</v>
      </c>
      <c r="B310" s="4">
        <f t="shared" si="57"/>
        <v>2013</v>
      </c>
      <c r="C310" s="9">
        <v>41415</v>
      </c>
      <c r="D310" s="12">
        <f ca="1">(1+Returns!E310)*D309</f>
        <v>109464184.86630982</v>
      </c>
      <c r="E310" s="12">
        <f t="shared" ca="1" si="58"/>
        <v>107865021.87865698</v>
      </c>
      <c r="F310" s="12">
        <f t="shared" ca="1" si="59"/>
        <v>107817166.42113408</v>
      </c>
      <c r="G310" s="14">
        <f ca="1">G309*(1+Returns!G310)+AC310</f>
        <v>8489488.4594232962</v>
      </c>
      <c r="H310" s="14">
        <f ca="1">H309*(1+Returns!H310)+AD310</f>
        <v>10810473.999373924</v>
      </c>
      <c r="I310" s="14">
        <f ca="1">I309*(1+Returns!I310)+AE310</f>
        <v>5406244.9002086474</v>
      </c>
      <c r="J310" s="14">
        <f ca="1">J309*(1+Returns!J310)+AF310</f>
        <v>0</v>
      </c>
      <c r="K310" s="14">
        <f ca="1">K309*(1+Returns!K310)+AG310</f>
        <v>0</v>
      </c>
      <c r="L310" s="14">
        <f ca="1">L309*(1+Returns!L310)+AH310</f>
        <v>21620544.144587122</v>
      </c>
      <c r="M310" s="14">
        <f ca="1">M309*(1+Returns!M310)+AI310</f>
        <v>21622562.152021796</v>
      </c>
      <c r="N310" s="14">
        <f ca="1">N309*(1+Returns!N310)+AJ310-R310-T310</f>
        <v>39915708.223042183</v>
      </c>
      <c r="O310" s="17">
        <f ca="1">(Assumptions!$B$16 / 252)*F309</f>
        <v>3422.2838935721493</v>
      </c>
      <c r="P310" s="17">
        <f t="shared" ca="1" si="60"/>
        <v>47855.457522905723</v>
      </c>
      <c r="Q310" s="16">
        <f t="shared" si="61"/>
        <v>0</v>
      </c>
      <c r="R310" s="17">
        <f t="shared" si="62"/>
        <v>0</v>
      </c>
      <c r="S310" s="19">
        <f t="shared" si="63"/>
        <v>0</v>
      </c>
      <c r="T310" s="20">
        <f ca="1">IF(AND(S310=1,F309&gt;D309),[1]Assumptions!$B$19*(F309-D309),0)</f>
        <v>0</v>
      </c>
      <c r="U310" s="21">
        <f ca="1">OFFSET(Assumptions!$B$6,U$1-1,0)*$E310</f>
        <v>8629201.7502925582</v>
      </c>
      <c r="V310" s="21">
        <f ca="1">OFFSET(Assumptions!$B$6,V$1-1,0)*$E310</f>
        <v>10786502.187865699</v>
      </c>
      <c r="W310" s="21">
        <f ca="1">OFFSET(Assumptions!$B$6,W$1-1,0)*$E310</f>
        <v>5393251.0939328494</v>
      </c>
      <c r="X310" s="21">
        <f ca="1">OFFSET(Assumptions!$B$6,X$1-1,0)*$E310</f>
        <v>0</v>
      </c>
      <c r="Y310" s="21">
        <f ca="1">OFFSET(Assumptions!$B$6,Y$1-1,0)*$E310</f>
        <v>0</v>
      </c>
      <c r="Z310" s="21">
        <f ca="1">OFFSET(Assumptions!$B$6,Z$1-1,0)*$E310</f>
        <v>21573004.375731397</v>
      </c>
      <c r="AA310" s="21">
        <f ca="1">OFFSET(Assumptions!$B$6,AA$1-1,0)*$E310</f>
        <v>21573004.375731397</v>
      </c>
      <c r="AB310" s="21">
        <f ca="1">OFFSET(Assumptions!$B$6,AB$1-1,0)*$E310</f>
        <v>39910058.095103085</v>
      </c>
      <c r="AC310" s="24">
        <f t="shared" si="66"/>
        <v>0</v>
      </c>
      <c r="AD310" s="24">
        <f t="shared" si="69"/>
        <v>0</v>
      </c>
      <c r="AE310" s="24">
        <f t="shared" si="69"/>
        <v>0</v>
      </c>
      <c r="AF310" s="24">
        <f t="shared" si="69"/>
        <v>0</v>
      </c>
      <c r="AG310" s="24">
        <f t="shared" si="68"/>
        <v>0</v>
      </c>
      <c r="AH310" s="24">
        <f t="shared" si="68"/>
        <v>0</v>
      </c>
      <c r="AI310" s="24">
        <f t="shared" si="68"/>
        <v>0</v>
      </c>
      <c r="AJ310" s="24">
        <f t="shared" si="64"/>
        <v>0</v>
      </c>
      <c r="AK310" s="26">
        <f t="shared" ca="1" si="65"/>
        <v>1.4121984481452188E-4</v>
      </c>
      <c r="AL310" s="34">
        <f t="shared" ca="1" si="67"/>
        <v>7.8171664211338587E-2</v>
      </c>
    </row>
    <row r="311" spans="1:38" x14ac:dyDescent="0.25">
      <c r="A311" s="4">
        <f t="shared" si="56"/>
        <v>5</v>
      </c>
      <c r="B311" s="4">
        <f t="shared" si="57"/>
        <v>2013</v>
      </c>
      <c r="C311" s="9">
        <v>41416</v>
      </c>
      <c r="D311" s="12">
        <f ca="1">(1+Returns!E311)*D310</f>
        <v>109494471.41697864</v>
      </c>
      <c r="E311" s="12">
        <f t="shared" ca="1" si="58"/>
        <v>107881734.95122543</v>
      </c>
      <c r="F311" s="12">
        <f t="shared" ca="1" si="59"/>
        <v>107830456.72651455</v>
      </c>
      <c r="G311" s="14">
        <f ca="1">G310*(1+Returns!G311)+AC311</f>
        <v>8477765.4330299627</v>
      </c>
      <c r="H311" s="14">
        <f ca="1">H310*(1+Returns!H311)+AD311</f>
        <v>10813609.277819062</v>
      </c>
      <c r="I311" s="14">
        <f ca="1">I310*(1+Returns!I311)+AE311</f>
        <v>5407884.7227547122</v>
      </c>
      <c r="J311" s="14">
        <f ca="1">J310*(1+Returns!J311)+AF311</f>
        <v>0</v>
      </c>
      <c r="K311" s="14">
        <f ca="1">K310*(1+Returns!K311)+AG311</f>
        <v>0</v>
      </c>
      <c r="L311" s="14">
        <f ca="1">L310*(1+Returns!L311)+AH311</f>
        <v>21626785.781010959</v>
      </c>
      <c r="M311" s="14">
        <f ca="1">M310*(1+Returns!M311)+AI311</f>
        <v>21628948.304965913</v>
      </c>
      <c r="N311" s="14">
        <f ca="1">N310*(1+Returns!N311)+AJ311-R311-T311</f>
        <v>39926741.431644835</v>
      </c>
      <c r="O311" s="17">
        <f ca="1">(Assumptions!$B$16 / 252)*F310</f>
        <v>3422.7671879725103</v>
      </c>
      <c r="P311" s="17">
        <f t="shared" ca="1" si="60"/>
        <v>51278.224710878232</v>
      </c>
      <c r="Q311" s="16">
        <f t="shared" si="61"/>
        <v>0</v>
      </c>
      <c r="R311" s="17">
        <f t="shared" si="62"/>
        <v>0</v>
      </c>
      <c r="S311" s="19">
        <f t="shared" si="63"/>
        <v>0</v>
      </c>
      <c r="T311" s="20">
        <f ca="1">IF(AND(S311=1,F310&gt;D310),[1]Assumptions!$B$19*(F310-D310),0)</f>
        <v>0</v>
      </c>
      <c r="U311" s="21">
        <f ca="1">OFFSET(Assumptions!$B$6,U$1-1,0)*$E311</f>
        <v>8630538.7960980348</v>
      </c>
      <c r="V311" s="21">
        <f ca="1">OFFSET(Assumptions!$B$6,V$1-1,0)*$E311</f>
        <v>10788173.495122544</v>
      </c>
      <c r="W311" s="21">
        <f ca="1">OFFSET(Assumptions!$B$6,W$1-1,0)*$E311</f>
        <v>5394086.7475612722</v>
      </c>
      <c r="X311" s="21">
        <f ca="1">OFFSET(Assumptions!$B$6,X$1-1,0)*$E311</f>
        <v>0</v>
      </c>
      <c r="Y311" s="21">
        <f ca="1">OFFSET(Assumptions!$B$6,Y$1-1,0)*$E311</f>
        <v>0</v>
      </c>
      <c r="Z311" s="21">
        <f ca="1">OFFSET(Assumptions!$B$6,Z$1-1,0)*$E311</f>
        <v>21576346.990245089</v>
      </c>
      <c r="AA311" s="21">
        <f ca="1">OFFSET(Assumptions!$B$6,AA$1-1,0)*$E311</f>
        <v>21576346.990245089</v>
      </c>
      <c r="AB311" s="21">
        <f ca="1">OFFSET(Assumptions!$B$6,AB$1-1,0)*$E311</f>
        <v>39916241.931953408</v>
      </c>
      <c r="AC311" s="24">
        <f t="shared" si="66"/>
        <v>0</v>
      </c>
      <c r="AD311" s="24">
        <f t="shared" si="69"/>
        <v>0</v>
      </c>
      <c r="AE311" s="24">
        <f t="shared" si="69"/>
        <v>0</v>
      </c>
      <c r="AF311" s="24">
        <f t="shared" si="69"/>
        <v>0</v>
      </c>
      <c r="AG311" s="24">
        <f t="shared" si="68"/>
        <v>0</v>
      </c>
      <c r="AH311" s="24">
        <f t="shared" si="68"/>
        <v>0</v>
      </c>
      <c r="AI311" s="24">
        <f t="shared" si="68"/>
        <v>0</v>
      </c>
      <c r="AJ311" s="24">
        <f t="shared" si="64"/>
        <v>0</v>
      </c>
      <c r="AK311" s="26">
        <f t="shared" ca="1" si="65"/>
        <v>1.232670623947385E-4</v>
      </c>
      <c r="AL311" s="34">
        <f t="shared" ca="1" si="67"/>
        <v>7.8304567265143232E-2</v>
      </c>
    </row>
    <row r="312" spans="1:38" x14ac:dyDescent="0.25">
      <c r="A312" s="4">
        <f t="shared" si="56"/>
        <v>5</v>
      </c>
      <c r="B312" s="4">
        <f t="shared" si="57"/>
        <v>2013</v>
      </c>
      <c r="C312" s="9">
        <v>41417</v>
      </c>
      <c r="D312" s="12">
        <f ca="1">(1+Returns!E312)*D311</f>
        <v>109524766.3473303</v>
      </c>
      <c r="E312" s="12">
        <f t="shared" ca="1" si="58"/>
        <v>107928757.93305644</v>
      </c>
      <c r="F312" s="12">
        <f t="shared" ca="1" si="59"/>
        <v>107874056.51924314</v>
      </c>
      <c r="G312" s="14">
        <f ca="1">G311*(1+Returns!G312)+AC312</f>
        <v>8496344.1714606527</v>
      </c>
      <c r="H312" s="14">
        <f ca="1">H311*(1+Returns!H312)+AD312</f>
        <v>10816745.46556484</v>
      </c>
      <c r="I312" s="14">
        <f ca="1">I311*(1+Returns!I312)+AE312</f>
        <v>5409525.0426918557</v>
      </c>
      <c r="J312" s="14">
        <f ca="1">J311*(1+Returns!J312)+AF312</f>
        <v>0</v>
      </c>
      <c r="K312" s="14">
        <f ca="1">K311*(1+Returns!K312)+AG312</f>
        <v>0</v>
      </c>
      <c r="L312" s="14">
        <f ca="1">L311*(1+Returns!L312)+AH312</f>
        <v>21633029.219333258</v>
      </c>
      <c r="M312" s="14">
        <f ca="1">M311*(1+Returns!M312)+AI312</f>
        <v>21635336.344039399</v>
      </c>
      <c r="N312" s="14">
        <f ca="1">N311*(1+Returns!N312)+AJ312-R312-T312</f>
        <v>39937777.68996644</v>
      </c>
      <c r="O312" s="17">
        <f ca="1">(Assumptions!$B$16 / 252)*F311</f>
        <v>3423.189102429033</v>
      </c>
      <c r="P312" s="17">
        <f t="shared" ca="1" si="60"/>
        <v>54701.413813307263</v>
      </c>
      <c r="Q312" s="16">
        <f t="shared" si="61"/>
        <v>0</v>
      </c>
      <c r="R312" s="17">
        <f t="shared" si="62"/>
        <v>0</v>
      </c>
      <c r="S312" s="19">
        <f t="shared" si="63"/>
        <v>0</v>
      </c>
      <c r="T312" s="20">
        <f ca="1">IF(AND(S312=1,F311&gt;D311),[1]Assumptions!$B$19*(F311-D311),0)</f>
        <v>0</v>
      </c>
      <c r="U312" s="21">
        <f ca="1">OFFSET(Assumptions!$B$6,U$1-1,0)*$E312</f>
        <v>8634300.6346445158</v>
      </c>
      <c r="V312" s="21">
        <f ca="1">OFFSET(Assumptions!$B$6,V$1-1,0)*$E312</f>
        <v>10792875.793305645</v>
      </c>
      <c r="W312" s="21">
        <f ca="1">OFFSET(Assumptions!$B$6,W$1-1,0)*$E312</f>
        <v>5396437.8966528224</v>
      </c>
      <c r="X312" s="21">
        <f ca="1">OFFSET(Assumptions!$B$6,X$1-1,0)*$E312</f>
        <v>0</v>
      </c>
      <c r="Y312" s="21">
        <f ca="1">OFFSET(Assumptions!$B$6,Y$1-1,0)*$E312</f>
        <v>0</v>
      </c>
      <c r="Z312" s="21">
        <f ca="1">OFFSET(Assumptions!$B$6,Z$1-1,0)*$E312</f>
        <v>21585751.58661129</v>
      </c>
      <c r="AA312" s="21">
        <f ca="1">OFFSET(Assumptions!$B$6,AA$1-1,0)*$E312</f>
        <v>21585751.58661129</v>
      </c>
      <c r="AB312" s="21">
        <f ca="1">OFFSET(Assumptions!$B$6,AB$1-1,0)*$E312</f>
        <v>39933640.435230881</v>
      </c>
      <c r="AC312" s="24">
        <f t="shared" si="66"/>
        <v>0</v>
      </c>
      <c r="AD312" s="24">
        <f t="shared" si="69"/>
        <v>0</v>
      </c>
      <c r="AE312" s="24">
        <f t="shared" si="69"/>
        <v>0</v>
      </c>
      <c r="AF312" s="24">
        <f t="shared" si="69"/>
        <v>0</v>
      </c>
      <c r="AG312" s="24">
        <f t="shared" si="68"/>
        <v>0</v>
      </c>
      <c r="AH312" s="24">
        <f t="shared" si="68"/>
        <v>0</v>
      </c>
      <c r="AI312" s="24">
        <f t="shared" si="68"/>
        <v>0</v>
      </c>
      <c r="AJ312" s="24">
        <f t="shared" si="64"/>
        <v>0</v>
      </c>
      <c r="AK312" s="26">
        <f t="shared" ca="1" si="65"/>
        <v>4.0433653025484517E-4</v>
      </c>
      <c r="AL312" s="34">
        <f t="shared" ca="1" si="67"/>
        <v>7.8740565192429113E-2</v>
      </c>
    </row>
    <row r="313" spans="1:38" x14ac:dyDescent="0.25">
      <c r="A313" s="4">
        <f t="shared" si="56"/>
        <v>5</v>
      </c>
      <c r="B313" s="4">
        <f t="shared" si="57"/>
        <v>2013</v>
      </c>
      <c r="C313" s="9">
        <v>41418</v>
      </c>
      <c r="D313" s="12">
        <f ca="1">(1+Returns!E313)*D312</f>
        <v>109555069.65968329</v>
      </c>
      <c r="E313" s="12">
        <f t="shared" ca="1" si="58"/>
        <v>107903470.27184492</v>
      </c>
      <c r="F313" s="12">
        <f t="shared" ca="1" si="59"/>
        <v>107845344.28480878</v>
      </c>
      <c r="G313" s="14">
        <f ca="1">G312*(1+Returns!G313)+AC313</f>
        <v>8442604.1200755015</v>
      </c>
      <c r="H313" s="14">
        <f ca="1">H312*(1+Returns!H313)+AD313</f>
        <v>10819882.562874975</v>
      </c>
      <c r="I313" s="14">
        <f ca="1">I312*(1+Returns!I313)+AE313</f>
        <v>5411165.8601709465</v>
      </c>
      <c r="J313" s="14">
        <f ca="1">J312*(1+Returns!J313)+AF313</f>
        <v>0</v>
      </c>
      <c r="K313" s="14">
        <f ca="1">K312*(1+Returns!K313)+AG313</f>
        <v>0</v>
      </c>
      <c r="L313" s="14">
        <f ca="1">L312*(1+Returns!L313)+AH313</f>
        <v>21639274.460074209</v>
      </c>
      <c r="M313" s="14">
        <f ca="1">M312*(1+Returns!M313)+AI313</f>
        <v>21641726.269799311</v>
      </c>
      <c r="N313" s="14">
        <f ca="1">N312*(1+Returns!N313)+AJ313-R313-T313</f>
        <v>39948816.998849988</v>
      </c>
      <c r="O313" s="17">
        <f ca="1">(Assumptions!$B$16 / 252)*F312</f>
        <v>3424.5732228331153</v>
      </c>
      <c r="P313" s="17">
        <f t="shared" ca="1" si="60"/>
        <v>58125.987036140381</v>
      </c>
      <c r="Q313" s="16">
        <f t="shared" si="61"/>
        <v>0</v>
      </c>
      <c r="R313" s="17">
        <f t="shared" si="62"/>
        <v>0</v>
      </c>
      <c r="S313" s="19">
        <f t="shared" si="63"/>
        <v>0</v>
      </c>
      <c r="T313" s="20">
        <f ca="1">IF(AND(S313=1,F312&gt;D312),[1]Assumptions!$B$19*(F312-D312),0)</f>
        <v>0</v>
      </c>
      <c r="U313" s="21">
        <f ca="1">OFFSET(Assumptions!$B$6,U$1-1,0)*$E313</f>
        <v>8632277.6217475943</v>
      </c>
      <c r="V313" s="21">
        <f ca="1">OFFSET(Assumptions!$B$6,V$1-1,0)*$E313</f>
        <v>10790347.027184494</v>
      </c>
      <c r="W313" s="21">
        <f ca="1">OFFSET(Assumptions!$B$6,W$1-1,0)*$E313</f>
        <v>5395173.5135922469</v>
      </c>
      <c r="X313" s="21">
        <f ca="1">OFFSET(Assumptions!$B$6,X$1-1,0)*$E313</f>
        <v>0</v>
      </c>
      <c r="Y313" s="21">
        <f ca="1">OFFSET(Assumptions!$B$6,Y$1-1,0)*$E313</f>
        <v>0</v>
      </c>
      <c r="Z313" s="21">
        <f ca="1">OFFSET(Assumptions!$B$6,Z$1-1,0)*$E313</f>
        <v>21580694.054368988</v>
      </c>
      <c r="AA313" s="21">
        <f ca="1">OFFSET(Assumptions!$B$6,AA$1-1,0)*$E313</f>
        <v>21580694.054368988</v>
      </c>
      <c r="AB313" s="21">
        <f ca="1">OFFSET(Assumptions!$B$6,AB$1-1,0)*$E313</f>
        <v>39924284.000582621</v>
      </c>
      <c r="AC313" s="24">
        <f t="shared" si="66"/>
        <v>0</v>
      </c>
      <c r="AD313" s="24">
        <f t="shared" si="69"/>
        <v>0</v>
      </c>
      <c r="AE313" s="24">
        <f t="shared" si="69"/>
        <v>0</v>
      </c>
      <c r="AF313" s="24">
        <f t="shared" si="69"/>
        <v>0</v>
      </c>
      <c r="AG313" s="24">
        <f t="shared" si="68"/>
        <v>0</v>
      </c>
      <c r="AH313" s="24">
        <f t="shared" si="68"/>
        <v>0</v>
      </c>
      <c r="AI313" s="24">
        <f t="shared" si="68"/>
        <v>0</v>
      </c>
      <c r="AJ313" s="24">
        <f t="shared" si="64"/>
        <v>0</v>
      </c>
      <c r="AK313" s="26">
        <f t="shared" ca="1" si="65"/>
        <v>-2.6616440839255517E-4</v>
      </c>
      <c r="AL313" s="34">
        <f t="shared" ca="1" si="67"/>
        <v>7.8453442848085642E-2</v>
      </c>
    </row>
    <row r="314" spans="1:38" x14ac:dyDescent="0.25">
      <c r="A314" s="4">
        <f t="shared" si="56"/>
        <v>5</v>
      </c>
      <c r="B314" s="4">
        <f t="shared" si="57"/>
        <v>2013</v>
      </c>
      <c r="C314" s="9">
        <v>41421</v>
      </c>
      <c r="D314" s="12">
        <f ca="1">(1+Returns!E314)*D313</f>
        <v>109585381.35635673</v>
      </c>
      <c r="E314" s="12">
        <f t="shared" ca="1" si="58"/>
        <v>107957283.22179678</v>
      </c>
      <c r="F314" s="12">
        <f t="shared" ca="1" si="59"/>
        <v>107895733.57303731</v>
      </c>
      <c r="G314" s="14">
        <f ca="1">G313*(1+Returns!G314)+AC314</f>
        <v>8467956.5307448916</v>
      </c>
      <c r="H314" s="14">
        <f ca="1">H313*(1+Returns!H314)+AD314</f>
        <v>10823020.570013262</v>
      </c>
      <c r="I314" s="14">
        <f ca="1">I313*(1+Returns!I314)+AE314</f>
        <v>5412807.1753428988</v>
      </c>
      <c r="J314" s="14">
        <f ca="1">J313*(1+Returns!J314)+AF314</f>
        <v>0</v>
      </c>
      <c r="K314" s="14">
        <f ca="1">K313*(1+Returns!K314)+AG314</f>
        <v>0</v>
      </c>
      <c r="L314" s="14">
        <f ca="1">L313*(1+Returns!L314)+AH314</f>
        <v>21645521.503754154</v>
      </c>
      <c r="M314" s="14">
        <f ca="1">M313*(1+Returns!M314)+AI314</f>
        <v>21648118.082802877</v>
      </c>
      <c r="N314" s="14">
        <f ca="1">N313*(1+Returns!N314)+AJ314-R314-T314</f>
        <v>39959859.35913869</v>
      </c>
      <c r="O314" s="17">
        <f ca="1">(Assumptions!$B$16 / 252)*F313</f>
        <v>3423.6617233272627</v>
      </c>
      <c r="P314" s="17">
        <f t="shared" ca="1" si="60"/>
        <v>61549.648759467644</v>
      </c>
      <c r="Q314" s="16">
        <f t="shared" si="61"/>
        <v>0</v>
      </c>
      <c r="R314" s="17">
        <f t="shared" si="62"/>
        <v>0</v>
      </c>
      <c r="S314" s="19">
        <f t="shared" si="63"/>
        <v>0</v>
      </c>
      <c r="T314" s="20">
        <f ca="1">IF(AND(S314=1,F313&gt;D313),[1]Assumptions!$B$19*(F313-D313),0)</f>
        <v>0</v>
      </c>
      <c r="U314" s="21">
        <f ca="1">OFFSET(Assumptions!$B$6,U$1-1,0)*$E314</f>
        <v>8636582.6577437427</v>
      </c>
      <c r="V314" s="21">
        <f ca="1">OFFSET(Assumptions!$B$6,V$1-1,0)*$E314</f>
        <v>10795728.322179679</v>
      </c>
      <c r="W314" s="21">
        <f ca="1">OFFSET(Assumptions!$B$6,W$1-1,0)*$E314</f>
        <v>5397864.1610898394</v>
      </c>
      <c r="X314" s="21">
        <f ca="1">OFFSET(Assumptions!$B$6,X$1-1,0)*$E314</f>
        <v>0</v>
      </c>
      <c r="Y314" s="21">
        <f ca="1">OFFSET(Assumptions!$B$6,Y$1-1,0)*$E314</f>
        <v>0</v>
      </c>
      <c r="Z314" s="21">
        <f ca="1">OFFSET(Assumptions!$B$6,Z$1-1,0)*$E314</f>
        <v>21591456.644359358</v>
      </c>
      <c r="AA314" s="21">
        <f ca="1">OFFSET(Assumptions!$B$6,AA$1-1,0)*$E314</f>
        <v>21591456.644359358</v>
      </c>
      <c r="AB314" s="21">
        <f ca="1">OFFSET(Assumptions!$B$6,AB$1-1,0)*$E314</f>
        <v>39944194.792064808</v>
      </c>
      <c r="AC314" s="24">
        <f t="shared" si="66"/>
        <v>0</v>
      </c>
      <c r="AD314" s="24">
        <f t="shared" si="69"/>
        <v>0</v>
      </c>
      <c r="AE314" s="24">
        <f t="shared" si="69"/>
        <v>0</v>
      </c>
      <c r="AF314" s="24">
        <f t="shared" si="69"/>
        <v>0</v>
      </c>
      <c r="AG314" s="24">
        <f t="shared" si="68"/>
        <v>0</v>
      </c>
      <c r="AH314" s="24">
        <f t="shared" si="68"/>
        <v>0</v>
      </c>
      <c r="AI314" s="24">
        <f t="shared" si="68"/>
        <v>0</v>
      </c>
      <c r="AJ314" s="24">
        <f t="shared" si="64"/>
        <v>0</v>
      </c>
      <c r="AK314" s="26">
        <f t="shared" ca="1" si="65"/>
        <v>4.6723656512659417E-4</v>
      </c>
      <c r="AL314" s="34">
        <f t="shared" ca="1" si="67"/>
        <v>7.8957335730371003E-2</v>
      </c>
    </row>
    <row r="315" spans="1:38" x14ac:dyDescent="0.25">
      <c r="A315" s="4">
        <f t="shared" si="56"/>
        <v>5</v>
      </c>
      <c r="B315" s="4">
        <f t="shared" si="57"/>
        <v>2013</v>
      </c>
      <c r="C315" s="9">
        <v>41422</v>
      </c>
      <c r="D315" s="12">
        <f ca="1">(1+Returns!E315)*D314</f>
        <v>109615701.4396704</v>
      </c>
      <c r="E315" s="12">
        <f t="shared" ca="1" si="58"/>
        <v>108051124.81468175</v>
      </c>
      <c r="F315" s="12">
        <f t="shared" ca="1" si="59"/>
        <v>107986149.90453902</v>
      </c>
      <c r="G315" s="14">
        <f ca="1">G314*(1+Returns!G315)+AC315</f>
        <v>8533329.4329024535</v>
      </c>
      <c r="H315" s="14">
        <f ca="1">H314*(1+Returns!H315)+AD315</f>
        <v>10826159.48724357</v>
      </c>
      <c r="I315" s="14">
        <f ca="1">I314*(1+Returns!I315)+AE315</f>
        <v>5414448.9883586736</v>
      </c>
      <c r="J315" s="14">
        <f ca="1">J314*(1+Returns!J315)+AF315</f>
        <v>0</v>
      </c>
      <c r="K315" s="14">
        <f ca="1">K314*(1+Returns!K315)+AG315</f>
        <v>0</v>
      </c>
      <c r="L315" s="14">
        <f ca="1">L314*(1+Returns!L315)+AH315</f>
        <v>21651770.350893583</v>
      </c>
      <c r="M315" s="14">
        <f ca="1">M314*(1+Returns!M315)+AI315</f>
        <v>21654511.783607487</v>
      </c>
      <c r="N315" s="14">
        <f ca="1">N314*(1+Returns!N315)+AJ315-R315-T315</f>
        <v>39970904.771675989</v>
      </c>
      <c r="O315" s="17">
        <f ca="1">(Assumptions!$B$16 / 252)*F314</f>
        <v>3425.2613832710258</v>
      </c>
      <c r="P315" s="17">
        <f t="shared" ca="1" si="60"/>
        <v>64974.91014273867</v>
      </c>
      <c r="Q315" s="16">
        <f t="shared" si="61"/>
        <v>0</v>
      </c>
      <c r="R315" s="17">
        <f t="shared" si="62"/>
        <v>0</v>
      </c>
      <c r="S315" s="19">
        <f t="shared" si="63"/>
        <v>0</v>
      </c>
      <c r="T315" s="20">
        <f ca="1">IF(AND(S315=1,F314&gt;D314),[1]Assumptions!$B$19*(F314-D314),0)</f>
        <v>0</v>
      </c>
      <c r="U315" s="21">
        <f ca="1">OFFSET(Assumptions!$B$6,U$1-1,0)*$E315</f>
        <v>8644089.9851745404</v>
      </c>
      <c r="V315" s="21">
        <f ca="1">OFFSET(Assumptions!$B$6,V$1-1,0)*$E315</f>
        <v>10805112.481468176</v>
      </c>
      <c r="W315" s="21">
        <f ca="1">OFFSET(Assumptions!$B$6,W$1-1,0)*$E315</f>
        <v>5402556.2407340882</v>
      </c>
      <c r="X315" s="21">
        <f ca="1">OFFSET(Assumptions!$B$6,X$1-1,0)*$E315</f>
        <v>0</v>
      </c>
      <c r="Y315" s="21">
        <f ca="1">OFFSET(Assumptions!$B$6,Y$1-1,0)*$E315</f>
        <v>0</v>
      </c>
      <c r="Z315" s="21">
        <f ca="1">OFFSET(Assumptions!$B$6,Z$1-1,0)*$E315</f>
        <v>21610224.962936353</v>
      </c>
      <c r="AA315" s="21">
        <f ca="1">OFFSET(Assumptions!$B$6,AA$1-1,0)*$E315</f>
        <v>21610224.962936353</v>
      </c>
      <c r="AB315" s="21">
        <f ca="1">OFFSET(Assumptions!$B$6,AB$1-1,0)*$E315</f>
        <v>39978916.181432247</v>
      </c>
      <c r="AC315" s="24">
        <f t="shared" si="66"/>
        <v>0</v>
      </c>
      <c r="AD315" s="24">
        <f t="shared" si="69"/>
        <v>0</v>
      </c>
      <c r="AE315" s="24">
        <f t="shared" si="69"/>
        <v>0</v>
      </c>
      <c r="AF315" s="24">
        <f t="shared" si="69"/>
        <v>0</v>
      </c>
      <c r="AG315" s="24">
        <f t="shared" si="68"/>
        <v>0</v>
      </c>
      <c r="AH315" s="24">
        <f t="shared" si="68"/>
        <v>0</v>
      </c>
      <c r="AI315" s="24">
        <f t="shared" si="68"/>
        <v>0</v>
      </c>
      <c r="AJ315" s="24">
        <f t="shared" si="64"/>
        <v>0</v>
      </c>
      <c r="AK315" s="26">
        <f t="shared" ca="1" si="65"/>
        <v>8.379972822605275E-4</v>
      </c>
      <c r="AL315" s="34">
        <f t="shared" ca="1" si="67"/>
        <v>7.9861499045388085E-2</v>
      </c>
    </row>
    <row r="316" spans="1:38" x14ac:dyDescent="0.25">
      <c r="A316" s="4">
        <f t="shared" si="56"/>
        <v>5</v>
      </c>
      <c r="B316" s="4">
        <f t="shared" si="57"/>
        <v>2013</v>
      </c>
      <c r="C316" s="9">
        <v>41423</v>
      </c>
      <c r="D316" s="12">
        <f ca="1">(1+Returns!E316)*D315</f>
        <v>109646029.91194473</v>
      </c>
      <c r="E316" s="12">
        <f t="shared" ca="1" si="58"/>
        <v>108148879.80630042</v>
      </c>
      <c r="F316" s="12">
        <f t="shared" ca="1" si="59"/>
        <v>108080476.76441468</v>
      </c>
      <c r="G316" s="14">
        <f ca="1">G315*(1+Returns!G316)+AC316</f>
        <v>8602607.5800118893</v>
      </c>
      <c r="H316" s="14">
        <f ca="1">H315*(1+Returns!H316)+AD316</f>
        <v>10829299.314829849</v>
      </c>
      <c r="I316" s="14">
        <f ca="1">I315*(1+Returns!I316)+AE316</f>
        <v>5416091.2993692765</v>
      </c>
      <c r="J316" s="14">
        <f ca="1">J315*(1+Returns!J316)+AF316</f>
        <v>0</v>
      </c>
      <c r="K316" s="14">
        <f ca="1">K315*(1+Returns!K316)+AG316</f>
        <v>0</v>
      </c>
      <c r="L316" s="14">
        <f ca="1">L315*(1+Returns!L316)+AH316</f>
        <v>21658021.002013136</v>
      </c>
      <c r="M316" s="14">
        <f ca="1">M315*(1+Returns!M316)+AI316</f>
        <v>21660907.372770701</v>
      </c>
      <c r="N316" s="14">
        <f ca="1">N315*(1+Returns!N316)+AJ316-R316-T316</f>
        <v>39981953.237305567</v>
      </c>
      <c r="O316" s="17">
        <f ca="1">(Assumptions!$B$16 / 252)*F315</f>
        <v>3428.1317430012386</v>
      </c>
      <c r="P316" s="17">
        <f t="shared" ca="1" si="60"/>
        <v>68403.041885739905</v>
      </c>
      <c r="Q316" s="16">
        <f t="shared" si="61"/>
        <v>0</v>
      </c>
      <c r="R316" s="17">
        <f t="shared" si="62"/>
        <v>0</v>
      </c>
      <c r="S316" s="19">
        <f t="shared" si="63"/>
        <v>0</v>
      </c>
      <c r="T316" s="20">
        <f ca="1">IF(AND(S316=1,F315&gt;D315),[1]Assumptions!$B$19*(F315-D315),0)</f>
        <v>0</v>
      </c>
      <c r="U316" s="21">
        <f ca="1">OFFSET(Assumptions!$B$6,U$1-1,0)*$E316</f>
        <v>8651910.3845040333</v>
      </c>
      <c r="V316" s="21">
        <f ca="1">OFFSET(Assumptions!$B$6,V$1-1,0)*$E316</f>
        <v>10814887.980630042</v>
      </c>
      <c r="W316" s="21">
        <f ca="1">OFFSET(Assumptions!$B$6,W$1-1,0)*$E316</f>
        <v>5407443.990315021</v>
      </c>
      <c r="X316" s="21">
        <f ca="1">OFFSET(Assumptions!$B$6,X$1-1,0)*$E316</f>
        <v>0</v>
      </c>
      <c r="Y316" s="21">
        <f ca="1">OFFSET(Assumptions!$B$6,Y$1-1,0)*$E316</f>
        <v>0</v>
      </c>
      <c r="Z316" s="21">
        <f ca="1">OFFSET(Assumptions!$B$6,Z$1-1,0)*$E316</f>
        <v>21629775.961260084</v>
      </c>
      <c r="AA316" s="21">
        <f ca="1">OFFSET(Assumptions!$B$6,AA$1-1,0)*$E316</f>
        <v>21629775.961260084</v>
      </c>
      <c r="AB316" s="21">
        <f ca="1">OFFSET(Assumptions!$B$6,AB$1-1,0)*$E316</f>
        <v>40015085.528331153</v>
      </c>
      <c r="AC316" s="24">
        <f t="shared" si="66"/>
        <v>0</v>
      </c>
      <c r="AD316" s="24">
        <f t="shared" si="69"/>
        <v>0</v>
      </c>
      <c r="AE316" s="24">
        <f t="shared" si="69"/>
        <v>0</v>
      </c>
      <c r="AF316" s="24">
        <f t="shared" si="69"/>
        <v>0</v>
      </c>
      <c r="AG316" s="24">
        <f t="shared" si="68"/>
        <v>0</v>
      </c>
      <c r="AH316" s="24">
        <f t="shared" si="68"/>
        <v>0</v>
      </c>
      <c r="AI316" s="24">
        <f t="shared" si="68"/>
        <v>0</v>
      </c>
      <c r="AJ316" s="24">
        <f t="shared" si="64"/>
        <v>0</v>
      </c>
      <c r="AK316" s="26">
        <f t="shared" ca="1" si="65"/>
        <v>8.7350887089732154E-4</v>
      </c>
      <c r="AL316" s="34">
        <f t="shared" ca="1" si="67"/>
        <v>8.0804767644144793E-2</v>
      </c>
    </row>
    <row r="317" spans="1:38" x14ac:dyDescent="0.25">
      <c r="A317" s="4">
        <f t="shared" si="56"/>
        <v>5</v>
      </c>
      <c r="B317" s="4">
        <f t="shared" si="57"/>
        <v>2013</v>
      </c>
      <c r="C317" s="9">
        <v>41425</v>
      </c>
      <c r="D317" s="12">
        <f ca="1">(1+Returns!E317)*D316</f>
        <v>109676366.77550077</v>
      </c>
      <c r="E317" s="12">
        <f t="shared" ca="1" si="58"/>
        <v>108457222.9804116</v>
      </c>
      <c r="F317" s="12">
        <f t="shared" ca="1" si="59"/>
        <v>108385388.81227937</v>
      </c>
      <c r="G317" s="14">
        <f ca="1">G316*(1+Returns!G317)+AC317</f>
        <v>8882465.7534945402</v>
      </c>
      <c r="H317" s="14">
        <f ca="1">H316*(1+Returns!H317)+AD317</f>
        <v>10832440.05303612</v>
      </c>
      <c r="I317" s="14">
        <f ca="1">I316*(1+Returns!I317)+AE317</f>
        <v>5417734.1085257595</v>
      </c>
      <c r="J317" s="14">
        <f ca="1">J316*(1+Returns!J317)+AF317</f>
        <v>0</v>
      </c>
      <c r="K317" s="14">
        <f ca="1">K316*(1+Returns!K317)+AG317</f>
        <v>0</v>
      </c>
      <c r="L317" s="14">
        <f ca="1">L316*(1+Returns!L317)+AH317</f>
        <v>21664273.457633603</v>
      </c>
      <c r="M317" s="14">
        <f ca="1">M316*(1+Returns!M317)+AI317</f>
        <v>21667304.850850236</v>
      </c>
      <c r="N317" s="14">
        <f ca="1">N316*(1+Returns!N317)+AJ317-R317-T317</f>
        <v>39993004.756871343</v>
      </c>
      <c r="O317" s="17">
        <f ca="1">(Assumptions!$B$16 / 252)*F316</f>
        <v>3431.1262464893548</v>
      </c>
      <c r="P317" s="17">
        <f t="shared" ca="1" si="60"/>
        <v>71834.168132229257</v>
      </c>
      <c r="Q317" s="16">
        <f t="shared" si="61"/>
        <v>0</v>
      </c>
      <c r="R317" s="17">
        <f t="shared" si="62"/>
        <v>0</v>
      </c>
      <c r="S317" s="19">
        <f t="shared" si="63"/>
        <v>0</v>
      </c>
      <c r="T317" s="20">
        <f ca="1">IF(AND(S317=1,F316&gt;D316),[1]Assumptions!$B$19*(F316-D316),0)</f>
        <v>0</v>
      </c>
      <c r="U317" s="21">
        <f ca="1">OFFSET(Assumptions!$B$6,U$1-1,0)*$E317</f>
        <v>8676577.8384329285</v>
      </c>
      <c r="V317" s="21">
        <f ca="1">OFFSET(Assumptions!$B$6,V$1-1,0)*$E317</f>
        <v>10845722.298041161</v>
      </c>
      <c r="W317" s="21">
        <f ca="1">OFFSET(Assumptions!$B$6,W$1-1,0)*$E317</f>
        <v>5422861.1490205806</v>
      </c>
      <c r="X317" s="21">
        <f ca="1">OFFSET(Assumptions!$B$6,X$1-1,0)*$E317</f>
        <v>0</v>
      </c>
      <c r="Y317" s="21">
        <f ca="1">OFFSET(Assumptions!$B$6,Y$1-1,0)*$E317</f>
        <v>0</v>
      </c>
      <c r="Z317" s="21">
        <f ca="1">OFFSET(Assumptions!$B$6,Z$1-1,0)*$E317</f>
        <v>21691444.596082322</v>
      </c>
      <c r="AA317" s="21">
        <f ca="1">OFFSET(Assumptions!$B$6,AA$1-1,0)*$E317</f>
        <v>21691444.596082322</v>
      </c>
      <c r="AB317" s="21">
        <f ca="1">OFFSET(Assumptions!$B$6,AB$1-1,0)*$E317</f>
        <v>40129172.502752297</v>
      </c>
      <c r="AC317" s="24">
        <f t="shared" si="66"/>
        <v>0</v>
      </c>
      <c r="AD317" s="24">
        <f t="shared" si="69"/>
        <v>0</v>
      </c>
      <c r="AE317" s="24">
        <f t="shared" si="69"/>
        <v>0</v>
      </c>
      <c r="AF317" s="24">
        <f t="shared" si="69"/>
        <v>0</v>
      </c>
      <c r="AG317" s="24">
        <f t="shared" si="68"/>
        <v>0</v>
      </c>
      <c r="AH317" s="24">
        <f t="shared" si="68"/>
        <v>0</v>
      </c>
      <c r="AI317" s="24">
        <f t="shared" si="68"/>
        <v>0</v>
      </c>
      <c r="AJ317" s="24">
        <f t="shared" si="64"/>
        <v>0</v>
      </c>
      <c r="AK317" s="26">
        <f t="shared" ca="1" si="65"/>
        <v>2.8211575021945823E-3</v>
      </c>
      <c r="AL317" s="34">
        <f t="shared" ca="1" si="67"/>
        <v>8.3853888122791709E-2</v>
      </c>
    </row>
    <row r="318" spans="1:38" x14ac:dyDescent="0.25">
      <c r="A318" s="4">
        <f t="shared" si="56"/>
        <v>6</v>
      </c>
      <c r="B318" s="4">
        <f t="shared" si="57"/>
        <v>2013</v>
      </c>
      <c r="C318" s="9">
        <v>41428</v>
      </c>
      <c r="D318" s="12">
        <f ca="1">(1+Returns!E318)*D317</f>
        <v>109708736.65839089</v>
      </c>
      <c r="E318" s="12">
        <f t="shared" ca="1" si="58"/>
        <v>108941978.81638807</v>
      </c>
      <c r="F318" s="12">
        <f t="shared" ca="1" si="59"/>
        <v>108938538.01039404</v>
      </c>
      <c r="G318" s="14">
        <f ca="1">G317*(1+Returns!G318)+AC318</f>
        <v>9202776.0686317235</v>
      </c>
      <c r="H318" s="14">
        <f ca="1">H317*(1+Returns!H318)+AD318</f>
        <v>10849073.188048394</v>
      </c>
      <c r="I318" s="14">
        <f ca="1">I317*(1+Returns!I318)+AE318</f>
        <v>5424613.7126281178</v>
      </c>
      <c r="J318" s="14">
        <f ca="1">J317*(1+Returns!J318)+AF318</f>
        <v>0</v>
      </c>
      <c r="K318" s="14">
        <f ca="1">K317*(1+Returns!K318)+AG318</f>
        <v>0</v>
      </c>
      <c r="L318" s="14">
        <f ca="1">L317*(1+Returns!L318)+AH318</f>
        <v>21698115.477836631</v>
      </c>
      <c r="M318" s="14">
        <f ca="1">M317*(1+Returns!M318)+AI318</f>
        <v>21698269.876618084</v>
      </c>
      <c r="N318" s="14">
        <f ca="1">N317*(1+Returns!N318)+AJ318-R318-T318</f>
        <v>40069130.492625125</v>
      </c>
      <c r="O318" s="17">
        <f ca="1">(Assumptions!$B$16 / 252)*F317</f>
        <v>3440.8059940406147</v>
      </c>
      <c r="P318" s="17">
        <f t="shared" ca="1" si="60"/>
        <v>3440.8059940406092</v>
      </c>
      <c r="Q318" s="16">
        <f t="shared" si="61"/>
        <v>1</v>
      </c>
      <c r="R318" s="17">
        <f t="shared" ca="1" si="62"/>
        <v>71834.168132229257</v>
      </c>
      <c r="S318" s="19">
        <f t="shared" si="63"/>
        <v>0</v>
      </c>
      <c r="T318" s="20">
        <f ca="1">IF(AND(S318=1,F317&gt;D317),[1]Assumptions!$B$19*(F317-D317),0)</f>
        <v>0</v>
      </c>
      <c r="U318" s="21">
        <f ca="1">OFFSET(Assumptions!$B$6,U$1-1,0)*$E318</f>
        <v>8715358.3053110465</v>
      </c>
      <c r="V318" s="21">
        <f ca="1">OFFSET(Assumptions!$B$6,V$1-1,0)*$E318</f>
        <v>10894197.881638808</v>
      </c>
      <c r="W318" s="21">
        <f ca="1">OFFSET(Assumptions!$B$6,W$1-1,0)*$E318</f>
        <v>5447098.9408194041</v>
      </c>
      <c r="X318" s="21">
        <f ca="1">OFFSET(Assumptions!$B$6,X$1-1,0)*$E318</f>
        <v>0</v>
      </c>
      <c r="Y318" s="21">
        <f ca="1">OFFSET(Assumptions!$B$6,Y$1-1,0)*$E318</f>
        <v>0</v>
      </c>
      <c r="Z318" s="21">
        <f ca="1">OFFSET(Assumptions!$B$6,Z$1-1,0)*$E318</f>
        <v>21788395.763277616</v>
      </c>
      <c r="AA318" s="21">
        <f ca="1">OFFSET(Assumptions!$B$6,AA$1-1,0)*$E318</f>
        <v>21788395.763277616</v>
      </c>
      <c r="AB318" s="21">
        <f ca="1">OFFSET(Assumptions!$B$6,AB$1-1,0)*$E318</f>
        <v>40308532.162063584</v>
      </c>
      <c r="AC318" s="24">
        <f t="shared" ca="1" si="66"/>
        <v>-205887.91506161168</v>
      </c>
      <c r="AD318" s="24">
        <f t="shared" ca="1" si="69"/>
        <v>13282.245005041361</v>
      </c>
      <c r="AE318" s="24">
        <f t="shared" ca="1" si="69"/>
        <v>5127.0404948210344</v>
      </c>
      <c r="AF318" s="24">
        <f t="shared" ca="1" si="69"/>
        <v>0</v>
      </c>
      <c r="AG318" s="24">
        <f t="shared" ca="1" si="68"/>
        <v>0</v>
      </c>
      <c r="AH318" s="24">
        <f t="shared" ca="1" si="68"/>
        <v>27171.138448718935</v>
      </c>
      <c r="AI318" s="24">
        <f t="shared" ca="1" si="68"/>
        <v>24139.745232086629</v>
      </c>
      <c r="AJ318" s="24">
        <f t="shared" ca="1" si="64"/>
        <v>136167.74588094372</v>
      </c>
      <c r="AK318" s="26">
        <f t="shared" ca="1" si="65"/>
        <v>5.1035402850536649E-3</v>
      </c>
      <c r="AL318" s="34">
        <f t="shared" ca="1" si="67"/>
        <v>8.9385380103938372E-2</v>
      </c>
    </row>
    <row r="319" spans="1:38" x14ac:dyDescent="0.25">
      <c r="A319" s="4">
        <f t="shared" si="56"/>
        <v>6</v>
      </c>
      <c r="B319" s="4">
        <f t="shared" si="57"/>
        <v>2013</v>
      </c>
      <c r="C319" s="9">
        <v>41429</v>
      </c>
      <c r="D319" s="12">
        <f ca="1">(1+Returns!E319)*D318</f>
        <v>109741116.09492825</v>
      </c>
      <c r="E319" s="12">
        <f t="shared" ca="1" si="58"/>
        <v>108845872.46246997</v>
      </c>
      <c r="F319" s="12">
        <f t="shared" ca="1" si="59"/>
        <v>108838973.29018988</v>
      </c>
      <c r="G319" s="14">
        <f ca="1">G318*(1+Returns!G319)+AC319</f>
        <v>9076227.9492232911</v>
      </c>
      <c r="H319" s="14">
        <f ca="1">H318*(1+Returns!H319)+AD319</f>
        <v>10852429.223323511</v>
      </c>
      <c r="I319" s="14">
        <f ca="1">I318*(1+Returns!I319)+AE319</f>
        <v>5426368.5016944064</v>
      </c>
      <c r="J319" s="14">
        <f ca="1">J318*(1+Returns!J319)+AF319</f>
        <v>0</v>
      </c>
      <c r="K319" s="14">
        <f ca="1">K318*(1+Returns!K319)+AG319</f>
        <v>0</v>
      </c>
      <c r="L319" s="14">
        <f ca="1">L318*(1+Returns!L319)+AH319</f>
        <v>21704796.780254968</v>
      </c>
      <c r="M319" s="14">
        <f ca="1">M318*(1+Returns!M319)+AI319</f>
        <v>21705104.911250588</v>
      </c>
      <c r="N319" s="14">
        <f ca="1">N318*(1+Returns!N319)+AJ319-R319-T319</f>
        <v>40080945.096723199</v>
      </c>
      <c r="O319" s="17">
        <f ca="1">(Assumptions!$B$16 / 252)*F318</f>
        <v>3458.366286044255</v>
      </c>
      <c r="P319" s="17">
        <f t="shared" ca="1" si="60"/>
        <v>6899.1722800848638</v>
      </c>
      <c r="Q319" s="16">
        <f t="shared" si="61"/>
        <v>0</v>
      </c>
      <c r="R319" s="17">
        <f t="shared" si="62"/>
        <v>0</v>
      </c>
      <c r="S319" s="19">
        <f t="shared" si="63"/>
        <v>0</v>
      </c>
      <c r="T319" s="20">
        <f ca="1">IF(AND(S319=1,F318&gt;D318),[1]Assumptions!$B$19*(F318-D318),0)</f>
        <v>0</v>
      </c>
      <c r="U319" s="21">
        <f ca="1">OFFSET(Assumptions!$B$6,U$1-1,0)*$E319</f>
        <v>8707669.7969975974</v>
      </c>
      <c r="V319" s="21">
        <f ca="1">OFFSET(Assumptions!$B$6,V$1-1,0)*$E319</f>
        <v>10884587.246246997</v>
      </c>
      <c r="W319" s="21">
        <f ca="1">OFFSET(Assumptions!$B$6,W$1-1,0)*$E319</f>
        <v>5442293.6231234986</v>
      </c>
      <c r="X319" s="21">
        <f ca="1">OFFSET(Assumptions!$B$6,X$1-1,0)*$E319</f>
        <v>0</v>
      </c>
      <c r="Y319" s="21">
        <f ca="1">OFFSET(Assumptions!$B$6,Y$1-1,0)*$E319</f>
        <v>0</v>
      </c>
      <c r="Z319" s="21">
        <f ca="1">OFFSET(Assumptions!$B$6,Z$1-1,0)*$E319</f>
        <v>21769174.492493995</v>
      </c>
      <c r="AA319" s="21">
        <f ca="1">OFFSET(Assumptions!$B$6,AA$1-1,0)*$E319</f>
        <v>21769174.492493995</v>
      </c>
      <c r="AB319" s="21">
        <f ca="1">OFFSET(Assumptions!$B$6,AB$1-1,0)*$E319</f>
        <v>40272972.811113887</v>
      </c>
      <c r="AC319" s="24">
        <f t="shared" si="66"/>
        <v>0</v>
      </c>
      <c r="AD319" s="24">
        <f t="shared" si="69"/>
        <v>0</v>
      </c>
      <c r="AE319" s="24">
        <f t="shared" si="69"/>
        <v>0</v>
      </c>
      <c r="AF319" s="24">
        <f t="shared" si="69"/>
        <v>0</v>
      </c>
      <c r="AG319" s="24">
        <f t="shared" si="68"/>
        <v>0</v>
      </c>
      <c r="AH319" s="24">
        <f t="shared" si="68"/>
        <v>0</v>
      </c>
      <c r="AI319" s="24">
        <f t="shared" si="68"/>
        <v>0</v>
      </c>
      <c r="AJ319" s="24">
        <f t="shared" si="64"/>
        <v>0</v>
      </c>
      <c r="AK319" s="26">
        <f t="shared" ca="1" si="65"/>
        <v>-9.1395315214037876E-4</v>
      </c>
      <c r="AL319" s="34">
        <f t="shared" ca="1" si="67"/>
        <v>8.8389732901896778E-2</v>
      </c>
    </row>
    <row r="320" spans="1:38" x14ac:dyDescent="0.25">
      <c r="A320" s="4">
        <f t="shared" si="56"/>
        <v>6</v>
      </c>
      <c r="B320" s="4">
        <f t="shared" si="57"/>
        <v>2013</v>
      </c>
      <c r="C320" s="9">
        <v>41430</v>
      </c>
      <c r="D320" s="12">
        <f ca="1">(1+Returns!E320)*D319</f>
        <v>109773505.0879325</v>
      </c>
      <c r="E320" s="12">
        <f t="shared" ca="1" si="58"/>
        <v>108876403.04465222</v>
      </c>
      <c r="F320" s="12">
        <f t="shared" ca="1" si="59"/>
        <v>108866048.66687086</v>
      </c>
      <c r="G320" s="14">
        <f ca="1">G319*(1+Returns!G320)+AC320</f>
        <v>9076307.4661394916</v>
      </c>
      <c r="H320" s="14">
        <f ca="1">H319*(1+Returns!H320)+AD320</f>
        <v>10855786.296749312</v>
      </c>
      <c r="I320" s="14">
        <f ca="1">I319*(1+Returns!I320)+AE320</f>
        <v>5428123.858411191</v>
      </c>
      <c r="J320" s="14">
        <f ca="1">J319*(1+Returns!J320)+AF320</f>
        <v>0</v>
      </c>
      <c r="K320" s="14">
        <f ca="1">K319*(1+Returns!K320)+AG320</f>
        <v>0</v>
      </c>
      <c r="L320" s="14">
        <f ca="1">L319*(1+Returns!L320)+AH320</f>
        <v>21711480.139985699</v>
      </c>
      <c r="M320" s="14">
        <f ca="1">M319*(1+Returns!M320)+AI320</f>
        <v>21711942.098944083</v>
      </c>
      <c r="N320" s="14">
        <f ca="1">N319*(1+Returns!N320)+AJ320-R320-T320</f>
        <v>40092763.184422441</v>
      </c>
      <c r="O320" s="17">
        <f ca="1">(Assumptions!$B$16 / 252)*F319</f>
        <v>3455.2055012758688</v>
      </c>
      <c r="P320" s="17">
        <f t="shared" ca="1" si="60"/>
        <v>10354.377781360732</v>
      </c>
      <c r="Q320" s="16">
        <f t="shared" si="61"/>
        <v>0</v>
      </c>
      <c r="R320" s="17">
        <f t="shared" si="62"/>
        <v>0</v>
      </c>
      <c r="S320" s="19">
        <f t="shared" si="63"/>
        <v>0</v>
      </c>
      <c r="T320" s="20">
        <f ca="1">IF(AND(S320=1,F319&gt;D319),[1]Assumptions!$B$19*(F319-D319),0)</f>
        <v>0</v>
      </c>
      <c r="U320" s="21">
        <f ca="1">OFFSET(Assumptions!$B$6,U$1-1,0)*$E320</f>
        <v>8710112.2435721774</v>
      </c>
      <c r="V320" s="21">
        <f ca="1">OFFSET(Assumptions!$B$6,V$1-1,0)*$E320</f>
        <v>10887640.304465223</v>
      </c>
      <c r="W320" s="21">
        <f ca="1">OFFSET(Assumptions!$B$6,W$1-1,0)*$E320</f>
        <v>5443820.1522326116</v>
      </c>
      <c r="X320" s="21">
        <f ca="1">OFFSET(Assumptions!$B$6,X$1-1,0)*$E320</f>
        <v>0</v>
      </c>
      <c r="Y320" s="21">
        <f ca="1">OFFSET(Assumptions!$B$6,Y$1-1,0)*$E320</f>
        <v>0</v>
      </c>
      <c r="Z320" s="21">
        <f ca="1">OFFSET(Assumptions!$B$6,Z$1-1,0)*$E320</f>
        <v>21775280.608930446</v>
      </c>
      <c r="AA320" s="21">
        <f ca="1">OFFSET(Assumptions!$B$6,AA$1-1,0)*$E320</f>
        <v>21775280.608930446</v>
      </c>
      <c r="AB320" s="21">
        <f ca="1">OFFSET(Assumptions!$B$6,AB$1-1,0)*$E320</f>
        <v>40284269.126521319</v>
      </c>
      <c r="AC320" s="24">
        <f t="shared" si="66"/>
        <v>0</v>
      </c>
      <c r="AD320" s="24">
        <f t="shared" si="69"/>
        <v>0</v>
      </c>
      <c r="AE320" s="24">
        <f t="shared" si="69"/>
        <v>0</v>
      </c>
      <c r="AF320" s="24">
        <f t="shared" si="69"/>
        <v>0</v>
      </c>
      <c r="AG320" s="24">
        <f t="shared" si="68"/>
        <v>0</v>
      </c>
      <c r="AH320" s="24">
        <f t="shared" si="68"/>
        <v>0</v>
      </c>
      <c r="AI320" s="24">
        <f t="shared" si="68"/>
        <v>0</v>
      </c>
      <c r="AJ320" s="24">
        <f t="shared" si="64"/>
        <v>0</v>
      </c>
      <c r="AK320" s="26">
        <f t="shared" ca="1" si="65"/>
        <v>2.4876545471252953E-4</v>
      </c>
      <c r="AL320" s="34">
        <f t="shared" ca="1" si="67"/>
        <v>8.8660486668706628E-2</v>
      </c>
    </row>
    <row r="321" spans="1:38" x14ac:dyDescent="0.25">
      <c r="A321" s="4">
        <f t="shared" si="56"/>
        <v>6</v>
      </c>
      <c r="B321" s="4">
        <f t="shared" si="57"/>
        <v>2013</v>
      </c>
      <c r="C321" s="9">
        <v>41431</v>
      </c>
      <c r="D321" s="12">
        <f ca="1">(1+Returns!E321)*D320</f>
        <v>109805903.64022414</v>
      </c>
      <c r="E321" s="12">
        <f t="shared" ca="1" si="58"/>
        <v>108924076.87558059</v>
      </c>
      <c r="F321" s="12">
        <f t="shared" ca="1" si="59"/>
        <v>108910266.43276219</v>
      </c>
      <c r="G321" s="14">
        <f ca="1">G320*(1+Returns!G321)+AC321</f>
        <v>9093520.9291824307</v>
      </c>
      <c r="H321" s="14">
        <f ca="1">H320*(1+Returns!H321)+AD321</f>
        <v>10859144.408646939</v>
      </c>
      <c r="I321" s="14">
        <f ca="1">I320*(1+Returns!I321)+AE321</f>
        <v>5429879.7829620996</v>
      </c>
      <c r="J321" s="14">
        <f ca="1">J320*(1+Returns!J321)+AF321</f>
        <v>0</v>
      </c>
      <c r="K321" s="14">
        <f ca="1">K320*(1+Returns!K321)+AG321</f>
        <v>0</v>
      </c>
      <c r="L321" s="14">
        <f ca="1">L320*(1+Returns!L321)+AH321</f>
        <v>21718165.557662319</v>
      </c>
      <c r="M321" s="14">
        <f ca="1">M320*(1+Returns!M321)+AI321</f>
        <v>21718781.440376788</v>
      </c>
      <c r="N321" s="14">
        <f ca="1">N320*(1+Returns!N321)+AJ321-R321-T321</f>
        <v>40104584.756750017</v>
      </c>
      <c r="O321" s="17">
        <f ca="1">(Assumptions!$B$16 / 252)*F320</f>
        <v>3456.0650370435192</v>
      </c>
      <c r="P321" s="17">
        <f t="shared" ca="1" si="60"/>
        <v>13810.442818404252</v>
      </c>
      <c r="Q321" s="16">
        <f t="shared" si="61"/>
        <v>0</v>
      </c>
      <c r="R321" s="17">
        <f t="shared" si="62"/>
        <v>0</v>
      </c>
      <c r="S321" s="19">
        <f t="shared" si="63"/>
        <v>0</v>
      </c>
      <c r="T321" s="20">
        <f ca="1">IF(AND(S321=1,F320&gt;D320),[1]Assumptions!$B$19*(F320-D320),0)</f>
        <v>0</v>
      </c>
      <c r="U321" s="21">
        <f ca="1">OFFSET(Assumptions!$B$6,U$1-1,0)*$E321</f>
        <v>8713926.1500464473</v>
      </c>
      <c r="V321" s="21">
        <f ca="1">OFFSET(Assumptions!$B$6,V$1-1,0)*$E321</f>
        <v>10892407.687558061</v>
      </c>
      <c r="W321" s="21">
        <f ca="1">OFFSET(Assumptions!$B$6,W$1-1,0)*$E321</f>
        <v>5446203.8437790303</v>
      </c>
      <c r="X321" s="21">
        <f ca="1">OFFSET(Assumptions!$B$6,X$1-1,0)*$E321</f>
        <v>0</v>
      </c>
      <c r="Y321" s="21">
        <f ca="1">OFFSET(Assumptions!$B$6,Y$1-1,0)*$E321</f>
        <v>0</v>
      </c>
      <c r="Z321" s="21">
        <f ca="1">OFFSET(Assumptions!$B$6,Z$1-1,0)*$E321</f>
        <v>21784815.375116121</v>
      </c>
      <c r="AA321" s="21">
        <f ca="1">OFFSET(Assumptions!$B$6,AA$1-1,0)*$E321</f>
        <v>21784815.375116121</v>
      </c>
      <c r="AB321" s="21">
        <f ca="1">OFFSET(Assumptions!$B$6,AB$1-1,0)*$E321</f>
        <v>40301908.443964817</v>
      </c>
      <c r="AC321" s="24">
        <f t="shared" si="66"/>
        <v>0</v>
      </c>
      <c r="AD321" s="24">
        <f t="shared" si="69"/>
        <v>0</v>
      </c>
      <c r="AE321" s="24">
        <f t="shared" si="69"/>
        <v>0</v>
      </c>
      <c r="AF321" s="24">
        <f t="shared" si="69"/>
        <v>0</v>
      </c>
      <c r="AG321" s="24">
        <f t="shared" si="68"/>
        <v>0</v>
      </c>
      <c r="AH321" s="24">
        <f t="shared" si="68"/>
        <v>0</v>
      </c>
      <c r="AI321" s="24">
        <f t="shared" si="68"/>
        <v>0</v>
      </c>
      <c r="AJ321" s="24">
        <f t="shared" si="64"/>
        <v>0</v>
      </c>
      <c r="AK321" s="26">
        <f t="shared" ca="1" si="65"/>
        <v>4.061667198618224E-4</v>
      </c>
      <c r="AL321" s="34">
        <f t="shared" ca="1" si="67"/>
        <v>8.910266432762004E-2</v>
      </c>
    </row>
    <row r="322" spans="1:38" x14ac:dyDescent="0.25">
      <c r="A322" s="4">
        <f t="shared" si="56"/>
        <v>6</v>
      </c>
      <c r="B322" s="4">
        <f t="shared" si="57"/>
        <v>2013</v>
      </c>
      <c r="C322" s="9">
        <v>41432</v>
      </c>
      <c r="D322" s="12">
        <f ca="1">(1+Returns!E322)*D321</f>
        <v>109838311.75462452</v>
      </c>
      <c r="E322" s="12">
        <f t="shared" ca="1" si="58"/>
        <v>108980216.76879157</v>
      </c>
      <c r="F322" s="12">
        <f t="shared" ca="1" si="59"/>
        <v>108962948.85719752</v>
      </c>
      <c r="G322" s="14">
        <f ca="1">G321*(1+Returns!G322)+AC322</f>
        <v>9119191.1490440816</v>
      </c>
      <c r="H322" s="14">
        <f ca="1">H321*(1+Returns!H322)+AD322</f>
        <v>10862503.559337631</v>
      </c>
      <c r="I322" s="14">
        <f ca="1">I321*(1+Returns!I322)+AE322</f>
        <v>5431636.2755308188</v>
      </c>
      <c r="J322" s="14">
        <f ca="1">J321*(1+Returns!J322)+AF322</f>
        <v>0</v>
      </c>
      <c r="K322" s="14">
        <f ca="1">K321*(1+Returns!K322)+AG322</f>
        <v>0</v>
      </c>
      <c r="L322" s="14">
        <f ca="1">L321*(1+Returns!L322)+AH322</f>
        <v>21724853.033918515</v>
      </c>
      <c r="M322" s="14">
        <f ca="1">M321*(1+Returns!M322)+AI322</f>
        <v>21725622.936227143</v>
      </c>
      <c r="N322" s="14">
        <f ca="1">N321*(1+Returns!N322)+AJ322-R322-T322</f>
        <v>40116409.814733386</v>
      </c>
      <c r="O322" s="17">
        <f ca="1">(Assumptions!$B$16 / 252)*F321</f>
        <v>3457.468775643244</v>
      </c>
      <c r="P322" s="17">
        <f t="shared" ca="1" si="60"/>
        <v>17267.911594047495</v>
      </c>
      <c r="Q322" s="16">
        <f t="shared" si="61"/>
        <v>0</v>
      </c>
      <c r="R322" s="17">
        <f t="shared" si="62"/>
        <v>0</v>
      </c>
      <c r="S322" s="19">
        <f t="shared" si="63"/>
        <v>0</v>
      </c>
      <c r="T322" s="20">
        <f ca="1">IF(AND(S322=1,F321&gt;D321),[1]Assumptions!$B$19*(F321-D321),0)</f>
        <v>0</v>
      </c>
      <c r="U322" s="21">
        <f ca="1">OFFSET(Assumptions!$B$6,U$1-1,0)*$E322</f>
        <v>8718417.3415033258</v>
      </c>
      <c r="V322" s="21">
        <f ca="1">OFFSET(Assumptions!$B$6,V$1-1,0)*$E322</f>
        <v>10898021.676879158</v>
      </c>
      <c r="W322" s="21">
        <f ca="1">OFFSET(Assumptions!$B$6,W$1-1,0)*$E322</f>
        <v>5449010.8384395791</v>
      </c>
      <c r="X322" s="21">
        <f ca="1">OFFSET(Assumptions!$B$6,X$1-1,0)*$E322</f>
        <v>0</v>
      </c>
      <c r="Y322" s="21">
        <f ca="1">OFFSET(Assumptions!$B$6,Y$1-1,0)*$E322</f>
        <v>0</v>
      </c>
      <c r="Z322" s="21">
        <f ca="1">OFFSET(Assumptions!$B$6,Z$1-1,0)*$E322</f>
        <v>21796043.353758316</v>
      </c>
      <c r="AA322" s="21">
        <f ca="1">OFFSET(Assumptions!$B$6,AA$1-1,0)*$E322</f>
        <v>21796043.353758316</v>
      </c>
      <c r="AB322" s="21">
        <f ca="1">OFFSET(Assumptions!$B$6,AB$1-1,0)*$E322</f>
        <v>40322680.20445288</v>
      </c>
      <c r="AC322" s="24">
        <f t="shared" si="66"/>
        <v>0</v>
      </c>
      <c r="AD322" s="24">
        <f t="shared" si="69"/>
        <v>0</v>
      </c>
      <c r="AE322" s="24">
        <f t="shared" si="69"/>
        <v>0</v>
      </c>
      <c r="AF322" s="24">
        <f t="shared" si="69"/>
        <v>0</v>
      </c>
      <c r="AG322" s="24">
        <f t="shared" si="68"/>
        <v>0</v>
      </c>
      <c r="AH322" s="24">
        <f t="shared" si="68"/>
        <v>0</v>
      </c>
      <c r="AI322" s="24">
        <f t="shared" si="68"/>
        <v>0</v>
      </c>
      <c r="AJ322" s="24">
        <f t="shared" si="64"/>
        <v>0</v>
      </c>
      <c r="AK322" s="26">
        <f t="shared" ca="1" si="65"/>
        <v>4.8372321692791154E-4</v>
      </c>
      <c r="AL322" s="34">
        <f t="shared" ca="1" si="67"/>
        <v>8.9629488571973281E-2</v>
      </c>
    </row>
    <row r="323" spans="1:38" x14ac:dyDescent="0.25">
      <c r="A323" s="4">
        <f t="shared" si="56"/>
        <v>6</v>
      </c>
      <c r="B323" s="4">
        <f t="shared" si="57"/>
        <v>2013</v>
      </c>
      <c r="C323" s="9">
        <v>41435</v>
      </c>
      <c r="D323" s="12">
        <f ca="1">(1+Returns!E323)*D322</f>
        <v>109870729.43395577</v>
      </c>
      <c r="E323" s="12">
        <f t="shared" ca="1" si="58"/>
        <v>109094349.13337643</v>
      </c>
      <c r="F323" s="12">
        <f t="shared" ca="1" si="59"/>
        <v>109073622.08054882</v>
      </c>
      <c r="G323" s="14">
        <f ca="1">G322*(1+Returns!G323)+AC323</f>
        <v>9202844.5319703408</v>
      </c>
      <c r="H323" s="14">
        <f ca="1">H322*(1+Returns!H323)+AD323</f>
        <v>10865863.749142727</v>
      </c>
      <c r="I323" s="14">
        <f ca="1">I322*(1+Returns!I323)+AE323</f>
        <v>5433393.3363010939</v>
      </c>
      <c r="J323" s="14">
        <f ca="1">J322*(1+Returns!J323)+AF323</f>
        <v>0</v>
      </c>
      <c r="K323" s="14">
        <f ca="1">K322*(1+Returns!K323)+AG323</f>
        <v>0</v>
      </c>
      <c r="L323" s="14">
        <f ca="1">L322*(1+Returns!L323)+AH323</f>
        <v>21731542.569388162</v>
      </c>
      <c r="M323" s="14">
        <f ca="1">M322*(1+Returns!M323)+AI323</f>
        <v>21732466.587173797</v>
      </c>
      <c r="N323" s="14">
        <f ca="1">N322*(1+Returns!N323)+AJ323-R323-T323</f>
        <v>40128238.359400317</v>
      </c>
      <c r="O323" s="17">
        <f ca="1">(Assumptions!$B$16 / 252)*F322</f>
        <v>3459.1412335618261</v>
      </c>
      <c r="P323" s="17">
        <f t="shared" ca="1" si="60"/>
        <v>20727.052827609321</v>
      </c>
      <c r="Q323" s="16">
        <f t="shared" si="61"/>
        <v>0</v>
      </c>
      <c r="R323" s="17">
        <f t="shared" si="62"/>
        <v>0</v>
      </c>
      <c r="S323" s="19">
        <f t="shared" si="63"/>
        <v>0</v>
      </c>
      <c r="T323" s="20">
        <f ca="1">IF(AND(S323=1,F322&gt;D322),[1]Assumptions!$B$19*(F322-D322),0)</f>
        <v>0</v>
      </c>
      <c r="U323" s="21">
        <f ca="1">OFFSET(Assumptions!$B$6,U$1-1,0)*$E323</f>
        <v>8727547.9306701142</v>
      </c>
      <c r="V323" s="21">
        <f ca="1">OFFSET(Assumptions!$B$6,V$1-1,0)*$E323</f>
        <v>10909434.913337644</v>
      </c>
      <c r="W323" s="21">
        <f ca="1">OFFSET(Assumptions!$B$6,W$1-1,0)*$E323</f>
        <v>5454717.4566688221</v>
      </c>
      <c r="X323" s="21">
        <f ca="1">OFFSET(Assumptions!$B$6,X$1-1,0)*$E323</f>
        <v>0</v>
      </c>
      <c r="Y323" s="21">
        <f ca="1">OFFSET(Assumptions!$B$6,Y$1-1,0)*$E323</f>
        <v>0</v>
      </c>
      <c r="Z323" s="21">
        <f ca="1">OFFSET(Assumptions!$B$6,Z$1-1,0)*$E323</f>
        <v>21818869.826675288</v>
      </c>
      <c r="AA323" s="21">
        <f ca="1">OFFSET(Assumptions!$B$6,AA$1-1,0)*$E323</f>
        <v>21818869.826675288</v>
      </c>
      <c r="AB323" s="21">
        <f ca="1">OFFSET(Assumptions!$B$6,AB$1-1,0)*$E323</f>
        <v>40364909.179349281</v>
      </c>
      <c r="AC323" s="24">
        <f t="shared" si="66"/>
        <v>0</v>
      </c>
      <c r="AD323" s="24">
        <f t="shared" si="69"/>
        <v>0</v>
      </c>
      <c r="AE323" s="24">
        <f t="shared" si="69"/>
        <v>0</v>
      </c>
      <c r="AF323" s="24">
        <f t="shared" si="69"/>
        <v>0</v>
      </c>
      <c r="AG323" s="24">
        <f t="shared" si="68"/>
        <v>0</v>
      </c>
      <c r="AH323" s="24">
        <f t="shared" si="68"/>
        <v>0</v>
      </c>
      <c r="AI323" s="24">
        <f t="shared" si="68"/>
        <v>0</v>
      </c>
      <c r="AJ323" s="24">
        <f t="shared" si="64"/>
        <v>0</v>
      </c>
      <c r="AK323" s="26">
        <f t="shared" ca="1" si="65"/>
        <v>1.0156959270288812E-3</v>
      </c>
      <c r="AL323" s="34">
        <f t="shared" ca="1" si="67"/>
        <v>9.0736220805486489E-2</v>
      </c>
    </row>
    <row r="324" spans="1:38" x14ac:dyDescent="0.25">
      <c r="A324" s="4">
        <f t="shared" ref="A324:A387" si="70">MONTH(C324)</f>
        <v>6</v>
      </c>
      <c r="B324" s="4">
        <f t="shared" ref="B324:B387" si="71">YEAR(C324)</f>
        <v>2013</v>
      </c>
      <c r="C324" s="9">
        <v>41436</v>
      </c>
      <c r="D324" s="12">
        <f ca="1">(1+Returns!E324)*D323</f>
        <v>109903156.68104091</v>
      </c>
      <c r="E324" s="12">
        <f t="shared" ref="E324:E387" ca="1" si="72">SUM(G324:N324)</f>
        <v>109161356.03027846</v>
      </c>
      <c r="F324" s="12">
        <f t="shared" ref="F324:F387" ca="1" si="73">E324-P324</f>
        <v>109137166.32278162</v>
      </c>
      <c r="G324" s="14">
        <f ca="1">G323*(1+Returns!G324)+AC324</f>
        <v>9239363.1360582523</v>
      </c>
      <c r="H324" s="14">
        <f ca="1">H323*(1+Returns!H324)+AD324</f>
        <v>10869224.978383664</v>
      </c>
      <c r="I324" s="14">
        <f ca="1">I323*(1+Returns!I324)+AE324</f>
        <v>5435150.9654567316</v>
      </c>
      <c r="J324" s="14">
        <f ca="1">J323*(1+Returns!J324)+AF324</f>
        <v>0</v>
      </c>
      <c r="K324" s="14">
        <f ca="1">K323*(1+Returns!K324)+AG324</f>
        <v>0</v>
      </c>
      <c r="L324" s="14">
        <f ca="1">L323*(1+Returns!L324)+AH324</f>
        <v>21738234.164705336</v>
      </c>
      <c r="M324" s="14">
        <f ca="1">M323*(1+Returns!M324)+AI324</f>
        <v>21739312.393895611</v>
      </c>
      <c r="N324" s="14">
        <f ca="1">N323*(1+Returns!N324)+AJ324-R324-T324</f>
        <v>40140070.391778871</v>
      </c>
      <c r="O324" s="17">
        <f ca="1">(Assumptions!$B$16 / 252)*F323</f>
        <v>3462.6546692237721</v>
      </c>
      <c r="P324" s="17">
        <f t="shared" ca="1" si="60"/>
        <v>24189.707496833093</v>
      </c>
      <c r="Q324" s="16">
        <f t="shared" si="61"/>
        <v>0</v>
      </c>
      <c r="R324" s="17">
        <f t="shared" si="62"/>
        <v>0</v>
      </c>
      <c r="S324" s="19">
        <f t="shared" si="63"/>
        <v>0</v>
      </c>
      <c r="T324" s="20">
        <f ca="1">IF(AND(S324=1,F323&gt;D323),[1]Assumptions!$B$19*(F323-D323),0)</f>
        <v>0</v>
      </c>
      <c r="U324" s="21">
        <f ca="1">OFFSET(Assumptions!$B$6,U$1-1,0)*$E324</f>
        <v>8732908.4824222773</v>
      </c>
      <c r="V324" s="21">
        <f ca="1">OFFSET(Assumptions!$B$6,V$1-1,0)*$E324</f>
        <v>10916135.603027847</v>
      </c>
      <c r="W324" s="21">
        <f ca="1">OFFSET(Assumptions!$B$6,W$1-1,0)*$E324</f>
        <v>5458067.8015139233</v>
      </c>
      <c r="X324" s="21">
        <f ca="1">OFFSET(Assumptions!$B$6,X$1-1,0)*$E324</f>
        <v>0</v>
      </c>
      <c r="Y324" s="21">
        <f ca="1">OFFSET(Assumptions!$B$6,Y$1-1,0)*$E324</f>
        <v>0</v>
      </c>
      <c r="Z324" s="21">
        <f ca="1">OFFSET(Assumptions!$B$6,Z$1-1,0)*$E324</f>
        <v>21832271.206055693</v>
      </c>
      <c r="AA324" s="21">
        <f ca="1">OFFSET(Assumptions!$B$6,AA$1-1,0)*$E324</f>
        <v>21832271.206055693</v>
      </c>
      <c r="AB324" s="21">
        <f ca="1">OFFSET(Assumptions!$B$6,AB$1-1,0)*$E324</f>
        <v>40389701.731203027</v>
      </c>
      <c r="AC324" s="24">
        <f t="shared" si="66"/>
        <v>0</v>
      </c>
      <c r="AD324" s="24">
        <f t="shared" si="69"/>
        <v>0</v>
      </c>
      <c r="AE324" s="24">
        <f t="shared" si="69"/>
        <v>0</v>
      </c>
      <c r="AF324" s="24">
        <f t="shared" si="69"/>
        <v>0</v>
      </c>
      <c r="AG324" s="24">
        <f t="shared" si="68"/>
        <v>0</v>
      </c>
      <c r="AH324" s="24">
        <f t="shared" si="68"/>
        <v>0</v>
      </c>
      <c r="AI324" s="24">
        <f t="shared" si="68"/>
        <v>0</v>
      </c>
      <c r="AJ324" s="24">
        <f t="shared" si="64"/>
        <v>0</v>
      </c>
      <c r="AK324" s="26">
        <f t="shared" ca="1" si="65"/>
        <v>5.8258120543452918E-4</v>
      </c>
      <c r="AL324" s="34">
        <f t="shared" ca="1" si="67"/>
        <v>9.1371663227814537E-2</v>
      </c>
    </row>
    <row r="325" spans="1:38" x14ac:dyDescent="0.25">
      <c r="A325" s="4">
        <f t="shared" si="70"/>
        <v>6</v>
      </c>
      <c r="B325" s="4">
        <f t="shared" si="71"/>
        <v>2013</v>
      </c>
      <c r="C325" s="9">
        <v>41437</v>
      </c>
      <c r="D325" s="12">
        <f ca="1">(1+Returns!E325)*D324</f>
        <v>109935593.49870375</v>
      </c>
      <c r="E325" s="12">
        <f t="shared" ca="1" si="72"/>
        <v>109273998.89289777</v>
      </c>
      <c r="F325" s="12">
        <f t="shared" ca="1" si="73"/>
        <v>109246344.51345418</v>
      </c>
      <c r="G325" s="14">
        <f ca="1">G324*(1+Returns!G325)+AC325</f>
        <v>9321508.3918608036</v>
      </c>
      <c r="H325" s="14">
        <f ca="1">H324*(1+Returns!H325)+AD325</f>
        <v>10872587.24738198</v>
      </c>
      <c r="I325" s="14">
        <f ca="1">I324*(1+Returns!I325)+AE325</f>
        <v>5436909.1631815955</v>
      </c>
      <c r="J325" s="14">
        <f ca="1">J324*(1+Returns!J325)+AF325</f>
        <v>0</v>
      </c>
      <c r="K325" s="14">
        <f ca="1">K324*(1+Returns!K325)+AG325</f>
        <v>0</v>
      </c>
      <c r="L325" s="14">
        <f ca="1">L324*(1+Returns!L325)+AH325</f>
        <v>21744927.820504308</v>
      </c>
      <c r="M325" s="14">
        <f ca="1">M324*(1+Returns!M325)+AI325</f>
        <v>21746160.357071664</v>
      </c>
      <c r="N325" s="14">
        <f ca="1">N324*(1+Returns!N325)+AJ325-R325-T325</f>
        <v>40151905.912897423</v>
      </c>
      <c r="O325" s="17">
        <f ca="1">(Assumptions!$B$16 / 252)*F324</f>
        <v>3464.6719467549719</v>
      </c>
      <c r="P325" s="17">
        <f t="shared" ref="P325:P388" ca="1" si="74">P324+O325-IF(Q325=1,P324,0)</f>
        <v>27654.379443588063</v>
      </c>
      <c r="Q325" s="16">
        <f t="shared" ref="Q325:Q388" si="75">IF(DAY(C325)&lt;DAY(C324),1,0)</f>
        <v>0</v>
      </c>
      <c r="R325" s="17">
        <f t="shared" ref="R325:R388" si="76">IF(Q325=1,P324,0)</f>
        <v>0</v>
      </c>
      <c r="S325" s="19">
        <f t="shared" ref="S325:S388" si="77">IF(AND(DAY(C325)&lt;DAY(C324),OR(MONTH(C325)=7,MONTH(C325)=1)),1,0)</f>
        <v>0</v>
      </c>
      <c r="T325" s="20">
        <f ca="1">IF(AND(S325=1,F324&gt;D324),[1]Assumptions!$B$19*(F324-D324),0)</f>
        <v>0</v>
      </c>
      <c r="U325" s="21">
        <f ca="1">OFFSET(Assumptions!$B$6,U$1-1,0)*$E325</f>
        <v>8741919.9114318211</v>
      </c>
      <c r="V325" s="21">
        <f ca="1">OFFSET(Assumptions!$B$6,V$1-1,0)*$E325</f>
        <v>10927399.889289778</v>
      </c>
      <c r="W325" s="21">
        <f ca="1">OFFSET(Assumptions!$B$6,W$1-1,0)*$E325</f>
        <v>5463699.9446448889</v>
      </c>
      <c r="X325" s="21">
        <f ca="1">OFFSET(Assumptions!$B$6,X$1-1,0)*$E325</f>
        <v>0</v>
      </c>
      <c r="Y325" s="21">
        <f ca="1">OFFSET(Assumptions!$B$6,Y$1-1,0)*$E325</f>
        <v>0</v>
      </c>
      <c r="Z325" s="21">
        <f ca="1">OFFSET(Assumptions!$B$6,Z$1-1,0)*$E325</f>
        <v>21854799.778579555</v>
      </c>
      <c r="AA325" s="21">
        <f ca="1">OFFSET(Assumptions!$B$6,AA$1-1,0)*$E325</f>
        <v>21854799.778579555</v>
      </c>
      <c r="AB325" s="21">
        <f ca="1">OFFSET(Assumptions!$B$6,AB$1-1,0)*$E325</f>
        <v>40431379.590372175</v>
      </c>
      <c r="AC325" s="24">
        <f t="shared" si="66"/>
        <v>0</v>
      </c>
      <c r="AD325" s="24">
        <f t="shared" si="69"/>
        <v>0</v>
      </c>
      <c r="AE325" s="24">
        <f t="shared" si="69"/>
        <v>0</v>
      </c>
      <c r="AF325" s="24">
        <f t="shared" si="69"/>
        <v>0</v>
      </c>
      <c r="AG325" s="24">
        <f t="shared" si="68"/>
        <v>0</v>
      </c>
      <c r="AH325" s="24">
        <f t="shared" si="68"/>
        <v>0</v>
      </c>
      <c r="AI325" s="24">
        <f t="shared" si="68"/>
        <v>0</v>
      </c>
      <c r="AJ325" s="24">
        <f t="shared" ref="AJ325:AJ388" si="78">-SUM(AC325:AI325)</f>
        <v>0</v>
      </c>
      <c r="AK325" s="26">
        <f t="shared" ref="AK325:AK388" ca="1" si="79">F325/F324-1</f>
        <v>1.0003758971499632E-3</v>
      </c>
      <c r="AL325" s="34">
        <f t="shared" ca="1" si="67"/>
        <v>9.2463445134540079E-2</v>
      </c>
    </row>
    <row r="326" spans="1:38" x14ac:dyDescent="0.25">
      <c r="A326" s="4">
        <f t="shared" si="70"/>
        <v>6</v>
      </c>
      <c r="B326" s="4">
        <f t="shared" si="71"/>
        <v>2013</v>
      </c>
      <c r="C326" s="9">
        <v>41438</v>
      </c>
      <c r="D326" s="12">
        <f ca="1">(1+Returns!E326)*D325</f>
        <v>109968039.88976896</v>
      </c>
      <c r="E326" s="12">
        <f t="shared" ca="1" si="72"/>
        <v>109370783.15267557</v>
      </c>
      <c r="F326" s="12">
        <f t="shared" ca="1" si="73"/>
        <v>109339660.63531092</v>
      </c>
      <c r="G326" s="14">
        <f ca="1">G325*(1+Returns!G326)+AC326</f>
        <v>9387785.7279712148</v>
      </c>
      <c r="H326" s="14">
        <f ca="1">H325*(1+Returns!H326)+AD326</f>
        <v>10875950.556459311</v>
      </c>
      <c r="I326" s="14">
        <f ca="1">I325*(1+Returns!I326)+AE326</f>
        <v>5438667.9296596115</v>
      </c>
      <c r="J326" s="14">
        <f ca="1">J325*(1+Returns!J326)+AF326</f>
        <v>0</v>
      </c>
      <c r="K326" s="14">
        <f ca="1">K325*(1+Returns!K326)+AG326</f>
        <v>0</v>
      </c>
      <c r="L326" s="14">
        <f ca="1">L325*(1+Returns!L326)+AH326</f>
        <v>21751623.537419543</v>
      </c>
      <c r="M326" s="14">
        <f ca="1">M325*(1+Returns!M326)+AI326</f>
        <v>21753010.477381244</v>
      </c>
      <c r="N326" s="14">
        <f ca="1">N325*(1+Returns!N326)+AJ326-R326-T326</f>
        <v>40163744.923784651</v>
      </c>
      <c r="O326" s="17">
        <f ca="1">(Assumptions!$B$16 / 252)*F325</f>
        <v>3468.1379210620375</v>
      </c>
      <c r="P326" s="17">
        <f t="shared" ca="1" si="74"/>
        <v>31122.517364650099</v>
      </c>
      <c r="Q326" s="16">
        <f t="shared" si="75"/>
        <v>0</v>
      </c>
      <c r="R326" s="17">
        <f t="shared" si="76"/>
        <v>0</v>
      </c>
      <c r="S326" s="19">
        <f t="shared" si="77"/>
        <v>0</v>
      </c>
      <c r="T326" s="20">
        <f ca="1">IF(AND(S326=1,F325&gt;D325),[1]Assumptions!$B$19*(F325-D325),0)</f>
        <v>0</v>
      </c>
      <c r="U326" s="21">
        <f ca="1">OFFSET(Assumptions!$B$6,U$1-1,0)*$E326</f>
        <v>8749662.6522140466</v>
      </c>
      <c r="V326" s="21">
        <f ca="1">OFFSET(Assumptions!$B$6,V$1-1,0)*$E326</f>
        <v>10937078.315267557</v>
      </c>
      <c r="W326" s="21">
        <f ca="1">OFFSET(Assumptions!$B$6,W$1-1,0)*$E326</f>
        <v>5468539.1576337786</v>
      </c>
      <c r="X326" s="21">
        <f ca="1">OFFSET(Assumptions!$B$6,X$1-1,0)*$E326</f>
        <v>0</v>
      </c>
      <c r="Y326" s="21">
        <f ca="1">OFFSET(Assumptions!$B$6,Y$1-1,0)*$E326</f>
        <v>0</v>
      </c>
      <c r="Z326" s="21">
        <f ca="1">OFFSET(Assumptions!$B$6,Z$1-1,0)*$E326</f>
        <v>21874156.630535115</v>
      </c>
      <c r="AA326" s="21">
        <f ca="1">OFFSET(Assumptions!$B$6,AA$1-1,0)*$E326</f>
        <v>21874156.630535115</v>
      </c>
      <c r="AB326" s="21">
        <f ca="1">OFFSET(Assumptions!$B$6,AB$1-1,0)*$E326</f>
        <v>40467189.76648996</v>
      </c>
      <c r="AC326" s="24">
        <f t="shared" ref="AC326:AC389" si="80">IF(Q326=1,U325-G325,0)</f>
        <v>0</v>
      </c>
      <c r="AD326" s="24">
        <f t="shared" si="69"/>
        <v>0</v>
      </c>
      <c r="AE326" s="24">
        <f t="shared" si="69"/>
        <v>0</v>
      </c>
      <c r="AF326" s="24">
        <f t="shared" si="69"/>
        <v>0</v>
      </c>
      <c r="AG326" s="24">
        <f t="shared" si="68"/>
        <v>0</v>
      </c>
      <c r="AH326" s="24">
        <f t="shared" si="68"/>
        <v>0</v>
      </c>
      <c r="AI326" s="24">
        <f t="shared" si="68"/>
        <v>0</v>
      </c>
      <c r="AJ326" s="24">
        <f t="shared" si="78"/>
        <v>0</v>
      </c>
      <c r="AK326" s="26">
        <f t="shared" ca="1" si="79"/>
        <v>8.5418072588461236E-4</v>
      </c>
      <c r="AL326" s="34">
        <f t="shared" ref="AL326:AL389" ca="1" si="81">(1+AK326)*(1+AL325)-1</f>
        <v>9.3396606353107536E-2</v>
      </c>
    </row>
    <row r="327" spans="1:38" x14ac:dyDescent="0.25">
      <c r="A327" s="4">
        <f t="shared" si="70"/>
        <v>6</v>
      </c>
      <c r="B327" s="4">
        <f t="shared" si="71"/>
        <v>2013</v>
      </c>
      <c r="C327" s="9">
        <v>41439</v>
      </c>
      <c r="D327" s="12">
        <f ca="1">(1+Returns!E327)*D326</f>
        <v>110000495.85706203</v>
      </c>
      <c r="E327" s="12">
        <f t="shared" ca="1" si="72"/>
        <v>109347935.38795775</v>
      </c>
      <c r="F327" s="12">
        <f t="shared" ca="1" si="73"/>
        <v>109313341.77025548</v>
      </c>
      <c r="G327" s="14">
        <f ca="1">G326*(1+Returns!G327)+AC327</f>
        <v>9334421.7198865078</v>
      </c>
      <c r="H327" s="14">
        <f ca="1">H326*(1+Returns!H327)+AD327</f>
        <v>10879314.905937394</v>
      </c>
      <c r="I327" s="14">
        <f ca="1">I326*(1+Returns!I327)+AE327</f>
        <v>5440427.2650747625</v>
      </c>
      <c r="J327" s="14">
        <f ca="1">J326*(1+Returns!J327)+AF327</f>
        <v>0</v>
      </c>
      <c r="K327" s="14">
        <f ca="1">K326*(1+Returns!K327)+AG327</f>
        <v>0</v>
      </c>
      <c r="L327" s="14">
        <f ca="1">L326*(1+Returns!L327)+AH327</f>
        <v>21758321.3160857</v>
      </c>
      <c r="M327" s="14">
        <f ca="1">M326*(1+Returns!M327)+AI327</f>
        <v>21759862.755503859</v>
      </c>
      <c r="N327" s="14">
        <f ca="1">N326*(1+Returns!N327)+AJ327-R327-T327</f>
        <v>40175587.425469525</v>
      </c>
      <c r="O327" s="17">
        <f ca="1">(Assumptions!$B$16 / 252)*F326</f>
        <v>3471.1003376289177</v>
      </c>
      <c r="P327" s="17">
        <f t="shared" ca="1" si="74"/>
        <v>34593.617702279014</v>
      </c>
      <c r="Q327" s="16">
        <f t="shared" si="75"/>
        <v>0</v>
      </c>
      <c r="R327" s="17">
        <f t="shared" si="76"/>
        <v>0</v>
      </c>
      <c r="S327" s="19">
        <f t="shared" si="77"/>
        <v>0</v>
      </c>
      <c r="T327" s="20">
        <f ca="1">IF(AND(S327=1,F326&gt;D326),[1]Assumptions!$B$19*(F326-D326),0)</f>
        <v>0</v>
      </c>
      <c r="U327" s="21">
        <f ca="1">OFFSET(Assumptions!$B$6,U$1-1,0)*$E327</f>
        <v>8747834.8310366198</v>
      </c>
      <c r="V327" s="21">
        <f ca="1">OFFSET(Assumptions!$B$6,V$1-1,0)*$E327</f>
        <v>10934793.538795777</v>
      </c>
      <c r="W327" s="21">
        <f ca="1">OFFSET(Assumptions!$B$6,W$1-1,0)*$E327</f>
        <v>5467396.7693978883</v>
      </c>
      <c r="X327" s="21">
        <f ca="1">OFFSET(Assumptions!$B$6,X$1-1,0)*$E327</f>
        <v>0</v>
      </c>
      <c r="Y327" s="21">
        <f ca="1">OFFSET(Assumptions!$B$6,Y$1-1,0)*$E327</f>
        <v>0</v>
      </c>
      <c r="Z327" s="21">
        <f ca="1">OFFSET(Assumptions!$B$6,Z$1-1,0)*$E327</f>
        <v>21869587.077591553</v>
      </c>
      <c r="AA327" s="21">
        <f ca="1">OFFSET(Assumptions!$B$6,AA$1-1,0)*$E327</f>
        <v>21869587.077591553</v>
      </c>
      <c r="AB327" s="21">
        <f ca="1">OFFSET(Assumptions!$B$6,AB$1-1,0)*$E327</f>
        <v>40458736.093544364</v>
      </c>
      <c r="AC327" s="24">
        <f t="shared" si="80"/>
        <v>0</v>
      </c>
      <c r="AD327" s="24">
        <f t="shared" si="69"/>
        <v>0</v>
      </c>
      <c r="AE327" s="24">
        <f t="shared" si="69"/>
        <v>0</v>
      </c>
      <c r="AF327" s="24">
        <f t="shared" si="69"/>
        <v>0</v>
      </c>
      <c r="AG327" s="24">
        <f t="shared" si="68"/>
        <v>0</v>
      </c>
      <c r="AH327" s="24">
        <f t="shared" si="68"/>
        <v>0</v>
      </c>
      <c r="AI327" s="24">
        <f t="shared" si="68"/>
        <v>0</v>
      </c>
      <c r="AJ327" s="24">
        <f t="shared" si="78"/>
        <v>0</v>
      </c>
      <c r="AK327" s="26">
        <f t="shared" ca="1" si="79"/>
        <v>-2.4070739658887952E-4</v>
      </c>
      <c r="AL327" s="34">
        <f t="shared" ca="1" si="81"/>
        <v>9.3133417702553123E-2</v>
      </c>
    </row>
    <row r="328" spans="1:38" x14ac:dyDescent="0.25">
      <c r="A328" s="4">
        <f t="shared" si="70"/>
        <v>6</v>
      </c>
      <c r="B328" s="4">
        <f t="shared" si="71"/>
        <v>2013</v>
      </c>
      <c r="C328" s="9">
        <v>41442</v>
      </c>
      <c r="D328" s="12">
        <f ca="1">(1+Returns!E328)*D327</f>
        <v>110032961.40340927</v>
      </c>
      <c r="E328" s="12">
        <f t="shared" ca="1" si="72"/>
        <v>109463671.30373488</v>
      </c>
      <c r="F328" s="12">
        <f t="shared" ca="1" si="73"/>
        <v>109425607.42121451</v>
      </c>
      <c r="G328" s="14">
        <f ca="1">G327*(1+Returns!G328)+AC328</f>
        <v>9419632.0697475355</v>
      </c>
      <c r="H328" s="14">
        <f ca="1">H327*(1+Returns!H328)+AD328</f>
        <v>10882680.296138065</v>
      </c>
      <c r="I328" s="14">
        <f ca="1">I327*(1+Returns!I328)+AE328</f>
        <v>5442187.1696110927</v>
      </c>
      <c r="J328" s="14">
        <f ca="1">J327*(1+Returns!J328)+AF328</f>
        <v>0</v>
      </c>
      <c r="K328" s="14">
        <f ca="1">K327*(1+Returns!K328)+AG328</f>
        <v>0</v>
      </c>
      <c r="L328" s="14">
        <f ca="1">L327*(1+Returns!L328)+AH328</f>
        <v>21765021.157137636</v>
      </c>
      <c r="M328" s="14">
        <f ca="1">M327*(1+Returns!M328)+AI328</f>
        <v>21766717.192119226</v>
      </c>
      <c r="N328" s="14">
        <f ca="1">N327*(1+Returns!N328)+AJ328-R328-T328</f>
        <v>40187433.418981329</v>
      </c>
      <c r="O328" s="17">
        <f ca="1">(Assumptions!$B$16 / 252)*F327</f>
        <v>3470.2648181033483</v>
      </c>
      <c r="P328" s="17">
        <f t="shared" ca="1" si="74"/>
        <v>38063.882520382365</v>
      </c>
      <c r="Q328" s="16">
        <f t="shared" si="75"/>
        <v>0</v>
      </c>
      <c r="R328" s="17">
        <f t="shared" si="76"/>
        <v>0</v>
      </c>
      <c r="S328" s="19">
        <f t="shared" si="77"/>
        <v>0</v>
      </c>
      <c r="T328" s="20">
        <f ca="1">IF(AND(S328=1,F327&gt;D327),[1]Assumptions!$B$19*(F327-D327),0)</f>
        <v>0</v>
      </c>
      <c r="U328" s="21">
        <f ca="1">OFFSET(Assumptions!$B$6,U$1-1,0)*$E328</f>
        <v>8757093.7042987905</v>
      </c>
      <c r="V328" s="21">
        <f ca="1">OFFSET(Assumptions!$B$6,V$1-1,0)*$E328</f>
        <v>10946367.130373489</v>
      </c>
      <c r="W328" s="21">
        <f ca="1">OFFSET(Assumptions!$B$6,W$1-1,0)*$E328</f>
        <v>5473183.5651867446</v>
      </c>
      <c r="X328" s="21">
        <f ca="1">OFFSET(Assumptions!$B$6,X$1-1,0)*$E328</f>
        <v>0</v>
      </c>
      <c r="Y328" s="21">
        <f ca="1">OFFSET(Assumptions!$B$6,Y$1-1,0)*$E328</f>
        <v>0</v>
      </c>
      <c r="Z328" s="21">
        <f ca="1">OFFSET(Assumptions!$B$6,Z$1-1,0)*$E328</f>
        <v>21892734.260746978</v>
      </c>
      <c r="AA328" s="21">
        <f ca="1">OFFSET(Assumptions!$B$6,AA$1-1,0)*$E328</f>
        <v>21892734.260746978</v>
      </c>
      <c r="AB328" s="21">
        <f ca="1">OFFSET(Assumptions!$B$6,AB$1-1,0)*$E328</f>
        <v>40501558.382381909</v>
      </c>
      <c r="AC328" s="24">
        <f t="shared" si="80"/>
        <v>0</v>
      </c>
      <c r="AD328" s="24">
        <f t="shared" si="69"/>
        <v>0</v>
      </c>
      <c r="AE328" s="24">
        <f t="shared" si="69"/>
        <v>0</v>
      </c>
      <c r="AF328" s="24">
        <f t="shared" si="69"/>
        <v>0</v>
      </c>
      <c r="AG328" s="24">
        <f t="shared" si="68"/>
        <v>0</v>
      </c>
      <c r="AH328" s="24">
        <f t="shared" si="68"/>
        <v>0</v>
      </c>
      <c r="AI328" s="24">
        <f t="shared" si="68"/>
        <v>0</v>
      </c>
      <c r="AJ328" s="24">
        <f t="shared" si="78"/>
        <v>0</v>
      </c>
      <c r="AK328" s="26">
        <f t="shared" ca="1" si="79"/>
        <v>1.027007766307042E-3</v>
      </c>
      <c r="AL328" s="34">
        <f t="shared" ca="1" si="81"/>
        <v>9.4256074212143437E-2</v>
      </c>
    </row>
    <row r="329" spans="1:38" x14ac:dyDescent="0.25">
      <c r="A329" s="4">
        <f t="shared" si="70"/>
        <v>6</v>
      </c>
      <c r="B329" s="4">
        <f t="shared" si="71"/>
        <v>2013</v>
      </c>
      <c r="C329" s="9">
        <v>41443</v>
      </c>
      <c r="D329" s="12">
        <f ca="1">(1+Returns!E329)*D328</f>
        <v>110065436.53163788</v>
      </c>
      <c r="E329" s="12">
        <f t="shared" ca="1" si="72"/>
        <v>109705859.90128374</v>
      </c>
      <c r="F329" s="12">
        <f t="shared" ca="1" si="73"/>
        <v>109664322.18995634</v>
      </c>
      <c r="G329" s="14">
        <f ca="1">G328*(1+Returns!G329)+AC329</f>
        <v>9631285.7759804353</v>
      </c>
      <c r="H329" s="14">
        <f ca="1">H328*(1+Returns!H329)+AD329</f>
        <v>10886046.72738326</v>
      </c>
      <c r="I329" s="14">
        <f ca="1">I328*(1+Returns!I329)+AE329</f>
        <v>5443947.643452704</v>
      </c>
      <c r="J329" s="14">
        <f ca="1">J328*(1+Returns!J329)+AF329</f>
        <v>0</v>
      </c>
      <c r="K329" s="14">
        <f ca="1">K328*(1+Returns!K329)+AG329</f>
        <v>0</v>
      </c>
      <c r="L329" s="14">
        <f ca="1">L328*(1+Returns!L329)+AH329</f>
        <v>21771723.061210405</v>
      </c>
      <c r="M329" s="14">
        <f ca="1">M328*(1+Returns!M329)+AI329</f>
        <v>21773573.78790728</v>
      </c>
      <c r="N329" s="14">
        <f ca="1">N328*(1+Returns!N329)+AJ329-R329-T329</f>
        <v>40199282.905349649</v>
      </c>
      <c r="O329" s="17">
        <f ca="1">(Assumptions!$B$16 / 252)*F328</f>
        <v>3473.8288070226827</v>
      </c>
      <c r="P329" s="17">
        <f t="shared" ca="1" si="74"/>
        <v>41537.71132740505</v>
      </c>
      <c r="Q329" s="16">
        <f t="shared" si="75"/>
        <v>0</v>
      </c>
      <c r="R329" s="17">
        <f t="shared" si="76"/>
        <v>0</v>
      </c>
      <c r="S329" s="19">
        <f t="shared" si="77"/>
        <v>0</v>
      </c>
      <c r="T329" s="20">
        <f ca="1">IF(AND(S329=1,F328&gt;D328),[1]Assumptions!$B$19*(F328-D328),0)</f>
        <v>0</v>
      </c>
      <c r="U329" s="21">
        <f ca="1">OFFSET(Assumptions!$B$6,U$1-1,0)*$E329</f>
        <v>8776468.7921027001</v>
      </c>
      <c r="V329" s="21">
        <f ca="1">OFFSET(Assumptions!$B$6,V$1-1,0)*$E329</f>
        <v>10970585.990128376</v>
      </c>
      <c r="W329" s="21">
        <f ca="1">OFFSET(Assumptions!$B$6,W$1-1,0)*$E329</f>
        <v>5485292.9950641878</v>
      </c>
      <c r="X329" s="21">
        <f ca="1">OFFSET(Assumptions!$B$6,X$1-1,0)*$E329</f>
        <v>0</v>
      </c>
      <c r="Y329" s="21">
        <f ca="1">OFFSET(Assumptions!$B$6,Y$1-1,0)*$E329</f>
        <v>0</v>
      </c>
      <c r="Z329" s="21">
        <f ca="1">OFFSET(Assumptions!$B$6,Z$1-1,0)*$E329</f>
        <v>21941171.980256751</v>
      </c>
      <c r="AA329" s="21">
        <f ca="1">OFFSET(Assumptions!$B$6,AA$1-1,0)*$E329</f>
        <v>21941171.980256751</v>
      </c>
      <c r="AB329" s="21">
        <f ca="1">OFFSET(Assumptions!$B$6,AB$1-1,0)*$E329</f>
        <v>40591168.163474984</v>
      </c>
      <c r="AC329" s="24">
        <f t="shared" si="80"/>
        <v>0</v>
      </c>
      <c r="AD329" s="24">
        <f t="shared" si="69"/>
        <v>0</v>
      </c>
      <c r="AE329" s="24">
        <f t="shared" si="69"/>
        <v>0</v>
      </c>
      <c r="AF329" s="24">
        <f t="shared" si="69"/>
        <v>0</v>
      </c>
      <c r="AG329" s="24">
        <f t="shared" si="68"/>
        <v>0</v>
      </c>
      <c r="AH329" s="24">
        <f t="shared" si="68"/>
        <v>0</v>
      </c>
      <c r="AI329" s="24">
        <f t="shared" si="68"/>
        <v>0</v>
      </c>
      <c r="AJ329" s="24">
        <f t="shared" si="78"/>
        <v>0</v>
      </c>
      <c r="AK329" s="26">
        <f t="shared" ca="1" si="79"/>
        <v>2.1815256443853404E-3</v>
      </c>
      <c r="AL329" s="34">
        <f t="shared" ca="1" si="81"/>
        <v>9.6643221899561649E-2</v>
      </c>
    </row>
    <row r="330" spans="1:38" x14ac:dyDescent="0.25">
      <c r="A330" s="4">
        <f t="shared" si="70"/>
        <v>6</v>
      </c>
      <c r="B330" s="4">
        <f t="shared" si="71"/>
        <v>2013</v>
      </c>
      <c r="C330" s="9">
        <v>41444</v>
      </c>
      <c r="D330" s="12">
        <f ca="1">(1+Returns!E330)*D329</f>
        <v>110097921.24457583</v>
      </c>
      <c r="E330" s="12">
        <f t="shared" ca="1" si="72"/>
        <v>109745253.30154213</v>
      </c>
      <c r="F330" s="12">
        <f t="shared" ca="1" si="73"/>
        <v>109700234.18316108</v>
      </c>
      <c r="G330" s="14">
        <f ca="1">G329*(1+Returns!G330)+AC330</f>
        <v>9640134.9566715732</v>
      </c>
      <c r="H330" s="14">
        <f ca="1">H329*(1+Returns!H330)+AD330</f>
        <v>10889414.199995013</v>
      </c>
      <c r="I330" s="14">
        <f ca="1">I329*(1+Returns!I330)+AE330</f>
        <v>5445708.6867837599</v>
      </c>
      <c r="J330" s="14">
        <f ca="1">J329*(1+Returns!J330)+AF330</f>
        <v>0</v>
      </c>
      <c r="K330" s="14">
        <f ca="1">K329*(1+Returns!K330)+AG330</f>
        <v>0</v>
      </c>
      <c r="L330" s="14">
        <f ca="1">L329*(1+Returns!L330)+AH330</f>
        <v>21778427.028939251</v>
      </c>
      <c r="M330" s="14">
        <f ca="1">M329*(1+Returns!M330)+AI330</f>
        <v>21780432.543548167</v>
      </c>
      <c r="N330" s="14">
        <f ca="1">N329*(1+Returns!N330)+AJ330-R330-T330</f>
        <v>40211135.885604374</v>
      </c>
      <c r="O330" s="17">
        <f ca="1">(Assumptions!$B$16 / 252)*F329</f>
        <v>3481.4070536494073</v>
      </c>
      <c r="P330" s="17">
        <f t="shared" ca="1" si="74"/>
        <v>45019.118381054461</v>
      </c>
      <c r="Q330" s="16">
        <f t="shared" si="75"/>
        <v>0</v>
      </c>
      <c r="R330" s="17">
        <f t="shared" si="76"/>
        <v>0</v>
      </c>
      <c r="S330" s="19">
        <f t="shared" si="77"/>
        <v>0</v>
      </c>
      <c r="T330" s="20">
        <f ca="1">IF(AND(S330=1,F329&gt;D329),[1]Assumptions!$B$19*(F329-D329),0)</f>
        <v>0</v>
      </c>
      <c r="U330" s="21">
        <f ca="1">OFFSET(Assumptions!$B$6,U$1-1,0)*$E330</f>
        <v>8779620.2641233709</v>
      </c>
      <c r="V330" s="21">
        <f ca="1">OFFSET(Assumptions!$B$6,V$1-1,0)*$E330</f>
        <v>10974525.330154214</v>
      </c>
      <c r="W330" s="21">
        <f ca="1">OFFSET(Assumptions!$B$6,W$1-1,0)*$E330</f>
        <v>5487262.665077107</v>
      </c>
      <c r="X330" s="21">
        <f ca="1">OFFSET(Assumptions!$B$6,X$1-1,0)*$E330</f>
        <v>0</v>
      </c>
      <c r="Y330" s="21">
        <f ca="1">OFFSET(Assumptions!$B$6,Y$1-1,0)*$E330</f>
        <v>0</v>
      </c>
      <c r="Z330" s="21">
        <f ca="1">OFFSET(Assumptions!$B$6,Z$1-1,0)*$E330</f>
        <v>21949050.660308428</v>
      </c>
      <c r="AA330" s="21">
        <f ca="1">OFFSET(Assumptions!$B$6,AA$1-1,0)*$E330</f>
        <v>21949050.660308428</v>
      </c>
      <c r="AB330" s="21">
        <f ca="1">OFFSET(Assumptions!$B$6,AB$1-1,0)*$E330</f>
        <v>40605743.721570589</v>
      </c>
      <c r="AC330" s="24">
        <f t="shared" si="80"/>
        <v>0</v>
      </c>
      <c r="AD330" s="24">
        <f t="shared" si="69"/>
        <v>0</v>
      </c>
      <c r="AE330" s="24">
        <f t="shared" si="69"/>
        <v>0</v>
      </c>
      <c r="AF330" s="24">
        <f t="shared" si="69"/>
        <v>0</v>
      </c>
      <c r="AG330" s="24">
        <f t="shared" si="68"/>
        <v>0</v>
      </c>
      <c r="AH330" s="24">
        <f t="shared" si="68"/>
        <v>0</v>
      </c>
      <c r="AI330" s="24">
        <f t="shared" si="68"/>
        <v>0</v>
      </c>
      <c r="AJ330" s="24">
        <f t="shared" si="78"/>
        <v>0</v>
      </c>
      <c r="AK330" s="26">
        <f t="shared" ca="1" si="79"/>
        <v>3.274719843937568E-4</v>
      </c>
      <c r="AL330" s="34">
        <f t="shared" ca="1" si="81"/>
        <v>9.7002341831609051E-2</v>
      </c>
    </row>
    <row r="331" spans="1:38" x14ac:dyDescent="0.25">
      <c r="A331" s="4">
        <f t="shared" si="70"/>
        <v>6</v>
      </c>
      <c r="B331" s="4">
        <f t="shared" si="71"/>
        <v>2013</v>
      </c>
      <c r="C331" s="9">
        <v>41445</v>
      </c>
      <c r="D331" s="12">
        <f ca="1">(1+Returns!E331)*D330</f>
        <v>110130415.54505195</v>
      </c>
      <c r="E331" s="12">
        <f t="shared" ca="1" si="72"/>
        <v>109862741.90724353</v>
      </c>
      <c r="F331" s="12">
        <f t="shared" ca="1" si="73"/>
        <v>109814240.24174556</v>
      </c>
      <c r="G331" s="14">
        <f ca="1">G330*(1+Returns!G331)+AC331</f>
        <v>9727070.0117020272</v>
      </c>
      <c r="H331" s="14">
        <f ca="1">H330*(1+Returns!H331)+AD331</f>
        <v>10892782.71429546</v>
      </c>
      <c r="I331" s="14">
        <f ca="1">I330*(1+Returns!I331)+AE331</f>
        <v>5447470.2997884825</v>
      </c>
      <c r="J331" s="14">
        <f ca="1">J330*(1+Returns!J331)+AF331</f>
        <v>0</v>
      </c>
      <c r="K331" s="14">
        <f ca="1">K330*(1+Returns!K331)+AG331</f>
        <v>0</v>
      </c>
      <c r="L331" s="14">
        <f ca="1">L330*(1+Returns!L331)+AH331</f>
        <v>21785133.060959619</v>
      </c>
      <c r="M331" s="14">
        <f ca="1">M330*(1+Returns!M331)+AI331</f>
        <v>21787293.459722247</v>
      </c>
      <c r="N331" s="14">
        <f ca="1">N330*(1+Returns!N331)+AJ331-R331-T331</f>
        <v>40222992.360775694</v>
      </c>
      <c r="O331" s="17">
        <f ca="1">(Assumptions!$B$16 / 252)*F330</f>
        <v>3482.5471169257485</v>
      </c>
      <c r="P331" s="17">
        <f t="shared" ca="1" si="74"/>
        <v>48501.665497980212</v>
      </c>
      <c r="Q331" s="16">
        <f t="shared" si="75"/>
        <v>0</v>
      </c>
      <c r="R331" s="17">
        <f t="shared" si="76"/>
        <v>0</v>
      </c>
      <c r="S331" s="19">
        <f t="shared" si="77"/>
        <v>0</v>
      </c>
      <c r="T331" s="20">
        <f ca="1">IF(AND(S331=1,F330&gt;D330),[1]Assumptions!$B$19*(F330-D330),0)</f>
        <v>0</v>
      </c>
      <c r="U331" s="21">
        <f ca="1">OFFSET(Assumptions!$B$6,U$1-1,0)*$E331</f>
        <v>8789019.3525794838</v>
      </c>
      <c r="V331" s="21">
        <f ca="1">OFFSET(Assumptions!$B$6,V$1-1,0)*$E331</f>
        <v>10986274.190724354</v>
      </c>
      <c r="W331" s="21">
        <f ca="1">OFFSET(Assumptions!$B$6,W$1-1,0)*$E331</f>
        <v>5493137.0953621771</v>
      </c>
      <c r="X331" s="21">
        <f ca="1">OFFSET(Assumptions!$B$6,X$1-1,0)*$E331</f>
        <v>0</v>
      </c>
      <c r="Y331" s="21">
        <f ca="1">OFFSET(Assumptions!$B$6,Y$1-1,0)*$E331</f>
        <v>0</v>
      </c>
      <c r="Z331" s="21">
        <f ca="1">OFFSET(Assumptions!$B$6,Z$1-1,0)*$E331</f>
        <v>21972548.381448708</v>
      </c>
      <c r="AA331" s="21">
        <f ca="1">OFFSET(Assumptions!$B$6,AA$1-1,0)*$E331</f>
        <v>21972548.381448708</v>
      </c>
      <c r="AB331" s="21">
        <f ca="1">OFFSET(Assumptions!$B$6,AB$1-1,0)*$E331</f>
        <v>40649214.505680107</v>
      </c>
      <c r="AC331" s="24">
        <f t="shared" si="80"/>
        <v>0</v>
      </c>
      <c r="AD331" s="24">
        <f t="shared" si="69"/>
        <v>0</v>
      </c>
      <c r="AE331" s="24">
        <f t="shared" si="69"/>
        <v>0</v>
      </c>
      <c r="AF331" s="24">
        <f t="shared" si="69"/>
        <v>0</v>
      </c>
      <c r="AG331" s="24">
        <f t="shared" si="68"/>
        <v>0</v>
      </c>
      <c r="AH331" s="24">
        <f t="shared" si="68"/>
        <v>0</v>
      </c>
      <c r="AI331" s="24">
        <f t="shared" si="68"/>
        <v>0</v>
      </c>
      <c r="AJ331" s="24">
        <f t="shared" si="78"/>
        <v>0</v>
      </c>
      <c r="AK331" s="26">
        <f t="shared" ca="1" si="79"/>
        <v>1.0392508223284747E-3</v>
      </c>
      <c r="AL331" s="34">
        <f t="shared" ca="1" si="81"/>
        <v>9.8142402417453756E-2</v>
      </c>
    </row>
    <row r="332" spans="1:38" x14ac:dyDescent="0.25">
      <c r="A332" s="4">
        <f t="shared" si="70"/>
        <v>6</v>
      </c>
      <c r="B332" s="4">
        <f t="shared" si="71"/>
        <v>2013</v>
      </c>
      <c r="C332" s="9">
        <v>41446</v>
      </c>
      <c r="D332" s="12">
        <f ca="1">(1+Returns!E332)*D331</f>
        <v>110162919.4358959</v>
      </c>
      <c r="E332" s="12">
        <f t="shared" ca="1" si="72"/>
        <v>110175205.47531921</v>
      </c>
      <c r="F332" s="12">
        <f t="shared" ca="1" si="73"/>
        <v>110123217.64346434</v>
      </c>
      <c r="G332" s="14">
        <f ca="1">G331*(1+Returns!G332)+AC332</f>
        <v>10008970.695149871</v>
      </c>
      <c r="H332" s="14">
        <f ca="1">H331*(1+Returns!H332)+AD332</f>
        <v>10896152.270606834</v>
      </c>
      <c r="I332" s="14">
        <f ca="1">I331*(1+Returns!I332)+AE332</f>
        <v>5449232.4826511526</v>
      </c>
      <c r="J332" s="14">
        <f ca="1">J331*(1+Returns!J332)+AF332</f>
        <v>0</v>
      </c>
      <c r="K332" s="14">
        <f ca="1">K331*(1+Returns!K332)+AG332</f>
        <v>0</v>
      </c>
      <c r="L332" s="14">
        <f ca="1">L331*(1+Returns!L332)+AH332</f>
        <v>21791841.157907143</v>
      </c>
      <c r="M332" s="14">
        <f ca="1">M331*(1+Returns!M332)+AI332</f>
        <v>21794156.537110101</v>
      </c>
      <c r="N332" s="14">
        <f ca="1">N331*(1+Returns!N332)+AJ332-R332-T332</f>
        <v>40234852.331894107</v>
      </c>
      <c r="O332" s="17">
        <f ca="1">(Assumptions!$B$16 / 252)*F331</f>
        <v>3486.1663568808112</v>
      </c>
      <c r="P332" s="17">
        <f t="shared" ca="1" si="74"/>
        <v>51987.831854861026</v>
      </c>
      <c r="Q332" s="16">
        <f t="shared" si="75"/>
        <v>0</v>
      </c>
      <c r="R332" s="17">
        <f t="shared" si="76"/>
        <v>0</v>
      </c>
      <c r="S332" s="19">
        <f t="shared" si="77"/>
        <v>0</v>
      </c>
      <c r="T332" s="20">
        <f ca="1">IF(AND(S332=1,F331&gt;D331),[1]Assumptions!$B$19*(F331-D331),0)</f>
        <v>0</v>
      </c>
      <c r="U332" s="21">
        <f ca="1">OFFSET(Assumptions!$B$6,U$1-1,0)*$E332</f>
        <v>8814016.438025536</v>
      </c>
      <c r="V332" s="21">
        <f ca="1">OFFSET(Assumptions!$B$6,V$1-1,0)*$E332</f>
        <v>11017520.547531921</v>
      </c>
      <c r="W332" s="21">
        <f ca="1">OFFSET(Assumptions!$B$6,W$1-1,0)*$E332</f>
        <v>5508760.2737659607</v>
      </c>
      <c r="X332" s="21">
        <f ca="1">OFFSET(Assumptions!$B$6,X$1-1,0)*$E332</f>
        <v>0</v>
      </c>
      <c r="Y332" s="21">
        <f ca="1">OFFSET(Assumptions!$B$6,Y$1-1,0)*$E332</f>
        <v>0</v>
      </c>
      <c r="Z332" s="21">
        <f ca="1">OFFSET(Assumptions!$B$6,Z$1-1,0)*$E332</f>
        <v>22035041.095063843</v>
      </c>
      <c r="AA332" s="21">
        <f ca="1">OFFSET(Assumptions!$B$6,AA$1-1,0)*$E332</f>
        <v>22035041.095063843</v>
      </c>
      <c r="AB332" s="21">
        <f ca="1">OFFSET(Assumptions!$B$6,AB$1-1,0)*$E332</f>
        <v>40764826.025868103</v>
      </c>
      <c r="AC332" s="24">
        <f t="shared" si="80"/>
        <v>0</v>
      </c>
      <c r="AD332" s="24">
        <f t="shared" si="69"/>
        <v>0</v>
      </c>
      <c r="AE332" s="24">
        <f t="shared" si="69"/>
        <v>0</v>
      </c>
      <c r="AF332" s="24">
        <f t="shared" si="69"/>
        <v>0</v>
      </c>
      <c r="AG332" s="24">
        <f t="shared" si="68"/>
        <v>0</v>
      </c>
      <c r="AH332" s="24">
        <f t="shared" si="68"/>
        <v>0</v>
      </c>
      <c r="AI332" s="24">
        <f t="shared" si="68"/>
        <v>0</v>
      </c>
      <c r="AJ332" s="24">
        <f t="shared" si="78"/>
        <v>0</v>
      </c>
      <c r="AK332" s="26">
        <f t="shared" ca="1" si="79"/>
        <v>2.8136369294053942E-3</v>
      </c>
      <c r="AL332" s="34">
        <f t="shared" ca="1" si="81"/>
        <v>0.10123217643464155</v>
      </c>
    </row>
    <row r="333" spans="1:38" x14ac:dyDescent="0.25">
      <c r="A333" s="4">
        <f t="shared" si="70"/>
        <v>6</v>
      </c>
      <c r="B333" s="4">
        <f t="shared" si="71"/>
        <v>2013</v>
      </c>
      <c r="C333" s="9">
        <v>41449</v>
      </c>
      <c r="D333" s="12">
        <f ca="1">(1+Returns!E333)*D332</f>
        <v>110195432.91993821</v>
      </c>
      <c r="E333" s="12">
        <f t="shared" ca="1" si="72"/>
        <v>110341831.20788792</v>
      </c>
      <c r="F333" s="12">
        <f t="shared" ca="1" si="73"/>
        <v>110286347.40086977</v>
      </c>
      <c r="G333" s="14">
        <f ca="1">G332*(1+Returns!G333)+AC333</f>
        <v>10145024.20627974</v>
      </c>
      <c r="H333" s="14">
        <f ca="1">H332*(1+Returns!H333)+AD333</f>
        <v>10899522.869251471</v>
      </c>
      <c r="I333" s="14">
        <f ca="1">I332*(1+Returns!I333)+AE333</f>
        <v>5450995.2355561126</v>
      </c>
      <c r="J333" s="14">
        <f ca="1">J332*(1+Returns!J333)+AF333</f>
        <v>0</v>
      </c>
      <c r="K333" s="14">
        <f ca="1">K332*(1+Returns!K333)+AG333</f>
        <v>0</v>
      </c>
      <c r="L333" s="14">
        <f ca="1">L332*(1+Returns!L333)+AH333</f>
        <v>21798551.320417661</v>
      </c>
      <c r="M333" s="14">
        <f ca="1">M332*(1+Returns!M333)+AI333</f>
        <v>21801021.776392516</v>
      </c>
      <c r="N333" s="14">
        <f ca="1">N332*(1+Returns!N333)+AJ333-R333-T333</f>
        <v>40246715.799990408</v>
      </c>
      <c r="O333" s="17">
        <f ca="1">(Assumptions!$B$16 / 252)*F332</f>
        <v>3495.9751632845823</v>
      </c>
      <c r="P333" s="17">
        <f t="shared" ca="1" si="74"/>
        <v>55483.807018145606</v>
      </c>
      <c r="Q333" s="16">
        <f t="shared" si="75"/>
        <v>0</v>
      </c>
      <c r="R333" s="17">
        <f t="shared" si="76"/>
        <v>0</v>
      </c>
      <c r="S333" s="19">
        <f t="shared" si="77"/>
        <v>0</v>
      </c>
      <c r="T333" s="20">
        <f ca="1">IF(AND(S333=1,F332&gt;D332),[1]Assumptions!$B$19*(F332-D332),0)</f>
        <v>0</v>
      </c>
      <c r="U333" s="21">
        <f ca="1">OFFSET(Assumptions!$B$6,U$1-1,0)*$E333</f>
        <v>8827346.4966310337</v>
      </c>
      <c r="V333" s="21">
        <f ca="1">OFFSET(Assumptions!$B$6,V$1-1,0)*$E333</f>
        <v>11034183.120788792</v>
      </c>
      <c r="W333" s="21">
        <f ca="1">OFFSET(Assumptions!$B$6,W$1-1,0)*$E333</f>
        <v>5517091.5603943961</v>
      </c>
      <c r="X333" s="21">
        <f ca="1">OFFSET(Assumptions!$B$6,X$1-1,0)*$E333</f>
        <v>0</v>
      </c>
      <c r="Y333" s="21">
        <f ca="1">OFFSET(Assumptions!$B$6,Y$1-1,0)*$E333</f>
        <v>0</v>
      </c>
      <c r="Z333" s="21">
        <f ca="1">OFFSET(Assumptions!$B$6,Z$1-1,0)*$E333</f>
        <v>22068366.241577584</v>
      </c>
      <c r="AA333" s="21">
        <f ca="1">OFFSET(Assumptions!$B$6,AA$1-1,0)*$E333</f>
        <v>22068366.241577584</v>
      </c>
      <c r="AB333" s="21">
        <f ca="1">OFFSET(Assumptions!$B$6,AB$1-1,0)*$E333</f>
        <v>40826477.546918526</v>
      </c>
      <c r="AC333" s="24">
        <f t="shared" si="80"/>
        <v>0</v>
      </c>
      <c r="AD333" s="24">
        <f t="shared" si="69"/>
        <v>0</v>
      </c>
      <c r="AE333" s="24">
        <f t="shared" si="69"/>
        <v>0</v>
      </c>
      <c r="AF333" s="24">
        <f t="shared" si="69"/>
        <v>0</v>
      </c>
      <c r="AG333" s="24">
        <f t="shared" si="68"/>
        <v>0</v>
      </c>
      <c r="AH333" s="24">
        <f t="shared" si="68"/>
        <v>0</v>
      </c>
      <c r="AI333" s="24">
        <f t="shared" si="68"/>
        <v>0</v>
      </c>
      <c r="AJ333" s="24">
        <f t="shared" si="78"/>
        <v>0</v>
      </c>
      <c r="AK333" s="26">
        <f t="shared" ca="1" si="79"/>
        <v>1.4813384579224209E-3</v>
      </c>
      <c r="AL333" s="34">
        <f t="shared" ca="1" si="81"/>
        <v>0.10286347400869578</v>
      </c>
    </row>
    <row r="334" spans="1:38" x14ac:dyDescent="0.25">
      <c r="A334" s="4">
        <f t="shared" si="70"/>
        <v>6</v>
      </c>
      <c r="B334" s="4">
        <f t="shared" si="71"/>
        <v>2013</v>
      </c>
      <c r="C334" s="9">
        <v>41450</v>
      </c>
      <c r="D334" s="12">
        <f ca="1">(1+Returns!E334)*D333</f>
        <v>110227956.00001019</v>
      </c>
      <c r="E334" s="12">
        <f t="shared" ca="1" si="72"/>
        <v>110142856.24925461</v>
      </c>
      <c r="F334" s="12">
        <f t="shared" ca="1" si="73"/>
        <v>110083871.28835073</v>
      </c>
      <c r="G334" s="14">
        <f ca="1">G333*(1+Returns!G334)+AC334</f>
        <v>9915467.6865416523</v>
      </c>
      <c r="H334" s="14">
        <f ca="1">H333*(1+Returns!H334)+AD334</f>
        <v>10902894.510551803</v>
      </c>
      <c r="I334" s="14">
        <f ca="1">I333*(1+Returns!I334)+AE334</f>
        <v>5452758.5586877633</v>
      </c>
      <c r="J334" s="14">
        <f ca="1">J333*(1+Returns!J334)+AF334</f>
        <v>0</v>
      </c>
      <c r="K334" s="14">
        <f ca="1">K333*(1+Returns!K334)+AG334</f>
        <v>0</v>
      </c>
      <c r="L334" s="14">
        <f ca="1">L333*(1+Returns!L334)+AH334</f>
        <v>21805263.549127202</v>
      </c>
      <c r="M334" s="14">
        <f ca="1">M333*(1+Returns!M334)+AI334</f>
        <v>21807889.178250495</v>
      </c>
      <c r="N334" s="14">
        <f ca="1">N333*(1+Returns!N334)+AJ334-R334-T334</f>
        <v>40258582.766095698</v>
      </c>
      <c r="O334" s="17">
        <f ca="1">(Assumptions!$B$16 / 252)*F333</f>
        <v>3501.1538857418973</v>
      </c>
      <c r="P334" s="17">
        <f t="shared" ca="1" si="74"/>
        <v>58984.960903887506</v>
      </c>
      <c r="Q334" s="16">
        <f t="shared" si="75"/>
        <v>0</v>
      </c>
      <c r="R334" s="17">
        <f t="shared" si="76"/>
        <v>0</v>
      </c>
      <c r="S334" s="19">
        <f t="shared" si="77"/>
        <v>0</v>
      </c>
      <c r="T334" s="20">
        <f ca="1">IF(AND(S334=1,F333&gt;D333),[1]Assumptions!$B$19*(F333-D333),0)</f>
        <v>0</v>
      </c>
      <c r="U334" s="21">
        <f ca="1">OFFSET(Assumptions!$B$6,U$1-1,0)*$E334</f>
        <v>8811428.4999403693</v>
      </c>
      <c r="V334" s="21">
        <f ca="1">OFFSET(Assumptions!$B$6,V$1-1,0)*$E334</f>
        <v>11014285.624925463</v>
      </c>
      <c r="W334" s="21">
        <f ca="1">OFFSET(Assumptions!$B$6,W$1-1,0)*$E334</f>
        <v>5507142.8124627313</v>
      </c>
      <c r="X334" s="21">
        <f ca="1">OFFSET(Assumptions!$B$6,X$1-1,0)*$E334</f>
        <v>0</v>
      </c>
      <c r="Y334" s="21">
        <f ca="1">OFFSET(Assumptions!$B$6,Y$1-1,0)*$E334</f>
        <v>0</v>
      </c>
      <c r="Z334" s="21">
        <f ca="1">OFFSET(Assumptions!$B$6,Z$1-1,0)*$E334</f>
        <v>22028571.249850925</v>
      </c>
      <c r="AA334" s="21">
        <f ca="1">OFFSET(Assumptions!$B$6,AA$1-1,0)*$E334</f>
        <v>22028571.249850925</v>
      </c>
      <c r="AB334" s="21">
        <f ca="1">OFFSET(Assumptions!$B$6,AB$1-1,0)*$E334</f>
        <v>40752856.812224209</v>
      </c>
      <c r="AC334" s="24">
        <f t="shared" si="80"/>
        <v>0</v>
      </c>
      <c r="AD334" s="24">
        <f t="shared" si="69"/>
        <v>0</v>
      </c>
      <c r="AE334" s="24">
        <f t="shared" si="69"/>
        <v>0</v>
      </c>
      <c r="AF334" s="24">
        <f t="shared" si="69"/>
        <v>0</v>
      </c>
      <c r="AG334" s="24">
        <f t="shared" si="68"/>
        <v>0</v>
      </c>
      <c r="AH334" s="24">
        <f t="shared" si="68"/>
        <v>0</v>
      </c>
      <c r="AI334" s="24">
        <f t="shared" si="68"/>
        <v>0</v>
      </c>
      <c r="AJ334" s="24">
        <f t="shared" si="78"/>
        <v>0</v>
      </c>
      <c r="AK334" s="26">
        <f t="shared" ca="1" si="79"/>
        <v>-1.8359127606527581E-3</v>
      </c>
      <c r="AL334" s="34">
        <f t="shared" ca="1" si="81"/>
        <v>0.10083871288350532</v>
      </c>
    </row>
    <row r="335" spans="1:38" x14ac:dyDescent="0.25">
      <c r="A335" s="4">
        <f t="shared" si="70"/>
        <v>6</v>
      </c>
      <c r="B335" s="4">
        <f t="shared" si="71"/>
        <v>2013</v>
      </c>
      <c r="C335" s="9">
        <v>41451</v>
      </c>
      <c r="D335" s="12">
        <f ca="1">(1+Returns!E335)*D334</f>
        <v>110260488.67894404</v>
      </c>
      <c r="E335" s="12">
        <f t="shared" ca="1" si="72"/>
        <v>110114160.52965224</v>
      </c>
      <c r="F335" s="12">
        <f t="shared" ca="1" si="73"/>
        <v>110051680.8426757</v>
      </c>
      <c r="G335" s="14">
        <f ca="1">G334*(1+Returns!G335)+AC335</f>
        <v>9856181.0633126646</v>
      </c>
      <c r="H335" s="14">
        <f ca="1">H334*(1+Returns!H335)+AD335</f>
        <v>10906267.194830364</v>
      </c>
      <c r="I335" s="14">
        <f ca="1">I334*(1+Returns!I335)+AE335</f>
        <v>5454522.4522305643</v>
      </c>
      <c r="J335" s="14">
        <f ca="1">J334*(1+Returns!J335)+AF335</f>
        <v>0</v>
      </c>
      <c r="K335" s="14">
        <f ca="1">K334*(1+Returns!K335)+AG335</f>
        <v>0</v>
      </c>
      <c r="L335" s="14">
        <f ca="1">L334*(1+Returns!L335)+AH335</f>
        <v>21811977.844671994</v>
      </c>
      <c r="M335" s="14">
        <f ca="1">M334*(1+Returns!M335)+AI335</f>
        <v>21814758.743365262</v>
      </c>
      <c r="N335" s="14">
        <f ca="1">N334*(1+Returns!N335)+AJ335-R335-T335</f>
        <v>40270453.23124139</v>
      </c>
      <c r="O335" s="17">
        <f ca="1">(Assumptions!$B$16 / 252)*F334</f>
        <v>3494.7260726460549</v>
      </c>
      <c r="P335" s="17">
        <f t="shared" ca="1" si="74"/>
        <v>62479.686976533558</v>
      </c>
      <c r="Q335" s="16">
        <f t="shared" si="75"/>
        <v>0</v>
      </c>
      <c r="R335" s="17">
        <f t="shared" si="76"/>
        <v>0</v>
      </c>
      <c r="S335" s="19">
        <f t="shared" si="77"/>
        <v>0</v>
      </c>
      <c r="T335" s="20">
        <f ca="1">IF(AND(S335=1,F334&gt;D334),[1]Assumptions!$B$19*(F334-D334),0)</f>
        <v>0</v>
      </c>
      <c r="U335" s="21">
        <f ca="1">OFFSET(Assumptions!$B$6,U$1-1,0)*$E335</f>
        <v>8809132.842372179</v>
      </c>
      <c r="V335" s="21">
        <f ca="1">OFFSET(Assumptions!$B$6,V$1-1,0)*$E335</f>
        <v>11011416.052965224</v>
      </c>
      <c r="W335" s="21">
        <f ca="1">OFFSET(Assumptions!$B$6,W$1-1,0)*$E335</f>
        <v>5505708.0264826119</v>
      </c>
      <c r="X335" s="21">
        <f ca="1">OFFSET(Assumptions!$B$6,X$1-1,0)*$E335</f>
        <v>0</v>
      </c>
      <c r="Y335" s="21">
        <f ca="1">OFFSET(Assumptions!$B$6,Y$1-1,0)*$E335</f>
        <v>0</v>
      </c>
      <c r="Z335" s="21">
        <f ca="1">OFFSET(Assumptions!$B$6,Z$1-1,0)*$E335</f>
        <v>22022832.105930448</v>
      </c>
      <c r="AA335" s="21">
        <f ca="1">OFFSET(Assumptions!$B$6,AA$1-1,0)*$E335</f>
        <v>22022832.105930448</v>
      </c>
      <c r="AB335" s="21">
        <f ca="1">OFFSET(Assumptions!$B$6,AB$1-1,0)*$E335</f>
        <v>40742239.395971328</v>
      </c>
      <c r="AC335" s="24">
        <f t="shared" si="80"/>
        <v>0</v>
      </c>
      <c r="AD335" s="24">
        <f t="shared" si="69"/>
        <v>0</v>
      </c>
      <c r="AE335" s="24">
        <f t="shared" si="69"/>
        <v>0</v>
      </c>
      <c r="AF335" s="24">
        <f t="shared" si="69"/>
        <v>0</v>
      </c>
      <c r="AG335" s="24">
        <f t="shared" si="68"/>
        <v>0</v>
      </c>
      <c r="AH335" s="24">
        <f t="shared" si="68"/>
        <v>0</v>
      </c>
      <c r="AI335" s="24">
        <f t="shared" si="68"/>
        <v>0</v>
      </c>
      <c r="AJ335" s="24">
        <f t="shared" si="78"/>
        <v>0</v>
      </c>
      <c r="AK335" s="26">
        <f t="shared" ca="1" si="79"/>
        <v>-2.9241745678354469E-4</v>
      </c>
      <c r="AL335" s="34">
        <f t="shared" ca="1" si="81"/>
        <v>0.10051680842675514</v>
      </c>
    </row>
    <row r="336" spans="1:38" x14ac:dyDescent="0.25">
      <c r="A336" s="4">
        <f t="shared" si="70"/>
        <v>6</v>
      </c>
      <c r="B336" s="4">
        <f t="shared" si="71"/>
        <v>2013</v>
      </c>
      <c r="C336" s="9">
        <v>41452</v>
      </c>
      <c r="D336" s="12">
        <f ca="1">(1+Returns!E336)*D335</f>
        <v>110293030.95957273</v>
      </c>
      <c r="E336" s="12">
        <f t="shared" ca="1" si="72"/>
        <v>110094594.88114017</v>
      </c>
      <c r="F336" s="12">
        <f t="shared" ca="1" si="73"/>
        <v>110028621.4900099</v>
      </c>
      <c r="G336" s="14">
        <f ca="1">G335*(1+Returns!G336)+AC336</f>
        <v>9806015.165795451</v>
      </c>
      <c r="H336" s="14">
        <f ca="1">H335*(1+Returns!H336)+AD336</f>
        <v>10909640.922409786</v>
      </c>
      <c r="I336" s="14">
        <f ca="1">I335*(1+Returns!I336)+AE336</f>
        <v>5456286.9163690368</v>
      </c>
      <c r="J336" s="14">
        <f ca="1">J335*(1+Returns!J336)+AF336</f>
        <v>0</v>
      </c>
      <c r="K336" s="14">
        <f ca="1">K335*(1+Returns!K336)+AG336</f>
        <v>0</v>
      </c>
      <c r="L336" s="14">
        <f ca="1">L335*(1+Returns!L336)+AH336</f>
        <v>21818694.207688458</v>
      </c>
      <c r="M336" s="14">
        <f ca="1">M335*(1+Returns!M336)+AI336</f>
        <v>21821630.472418245</v>
      </c>
      <c r="N336" s="14">
        <f ca="1">N335*(1+Returns!N336)+AJ336-R336-T336</f>
        <v>40282327.196459189</v>
      </c>
      <c r="O336" s="17">
        <f ca="1">(Assumptions!$B$16 / 252)*F335</f>
        <v>3493.7041537357363</v>
      </c>
      <c r="P336" s="17">
        <f t="shared" ca="1" si="74"/>
        <v>65973.391130269301</v>
      </c>
      <c r="Q336" s="16">
        <f t="shared" si="75"/>
        <v>0</v>
      </c>
      <c r="R336" s="17">
        <f t="shared" si="76"/>
        <v>0</v>
      </c>
      <c r="S336" s="19">
        <f t="shared" si="77"/>
        <v>0</v>
      </c>
      <c r="T336" s="20">
        <f ca="1">IF(AND(S336=1,F335&gt;D335),[1]Assumptions!$B$19*(F335-D335),0)</f>
        <v>0</v>
      </c>
      <c r="U336" s="21">
        <f ca="1">OFFSET(Assumptions!$B$6,U$1-1,0)*$E336</f>
        <v>8807567.5904912148</v>
      </c>
      <c r="V336" s="21">
        <f ca="1">OFFSET(Assumptions!$B$6,V$1-1,0)*$E336</f>
        <v>11009459.488114018</v>
      </c>
      <c r="W336" s="21">
        <f ca="1">OFFSET(Assumptions!$B$6,W$1-1,0)*$E336</f>
        <v>5504729.744057009</v>
      </c>
      <c r="X336" s="21">
        <f ca="1">OFFSET(Assumptions!$B$6,X$1-1,0)*$E336</f>
        <v>0</v>
      </c>
      <c r="Y336" s="21">
        <f ca="1">OFFSET(Assumptions!$B$6,Y$1-1,0)*$E336</f>
        <v>0</v>
      </c>
      <c r="Z336" s="21">
        <f ca="1">OFFSET(Assumptions!$B$6,Z$1-1,0)*$E336</f>
        <v>22018918.976228036</v>
      </c>
      <c r="AA336" s="21">
        <f ca="1">OFFSET(Assumptions!$B$6,AA$1-1,0)*$E336</f>
        <v>22018918.976228036</v>
      </c>
      <c r="AB336" s="21">
        <f ca="1">OFFSET(Assumptions!$B$6,AB$1-1,0)*$E336</f>
        <v>40735000.106021866</v>
      </c>
      <c r="AC336" s="24">
        <f t="shared" si="80"/>
        <v>0</v>
      </c>
      <c r="AD336" s="24">
        <f t="shared" si="69"/>
        <v>0</v>
      </c>
      <c r="AE336" s="24">
        <f t="shared" si="69"/>
        <v>0</v>
      </c>
      <c r="AF336" s="24">
        <f t="shared" si="69"/>
        <v>0</v>
      </c>
      <c r="AG336" s="24">
        <f t="shared" si="68"/>
        <v>0</v>
      </c>
      <c r="AH336" s="24">
        <f t="shared" si="68"/>
        <v>0</v>
      </c>
      <c r="AI336" s="24">
        <f t="shared" si="68"/>
        <v>0</v>
      </c>
      <c r="AJ336" s="24">
        <f t="shared" si="78"/>
        <v>0</v>
      </c>
      <c r="AK336" s="26">
        <f t="shared" ca="1" si="79"/>
        <v>-2.0953203521500985E-4</v>
      </c>
      <c r="AL336" s="34">
        <f t="shared" ca="1" si="81"/>
        <v>0.10028621490009715</v>
      </c>
    </row>
    <row r="337" spans="1:38" x14ac:dyDescent="0.25">
      <c r="A337" s="4">
        <f t="shared" si="70"/>
        <v>6</v>
      </c>
      <c r="B337" s="4">
        <f t="shared" si="71"/>
        <v>2013</v>
      </c>
      <c r="C337" s="9">
        <v>41453</v>
      </c>
      <c r="D337" s="12">
        <f ca="1">(1+Returns!E337)*D336</f>
        <v>110325582.84473014</v>
      </c>
      <c r="E337" s="12">
        <f t="shared" ca="1" si="72"/>
        <v>110126297.8345587</v>
      </c>
      <c r="F337" s="12">
        <f t="shared" ca="1" si="73"/>
        <v>110056831.47131763</v>
      </c>
      <c r="G337" s="14">
        <f ca="1">G336*(1+Returns!G337)+AC337</f>
        <v>9807108.5219727177</v>
      </c>
      <c r="H337" s="14">
        <f ca="1">H336*(1+Returns!H337)+AD337</f>
        <v>10913015.693612805</v>
      </c>
      <c r="I337" s="14">
        <f ca="1">I336*(1+Returns!I337)+AE337</f>
        <v>5458051.9512877604</v>
      </c>
      <c r="J337" s="14">
        <f ca="1">J336*(1+Returns!J337)+AF337</f>
        <v>0</v>
      </c>
      <c r="K337" s="14">
        <f ca="1">K336*(1+Returns!K337)+AG337</f>
        <v>0</v>
      </c>
      <c r="L337" s="14">
        <f ca="1">L336*(1+Returns!L337)+AH337</f>
        <v>21825412.638813209</v>
      </c>
      <c r="M337" s="14">
        <f ca="1">M336*(1+Returns!M337)+AI337</f>
        <v>21828504.366091095</v>
      </c>
      <c r="N337" s="14">
        <f ca="1">N336*(1+Returns!N337)+AJ337-R337-T337</f>
        <v>40294204.662781119</v>
      </c>
      <c r="O337" s="17">
        <f ca="1">(Assumptions!$B$16 / 252)*F336</f>
        <v>3492.9721107939649</v>
      </c>
      <c r="P337" s="17">
        <f t="shared" ca="1" si="74"/>
        <v>69466.363241063271</v>
      </c>
      <c r="Q337" s="16">
        <f t="shared" si="75"/>
        <v>0</v>
      </c>
      <c r="R337" s="17">
        <f t="shared" si="76"/>
        <v>0</v>
      </c>
      <c r="S337" s="19">
        <f t="shared" si="77"/>
        <v>0</v>
      </c>
      <c r="T337" s="20">
        <f ca="1">IF(AND(S337=1,F336&gt;D336),[1]Assumptions!$B$19*(F336-D336),0)</f>
        <v>0</v>
      </c>
      <c r="U337" s="21">
        <f ca="1">OFFSET(Assumptions!$B$6,U$1-1,0)*$E337</f>
        <v>8810103.8267646953</v>
      </c>
      <c r="V337" s="21">
        <f ca="1">OFFSET(Assumptions!$B$6,V$1-1,0)*$E337</f>
        <v>11012629.783455871</v>
      </c>
      <c r="W337" s="21">
        <f ca="1">OFFSET(Assumptions!$B$6,W$1-1,0)*$E337</f>
        <v>5506314.8917279355</v>
      </c>
      <c r="X337" s="21">
        <f ca="1">OFFSET(Assumptions!$B$6,X$1-1,0)*$E337</f>
        <v>0</v>
      </c>
      <c r="Y337" s="21">
        <f ca="1">OFFSET(Assumptions!$B$6,Y$1-1,0)*$E337</f>
        <v>0</v>
      </c>
      <c r="Z337" s="21">
        <f ca="1">OFFSET(Assumptions!$B$6,Z$1-1,0)*$E337</f>
        <v>22025259.566911742</v>
      </c>
      <c r="AA337" s="21">
        <f ca="1">OFFSET(Assumptions!$B$6,AA$1-1,0)*$E337</f>
        <v>22025259.566911742</v>
      </c>
      <c r="AB337" s="21">
        <f ca="1">OFFSET(Assumptions!$B$6,AB$1-1,0)*$E337</f>
        <v>40746730.198786713</v>
      </c>
      <c r="AC337" s="24">
        <f t="shared" si="80"/>
        <v>0</v>
      </c>
      <c r="AD337" s="24">
        <f t="shared" si="69"/>
        <v>0</v>
      </c>
      <c r="AE337" s="24">
        <f t="shared" si="69"/>
        <v>0</v>
      </c>
      <c r="AF337" s="24">
        <f t="shared" si="69"/>
        <v>0</v>
      </c>
      <c r="AG337" s="24">
        <f t="shared" si="68"/>
        <v>0</v>
      </c>
      <c r="AH337" s="24">
        <f t="shared" si="68"/>
        <v>0</v>
      </c>
      <c r="AI337" s="24">
        <f t="shared" si="68"/>
        <v>0</v>
      </c>
      <c r="AJ337" s="24">
        <f t="shared" si="78"/>
        <v>0</v>
      </c>
      <c r="AK337" s="26">
        <f t="shared" ca="1" si="79"/>
        <v>2.5638766464308738E-4</v>
      </c>
      <c r="AL337" s="34">
        <f t="shared" ca="1" si="81"/>
        <v>0.1005683147131744</v>
      </c>
    </row>
    <row r="338" spans="1:38" x14ac:dyDescent="0.25">
      <c r="A338" s="4">
        <f t="shared" si="70"/>
        <v>7</v>
      </c>
      <c r="B338" s="4">
        <f t="shared" si="71"/>
        <v>2013</v>
      </c>
      <c r="C338" s="9">
        <v>41456</v>
      </c>
      <c r="D338" s="12">
        <f ca="1">(1+Returns!E338)*D337</f>
        <v>110358144.33725093</v>
      </c>
      <c r="E338" s="12">
        <f t="shared" ca="1" si="72"/>
        <v>110247455.69586191</v>
      </c>
      <c r="F338" s="12">
        <f t="shared" ca="1" si="73"/>
        <v>110243961.82819615</v>
      </c>
      <c r="G338" s="14">
        <f ca="1">G337*(1+Returns!G338)+AC338</f>
        <v>8970109.1029730719</v>
      </c>
      <c r="H338" s="14">
        <f ca="1">H337*(1+Returns!H338)+AD338</f>
        <v>11016005.598605318</v>
      </c>
      <c r="I338" s="14">
        <f ca="1">I337*(1+Returns!I338)+AE338</f>
        <v>5508080.4976115506</v>
      </c>
      <c r="J338" s="14">
        <f ca="1">J337*(1+Returns!J338)+AF338</f>
        <v>0</v>
      </c>
      <c r="K338" s="14">
        <f ca="1">K337*(1+Returns!K338)+AG338</f>
        <v>0</v>
      </c>
      <c r="L338" s="14">
        <f ca="1">L337*(1+Returns!L338)+AH338</f>
        <v>22031980.066781595</v>
      </c>
      <c r="M338" s="14">
        <f ca="1">M337*(1+Returns!M338)+AI338</f>
        <v>22032135.625886325</v>
      </c>
      <c r="N338" s="14">
        <f ca="1">N337*(1+Returns!N338)+AJ338-R338-T338</f>
        <v>40689144.804004036</v>
      </c>
      <c r="O338" s="17">
        <f ca="1">(Assumptions!$B$16 / 252)*F337</f>
        <v>3493.867665756115</v>
      </c>
      <c r="P338" s="17">
        <f t="shared" ca="1" si="74"/>
        <v>3493.8676657561155</v>
      </c>
      <c r="Q338" s="16">
        <f t="shared" si="75"/>
        <v>1</v>
      </c>
      <c r="R338" s="17">
        <f t="shared" ca="1" si="76"/>
        <v>69466.363241063271</v>
      </c>
      <c r="S338" s="19">
        <f t="shared" si="77"/>
        <v>1</v>
      </c>
      <c r="T338" s="20">
        <f ca="1">IF(AND(S338=1,F337&gt;D337),[1]Assumptions!$B$19*(F337-D337),0)</f>
        <v>0</v>
      </c>
      <c r="U338" s="21">
        <f ca="1">OFFSET(Assumptions!$B$6,U$1-1,0)*$E338</f>
        <v>8819796.4556689523</v>
      </c>
      <c r="V338" s="21">
        <f ca="1">OFFSET(Assumptions!$B$6,V$1-1,0)*$E338</f>
        <v>11024745.569586191</v>
      </c>
      <c r="W338" s="21">
        <f ca="1">OFFSET(Assumptions!$B$6,W$1-1,0)*$E338</f>
        <v>5512372.7847930957</v>
      </c>
      <c r="X338" s="21">
        <f ca="1">OFFSET(Assumptions!$B$6,X$1-1,0)*$E338</f>
        <v>0</v>
      </c>
      <c r="Y338" s="21">
        <f ca="1">OFFSET(Assumptions!$B$6,Y$1-1,0)*$E338</f>
        <v>0</v>
      </c>
      <c r="Z338" s="21">
        <f ca="1">OFFSET(Assumptions!$B$6,Z$1-1,0)*$E338</f>
        <v>22049491.139172383</v>
      </c>
      <c r="AA338" s="21">
        <f ca="1">OFFSET(Assumptions!$B$6,AA$1-1,0)*$E338</f>
        <v>22049491.139172383</v>
      </c>
      <c r="AB338" s="21">
        <f ca="1">OFFSET(Assumptions!$B$6,AB$1-1,0)*$E338</f>
        <v>40791558.607468903</v>
      </c>
      <c r="AC338" s="24">
        <f t="shared" ca="1" si="80"/>
        <v>-997004.69520802237</v>
      </c>
      <c r="AD338" s="24">
        <f t="shared" ca="1" si="69"/>
        <v>99614.089843066409</v>
      </c>
      <c r="AE338" s="24">
        <f t="shared" ca="1" si="69"/>
        <v>48262.940440175124</v>
      </c>
      <c r="AF338" s="24">
        <f t="shared" ca="1" si="69"/>
        <v>0</v>
      </c>
      <c r="AG338" s="24">
        <f t="shared" ca="1" si="68"/>
        <v>0</v>
      </c>
      <c r="AH338" s="24">
        <f t="shared" ca="1" si="68"/>
        <v>199846.9280985333</v>
      </c>
      <c r="AI338" s="24">
        <f t="shared" ca="1" si="68"/>
        <v>196755.20082064718</v>
      </c>
      <c r="AJ338" s="24">
        <f t="shared" ca="1" si="78"/>
        <v>452525.53600560036</v>
      </c>
      <c r="AK338" s="26">
        <f t="shared" ca="1" si="79"/>
        <v>1.7003065995706557E-3</v>
      </c>
      <c r="AL338" s="34">
        <f t="shared" ca="1" si="81"/>
        <v>0.10243961828195958</v>
      </c>
    </row>
    <row r="339" spans="1:38" x14ac:dyDescent="0.25">
      <c r="A339" s="4">
        <f t="shared" si="70"/>
        <v>7</v>
      </c>
      <c r="B339" s="4">
        <f t="shared" si="71"/>
        <v>2013</v>
      </c>
      <c r="C339" s="9">
        <v>41457</v>
      </c>
      <c r="D339" s="12">
        <f ca="1">(1+Returns!E339)*D338</f>
        <v>110390715.43997063</v>
      </c>
      <c r="E339" s="12">
        <f t="shared" ca="1" si="72"/>
        <v>110263710.10075405</v>
      </c>
      <c r="F339" s="12">
        <f t="shared" ca="1" si="73"/>
        <v>110256716.42477629</v>
      </c>
      <c r="G339" s="14">
        <f ca="1">G338*(1+Returns!G339)+AC339</f>
        <v>8955452.3159434441</v>
      </c>
      <c r="H339" s="14">
        <f ca="1">H338*(1+Returns!H339)+AD339</f>
        <v>11019413.272490358</v>
      </c>
      <c r="I339" s="14">
        <f ca="1">I338*(1+Returns!I339)+AE339</f>
        <v>5509862.2870523259</v>
      </c>
      <c r="J339" s="14">
        <f ca="1">J338*(1+Returns!J339)+AF339</f>
        <v>0</v>
      </c>
      <c r="K339" s="14">
        <f ca="1">K338*(1+Returns!K339)+AG339</f>
        <v>0</v>
      </c>
      <c r="L339" s="14">
        <f ca="1">L338*(1+Returns!L339)+AH339</f>
        <v>22038764.173071899</v>
      </c>
      <c r="M339" s="14">
        <f ca="1">M338*(1+Returns!M339)+AI339</f>
        <v>22039075.829454962</v>
      </c>
      <c r="N339" s="14">
        <f ca="1">N338*(1+Returns!N339)+AJ339-R339-T339</f>
        <v>40701142.22274106</v>
      </c>
      <c r="O339" s="17">
        <f ca="1">(Assumptions!$B$16 / 252)*F338</f>
        <v>3499.808312006227</v>
      </c>
      <c r="P339" s="17">
        <f t="shared" ca="1" si="74"/>
        <v>6993.6759777623429</v>
      </c>
      <c r="Q339" s="16">
        <f t="shared" si="75"/>
        <v>0</v>
      </c>
      <c r="R339" s="17">
        <f t="shared" si="76"/>
        <v>0</v>
      </c>
      <c r="S339" s="19">
        <f t="shared" si="77"/>
        <v>0</v>
      </c>
      <c r="T339" s="20">
        <f ca="1">IF(AND(S339=1,F338&gt;D338),[1]Assumptions!$B$19*(F338-D338),0)</f>
        <v>0</v>
      </c>
      <c r="U339" s="21">
        <f ca="1">OFFSET(Assumptions!$B$6,U$1-1,0)*$E339</f>
        <v>8821096.8080603238</v>
      </c>
      <c r="V339" s="21">
        <f ca="1">OFFSET(Assumptions!$B$6,V$1-1,0)*$E339</f>
        <v>11026371.010075405</v>
      </c>
      <c r="W339" s="21">
        <f ca="1">OFFSET(Assumptions!$B$6,W$1-1,0)*$E339</f>
        <v>5513185.5050377026</v>
      </c>
      <c r="X339" s="21">
        <f ca="1">OFFSET(Assumptions!$B$6,X$1-1,0)*$E339</f>
        <v>0</v>
      </c>
      <c r="Y339" s="21">
        <f ca="1">OFFSET(Assumptions!$B$6,Y$1-1,0)*$E339</f>
        <v>0</v>
      </c>
      <c r="Z339" s="21">
        <f ca="1">OFFSET(Assumptions!$B$6,Z$1-1,0)*$E339</f>
        <v>22052742.02015081</v>
      </c>
      <c r="AA339" s="21">
        <f ca="1">OFFSET(Assumptions!$B$6,AA$1-1,0)*$E339</f>
        <v>22052742.02015081</v>
      </c>
      <c r="AB339" s="21">
        <f ca="1">OFFSET(Assumptions!$B$6,AB$1-1,0)*$E339</f>
        <v>40797572.737278998</v>
      </c>
      <c r="AC339" s="24">
        <f t="shared" si="80"/>
        <v>0</v>
      </c>
      <c r="AD339" s="24">
        <f t="shared" si="69"/>
        <v>0</v>
      </c>
      <c r="AE339" s="24">
        <f t="shared" si="69"/>
        <v>0</v>
      </c>
      <c r="AF339" s="24">
        <f t="shared" si="69"/>
        <v>0</v>
      </c>
      <c r="AG339" s="24">
        <f t="shared" si="68"/>
        <v>0</v>
      </c>
      <c r="AH339" s="24">
        <f t="shared" si="68"/>
        <v>0</v>
      </c>
      <c r="AI339" s="24">
        <f t="shared" si="68"/>
        <v>0</v>
      </c>
      <c r="AJ339" s="24">
        <f t="shared" si="78"/>
        <v>0</v>
      </c>
      <c r="AK339" s="26">
        <f t="shared" ca="1" si="79"/>
        <v>1.1569428718471997E-4</v>
      </c>
      <c r="AL339" s="34">
        <f t="shared" ca="1" si="81"/>
        <v>0.1025671642477608</v>
      </c>
    </row>
    <row r="340" spans="1:38" x14ac:dyDescent="0.25">
      <c r="A340" s="4">
        <f t="shared" si="70"/>
        <v>7</v>
      </c>
      <c r="B340" s="4">
        <f t="shared" si="71"/>
        <v>2013</v>
      </c>
      <c r="C340" s="9">
        <v>41458</v>
      </c>
      <c r="D340" s="12">
        <f ca="1">(1+Returns!E340)*D339</f>
        <v>110423296.15572558</v>
      </c>
      <c r="E340" s="12">
        <f t="shared" ca="1" si="72"/>
        <v>110246035.46926755</v>
      </c>
      <c r="F340" s="12">
        <f t="shared" ca="1" si="73"/>
        <v>110235541.58006994</v>
      </c>
      <c r="G340" s="14">
        <f ca="1">G339*(1+Returns!G340)+AC340</f>
        <v>8906857.0493634082</v>
      </c>
      <c r="H340" s="14">
        <f ca="1">H339*(1+Returns!H340)+AD340</f>
        <v>11022822.000499889</v>
      </c>
      <c r="I340" s="14">
        <f ca="1">I339*(1+Returns!I340)+AE340</f>
        <v>5511644.6528778533</v>
      </c>
      <c r="J340" s="14">
        <f ca="1">J339*(1+Returns!J340)+AF340</f>
        <v>0</v>
      </c>
      <c r="K340" s="14">
        <f ca="1">K339*(1+Returns!K340)+AG340</f>
        <v>0</v>
      </c>
      <c r="L340" s="14">
        <f ca="1">L339*(1+Returns!L340)+AH340</f>
        <v>22045550.368330058</v>
      </c>
      <c r="M340" s="14">
        <f ca="1">M339*(1+Returns!M340)+AI340</f>
        <v>22046018.219213191</v>
      </c>
      <c r="N340" s="14">
        <f ca="1">N339*(1+Returns!N340)+AJ340-R340-T340</f>
        <v>40713143.178983159</v>
      </c>
      <c r="O340" s="17">
        <f ca="1">(Assumptions!$B$16 / 252)*F339</f>
        <v>3500.2132198341678</v>
      </c>
      <c r="P340" s="17">
        <f t="shared" ca="1" si="74"/>
        <v>10493.889197596511</v>
      </c>
      <c r="Q340" s="16">
        <f t="shared" si="75"/>
        <v>0</v>
      </c>
      <c r="R340" s="17">
        <f t="shared" si="76"/>
        <v>0</v>
      </c>
      <c r="S340" s="19">
        <f t="shared" si="77"/>
        <v>0</v>
      </c>
      <c r="T340" s="20">
        <f ca="1">IF(AND(S340=1,F339&gt;D339),[1]Assumptions!$B$19*(F339-D339),0)</f>
        <v>0</v>
      </c>
      <c r="U340" s="21">
        <f ca="1">OFFSET(Assumptions!$B$6,U$1-1,0)*$E340</f>
        <v>8819682.8375414032</v>
      </c>
      <c r="V340" s="21">
        <f ca="1">OFFSET(Assumptions!$B$6,V$1-1,0)*$E340</f>
        <v>11024603.546926755</v>
      </c>
      <c r="W340" s="21">
        <f ca="1">OFFSET(Assumptions!$B$6,W$1-1,0)*$E340</f>
        <v>5512301.7734633777</v>
      </c>
      <c r="X340" s="21">
        <f ca="1">OFFSET(Assumptions!$B$6,X$1-1,0)*$E340</f>
        <v>0</v>
      </c>
      <c r="Y340" s="21">
        <f ca="1">OFFSET(Assumptions!$B$6,Y$1-1,0)*$E340</f>
        <v>0</v>
      </c>
      <c r="Z340" s="21">
        <f ca="1">OFFSET(Assumptions!$B$6,Z$1-1,0)*$E340</f>
        <v>22049207.093853511</v>
      </c>
      <c r="AA340" s="21">
        <f ca="1">OFFSET(Assumptions!$B$6,AA$1-1,0)*$E340</f>
        <v>22049207.093853511</v>
      </c>
      <c r="AB340" s="21">
        <f ca="1">OFFSET(Assumptions!$B$6,AB$1-1,0)*$E340</f>
        <v>40791033.123628989</v>
      </c>
      <c r="AC340" s="24">
        <f t="shared" si="80"/>
        <v>0</v>
      </c>
      <c r="AD340" s="24">
        <f t="shared" si="69"/>
        <v>0</v>
      </c>
      <c r="AE340" s="24">
        <f t="shared" si="69"/>
        <v>0</v>
      </c>
      <c r="AF340" s="24">
        <f t="shared" si="69"/>
        <v>0</v>
      </c>
      <c r="AG340" s="24">
        <f t="shared" si="68"/>
        <v>0</v>
      </c>
      <c r="AH340" s="24">
        <f t="shared" si="68"/>
        <v>0</v>
      </c>
      <c r="AI340" s="24">
        <f t="shared" si="68"/>
        <v>0</v>
      </c>
      <c r="AJ340" s="24">
        <f t="shared" si="78"/>
        <v>0</v>
      </c>
      <c r="AK340" s="26">
        <f t="shared" ca="1" si="79"/>
        <v>-1.9205038380398776E-4</v>
      </c>
      <c r="AL340" s="34">
        <f t="shared" ca="1" si="81"/>
        <v>0.1023554158006974</v>
      </c>
    </row>
    <row r="341" spans="1:38" x14ac:dyDescent="0.25">
      <c r="A341" s="4">
        <f t="shared" si="70"/>
        <v>7</v>
      </c>
      <c r="B341" s="4">
        <f t="shared" si="71"/>
        <v>2013</v>
      </c>
      <c r="C341" s="9">
        <v>41459</v>
      </c>
      <c r="D341" s="12">
        <f ca="1">(1+Returns!E341)*D340</f>
        <v>110455886.48735298</v>
      </c>
      <c r="E341" s="12">
        <f t="shared" ca="1" si="72"/>
        <v>110333524.22585429</v>
      </c>
      <c r="F341" s="12">
        <f t="shared" ca="1" si="73"/>
        <v>110319530.79565415</v>
      </c>
      <c r="G341" s="14">
        <f ca="1">G340*(1+Returns!G341)+AC341</f>
        <v>8963415.7247973401</v>
      </c>
      <c r="H341" s="14">
        <f ca="1">H340*(1+Returns!H341)+AD341</f>
        <v>11026231.782959994</v>
      </c>
      <c r="I341" s="14">
        <f ca="1">I340*(1+Returns!I341)+AE341</f>
        <v>5513427.5952745853</v>
      </c>
      <c r="J341" s="14">
        <f ca="1">J340*(1+Returns!J341)+AF341</f>
        <v>0</v>
      </c>
      <c r="K341" s="14">
        <f ca="1">K340*(1+Returns!K341)+AG341</f>
        <v>0</v>
      </c>
      <c r="L341" s="14">
        <f ca="1">L340*(1+Returns!L341)+AH341</f>
        <v>22052338.653199308</v>
      </c>
      <c r="M341" s="14">
        <f ca="1">M340*(1+Returns!M341)+AI341</f>
        <v>22052962.79584967</v>
      </c>
      <c r="N341" s="14">
        <f ca="1">N340*(1+Returns!N341)+AJ341-R341-T341</f>
        <v>40725147.673773393</v>
      </c>
      <c r="O341" s="17">
        <f ca="1">(Assumptions!$B$16 / 252)*F340</f>
        <v>3499.5410025419028</v>
      </c>
      <c r="P341" s="17">
        <f t="shared" ca="1" si="74"/>
        <v>13993.430200138413</v>
      </c>
      <c r="Q341" s="16">
        <f t="shared" si="75"/>
        <v>0</v>
      </c>
      <c r="R341" s="17">
        <f t="shared" si="76"/>
        <v>0</v>
      </c>
      <c r="S341" s="19">
        <f t="shared" si="77"/>
        <v>0</v>
      </c>
      <c r="T341" s="20">
        <f ca="1">IF(AND(S341=1,F340&gt;D340),[1]Assumptions!$B$19*(F340-D340),0)</f>
        <v>0</v>
      </c>
      <c r="U341" s="21">
        <f ca="1">OFFSET(Assumptions!$B$6,U$1-1,0)*$E341</f>
        <v>8826681.9380683433</v>
      </c>
      <c r="V341" s="21">
        <f ca="1">OFFSET(Assumptions!$B$6,V$1-1,0)*$E341</f>
        <v>11033352.42258543</v>
      </c>
      <c r="W341" s="21">
        <f ca="1">OFFSET(Assumptions!$B$6,W$1-1,0)*$E341</f>
        <v>5516676.2112927148</v>
      </c>
      <c r="X341" s="21">
        <f ca="1">OFFSET(Assumptions!$B$6,X$1-1,0)*$E341</f>
        <v>0</v>
      </c>
      <c r="Y341" s="21">
        <f ca="1">OFFSET(Assumptions!$B$6,Y$1-1,0)*$E341</f>
        <v>0</v>
      </c>
      <c r="Z341" s="21">
        <f ca="1">OFFSET(Assumptions!$B$6,Z$1-1,0)*$E341</f>
        <v>22066704.845170859</v>
      </c>
      <c r="AA341" s="21">
        <f ca="1">OFFSET(Assumptions!$B$6,AA$1-1,0)*$E341</f>
        <v>22066704.845170859</v>
      </c>
      <c r="AB341" s="21">
        <f ca="1">OFFSET(Assumptions!$B$6,AB$1-1,0)*$E341</f>
        <v>40823403.963566087</v>
      </c>
      <c r="AC341" s="24">
        <f t="shared" si="80"/>
        <v>0</v>
      </c>
      <c r="AD341" s="24">
        <f t="shared" si="69"/>
        <v>0</v>
      </c>
      <c r="AE341" s="24">
        <f t="shared" si="69"/>
        <v>0</v>
      </c>
      <c r="AF341" s="24">
        <f t="shared" si="69"/>
        <v>0</v>
      </c>
      <c r="AG341" s="24">
        <f t="shared" si="69"/>
        <v>0</v>
      </c>
      <c r="AH341" s="24">
        <f t="shared" si="69"/>
        <v>0</v>
      </c>
      <c r="AI341" s="24">
        <f t="shared" si="69"/>
        <v>0</v>
      </c>
      <c r="AJ341" s="24">
        <f t="shared" si="78"/>
        <v>0</v>
      </c>
      <c r="AK341" s="26">
        <f t="shared" ca="1" si="79"/>
        <v>7.619068621638192E-4</v>
      </c>
      <c r="AL341" s="34">
        <f t="shared" ca="1" si="81"/>
        <v>0.10319530795653931</v>
      </c>
    </row>
    <row r="342" spans="1:38" x14ac:dyDescent="0.25">
      <c r="A342" s="4">
        <f t="shared" si="70"/>
        <v>7</v>
      </c>
      <c r="B342" s="4">
        <f t="shared" si="71"/>
        <v>2013</v>
      </c>
      <c r="C342" s="9">
        <v>41460</v>
      </c>
      <c r="D342" s="12">
        <f ca="1">(1+Returns!E342)*D341</f>
        <v>110488486.43769085</v>
      </c>
      <c r="E342" s="12">
        <f t="shared" ca="1" si="72"/>
        <v>110310854.07330883</v>
      </c>
      <c r="F342" s="12">
        <f t="shared" ca="1" si="73"/>
        <v>110293358.43578184</v>
      </c>
      <c r="G342" s="14">
        <f ca="1">G341*(1+Returns!G342)+AC342</f>
        <v>8909806.0421514735</v>
      </c>
      <c r="H342" s="14">
        <f ca="1">H341*(1+Returns!H342)+AD342</f>
        <v>11029642.620196855</v>
      </c>
      <c r="I342" s="14">
        <f ca="1">I341*(1+Returns!I342)+AE342</f>
        <v>5515211.1144290343</v>
      </c>
      <c r="J342" s="14">
        <f ca="1">J341*(1+Returns!J342)+AF342</f>
        <v>0</v>
      </c>
      <c r="K342" s="14">
        <f ca="1">K341*(1+Returns!K342)+AG342</f>
        <v>0</v>
      </c>
      <c r="L342" s="14">
        <f ca="1">L341*(1+Returns!L342)+AH342</f>
        <v>22059129.028323084</v>
      </c>
      <c r="M342" s="14">
        <f ca="1">M341*(1+Returns!M342)+AI342</f>
        <v>22059909.56005327</v>
      </c>
      <c r="N342" s="14">
        <f ca="1">N341*(1+Returns!N342)+AJ342-R342-T342</f>
        <v>40737155.708155118</v>
      </c>
      <c r="O342" s="17">
        <f ca="1">(Assumptions!$B$16 / 252)*F341</f>
        <v>3502.2073268461631</v>
      </c>
      <c r="P342" s="17">
        <f t="shared" ca="1" si="74"/>
        <v>17495.637526984578</v>
      </c>
      <c r="Q342" s="16">
        <f t="shared" si="75"/>
        <v>0</v>
      </c>
      <c r="R342" s="17">
        <f t="shared" si="76"/>
        <v>0</v>
      </c>
      <c r="S342" s="19">
        <f t="shared" si="77"/>
        <v>0</v>
      </c>
      <c r="T342" s="20">
        <f ca="1">IF(AND(S342=1,F341&gt;D341),[1]Assumptions!$B$19*(F341-D341),0)</f>
        <v>0</v>
      </c>
      <c r="U342" s="21">
        <f ca="1">OFFSET(Assumptions!$B$6,U$1-1,0)*$E342</f>
        <v>8824868.3258647062</v>
      </c>
      <c r="V342" s="21">
        <f ca="1">OFFSET(Assumptions!$B$6,V$1-1,0)*$E342</f>
        <v>11031085.407330884</v>
      </c>
      <c r="W342" s="21">
        <f ca="1">OFFSET(Assumptions!$B$6,W$1-1,0)*$E342</f>
        <v>5515542.7036654418</v>
      </c>
      <c r="X342" s="21">
        <f ca="1">OFFSET(Assumptions!$B$6,X$1-1,0)*$E342</f>
        <v>0</v>
      </c>
      <c r="Y342" s="21">
        <f ca="1">OFFSET(Assumptions!$B$6,Y$1-1,0)*$E342</f>
        <v>0</v>
      </c>
      <c r="Z342" s="21">
        <f ca="1">OFFSET(Assumptions!$B$6,Z$1-1,0)*$E342</f>
        <v>22062170.814661767</v>
      </c>
      <c r="AA342" s="21">
        <f ca="1">OFFSET(Assumptions!$B$6,AA$1-1,0)*$E342</f>
        <v>22062170.814661767</v>
      </c>
      <c r="AB342" s="21">
        <f ca="1">OFFSET(Assumptions!$B$6,AB$1-1,0)*$E342</f>
        <v>40815016.007124268</v>
      </c>
      <c r="AC342" s="24">
        <f t="shared" si="80"/>
        <v>0</v>
      </c>
      <c r="AD342" s="24">
        <f t="shared" ref="AD342:AI405" si="82">IF($Q342=1,V341-H341,0)</f>
        <v>0</v>
      </c>
      <c r="AE342" s="24">
        <f t="shared" si="82"/>
        <v>0</v>
      </c>
      <c r="AF342" s="24">
        <f t="shared" si="82"/>
        <v>0</v>
      </c>
      <c r="AG342" s="24">
        <f t="shared" si="82"/>
        <v>0</v>
      </c>
      <c r="AH342" s="24">
        <f t="shared" si="82"/>
        <v>0</v>
      </c>
      <c r="AI342" s="24">
        <f t="shared" si="82"/>
        <v>0</v>
      </c>
      <c r="AJ342" s="24">
        <f t="shared" si="78"/>
        <v>0</v>
      </c>
      <c r="AK342" s="26">
        <f t="shared" ca="1" si="79"/>
        <v>-2.3724139944714118E-4</v>
      </c>
      <c r="AL342" s="34">
        <f t="shared" ca="1" si="81"/>
        <v>0.10293358435781608</v>
      </c>
    </row>
    <row r="343" spans="1:38" x14ac:dyDescent="0.25">
      <c r="A343" s="4">
        <f t="shared" si="70"/>
        <v>7</v>
      </c>
      <c r="B343" s="4">
        <f t="shared" si="71"/>
        <v>2013</v>
      </c>
      <c r="C343" s="9">
        <v>41463</v>
      </c>
      <c r="D343" s="12">
        <f ca="1">(1+Returns!E343)*D342</f>
        <v>110521096.00957806</v>
      </c>
      <c r="E343" s="12">
        <f t="shared" ca="1" si="72"/>
        <v>110306361.90902101</v>
      </c>
      <c r="F343" s="12">
        <f t="shared" ca="1" si="73"/>
        <v>110285364.89503574</v>
      </c>
      <c r="G343" s="14">
        <f ca="1">G342*(1+Returns!G343)+AC343</f>
        <v>8874364.8959263787</v>
      </c>
      <c r="H343" s="14">
        <f ca="1">H342*(1+Returns!H343)+AD343</f>
        <v>11033054.512536753</v>
      </c>
      <c r="I343" s="14">
        <f ca="1">I342*(1+Returns!I343)+AE343</f>
        <v>5516995.2105277749</v>
      </c>
      <c r="J343" s="14">
        <f ca="1">J342*(1+Returns!J343)+AF343</f>
        <v>0</v>
      </c>
      <c r="K343" s="14">
        <f ca="1">K342*(1+Returns!K343)+AG343</f>
        <v>0</v>
      </c>
      <c r="L343" s="14">
        <f ca="1">L342*(1+Returns!L343)+AH343</f>
        <v>22065921.494345021</v>
      </c>
      <c r="M343" s="14">
        <f ca="1">M342*(1+Returns!M343)+AI343</f>
        <v>22066858.512513086</v>
      </c>
      <c r="N343" s="14">
        <f ca="1">N342*(1+Returns!N343)+AJ343-R343-T343</f>
        <v>40749167.283171996</v>
      </c>
      <c r="O343" s="17">
        <f ca="1">(Assumptions!$B$16 / 252)*F342</f>
        <v>3501.3764582787885</v>
      </c>
      <c r="P343" s="17">
        <f t="shared" ca="1" si="74"/>
        <v>20997.013985263366</v>
      </c>
      <c r="Q343" s="16">
        <f t="shared" si="75"/>
        <v>0</v>
      </c>
      <c r="R343" s="17">
        <f t="shared" si="76"/>
        <v>0</v>
      </c>
      <c r="S343" s="19">
        <f t="shared" si="77"/>
        <v>0</v>
      </c>
      <c r="T343" s="20">
        <f ca="1">IF(AND(S343=1,F342&gt;D342),[1]Assumptions!$B$19*(F342-D342),0)</f>
        <v>0</v>
      </c>
      <c r="U343" s="21">
        <f ca="1">OFFSET(Assumptions!$B$6,U$1-1,0)*$E343</f>
        <v>8824508.9527216814</v>
      </c>
      <c r="V343" s="21">
        <f ca="1">OFFSET(Assumptions!$B$6,V$1-1,0)*$E343</f>
        <v>11030636.190902101</v>
      </c>
      <c r="W343" s="21">
        <f ca="1">OFFSET(Assumptions!$B$6,W$1-1,0)*$E343</f>
        <v>5515318.0954510504</v>
      </c>
      <c r="X343" s="21">
        <f ca="1">OFFSET(Assumptions!$B$6,X$1-1,0)*$E343</f>
        <v>0</v>
      </c>
      <c r="Y343" s="21">
        <f ca="1">OFFSET(Assumptions!$B$6,Y$1-1,0)*$E343</f>
        <v>0</v>
      </c>
      <c r="Z343" s="21">
        <f ca="1">OFFSET(Assumptions!$B$6,Z$1-1,0)*$E343</f>
        <v>22061272.381804202</v>
      </c>
      <c r="AA343" s="21">
        <f ca="1">OFFSET(Assumptions!$B$6,AA$1-1,0)*$E343</f>
        <v>22061272.381804202</v>
      </c>
      <c r="AB343" s="21">
        <f ca="1">OFFSET(Assumptions!$B$6,AB$1-1,0)*$E343</f>
        <v>40813353.906337768</v>
      </c>
      <c r="AC343" s="24">
        <f t="shared" si="80"/>
        <v>0</v>
      </c>
      <c r="AD343" s="24">
        <f t="shared" si="82"/>
        <v>0</v>
      </c>
      <c r="AE343" s="24">
        <f t="shared" si="82"/>
        <v>0</v>
      </c>
      <c r="AF343" s="24">
        <f t="shared" si="82"/>
        <v>0</v>
      </c>
      <c r="AG343" s="24">
        <f t="shared" si="82"/>
        <v>0</v>
      </c>
      <c r="AH343" s="24">
        <f t="shared" si="82"/>
        <v>0</v>
      </c>
      <c r="AI343" s="24">
        <f t="shared" si="82"/>
        <v>0</v>
      </c>
      <c r="AJ343" s="24">
        <f t="shared" si="78"/>
        <v>0</v>
      </c>
      <c r="AK343" s="26">
        <f t="shared" ca="1" si="79"/>
        <v>-7.2475268315885799E-5</v>
      </c>
      <c r="AL343" s="34">
        <f t="shared" ca="1" si="81"/>
        <v>0.10285364895035509</v>
      </c>
    </row>
    <row r="344" spans="1:38" x14ac:dyDescent="0.25">
      <c r="A344" s="4">
        <f t="shared" si="70"/>
        <v>7</v>
      </c>
      <c r="B344" s="4">
        <f t="shared" si="71"/>
        <v>2013</v>
      </c>
      <c r="C344" s="9">
        <v>41464</v>
      </c>
      <c r="D344" s="12">
        <f ca="1">(1+Returns!E344)*D343</f>
        <v>110553715.20585433</v>
      </c>
      <c r="E344" s="12">
        <f t="shared" ca="1" si="72"/>
        <v>110335911.49188249</v>
      </c>
      <c r="F344" s="12">
        <f t="shared" ca="1" si="73"/>
        <v>110311413.35520214</v>
      </c>
      <c r="G344" s="14">
        <f ca="1">G343*(1+Returns!G344)+AC344</f>
        <v>8872956.0421235785</v>
      </c>
      <c r="H344" s="14">
        <f ca="1">H343*(1+Returns!H344)+AD344</f>
        <v>11036467.460306074</v>
      </c>
      <c r="I344" s="14">
        <f ca="1">I343*(1+Returns!I344)+AE344</f>
        <v>5518779.8837574394</v>
      </c>
      <c r="J344" s="14">
        <f ca="1">J343*(1+Returns!J344)+AF344</f>
        <v>0</v>
      </c>
      <c r="K344" s="14">
        <f ca="1">K343*(1+Returns!K344)+AG344</f>
        <v>0</v>
      </c>
      <c r="L344" s="14">
        <f ca="1">L343*(1+Returns!L344)+AH344</f>
        <v>22072716.051908951</v>
      </c>
      <c r="M344" s="14">
        <f ca="1">M343*(1+Returns!M344)+AI344</f>
        <v>22073809.653918426</v>
      </c>
      <c r="N344" s="14">
        <f ca="1">N343*(1+Returns!N344)+AJ344-R344-T344</f>
        <v>40761182.399868011</v>
      </c>
      <c r="O344" s="17">
        <f ca="1">(Assumptions!$B$16 / 252)*F343</f>
        <v>3501.1226950804999</v>
      </c>
      <c r="P344" s="17">
        <f t="shared" ca="1" si="74"/>
        <v>24498.136680343865</v>
      </c>
      <c r="Q344" s="16">
        <f t="shared" si="75"/>
        <v>0</v>
      </c>
      <c r="R344" s="17">
        <f t="shared" si="76"/>
        <v>0</v>
      </c>
      <c r="S344" s="19">
        <f t="shared" si="77"/>
        <v>0</v>
      </c>
      <c r="T344" s="20">
        <f ca="1">IF(AND(S344=1,F343&gt;D343),[1]Assumptions!$B$19*(F343-D343),0)</f>
        <v>0</v>
      </c>
      <c r="U344" s="21">
        <f ca="1">OFFSET(Assumptions!$B$6,U$1-1,0)*$E344</f>
        <v>8826872.9193505999</v>
      </c>
      <c r="V344" s="21">
        <f ca="1">OFFSET(Assumptions!$B$6,V$1-1,0)*$E344</f>
        <v>11033591.14918825</v>
      </c>
      <c r="W344" s="21">
        <f ca="1">OFFSET(Assumptions!$B$6,W$1-1,0)*$E344</f>
        <v>5516795.5745941252</v>
      </c>
      <c r="X344" s="21">
        <f ca="1">OFFSET(Assumptions!$B$6,X$1-1,0)*$E344</f>
        <v>0</v>
      </c>
      <c r="Y344" s="21">
        <f ca="1">OFFSET(Assumptions!$B$6,Y$1-1,0)*$E344</f>
        <v>0</v>
      </c>
      <c r="Z344" s="21">
        <f ca="1">OFFSET(Assumptions!$B$6,Z$1-1,0)*$E344</f>
        <v>22067182.298376501</v>
      </c>
      <c r="AA344" s="21">
        <f ca="1">OFFSET(Assumptions!$B$6,AA$1-1,0)*$E344</f>
        <v>22067182.298376501</v>
      </c>
      <c r="AB344" s="21">
        <f ca="1">OFFSET(Assumptions!$B$6,AB$1-1,0)*$E344</f>
        <v>40824287.251996517</v>
      </c>
      <c r="AC344" s="24">
        <f t="shared" si="80"/>
        <v>0</v>
      </c>
      <c r="AD344" s="24">
        <f t="shared" si="82"/>
        <v>0</v>
      </c>
      <c r="AE344" s="24">
        <f t="shared" si="82"/>
        <v>0</v>
      </c>
      <c r="AF344" s="24">
        <f t="shared" si="82"/>
        <v>0</v>
      </c>
      <c r="AG344" s="24">
        <f t="shared" si="82"/>
        <v>0</v>
      </c>
      <c r="AH344" s="24">
        <f t="shared" si="82"/>
        <v>0</v>
      </c>
      <c r="AI344" s="24">
        <f t="shared" si="82"/>
        <v>0</v>
      </c>
      <c r="AJ344" s="24">
        <f t="shared" si="78"/>
        <v>0</v>
      </c>
      <c r="AK344" s="26">
        <f t="shared" ca="1" si="79"/>
        <v>2.3619144925701718E-4</v>
      </c>
      <c r="AL344" s="34">
        <f t="shared" ca="1" si="81"/>
        <v>0.10311413355201915</v>
      </c>
    </row>
    <row r="345" spans="1:38" x14ac:dyDescent="0.25">
      <c r="A345" s="4">
        <f t="shared" si="70"/>
        <v>7</v>
      </c>
      <c r="B345" s="4">
        <f t="shared" si="71"/>
        <v>2013</v>
      </c>
      <c r="C345" s="9">
        <v>41465</v>
      </c>
      <c r="D345" s="12">
        <f ca="1">(1+Returns!E345)*D344</f>
        <v>110586344.02936018</v>
      </c>
      <c r="E345" s="12">
        <f t="shared" ca="1" si="72"/>
        <v>110397683.64489371</v>
      </c>
      <c r="F345" s="12">
        <f t="shared" ca="1" si="73"/>
        <v>110369683.55858304</v>
      </c>
      <c r="G345" s="14">
        <f ca="1">G344*(1+Returns!G345)+AC345</f>
        <v>8903760.3008525241</v>
      </c>
      <c r="H345" s="14">
        <f ca="1">H344*(1+Returns!H345)+AD345</f>
        <v>11039881.463831304</v>
      </c>
      <c r="I345" s="14">
        <f ca="1">I344*(1+Returns!I345)+AE345</f>
        <v>5520565.1343047228</v>
      </c>
      <c r="J345" s="14">
        <f ca="1">J344*(1+Returns!J345)+AF345</f>
        <v>0</v>
      </c>
      <c r="K345" s="14">
        <f ca="1">K344*(1+Returns!K345)+AG345</f>
        <v>0</v>
      </c>
      <c r="L345" s="14">
        <f ca="1">L344*(1+Returns!L345)+AH345</f>
        <v>22079512.701658901</v>
      </c>
      <c r="M345" s="14">
        <f ca="1">M344*(1+Returns!M345)+AI345</f>
        <v>22080762.984958816</v>
      </c>
      <c r="N345" s="14">
        <f ca="1">N344*(1+Returns!N345)+AJ345-R345-T345</f>
        <v>40773201.059287444</v>
      </c>
      <c r="O345" s="17">
        <f ca="1">(Assumptions!$B$16 / 252)*F344</f>
        <v>3501.949630323877</v>
      </c>
      <c r="P345" s="17">
        <f t="shared" ca="1" si="74"/>
        <v>28000.086310667743</v>
      </c>
      <c r="Q345" s="16">
        <f t="shared" si="75"/>
        <v>0</v>
      </c>
      <c r="R345" s="17">
        <f t="shared" si="76"/>
        <v>0</v>
      </c>
      <c r="S345" s="19">
        <f t="shared" si="77"/>
        <v>0</v>
      </c>
      <c r="T345" s="20">
        <f ca="1">IF(AND(S345=1,F344&gt;D344),[1]Assumptions!$B$19*(F344-D344),0)</f>
        <v>0</v>
      </c>
      <c r="U345" s="21">
        <f ca="1">OFFSET(Assumptions!$B$6,U$1-1,0)*$E345</f>
        <v>8831814.6915914975</v>
      </c>
      <c r="V345" s="21">
        <f ca="1">OFFSET(Assumptions!$B$6,V$1-1,0)*$E345</f>
        <v>11039768.364489371</v>
      </c>
      <c r="W345" s="21">
        <f ca="1">OFFSET(Assumptions!$B$6,W$1-1,0)*$E345</f>
        <v>5519884.1822446855</v>
      </c>
      <c r="X345" s="21">
        <f ca="1">OFFSET(Assumptions!$B$6,X$1-1,0)*$E345</f>
        <v>0</v>
      </c>
      <c r="Y345" s="21">
        <f ca="1">OFFSET(Assumptions!$B$6,Y$1-1,0)*$E345</f>
        <v>0</v>
      </c>
      <c r="Z345" s="21">
        <f ca="1">OFFSET(Assumptions!$B$6,Z$1-1,0)*$E345</f>
        <v>22079536.728978742</v>
      </c>
      <c r="AA345" s="21">
        <f ca="1">OFFSET(Assumptions!$B$6,AA$1-1,0)*$E345</f>
        <v>22079536.728978742</v>
      </c>
      <c r="AB345" s="21">
        <f ca="1">OFFSET(Assumptions!$B$6,AB$1-1,0)*$E345</f>
        <v>40847142.948610671</v>
      </c>
      <c r="AC345" s="24">
        <f t="shared" si="80"/>
        <v>0</v>
      </c>
      <c r="AD345" s="24">
        <f t="shared" si="82"/>
        <v>0</v>
      </c>
      <c r="AE345" s="24">
        <f t="shared" si="82"/>
        <v>0</v>
      </c>
      <c r="AF345" s="24">
        <f t="shared" si="82"/>
        <v>0</v>
      </c>
      <c r="AG345" s="24">
        <f t="shared" si="82"/>
        <v>0</v>
      </c>
      <c r="AH345" s="24">
        <f t="shared" si="82"/>
        <v>0</v>
      </c>
      <c r="AI345" s="24">
        <f t="shared" si="82"/>
        <v>0</v>
      </c>
      <c r="AJ345" s="24">
        <f t="shared" si="78"/>
        <v>0</v>
      </c>
      <c r="AK345" s="26">
        <f t="shared" ca="1" si="79"/>
        <v>5.2823367599574844E-4</v>
      </c>
      <c r="AL345" s="34">
        <f t="shared" ca="1" si="81"/>
        <v>0.1036968355858281</v>
      </c>
    </row>
    <row r="346" spans="1:38" x14ac:dyDescent="0.25">
      <c r="A346" s="4">
        <f t="shared" si="70"/>
        <v>7</v>
      </c>
      <c r="B346" s="4">
        <f t="shared" si="71"/>
        <v>2013</v>
      </c>
      <c r="C346" s="9">
        <v>41466</v>
      </c>
      <c r="D346" s="12">
        <f ca="1">(1+Returns!E346)*D345</f>
        <v>110618982.48293699</v>
      </c>
      <c r="E346" s="12">
        <f t="shared" ca="1" si="72"/>
        <v>110476366.25837362</v>
      </c>
      <c r="F346" s="12">
        <f t="shared" ca="1" si="73"/>
        <v>110444862.37258489</v>
      </c>
      <c r="G346" s="14">
        <f ca="1">G345*(1+Returns!G346)+AC346</f>
        <v>8951465.5595402233</v>
      </c>
      <c r="H346" s="14">
        <f ca="1">H345*(1+Returns!H346)+AD346</f>
        <v>11043296.523439026</v>
      </c>
      <c r="I346" s="14">
        <f ca="1">I345*(1+Returns!I346)+AE346</f>
        <v>5522350.9623563793</v>
      </c>
      <c r="J346" s="14">
        <f ca="1">J345*(1+Returns!J346)+AF346</f>
        <v>0</v>
      </c>
      <c r="K346" s="14">
        <f ca="1">K345*(1+Returns!K346)+AG346</f>
        <v>0</v>
      </c>
      <c r="L346" s="14">
        <f ca="1">L345*(1+Returns!L346)+AH346</f>
        <v>22086311.444239099</v>
      </c>
      <c r="M346" s="14">
        <f ca="1">M345*(1+Returns!M346)+AI346</f>
        <v>22087718.506324001</v>
      </c>
      <c r="N346" s="14">
        <f ca="1">N345*(1+Returns!N346)+AJ346-R346-T346</f>
        <v>40785223.262474887</v>
      </c>
      <c r="O346" s="17">
        <f ca="1">(Assumptions!$B$16 / 252)*F345</f>
        <v>3503.7994780502549</v>
      </c>
      <c r="P346" s="17">
        <f t="shared" ca="1" si="74"/>
        <v>31503.885788717998</v>
      </c>
      <c r="Q346" s="16">
        <f t="shared" si="75"/>
        <v>0</v>
      </c>
      <c r="R346" s="17">
        <f t="shared" si="76"/>
        <v>0</v>
      </c>
      <c r="S346" s="19">
        <f t="shared" si="77"/>
        <v>0</v>
      </c>
      <c r="T346" s="20">
        <f ca="1">IF(AND(S346=1,F345&gt;D345),[1]Assumptions!$B$19*(F345-D345),0)</f>
        <v>0</v>
      </c>
      <c r="U346" s="21">
        <f ca="1">OFFSET(Assumptions!$B$6,U$1-1,0)*$E346</f>
        <v>8838109.3006698899</v>
      </c>
      <c r="V346" s="21">
        <f ca="1">OFFSET(Assumptions!$B$6,V$1-1,0)*$E346</f>
        <v>11047636.625837363</v>
      </c>
      <c r="W346" s="21">
        <f ca="1">OFFSET(Assumptions!$B$6,W$1-1,0)*$E346</f>
        <v>5523818.3129186817</v>
      </c>
      <c r="X346" s="21">
        <f ca="1">OFFSET(Assumptions!$B$6,X$1-1,0)*$E346</f>
        <v>0</v>
      </c>
      <c r="Y346" s="21">
        <f ca="1">OFFSET(Assumptions!$B$6,Y$1-1,0)*$E346</f>
        <v>0</v>
      </c>
      <c r="Z346" s="21">
        <f ca="1">OFFSET(Assumptions!$B$6,Z$1-1,0)*$E346</f>
        <v>22095273.251674727</v>
      </c>
      <c r="AA346" s="21">
        <f ca="1">OFFSET(Assumptions!$B$6,AA$1-1,0)*$E346</f>
        <v>22095273.251674727</v>
      </c>
      <c r="AB346" s="21">
        <f ca="1">OFFSET(Assumptions!$B$6,AB$1-1,0)*$E346</f>
        <v>40876255.515598238</v>
      </c>
      <c r="AC346" s="24">
        <f t="shared" si="80"/>
        <v>0</v>
      </c>
      <c r="AD346" s="24">
        <f t="shared" si="82"/>
        <v>0</v>
      </c>
      <c r="AE346" s="24">
        <f t="shared" si="82"/>
        <v>0</v>
      </c>
      <c r="AF346" s="24">
        <f t="shared" si="82"/>
        <v>0</v>
      </c>
      <c r="AG346" s="24">
        <f t="shared" si="82"/>
        <v>0</v>
      </c>
      <c r="AH346" s="24">
        <f t="shared" si="82"/>
        <v>0</v>
      </c>
      <c r="AI346" s="24">
        <f t="shared" si="82"/>
        <v>0</v>
      </c>
      <c r="AJ346" s="24">
        <f t="shared" si="78"/>
        <v>0</v>
      </c>
      <c r="AK346" s="26">
        <f t="shared" ca="1" si="79"/>
        <v>6.8115456688744302E-4</v>
      </c>
      <c r="AL346" s="34">
        <f t="shared" ca="1" si="81"/>
        <v>0.10444862372584662</v>
      </c>
    </row>
    <row r="347" spans="1:38" x14ac:dyDescent="0.25">
      <c r="A347" s="4">
        <f t="shared" si="70"/>
        <v>7</v>
      </c>
      <c r="B347" s="4">
        <f t="shared" si="71"/>
        <v>2013</v>
      </c>
      <c r="C347" s="9">
        <v>41467</v>
      </c>
      <c r="D347" s="12">
        <f ca="1">(1+Returns!E347)*D346</f>
        <v>110653664.85251486</v>
      </c>
      <c r="E347" s="12">
        <f t="shared" ca="1" si="72"/>
        <v>110390675.82010344</v>
      </c>
      <c r="F347" s="12">
        <f t="shared" ca="1" si="73"/>
        <v>110355665.74820766</v>
      </c>
      <c r="G347" s="14">
        <f ca="1">G346*(1+Returns!G347)+AC347</f>
        <v>8832860.1553594805</v>
      </c>
      <c r="H347" s="14">
        <f ca="1">H346*(1+Returns!H347)+AD347</f>
        <v>11046925.09898727</v>
      </c>
      <c r="I347" s="14">
        <f ca="1">I346*(1+Returns!I347)+AE347</f>
        <v>5524248.2644320754</v>
      </c>
      <c r="J347" s="14">
        <f ca="1">J346*(1+Returns!J347)+AF347</f>
        <v>0</v>
      </c>
      <c r="K347" s="14">
        <f ca="1">K346*(1+Returns!K347)+AG347</f>
        <v>0</v>
      </c>
      <c r="L347" s="14">
        <f ca="1">L346*(1+Returns!L347)+AH347</f>
        <v>22093535.325481664</v>
      </c>
      <c r="M347" s="14">
        <f ca="1">M346*(1+Returns!M347)+AI347</f>
        <v>22095108.620059706</v>
      </c>
      <c r="N347" s="14">
        <f ca="1">N346*(1+Returns!N347)+AJ347-R347-T347</f>
        <v>40797998.355783232</v>
      </c>
      <c r="O347" s="17">
        <f ca="1">(Assumptions!$B$16 / 252)*F346</f>
        <v>3506.1861070661871</v>
      </c>
      <c r="P347" s="17">
        <f t="shared" ca="1" si="74"/>
        <v>35010.071895784189</v>
      </c>
      <c r="Q347" s="16">
        <f t="shared" si="75"/>
        <v>0</v>
      </c>
      <c r="R347" s="17">
        <f t="shared" si="76"/>
        <v>0</v>
      </c>
      <c r="S347" s="19">
        <f t="shared" si="77"/>
        <v>0</v>
      </c>
      <c r="T347" s="20">
        <f ca="1">IF(AND(S347=1,F346&gt;D346),[1]Assumptions!$B$19*(F346-D346),0)</f>
        <v>0</v>
      </c>
      <c r="U347" s="21">
        <f ca="1">OFFSET(Assumptions!$B$6,U$1-1,0)*$E347</f>
        <v>8831254.0656082742</v>
      </c>
      <c r="V347" s="21">
        <f ca="1">OFFSET(Assumptions!$B$6,V$1-1,0)*$E347</f>
        <v>11039067.582010344</v>
      </c>
      <c r="W347" s="21">
        <f ca="1">OFFSET(Assumptions!$B$6,W$1-1,0)*$E347</f>
        <v>5519533.7910051718</v>
      </c>
      <c r="X347" s="21">
        <f ca="1">OFFSET(Assumptions!$B$6,X$1-1,0)*$E347</f>
        <v>0</v>
      </c>
      <c r="Y347" s="21">
        <f ca="1">OFFSET(Assumptions!$B$6,Y$1-1,0)*$E347</f>
        <v>0</v>
      </c>
      <c r="Z347" s="21">
        <f ca="1">OFFSET(Assumptions!$B$6,Z$1-1,0)*$E347</f>
        <v>22078135.164020687</v>
      </c>
      <c r="AA347" s="21">
        <f ca="1">OFFSET(Assumptions!$B$6,AA$1-1,0)*$E347</f>
        <v>22078135.164020687</v>
      </c>
      <c r="AB347" s="21">
        <f ca="1">OFFSET(Assumptions!$B$6,AB$1-1,0)*$E347</f>
        <v>40844550.053438269</v>
      </c>
      <c r="AC347" s="24">
        <f t="shared" si="80"/>
        <v>0</v>
      </c>
      <c r="AD347" s="24">
        <f t="shared" si="82"/>
        <v>0</v>
      </c>
      <c r="AE347" s="24">
        <f t="shared" si="82"/>
        <v>0</v>
      </c>
      <c r="AF347" s="24">
        <f t="shared" si="82"/>
        <v>0</v>
      </c>
      <c r="AG347" s="24">
        <f t="shared" si="82"/>
        <v>0</v>
      </c>
      <c r="AH347" s="24">
        <f t="shared" si="82"/>
        <v>0</v>
      </c>
      <c r="AI347" s="24">
        <f t="shared" si="82"/>
        <v>0</v>
      </c>
      <c r="AJ347" s="24">
        <f t="shared" si="78"/>
        <v>0</v>
      </c>
      <c r="AK347" s="26">
        <f t="shared" ca="1" si="79"/>
        <v>-8.0761225521142066E-4</v>
      </c>
      <c r="AL347" s="34">
        <f t="shared" ca="1" si="81"/>
        <v>0.10355665748207432</v>
      </c>
    </row>
    <row r="348" spans="1:38" x14ac:dyDescent="0.25">
      <c r="A348" s="4">
        <f t="shared" si="70"/>
        <v>7</v>
      </c>
      <c r="B348" s="4">
        <f t="shared" si="71"/>
        <v>2013</v>
      </c>
      <c r="C348" s="9">
        <v>41470</v>
      </c>
      <c r="D348" s="12">
        <f ca="1">(1+Returns!E348)*D347</f>
        <v>110688358.09605606</v>
      </c>
      <c r="E348" s="12">
        <f t="shared" ca="1" si="72"/>
        <v>110571380.80895427</v>
      </c>
      <c r="F348" s="12">
        <f t="shared" ca="1" si="73"/>
        <v>110532867.38259029</v>
      </c>
      <c r="G348" s="14">
        <f ca="1">G347*(1+Returns!G348)+AC348</f>
        <v>8980639.4973204583</v>
      </c>
      <c r="H348" s="14">
        <f ca="1">H347*(1+Returns!H348)+AD348</f>
        <v>11050554.866802741</v>
      </c>
      <c r="I348" s="14">
        <f ca="1">I347*(1+Returns!I348)+AE348</f>
        <v>5526146.2183597069</v>
      </c>
      <c r="J348" s="14">
        <f ca="1">J347*(1+Returns!J348)+AF348</f>
        <v>0</v>
      </c>
      <c r="K348" s="14">
        <f ca="1">K347*(1+Returns!K348)+AG348</f>
        <v>0</v>
      </c>
      <c r="L348" s="14">
        <f ca="1">L347*(1+Returns!L348)+AH348</f>
        <v>22100761.569475491</v>
      </c>
      <c r="M348" s="14">
        <f ca="1">M347*(1+Returns!M348)+AI348</f>
        <v>22102501.206381295</v>
      </c>
      <c r="N348" s="14">
        <f ca="1">N347*(1+Returns!N348)+AJ348-R348-T348</f>
        <v>40810777.450614579</v>
      </c>
      <c r="O348" s="17">
        <f ca="1">(Assumptions!$B$16 / 252)*F347</f>
        <v>3503.3544681970684</v>
      </c>
      <c r="P348" s="17">
        <f t="shared" ca="1" si="74"/>
        <v>38513.426363981256</v>
      </c>
      <c r="Q348" s="16">
        <f t="shared" si="75"/>
        <v>0</v>
      </c>
      <c r="R348" s="17">
        <f t="shared" si="76"/>
        <v>0</v>
      </c>
      <c r="S348" s="19">
        <f t="shared" si="77"/>
        <v>0</v>
      </c>
      <c r="T348" s="20">
        <f ca="1">IF(AND(S348=1,F347&gt;D347),[1]Assumptions!$B$19*(F347-D347),0)</f>
        <v>0</v>
      </c>
      <c r="U348" s="21">
        <f ca="1">OFFSET(Assumptions!$B$6,U$1-1,0)*$E348</f>
        <v>8845710.4647163413</v>
      </c>
      <c r="V348" s="21">
        <f ca="1">OFFSET(Assumptions!$B$6,V$1-1,0)*$E348</f>
        <v>11057138.080895428</v>
      </c>
      <c r="W348" s="21">
        <f ca="1">OFFSET(Assumptions!$B$6,W$1-1,0)*$E348</f>
        <v>5528569.0404477138</v>
      </c>
      <c r="X348" s="21">
        <f ca="1">OFFSET(Assumptions!$B$6,X$1-1,0)*$E348</f>
        <v>0</v>
      </c>
      <c r="Y348" s="21">
        <f ca="1">OFFSET(Assumptions!$B$6,Y$1-1,0)*$E348</f>
        <v>0</v>
      </c>
      <c r="Z348" s="21">
        <f ca="1">OFFSET(Assumptions!$B$6,Z$1-1,0)*$E348</f>
        <v>22114276.161790855</v>
      </c>
      <c r="AA348" s="21">
        <f ca="1">OFFSET(Assumptions!$B$6,AA$1-1,0)*$E348</f>
        <v>22114276.161790855</v>
      </c>
      <c r="AB348" s="21">
        <f ca="1">OFFSET(Assumptions!$B$6,AB$1-1,0)*$E348</f>
        <v>40911410.899313077</v>
      </c>
      <c r="AC348" s="24">
        <f t="shared" si="80"/>
        <v>0</v>
      </c>
      <c r="AD348" s="24">
        <f t="shared" si="82"/>
        <v>0</v>
      </c>
      <c r="AE348" s="24">
        <f t="shared" si="82"/>
        <v>0</v>
      </c>
      <c r="AF348" s="24">
        <f t="shared" si="82"/>
        <v>0</v>
      </c>
      <c r="AG348" s="24">
        <f t="shared" si="82"/>
        <v>0</v>
      </c>
      <c r="AH348" s="24">
        <f t="shared" si="82"/>
        <v>0</v>
      </c>
      <c r="AI348" s="24">
        <f t="shared" si="82"/>
        <v>0</v>
      </c>
      <c r="AJ348" s="24">
        <f t="shared" si="78"/>
        <v>0</v>
      </c>
      <c r="AK348" s="26">
        <f t="shared" ca="1" si="79"/>
        <v>1.6057320952322929E-3</v>
      </c>
      <c r="AL348" s="34">
        <f t="shared" ca="1" si="81"/>
        <v>0.1053286738259005</v>
      </c>
    </row>
    <row r="349" spans="1:38" x14ac:dyDescent="0.25">
      <c r="A349" s="4">
        <f t="shared" si="70"/>
        <v>7</v>
      </c>
      <c r="B349" s="4">
        <f t="shared" si="71"/>
        <v>2013</v>
      </c>
      <c r="C349" s="9">
        <v>41471</v>
      </c>
      <c r="D349" s="12">
        <f ca="1">(1+Returns!E349)*D348</f>
        <v>110723062.21696991</v>
      </c>
      <c r="E349" s="12">
        <f t="shared" ca="1" si="72"/>
        <v>110510582.59415697</v>
      </c>
      <c r="F349" s="12">
        <f t="shared" ca="1" si="73"/>
        <v>110468560.18787608</v>
      </c>
      <c r="G349" s="14">
        <f ca="1">G348*(1+Returns!G349)+AC349</f>
        <v>8886904.9511847943</v>
      </c>
      <c r="H349" s="14">
        <f ca="1">H348*(1+Returns!H349)+AD349</f>
        <v>11054185.827277189</v>
      </c>
      <c r="I349" s="14">
        <f ca="1">I348*(1+Returns!I349)+AE349</f>
        <v>5528044.8243632298</v>
      </c>
      <c r="J349" s="14">
        <f ca="1">J348*(1+Returns!J349)+AF349</f>
        <v>0</v>
      </c>
      <c r="K349" s="14">
        <f ca="1">K348*(1+Returns!K349)+AG349</f>
        <v>0</v>
      </c>
      <c r="L349" s="14">
        <f ca="1">L348*(1+Returns!L349)+AH349</f>
        <v>22107990.176993374</v>
      </c>
      <c r="M349" s="14">
        <f ca="1">M348*(1+Returns!M349)+AI349</f>
        <v>22109896.266116049</v>
      </c>
      <c r="N349" s="14">
        <f ca="1">N348*(1+Returns!N349)+AJ349-R349-T349</f>
        <v>40823560.548222318</v>
      </c>
      <c r="O349" s="17">
        <f ca="1">(Assumptions!$B$16 / 252)*F348</f>
        <v>3508.9799169076282</v>
      </c>
      <c r="P349" s="17">
        <f t="shared" ca="1" si="74"/>
        <v>42022.406280888885</v>
      </c>
      <c r="Q349" s="16">
        <f t="shared" si="75"/>
        <v>0</v>
      </c>
      <c r="R349" s="17">
        <f t="shared" si="76"/>
        <v>0</v>
      </c>
      <c r="S349" s="19">
        <f t="shared" si="77"/>
        <v>0</v>
      </c>
      <c r="T349" s="20">
        <f ca="1">IF(AND(S349=1,F348&gt;D348),[1]Assumptions!$B$19*(F348-D348),0)</f>
        <v>0</v>
      </c>
      <c r="U349" s="21">
        <f ca="1">OFFSET(Assumptions!$B$6,U$1-1,0)*$E349</f>
        <v>8840846.6075325571</v>
      </c>
      <c r="V349" s="21">
        <f ca="1">OFFSET(Assumptions!$B$6,V$1-1,0)*$E349</f>
        <v>11051058.259415697</v>
      </c>
      <c r="W349" s="21">
        <f ca="1">OFFSET(Assumptions!$B$6,W$1-1,0)*$E349</f>
        <v>5525529.1297078487</v>
      </c>
      <c r="X349" s="21">
        <f ca="1">OFFSET(Assumptions!$B$6,X$1-1,0)*$E349</f>
        <v>0</v>
      </c>
      <c r="Y349" s="21">
        <f ca="1">OFFSET(Assumptions!$B$6,Y$1-1,0)*$E349</f>
        <v>0</v>
      </c>
      <c r="Z349" s="21">
        <f ca="1">OFFSET(Assumptions!$B$6,Z$1-1,0)*$E349</f>
        <v>22102116.518831395</v>
      </c>
      <c r="AA349" s="21">
        <f ca="1">OFFSET(Assumptions!$B$6,AA$1-1,0)*$E349</f>
        <v>22102116.518831395</v>
      </c>
      <c r="AB349" s="21">
        <f ca="1">OFFSET(Assumptions!$B$6,AB$1-1,0)*$E349</f>
        <v>40888915.559838079</v>
      </c>
      <c r="AC349" s="24">
        <f t="shared" si="80"/>
        <v>0</v>
      </c>
      <c r="AD349" s="24">
        <f t="shared" si="82"/>
        <v>0</v>
      </c>
      <c r="AE349" s="24">
        <f t="shared" si="82"/>
        <v>0</v>
      </c>
      <c r="AF349" s="24">
        <f t="shared" si="82"/>
        <v>0</v>
      </c>
      <c r="AG349" s="24">
        <f t="shared" si="82"/>
        <v>0</v>
      </c>
      <c r="AH349" s="24">
        <f t="shared" si="82"/>
        <v>0</v>
      </c>
      <c r="AI349" s="24">
        <f t="shared" si="82"/>
        <v>0</v>
      </c>
      <c r="AJ349" s="24">
        <f t="shared" si="78"/>
        <v>0</v>
      </c>
      <c r="AK349" s="26">
        <f t="shared" ca="1" si="79"/>
        <v>-5.8179251327683534E-4</v>
      </c>
      <c r="AL349" s="34">
        <f t="shared" ca="1" si="81"/>
        <v>0.10468560187875831</v>
      </c>
    </row>
    <row r="350" spans="1:38" x14ac:dyDescent="0.25">
      <c r="A350" s="4">
        <f t="shared" si="70"/>
        <v>7</v>
      </c>
      <c r="B350" s="4">
        <f t="shared" si="71"/>
        <v>2013</v>
      </c>
      <c r="C350" s="9">
        <v>41472</v>
      </c>
      <c r="D350" s="12">
        <f ca="1">(1+Returns!E350)*D349</f>
        <v>110757777.21866678</v>
      </c>
      <c r="E350" s="12">
        <f t="shared" ca="1" si="72"/>
        <v>110707323.07775748</v>
      </c>
      <c r="F350" s="12">
        <f t="shared" ca="1" si="73"/>
        <v>110661793.73305793</v>
      </c>
      <c r="G350" s="14">
        <f ca="1">G349*(1+Returns!G350)+AC350</f>
        <v>9050698.4155281875</v>
      </c>
      <c r="H350" s="14">
        <f ca="1">H349*(1+Returns!H350)+AD350</f>
        <v>11057817.980802495</v>
      </c>
      <c r="I350" s="14">
        <f ca="1">I349*(1+Returns!I350)+AE350</f>
        <v>5529944.0826666765</v>
      </c>
      <c r="J350" s="14">
        <f ca="1">J349*(1+Returns!J350)+AF350</f>
        <v>0</v>
      </c>
      <c r="K350" s="14">
        <f ca="1">K349*(1+Returns!K350)+AG350</f>
        <v>0</v>
      </c>
      <c r="L350" s="14">
        <f ca="1">L349*(1+Returns!L350)+AH350</f>
        <v>22115221.148808364</v>
      </c>
      <c r="M350" s="14">
        <f ca="1">M349*(1+Returns!M350)+AI350</f>
        <v>22117293.800091524</v>
      </c>
      <c r="N350" s="14">
        <f ca="1">N349*(1+Returns!N350)+AJ350-R350-T350</f>
        <v>40836347.649860233</v>
      </c>
      <c r="O350" s="17">
        <f ca="1">(Assumptions!$B$16 / 252)*F349</f>
        <v>3506.9384186627326</v>
      </c>
      <c r="P350" s="17">
        <f t="shared" ca="1" si="74"/>
        <v>45529.344699551621</v>
      </c>
      <c r="Q350" s="16">
        <f t="shared" si="75"/>
        <v>0</v>
      </c>
      <c r="R350" s="17">
        <f t="shared" si="76"/>
        <v>0</v>
      </c>
      <c r="S350" s="19">
        <f t="shared" si="77"/>
        <v>0</v>
      </c>
      <c r="T350" s="20">
        <f ca="1">IF(AND(S350=1,F349&gt;D349),[1]Assumptions!$B$19*(F349-D349),0)</f>
        <v>0</v>
      </c>
      <c r="U350" s="21">
        <f ca="1">OFFSET(Assumptions!$B$6,U$1-1,0)*$E350</f>
        <v>8856585.8462205976</v>
      </c>
      <c r="V350" s="21">
        <f ca="1">OFFSET(Assumptions!$B$6,V$1-1,0)*$E350</f>
        <v>11070732.307775749</v>
      </c>
      <c r="W350" s="21">
        <f ca="1">OFFSET(Assumptions!$B$6,W$1-1,0)*$E350</f>
        <v>5535366.1538878744</v>
      </c>
      <c r="X350" s="21">
        <f ca="1">OFFSET(Assumptions!$B$6,X$1-1,0)*$E350</f>
        <v>0</v>
      </c>
      <c r="Y350" s="21">
        <f ca="1">OFFSET(Assumptions!$B$6,Y$1-1,0)*$E350</f>
        <v>0</v>
      </c>
      <c r="Z350" s="21">
        <f ca="1">OFFSET(Assumptions!$B$6,Z$1-1,0)*$E350</f>
        <v>22141464.615551498</v>
      </c>
      <c r="AA350" s="21">
        <f ca="1">OFFSET(Assumptions!$B$6,AA$1-1,0)*$E350</f>
        <v>22141464.615551498</v>
      </c>
      <c r="AB350" s="21">
        <f ca="1">OFFSET(Assumptions!$B$6,AB$1-1,0)*$E350</f>
        <v>40961709.538770266</v>
      </c>
      <c r="AC350" s="24">
        <f t="shared" si="80"/>
        <v>0</v>
      </c>
      <c r="AD350" s="24">
        <f t="shared" si="82"/>
        <v>0</v>
      </c>
      <c r="AE350" s="24">
        <f t="shared" si="82"/>
        <v>0</v>
      </c>
      <c r="AF350" s="24">
        <f t="shared" si="82"/>
        <v>0</v>
      </c>
      <c r="AG350" s="24">
        <f t="shared" si="82"/>
        <v>0</v>
      </c>
      <c r="AH350" s="24">
        <f t="shared" si="82"/>
        <v>0</v>
      </c>
      <c r="AI350" s="24">
        <f t="shared" si="82"/>
        <v>0</v>
      </c>
      <c r="AJ350" s="24">
        <f t="shared" si="78"/>
        <v>0</v>
      </c>
      <c r="AK350" s="26">
        <f t="shared" ca="1" si="79"/>
        <v>1.7492175588531556E-3</v>
      </c>
      <c r="AL350" s="34">
        <f t="shared" ca="1" si="81"/>
        <v>0.1066179373305769</v>
      </c>
    </row>
    <row r="351" spans="1:38" x14ac:dyDescent="0.25">
      <c r="A351" s="4">
        <f t="shared" si="70"/>
        <v>7</v>
      </c>
      <c r="B351" s="4">
        <f t="shared" si="71"/>
        <v>2013</v>
      </c>
      <c r="C351" s="9">
        <v>41473</v>
      </c>
      <c r="D351" s="12">
        <f ca="1">(1+Returns!E351)*D350</f>
        <v>110792503.10455814</v>
      </c>
      <c r="E351" s="12">
        <f t="shared" ca="1" si="72"/>
        <v>110769099.08897153</v>
      </c>
      <c r="F351" s="12">
        <f t="shared" ca="1" si="73"/>
        <v>110720056.67145506</v>
      </c>
      <c r="G351" s="14">
        <f ca="1">G350*(1+Returns!G351)+AC351</f>
        <v>9079516.7160948906</v>
      </c>
      <c r="H351" s="14">
        <f ca="1">H350*(1+Returns!H351)+AD351</f>
        <v>11061451.327770669</v>
      </c>
      <c r="I351" s="14">
        <f ca="1">I350*(1+Returns!I351)+AE351</f>
        <v>5531843.9934941567</v>
      </c>
      <c r="J351" s="14">
        <f ca="1">J350*(1+Returns!J351)+AF351</f>
        <v>0</v>
      </c>
      <c r="K351" s="14">
        <f ca="1">K350*(1+Returns!K351)+AG351</f>
        <v>0</v>
      </c>
      <c r="L351" s="14">
        <f ca="1">L350*(1+Returns!L351)+AH351</f>
        <v>22122454.485693764</v>
      </c>
      <c r="M351" s="14">
        <f ca="1">M350*(1+Returns!M351)+AI351</f>
        <v>22124693.809135549</v>
      </c>
      <c r="N351" s="14">
        <f ca="1">N350*(1+Returns!N351)+AJ351-R351-T351</f>
        <v>40849138.756782502</v>
      </c>
      <c r="O351" s="17">
        <f ca="1">(Assumptions!$B$16 / 252)*F350</f>
        <v>3513.072816922474</v>
      </c>
      <c r="P351" s="17">
        <f t="shared" ca="1" si="74"/>
        <v>49042.417516474095</v>
      </c>
      <c r="Q351" s="16">
        <f t="shared" si="75"/>
        <v>0</v>
      </c>
      <c r="R351" s="17">
        <f t="shared" si="76"/>
        <v>0</v>
      </c>
      <c r="S351" s="19">
        <f t="shared" si="77"/>
        <v>0</v>
      </c>
      <c r="T351" s="20">
        <f ca="1">IF(AND(S351=1,F350&gt;D350),[1]Assumptions!$B$19*(F350-D350),0)</f>
        <v>0</v>
      </c>
      <c r="U351" s="21">
        <f ca="1">OFFSET(Assumptions!$B$6,U$1-1,0)*$E351</f>
        <v>8861527.9271177221</v>
      </c>
      <c r="V351" s="21">
        <f ca="1">OFFSET(Assumptions!$B$6,V$1-1,0)*$E351</f>
        <v>11076909.908897154</v>
      </c>
      <c r="W351" s="21">
        <f ca="1">OFFSET(Assumptions!$B$6,W$1-1,0)*$E351</f>
        <v>5538454.954448577</v>
      </c>
      <c r="X351" s="21">
        <f ca="1">OFFSET(Assumptions!$B$6,X$1-1,0)*$E351</f>
        <v>0</v>
      </c>
      <c r="Y351" s="21">
        <f ca="1">OFFSET(Assumptions!$B$6,Y$1-1,0)*$E351</f>
        <v>0</v>
      </c>
      <c r="Z351" s="21">
        <f ca="1">OFFSET(Assumptions!$B$6,Z$1-1,0)*$E351</f>
        <v>22153819.817794308</v>
      </c>
      <c r="AA351" s="21">
        <f ca="1">OFFSET(Assumptions!$B$6,AA$1-1,0)*$E351</f>
        <v>22153819.817794308</v>
      </c>
      <c r="AB351" s="21">
        <f ca="1">OFFSET(Assumptions!$B$6,AB$1-1,0)*$E351</f>
        <v>40984566.662919462</v>
      </c>
      <c r="AC351" s="24">
        <f t="shared" si="80"/>
        <v>0</v>
      </c>
      <c r="AD351" s="24">
        <f t="shared" si="82"/>
        <v>0</v>
      </c>
      <c r="AE351" s="24">
        <f t="shared" si="82"/>
        <v>0</v>
      </c>
      <c r="AF351" s="24">
        <f t="shared" si="82"/>
        <v>0</v>
      </c>
      <c r="AG351" s="24">
        <f t="shared" si="82"/>
        <v>0</v>
      </c>
      <c r="AH351" s="24">
        <f t="shared" si="82"/>
        <v>0</v>
      </c>
      <c r="AI351" s="24">
        <f t="shared" si="82"/>
        <v>0</v>
      </c>
      <c r="AJ351" s="24">
        <f t="shared" si="78"/>
        <v>0</v>
      </c>
      <c r="AK351" s="26">
        <f t="shared" ca="1" si="79"/>
        <v>5.2649551784478277E-4</v>
      </c>
      <c r="AL351" s="34">
        <f t="shared" ca="1" si="81"/>
        <v>0.10720056671454814</v>
      </c>
    </row>
    <row r="352" spans="1:38" x14ac:dyDescent="0.25">
      <c r="A352" s="4">
        <f t="shared" si="70"/>
        <v>7</v>
      </c>
      <c r="B352" s="4">
        <f t="shared" si="71"/>
        <v>2013</v>
      </c>
      <c r="C352" s="9">
        <v>41474</v>
      </c>
      <c r="D352" s="12">
        <f ca="1">(1+Returns!E352)*D351</f>
        <v>110827239.8780565</v>
      </c>
      <c r="E352" s="12">
        <f t="shared" ca="1" si="72"/>
        <v>110871181.67110416</v>
      </c>
      <c r="F352" s="12">
        <f t="shared" ca="1" si="73"/>
        <v>110818624.33115368</v>
      </c>
      <c r="G352" s="14">
        <f ca="1">G351*(1+Returns!G352)+AC352</f>
        <v>9148630.8927174024</v>
      </c>
      <c r="H352" s="14">
        <f ca="1">H351*(1+Returns!H352)+AD352</f>
        <v>11065085.868573848</v>
      </c>
      <c r="I352" s="14">
        <f ca="1">I351*(1+Returns!I352)+AE352</f>
        <v>5533744.5570698557</v>
      </c>
      <c r="J352" s="14">
        <f ca="1">J351*(1+Returns!J352)+AF352</f>
        <v>0</v>
      </c>
      <c r="K352" s="14">
        <f ca="1">K351*(1+Returns!K352)+AG352</f>
        <v>0</v>
      </c>
      <c r="L352" s="14">
        <f ca="1">L351*(1+Returns!L352)+AH352</f>
        <v>22129690.188423131</v>
      </c>
      <c r="M352" s="14">
        <f ca="1">M351*(1+Returns!M352)+AI352</f>
        <v>22132096.294076234</v>
      </c>
      <c r="N352" s="14">
        <f ca="1">N351*(1+Returns!N352)+AJ352-R352-T352</f>
        <v>40861933.870243691</v>
      </c>
      <c r="O352" s="17">
        <f ca="1">(Assumptions!$B$16 / 252)*F351</f>
        <v>3514.922434014446</v>
      </c>
      <c r="P352" s="17">
        <f t="shared" ca="1" si="74"/>
        <v>52557.339950488538</v>
      </c>
      <c r="Q352" s="16">
        <f t="shared" si="75"/>
        <v>0</v>
      </c>
      <c r="R352" s="17">
        <f t="shared" si="76"/>
        <v>0</v>
      </c>
      <c r="S352" s="19">
        <f t="shared" si="77"/>
        <v>0</v>
      </c>
      <c r="T352" s="20">
        <f ca="1">IF(AND(S352=1,F351&gt;D351),[1]Assumptions!$B$19*(F351-D351),0)</f>
        <v>0</v>
      </c>
      <c r="U352" s="21">
        <f ca="1">OFFSET(Assumptions!$B$6,U$1-1,0)*$E352</f>
        <v>8869694.5336883329</v>
      </c>
      <c r="V352" s="21">
        <f ca="1">OFFSET(Assumptions!$B$6,V$1-1,0)*$E352</f>
        <v>11087118.167110417</v>
      </c>
      <c r="W352" s="21">
        <f ca="1">OFFSET(Assumptions!$B$6,W$1-1,0)*$E352</f>
        <v>5543559.0835552085</v>
      </c>
      <c r="X352" s="21">
        <f ca="1">OFFSET(Assumptions!$B$6,X$1-1,0)*$E352</f>
        <v>0</v>
      </c>
      <c r="Y352" s="21">
        <f ca="1">OFFSET(Assumptions!$B$6,Y$1-1,0)*$E352</f>
        <v>0</v>
      </c>
      <c r="Z352" s="21">
        <f ca="1">OFFSET(Assumptions!$B$6,Z$1-1,0)*$E352</f>
        <v>22174236.334220834</v>
      </c>
      <c r="AA352" s="21">
        <f ca="1">OFFSET(Assumptions!$B$6,AA$1-1,0)*$E352</f>
        <v>22174236.334220834</v>
      </c>
      <c r="AB352" s="21">
        <f ca="1">OFFSET(Assumptions!$B$6,AB$1-1,0)*$E352</f>
        <v>41022337.218308538</v>
      </c>
      <c r="AC352" s="24">
        <f t="shared" si="80"/>
        <v>0</v>
      </c>
      <c r="AD352" s="24">
        <f t="shared" si="82"/>
        <v>0</v>
      </c>
      <c r="AE352" s="24">
        <f t="shared" si="82"/>
        <v>0</v>
      </c>
      <c r="AF352" s="24">
        <f t="shared" si="82"/>
        <v>0</v>
      </c>
      <c r="AG352" s="24">
        <f t="shared" si="82"/>
        <v>0</v>
      </c>
      <c r="AH352" s="24">
        <f t="shared" si="82"/>
        <v>0</v>
      </c>
      <c r="AI352" s="24">
        <f t="shared" si="82"/>
        <v>0</v>
      </c>
      <c r="AJ352" s="24">
        <f t="shared" si="78"/>
        <v>0</v>
      </c>
      <c r="AK352" s="26">
        <f t="shared" ca="1" si="79"/>
        <v>8.9024213554278475E-4</v>
      </c>
      <c r="AL352" s="34">
        <f t="shared" ca="1" si="81"/>
        <v>0.10818624331153437</v>
      </c>
    </row>
    <row r="353" spans="1:38" x14ac:dyDescent="0.25">
      <c r="A353" s="4">
        <f t="shared" si="70"/>
        <v>7</v>
      </c>
      <c r="B353" s="4">
        <f t="shared" si="71"/>
        <v>2013</v>
      </c>
      <c r="C353" s="9">
        <v>41477</v>
      </c>
      <c r="D353" s="12">
        <f ca="1">(1+Returns!E353)*D352</f>
        <v>110861987.54257545</v>
      </c>
      <c r="E353" s="12">
        <f t="shared" ca="1" si="72"/>
        <v>110941310.94558731</v>
      </c>
      <c r="F353" s="12">
        <f t="shared" ca="1" si="73"/>
        <v>110885235.55407076</v>
      </c>
      <c r="G353" s="14">
        <f ca="1">G352*(1+Returns!G353)+AC353</f>
        <v>9185781.0633539725</v>
      </c>
      <c r="H353" s="14">
        <f ca="1">H352*(1+Returns!H353)+AD353</f>
        <v>11068721.6036043</v>
      </c>
      <c r="I353" s="14">
        <f ca="1">I352*(1+Returns!I353)+AE353</f>
        <v>5535645.7736180369</v>
      </c>
      <c r="J353" s="14">
        <f ca="1">J352*(1+Returns!J353)+AF353</f>
        <v>0</v>
      </c>
      <c r="K353" s="14">
        <f ca="1">K352*(1+Returns!K353)+AG353</f>
        <v>0</v>
      </c>
      <c r="L353" s="14">
        <f ca="1">L352*(1+Returns!L353)+AH353</f>
        <v>22136928.25777027</v>
      </c>
      <c r="M353" s="14">
        <f ca="1">M352*(1+Returns!M353)+AI353</f>
        <v>22139501.255741965</v>
      </c>
      <c r="N353" s="14">
        <f ca="1">N352*(1+Returns!N353)+AJ353-R353-T353</f>
        <v>40874732.991498768</v>
      </c>
      <c r="O353" s="17">
        <f ca="1">(Assumptions!$B$16 / 252)*F352</f>
        <v>3518.0515660683704</v>
      </c>
      <c r="P353" s="17">
        <f t="shared" ca="1" si="74"/>
        <v>56075.391516556905</v>
      </c>
      <c r="Q353" s="16">
        <f t="shared" si="75"/>
        <v>0</v>
      </c>
      <c r="R353" s="17">
        <f t="shared" si="76"/>
        <v>0</v>
      </c>
      <c r="S353" s="19">
        <f t="shared" si="77"/>
        <v>0</v>
      </c>
      <c r="T353" s="20">
        <f ca="1">IF(AND(S353=1,F352&gt;D352),[1]Assumptions!$B$19*(F352-D352),0)</f>
        <v>0</v>
      </c>
      <c r="U353" s="21">
        <f ca="1">OFFSET(Assumptions!$B$6,U$1-1,0)*$E353</f>
        <v>8875304.8756469842</v>
      </c>
      <c r="V353" s="21">
        <f ca="1">OFFSET(Assumptions!$B$6,V$1-1,0)*$E353</f>
        <v>11094131.094558731</v>
      </c>
      <c r="W353" s="21">
        <f ca="1">OFFSET(Assumptions!$B$6,W$1-1,0)*$E353</f>
        <v>5547065.5472793654</v>
      </c>
      <c r="X353" s="21">
        <f ca="1">OFFSET(Assumptions!$B$6,X$1-1,0)*$E353</f>
        <v>0</v>
      </c>
      <c r="Y353" s="21">
        <f ca="1">OFFSET(Assumptions!$B$6,Y$1-1,0)*$E353</f>
        <v>0</v>
      </c>
      <c r="Z353" s="21">
        <f ca="1">OFFSET(Assumptions!$B$6,Z$1-1,0)*$E353</f>
        <v>22188262.189117461</v>
      </c>
      <c r="AA353" s="21">
        <f ca="1">OFFSET(Assumptions!$B$6,AA$1-1,0)*$E353</f>
        <v>22188262.189117461</v>
      </c>
      <c r="AB353" s="21">
        <f ca="1">OFFSET(Assumptions!$B$6,AB$1-1,0)*$E353</f>
        <v>41048285.049867302</v>
      </c>
      <c r="AC353" s="24">
        <f t="shared" si="80"/>
        <v>0</v>
      </c>
      <c r="AD353" s="24">
        <f t="shared" si="82"/>
        <v>0</v>
      </c>
      <c r="AE353" s="24">
        <f t="shared" si="82"/>
        <v>0</v>
      </c>
      <c r="AF353" s="24">
        <f t="shared" si="82"/>
        <v>0</v>
      </c>
      <c r="AG353" s="24">
        <f t="shared" si="82"/>
        <v>0</v>
      </c>
      <c r="AH353" s="24">
        <f t="shared" si="82"/>
        <v>0</v>
      </c>
      <c r="AI353" s="24">
        <f t="shared" si="82"/>
        <v>0</v>
      </c>
      <c r="AJ353" s="24">
        <f t="shared" si="78"/>
        <v>0</v>
      </c>
      <c r="AK353" s="26">
        <f t="shared" ca="1" si="79"/>
        <v>6.0108328648822429E-4</v>
      </c>
      <c r="AL353" s="34">
        <f t="shared" ca="1" si="81"/>
        <v>0.10885235554070505</v>
      </c>
    </row>
    <row r="354" spans="1:38" x14ac:dyDescent="0.25">
      <c r="A354" s="4">
        <f t="shared" si="70"/>
        <v>7</v>
      </c>
      <c r="B354" s="4">
        <f t="shared" si="71"/>
        <v>2013</v>
      </c>
      <c r="C354" s="9">
        <v>41478</v>
      </c>
      <c r="D354" s="12">
        <f ca="1">(1+Returns!E354)*D353</f>
        <v>110896746.10152966</v>
      </c>
      <c r="E354" s="12">
        <f t="shared" ca="1" si="72"/>
        <v>111032968.45177069</v>
      </c>
      <c r="F354" s="12">
        <f t="shared" ca="1" si="73"/>
        <v>110973372.89404607</v>
      </c>
      <c r="G354" s="14">
        <f ca="1">G353*(1+Returns!G354)+AC354</f>
        <v>9244448.7638794985</v>
      </c>
      <c r="H354" s="14">
        <f ca="1">H353*(1+Returns!H354)+AD354</f>
        <v>11072358.53325442</v>
      </c>
      <c r="I354" s="14">
        <f ca="1">I353*(1+Returns!I354)+AE354</f>
        <v>5537547.6433630409</v>
      </c>
      <c r="J354" s="14">
        <f ca="1">J353*(1+Returns!J354)+AF354</f>
        <v>0</v>
      </c>
      <c r="K354" s="14">
        <f ca="1">K353*(1+Returns!K354)+AG354</f>
        <v>0</v>
      </c>
      <c r="L354" s="14">
        <f ca="1">L353*(1+Returns!L354)+AH354</f>
        <v>22144168.694509245</v>
      </c>
      <c r="M354" s="14">
        <f ca="1">M353*(1+Returns!M354)+AI354</f>
        <v>22146908.694961406</v>
      </c>
      <c r="N354" s="14">
        <f ca="1">N353*(1+Returns!N354)+AJ354-R354-T354</f>
        <v>40887536.121803083</v>
      </c>
      <c r="O354" s="17">
        <f ca="1">(Assumptions!$B$16 / 252)*F353</f>
        <v>3520.1662080657379</v>
      </c>
      <c r="P354" s="17">
        <f t="shared" ca="1" si="74"/>
        <v>59595.557724622646</v>
      </c>
      <c r="Q354" s="16">
        <f t="shared" si="75"/>
        <v>0</v>
      </c>
      <c r="R354" s="17">
        <f t="shared" si="76"/>
        <v>0</v>
      </c>
      <c r="S354" s="19">
        <f t="shared" si="77"/>
        <v>0</v>
      </c>
      <c r="T354" s="20">
        <f ca="1">IF(AND(S354=1,F353&gt;D353),[1]Assumptions!$B$19*(F353-D353),0)</f>
        <v>0</v>
      </c>
      <c r="U354" s="21">
        <f ca="1">OFFSET(Assumptions!$B$6,U$1-1,0)*$E354</f>
        <v>8882637.4761416558</v>
      </c>
      <c r="V354" s="21">
        <f ca="1">OFFSET(Assumptions!$B$6,V$1-1,0)*$E354</f>
        <v>11103296.845177069</v>
      </c>
      <c r="W354" s="21">
        <f ca="1">OFFSET(Assumptions!$B$6,W$1-1,0)*$E354</f>
        <v>5551648.4225885347</v>
      </c>
      <c r="X354" s="21">
        <f ca="1">OFFSET(Assumptions!$B$6,X$1-1,0)*$E354</f>
        <v>0</v>
      </c>
      <c r="Y354" s="21">
        <f ca="1">OFFSET(Assumptions!$B$6,Y$1-1,0)*$E354</f>
        <v>0</v>
      </c>
      <c r="Z354" s="21">
        <f ca="1">OFFSET(Assumptions!$B$6,Z$1-1,0)*$E354</f>
        <v>22206593.690354139</v>
      </c>
      <c r="AA354" s="21">
        <f ca="1">OFFSET(Assumptions!$B$6,AA$1-1,0)*$E354</f>
        <v>22206593.690354139</v>
      </c>
      <c r="AB354" s="21">
        <f ca="1">OFFSET(Assumptions!$B$6,AB$1-1,0)*$E354</f>
        <v>41082198.327155158</v>
      </c>
      <c r="AC354" s="24">
        <f t="shared" si="80"/>
        <v>0</v>
      </c>
      <c r="AD354" s="24">
        <f t="shared" si="82"/>
        <v>0</v>
      </c>
      <c r="AE354" s="24">
        <f t="shared" si="82"/>
        <v>0</v>
      </c>
      <c r="AF354" s="24">
        <f t="shared" si="82"/>
        <v>0</v>
      </c>
      <c r="AG354" s="24">
        <f t="shared" si="82"/>
        <v>0</v>
      </c>
      <c r="AH354" s="24">
        <f t="shared" si="82"/>
        <v>0</v>
      </c>
      <c r="AI354" s="24">
        <f t="shared" si="82"/>
        <v>0</v>
      </c>
      <c r="AJ354" s="24">
        <f t="shared" si="78"/>
        <v>0</v>
      </c>
      <c r="AK354" s="26">
        <f t="shared" ca="1" si="79"/>
        <v>7.9485189831540737E-4</v>
      </c>
      <c r="AL354" s="34">
        <f t="shared" ca="1" si="81"/>
        <v>0.10973372894045808</v>
      </c>
    </row>
    <row r="355" spans="1:38" x14ac:dyDescent="0.25">
      <c r="A355" s="4">
        <f t="shared" si="70"/>
        <v>7</v>
      </c>
      <c r="B355" s="4">
        <f t="shared" si="71"/>
        <v>2013</v>
      </c>
      <c r="C355" s="9">
        <v>41479</v>
      </c>
      <c r="D355" s="12">
        <f ca="1">(1+Returns!E355)*D354</f>
        <v>110931515.55833486</v>
      </c>
      <c r="E355" s="12">
        <f t="shared" ca="1" si="72"/>
        <v>111129980.99363883</v>
      </c>
      <c r="F355" s="12">
        <f t="shared" ca="1" si="73"/>
        <v>111066862.47169535</v>
      </c>
      <c r="G355" s="14">
        <f ca="1">G354*(1+Returns!G355)+AC355</f>
        <v>9308460.7948025595</v>
      </c>
      <c r="H355" s="14">
        <f ca="1">H354*(1+Returns!H355)+AD355</f>
        <v>11075996.657916734</v>
      </c>
      <c r="I355" s="14">
        <f ca="1">I354*(1+Returns!I355)+AE355</f>
        <v>5539450.1665292857</v>
      </c>
      <c r="J355" s="14">
        <f ca="1">J354*(1+Returns!J355)+AF355</f>
        <v>0</v>
      </c>
      <c r="K355" s="14">
        <f ca="1">K354*(1+Returns!K355)+AG355</f>
        <v>0</v>
      </c>
      <c r="L355" s="14">
        <f ca="1">L354*(1+Returns!L355)+AH355</f>
        <v>22151411.499414373</v>
      </c>
      <c r="M355" s="14">
        <f ca="1">M354*(1+Returns!M355)+AI355</f>
        <v>22154318.612563498</v>
      </c>
      <c r="N355" s="14">
        <f ca="1">N354*(1+Returns!N355)+AJ355-R355-T355</f>
        <v>40900343.262412384</v>
      </c>
      <c r="O355" s="17">
        <f ca="1">(Assumptions!$B$16 / 252)*F354</f>
        <v>3522.9642188586054</v>
      </c>
      <c r="P355" s="17">
        <f t="shared" ca="1" si="74"/>
        <v>63118.521943481253</v>
      </c>
      <c r="Q355" s="16">
        <f t="shared" si="75"/>
        <v>0</v>
      </c>
      <c r="R355" s="17">
        <f t="shared" si="76"/>
        <v>0</v>
      </c>
      <c r="S355" s="19">
        <f t="shared" si="77"/>
        <v>0</v>
      </c>
      <c r="T355" s="20">
        <f ca="1">IF(AND(S355=1,F354&gt;D354),[1]Assumptions!$B$19*(F354-D354),0)</f>
        <v>0</v>
      </c>
      <c r="U355" s="21">
        <f ca="1">OFFSET(Assumptions!$B$6,U$1-1,0)*$E355</f>
        <v>8890398.4794911072</v>
      </c>
      <c r="V355" s="21">
        <f ca="1">OFFSET(Assumptions!$B$6,V$1-1,0)*$E355</f>
        <v>11112998.099363884</v>
      </c>
      <c r="W355" s="21">
        <f ca="1">OFFSET(Assumptions!$B$6,W$1-1,0)*$E355</f>
        <v>5556499.049681942</v>
      </c>
      <c r="X355" s="21">
        <f ca="1">OFFSET(Assumptions!$B$6,X$1-1,0)*$E355</f>
        <v>0</v>
      </c>
      <c r="Y355" s="21">
        <f ca="1">OFFSET(Assumptions!$B$6,Y$1-1,0)*$E355</f>
        <v>0</v>
      </c>
      <c r="Z355" s="21">
        <f ca="1">OFFSET(Assumptions!$B$6,Z$1-1,0)*$E355</f>
        <v>22225996.198727768</v>
      </c>
      <c r="AA355" s="21">
        <f ca="1">OFFSET(Assumptions!$B$6,AA$1-1,0)*$E355</f>
        <v>22225996.198727768</v>
      </c>
      <c r="AB355" s="21">
        <f ca="1">OFFSET(Assumptions!$B$6,AB$1-1,0)*$E355</f>
        <v>41118092.967646368</v>
      </c>
      <c r="AC355" s="24">
        <f t="shared" si="80"/>
        <v>0</v>
      </c>
      <c r="AD355" s="24">
        <f t="shared" si="82"/>
        <v>0</v>
      </c>
      <c r="AE355" s="24">
        <f t="shared" si="82"/>
        <v>0</v>
      </c>
      <c r="AF355" s="24">
        <f t="shared" si="82"/>
        <v>0</v>
      </c>
      <c r="AG355" s="24">
        <f t="shared" si="82"/>
        <v>0</v>
      </c>
      <c r="AH355" s="24">
        <f t="shared" si="82"/>
        <v>0</v>
      </c>
      <c r="AI355" s="24">
        <f t="shared" si="82"/>
        <v>0</v>
      </c>
      <c r="AJ355" s="24">
        <f t="shared" si="78"/>
        <v>0</v>
      </c>
      <c r="AK355" s="26">
        <f t="shared" ca="1" si="79"/>
        <v>8.4245053755860333E-4</v>
      </c>
      <c r="AL355" s="34">
        <f t="shared" ca="1" si="81"/>
        <v>0.11066862471695083</v>
      </c>
    </row>
    <row r="356" spans="1:38" x14ac:dyDescent="0.25">
      <c r="A356" s="4">
        <f t="shared" si="70"/>
        <v>7</v>
      </c>
      <c r="B356" s="4">
        <f t="shared" si="71"/>
        <v>2013</v>
      </c>
      <c r="C356" s="9">
        <v>41480</v>
      </c>
      <c r="D356" s="12">
        <f ca="1">(1+Returns!E356)*D355</f>
        <v>110966295.91640785</v>
      </c>
      <c r="E356" s="12">
        <f t="shared" ca="1" si="72"/>
        <v>111133150.28488559</v>
      </c>
      <c r="F356" s="12">
        <f t="shared" ca="1" si="73"/>
        <v>111066505.83080015</v>
      </c>
      <c r="G356" s="14">
        <f ca="1">G355*(1+Returns!G356)+AC356</f>
        <v>9278618.8663399182</v>
      </c>
      <c r="H356" s="14">
        <f ca="1">H355*(1+Returns!H356)+AD356</f>
        <v>11079635.977983896</v>
      </c>
      <c r="I356" s="14">
        <f ca="1">I355*(1+Returns!I356)+AE356</f>
        <v>5541353.3433412649</v>
      </c>
      <c r="J356" s="14">
        <f ca="1">J355*(1+Returns!J356)+AF356</f>
        <v>0</v>
      </c>
      <c r="K356" s="14">
        <f ca="1">K355*(1+Returns!K356)+AG356</f>
        <v>0</v>
      </c>
      <c r="L356" s="14">
        <f ca="1">L355*(1+Returns!L356)+AH356</f>
        <v>22158656.673260219</v>
      </c>
      <c r="M356" s="14">
        <f ca="1">M355*(1+Returns!M356)+AI356</f>
        <v>22161731.009377457</v>
      </c>
      <c r="N356" s="14">
        <f ca="1">N355*(1+Returns!N356)+AJ356-R356-T356</f>
        <v>40913154.414582811</v>
      </c>
      <c r="O356" s="17">
        <f ca="1">(Assumptions!$B$16 / 252)*F355</f>
        <v>3525.9321419585822</v>
      </c>
      <c r="P356" s="17">
        <f t="shared" ca="1" si="74"/>
        <v>66644.454085439836</v>
      </c>
      <c r="Q356" s="16">
        <f t="shared" si="75"/>
        <v>0</v>
      </c>
      <c r="R356" s="17">
        <f t="shared" si="76"/>
        <v>0</v>
      </c>
      <c r="S356" s="19">
        <f t="shared" si="77"/>
        <v>0</v>
      </c>
      <c r="T356" s="20">
        <f ca="1">IF(AND(S356=1,F355&gt;D355),[1]Assumptions!$B$19*(F355-D355),0)</f>
        <v>0</v>
      </c>
      <c r="U356" s="21">
        <f ca="1">OFFSET(Assumptions!$B$6,U$1-1,0)*$E356</f>
        <v>8890652.0227908473</v>
      </c>
      <c r="V356" s="21">
        <f ca="1">OFFSET(Assumptions!$B$6,V$1-1,0)*$E356</f>
        <v>11113315.02848856</v>
      </c>
      <c r="W356" s="21">
        <f ca="1">OFFSET(Assumptions!$B$6,W$1-1,0)*$E356</f>
        <v>5556657.5142442798</v>
      </c>
      <c r="X356" s="21">
        <f ca="1">OFFSET(Assumptions!$B$6,X$1-1,0)*$E356</f>
        <v>0</v>
      </c>
      <c r="Y356" s="21">
        <f ca="1">OFFSET(Assumptions!$B$6,Y$1-1,0)*$E356</f>
        <v>0</v>
      </c>
      <c r="Z356" s="21">
        <f ca="1">OFFSET(Assumptions!$B$6,Z$1-1,0)*$E356</f>
        <v>22226630.056977119</v>
      </c>
      <c r="AA356" s="21">
        <f ca="1">OFFSET(Assumptions!$B$6,AA$1-1,0)*$E356</f>
        <v>22226630.056977119</v>
      </c>
      <c r="AB356" s="21">
        <f ca="1">OFFSET(Assumptions!$B$6,AB$1-1,0)*$E356</f>
        <v>41119265.605407663</v>
      </c>
      <c r="AC356" s="24">
        <f t="shared" si="80"/>
        <v>0</v>
      </c>
      <c r="AD356" s="24">
        <f t="shared" si="82"/>
        <v>0</v>
      </c>
      <c r="AE356" s="24">
        <f t="shared" si="82"/>
        <v>0</v>
      </c>
      <c r="AF356" s="24">
        <f t="shared" si="82"/>
        <v>0</v>
      </c>
      <c r="AG356" s="24">
        <f t="shared" si="82"/>
        <v>0</v>
      </c>
      <c r="AH356" s="24">
        <f t="shared" si="82"/>
        <v>0</v>
      </c>
      <c r="AI356" s="24">
        <f t="shared" si="82"/>
        <v>0</v>
      </c>
      <c r="AJ356" s="24">
        <f t="shared" si="78"/>
        <v>0</v>
      </c>
      <c r="AK356" s="26">
        <f t="shared" ca="1" si="79"/>
        <v>-3.2110468168866646E-6</v>
      </c>
      <c r="AL356" s="34">
        <f t="shared" ca="1" si="81"/>
        <v>0.11066505830799889</v>
      </c>
    </row>
    <row r="357" spans="1:38" x14ac:dyDescent="0.25">
      <c r="A357" s="4">
        <f t="shared" si="70"/>
        <v>7</v>
      </c>
      <c r="B357" s="4">
        <f t="shared" si="71"/>
        <v>2013</v>
      </c>
      <c r="C357" s="9">
        <v>41481</v>
      </c>
      <c r="D357" s="12">
        <f ca="1">(1+Returns!E357)*D356</f>
        <v>111001087.17916651</v>
      </c>
      <c r="E357" s="12">
        <f t="shared" ca="1" si="72"/>
        <v>111151402.613058</v>
      </c>
      <c r="F357" s="12">
        <f t="shared" ca="1" si="73"/>
        <v>111081232.23815253</v>
      </c>
      <c r="G357" s="14">
        <f ca="1">G356*(1+Returns!G357)+AC357</f>
        <v>9263849.2625604812</v>
      </c>
      <c r="H357" s="14">
        <f ca="1">H356*(1+Returns!H357)+AD357</f>
        <v>11083276.493848687</v>
      </c>
      <c r="I357" s="14">
        <f ca="1">I356*(1+Returns!I357)+AE357</f>
        <v>5543257.1740235509</v>
      </c>
      <c r="J357" s="14">
        <f ca="1">J356*(1+Returns!J357)+AF357</f>
        <v>0</v>
      </c>
      <c r="K357" s="14">
        <f ca="1">K356*(1+Returns!K357)+AG357</f>
        <v>0</v>
      </c>
      <c r="L357" s="14">
        <f ca="1">L356*(1+Returns!L357)+AH357</f>
        <v>22165904.216821603</v>
      </c>
      <c r="M357" s="14">
        <f ca="1">M356*(1+Returns!M357)+AI357</f>
        <v>22169145.886232778</v>
      </c>
      <c r="N357" s="14">
        <f ca="1">N356*(1+Returns!N357)+AJ357-R357-T357</f>
        <v>40925969.579570904</v>
      </c>
      <c r="O357" s="17">
        <f ca="1">(Assumptions!$B$16 / 252)*F356</f>
        <v>3525.9208200254011</v>
      </c>
      <c r="P357" s="17">
        <f t="shared" ca="1" si="74"/>
        <v>70170.374905465244</v>
      </c>
      <c r="Q357" s="16">
        <f t="shared" si="75"/>
        <v>0</v>
      </c>
      <c r="R357" s="17">
        <f t="shared" si="76"/>
        <v>0</v>
      </c>
      <c r="S357" s="19">
        <f t="shared" si="77"/>
        <v>0</v>
      </c>
      <c r="T357" s="20">
        <f ca="1">IF(AND(S357=1,F356&gt;D356),[1]Assumptions!$B$19*(F356-D356),0)</f>
        <v>0</v>
      </c>
      <c r="U357" s="21">
        <f ca="1">OFFSET(Assumptions!$B$6,U$1-1,0)*$E357</f>
        <v>8892112.2090446409</v>
      </c>
      <c r="V357" s="21">
        <f ca="1">OFFSET(Assumptions!$B$6,V$1-1,0)*$E357</f>
        <v>11115140.261305802</v>
      </c>
      <c r="W357" s="21">
        <f ca="1">OFFSET(Assumptions!$B$6,W$1-1,0)*$E357</f>
        <v>5557570.1306529008</v>
      </c>
      <c r="X357" s="21">
        <f ca="1">OFFSET(Assumptions!$B$6,X$1-1,0)*$E357</f>
        <v>0</v>
      </c>
      <c r="Y357" s="21">
        <f ca="1">OFFSET(Assumptions!$B$6,Y$1-1,0)*$E357</f>
        <v>0</v>
      </c>
      <c r="Z357" s="21">
        <f ca="1">OFFSET(Assumptions!$B$6,Z$1-1,0)*$E357</f>
        <v>22230280.522611603</v>
      </c>
      <c r="AA357" s="21">
        <f ca="1">OFFSET(Assumptions!$B$6,AA$1-1,0)*$E357</f>
        <v>22230280.522611603</v>
      </c>
      <c r="AB357" s="21">
        <f ca="1">OFFSET(Assumptions!$B$6,AB$1-1,0)*$E357</f>
        <v>41126018.966831461</v>
      </c>
      <c r="AC357" s="24">
        <f t="shared" si="80"/>
        <v>0</v>
      </c>
      <c r="AD357" s="24">
        <f t="shared" si="82"/>
        <v>0</v>
      </c>
      <c r="AE357" s="24">
        <f t="shared" si="82"/>
        <v>0</v>
      </c>
      <c r="AF357" s="24">
        <f t="shared" si="82"/>
        <v>0</v>
      </c>
      <c r="AG357" s="24">
        <f t="shared" si="82"/>
        <v>0</v>
      </c>
      <c r="AH357" s="24">
        <f t="shared" si="82"/>
        <v>0</v>
      </c>
      <c r="AI357" s="24">
        <f t="shared" si="82"/>
        <v>0</v>
      </c>
      <c r="AJ357" s="24">
        <f t="shared" si="78"/>
        <v>0</v>
      </c>
      <c r="AK357" s="26">
        <f t="shared" ca="1" si="79"/>
        <v>1.3259089445760708E-4</v>
      </c>
      <c r="AL357" s="34">
        <f t="shared" ca="1" si="81"/>
        <v>0.11081232238152272</v>
      </c>
    </row>
    <row r="358" spans="1:38" x14ac:dyDescent="0.25">
      <c r="A358" s="4">
        <f t="shared" si="70"/>
        <v>7</v>
      </c>
      <c r="B358" s="4">
        <f t="shared" si="71"/>
        <v>2013</v>
      </c>
      <c r="C358" s="9">
        <v>41484</v>
      </c>
      <c r="D358" s="12">
        <f ca="1">(1+Returns!E358)*D357</f>
        <v>111035889.35002978</v>
      </c>
      <c r="E358" s="12">
        <f t="shared" ca="1" si="72"/>
        <v>111176933.63232052</v>
      </c>
      <c r="F358" s="12">
        <f t="shared" ca="1" si="73"/>
        <v>111103236.86909004</v>
      </c>
      <c r="G358" s="14">
        <f ca="1">G357*(1+Returns!G358)+AC358</f>
        <v>9256347.6341492739</v>
      </c>
      <c r="H358" s="14">
        <f ca="1">H357*(1+Returns!H358)+AD358</f>
        <v>11086918.20590402</v>
      </c>
      <c r="I358" s="14">
        <f ca="1">I357*(1+Returns!I358)+AE358</f>
        <v>5545161.6588007919</v>
      </c>
      <c r="J358" s="14">
        <f ca="1">J357*(1+Returns!J358)+AF358</f>
        <v>0</v>
      </c>
      <c r="K358" s="14">
        <f ca="1">K357*(1+Returns!K358)+AG358</f>
        <v>0</v>
      </c>
      <c r="L358" s="14">
        <f ca="1">L357*(1+Returns!L358)+AH358</f>
        <v>22173154.130873602</v>
      </c>
      <c r="M358" s="14">
        <f ca="1">M357*(1+Returns!M358)+AI358</f>
        <v>22176563.243959237</v>
      </c>
      <c r="N358" s="14">
        <f ca="1">N357*(1+Returns!N358)+AJ358-R358-T358</f>
        <v>40938788.758633591</v>
      </c>
      <c r="O358" s="17">
        <f ca="1">(Assumptions!$B$16 / 252)*F357</f>
        <v>3526.388325020715</v>
      </c>
      <c r="P358" s="17">
        <f t="shared" ca="1" si="74"/>
        <v>73696.763230485958</v>
      </c>
      <c r="Q358" s="16">
        <f t="shared" si="75"/>
        <v>0</v>
      </c>
      <c r="R358" s="17">
        <f t="shared" si="76"/>
        <v>0</v>
      </c>
      <c r="S358" s="19">
        <f t="shared" si="77"/>
        <v>0</v>
      </c>
      <c r="T358" s="20">
        <f ca="1">IF(AND(S358=1,F357&gt;D357),[1]Assumptions!$B$19*(F357-D357),0)</f>
        <v>0</v>
      </c>
      <c r="U358" s="21">
        <f ca="1">OFFSET(Assumptions!$B$6,U$1-1,0)*$E358</f>
        <v>8894154.6905856412</v>
      </c>
      <c r="V358" s="21">
        <f ca="1">OFFSET(Assumptions!$B$6,V$1-1,0)*$E358</f>
        <v>11117693.363232054</v>
      </c>
      <c r="W358" s="21">
        <f ca="1">OFFSET(Assumptions!$B$6,W$1-1,0)*$E358</f>
        <v>5558846.6816160269</v>
      </c>
      <c r="X358" s="21">
        <f ca="1">OFFSET(Assumptions!$B$6,X$1-1,0)*$E358</f>
        <v>0</v>
      </c>
      <c r="Y358" s="21">
        <f ca="1">OFFSET(Assumptions!$B$6,Y$1-1,0)*$E358</f>
        <v>0</v>
      </c>
      <c r="Z358" s="21">
        <f ca="1">OFFSET(Assumptions!$B$6,Z$1-1,0)*$E358</f>
        <v>22235386.726464108</v>
      </c>
      <c r="AA358" s="21">
        <f ca="1">OFFSET(Assumptions!$B$6,AA$1-1,0)*$E358</f>
        <v>22235386.726464108</v>
      </c>
      <c r="AB358" s="21">
        <f ca="1">OFFSET(Assumptions!$B$6,AB$1-1,0)*$E358</f>
        <v>41135465.443958595</v>
      </c>
      <c r="AC358" s="24">
        <f t="shared" si="80"/>
        <v>0</v>
      </c>
      <c r="AD358" s="24">
        <f t="shared" si="82"/>
        <v>0</v>
      </c>
      <c r="AE358" s="24">
        <f t="shared" si="82"/>
        <v>0</v>
      </c>
      <c r="AF358" s="24">
        <f t="shared" si="82"/>
        <v>0</v>
      </c>
      <c r="AG358" s="24">
        <f t="shared" si="82"/>
        <v>0</v>
      </c>
      <c r="AH358" s="24">
        <f t="shared" si="82"/>
        <v>0</v>
      </c>
      <c r="AI358" s="24">
        <f t="shared" si="82"/>
        <v>0</v>
      </c>
      <c r="AJ358" s="24">
        <f t="shared" si="78"/>
        <v>0</v>
      </c>
      <c r="AK358" s="26">
        <f t="shared" ca="1" si="79"/>
        <v>1.9809494812150774E-4</v>
      </c>
      <c r="AL358" s="34">
        <f t="shared" ca="1" si="81"/>
        <v>0.11103236869089761</v>
      </c>
    </row>
    <row r="359" spans="1:38" x14ac:dyDescent="0.25">
      <c r="A359" s="4">
        <f t="shared" si="70"/>
        <v>7</v>
      </c>
      <c r="B359" s="4">
        <f t="shared" si="71"/>
        <v>2013</v>
      </c>
      <c r="C359" s="9">
        <v>41485</v>
      </c>
      <c r="D359" s="12">
        <f ca="1">(1+Returns!E359)*D358</f>
        <v>111070702.43241769</v>
      </c>
      <c r="E359" s="12">
        <f t="shared" ca="1" si="72"/>
        <v>111193730.07908759</v>
      </c>
      <c r="F359" s="12">
        <f t="shared" ca="1" si="73"/>
        <v>111116506.22897236</v>
      </c>
      <c r="G359" s="14">
        <f ca="1">G358*(1+Returns!G359)+AC359</f>
        <v>9240100.7140403222</v>
      </c>
      <c r="H359" s="14">
        <f ca="1">H358*(1+Returns!H359)+AD359</f>
        <v>11090561.114542935</v>
      </c>
      <c r="I359" s="14">
        <f ca="1">I358*(1+Returns!I359)+AE359</f>
        <v>5547066.7978977142</v>
      </c>
      <c r="J359" s="14">
        <f ca="1">J358*(1+Returns!J359)+AF359</f>
        <v>0</v>
      </c>
      <c r="K359" s="14">
        <f ca="1">K358*(1+Returns!K359)+AG359</f>
        <v>0</v>
      </c>
      <c r="L359" s="14">
        <f ca="1">L358*(1+Returns!L359)+AH359</f>
        <v>22180406.416191544</v>
      </c>
      <c r="M359" s="14">
        <f ca="1">M358*(1+Returns!M359)+AI359</f>
        <v>22183983.083386879</v>
      </c>
      <c r="N359" s="14">
        <f ca="1">N358*(1+Returns!N359)+AJ359-R359-T359</f>
        <v>40951611.953028195</v>
      </c>
      <c r="O359" s="17">
        <f ca="1">(Assumptions!$B$16 / 252)*F358</f>
        <v>3527.0868847330166</v>
      </c>
      <c r="P359" s="17">
        <f t="shared" ca="1" si="74"/>
        <v>77223.850115218971</v>
      </c>
      <c r="Q359" s="16">
        <f t="shared" si="75"/>
        <v>0</v>
      </c>
      <c r="R359" s="17">
        <f t="shared" si="76"/>
        <v>0</v>
      </c>
      <c r="S359" s="19">
        <f t="shared" si="77"/>
        <v>0</v>
      </c>
      <c r="T359" s="20">
        <f ca="1">IF(AND(S359=1,F358&gt;D358),[1]Assumptions!$B$19*(F358-D358),0)</f>
        <v>0</v>
      </c>
      <c r="U359" s="21">
        <f ca="1">OFFSET(Assumptions!$B$6,U$1-1,0)*$E359</f>
        <v>8895498.4063270073</v>
      </c>
      <c r="V359" s="21">
        <f ca="1">OFFSET(Assumptions!$B$6,V$1-1,0)*$E359</f>
        <v>11119373.00790876</v>
      </c>
      <c r="W359" s="21">
        <f ca="1">OFFSET(Assumptions!$B$6,W$1-1,0)*$E359</f>
        <v>5559686.5039543798</v>
      </c>
      <c r="X359" s="21">
        <f ca="1">OFFSET(Assumptions!$B$6,X$1-1,0)*$E359</f>
        <v>0</v>
      </c>
      <c r="Y359" s="21">
        <f ca="1">OFFSET(Assumptions!$B$6,Y$1-1,0)*$E359</f>
        <v>0</v>
      </c>
      <c r="Z359" s="21">
        <f ca="1">OFFSET(Assumptions!$B$6,Z$1-1,0)*$E359</f>
        <v>22238746.015817519</v>
      </c>
      <c r="AA359" s="21">
        <f ca="1">OFFSET(Assumptions!$B$6,AA$1-1,0)*$E359</f>
        <v>22238746.015817519</v>
      </c>
      <c r="AB359" s="21">
        <f ca="1">OFFSET(Assumptions!$B$6,AB$1-1,0)*$E359</f>
        <v>41141680.129262403</v>
      </c>
      <c r="AC359" s="24">
        <f t="shared" si="80"/>
        <v>0</v>
      </c>
      <c r="AD359" s="24">
        <f t="shared" si="82"/>
        <v>0</v>
      </c>
      <c r="AE359" s="24">
        <f t="shared" si="82"/>
        <v>0</v>
      </c>
      <c r="AF359" s="24">
        <f t="shared" si="82"/>
        <v>0</v>
      </c>
      <c r="AG359" s="24">
        <f t="shared" si="82"/>
        <v>0</v>
      </c>
      <c r="AH359" s="24">
        <f t="shared" si="82"/>
        <v>0</v>
      </c>
      <c r="AI359" s="24">
        <f t="shared" si="82"/>
        <v>0</v>
      </c>
      <c r="AJ359" s="24">
        <f t="shared" si="78"/>
        <v>0</v>
      </c>
      <c r="AK359" s="26">
        <f t="shared" ca="1" si="79"/>
        <v>1.1943270291903119E-4</v>
      </c>
      <c r="AL359" s="34">
        <f t="shared" ca="1" si="81"/>
        <v>0.1111650622897209</v>
      </c>
    </row>
    <row r="360" spans="1:38" x14ac:dyDescent="0.25">
      <c r="A360" s="4">
        <f t="shared" si="70"/>
        <v>7</v>
      </c>
      <c r="B360" s="4">
        <f t="shared" si="71"/>
        <v>2013</v>
      </c>
      <c r="C360" s="9">
        <v>41486</v>
      </c>
      <c r="D360" s="12">
        <f ca="1">(1+Returns!E360)*D359</f>
        <v>111105526.42975132</v>
      </c>
      <c r="E360" s="12">
        <f t="shared" ca="1" si="72"/>
        <v>111191476.25667429</v>
      </c>
      <c r="F360" s="12">
        <f t="shared" ca="1" si="73"/>
        <v>111110724.89842482</v>
      </c>
      <c r="G360" s="14">
        <f ca="1">G359*(1+Returns!G360)+AC360</f>
        <v>9204792.8020670824</v>
      </c>
      <c r="H360" s="14">
        <f ca="1">H359*(1+Returns!H360)+AD360</f>
        <v>11094205.220158603</v>
      </c>
      <c r="I360" s="14">
        <f ca="1">I359*(1+Returns!I360)+AE360</f>
        <v>5548972.5915391203</v>
      </c>
      <c r="J360" s="14">
        <f ca="1">J359*(1+Returns!J360)+AF360</f>
        <v>0</v>
      </c>
      <c r="K360" s="14">
        <f ca="1">K359*(1+Returns!K360)+AG360</f>
        <v>0</v>
      </c>
      <c r="L360" s="14">
        <f ca="1">L359*(1+Returns!L360)+AH360</f>
        <v>22187661.07355101</v>
      </c>
      <c r="M360" s="14">
        <f ca="1">M359*(1+Returns!M360)+AI360</f>
        <v>22191405.405346036</v>
      </c>
      <c r="N360" s="14">
        <f ca="1">N359*(1+Returns!N360)+AJ360-R360-T360</f>
        <v>40964439.164012432</v>
      </c>
      <c r="O360" s="17">
        <f ca="1">(Assumptions!$B$16 / 252)*F359</f>
        <v>3527.5081342530907</v>
      </c>
      <c r="P360" s="17">
        <f t="shared" ca="1" si="74"/>
        <v>80751.358249472061</v>
      </c>
      <c r="Q360" s="16">
        <f t="shared" si="75"/>
        <v>0</v>
      </c>
      <c r="R360" s="17">
        <f t="shared" si="76"/>
        <v>0</v>
      </c>
      <c r="S360" s="19">
        <f t="shared" si="77"/>
        <v>0</v>
      </c>
      <c r="T360" s="20">
        <f ca="1">IF(AND(S360=1,F359&gt;D359),[1]Assumptions!$B$19*(F359-D359),0)</f>
        <v>0</v>
      </c>
      <c r="U360" s="21">
        <f ca="1">OFFSET(Assumptions!$B$6,U$1-1,0)*$E360</f>
        <v>8895318.1005339436</v>
      </c>
      <c r="V360" s="21">
        <f ca="1">OFFSET(Assumptions!$B$6,V$1-1,0)*$E360</f>
        <v>11119147.62566743</v>
      </c>
      <c r="W360" s="21">
        <f ca="1">OFFSET(Assumptions!$B$6,W$1-1,0)*$E360</f>
        <v>5559573.8128337152</v>
      </c>
      <c r="X360" s="21">
        <f ca="1">OFFSET(Assumptions!$B$6,X$1-1,0)*$E360</f>
        <v>0</v>
      </c>
      <c r="Y360" s="21">
        <f ca="1">OFFSET(Assumptions!$B$6,Y$1-1,0)*$E360</f>
        <v>0</v>
      </c>
      <c r="Z360" s="21">
        <f ca="1">OFFSET(Assumptions!$B$6,Z$1-1,0)*$E360</f>
        <v>22238295.251334861</v>
      </c>
      <c r="AA360" s="21">
        <f ca="1">OFFSET(Assumptions!$B$6,AA$1-1,0)*$E360</f>
        <v>22238295.251334861</v>
      </c>
      <c r="AB360" s="21">
        <f ca="1">OFFSET(Assumptions!$B$6,AB$1-1,0)*$E360</f>
        <v>41140846.214969486</v>
      </c>
      <c r="AC360" s="24">
        <f t="shared" si="80"/>
        <v>0</v>
      </c>
      <c r="AD360" s="24">
        <f t="shared" si="82"/>
        <v>0</v>
      </c>
      <c r="AE360" s="24">
        <f t="shared" si="82"/>
        <v>0</v>
      </c>
      <c r="AF360" s="24">
        <f t="shared" si="82"/>
        <v>0</v>
      </c>
      <c r="AG360" s="24">
        <f t="shared" si="82"/>
        <v>0</v>
      </c>
      <c r="AH360" s="24">
        <f t="shared" si="82"/>
        <v>0</v>
      </c>
      <c r="AI360" s="24">
        <f t="shared" si="82"/>
        <v>0</v>
      </c>
      <c r="AJ360" s="24">
        <f t="shared" si="78"/>
        <v>0</v>
      </c>
      <c r="AK360" s="26">
        <f t="shared" ca="1" si="79"/>
        <v>-5.2029448582846527E-5</v>
      </c>
      <c r="AL360" s="34">
        <f t="shared" ca="1" si="81"/>
        <v>0.11110724898424551</v>
      </c>
    </row>
    <row r="361" spans="1:38" x14ac:dyDescent="0.25">
      <c r="A361" s="4">
        <f t="shared" si="70"/>
        <v>8</v>
      </c>
      <c r="B361" s="4">
        <f t="shared" si="71"/>
        <v>2013</v>
      </c>
      <c r="C361" s="9">
        <v>41487</v>
      </c>
      <c r="D361" s="12">
        <f ca="1">(1+Returns!E361)*D360</f>
        <v>111140361.34545283</v>
      </c>
      <c r="E361" s="12">
        <f t="shared" ca="1" si="72"/>
        <v>111197692.51171473</v>
      </c>
      <c r="F361" s="12">
        <f t="shared" ca="1" si="73"/>
        <v>111194165.18711478</v>
      </c>
      <c r="G361" s="14">
        <f ca="1">G360*(1+Returns!G361)+AC361</f>
        <v>8949220.8980972823</v>
      </c>
      <c r="H361" s="14">
        <f ca="1">H360*(1+Returns!H361)+AD361</f>
        <v>11122792.928653151</v>
      </c>
      <c r="I361" s="14">
        <f ca="1">I360*(1+Returns!I361)+AE361</f>
        <v>5561480.261244487</v>
      </c>
      <c r="J361" s="14">
        <f ca="1">J360*(1+Returns!J361)+AF361</f>
        <v>0</v>
      </c>
      <c r="K361" s="14">
        <f ca="1">K360*(1+Returns!K361)+AG361</f>
        <v>0</v>
      </c>
      <c r="L361" s="14">
        <f ca="1">L360*(1+Returns!L361)+AH361</f>
        <v>22245552.281511687</v>
      </c>
      <c r="M361" s="14">
        <f ca="1">M360*(1+Returns!M361)+AI361</f>
        <v>22245720.056656137</v>
      </c>
      <c r="N361" s="14">
        <f ca="1">N360*(1+Returns!N361)+AJ361-R361-T361</f>
        <v>41072926.085551977</v>
      </c>
      <c r="O361" s="17">
        <f ca="1">(Assumptions!$B$16 / 252)*F360</f>
        <v>3527.3245999499941</v>
      </c>
      <c r="P361" s="17">
        <f t="shared" ca="1" si="74"/>
        <v>3527.3245999499923</v>
      </c>
      <c r="Q361" s="16">
        <f t="shared" si="75"/>
        <v>1</v>
      </c>
      <c r="R361" s="17">
        <f t="shared" ca="1" si="76"/>
        <v>80751.358249472061</v>
      </c>
      <c r="S361" s="19">
        <f t="shared" si="77"/>
        <v>0</v>
      </c>
      <c r="T361" s="20">
        <f ca="1">IF(AND(S361=1,F360&gt;D360),[1]Assumptions!$B$19*(F360-D360),0)</f>
        <v>0</v>
      </c>
      <c r="U361" s="21">
        <f ca="1">OFFSET(Assumptions!$B$6,U$1-1,0)*$E361</f>
        <v>8895815.4009371791</v>
      </c>
      <c r="V361" s="21">
        <f ca="1">OFFSET(Assumptions!$B$6,V$1-1,0)*$E361</f>
        <v>11119769.251171473</v>
      </c>
      <c r="W361" s="21">
        <f ca="1">OFFSET(Assumptions!$B$6,W$1-1,0)*$E361</f>
        <v>5559884.6255857367</v>
      </c>
      <c r="X361" s="21">
        <f ca="1">OFFSET(Assumptions!$B$6,X$1-1,0)*$E361</f>
        <v>0</v>
      </c>
      <c r="Y361" s="21">
        <f ca="1">OFFSET(Assumptions!$B$6,Y$1-1,0)*$E361</f>
        <v>0</v>
      </c>
      <c r="Z361" s="21">
        <f ca="1">OFFSET(Assumptions!$B$6,Z$1-1,0)*$E361</f>
        <v>22239538.502342947</v>
      </c>
      <c r="AA361" s="21">
        <f ca="1">OFFSET(Assumptions!$B$6,AA$1-1,0)*$E361</f>
        <v>22239538.502342947</v>
      </c>
      <c r="AB361" s="21">
        <f ca="1">OFFSET(Assumptions!$B$6,AB$1-1,0)*$E361</f>
        <v>41143146.229334451</v>
      </c>
      <c r="AC361" s="24">
        <f t="shared" ca="1" si="80"/>
        <v>-309474.70153313875</v>
      </c>
      <c r="AD361" s="24">
        <f t="shared" ca="1" si="82"/>
        <v>24942.405508827418</v>
      </c>
      <c r="AE361" s="24">
        <f t="shared" ca="1" si="82"/>
        <v>10601.221294594929</v>
      </c>
      <c r="AF361" s="24">
        <f t="shared" ca="1" si="82"/>
        <v>0</v>
      </c>
      <c r="AG361" s="24">
        <f t="shared" ca="1" si="82"/>
        <v>0</v>
      </c>
      <c r="AH361" s="24">
        <f t="shared" ca="1" si="82"/>
        <v>50634.17778385058</v>
      </c>
      <c r="AI361" s="24">
        <f t="shared" ca="1" si="82"/>
        <v>46889.845988824964</v>
      </c>
      <c r="AJ361" s="24">
        <f t="shared" ca="1" si="78"/>
        <v>176407.05095704086</v>
      </c>
      <c r="AK361" s="26">
        <f t="shared" ca="1" si="79"/>
        <v>7.5096520850026494E-4</v>
      </c>
      <c r="AL361" s="34">
        <f t="shared" ca="1" si="81"/>
        <v>0.11194165187114513</v>
      </c>
    </row>
    <row r="362" spans="1:38" x14ac:dyDescent="0.25">
      <c r="A362" s="4">
        <f t="shared" si="70"/>
        <v>8</v>
      </c>
      <c r="B362" s="4">
        <f t="shared" si="71"/>
        <v>2013</v>
      </c>
      <c r="C362" s="9">
        <v>41488</v>
      </c>
      <c r="D362" s="12">
        <f ca="1">(1+Returns!E362)*D361</f>
        <v>111175247.19347554</v>
      </c>
      <c r="E362" s="12">
        <f t="shared" ca="1" si="72"/>
        <v>111284831.60321389</v>
      </c>
      <c r="F362" s="12">
        <f t="shared" ca="1" si="73"/>
        <v>111277774.30511594</v>
      </c>
      <c r="G362" s="14">
        <f ca="1">G361*(1+Returns!G362)+AC362</f>
        <v>9003172.3835974</v>
      </c>
      <c r="H362" s="14">
        <f ca="1">H361*(1+Returns!H362)+AD362</f>
        <v>11126451.813470939</v>
      </c>
      <c r="I362" s="14">
        <f ca="1">I361*(1+Returns!I362)+AE362</f>
        <v>5563393.1926884679</v>
      </c>
      <c r="J362" s="14">
        <f ca="1">J361*(1+Returns!J362)+AF362</f>
        <v>0</v>
      </c>
      <c r="K362" s="14">
        <f ca="1">K361*(1+Returns!K362)+AG362</f>
        <v>0</v>
      </c>
      <c r="L362" s="14">
        <f ca="1">L361*(1+Returns!L362)+AH362</f>
        <v>22252836.586824123</v>
      </c>
      <c r="M362" s="14">
        <f ca="1">M361*(1+Returns!M362)+AI362</f>
        <v>22253171.558470551</v>
      </c>
      <c r="N362" s="14">
        <f ca="1">N361*(1+Returns!N362)+AJ362-R362-T362</f>
        <v>41085806.068162411</v>
      </c>
      <c r="O362" s="17">
        <f ca="1">(Assumptions!$B$16 / 252)*F361</f>
        <v>3529.9734980036437</v>
      </c>
      <c r="P362" s="17">
        <f t="shared" ca="1" si="74"/>
        <v>7057.298097953636</v>
      </c>
      <c r="Q362" s="16">
        <f t="shared" si="75"/>
        <v>0</v>
      </c>
      <c r="R362" s="17">
        <f t="shared" si="76"/>
        <v>0</v>
      </c>
      <c r="S362" s="19">
        <f t="shared" si="77"/>
        <v>0</v>
      </c>
      <c r="T362" s="20">
        <f ca="1">IF(AND(S362=1,F361&gt;D361),[1]Assumptions!$B$19*(F361-D361),0)</f>
        <v>0</v>
      </c>
      <c r="U362" s="21">
        <f ca="1">OFFSET(Assumptions!$B$6,U$1-1,0)*$E362</f>
        <v>8902786.5282571111</v>
      </c>
      <c r="V362" s="21">
        <f ca="1">OFFSET(Assumptions!$B$6,V$1-1,0)*$E362</f>
        <v>11128483.16032139</v>
      </c>
      <c r="W362" s="21">
        <f ca="1">OFFSET(Assumptions!$B$6,W$1-1,0)*$E362</f>
        <v>5564241.5801606951</v>
      </c>
      <c r="X362" s="21">
        <f ca="1">OFFSET(Assumptions!$B$6,X$1-1,0)*$E362</f>
        <v>0</v>
      </c>
      <c r="Y362" s="21">
        <f ca="1">OFFSET(Assumptions!$B$6,Y$1-1,0)*$E362</f>
        <v>0</v>
      </c>
      <c r="Z362" s="21">
        <f ca="1">OFFSET(Assumptions!$B$6,Z$1-1,0)*$E362</f>
        <v>22256966.320642781</v>
      </c>
      <c r="AA362" s="21">
        <f ca="1">OFFSET(Assumptions!$B$6,AA$1-1,0)*$E362</f>
        <v>22256966.320642781</v>
      </c>
      <c r="AB362" s="21">
        <f ca="1">OFFSET(Assumptions!$B$6,AB$1-1,0)*$E362</f>
        <v>41175387.693189137</v>
      </c>
      <c r="AC362" s="24">
        <f t="shared" si="80"/>
        <v>0</v>
      </c>
      <c r="AD362" s="24">
        <f t="shared" si="82"/>
        <v>0</v>
      </c>
      <c r="AE362" s="24">
        <f t="shared" si="82"/>
        <v>0</v>
      </c>
      <c r="AF362" s="24">
        <f t="shared" si="82"/>
        <v>0</v>
      </c>
      <c r="AG362" s="24">
        <f t="shared" si="82"/>
        <v>0</v>
      </c>
      <c r="AH362" s="24">
        <f t="shared" si="82"/>
        <v>0</v>
      </c>
      <c r="AI362" s="24">
        <f t="shared" si="82"/>
        <v>0</v>
      </c>
      <c r="AJ362" s="24">
        <f t="shared" si="78"/>
        <v>0</v>
      </c>
      <c r="AK362" s="26">
        <f t="shared" ca="1" si="79"/>
        <v>7.5192001181423329E-4</v>
      </c>
      <c r="AL362" s="34">
        <f t="shared" ca="1" si="81"/>
        <v>0.11277774305115673</v>
      </c>
    </row>
    <row r="363" spans="1:38" x14ac:dyDescent="0.25">
      <c r="A363" s="4">
        <f t="shared" si="70"/>
        <v>8</v>
      </c>
      <c r="B363" s="4">
        <f t="shared" si="71"/>
        <v>2013</v>
      </c>
      <c r="C363" s="9">
        <v>41491</v>
      </c>
      <c r="D363" s="12">
        <f ca="1">(1+Returns!E363)*D362</f>
        <v>111210143.9918171</v>
      </c>
      <c r="E363" s="12">
        <f t="shared" ca="1" si="72"/>
        <v>111285469.45415704</v>
      </c>
      <c r="F363" s="12">
        <f t="shared" ca="1" si="73"/>
        <v>111274879.52830337</v>
      </c>
      <c r="G363" s="14">
        <f ca="1">G362*(1+Returns!G363)+AC363</f>
        <v>8970611.8467283249</v>
      </c>
      <c r="H363" s="14">
        <f ca="1">H362*(1+Returns!H363)+AD363</f>
        <v>11130111.901892731</v>
      </c>
      <c r="I363" s="14">
        <f ca="1">I362*(1+Returns!I363)+AE363</f>
        <v>5565306.7821059627</v>
      </c>
      <c r="J363" s="14">
        <f ca="1">J362*(1+Returns!J363)+AF363</f>
        <v>0</v>
      </c>
      <c r="K363" s="14">
        <f ca="1">K362*(1+Returns!K363)+AG363</f>
        <v>0</v>
      </c>
      <c r="L363" s="14">
        <f ca="1">L362*(1+Returns!L363)+AH363</f>
        <v>22260123.27738208</v>
      </c>
      <c r="M363" s="14">
        <f ca="1">M362*(1+Returns!M363)+AI363</f>
        <v>22260625.556265276</v>
      </c>
      <c r="N363" s="14">
        <f ca="1">N362*(1+Returns!N363)+AJ363-R363-T363</f>
        <v>41098690.08978267</v>
      </c>
      <c r="O363" s="17">
        <f ca="1">(Assumptions!$B$16 / 252)*F362</f>
        <v>3532.627755717966</v>
      </c>
      <c r="P363" s="17">
        <f t="shared" ca="1" si="74"/>
        <v>10589.925853671602</v>
      </c>
      <c r="Q363" s="16">
        <f t="shared" si="75"/>
        <v>0</v>
      </c>
      <c r="R363" s="17">
        <f t="shared" si="76"/>
        <v>0</v>
      </c>
      <c r="S363" s="19">
        <f t="shared" si="77"/>
        <v>0</v>
      </c>
      <c r="T363" s="20">
        <f ca="1">IF(AND(S363=1,F362&gt;D362),[1]Assumptions!$B$19*(F362-D362),0)</f>
        <v>0</v>
      </c>
      <c r="U363" s="21">
        <f ca="1">OFFSET(Assumptions!$B$6,U$1-1,0)*$E363</f>
        <v>8902837.556332564</v>
      </c>
      <c r="V363" s="21">
        <f ca="1">OFFSET(Assumptions!$B$6,V$1-1,0)*$E363</f>
        <v>11128546.945415705</v>
      </c>
      <c r="W363" s="21">
        <f ca="1">OFFSET(Assumptions!$B$6,W$1-1,0)*$E363</f>
        <v>5564273.4727078527</v>
      </c>
      <c r="X363" s="21">
        <f ca="1">OFFSET(Assumptions!$B$6,X$1-1,0)*$E363</f>
        <v>0</v>
      </c>
      <c r="Y363" s="21">
        <f ca="1">OFFSET(Assumptions!$B$6,Y$1-1,0)*$E363</f>
        <v>0</v>
      </c>
      <c r="Z363" s="21">
        <f ca="1">OFFSET(Assumptions!$B$6,Z$1-1,0)*$E363</f>
        <v>22257093.890831411</v>
      </c>
      <c r="AA363" s="21">
        <f ca="1">OFFSET(Assumptions!$B$6,AA$1-1,0)*$E363</f>
        <v>22257093.890831411</v>
      </c>
      <c r="AB363" s="21">
        <f ca="1">OFFSET(Assumptions!$B$6,AB$1-1,0)*$E363</f>
        <v>41175623.698038101</v>
      </c>
      <c r="AC363" s="24">
        <f t="shared" si="80"/>
        <v>0</v>
      </c>
      <c r="AD363" s="24">
        <f t="shared" si="82"/>
        <v>0</v>
      </c>
      <c r="AE363" s="24">
        <f t="shared" si="82"/>
        <v>0</v>
      </c>
      <c r="AF363" s="24">
        <f t="shared" si="82"/>
        <v>0</v>
      </c>
      <c r="AG363" s="24">
        <f t="shared" si="82"/>
        <v>0</v>
      </c>
      <c r="AH363" s="24">
        <f t="shared" si="82"/>
        <v>0</v>
      </c>
      <c r="AI363" s="24">
        <f t="shared" si="82"/>
        <v>0</v>
      </c>
      <c r="AJ363" s="24">
        <f t="shared" si="78"/>
        <v>0</v>
      </c>
      <c r="AK363" s="26">
        <f t="shared" ca="1" si="79"/>
        <v>-2.6013971169414063E-5</v>
      </c>
      <c r="AL363" s="34">
        <f t="shared" ca="1" si="81"/>
        <v>0.11274879528303106</v>
      </c>
    </row>
    <row r="364" spans="1:38" x14ac:dyDescent="0.25">
      <c r="A364" s="4">
        <f t="shared" si="70"/>
        <v>8</v>
      </c>
      <c r="B364" s="4">
        <f t="shared" si="71"/>
        <v>2013</v>
      </c>
      <c r="C364" s="9">
        <v>41492</v>
      </c>
      <c r="D364" s="12">
        <f ca="1">(1+Returns!E364)*D363</f>
        <v>111245011.70826285</v>
      </c>
      <c r="E364" s="12">
        <f t="shared" ca="1" si="72"/>
        <v>111330588.59730652</v>
      </c>
      <c r="F364" s="12">
        <f t="shared" ca="1" si="73"/>
        <v>111316466.1355948</v>
      </c>
      <c r="G364" s="14">
        <f ca="1">G363*(1+Returns!G364)+AC364</f>
        <v>8982559.8526471872</v>
      </c>
      <c r="H364" s="14">
        <f ca="1">H363*(1+Returns!H364)+AD364</f>
        <v>11133769.002995715</v>
      </c>
      <c r="I364" s="14">
        <f ca="1">I363*(1+Returns!I364)+AE364</f>
        <v>5567218.8424189612</v>
      </c>
      <c r="J364" s="14">
        <f ca="1">J363*(1+Returns!J364)+AF364</f>
        <v>0</v>
      </c>
      <c r="K364" s="14">
        <f ca="1">K363*(1+Returns!K364)+AG364</f>
        <v>0</v>
      </c>
      <c r="L364" s="14">
        <f ca="1">L363*(1+Returns!L364)+AH364</f>
        <v>22267404.008137267</v>
      </c>
      <c r="M364" s="14">
        <f ca="1">M363*(1+Returns!M364)+AI364</f>
        <v>22268073.521279935</v>
      </c>
      <c r="N364" s="14">
        <f ca="1">N363*(1+Returns!N364)+AJ364-R364-T364</f>
        <v>41111563.369827472</v>
      </c>
      <c r="O364" s="17">
        <f ca="1">(Assumptions!$B$16 / 252)*F363</f>
        <v>3532.5358580413767</v>
      </c>
      <c r="P364" s="17">
        <f t="shared" ca="1" si="74"/>
        <v>14122.461711712978</v>
      </c>
      <c r="Q364" s="16">
        <f t="shared" si="75"/>
        <v>0</v>
      </c>
      <c r="R364" s="17">
        <f t="shared" si="76"/>
        <v>0</v>
      </c>
      <c r="S364" s="19">
        <f t="shared" si="77"/>
        <v>0</v>
      </c>
      <c r="T364" s="20">
        <f ca="1">IF(AND(S364=1,F363&gt;D363),[1]Assumptions!$B$19*(F363-D363),0)</f>
        <v>0</v>
      </c>
      <c r="U364" s="21">
        <f ca="1">OFFSET(Assumptions!$B$6,U$1-1,0)*$E364</f>
        <v>8906447.0877845213</v>
      </c>
      <c r="V364" s="21">
        <f ca="1">OFFSET(Assumptions!$B$6,V$1-1,0)*$E364</f>
        <v>11133058.859730653</v>
      </c>
      <c r="W364" s="21">
        <f ca="1">OFFSET(Assumptions!$B$6,W$1-1,0)*$E364</f>
        <v>5566529.4298653267</v>
      </c>
      <c r="X364" s="21">
        <f ca="1">OFFSET(Assumptions!$B$6,X$1-1,0)*$E364</f>
        <v>0</v>
      </c>
      <c r="Y364" s="21">
        <f ca="1">OFFSET(Assumptions!$B$6,Y$1-1,0)*$E364</f>
        <v>0</v>
      </c>
      <c r="Z364" s="21">
        <f ca="1">OFFSET(Assumptions!$B$6,Z$1-1,0)*$E364</f>
        <v>22266117.719461307</v>
      </c>
      <c r="AA364" s="21">
        <f ca="1">OFFSET(Assumptions!$B$6,AA$1-1,0)*$E364</f>
        <v>22266117.719461307</v>
      </c>
      <c r="AB364" s="21">
        <f ca="1">OFFSET(Assumptions!$B$6,AB$1-1,0)*$E364</f>
        <v>41192317.781003408</v>
      </c>
      <c r="AC364" s="24">
        <f t="shared" si="80"/>
        <v>0</v>
      </c>
      <c r="AD364" s="24">
        <f t="shared" si="82"/>
        <v>0</v>
      </c>
      <c r="AE364" s="24">
        <f t="shared" si="82"/>
        <v>0</v>
      </c>
      <c r="AF364" s="24">
        <f t="shared" si="82"/>
        <v>0</v>
      </c>
      <c r="AG364" s="24">
        <f t="shared" si="82"/>
        <v>0</v>
      </c>
      <c r="AH364" s="24">
        <f t="shared" si="82"/>
        <v>0</v>
      </c>
      <c r="AI364" s="24">
        <f t="shared" si="82"/>
        <v>0</v>
      </c>
      <c r="AJ364" s="24">
        <f t="shared" si="78"/>
        <v>0</v>
      </c>
      <c r="AK364" s="26">
        <f t="shared" ca="1" si="79"/>
        <v>3.7372862112028393E-4</v>
      </c>
      <c r="AL364" s="34">
        <f t="shared" ca="1" si="81"/>
        <v>0.11316466135594538</v>
      </c>
    </row>
    <row r="365" spans="1:38" x14ac:dyDescent="0.25">
      <c r="A365" s="4">
        <f t="shared" si="70"/>
        <v>8</v>
      </c>
      <c r="B365" s="4">
        <f t="shared" si="71"/>
        <v>2013</v>
      </c>
      <c r="C365" s="9">
        <v>41493</v>
      </c>
      <c r="D365" s="12">
        <f ca="1">(1+Returns!E365)*D364</f>
        <v>111279890.35678373</v>
      </c>
      <c r="E365" s="12">
        <f t="shared" ca="1" si="72"/>
        <v>111357792.72381081</v>
      </c>
      <c r="F365" s="12">
        <f t="shared" ca="1" si="73"/>
        <v>111340136.4060313</v>
      </c>
      <c r="G365" s="14">
        <f ca="1">G364*(1+Returns!G365)+AC365</f>
        <v>8976582.0777933765</v>
      </c>
      <c r="H365" s="14">
        <f ca="1">H364*(1+Returns!H365)+AD365</f>
        <v>11137427.305738771</v>
      </c>
      <c r="I365" s="14">
        <f ca="1">I364*(1+Returns!I365)+AE365</f>
        <v>5569131.5596543513</v>
      </c>
      <c r="J365" s="14">
        <f ca="1">J364*(1+Returns!J365)+AF365</f>
        <v>0</v>
      </c>
      <c r="K365" s="14">
        <f ca="1">K364*(1+Returns!K365)+AG365</f>
        <v>0</v>
      </c>
      <c r="L365" s="14">
        <f ca="1">L364*(1+Returns!L365)+AH365</f>
        <v>22274687.120237771</v>
      </c>
      <c r="M365" s="14">
        <f ca="1">M364*(1+Returns!M365)+AI365</f>
        <v>22275523.978236374</v>
      </c>
      <c r="N365" s="14">
        <f ca="1">N364*(1+Returns!N365)+AJ365-R365-T365</f>
        <v>41124440.682150155</v>
      </c>
      <c r="O365" s="17">
        <f ca="1">(Assumptions!$B$16 / 252)*F364</f>
        <v>3533.8560677966602</v>
      </c>
      <c r="P365" s="17">
        <f t="shared" ca="1" si="74"/>
        <v>17656.317779509638</v>
      </c>
      <c r="Q365" s="16">
        <f t="shared" si="75"/>
        <v>0</v>
      </c>
      <c r="R365" s="17">
        <f t="shared" si="76"/>
        <v>0</v>
      </c>
      <c r="S365" s="19">
        <f t="shared" si="77"/>
        <v>0</v>
      </c>
      <c r="T365" s="20">
        <f ca="1">IF(AND(S365=1,F364&gt;D364),[1]Assumptions!$B$19*(F364-D364),0)</f>
        <v>0</v>
      </c>
      <c r="U365" s="21">
        <f ca="1">OFFSET(Assumptions!$B$6,U$1-1,0)*$E365</f>
        <v>8908623.417904865</v>
      </c>
      <c r="V365" s="21">
        <f ca="1">OFFSET(Assumptions!$B$6,V$1-1,0)*$E365</f>
        <v>11135779.272381082</v>
      </c>
      <c r="W365" s="21">
        <f ca="1">OFFSET(Assumptions!$B$6,W$1-1,0)*$E365</f>
        <v>5567889.6361905411</v>
      </c>
      <c r="X365" s="21">
        <f ca="1">OFFSET(Assumptions!$B$6,X$1-1,0)*$E365</f>
        <v>0</v>
      </c>
      <c r="Y365" s="21">
        <f ca="1">OFFSET(Assumptions!$B$6,Y$1-1,0)*$E365</f>
        <v>0</v>
      </c>
      <c r="Z365" s="21">
        <f ca="1">OFFSET(Assumptions!$B$6,Z$1-1,0)*$E365</f>
        <v>22271558.544762164</v>
      </c>
      <c r="AA365" s="21">
        <f ca="1">OFFSET(Assumptions!$B$6,AA$1-1,0)*$E365</f>
        <v>22271558.544762164</v>
      </c>
      <c r="AB365" s="21">
        <f ca="1">OFFSET(Assumptions!$B$6,AB$1-1,0)*$E365</f>
        <v>41202383.307810001</v>
      </c>
      <c r="AC365" s="24">
        <f t="shared" si="80"/>
        <v>0</v>
      </c>
      <c r="AD365" s="24">
        <f t="shared" si="82"/>
        <v>0</v>
      </c>
      <c r="AE365" s="24">
        <f t="shared" si="82"/>
        <v>0</v>
      </c>
      <c r="AF365" s="24">
        <f t="shared" si="82"/>
        <v>0</v>
      </c>
      <c r="AG365" s="24">
        <f t="shared" si="82"/>
        <v>0</v>
      </c>
      <c r="AH365" s="24">
        <f t="shared" si="82"/>
        <v>0</v>
      </c>
      <c r="AI365" s="24">
        <f t="shared" si="82"/>
        <v>0</v>
      </c>
      <c r="AJ365" s="24">
        <f t="shared" si="78"/>
        <v>0</v>
      </c>
      <c r="AK365" s="26">
        <f t="shared" ca="1" si="79"/>
        <v>2.126394347414795E-4</v>
      </c>
      <c r="AL365" s="34">
        <f t="shared" ca="1" si="81"/>
        <v>0.11340136406031021</v>
      </c>
    </row>
    <row r="366" spans="1:38" x14ac:dyDescent="0.25">
      <c r="A366" s="4">
        <f t="shared" si="70"/>
        <v>8</v>
      </c>
      <c r="B366" s="4">
        <f t="shared" si="71"/>
        <v>2013</v>
      </c>
      <c r="C366" s="9">
        <v>41494</v>
      </c>
      <c r="D366" s="12">
        <f ca="1">(1+Returns!E366)*D365</f>
        <v>111314779.94080728</v>
      </c>
      <c r="E366" s="12">
        <f t="shared" ca="1" si="72"/>
        <v>111369645.16095661</v>
      </c>
      <c r="F366" s="12">
        <f t="shared" ca="1" si="73"/>
        <v>111348454.23567215</v>
      </c>
      <c r="G366" s="14">
        <f ca="1">G365*(1+Returns!G366)+AC366</f>
        <v>8955241.8459574729</v>
      </c>
      <c r="H366" s="14">
        <f ca="1">H365*(1+Returns!H366)+AD366</f>
        <v>11141086.810516732</v>
      </c>
      <c r="I366" s="14">
        <f ca="1">I365*(1+Returns!I366)+AE366</f>
        <v>5571044.9340378307</v>
      </c>
      <c r="J366" s="14">
        <f ca="1">J365*(1+Returns!J366)+AF366</f>
        <v>0</v>
      </c>
      <c r="K366" s="14">
        <f ca="1">K365*(1+Returns!K366)+AG366</f>
        <v>0</v>
      </c>
      <c r="L366" s="14">
        <f ca="1">L365*(1+Returns!L366)+AH366</f>
        <v>22281972.614462469</v>
      </c>
      <c r="M366" s="14">
        <f ca="1">M365*(1+Returns!M366)+AI366</f>
        <v>22282976.927968346</v>
      </c>
      <c r="N366" s="14">
        <f ca="1">N365*(1+Returns!N366)+AJ366-R366-T366</f>
        <v>41137322.028013751</v>
      </c>
      <c r="O366" s="17">
        <f ca="1">(Assumptions!$B$16 / 252)*F365</f>
        <v>3534.6075049533742</v>
      </c>
      <c r="P366" s="17">
        <f t="shared" ca="1" si="74"/>
        <v>21190.925284463014</v>
      </c>
      <c r="Q366" s="16">
        <f t="shared" si="75"/>
        <v>0</v>
      </c>
      <c r="R366" s="17">
        <f t="shared" si="76"/>
        <v>0</v>
      </c>
      <c r="S366" s="19">
        <f t="shared" si="77"/>
        <v>0</v>
      </c>
      <c r="T366" s="20">
        <f ca="1">IF(AND(S366=1,F365&gt;D365),[1]Assumptions!$B$19*(F365-D365),0)</f>
        <v>0</v>
      </c>
      <c r="U366" s="21">
        <f ca="1">OFFSET(Assumptions!$B$6,U$1-1,0)*$E366</f>
        <v>8909571.6128765289</v>
      </c>
      <c r="V366" s="21">
        <f ca="1">OFFSET(Assumptions!$B$6,V$1-1,0)*$E366</f>
        <v>11136964.516095661</v>
      </c>
      <c r="W366" s="21">
        <f ca="1">OFFSET(Assumptions!$B$6,W$1-1,0)*$E366</f>
        <v>5568482.2580478303</v>
      </c>
      <c r="X366" s="21">
        <f ca="1">OFFSET(Assumptions!$B$6,X$1-1,0)*$E366</f>
        <v>0</v>
      </c>
      <c r="Y366" s="21">
        <f ca="1">OFFSET(Assumptions!$B$6,Y$1-1,0)*$E366</f>
        <v>0</v>
      </c>
      <c r="Z366" s="21">
        <f ca="1">OFFSET(Assumptions!$B$6,Z$1-1,0)*$E366</f>
        <v>22273929.032191321</v>
      </c>
      <c r="AA366" s="21">
        <f ca="1">OFFSET(Assumptions!$B$6,AA$1-1,0)*$E366</f>
        <v>22273929.032191321</v>
      </c>
      <c r="AB366" s="21">
        <f ca="1">OFFSET(Assumptions!$B$6,AB$1-1,0)*$E366</f>
        <v>41206768.709553942</v>
      </c>
      <c r="AC366" s="24">
        <f t="shared" si="80"/>
        <v>0</v>
      </c>
      <c r="AD366" s="24">
        <f t="shared" si="82"/>
        <v>0</v>
      </c>
      <c r="AE366" s="24">
        <f t="shared" si="82"/>
        <v>0</v>
      </c>
      <c r="AF366" s="24">
        <f t="shared" si="82"/>
        <v>0</v>
      </c>
      <c r="AG366" s="24">
        <f t="shared" si="82"/>
        <v>0</v>
      </c>
      <c r="AH366" s="24">
        <f t="shared" si="82"/>
        <v>0</v>
      </c>
      <c r="AI366" s="24">
        <f t="shared" si="82"/>
        <v>0</v>
      </c>
      <c r="AJ366" s="24">
        <f t="shared" si="78"/>
        <v>0</v>
      </c>
      <c r="AK366" s="26">
        <f t="shared" ca="1" si="79"/>
        <v>7.4706479705755058E-5</v>
      </c>
      <c r="AL366" s="34">
        <f t="shared" ca="1" si="81"/>
        <v>0.11348454235671879</v>
      </c>
    </row>
    <row r="367" spans="1:38" x14ac:dyDescent="0.25">
      <c r="A367" s="4">
        <f t="shared" si="70"/>
        <v>8</v>
      </c>
      <c r="B367" s="4">
        <f t="shared" si="71"/>
        <v>2013</v>
      </c>
      <c r="C367" s="9">
        <v>41495</v>
      </c>
      <c r="D367" s="12">
        <f ca="1">(1+Returns!E367)*D366</f>
        <v>111349680.46376212</v>
      </c>
      <c r="E367" s="12">
        <f t="shared" ca="1" si="72"/>
        <v>111292962.74265836</v>
      </c>
      <c r="F367" s="12">
        <f t="shared" ca="1" si="73"/>
        <v>111268236.94581085</v>
      </c>
      <c r="G367" s="14">
        <f ca="1">G366*(1+Returns!G367)+AC367</f>
        <v>8845355.9875565842</v>
      </c>
      <c r="H367" s="14">
        <f ca="1">H366*(1+Returns!H367)+AD367</f>
        <v>11144747.517724559</v>
      </c>
      <c r="I367" s="14">
        <f ca="1">I366*(1+Returns!I367)+AE367</f>
        <v>5572958.9657951733</v>
      </c>
      <c r="J367" s="14">
        <f ca="1">J366*(1+Returns!J367)+AF367</f>
        <v>0</v>
      </c>
      <c r="K367" s="14">
        <f ca="1">K366*(1+Returns!K367)+AG367</f>
        <v>0</v>
      </c>
      <c r="L367" s="14">
        <f ca="1">L366*(1+Returns!L367)+AH367</f>
        <v>22289260.491590496</v>
      </c>
      <c r="M367" s="14">
        <f ca="1">M366*(1+Returns!M367)+AI367</f>
        <v>22290432.371309884</v>
      </c>
      <c r="N367" s="14">
        <f ca="1">N366*(1+Returns!N367)+AJ367-R367-T367</f>
        <v>41150207.408681676</v>
      </c>
      <c r="O367" s="17">
        <f ca="1">(Assumptions!$B$16 / 252)*F366</f>
        <v>3534.8715630372108</v>
      </c>
      <c r="P367" s="17">
        <f t="shared" ca="1" si="74"/>
        <v>24725.796847500224</v>
      </c>
      <c r="Q367" s="16">
        <f t="shared" si="75"/>
        <v>0</v>
      </c>
      <c r="R367" s="17">
        <f t="shared" si="76"/>
        <v>0</v>
      </c>
      <c r="S367" s="19">
        <f t="shared" si="77"/>
        <v>0</v>
      </c>
      <c r="T367" s="20">
        <f ca="1">IF(AND(S367=1,F366&gt;D366),[1]Assumptions!$B$19*(F366-D366),0)</f>
        <v>0</v>
      </c>
      <c r="U367" s="21">
        <f ca="1">OFFSET(Assumptions!$B$6,U$1-1,0)*$E367</f>
        <v>8903437.0194126684</v>
      </c>
      <c r="V367" s="21">
        <f ca="1">OFFSET(Assumptions!$B$6,V$1-1,0)*$E367</f>
        <v>11129296.274265837</v>
      </c>
      <c r="W367" s="21">
        <f ca="1">OFFSET(Assumptions!$B$6,W$1-1,0)*$E367</f>
        <v>5564648.1371329185</v>
      </c>
      <c r="X367" s="21">
        <f ca="1">OFFSET(Assumptions!$B$6,X$1-1,0)*$E367</f>
        <v>0</v>
      </c>
      <c r="Y367" s="21">
        <f ca="1">OFFSET(Assumptions!$B$6,Y$1-1,0)*$E367</f>
        <v>0</v>
      </c>
      <c r="Z367" s="21">
        <f ca="1">OFFSET(Assumptions!$B$6,Z$1-1,0)*$E367</f>
        <v>22258592.548531674</v>
      </c>
      <c r="AA367" s="21">
        <f ca="1">OFFSET(Assumptions!$B$6,AA$1-1,0)*$E367</f>
        <v>22258592.548531674</v>
      </c>
      <c r="AB367" s="21">
        <f ca="1">OFFSET(Assumptions!$B$6,AB$1-1,0)*$E367</f>
        <v>41178396.214783594</v>
      </c>
      <c r="AC367" s="24">
        <f t="shared" si="80"/>
        <v>0</v>
      </c>
      <c r="AD367" s="24">
        <f t="shared" si="82"/>
        <v>0</v>
      </c>
      <c r="AE367" s="24">
        <f t="shared" si="82"/>
        <v>0</v>
      </c>
      <c r="AF367" s="24">
        <f t="shared" si="82"/>
        <v>0</v>
      </c>
      <c r="AG367" s="24">
        <f t="shared" si="82"/>
        <v>0</v>
      </c>
      <c r="AH367" s="24">
        <f t="shared" si="82"/>
        <v>0</v>
      </c>
      <c r="AI367" s="24">
        <f t="shared" si="82"/>
        <v>0</v>
      </c>
      <c r="AJ367" s="24">
        <f t="shared" si="78"/>
        <v>0</v>
      </c>
      <c r="AK367" s="26">
        <f t="shared" ca="1" si="79"/>
        <v>-7.2041673512157622E-4</v>
      </c>
      <c r="AL367" s="34">
        <f t="shared" ca="1" si="81"/>
        <v>0.11268236945810584</v>
      </c>
    </row>
    <row r="368" spans="1:38" x14ac:dyDescent="0.25">
      <c r="A368" s="4">
        <f t="shared" si="70"/>
        <v>8</v>
      </c>
      <c r="B368" s="4">
        <f t="shared" si="71"/>
        <v>2013</v>
      </c>
      <c r="C368" s="9">
        <v>41498</v>
      </c>
      <c r="D368" s="12">
        <f ca="1">(1+Returns!E368)*D367</f>
        <v>111384591.92907791</v>
      </c>
      <c r="E368" s="12">
        <f t="shared" ca="1" si="72"/>
        <v>111263861.85477369</v>
      </c>
      <c r="F368" s="12">
        <f t="shared" ca="1" si="73"/>
        <v>111235603.73294377</v>
      </c>
      <c r="G368" s="14">
        <f ca="1">G367*(1+Returns!G368)+AC368</f>
        <v>8783040.8849498257</v>
      </c>
      <c r="H368" s="14">
        <f ca="1">H367*(1+Returns!H368)+AD368</f>
        <v>11148409.427757341</v>
      </c>
      <c r="I368" s="14">
        <f ca="1">I367*(1+Returns!I368)+AE368</f>
        <v>5574873.6551522324</v>
      </c>
      <c r="J368" s="14">
        <f ca="1">J367*(1+Returns!J368)+AF368</f>
        <v>0</v>
      </c>
      <c r="K368" s="14">
        <f ca="1">K367*(1+Returns!K368)+AG368</f>
        <v>0</v>
      </c>
      <c r="L368" s="14">
        <f ca="1">L367*(1+Returns!L368)+AH368</f>
        <v>22296550.752401244</v>
      </c>
      <c r="M368" s="14">
        <f ca="1">M367*(1+Returns!M368)+AI368</f>
        <v>22297890.309095304</v>
      </c>
      <c r="N368" s="14">
        <f ca="1">N367*(1+Returns!N368)+AJ368-R368-T368</f>
        <v>41163096.825417742</v>
      </c>
      <c r="O368" s="17">
        <f ca="1">(Assumptions!$B$16 / 252)*F367</f>
        <v>3532.3249824066938</v>
      </c>
      <c r="P368" s="17">
        <f t="shared" ca="1" si="74"/>
        <v>28258.121829906919</v>
      </c>
      <c r="Q368" s="16">
        <f t="shared" si="75"/>
        <v>0</v>
      </c>
      <c r="R368" s="17">
        <f t="shared" si="76"/>
        <v>0</v>
      </c>
      <c r="S368" s="19">
        <f t="shared" si="77"/>
        <v>0</v>
      </c>
      <c r="T368" s="20">
        <f ca="1">IF(AND(S368=1,F367&gt;D367),[1]Assumptions!$B$19*(F367-D367),0)</f>
        <v>0</v>
      </c>
      <c r="U368" s="21">
        <f ca="1">OFFSET(Assumptions!$B$6,U$1-1,0)*$E368</f>
        <v>8901108.9483818952</v>
      </c>
      <c r="V368" s="21">
        <f ca="1">OFFSET(Assumptions!$B$6,V$1-1,0)*$E368</f>
        <v>11126386.185477369</v>
      </c>
      <c r="W368" s="21">
        <f ca="1">OFFSET(Assumptions!$B$6,W$1-1,0)*$E368</f>
        <v>5563193.0927386843</v>
      </c>
      <c r="X368" s="21">
        <f ca="1">OFFSET(Assumptions!$B$6,X$1-1,0)*$E368</f>
        <v>0</v>
      </c>
      <c r="Y368" s="21">
        <f ca="1">OFFSET(Assumptions!$B$6,Y$1-1,0)*$E368</f>
        <v>0</v>
      </c>
      <c r="Z368" s="21">
        <f ca="1">OFFSET(Assumptions!$B$6,Z$1-1,0)*$E368</f>
        <v>22252772.370954737</v>
      </c>
      <c r="AA368" s="21">
        <f ca="1">OFFSET(Assumptions!$B$6,AA$1-1,0)*$E368</f>
        <v>22252772.370954737</v>
      </c>
      <c r="AB368" s="21">
        <f ca="1">OFFSET(Assumptions!$B$6,AB$1-1,0)*$E368</f>
        <v>41167628.886266261</v>
      </c>
      <c r="AC368" s="24">
        <f t="shared" si="80"/>
        <v>0</v>
      </c>
      <c r="AD368" s="24">
        <f t="shared" si="82"/>
        <v>0</v>
      </c>
      <c r="AE368" s="24">
        <f t="shared" si="82"/>
        <v>0</v>
      </c>
      <c r="AF368" s="24">
        <f t="shared" si="82"/>
        <v>0</v>
      </c>
      <c r="AG368" s="24">
        <f t="shared" si="82"/>
        <v>0</v>
      </c>
      <c r="AH368" s="24">
        <f t="shared" si="82"/>
        <v>0</v>
      </c>
      <c r="AI368" s="24">
        <f t="shared" si="82"/>
        <v>0</v>
      </c>
      <c r="AJ368" s="24">
        <f t="shared" si="78"/>
        <v>0</v>
      </c>
      <c r="AK368" s="26">
        <f t="shared" ca="1" si="79"/>
        <v>-2.9328417311913491E-4</v>
      </c>
      <c r="AL368" s="34">
        <f t="shared" ca="1" si="81"/>
        <v>0.112356037329435</v>
      </c>
    </row>
    <row r="369" spans="1:38" x14ac:dyDescent="0.25">
      <c r="A369" s="4">
        <f t="shared" si="70"/>
        <v>8</v>
      </c>
      <c r="B369" s="4">
        <f t="shared" si="71"/>
        <v>2013</v>
      </c>
      <c r="C369" s="9">
        <v>41499</v>
      </c>
      <c r="D369" s="12">
        <f ca="1">(1+Returns!E369)*D368</f>
        <v>111419514.34018542</v>
      </c>
      <c r="E369" s="12">
        <f t="shared" ca="1" si="72"/>
        <v>111417954.93732668</v>
      </c>
      <c r="F369" s="12">
        <f t="shared" ca="1" si="73"/>
        <v>111386165.52648938</v>
      </c>
      <c r="G369" s="14">
        <f ca="1">G368*(1+Returns!G369)+AC369</f>
        <v>8903908.974661734</v>
      </c>
      <c r="H369" s="14">
        <f ca="1">H368*(1+Returns!H369)+AD369</f>
        <v>11152072.541010302</v>
      </c>
      <c r="I369" s="14">
        <f ca="1">I368*(1+Returns!I369)+AE369</f>
        <v>5576789.0023349384</v>
      </c>
      <c r="J369" s="14">
        <f ca="1">J368*(1+Returns!J369)+AF369</f>
        <v>0</v>
      </c>
      <c r="K369" s="14">
        <f ca="1">K368*(1+Returns!K369)+AG369</f>
        <v>0</v>
      </c>
      <c r="L369" s="14">
        <f ca="1">L368*(1+Returns!L369)+AH369</f>
        <v>22303843.397674352</v>
      </c>
      <c r="M369" s="14">
        <f ca="1">M368*(1+Returns!M369)+AI369</f>
        <v>22305350.742159195</v>
      </c>
      <c r="N369" s="14">
        <f ca="1">N368*(1+Returns!N369)+AJ369-R369-T369</f>
        <v>41175990.279486164</v>
      </c>
      <c r="O369" s="17">
        <f ca="1">(Assumptions!$B$16 / 252)*F368</f>
        <v>3531.2890073950402</v>
      </c>
      <c r="P369" s="17">
        <f t="shared" ca="1" si="74"/>
        <v>31789.410837301959</v>
      </c>
      <c r="Q369" s="16">
        <f t="shared" si="75"/>
        <v>0</v>
      </c>
      <c r="R369" s="17">
        <f t="shared" si="76"/>
        <v>0</v>
      </c>
      <c r="S369" s="19">
        <f t="shared" si="77"/>
        <v>0</v>
      </c>
      <c r="T369" s="20">
        <f ca="1">IF(AND(S369=1,F368&gt;D368),[1]Assumptions!$B$19*(F368-D368),0)</f>
        <v>0</v>
      </c>
      <c r="U369" s="21">
        <f ca="1">OFFSET(Assumptions!$B$6,U$1-1,0)*$E369</f>
        <v>8913436.394986134</v>
      </c>
      <c r="V369" s="21">
        <f ca="1">OFFSET(Assumptions!$B$6,V$1-1,0)*$E369</f>
        <v>11141795.493732668</v>
      </c>
      <c r="W369" s="21">
        <f ca="1">OFFSET(Assumptions!$B$6,W$1-1,0)*$E369</f>
        <v>5570897.7468663342</v>
      </c>
      <c r="X369" s="21">
        <f ca="1">OFFSET(Assumptions!$B$6,X$1-1,0)*$E369</f>
        <v>0</v>
      </c>
      <c r="Y369" s="21">
        <f ca="1">OFFSET(Assumptions!$B$6,Y$1-1,0)*$E369</f>
        <v>0</v>
      </c>
      <c r="Z369" s="21">
        <f ca="1">OFFSET(Assumptions!$B$6,Z$1-1,0)*$E369</f>
        <v>22283590.987465337</v>
      </c>
      <c r="AA369" s="21">
        <f ca="1">OFFSET(Assumptions!$B$6,AA$1-1,0)*$E369</f>
        <v>22283590.987465337</v>
      </c>
      <c r="AB369" s="21">
        <f ca="1">OFFSET(Assumptions!$B$6,AB$1-1,0)*$E369</f>
        <v>41224643.326810874</v>
      </c>
      <c r="AC369" s="24">
        <f t="shared" si="80"/>
        <v>0</v>
      </c>
      <c r="AD369" s="24">
        <f t="shared" si="82"/>
        <v>0</v>
      </c>
      <c r="AE369" s="24">
        <f t="shared" si="82"/>
        <v>0</v>
      </c>
      <c r="AF369" s="24">
        <f t="shared" si="82"/>
        <v>0</v>
      </c>
      <c r="AG369" s="24">
        <f t="shared" si="82"/>
        <v>0</v>
      </c>
      <c r="AH369" s="24">
        <f t="shared" si="82"/>
        <v>0</v>
      </c>
      <c r="AI369" s="24">
        <f t="shared" si="82"/>
        <v>0</v>
      </c>
      <c r="AJ369" s="24">
        <f t="shared" si="78"/>
        <v>0</v>
      </c>
      <c r="AK369" s="26">
        <f t="shared" ca="1" si="79"/>
        <v>1.3535395906787429E-3</v>
      </c>
      <c r="AL369" s="34">
        <f t="shared" ca="1" si="81"/>
        <v>0.113861655264891</v>
      </c>
    </row>
    <row r="370" spans="1:38" x14ac:dyDescent="0.25">
      <c r="A370" s="4">
        <f t="shared" si="70"/>
        <v>8</v>
      </c>
      <c r="B370" s="4">
        <f t="shared" si="71"/>
        <v>2013</v>
      </c>
      <c r="C370" s="9">
        <v>41500</v>
      </c>
      <c r="D370" s="12">
        <f ca="1">(1+Returns!E370)*D369</f>
        <v>111454447.70051649</v>
      </c>
      <c r="E370" s="12">
        <f t="shared" ca="1" si="72"/>
        <v>111571597.604159</v>
      </c>
      <c r="F370" s="12">
        <f t="shared" ca="1" si="73"/>
        <v>111536272.12457483</v>
      </c>
      <c r="G370" s="14">
        <f ca="1">G369*(1+Returns!G370)+AC370</f>
        <v>9024315.8670332059</v>
      </c>
      <c r="H370" s="14">
        <f ca="1">H369*(1+Returns!H370)+AD370</f>
        <v>11155736.857878791</v>
      </c>
      <c r="I370" s="14">
        <f ca="1">I369*(1+Returns!I370)+AE370</f>
        <v>5578705.0075692981</v>
      </c>
      <c r="J370" s="14">
        <f ca="1">J369*(1+Returns!J370)+AF370</f>
        <v>0</v>
      </c>
      <c r="K370" s="14">
        <f ca="1">K369*(1+Returns!K370)+AG370</f>
        <v>0</v>
      </c>
      <c r="L370" s="14">
        <f ca="1">L369*(1+Returns!L370)+AH370</f>
        <v>22311138.428189717</v>
      </c>
      <c r="M370" s="14">
        <f ca="1">M369*(1+Returns!M370)+AI370</f>
        <v>22312813.671336427</v>
      </c>
      <c r="N370" s="14">
        <f ca="1">N369*(1+Returns!N370)+AJ370-R370-T370</f>
        <v>41188887.772151552</v>
      </c>
      <c r="O370" s="17">
        <f ca="1">(Assumptions!$B$16 / 252)*F369</f>
        <v>3536.0687468726783</v>
      </c>
      <c r="P370" s="17">
        <f t="shared" ca="1" si="74"/>
        <v>35325.479584174638</v>
      </c>
      <c r="Q370" s="16">
        <f t="shared" si="75"/>
        <v>0</v>
      </c>
      <c r="R370" s="17">
        <f t="shared" si="76"/>
        <v>0</v>
      </c>
      <c r="S370" s="19">
        <f t="shared" si="77"/>
        <v>0</v>
      </c>
      <c r="T370" s="20">
        <f ca="1">IF(AND(S370=1,F369&gt;D369),[1]Assumptions!$B$19*(F369-D369),0)</f>
        <v>0</v>
      </c>
      <c r="U370" s="21">
        <f ca="1">OFFSET(Assumptions!$B$6,U$1-1,0)*$E370</f>
        <v>8925727.8083327208</v>
      </c>
      <c r="V370" s="21">
        <f ca="1">OFFSET(Assumptions!$B$6,V$1-1,0)*$E370</f>
        <v>11157159.7604159</v>
      </c>
      <c r="W370" s="21">
        <f ca="1">OFFSET(Assumptions!$B$6,W$1-1,0)*$E370</f>
        <v>5578579.8802079502</v>
      </c>
      <c r="X370" s="21">
        <f ca="1">OFFSET(Assumptions!$B$6,X$1-1,0)*$E370</f>
        <v>0</v>
      </c>
      <c r="Y370" s="21">
        <f ca="1">OFFSET(Assumptions!$B$6,Y$1-1,0)*$E370</f>
        <v>0</v>
      </c>
      <c r="Z370" s="21">
        <f ca="1">OFFSET(Assumptions!$B$6,Z$1-1,0)*$E370</f>
        <v>22314319.520831801</v>
      </c>
      <c r="AA370" s="21">
        <f ca="1">OFFSET(Assumptions!$B$6,AA$1-1,0)*$E370</f>
        <v>22314319.520831801</v>
      </c>
      <c r="AB370" s="21">
        <f ca="1">OFFSET(Assumptions!$B$6,AB$1-1,0)*$E370</f>
        <v>41281491.113538831</v>
      </c>
      <c r="AC370" s="24">
        <f t="shared" si="80"/>
        <v>0</v>
      </c>
      <c r="AD370" s="24">
        <f t="shared" si="82"/>
        <v>0</v>
      </c>
      <c r="AE370" s="24">
        <f t="shared" si="82"/>
        <v>0</v>
      </c>
      <c r="AF370" s="24">
        <f t="shared" si="82"/>
        <v>0</v>
      </c>
      <c r="AG370" s="24">
        <f t="shared" si="82"/>
        <v>0</v>
      </c>
      <c r="AH370" s="24">
        <f t="shared" si="82"/>
        <v>0</v>
      </c>
      <c r="AI370" s="24">
        <f t="shared" si="82"/>
        <v>0</v>
      </c>
      <c r="AJ370" s="24">
        <f t="shared" si="78"/>
        <v>0</v>
      </c>
      <c r="AK370" s="26">
        <f t="shared" ca="1" si="79"/>
        <v>1.3476233549825078E-3</v>
      </c>
      <c r="AL370" s="34">
        <f t="shared" ca="1" si="81"/>
        <v>0.11536272124574554</v>
      </c>
    </row>
    <row r="371" spans="1:38" x14ac:dyDescent="0.25">
      <c r="A371" s="4">
        <f t="shared" si="70"/>
        <v>8</v>
      </c>
      <c r="B371" s="4">
        <f t="shared" si="71"/>
        <v>2013</v>
      </c>
      <c r="C371" s="9">
        <v>41501</v>
      </c>
      <c r="D371" s="12">
        <f ca="1">(1+Returns!E371)*D370</f>
        <v>111489392.01350403</v>
      </c>
      <c r="E371" s="12">
        <f t="shared" ca="1" si="72"/>
        <v>111571817.01894009</v>
      </c>
      <c r="F371" s="12">
        <f t="shared" ca="1" si="73"/>
        <v>111532950.70532021</v>
      </c>
      <c r="G371" s="14">
        <f ca="1">G370*(1+Returns!G371)+AC371</f>
        <v>8991288.7222318593</v>
      </c>
      <c r="H371" s="14">
        <f ca="1">H370*(1+Returns!H371)+AD371</f>
        <v>11159402.378758289</v>
      </c>
      <c r="I371" s="14">
        <f ca="1">I370*(1+Returns!I371)+AE371</f>
        <v>5580621.6710813977</v>
      </c>
      <c r="J371" s="14">
        <f ca="1">J370*(1+Returns!J371)+AF371</f>
        <v>0</v>
      </c>
      <c r="K371" s="14">
        <f ca="1">K370*(1+Returns!K371)+AG371</f>
        <v>0</v>
      </c>
      <c r="L371" s="14">
        <f ca="1">L370*(1+Returns!L371)+AH371</f>
        <v>22318435.844727494</v>
      </c>
      <c r="M371" s="14">
        <f ca="1">M370*(1+Returns!M371)+AI371</f>
        <v>22320279.097462151</v>
      </c>
      <c r="N371" s="14">
        <f ca="1">N370*(1+Returns!N371)+AJ371-R371-T371</f>
        <v>41201789.304678902</v>
      </c>
      <c r="O371" s="17">
        <f ca="1">(Assumptions!$B$16 / 252)*F370</f>
        <v>3540.8340357007878</v>
      </c>
      <c r="P371" s="17">
        <f t="shared" ca="1" si="74"/>
        <v>38866.313619875429</v>
      </c>
      <c r="Q371" s="16">
        <f t="shared" si="75"/>
        <v>0</v>
      </c>
      <c r="R371" s="17">
        <f t="shared" si="76"/>
        <v>0</v>
      </c>
      <c r="S371" s="19">
        <f t="shared" si="77"/>
        <v>0</v>
      </c>
      <c r="T371" s="20">
        <f ca="1">IF(AND(S371=1,F370&gt;D370),[1]Assumptions!$B$19*(F370-D370),0)</f>
        <v>0</v>
      </c>
      <c r="U371" s="21">
        <f ca="1">OFFSET(Assumptions!$B$6,U$1-1,0)*$E371</f>
        <v>8925745.3615152072</v>
      </c>
      <c r="V371" s="21">
        <f ca="1">OFFSET(Assumptions!$B$6,V$1-1,0)*$E371</f>
        <v>11157181.701894009</v>
      </c>
      <c r="W371" s="21">
        <f ca="1">OFFSET(Assumptions!$B$6,W$1-1,0)*$E371</f>
        <v>5578590.8509470047</v>
      </c>
      <c r="X371" s="21">
        <f ca="1">OFFSET(Assumptions!$B$6,X$1-1,0)*$E371</f>
        <v>0</v>
      </c>
      <c r="Y371" s="21">
        <f ca="1">OFFSET(Assumptions!$B$6,Y$1-1,0)*$E371</f>
        <v>0</v>
      </c>
      <c r="Z371" s="21">
        <f ca="1">OFFSET(Assumptions!$B$6,Z$1-1,0)*$E371</f>
        <v>22314363.403788019</v>
      </c>
      <c r="AA371" s="21">
        <f ca="1">OFFSET(Assumptions!$B$6,AA$1-1,0)*$E371</f>
        <v>22314363.403788019</v>
      </c>
      <c r="AB371" s="21">
        <f ca="1">OFFSET(Assumptions!$B$6,AB$1-1,0)*$E371</f>
        <v>41281572.297007836</v>
      </c>
      <c r="AC371" s="24">
        <f t="shared" si="80"/>
        <v>0</v>
      </c>
      <c r="AD371" s="24">
        <f t="shared" si="82"/>
        <v>0</v>
      </c>
      <c r="AE371" s="24">
        <f t="shared" si="82"/>
        <v>0</v>
      </c>
      <c r="AF371" s="24">
        <f t="shared" si="82"/>
        <v>0</v>
      </c>
      <c r="AG371" s="24">
        <f t="shared" si="82"/>
        <v>0</v>
      </c>
      <c r="AH371" s="24">
        <f t="shared" si="82"/>
        <v>0</v>
      </c>
      <c r="AI371" s="24">
        <f t="shared" si="82"/>
        <v>0</v>
      </c>
      <c r="AJ371" s="24">
        <f t="shared" si="78"/>
        <v>0</v>
      </c>
      <c r="AK371" s="26">
        <f t="shared" ca="1" si="79"/>
        <v>-2.9778826128423752E-5</v>
      </c>
      <c r="AL371" s="34">
        <f t="shared" ca="1" si="81"/>
        <v>0.11532950705319944</v>
      </c>
    </row>
    <row r="372" spans="1:38" x14ac:dyDescent="0.25">
      <c r="A372" s="4">
        <f t="shared" si="70"/>
        <v>8</v>
      </c>
      <c r="B372" s="4">
        <f t="shared" si="71"/>
        <v>2013</v>
      </c>
      <c r="C372" s="9">
        <v>41502</v>
      </c>
      <c r="D372" s="12">
        <f ca="1">(1+Returns!E372)*D371</f>
        <v>111524347.28258201</v>
      </c>
      <c r="E372" s="12">
        <f t="shared" ca="1" si="72"/>
        <v>111793231.43197209</v>
      </c>
      <c r="F372" s="12">
        <f t="shared" ca="1" si="73"/>
        <v>111750824.38975839</v>
      </c>
      <c r="G372" s="14">
        <f ca="1">G371*(1+Returns!G372)+AC372</f>
        <v>9179445.787056772</v>
      </c>
      <c r="H372" s="14">
        <f ca="1">H371*(1+Returns!H372)+AD372</f>
        <v>11163069.104044406</v>
      </c>
      <c r="I372" s="14">
        <f ca="1">I371*(1+Returns!I372)+AE372</f>
        <v>5582538.9930973994</v>
      </c>
      <c r="J372" s="14">
        <f ca="1">J371*(1+Returns!J372)+AF372</f>
        <v>0</v>
      </c>
      <c r="K372" s="14">
        <f ca="1">K371*(1+Returns!K372)+AG372</f>
        <v>0</v>
      </c>
      <c r="L372" s="14">
        <f ca="1">L371*(1+Returns!L372)+AH372</f>
        <v>22325735.648068093</v>
      </c>
      <c r="M372" s="14">
        <f ca="1">M371*(1+Returns!M372)+AI372</f>
        <v>22327747.021371797</v>
      </c>
      <c r="N372" s="14">
        <f ca="1">N371*(1+Returns!N372)+AJ372-R372-T372</f>
        <v>41214694.878333621</v>
      </c>
      <c r="O372" s="17">
        <f ca="1">(Assumptions!$B$16 / 252)*F371</f>
        <v>3540.7285938196892</v>
      </c>
      <c r="P372" s="17">
        <f t="shared" ca="1" si="74"/>
        <v>42407.042213695117</v>
      </c>
      <c r="Q372" s="16">
        <f t="shared" si="75"/>
        <v>0</v>
      </c>
      <c r="R372" s="17">
        <f t="shared" si="76"/>
        <v>0</v>
      </c>
      <c r="S372" s="19">
        <f t="shared" si="77"/>
        <v>0</v>
      </c>
      <c r="T372" s="20">
        <f ca="1">IF(AND(S372=1,F371&gt;D371),[1]Assumptions!$B$19*(F371-D371),0)</f>
        <v>0</v>
      </c>
      <c r="U372" s="21">
        <f ca="1">OFFSET(Assumptions!$B$6,U$1-1,0)*$E372</f>
        <v>8943458.5145577677</v>
      </c>
      <c r="V372" s="21">
        <f ca="1">OFFSET(Assumptions!$B$6,V$1-1,0)*$E372</f>
        <v>11179323.143197209</v>
      </c>
      <c r="W372" s="21">
        <f ca="1">OFFSET(Assumptions!$B$6,W$1-1,0)*$E372</f>
        <v>5589661.5715986043</v>
      </c>
      <c r="X372" s="21">
        <f ca="1">OFFSET(Assumptions!$B$6,X$1-1,0)*$E372</f>
        <v>0</v>
      </c>
      <c r="Y372" s="21">
        <f ca="1">OFFSET(Assumptions!$B$6,Y$1-1,0)*$E372</f>
        <v>0</v>
      </c>
      <c r="Z372" s="21">
        <f ca="1">OFFSET(Assumptions!$B$6,Z$1-1,0)*$E372</f>
        <v>22358646.286394417</v>
      </c>
      <c r="AA372" s="21">
        <f ca="1">OFFSET(Assumptions!$B$6,AA$1-1,0)*$E372</f>
        <v>22358646.286394417</v>
      </c>
      <c r="AB372" s="21">
        <f ca="1">OFFSET(Assumptions!$B$6,AB$1-1,0)*$E372</f>
        <v>41363495.629829675</v>
      </c>
      <c r="AC372" s="24">
        <f t="shared" si="80"/>
        <v>0</v>
      </c>
      <c r="AD372" s="24">
        <f t="shared" si="82"/>
        <v>0</v>
      </c>
      <c r="AE372" s="24">
        <f t="shared" si="82"/>
        <v>0</v>
      </c>
      <c r="AF372" s="24">
        <f t="shared" si="82"/>
        <v>0</v>
      </c>
      <c r="AG372" s="24">
        <f t="shared" si="82"/>
        <v>0</v>
      </c>
      <c r="AH372" s="24">
        <f t="shared" si="82"/>
        <v>0</v>
      </c>
      <c r="AI372" s="24">
        <f t="shared" si="82"/>
        <v>0</v>
      </c>
      <c r="AJ372" s="24">
        <f t="shared" si="78"/>
        <v>0</v>
      </c>
      <c r="AK372" s="26">
        <f t="shared" ca="1" si="79"/>
        <v>1.9534467891360041E-3</v>
      </c>
      <c r="AL372" s="34">
        <f t="shared" ca="1" si="81"/>
        <v>0.11750824389758119</v>
      </c>
    </row>
    <row r="373" spans="1:38" x14ac:dyDescent="0.25">
      <c r="A373" s="4">
        <f t="shared" si="70"/>
        <v>8</v>
      </c>
      <c r="B373" s="4">
        <f t="shared" si="71"/>
        <v>2013</v>
      </c>
      <c r="C373" s="9">
        <v>41505</v>
      </c>
      <c r="D373" s="12">
        <f ca="1">(1+Returns!E373)*D372</f>
        <v>111559313.51118551</v>
      </c>
      <c r="E373" s="12">
        <f t="shared" ca="1" si="72"/>
        <v>112189650.90964988</v>
      </c>
      <c r="F373" s="12">
        <f t="shared" ca="1" si="73"/>
        <v>112143696.22221746</v>
      </c>
      <c r="G373" s="14">
        <f ca="1">G372*(1+Returns!G373)+AC373</f>
        <v>9542597.1243987046</v>
      </c>
      <c r="H373" s="14">
        <f ca="1">H372*(1+Returns!H373)+AD373</f>
        <v>11166737.034132883</v>
      </c>
      <c r="I373" s="14">
        <f ca="1">I372*(1+Returns!I373)+AE373</f>
        <v>5584456.9738435447</v>
      </c>
      <c r="J373" s="14">
        <f ca="1">J372*(1+Returns!J373)+AF373</f>
        <v>0</v>
      </c>
      <c r="K373" s="14">
        <f ca="1">K372*(1+Returns!K373)+AG373</f>
        <v>0</v>
      </c>
      <c r="L373" s="14">
        <f ca="1">L372*(1+Returns!L373)+AH373</f>
        <v>22333037.838992175</v>
      </c>
      <c r="M373" s="14">
        <f ca="1">M372*(1+Returns!M373)+AI373</f>
        <v>22335217.443901073</v>
      </c>
      <c r="N373" s="14">
        <f ca="1">N372*(1+Returns!N373)+AJ373-R373-T373</f>
        <v>41227604.494381502</v>
      </c>
      <c r="O373" s="17">
        <f ca="1">(Assumptions!$B$16 / 252)*F372</f>
        <v>3547.6452187224886</v>
      </c>
      <c r="P373" s="17">
        <f t="shared" ca="1" si="74"/>
        <v>45954.687432417602</v>
      </c>
      <c r="Q373" s="16">
        <f t="shared" si="75"/>
        <v>0</v>
      </c>
      <c r="R373" s="17">
        <f t="shared" si="76"/>
        <v>0</v>
      </c>
      <c r="S373" s="19">
        <f t="shared" si="77"/>
        <v>0</v>
      </c>
      <c r="T373" s="20">
        <f ca="1">IF(AND(S373=1,F372&gt;D372),[1]Assumptions!$B$19*(F372-D372),0)</f>
        <v>0</v>
      </c>
      <c r="U373" s="21">
        <f ca="1">OFFSET(Assumptions!$B$6,U$1-1,0)*$E373</f>
        <v>8975172.0727719907</v>
      </c>
      <c r="V373" s="21">
        <f ca="1">OFFSET(Assumptions!$B$6,V$1-1,0)*$E373</f>
        <v>11218965.090964988</v>
      </c>
      <c r="W373" s="21">
        <f ca="1">OFFSET(Assumptions!$B$6,W$1-1,0)*$E373</f>
        <v>5609482.5454824939</v>
      </c>
      <c r="X373" s="21">
        <f ca="1">OFFSET(Assumptions!$B$6,X$1-1,0)*$E373</f>
        <v>0</v>
      </c>
      <c r="Y373" s="21">
        <f ca="1">OFFSET(Assumptions!$B$6,Y$1-1,0)*$E373</f>
        <v>0</v>
      </c>
      <c r="Z373" s="21">
        <f ca="1">OFFSET(Assumptions!$B$6,Z$1-1,0)*$E373</f>
        <v>22437930.181929976</v>
      </c>
      <c r="AA373" s="21">
        <f ca="1">OFFSET(Assumptions!$B$6,AA$1-1,0)*$E373</f>
        <v>22437930.181929976</v>
      </c>
      <c r="AB373" s="21">
        <f ca="1">OFFSET(Assumptions!$B$6,AB$1-1,0)*$E373</f>
        <v>41510170.836570457</v>
      </c>
      <c r="AC373" s="24">
        <f t="shared" si="80"/>
        <v>0</v>
      </c>
      <c r="AD373" s="24">
        <f t="shared" si="82"/>
        <v>0</v>
      </c>
      <c r="AE373" s="24">
        <f t="shared" si="82"/>
        <v>0</v>
      </c>
      <c r="AF373" s="24">
        <f t="shared" si="82"/>
        <v>0</v>
      </c>
      <c r="AG373" s="24">
        <f t="shared" si="82"/>
        <v>0</v>
      </c>
      <c r="AH373" s="24">
        <f t="shared" si="82"/>
        <v>0</v>
      </c>
      <c r="AI373" s="24">
        <f t="shared" si="82"/>
        <v>0</v>
      </c>
      <c r="AJ373" s="24">
        <f t="shared" si="78"/>
        <v>0</v>
      </c>
      <c r="AK373" s="26">
        <f t="shared" ca="1" si="79"/>
        <v>3.5156056754339637E-3</v>
      </c>
      <c r="AL373" s="34">
        <f t="shared" ca="1" si="81"/>
        <v>0.12143696222217182</v>
      </c>
    </row>
    <row r="374" spans="1:38" x14ac:dyDescent="0.25">
      <c r="A374" s="4">
        <f t="shared" si="70"/>
        <v>8</v>
      </c>
      <c r="B374" s="4">
        <f t="shared" si="71"/>
        <v>2013</v>
      </c>
      <c r="C374" s="9">
        <v>41506</v>
      </c>
      <c r="D374" s="12">
        <f ca="1">(1+Returns!E374)*D373</f>
        <v>111594290.70275067</v>
      </c>
      <c r="E374" s="12">
        <f t="shared" ca="1" si="72"/>
        <v>112410655.36242947</v>
      </c>
      <c r="F374" s="12">
        <f t="shared" ca="1" si="73"/>
        <v>112361140.55765666</v>
      </c>
      <c r="G374" s="14">
        <f ca="1">G373*(1+Returns!G374)+AC374</f>
        <v>9730322.6412083507</v>
      </c>
      <c r="H374" s="14">
        <f ca="1">H373*(1+Returns!H374)+AD374</f>
        <v>11170406.169419592</v>
      </c>
      <c r="I374" s="14">
        <f ca="1">I373*(1+Returns!I374)+AE374</f>
        <v>5586375.6135461517</v>
      </c>
      <c r="J374" s="14">
        <f ca="1">J373*(1+Returns!J374)+AF374</f>
        <v>0</v>
      </c>
      <c r="K374" s="14">
        <f ca="1">K373*(1+Returns!K374)+AG374</f>
        <v>0</v>
      </c>
      <c r="L374" s="14">
        <f ca="1">L373*(1+Returns!L374)+AH374</f>
        <v>22340342.418280661</v>
      </c>
      <c r="M374" s="14">
        <f ca="1">M373*(1+Returns!M374)+AI374</f>
        <v>22342690.365885969</v>
      </c>
      <c r="N374" s="14">
        <f ca="1">N373*(1+Returns!N374)+AJ374-R374-T374</f>
        <v>41240518.154088736</v>
      </c>
      <c r="O374" s="17">
        <f ca="1">(Assumptions!$B$16 / 252)*F373</f>
        <v>3560.1173403878556</v>
      </c>
      <c r="P374" s="17">
        <f t="shared" ca="1" si="74"/>
        <v>49514.804772805459</v>
      </c>
      <c r="Q374" s="16">
        <f t="shared" si="75"/>
        <v>0</v>
      </c>
      <c r="R374" s="17">
        <f t="shared" si="76"/>
        <v>0</v>
      </c>
      <c r="S374" s="19">
        <f t="shared" si="77"/>
        <v>0</v>
      </c>
      <c r="T374" s="20">
        <f ca="1">IF(AND(S374=1,F373&gt;D373),[1]Assumptions!$B$19*(F373-D373),0)</f>
        <v>0</v>
      </c>
      <c r="U374" s="21">
        <f ca="1">OFFSET(Assumptions!$B$6,U$1-1,0)*$E374</f>
        <v>8992852.4289943576</v>
      </c>
      <c r="V374" s="21">
        <f ca="1">OFFSET(Assumptions!$B$6,V$1-1,0)*$E374</f>
        <v>11241065.536242947</v>
      </c>
      <c r="W374" s="21">
        <f ca="1">OFFSET(Assumptions!$B$6,W$1-1,0)*$E374</f>
        <v>5620532.7681214735</v>
      </c>
      <c r="X374" s="21">
        <f ca="1">OFFSET(Assumptions!$B$6,X$1-1,0)*$E374</f>
        <v>0</v>
      </c>
      <c r="Y374" s="21">
        <f ca="1">OFFSET(Assumptions!$B$6,Y$1-1,0)*$E374</f>
        <v>0</v>
      </c>
      <c r="Z374" s="21">
        <f ca="1">OFFSET(Assumptions!$B$6,Z$1-1,0)*$E374</f>
        <v>22482131.072485894</v>
      </c>
      <c r="AA374" s="21">
        <f ca="1">OFFSET(Assumptions!$B$6,AA$1-1,0)*$E374</f>
        <v>22482131.072485894</v>
      </c>
      <c r="AB374" s="21">
        <f ca="1">OFFSET(Assumptions!$B$6,AB$1-1,0)*$E374</f>
        <v>41591942.484098904</v>
      </c>
      <c r="AC374" s="24">
        <f t="shared" si="80"/>
        <v>0</v>
      </c>
      <c r="AD374" s="24">
        <f t="shared" si="82"/>
        <v>0</v>
      </c>
      <c r="AE374" s="24">
        <f t="shared" si="82"/>
        <v>0</v>
      </c>
      <c r="AF374" s="24">
        <f t="shared" si="82"/>
        <v>0</v>
      </c>
      <c r="AG374" s="24">
        <f t="shared" si="82"/>
        <v>0</v>
      </c>
      <c r="AH374" s="24">
        <f t="shared" si="82"/>
        <v>0</v>
      </c>
      <c r="AI374" s="24">
        <f t="shared" si="82"/>
        <v>0</v>
      </c>
      <c r="AJ374" s="24">
        <f t="shared" si="78"/>
        <v>0</v>
      </c>
      <c r="AK374" s="26">
        <f t="shared" ca="1" si="79"/>
        <v>1.9389795660769149E-3</v>
      </c>
      <c r="AL374" s="34">
        <f t="shared" ca="1" si="81"/>
        <v>0.12361140557656403</v>
      </c>
    </row>
    <row r="375" spans="1:38" x14ac:dyDescent="0.25">
      <c r="A375" s="4">
        <f t="shared" si="70"/>
        <v>8</v>
      </c>
      <c r="B375" s="4">
        <f t="shared" si="71"/>
        <v>2013</v>
      </c>
      <c r="C375" s="9">
        <v>41507</v>
      </c>
      <c r="D375" s="12">
        <f ca="1">(1+Returns!E375)*D374</f>
        <v>111629278.86071469</v>
      </c>
      <c r="E375" s="12">
        <f t="shared" ca="1" si="72"/>
        <v>112290026.85816613</v>
      </c>
      <c r="F375" s="12">
        <f t="shared" ca="1" si="73"/>
        <v>112236945.03305817</v>
      </c>
      <c r="G375" s="14">
        <f ca="1">G374*(1+Returns!G375)+AC375</f>
        <v>9576404.4018345922</v>
      </c>
      <c r="H375" s="14">
        <f ca="1">H374*(1+Returns!H375)+AD375</f>
        <v>11174076.510300532</v>
      </c>
      <c r="I375" s="14">
        <f ca="1">I374*(1+Returns!I375)+AE375</f>
        <v>5588294.9124316163</v>
      </c>
      <c r="J375" s="14">
        <f ca="1">J374*(1+Returns!J375)+AF375</f>
        <v>0</v>
      </c>
      <c r="K375" s="14">
        <f ca="1">K374*(1+Returns!K375)+AG375</f>
        <v>0</v>
      </c>
      <c r="L375" s="14">
        <f ca="1">L374*(1+Returns!L375)+AH375</f>
        <v>22347649.386714723</v>
      </c>
      <c r="M375" s="14">
        <f ca="1">M374*(1+Returns!M375)+AI375</f>
        <v>22350165.788162753</v>
      </c>
      <c r="N375" s="14">
        <f ca="1">N374*(1+Returns!N375)+AJ375-R375-T375</f>
        <v>41253435.858721912</v>
      </c>
      <c r="O375" s="17">
        <f ca="1">(Assumptions!$B$16 / 252)*F374</f>
        <v>3567.0203351637033</v>
      </c>
      <c r="P375" s="17">
        <f t="shared" ca="1" si="74"/>
        <v>53081.825107969162</v>
      </c>
      <c r="Q375" s="16">
        <f t="shared" si="75"/>
        <v>0</v>
      </c>
      <c r="R375" s="17">
        <f t="shared" si="76"/>
        <v>0</v>
      </c>
      <c r="S375" s="19">
        <f t="shared" si="77"/>
        <v>0</v>
      </c>
      <c r="T375" s="20">
        <f ca="1">IF(AND(S375=1,F374&gt;D374),[1]Assumptions!$B$19*(F374-D374),0)</f>
        <v>0</v>
      </c>
      <c r="U375" s="21">
        <f ca="1">OFFSET(Assumptions!$B$6,U$1-1,0)*$E375</f>
        <v>8983202.1486532912</v>
      </c>
      <c r="V375" s="21">
        <f ca="1">OFFSET(Assumptions!$B$6,V$1-1,0)*$E375</f>
        <v>11229002.685816614</v>
      </c>
      <c r="W375" s="21">
        <f ca="1">OFFSET(Assumptions!$B$6,W$1-1,0)*$E375</f>
        <v>5614501.342908307</v>
      </c>
      <c r="X375" s="21">
        <f ca="1">OFFSET(Assumptions!$B$6,X$1-1,0)*$E375</f>
        <v>0</v>
      </c>
      <c r="Y375" s="21">
        <f ca="1">OFFSET(Assumptions!$B$6,Y$1-1,0)*$E375</f>
        <v>0</v>
      </c>
      <c r="Z375" s="21">
        <f ca="1">OFFSET(Assumptions!$B$6,Z$1-1,0)*$E375</f>
        <v>22458005.371633228</v>
      </c>
      <c r="AA375" s="21">
        <f ca="1">OFFSET(Assumptions!$B$6,AA$1-1,0)*$E375</f>
        <v>22458005.371633228</v>
      </c>
      <c r="AB375" s="21">
        <f ca="1">OFFSET(Assumptions!$B$6,AB$1-1,0)*$E375</f>
        <v>41547309.937521465</v>
      </c>
      <c r="AC375" s="24">
        <f t="shared" si="80"/>
        <v>0</v>
      </c>
      <c r="AD375" s="24">
        <f t="shared" si="82"/>
        <v>0</v>
      </c>
      <c r="AE375" s="24">
        <f t="shared" si="82"/>
        <v>0</v>
      </c>
      <c r="AF375" s="24">
        <f t="shared" si="82"/>
        <v>0</v>
      </c>
      <c r="AG375" s="24">
        <f t="shared" si="82"/>
        <v>0</v>
      </c>
      <c r="AH375" s="24">
        <f t="shared" si="82"/>
        <v>0</v>
      </c>
      <c r="AI375" s="24">
        <f t="shared" si="82"/>
        <v>0</v>
      </c>
      <c r="AJ375" s="24">
        <f t="shared" si="78"/>
        <v>0</v>
      </c>
      <c r="AK375" s="26">
        <f t="shared" ca="1" si="79"/>
        <v>-1.1053245275199908E-3</v>
      </c>
      <c r="AL375" s="34">
        <f t="shared" ca="1" si="81"/>
        <v>0.122369450330579</v>
      </c>
    </row>
    <row r="376" spans="1:38" x14ac:dyDescent="0.25">
      <c r="A376" s="4">
        <f t="shared" si="70"/>
        <v>8</v>
      </c>
      <c r="B376" s="4">
        <f t="shared" si="71"/>
        <v>2013</v>
      </c>
      <c r="C376" s="9">
        <v>41508</v>
      </c>
      <c r="D376" s="12">
        <f ca="1">(1+Returns!E376)*D375</f>
        <v>111664277.98851588</v>
      </c>
      <c r="E376" s="12">
        <f t="shared" ca="1" si="72"/>
        <v>112464285.96019478</v>
      </c>
      <c r="F376" s="12">
        <f t="shared" ca="1" si="73"/>
        <v>112407641.05746672</v>
      </c>
      <c r="G376" s="14">
        <f ca="1">G375*(1+Returns!G376)+AC376</f>
        <v>9717362.966104744</v>
      </c>
      <c r="H376" s="14">
        <f ca="1">H375*(1+Returns!H376)+AD376</f>
        <v>11177748.057171835</v>
      </c>
      <c r="I376" s="14">
        <f ca="1">I375*(1+Returns!I376)+AE376</f>
        <v>5590214.8707264131</v>
      </c>
      <c r="J376" s="14">
        <f ca="1">J375*(1+Returns!J376)+AF376</f>
        <v>0</v>
      </c>
      <c r="K376" s="14">
        <f ca="1">K375*(1+Returns!K376)+AG376</f>
        <v>0</v>
      </c>
      <c r="L376" s="14">
        <f ca="1">L375*(1+Returns!L376)+AH376</f>
        <v>22354958.745075792</v>
      </c>
      <c r="M376" s="14">
        <f ca="1">M375*(1+Returns!M376)+AI376</f>
        <v>22357643.711567976</v>
      </c>
      <c r="N376" s="14">
        <f ca="1">N375*(1+Returns!N376)+AJ376-R376-T376</f>
        <v>41266357.609548017</v>
      </c>
      <c r="O376" s="17">
        <f ca="1">(Assumptions!$B$16 / 252)*F375</f>
        <v>3563.0776200970845</v>
      </c>
      <c r="P376" s="17">
        <f t="shared" ca="1" si="74"/>
        <v>56644.902728066249</v>
      </c>
      <c r="Q376" s="16">
        <f t="shared" si="75"/>
        <v>0</v>
      </c>
      <c r="R376" s="17">
        <f t="shared" si="76"/>
        <v>0</v>
      </c>
      <c r="S376" s="19">
        <f t="shared" si="77"/>
        <v>0</v>
      </c>
      <c r="T376" s="20">
        <f ca="1">IF(AND(S376=1,F375&gt;D375),[1]Assumptions!$B$19*(F375-D375),0)</f>
        <v>0</v>
      </c>
      <c r="U376" s="21">
        <f ca="1">OFFSET(Assumptions!$B$6,U$1-1,0)*$E376</f>
        <v>8997142.8768155836</v>
      </c>
      <c r="V376" s="21">
        <f ca="1">OFFSET(Assumptions!$B$6,V$1-1,0)*$E376</f>
        <v>11246428.596019479</v>
      </c>
      <c r="W376" s="21">
        <f ca="1">OFFSET(Assumptions!$B$6,W$1-1,0)*$E376</f>
        <v>5623214.2980097393</v>
      </c>
      <c r="X376" s="21">
        <f ca="1">OFFSET(Assumptions!$B$6,X$1-1,0)*$E376</f>
        <v>0</v>
      </c>
      <c r="Y376" s="21">
        <f ca="1">OFFSET(Assumptions!$B$6,Y$1-1,0)*$E376</f>
        <v>0</v>
      </c>
      <c r="Z376" s="21">
        <f ca="1">OFFSET(Assumptions!$B$6,Z$1-1,0)*$E376</f>
        <v>22492857.192038957</v>
      </c>
      <c r="AA376" s="21">
        <f ca="1">OFFSET(Assumptions!$B$6,AA$1-1,0)*$E376</f>
        <v>22492857.192038957</v>
      </c>
      <c r="AB376" s="21">
        <f ca="1">OFFSET(Assumptions!$B$6,AB$1-1,0)*$E376</f>
        <v>41611785.805272065</v>
      </c>
      <c r="AC376" s="24">
        <f t="shared" si="80"/>
        <v>0</v>
      </c>
      <c r="AD376" s="24">
        <f t="shared" si="82"/>
        <v>0</v>
      </c>
      <c r="AE376" s="24">
        <f t="shared" si="82"/>
        <v>0</v>
      </c>
      <c r="AF376" s="24">
        <f t="shared" si="82"/>
        <v>0</v>
      </c>
      <c r="AG376" s="24">
        <f t="shared" si="82"/>
        <v>0</v>
      </c>
      <c r="AH376" s="24">
        <f t="shared" si="82"/>
        <v>0</v>
      </c>
      <c r="AI376" s="24">
        <f t="shared" si="82"/>
        <v>0</v>
      </c>
      <c r="AJ376" s="24">
        <f t="shared" si="78"/>
        <v>0</v>
      </c>
      <c r="AK376" s="26">
        <f t="shared" ca="1" si="79"/>
        <v>1.5208541568756395E-3</v>
      </c>
      <c r="AL376" s="34">
        <f t="shared" ca="1" si="81"/>
        <v>0.12407641057466456</v>
      </c>
    </row>
    <row r="377" spans="1:38" x14ac:dyDescent="0.25">
      <c r="A377" s="4">
        <f t="shared" si="70"/>
        <v>8</v>
      </c>
      <c r="B377" s="4">
        <f t="shared" si="71"/>
        <v>2013</v>
      </c>
      <c r="C377" s="9">
        <v>41509</v>
      </c>
      <c r="D377" s="12">
        <f ca="1">(1+Returns!E377)*D376</f>
        <v>111699288.0895936</v>
      </c>
      <c r="E377" s="12">
        <f t="shared" ca="1" si="72"/>
        <v>112651060.06504759</v>
      </c>
      <c r="F377" s="12">
        <f t="shared" ca="1" si="73"/>
        <v>112590846.66577803</v>
      </c>
      <c r="G377" s="14">
        <f ca="1">G376*(1+Returns!G377)+AC377</f>
        <v>9870825.7270422895</v>
      </c>
      <c r="H377" s="14">
        <f ca="1">H376*(1+Returns!H377)+AD377</f>
        <v>11181420.810429759</v>
      </c>
      <c r="I377" s="14">
        <f ca="1">I376*(1+Returns!I377)+AE377</f>
        <v>5592135.4886570936</v>
      </c>
      <c r="J377" s="14">
        <f ca="1">J376*(1+Returns!J377)+AF377</f>
        <v>0</v>
      </c>
      <c r="K377" s="14">
        <f ca="1">K376*(1+Returns!K377)+AG377</f>
        <v>0</v>
      </c>
      <c r="L377" s="14">
        <f ca="1">L376*(1+Returns!L377)+AH377</f>
        <v>22362270.494145554</v>
      </c>
      <c r="M377" s="14">
        <f ca="1">M376*(1+Returns!M377)+AI377</f>
        <v>22365124.13693846</v>
      </c>
      <c r="N377" s="14">
        <f ca="1">N376*(1+Returns!N377)+AJ377-R377-T377</f>
        <v>41279283.40783444</v>
      </c>
      <c r="O377" s="17">
        <f ca="1">(Assumptions!$B$16 / 252)*F376</f>
        <v>3568.4965415068796</v>
      </c>
      <c r="P377" s="17">
        <f t="shared" ca="1" si="74"/>
        <v>60213.399269573129</v>
      </c>
      <c r="Q377" s="16">
        <f t="shared" si="75"/>
        <v>0</v>
      </c>
      <c r="R377" s="17">
        <f t="shared" si="76"/>
        <v>0</v>
      </c>
      <c r="S377" s="19">
        <f t="shared" si="77"/>
        <v>0</v>
      </c>
      <c r="T377" s="20">
        <f ca="1">IF(AND(S377=1,F376&gt;D376),[1]Assumptions!$B$19*(F376-D376),0)</f>
        <v>0</v>
      </c>
      <c r="U377" s="21">
        <f ca="1">OFFSET(Assumptions!$B$6,U$1-1,0)*$E377</f>
        <v>9012084.8052038085</v>
      </c>
      <c r="V377" s="21">
        <f ca="1">OFFSET(Assumptions!$B$6,V$1-1,0)*$E377</f>
        <v>11265106.006504759</v>
      </c>
      <c r="W377" s="21">
        <f ca="1">OFFSET(Assumptions!$B$6,W$1-1,0)*$E377</f>
        <v>5632553.0032523796</v>
      </c>
      <c r="X377" s="21">
        <f ca="1">OFFSET(Assumptions!$B$6,X$1-1,0)*$E377</f>
        <v>0</v>
      </c>
      <c r="Y377" s="21">
        <f ca="1">OFFSET(Assumptions!$B$6,Y$1-1,0)*$E377</f>
        <v>0</v>
      </c>
      <c r="Z377" s="21">
        <f ca="1">OFFSET(Assumptions!$B$6,Z$1-1,0)*$E377</f>
        <v>22530212.013009518</v>
      </c>
      <c r="AA377" s="21">
        <f ca="1">OFFSET(Assumptions!$B$6,AA$1-1,0)*$E377</f>
        <v>22530212.013009518</v>
      </c>
      <c r="AB377" s="21">
        <f ca="1">OFFSET(Assumptions!$B$6,AB$1-1,0)*$E377</f>
        <v>41680892.224067606</v>
      </c>
      <c r="AC377" s="24">
        <f t="shared" si="80"/>
        <v>0</v>
      </c>
      <c r="AD377" s="24">
        <f t="shared" si="82"/>
        <v>0</v>
      </c>
      <c r="AE377" s="24">
        <f t="shared" si="82"/>
        <v>0</v>
      </c>
      <c r="AF377" s="24">
        <f t="shared" si="82"/>
        <v>0</v>
      </c>
      <c r="AG377" s="24">
        <f t="shared" si="82"/>
        <v>0</v>
      </c>
      <c r="AH377" s="24">
        <f t="shared" si="82"/>
        <v>0</v>
      </c>
      <c r="AI377" s="24">
        <f t="shared" si="82"/>
        <v>0</v>
      </c>
      <c r="AJ377" s="24">
        <f t="shared" si="78"/>
        <v>0</v>
      </c>
      <c r="AK377" s="26">
        <f t="shared" ca="1" si="79"/>
        <v>1.6298323369106082E-3</v>
      </c>
      <c r="AL377" s="34">
        <f t="shared" ca="1" si="81"/>
        <v>0.12590846665777766</v>
      </c>
    </row>
    <row r="378" spans="1:38" x14ac:dyDescent="0.25">
      <c r="A378" s="4">
        <f t="shared" si="70"/>
        <v>8</v>
      </c>
      <c r="B378" s="4">
        <f t="shared" si="71"/>
        <v>2013</v>
      </c>
      <c r="C378" s="9">
        <v>41512</v>
      </c>
      <c r="D378" s="12">
        <f ca="1">(1+Returns!E378)*D377</f>
        <v>111734309.16738832</v>
      </c>
      <c r="E378" s="12">
        <f t="shared" ca="1" si="72"/>
        <v>112245480.13029927</v>
      </c>
      <c r="F378" s="12">
        <f t="shared" ca="1" si="73"/>
        <v>112181692.41843714</v>
      </c>
      <c r="G378" s="14">
        <f ca="1">G377*(1+Returns!G378)+AC378</f>
        <v>9431923.6387120578</v>
      </c>
      <c r="H378" s="14">
        <f ca="1">H377*(1+Returns!H378)+AD378</f>
        <v>11185094.770470699</v>
      </c>
      <c r="I378" s="14">
        <f ca="1">I377*(1+Returns!I378)+AE378</f>
        <v>5594056.7664502878</v>
      </c>
      <c r="J378" s="14">
        <f ca="1">J377*(1+Returns!J378)+AF378</f>
        <v>0</v>
      </c>
      <c r="K378" s="14">
        <f ca="1">K377*(1+Returns!K378)+AG378</f>
        <v>0</v>
      </c>
      <c r="L378" s="14">
        <f ca="1">L377*(1+Returns!L378)+AH378</f>
        <v>22369584.63470595</v>
      </c>
      <c r="M378" s="14">
        <f ca="1">M377*(1+Returns!M378)+AI378</f>
        <v>22372607.065111317</v>
      </c>
      <c r="N378" s="14">
        <f ca="1">N377*(1+Returns!N378)+AJ378-R378-T378</f>
        <v>41292213.254848957</v>
      </c>
      <c r="O378" s="17">
        <f ca="1">(Assumptions!$B$16 / 252)*F377</f>
        <v>3574.3125925643817</v>
      </c>
      <c r="P378" s="17">
        <f t="shared" ca="1" si="74"/>
        <v>63787.711862137512</v>
      </c>
      <c r="Q378" s="16">
        <f t="shared" si="75"/>
        <v>0</v>
      </c>
      <c r="R378" s="17">
        <f t="shared" si="76"/>
        <v>0</v>
      </c>
      <c r="S378" s="19">
        <f t="shared" si="77"/>
        <v>0</v>
      </c>
      <c r="T378" s="20">
        <f ca="1">IF(AND(S378=1,F377&gt;D377),[1]Assumptions!$B$19*(F377-D377),0)</f>
        <v>0</v>
      </c>
      <c r="U378" s="21">
        <f ca="1">OFFSET(Assumptions!$B$6,U$1-1,0)*$E378</f>
        <v>8979638.4104239419</v>
      </c>
      <c r="V378" s="21">
        <f ca="1">OFFSET(Assumptions!$B$6,V$1-1,0)*$E378</f>
        <v>11224548.013029927</v>
      </c>
      <c r="W378" s="21">
        <f ca="1">OFFSET(Assumptions!$B$6,W$1-1,0)*$E378</f>
        <v>5612274.0065149637</v>
      </c>
      <c r="X378" s="21">
        <f ca="1">OFFSET(Assumptions!$B$6,X$1-1,0)*$E378</f>
        <v>0</v>
      </c>
      <c r="Y378" s="21">
        <f ca="1">OFFSET(Assumptions!$B$6,Y$1-1,0)*$E378</f>
        <v>0</v>
      </c>
      <c r="Z378" s="21">
        <f ca="1">OFFSET(Assumptions!$B$6,Z$1-1,0)*$E378</f>
        <v>22449096.026059855</v>
      </c>
      <c r="AA378" s="21">
        <f ca="1">OFFSET(Assumptions!$B$6,AA$1-1,0)*$E378</f>
        <v>22449096.026059855</v>
      </c>
      <c r="AB378" s="21">
        <f ca="1">OFFSET(Assumptions!$B$6,AB$1-1,0)*$E378</f>
        <v>41530827.648210727</v>
      </c>
      <c r="AC378" s="24">
        <f t="shared" si="80"/>
        <v>0</v>
      </c>
      <c r="AD378" s="24">
        <f t="shared" si="82"/>
        <v>0</v>
      </c>
      <c r="AE378" s="24">
        <f t="shared" si="82"/>
        <v>0</v>
      </c>
      <c r="AF378" s="24">
        <f t="shared" si="82"/>
        <v>0</v>
      </c>
      <c r="AG378" s="24">
        <f t="shared" si="82"/>
        <v>0</v>
      </c>
      <c r="AH378" s="24">
        <f t="shared" si="82"/>
        <v>0</v>
      </c>
      <c r="AI378" s="24">
        <f t="shared" si="82"/>
        <v>0</v>
      </c>
      <c r="AJ378" s="24">
        <f t="shared" si="78"/>
        <v>0</v>
      </c>
      <c r="AK378" s="26">
        <f t="shared" ca="1" si="79"/>
        <v>-3.6339921002233044E-3</v>
      </c>
      <c r="AL378" s="34">
        <f t="shared" ca="1" si="81"/>
        <v>0.12181692418436874</v>
      </c>
    </row>
    <row r="379" spans="1:38" x14ac:dyDescent="0.25">
      <c r="A379" s="4">
        <f t="shared" si="70"/>
        <v>8</v>
      </c>
      <c r="B379" s="4">
        <f t="shared" si="71"/>
        <v>2013</v>
      </c>
      <c r="C379" s="9">
        <v>41513</v>
      </c>
      <c r="D379" s="12">
        <f ca="1">(1+Returns!E379)*D378</f>
        <v>111769341.22534156</v>
      </c>
      <c r="E379" s="12">
        <f t="shared" ca="1" si="72"/>
        <v>112462052.12521669</v>
      </c>
      <c r="F379" s="12">
        <f t="shared" ca="1" si="73"/>
        <v>112394703.08978571</v>
      </c>
      <c r="G379" s="14">
        <f ca="1">G378*(1+Returns!G379)+AC379</f>
        <v>9615162.6668699645</v>
      </c>
      <c r="H379" s="14">
        <f ca="1">H378*(1+Returns!H379)+AD379</f>
        <v>11188769.937691174</v>
      </c>
      <c r="I379" s="14">
        <f ca="1">I378*(1+Returns!I379)+AE379</f>
        <v>5595978.7043327028</v>
      </c>
      <c r="J379" s="14">
        <f ca="1">J378*(1+Returns!J379)+AF379</f>
        <v>0</v>
      </c>
      <c r="K379" s="14">
        <f ca="1">K378*(1+Returns!K379)+AG379</f>
        <v>0</v>
      </c>
      <c r="L379" s="14">
        <f ca="1">L378*(1+Returns!L379)+AH379</f>
        <v>22376901.167539176</v>
      </c>
      <c r="M379" s="14">
        <f ca="1">M378*(1+Returns!M379)+AI379</f>
        <v>22380092.496923935</v>
      </c>
      <c r="N379" s="14">
        <f ca="1">N378*(1+Returns!N379)+AJ379-R379-T379</f>
        <v>41305147.151859738</v>
      </c>
      <c r="O379" s="17">
        <f ca="1">(Assumptions!$B$16 / 252)*F378</f>
        <v>3561.3235688392742</v>
      </c>
      <c r="P379" s="17">
        <f t="shared" ca="1" si="74"/>
        <v>67349.035430976786</v>
      </c>
      <c r="Q379" s="16">
        <f t="shared" si="75"/>
        <v>0</v>
      </c>
      <c r="R379" s="17">
        <f t="shared" si="76"/>
        <v>0</v>
      </c>
      <c r="S379" s="19">
        <f t="shared" si="77"/>
        <v>0</v>
      </c>
      <c r="T379" s="20">
        <f ca="1">IF(AND(S379=1,F378&gt;D378),[1]Assumptions!$B$19*(F378-D378),0)</f>
        <v>0</v>
      </c>
      <c r="U379" s="21">
        <f ca="1">OFFSET(Assumptions!$B$6,U$1-1,0)*$E379</f>
        <v>8996964.1700173356</v>
      </c>
      <c r="V379" s="21">
        <f ca="1">OFFSET(Assumptions!$B$6,V$1-1,0)*$E379</f>
        <v>11246205.21252167</v>
      </c>
      <c r="W379" s="21">
        <f ca="1">OFFSET(Assumptions!$B$6,W$1-1,0)*$E379</f>
        <v>5623102.6062608352</v>
      </c>
      <c r="X379" s="21">
        <f ca="1">OFFSET(Assumptions!$B$6,X$1-1,0)*$E379</f>
        <v>0</v>
      </c>
      <c r="Y379" s="21">
        <f ca="1">OFFSET(Assumptions!$B$6,Y$1-1,0)*$E379</f>
        <v>0</v>
      </c>
      <c r="Z379" s="21">
        <f ca="1">OFFSET(Assumptions!$B$6,Z$1-1,0)*$E379</f>
        <v>22492410.425043341</v>
      </c>
      <c r="AA379" s="21">
        <f ca="1">OFFSET(Assumptions!$B$6,AA$1-1,0)*$E379</f>
        <v>22492410.425043341</v>
      </c>
      <c r="AB379" s="21">
        <f ca="1">OFFSET(Assumptions!$B$6,AB$1-1,0)*$E379</f>
        <v>41610959.286330178</v>
      </c>
      <c r="AC379" s="24">
        <f t="shared" si="80"/>
        <v>0</v>
      </c>
      <c r="AD379" s="24">
        <f t="shared" si="82"/>
        <v>0</v>
      </c>
      <c r="AE379" s="24">
        <f t="shared" si="82"/>
        <v>0</v>
      </c>
      <c r="AF379" s="24">
        <f t="shared" si="82"/>
        <v>0</v>
      </c>
      <c r="AG379" s="24">
        <f t="shared" si="82"/>
        <v>0</v>
      </c>
      <c r="AH379" s="24">
        <f t="shared" si="82"/>
        <v>0</v>
      </c>
      <c r="AI379" s="24">
        <f t="shared" si="82"/>
        <v>0</v>
      </c>
      <c r="AJ379" s="24">
        <f t="shared" si="78"/>
        <v>0</v>
      </c>
      <c r="AK379" s="26">
        <f t="shared" ca="1" si="79"/>
        <v>1.8988006577227434E-3</v>
      </c>
      <c r="AL379" s="34">
        <f t="shared" ca="1" si="81"/>
        <v>0.12394703089785453</v>
      </c>
    </row>
    <row r="380" spans="1:38" x14ac:dyDescent="0.25">
      <c r="A380" s="4">
        <f t="shared" si="70"/>
        <v>8</v>
      </c>
      <c r="B380" s="4">
        <f t="shared" si="71"/>
        <v>2013</v>
      </c>
      <c r="C380" s="9">
        <v>41514</v>
      </c>
      <c r="D380" s="12">
        <f ca="1">(1+Returns!E380)*D379</f>
        <v>111804384.26689593</v>
      </c>
      <c r="E380" s="12">
        <f t="shared" ca="1" si="72"/>
        <v>112440011.11483362</v>
      </c>
      <c r="F380" s="12">
        <f t="shared" ca="1" si="73"/>
        <v>112369093.99359027</v>
      </c>
      <c r="G380" s="14">
        <f ca="1">G379*(1+Returns!G380)+AC380</f>
        <v>9559777.8730376307</v>
      </c>
      <c r="H380" s="14">
        <f ca="1">H379*(1+Returns!H380)+AD380</f>
        <v>11192446.312487837</v>
      </c>
      <c r="I380" s="14">
        <f ca="1">I379*(1+Returns!I380)+AE380</f>
        <v>5597901.302531125</v>
      </c>
      <c r="J380" s="14">
        <f ca="1">J379*(1+Returns!J380)+AF380</f>
        <v>0</v>
      </c>
      <c r="K380" s="14">
        <f ca="1">K379*(1+Returns!K380)+AG380</f>
        <v>0</v>
      </c>
      <c r="L380" s="14">
        <f ca="1">L379*(1+Returns!L380)+AH380</f>
        <v>22384220.093427684</v>
      </c>
      <c r="M380" s="14">
        <f ca="1">M379*(1+Returns!M380)+AI380</f>
        <v>22387580.433213983</v>
      </c>
      <c r="N380" s="14">
        <f ca="1">N379*(1+Returns!N380)+AJ380-R380-T380</f>
        <v>41318085.100135364</v>
      </c>
      <c r="O380" s="17">
        <f ca="1">(Assumptions!$B$16 / 252)*F379</f>
        <v>3568.0858123741496</v>
      </c>
      <c r="P380" s="17">
        <f t="shared" ca="1" si="74"/>
        <v>70917.121243350935</v>
      </c>
      <c r="Q380" s="16">
        <f t="shared" si="75"/>
        <v>0</v>
      </c>
      <c r="R380" s="17">
        <f t="shared" si="76"/>
        <v>0</v>
      </c>
      <c r="S380" s="19">
        <f t="shared" si="77"/>
        <v>0</v>
      </c>
      <c r="T380" s="20">
        <f ca="1">IF(AND(S380=1,F379&gt;D379),[1]Assumptions!$B$19*(F379-D379),0)</f>
        <v>0</v>
      </c>
      <c r="U380" s="21">
        <f ca="1">OFFSET(Assumptions!$B$6,U$1-1,0)*$E380</f>
        <v>8995200.8891866896</v>
      </c>
      <c r="V380" s="21">
        <f ca="1">OFFSET(Assumptions!$B$6,V$1-1,0)*$E380</f>
        <v>11244001.111483363</v>
      </c>
      <c r="W380" s="21">
        <f ca="1">OFFSET(Assumptions!$B$6,W$1-1,0)*$E380</f>
        <v>5622000.5557416817</v>
      </c>
      <c r="X380" s="21">
        <f ca="1">OFFSET(Assumptions!$B$6,X$1-1,0)*$E380</f>
        <v>0</v>
      </c>
      <c r="Y380" s="21">
        <f ca="1">OFFSET(Assumptions!$B$6,Y$1-1,0)*$E380</f>
        <v>0</v>
      </c>
      <c r="Z380" s="21">
        <f ca="1">OFFSET(Assumptions!$B$6,Z$1-1,0)*$E380</f>
        <v>22488002.222966727</v>
      </c>
      <c r="AA380" s="21">
        <f ca="1">OFFSET(Assumptions!$B$6,AA$1-1,0)*$E380</f>
        <v>22488002.222966727</v>
      </c>
      <c r="AB380" s="21">
        <f ca="1">OFFSET(Assumptions!$B$6,AB$1-1,0)*$E380</f>
        <v>41602804.112488441</v>
      </c>
      <c r="AC380" s="24">
        <f t="shared" si="80"/>
        <v>0</v>
      </c>
      <c r="AD380" s="24">
        <f t="shared" si="82"/>
        <v>0</v>
      </c>
      <c r="AE380" s="24">
        <f t="shared" si="82"/>
        <v>0</v>
      </c>
      <c r="AF380" s="24">
        <f t="shared" si="82"/>
        <v>0</v>
      </c>
      <c r="AG380" s="24">
        <f t="shared" si="82"/>
        <v>0</v>
      </c>
      <c r="AH380" s="24">
        <f t="shared" si="82"/>
        <v>0</v>
      </c>
      <c r="AI380" s="24">
        <f t="shared" si="82"/>
        <v>0</v>
      </c>
      <c r="AJ380" s="24">
        <f t="shared" si="78"/>
        <v>0</v>
      </c>
      <c r="AK380" s="26">
        <f t="shared" ca="1" si="79"/>
        <v>-2.2784967166100678E-4</v>
      </c>
      <c r="AL380" s="34">
        <f t="shared" ca="1" si="81"/>
        <v>0.12369093993590008</v>
      </c>
    </row>
    <row r="381" spans="1:38" x14ac:dyDescent="0.25">
      <c r="A381" s="4">
        <f t="shared" si="70"/>
        <v>8</v>
      </c>
      <c r="B381" s="4">
        <f t="shared" si="71"/>
        <v>2013</v>
      </c>
      <c r="C381" s="9">
        <v>41515</v>
      </c>
      <c r="D381" s="12">
        <f ca="1">(1+Returns!E381)*D380</f>
        <v>111839438.29549512</v>
      </c>
      <c r="E381" s="12">
        <f t="shared" ca="1" si="72"/>
        <v>112343509.04565221</v>
      </c>
      <c r="F381" s="12">
        <f t="shared" ca="1" si="73"/>
        <v>112269024.65158367</v>
      </c>
      <c r="G381" s="14">
        <f ca="1">G380*(1+Returns!G381)+AC381</f>
        <v>9429921.2002039179</v>
      </c>
      <c r="H381" s="14">
        <f ca="1">H380*(1+Returns!H381)+AD381</f>
        <v>11196123.895257469</v>
      </c>
      <c r="I381" s="14">
        <f ca="1">I380*(1+Returns!I381)+AE381</f>
        <v>5599824.5612724163</v>
      </c>
      <c r="J381" s="14">
        <f ca="1">J380*(1+Returns!J381)+AF381</f>
        <v>0</v>
      </c>
      <c r="K381" s="14">
        <f ca="1">K380*(1+Returns!K381)+AG381</f>
        <v>0</v>
      </c>
      <c r="L381" s="14">
        <f ca="1">L380*(1+Returns!L381)+AH381</f>
        <v>22391541.413154185</v>
      </c>
      <c r="M381" s="14">
        <f ca="1">M380*(1+Returns!M381)+AI381</f>
        <v>22395070.874819409</v>
      </c>
      <c r="N381" s="14">
        <f ca="1">N380*(1+Returns!N381)+AJ381-R381-T381</f>
        <v>41331027.10094481</v>
      </c>
      <c r="O381" s="17">
        <f ca="1">(Assumptions!$B$16 / 252)*F380</f>
        <v>3567.2728251933418</v>
      </c>
      <c r="P381" s="17">
        <f t="shared" ca="1" si="74"/>
        <v>74484.394068544279</v>
      </c>
      <c r="Q381" s="16">
        <f t="shared" si="75"/>
        <v>0</v>
      </c>
      <c r="R381" s="17">
        <f t="shared" si="76"/>
        <v>0</v>
      </c>
      <c r="S381" s="19">
        <f t="shared" si="77"/>
        <v>0</v>
      </c>
      <c r="T381" s="20">
        <f ca="1">IF(AND(S381=1,F380&gt;D380),[1]Assumptions!$B$19*(F380-D380),0)</f>
        <v>0</v>
      </c>
      <c r="U381" s="21">
        <f ca="1">OFFSET(Assumptions!$B$6,U$1-1,0)*$E381</f>
        <v>8987480.7236521766</v>
      </c>
      <c r="V381" s="21">
        <f ca="1">OFFSET(Assumptions!$B$6,V$1-1,0)*$E381</f>
        <v>11234350.904565223</v>
      </c>
      <c r="W381" s="21">
        <f ca="1">OFFSET(Assumptions!$B$6,W$1-1,0)*$E381</f>
        <v>5617175.4522826113</v>
      </c>
      <c r="X381" s="21">
        <f ca="1">OFFSET(Assumptions!$B$6,X$1-1,0)*$E381</f>
        <v>0</v>
      </c>
      <c r="Y381" s="21">
        <f ca="1">OFFSET(Assumptions!$B$6,Y$1-1,0)*$E381</f>
        <v>0</v>
      </c>
      <c r="Z381" s="21">
        <f ca="1">OFFSET(Assumptions!$B$6,Z$1-1,0)*$E381</f>
        <v>22468701.809130445</v>
      </c>
      <c r="AA381" s="21">
        <f ca="1">OFFSET(Assumptions!$B$6,AA$1-1,0)*$E381</f>
        <v>22468701.809130445</v>
      </c>
      <c r="AB381" s="21">
        <f ca="1">OFFSET(Assumptions!$B$6,AB$1-1,0)*$E381</f>
        <v>41567098.346891314</v>
      </c>
      <c r="AC381" s="24">
        <f t="shared" si="80"/>
        <v>0</v>
      </c>
      <c r="AD381" s="24">
        <f t="shared" si="82"/>
        <v>0</v>
      </c>
      <c r="AE381" s="24">
        <f t="shared" si="82"/>
        <v>0</v>
      </c>
      <c r="AF381" s="24">
        <f t="shared" si="82"/>
        <v>0</v>
      </c>
      <c r="AG381" s="24">
        <f t="shared" si="82"/>
        <v>0</v>
      </c>
      <c r="AH381" s="24">
        <f t="shared" si="82"/>
        <v>0</v>
      </c>
      <c r="AI381" s="24">
        <f t="shared" si="82"/>
        <v>0</v>
      </c>
      <c r="AJ381" s="24">
        <f t="shared" si="78"/>
        <v>0</v>
      </c>
      <c r="AK381" s="26">
        <f t="shared" ca="1" si="79"/>
        <v>-8.9054150434197954E-4</v>
      </c>
      <c r="AL381" s="34">
        <f t="shared" ca="1" si="81"/>
        <v>0.12269024651583416</v>
      </c>
    </row>
    <row r="382" spans="1:38" x14ac:dyDescent="0.25">
      <c r="A382" s="4">
        <f t="shared" si="70"/>
        <v>8</v>
      </c>
      <c r="B382" s="4">
        <f t="shared" si="71"/>
        <v>2013</v>
      </c>
      <c r="C382" s="9">
        <v>41516</v>
      </c>
      <c r="D382" s="12">
        <f ca="1">(1+Returns!E382)*D381</f>
        <v>111876548.85791034</v>
      </c>
      <c r="E382" s="12">
        <f t="shared" ca="1" si="72"/>
        <v>112645861.47126916</v>
      </c>
      <c r="F382" s="12">
        <f t="shared" ca="1" si="73"/>
        <v>112567812.98117994</v>
      </c>
      <c r="G382" s="14">
        <f ca="1">G381*(1+Returns!G382)+AC382</f>
        <v>9696964.59141404</v>
      </c>
      <c r="H382" s="14">
        <f ca="1">H381*(1+Returns!H382)+AD382</f>
        <v>11200016.869480807</v>
      </c>
      <c r="I382" s="14">
        <f ca="1">I381*(1+Returns!I382)+AE382</f>
        <v>5601860.2742161071</v>
      </c>
      <c r="J382" s="14">
        <f ca="1">J381*(1+Returns!J382)+AF382</f>
        <v>0</v>
      </c>
      <c r="K382" s="14">
        <f ca="1">K381*(1+Returns!K382)+AG382</f>
        <v>0</v>
      </c>
      <c r="L382" s="14">
        <f ca="1">L381*(1+Returns!L382)+AH382</f>
        <v>22399291.605579279</v>
      </c>
      <c r="M382" s="14">
        <f ca="1">M381*(1+Returns!M382)+AI382</f>
        <v>22402999.727742299</v>
      </c>
      <c r="N382" s="14">
        <f ca="1">N381*(1+Returns!N382)+AJ382-R382-T382</f>
        <v>41344728.402836613</v>
      </c>
      <c r="O382" s="17">
        <f ca="1">(Assumptions!$B$16 / 252)*F381</f>
        <v>3564.096020685196</v>
      </c>
      <c r="P382" s="17">
        <f t="shared" ca="1" si="74"/>
        <v>78048.490089229483</v>
      </c>
      <c r="Q382" s="16">
        <f t="shared" si="75"/>
        <v>0</v>
      </c>
      <c r="R382" s="17">
        <f t="shared" si="76"/>
        <v>0</v>
      </c>
      <c r="S382" s="19">
        <f t="shared" si="77"/>
        <v>0</v>
      </c>
      <c r="T382" s="20">
        <f ca="1">IF(AND(S382=1,F381&gt;D381),[1]Assumptions!$B$19*(F381-D381),0)</f>
        <v>0</v>
      </c>
      <c r="U382" s="21">
        <f ca="1">OFFSET(Assumptions!$B$6,U$1-1,0)*$E382</f>
        <v>9011668.9177015331</v>
      </c>
      <c r="V382" s="21">
        <f ca="1">OFFSET(Assumptions!$B$6,V$1-1,0)*$E382</f>
        <v>11264586.147126917</v>
      </c>
      <c r="W382" s="21">
        <f ca="1">OFFSET(Assumptions!$B$6,W$1-1,0)*$E382</f>
        <v>5632293.0735634584</v>
      </c>
      <c r="X382" s="21">
        <f ca="1">OFFSET(Assumptions!$B$6,X$1-1,0)*$E382</f>
        <v>0</v>
      </c>
      <c r="Y382" s="21">
        <f ca="1">OFFSET(Assumptions!$B$6,Y$1-1,0)*$E382</f>
        <v>0</v>
      </c>
      <c r="Z382" s="21">
        <f ca="1">OFFSET(Assumptions!$B$6,Z$1-1,0)*$E382</f>
        <v>22529172.294253834</v>
      </c>
      <c r="AA382" s="21">
        <f ca="1">OFFSET(Assumptions!$B$6,AA$1-1,0)*$E382</f>
        <v>22529172.294253834</v>
      </c>
      <c r="AB382" s="21">
        <f ca="1">OFFSET(Assumptions!$B$6,AB$1-1,0)*$E382</f>
        <v>41678968.744369589</v>
      </c>
      <c r="AC382" s="24">
        <f t="shared" si="80"/>
        <v>0</v>
      </c>
      <c r="AD382" s="24">
        <f t="shared" si="82"/>
        <v>0</v>
      </c>
      <c r="AE382" s="24">
        <f t="shared" si="82"/>
        <v>0</v>
      </c>
      <c r="AF382" s="24">
        <f t="shared" si="82"/>
        <v>0</v>
      </c>
      <c r="AG382" s="24">
        <f t="shared" si="82"/>
        <v>0</v>
      </c>
      <c r="AH382" s="24">
        <f t="shared" si="82"/>
        <v>0</v>
      </c>
      <c r="AI382" s="24">
        <f t="shared" si="82"/>
        <v>0</v>
      </c>
      <c r="AJ382" s="24">
        <f t="shared" si="78"/>
        <v>0</v>
      </c>
      <c r="AK382" s="26">
        <f t="shared" ca="1" si="79"/>
        <v>2.6613603398044638E-3</v>
      </c>
      <c r="AL382" s="34">
        <f t="shared" ca="1" si="81"/>
        <v>0.1256781298117966</v>
      </c>
    </row>
    <row r="383" spans="1:38" x14ac:dyDescent="0.25">
      <c r="A383" s="4">
        <f t="shared" si="70"/>
        <v>9</v>
      </c>
      <c r="B383" s="4">
        <f t="shared" si="71"/>
        <v>2013</v>
      </c>
      <c r="C383" s="9">
        <v>41519</v>
      </c>
      <c r="D383" s="12">
        <f ca="1">(1+Returns!E383)*D382</f>
        <v>111913671.73435237</v>
      </c>
      <c r="E383" s="12">
        <f t="shared" ca="1" si="72"/>
        <v>112622605.39514866</v>
      </c>
      <c r="F383" s="12">
        <f t="shared" ca="1" si="73"/>
        <v>112619031.81378418</v>
      </c>
      <c r="G383" s="14">
        <f ca="1">G382*(1+Returns!G383)+AC383</f>
        <v>9031140.171923412</v>
      </c>
      <c r="H383" s="14">
        <f ca="1">H382*(1+Returns!H383)+AD383</f>
        <v>11268480.474965885</v>
      </c>
      <c r="I383" s="14">
        <f ca="1">I382*(1+Returns!I383)+AE383</f>
        <v>5634329.526553046</v>
      </c>
      <c r="J383" s="14">
        <f ca="1">J382*(1+Returns!J383)+AF383</f>
        <v>0</v>
      </c>
      <c r="K383" s="14">
        <f ca="1">K382*(1+Returns!K383)+AG383</f>
        <v>0</v>
      </c>
      <c r="L383" s="14">
        <f ca="1">L382*(1+Returns!L383)+AH383</f>
        <v>22536925.169186644</v>
      </c>
      <c r="M383" s="14">
        <f ca="1">M382*(1+Returns!M383)+AI383</f>
        <v>22537103.954343937</v>
      </c>
      <c r="N383" s="14">
        <f ca="1">N382*(1+Returns!N383)+AJ383-R383-T383</f>
        <v>41614626.098175734</v>
      </c>
      <c r="O383" s="17">
        <f ca="1">(Assumptions!$B$16 / 252)*F382</f>
        <v>3573.5813644819027</v>
      </c>
      <c r="P383" s="17">
        <f t="shared" ca="1" si="74"/>
        <v>3573.5813644818991</v>
      </c>
      <c r="Q383" s="16">
        <f t="shared" si="75"/>
        <v>1</v>
      </c>
      <c r="R383" s="17">
        <f t="shared" ca="1" si="76"/>
        <v>78048.490089229483</v>
      </c>
      <c r="S383" s="19">
        <f t="shared" si="77"/>
        <v>0</v>
      </c>
      <c r="T383" s="20">
        <f ca="1">IF(AND(S383=1,F382&gt;D382),[1]Assumptions!$B$19*(F382-D382),0)</f>
        <v>0</v>
      </c>
      <c r="U383" s="21">
        <f ca="1">OFFSET(Assumptions!$B$6,U$1-1,0)*$E383</f>
        <v>9009808.4316118937</v>
      </c>
      <c r="V383" s="21">
        <f ca="1">OFFSET(Assumptions!$B$6,V$1-1,0)*$E383</f>
        <v>11262260.539514868</v>
      </c>
      <c r="W383" s="21">
        <f ca="1">OFFSET(Assumptions!$B$6,W$1-1,0)*$E383</f>
        <v>5631130.2697574338</v>
      </c>
      <c r="X383" s="21">
        <f ca="1">OFFSET(Assumptions!$B$6,X$1-1,0)*$E383</f>
        <v>0</v>
      </c>
      <c r="Y383" s="21">
        <f ca="1">OFFSET(Assumptions!$B$6,Y$1-1,0)*$E383</f>
        <v>0</v>
      </c>
      <c r="Z383" s="21">
        <f ca="1">OFFSET(Assumptions!$B$6,Z$1-1,0)*$E383</f>
        <v>22524521.079029735</v>
      </c>
      <c r="AA383" s="21">
        <f ca="1">OFFSET(Assumptions!$B$6,AA$1-1,0)*$E383</f>
        <v>22524521.079029735</v>
      </c>
      <c r="AB383" s="21">
        <f ca="1">OFFSET(Assumptions!$B$6,AB$1-1,0)*$E383</f>
        <v>41670363.996205002</v>
      </c>
      <c r="AC383" s="24">
        <f t="shared" ca="1" si="80"/>
        <v>-685295.67371250689</v>
      </c>
      <c r="AD383" s="24">
        <f t="shared" ca="1" si="82"/>
        <v>64569.277646109462</v>
      </c>
      <c r="AE383" s="24">
        <f t="shared" ca="1" si="82"/>
        <v>30432.799347351305</v>
      </c>
      <c r="AF383" s="24">
        <f t="shared" ca="1" si="82"/>
        <v>0</v>
      </c>
      <c r="AG383" s="24">
        <f t="shared" ca="1" si="82"/>
        <v>0</v>
      </c>
      <c r="AH383" s="24">
        <f t="shared" ca="1" si="82"/>
        <v>129880.68867455423</v>
      </c>
      <c r="AI383" s="24">
        <f t="shared" ca="1" si="82"/>
        <v>126172.56651153415</v>
      </c>
      <c r="AJ383" s="24">
        <f t="shared" ca="1" si="78"/>
        <v>334240.34153295774</v>
      </c>
      <c r="AK383" s="26">
        <f t="shared" ca="1" si="79"/>
        <v>4.5500424364464109E-4</v>
      </c>
      <c r="AL383" s="34">
        <f t="shared" ca="1" si="81"/>
        <v>0.12619031813783899</v>
      </c>
    </row>
    <row r="384" spans="1:38" x14ac:dyDescent="0.25">
      <c r="A384" s="4">
        <f t="shared" si="70"/>
        <v>9</v>
      </c>
      <c r="B384" s="4">
        <f t="shared" si="71"/>
        <v>2013</v>
      </c>
      <c r="C384" s="9">
        <v>41520</v>
      </c>
      <c r="D384" s="12">
        <f ca="1">(1+Returns!E384)*D383</f>
        <v>111950806.92890726</v>
      </c>
      <c r="E384" s="12">
        <f t="shared" ca="1" si="72"/>
        <v>112670611.93272778</v>
      </c>
      <c r="F384" s="12">
        <f t="shared" ca="1" si="73"/>
        <v>112663463.14400414</v>
      </c>
      <c r="G384" s="14">
        <f ca="1">G383*(1+Returns!G384)+AC384</f>
        <v>9043605.3525436558</v>
      </c>
      <c r="H384" s="14">
        <f ca="1">H383*(1+Returns!H384)+AD384</f>
        <v>11272398.608101569</v>
      </c>
      <c r="I384" s="14">
        <f ca="1">I383*(1+Returns!I384)+AE384</f>
        <v>5636377.7831405019</v>
      </c>
      <c r="J384" s="14">
        <f ca="1">J383*(1+Returns!J384)+AF384</f>
        <v>0</v>
      </c>
      <c r="K384" s="14">
        <f ca="1">K383*(1+Returns!K384)+AG384</f>
        <v>0</v>
      </c>
      <c r="L384" s="14">
        <f ca="1">L383*(1+Returns!L384)+AH384</f>
        <v>22544725.68204587</v>
      </c>
      <c r="M384" s="14">
        <f ca="1">M383*(1+Returns!M384)+AI384</f>
        <v>22545083.093305398</v>
      </c>
      <c r="N384" s="14">
        <f ca="1">N383*(1+Returns!N384)+AJ384-R384-T384</f>
        <v>41628421.413590789</v>
      </c>
      <c r="O384" s="17">
        <f ca="1">(Assumptions!$B$16 / 252)*F383</f>
        <v>3575.2073591677517</v>
      </c>
      <c r="P384" s="17">
        <f t="shared" ca="1" si="74"/>
        <v>7148.7887236496508</v>
      </c>
      <c r="Q384" s="16">
        <f t="shared" si="75"/>
        <v>0</v>
      </c>
      <c r="R384" s="17">
        <f t="shared" si="76"/>
        <v>0</v>
      </c>
      <c r="S384" s="19">
        <f t="shared" si="77"/>
        <v>0</v>
      </c>
      <c r="T384" s="20">
        <f ca="1">IF(AND(S384=1,F383&gt;D383),[1]Assumptions!$B$19*(F383-D383),0)</f>
        <v>0</v>
      </c>
      <c r="U384" s="21">
        <f ca="1">OFFSET(Assumptions!$B$6,U$1-1,0)*$E384</f>
        <v>9013648.954618223</v>
      </c>
      <c r="V384" s="21">
        <f ca="1">OFFSET(Assumptions!$B$6,V$1-1,0)*$E384</f>
        <v>11267061.193272779</v>
      </c>
      <c r="W384" s="21">
        <f ca="1">OFFSET(Assumptions!$B$6,W$1-1,0)*$E384</f>
        <v>5633530.5966363894</v>
      </c>
      <c r="X384" s="21">
        <f ca="1">OFFSET(Assumptions!$B$6,X$1-1,0)*$E384</f>
        <v>0</v>
      </c>
      <c r="Y384" s="21">
        <f ca="1">OFFSET(Assumptions!$B$6,Y$1-1,0)*$E384</f>
        <v>0</v>
      </c>
      <c r="Z384" s="21">
        <f ca="1">OFFSET(Assumptions!$B$6,Z$1-1,0)*$E384</f>
        <v>22534122.386545558</v>
      </c>
      <c r="AA384" s="21">
        <f ca="1">OFFSET(Assumptions!$B$6,AA$1-1,0)*$E384</f>
        <v>22534122.386545558</v>
      </c>
      <c r="AB384" s="21">
        <f ca="1">OFFSET(Assumptions!$B$6,AB$1-1,0)*$E384</f>
        <v>41688126.415109277</v>
      </c>
      <c r="AC384" s="24">
        <f t="shared" si="80"/>
        <v>0</v>
      </c>
      <c r="AD384" s="24">
        <f t="shared" si="82"/>
        <v>0</v>
      </c>
      <c r="AE384" s="24">
        <f t="shared" si="82"/>
        <v>0</v>
      </c>
      <c r="AF384" s="24">
        <f t="shared" si="82"/>
        <v>0</v>
      </c>
      <c r="AG384" s="24">
        <f t="shared" ref="AG384:AI447" si="83">IF($Q384=1,Y383-K383,0)</f>
        <v>0</v>
      </c>
      <c r="AH384" s="24">
        <f t="shared" si="83"/>
        <v>0</v>
      </c>
      <c r="AI384" s="24">
        <f t="shared" si="83"/>
        <v>0</v>
      </c>
      <c r="AJ384" s="24">
        <f t="shared" si="78"/>
        <v>0</v>
      </c>
      <c r="AK384" s="26">
        <f t="shared" ca="1" si="79"/>
        <v>3.9452772328418817E-4</v>
      </c>
      <c r="AL384" s="34">
        <f t="shared" ca="1" si="81"/>
        <v>0.12663463144003861</v>
      </c>
    </row>
    <row r="385" spans="1:38" x14ac:dyDescent="0.25">
      <c r="A385" s="4">
        <f t="shared" si="70"/>
        <v>9</v>
      </c>
      <c r="B385" s="4">
        <f t="shared" si="71"/>
        <v>2013</v>
      </c>
      <c r="C385" s="9">
        <v>41521</v>
      </c>
      <c r="D385" s="12">
        <f ca="1">(1+Returns!E385)*D384</f>
        <v>111987954.44566241</v>
      </c>
      <c r="E385" s="12">
        <f t="shared" ca="1" si="72"/>
        <v>112720504.41650778</v>
      </c>
      <c r="F385" s="12">
        <f t="shared" ca="1" si="73"/>
        <v>112709779.00990655</v>
      </c>
      <c r="G385" s="14">
        <f ca="1">G384*(1+Returns!G385)+AC385</f>
        <v>9057944.2743306737</v>
      </c>
      <c r="H385" s="14">
        <f ca="1">H384*(1+Returns!H385)+AD385</f>
        <v>11276318.103600821</v>
      </c>
      <c r="I385" s="14">
        <f ca="1">I384*(1+Returns!I385)+AE385</f>
        <v>5638426.7843338652</v>
      </c>
      <c r="J385" s="14">
        <f ca="1">J384*(1+Returns!J385)+AF385</f>
        <v>0</v>
      </c>
      <c r="K385" s="14">
        <f ca="1">K384*(1+Returns!K385)+AG385</f>
        <v>0</v>
      </c>
      <c r="L385" s="14">
        <f ca="1">L384*(1+Returns!L385)+AH385</f>
        <v>22552528.894829791</v>
      </c>
      <c r="M385" s="14">
        <f ca="1">M384*(1+Returns!M385)+AI385</f>
        <v>22553065.057237569</v>
      </c>
      <c r="N385" s="14">
        <f ca="1">N384*(1+Returns!N385)+AJ385-R385-T385</f>
        <v>41642221.302175067</v>
      </c>
      <c r="O385" s="17">
        <f ca="1">(Assumptions!$B$16 / 252)*F384</f>
        <v>3576.6178775874328</v>
      </c>
      <c r="P385" s="17">
        <f t="shared" ca="1" si="74"/>
        <v>10725.406601237084</v>
      </c>
      <c r="Q385" s="16">
        <f t="shared" si="75"/>
        <v>0</v>
      </c>
      <c r="R385" s="17">
        <f t="shared" si="76"/>
        <v>0</v>
      </c>
      <c r="S385" s="19">
        <f t="shared" si="77"/>
        <v>0</v>
      </c>
      <c r="T385" s="20">
        <f ca="1">IF(AND(S385=1,F384&gt;D384),[1]Assumptions!$B$19*(F384-D384),0)</f>
        <v>0</v>
      </c>
      <c r="U385" s="21">
        <f ca="1">OFFSET(Assumptions!$B$6,U$1-1,0)*$E385</f>
        <v>9017640.3533206228</v>
      </c>
      <c r="V385" s="21">
        <f ca="1">OFFSET(Assumptions!$B$6,V$1-1,0)*$E385</f>
        <v>11272050.441650778</v>
      </c>
      <c r="W385" s="21">
        <f ca="1">OFFSET(Assumptions!$B$6,W$1-1,0)*$E385</f>
        <v>5636025.220825389</v>
      </c>
      <c r="X385" s="21">
        <f ca="1">OFFSET(Assumptions!$B$6,X$1-1,0)*$E385</f>
        <v>0</v>
      </c>
      <c r="Y385" s="21">
        <f ca="1">OFFSET(Assumptions!$B$6,Y$1-1,0)*$E385</f>
        <v>0</v>
      </c>
      <c r="Z385" s="21">
        <f ca="1">OFFSET(Assumptions!$B$6,Z$1-1,0)*$E385</f>
        <v>22544100.883301556</v>
      </c>
      <c r="AA385" s="21">
        <f ca="1">OFFSET(Assumptions!$B$6,AA$1-1,0)*$E385</f>
        <v>22544100.883301556</v>
      </c>
      <c r="AB385" s="21">
        <f ca="1">OFFSET(Assumptions!$B$6,AB$1-1,0)*$E385</f>
        <v>41706586.63410788</v>
      </c>
      <c r="AC385" s="24">
        <f t="shared" si="80"/>
        <v>0</v>
      </c>
      <c r="AD385" s="24">
        <f t="shared" ref="AD385:AI448" si="84">IF($Q385=1,V384-H384,0)</f>
        <v>0</v>
      </c>
      <c r="AE385" s="24">
        <f t="shared" si="84"/>
        <v>0</v>
      </c>
      <c r="AF385" s="24">
        <f t="shared" si="84"/>
        <v>0</v>
      </c>
      <c r="AG385" s="24">
        <f t="shared" si="83"/>
        <v>0</v>
      </c>
      <c r="AH385" s="24">
        <f t="shared" si="83"/>
        <v>0</v>
      </c>
      <c r="AI385" s="24">
        <f t="shared" si="83"/>
        <v>0</v>
      </c>
      <c r="AJ385" s="24">
        <f t="shared" si="78"/>
        <v>0</v>
      </c>
      <c r="AK385" s="26">
        <f t="shared" ca="1" si="79"/>
        <v>4.1109925622651033E-4</v>
      </c>
      <c r="AL385" s="34">
        <f t="shared" ca="1" si="81"/>
        <v>0.12709779009906264</v>
      </c>
    </row>
    <row r="386" spans="1:38" x14ac:dyDescent="0.25">
      <c r="A386" s="4">
        <f t="shared" si="70"/>
        <v>9</v>
      </c>
      <c r="B386" s="4">
        <f t="shared" si="71"/>
        <v>2013</v>
      </c>
      <c r="C386" s="9">
        <v>41522</v>
      </c>
      <c r="D386" s="12">
        <f ca="1">(1+Returns!E386)*D385</f>
        <v>112025114.28870657</v>
      </c>
      <c r="E386" s="12">
        <f t="shared" ca="1" si="72"/>
        <v>112777032.18221918</v>
      </c>
      <c r="F386" s="12">
        <f t="shared" ca="1" si="73"/>
        <v>112762728.68739541</v>
      </c>
      <c r="G386" s="14">
        <f ca="1">G385*(1+Returns!G386)+AC386</f>
        <v>9078906.2688198965</v>
      </c>
      <c r="H386" s="14">
        <f ca="1">H385*(1+Returns!H386)+AD386</f>
        <v>11280238.961937344</v>
      </c>
      <c r="I386" s="14">
        <f ca="1">I385*(1+Returns!I386)+AE386</f>
        <v>5640476.5304038236</v>
      </c>
      <c r="J386" s="14">
        <f ca="1">J385*(1+Returns!J386)+AF386</f>
        <v>0</v>
      </c>
      <c r="K386" s="14">
        <f ca="1">K385*(1+Returns!K386)+AG386</f>
        <v>0</v>
      </c>
      <c r="L386" s="14">
        <f ca="1">L385*(1+Returns!L386)+AH386</f>
        <v>22560334.808472913</v>
      </c>
      <c r="M386" s="14">
        <f ca="1">M385*(1+Returns!M386)+AI386</f>
        <v>22561049.847140614</v>
      </c>
      <c r="N386" s="14">
        <f ca="1">N385*(1+Returns!N386)+AJ386-R386-T386</f>
        <v>41656025.765444584</v>
      </c>
      <c r="O386" s="17">
        <f ca="1">(Assumptions!$B$16 / 252)*F385</f>
        <v>3578.0882225367154</v>
      </c>
      <c r="P386" s="17">
        <f t="shared" ca="1" si="74"/>
        <v>14303.494823773799</v>
      </c>
      <c r="Q386" s="16">
        <f t="shared" si="75"/>
        <v>0</v>
      </c>
      <c r="R386" s="17">
        <f t="shared" si="76"/>
        <v>0</v>
      </c>
      <c r="S386" s="19">
        <f t="shared" si="77"/>
        <v>0</v>
      </c>
      <c r="T386" s="20">
        <f ca="1">IF(AND(S386=1,F385&gt;D385),[1]Assumptions!$B$19*(F385-D385),0)</f>
        <v>0</v>
      </c>
      <c r="U386" s="21">
        <f ca="1">OFFSET(Assumptions!$B$6,U$1-1,0)*$E386</f>
        <v>9022162.5745775346</v>
      </c>
      <c r="V386" s="21">
        <f ca="1">OFFSET(Assumptions!$B$6,V$1-1,0)*$E386</f>
        <v>11277703.218221918</v>
      </c>
      <c r="W386" s="21">
        <f ca="1">OFFSET(Assumptions!$B$6,W$1-1,0)*$E386</f>
        <v>5638851.6091109589</v>
      </c>
      <c r="X386" s="21">
        <f ca="1">OFFSET(Assumptions!$B$6,X$1-1,0)*$E386</f>
        <v>0</v>
      </c>
      <c r="Y386" s="21">
        <f ca="1">OFFSET(Assumptions!$B$6,Y$1-1,0)*$E386</f>
        <v>0</v>
      </c>
      <c r="Z386" s="21">
        <f ca="1">OFFSET(Assumptions!$B$6,Z$1-1,0)*$E386</f>
        <v>22555406.436443835</v>
      </c>
      <c r="AA386" s="21">
        <f ca="1">OFFSET(Assumptions!$B$6,AA$1-1,0)*$E386</f>
        <v>22555406.436443835</v>
      </c>
      <c r="AB386" s="21">
        <f ca="1">OFFSET(Assumptions!$B$6,AB$1-1,0)*$E386</f>
        <v>41727501.907421097</v>
      </c>
      <c r="AC386" s="24">
        <f t="shared" si="80"/>
        <v>0</v>
      </c>
      <c r="AD386" s="24">
        <f t="shared" si="84"/>
        <v>0</v>
      </c>
      <c r="AE386" s="24">
        <f t="shared" si="84"/>
        <v>0</v>
      </c>
      <c r="AF386" s="24">
        <f t="shared" si="84"/>
        <v>0</v>
      </c>
      <c r="AG386" s="24">
        <f t="shared" si="83"/>
        <v>0</v>
      </c>
      <c r="AH386" s="24">
        <f t="shared" si="83"/>
        <v>0</v>
      </c>
      <c r="AI386" s="24">
        <f t="shared" si="83"/>
        <v>0</v>
      </c>
      <c r="AJ386" s="24">
        <f t="shared" si="78"/>
        <v>0</v>
      </c>
      <c r="AK386" s="26">
        <f t="shared" ca="1" si="79"/>
        <v>4.6978778553197209E-4</v>
      </c>
      <c r="AL386" s="34">
        <f t="shared" ca="1" si="81"/>
        <v>0.1276272868739512</v>
      </c>
    </row>
    <row r="387" spans="1:38" x14ac:dyDescent="0.25">
      <c r="A387" s="4">
        <f t="shared" si="70"/>
        <v>9</v>
      </c>
      <c r="B387" s="4">
        <f t="shared" si="71"/>
        <v>2013</v>
      </c>
      <c r="C387" s="9">
        <v>41523</v>
      </c>
      <c r="D387" s="12">
        <f ca="1">(1+Returns!E387)*D386</f>
        <v>112062286.46212985</v>
      </c>
      <c r="E387" s="12">
        <f t="shared" ca="1" si="72"/>
        <v>112661383.35405535</v>
      </c>
      <c r="F387" s="12">
        <f t="shared" ca="1" si="73"/>
        <v>112643500.09006689</v>
      </c>
      <c r="G387" s="14">
        <f ca="1">G386*(1+Returns!G387)+AC387</f>
        <v>8927679.4560081996</v>
      </c>
      <c r="H387" s="14">
        <f ca="1">H386*(1+Returns!H387)+AD387</f>
        <v>11284161.183585009</v>
      </c>
      <c r="I387" s="14">
        <f ca="1">I386*(1+Returns!I387)+AE387</f>
        <v>5642527.021621163</v>
      </c>
      <c r="J387" s="14">
        <f ca="1">J386*(1+Returns!J387)+AF387</f>
        <v>0</v>
      </c>
      <c r="K387" s="14">
        <f ca="1">K386*(1+Returns!K387)+AG387</f>
        <v>0</v>
      </c>
      <c r="L387" s="14">
        <f ca="1">L386*(1+Returns!L387)+AH387</f>
        <v>22568143.423910059</v>
      </c>
      <c r="M387" s="14">
        <f ca="1">M386*(1+Returns!M387)+AI387</f>
        <v>22569037.464015055</v>
      </c>
      <c r="N387" s="14">
        <f ca="1">N386*(1+Returns!N387)+AJ387-R387-T387</f>
        <v>41669834.804915853</v>
      </c>
      <c r="O387" s="17">
        <f ca="1">(Assumptions!$B$16 / 252)*F386</f>
        <v>3579.7691646792191</v>
      </c>
      <c r="P387" s="17">
        <f t="shared" ca="1" si="74"/>
        <v>17883.263988453018</v>
      </c>
      <c r="Q387" s="16">
        <f t="shared" si="75"/>
        <v>0</v>
      </c>
      <c r="R387" s="17">
        <f t="shared" si="76"/>
        <v>0</v>
      </c>
      <c r="S387" s="19">
        <f t="shared" si="77"/>
        <v>0</v>
      </c>
      <c r="T387" s="20">
        <f ca="1">IF(AND(S387=1,F386&gt;D386),[1]Assumptions!$B$19*(F386-D386),0)</f>
        <v>0</v>
      </c>
      <c r="U387" s="21">
        <f ca="1">OFFSET(Assumptions!$B$6,U$1-1,0)*$E387</f>
        <v>9012910.6683244277</v>
      </c>
      <c r="V387" s="21">
        <f ca="1">OFFSET(Assumptions!$B$6,V$1-1,0)*$E387</f>
        <v>11266138.335405536</v>
      </c>
      <c r="W387" s="21">
        <f ca="1">OFFSET(Assumptions!$B$6,W$1-1,0)*$E387</f>
        <v>5633069.167702768</v>
      </c>
      <c r="X387" s="21">
        <f ca="1">OFFSET(Assumptions!$B$6,X$1-1,0)*$E387</f>
        <v>0</v>
      </c>
      <c r="Y387" s="21">
        <f ca="1">OFFSET(Assumptions!$B$6,Y$1-1,0)*$E387</f>
        <v>0</v>
      </c>
      <c r="Z387" s="21">
        <f ca="1">OFFSET(Assumptions!$B$6,Z$1-1,0)*$E387</f>
        <v>22532276.670811072</v>
      </c>
      <c r="AA387" s="21">
        <f ca="1">OFFSET(Assumptions!$B$6,AA$1-1,0)*$E387</f>
        <v>22532276.670811072</v>
      </c>
      <c r="AB387" s="21">
        <f ca="1">OFFSET(Assumptions!$B$6,AB$1-1,0)*$E387</f>
        <v>41684711.841000475</v>
      </c>
      <c r="AC387" s="24">
        <f t="shared" si="80"/>
        <v>0</v>
      </c>
      <c r="AD387" s="24">
        <f t="shared" si="84"/>
        <v>0</v>
      </c>
      <c r="AE387" s="24">
        <f t="shared" si="84"/>
        <v>0</v>
      </c>
      <c r="AF387" s="24">
        <f t="shared" si="84"/>
        <v>0</v>
      </c>
      <c r="AG387" s="24">
        <f t="shared" si="83"/>
        <v>0</v>
      </c>
      <c r="AH387" s="24">
        <f t="shared" si="83"/>
        <v>0</v>
      </c>
      <c r="AI387" s="24">
        <f t="shared" si="83"/>
        <v>0</v>
      </c>
      <c r="AJ387" s="24">
        <f t="shared" si="78"/>
        <v>0</v>
      </c>
      <c r="AK387" s="26">
        <f t="shared" ca="1" si="79"/>
        <v>-1.0573404769145256E-3</v>
      </c>
      <c r="AL387" s="34">
        <f t="shared" ca="1" si="81"/>
        <v>0.12643500090066606</v>
      </c>
    </row>
    <row r="388" spans="1:38" x14ac:dyDescent="0.25">
      <c r="A388" s="4">
        <f t="shared" ref="A388:A451" si="85">MONTH(C388)</f>
        <v>9</v>
      </c>
      <c r="B388" s="4">
        <f t="shared" ref="B388:B451" si="86">YEAR(C388)</f>
        <v>2013</v>
      </c>
      <c r="C388" s="9">
        <v>41526</v>
      </c>
      <c r="D388" s="12">
        <f ca="1">(1+Returns!E388)*D387</f>
        <v>112099470.97002371</v>
      </c>
      <c r="E388" s="12">
        <f t="shared" ref="E388:E451" ca="1" si="87">SUM(G388:N388)</f>
        <v>112657421.32983121</v>
      </c>
      <c r="F388" s="12">
        <f t="shared" ref="F388:F451" ca="1" si="88">E388-P388</f>
        <v>112635962.08171292</v>
      </c>
      <c r="G388" s="14">
        <f ca="1">G387*(1+Returns!G388)+AC388</f>
        <v>8888127.2295125537</v>
      </c>
      <c r="H388" s="14">
        <f ca="1">H387*(1+Returns!H388)+AD388</f>
        <v>11288084.769017847</v>
      </c>
      <c r="I388" s="14">
        <f ca="1">I387*(1+Returns!I388)+AE388</f>
        <v>5644578.2582567679</v>
      </c>
      <c r="J388" s="14">
        <f ca="1">J387*(1+Returns!J388)+AF388</f>
        <v>0</v>
      </c>
      <c r="K388" s="14">
        <f ca="1">K387*(1+Returns!K388)+AG388</f>
        <v>0</v>
      </c>
      <c r="L388" s="14">
        <f ca="1">L387*(1+Returns!L388)+AH388</f>
        <v>22575954.742076378</v>
      </c>
      <c r="M388" s="14">
        <f ca="1">M387*(1+Returns!M388)+AI388</f>
        <v>22577027.908861768</v>
      </c>
      <c r="N388" s="14">
        <f ca="1">N387*(1+Returns!N388)+AJ388-R388-T388</f>
        <v>41683648.422105893</v>
      </c>
      <c r="O388" s="17">
        <f ca="1">(Assumptions!$B$16 / 252)*F387</f>
        <v>3575.9841298433935</v>
      </c>
      <c r="P388" s="17">
        <f t="shared" ca="1" si="74"/>
        <v>21459.248118296411</v>
      </c>
      <c r="Q388" s="16">
        <f t="shared" si="75"/>
        <v>0</v>
      </c>
      <c r="R388" s="17">
        <f t="shared" si="76"/>
        <v>0</v>
      </c>
      <c r="S388" s="19">
        <f t="shared" si="77"/>
        <v>0</v>
      </c>
      <c r="T388" s="20">
        <f ca="1">IF(AND(S388=1,F387&gt;D387),[1]Assumptions!$B$19*(F387-D387),0)</f>
        <v>0</v>
      </c>
      <c r="U388" s="21">
        <f ca="1">OFFSET(Assumptions!$B$6,U$1-1,0)*$E388</f>
        <v>9012593.7063864972</v>
      </c>
      <c r="V388" s="21">
        <f ca="1">OFFSET(Assumptions!$B$6,V$1-1,0)*$E388</f>
        <v>11265742.132983122</v>
      </c>
      <c r="W388" s="21">
        <f ca="1">OFFSET(Assumptions!$B$6,W$1-1,0)*$E388</f>
        <v>5632871.066491561</v>
      </c>
      <c r="X388" s="21">
        <f ca="1">OFFSET(Assumptions!$B$6,X$1-1,0)*$E388</f>
        <v>0</v>
      </c>
      <c r="Y388" s="21">
        <f ca="1">OFFSET(Assumptions!$B$6,Y$1-1,0)*$E388</f>
        <v>0</v>
      </c>
      <c r="Z388" s="21">
        <f ca="1">OFFSET(Assumptions!$B$6,Z$1-1,0)*$E388</f>
        <v>22531484.265966244</v>
      </c>
      <c r="AA388" s="21">
        <f ca="1">OFFSET(Assumptions!$B$6,AA$1-1,0)*$E388</f>
        <v>22531484.265966244</v>
      </c>
      <c r="AB388" s="21">
        <f ca="1">OFFSET(Assumptions!$B$6,AB$1-1,0)*$E388</f>
        <v>41683245.892037548</v>
      </c>
      <c r="AC388" s="24">
        <f t="shared" si="80"/>
        <v>0</v>
      </c>
      <c r="AD388" s="24">
        <f t="shared" si="84"/>
        <v>0</v>
      </c>
      <c r="AE388" s="24">
        <f t="shared" si="84"/>
        <v>0</v>
      </c>
      <c r="AF388" s="24">
        <f t="shared" si="84"/>
        <v>0</v>
      </c>
      <c r="AG388" s="24">
        <f t="shared" si="83"/>
        <v>0</v>
      </c>
      <c r="AH388" s="24">
        <f t="shared" si="83"/>
        <v>0</v>
      </c>
      <c r="AI388" s="24">
        <f t="shared" si="83"/>
        <v>0</v>
      </c>
      <c r="AJ388" s="24">
        <f t="shared" si="78"/>
        <v>0</v>
      </c>
      <c r="AK388" s="26">
        <f t="shared" ca="1" si="79"/>
        <v>-6.6919159542710993E-5</v>
      </c>
      <c r="AL388" s="34">
        <f t="shared" ca="1" si="81"/>
        <v>0.12635962081712626</v>
      </c>
    </row>
    <row r="389" spans="1:38" x14ac:dyDescent="0.25">
      <c r="A389" s="4">
        <f t="shared" si="85"/>
        <v>9</v>
      </c>
      <c r="B389" s="4">
        <f t="shared" si="86"/>
        <v>2013</v>
      </c>
      <c r="C389" s="9">
        <v>41527</v>
      </c>
      <c r="D389" s="12">
        <f ca="1">(1+Returns!E389)*D388</f>
        <v>112136667.81648098</v>
      </c>
      <c r="E389" s="12">
        <f t="shared" ca="1" si="87"/>
        <v>112693114.41215159</v>
      </c>
      <c r="F389" s="12">
        <f t="shared" ca="1" si="88"/>
        <v>112668079.41920531</v>
      </c>
      <c r="G389" s="14">
        <f ca="1">G388*(1+Returns!G389)+AC389</f>
        <v>8888217.8877383638</v>
      </c>
      <c r="H389" s="14">
        <f ca="1">H388*(1+Returns!H389)+AD389</f>
        <v>11292009.718710057</v>
      </c>
      <c r="I389" s="14">
        <f ca="1">I388*(1+Returns!I389)+AE389</f>
        <v>5646630.2405816214</v>
      </c>
      <c r="J389" s="14">
        <f ca="1">J388*(1+Returns!J389)+AF389</f>
        <v>0</v>
      </c>
      <c r="K389" s="14">
        <f ca="1">K388*(1+Returns!K389)+AG389</f>
        <v>0</v>
      </c>
      <c r="L389" s="14">
        <f ca="1">L388*(1+Returns!L389)+AH389</f>
        <v>22583768.763907343</v>
      </c>
      <c r="M389" s="14">
        <f ca="1">M388*(1+Returns!M389)+AI389</f>
        <v>22585021.182681974</v>
      </c>
      <c r="N389" s="14">
        <f ca="1">N388*(1+Returns!N389)+AJ389-R389-T389</f>
        <v>41697466.618532225</v>
      </c>
      <c r="O389" s="17">
        <f ca="1">(Assumptions!$B$16 / 252)*F388</f>
        <v>3575.7448279908863</v>
      </c>
      <c r="P389" s="17">
        <f t="shared" ref="P389:P452" ca="1" si="89">P388+O389-IF(Q389=1,P388,0)</f>
        <v>25034.992946287297</v>
      </c>
      <c r="Q389" s="16">
        <f t="shared" ref="Q389:Q452" si="90">IF(DAY(C389)&lt;DAY(C388),1,0)</f>
        <v>0</v>
      </c>
      <c r="R389" s="17">
        <f t="shared" ref="R389:R452" si="91">IF(Q389=1,P388,0)</f>
        <v>0</v>
      </c>
      <c r="S389" s="19">
        <f t="shared" ref="S389:S452" si="92">IF(AND(DAY(C389)&lt;DAY(C388),OR(MONTH(C389)=7,MONTH(C389)=1)),1,0)</f>
        <v>0</v>
      </c>
      <c r="T389" s="20">
        <f ca="1">IF(AND(S389=1,F388&gt;D388),[1]Assumptions!$B$19*(F388-D388),0)</f>
        <v>0</v>
      </c>
      <c r="U389" s="21">
        <f ca="1">OFFSET(Assumptions!$B$6,U$1-1,0)*$E389</f>
        <v>9015449.1529721282</v>
      </c>
      <c r="V389" s="21">
        <f ca="1">OFFSET(Assumptions!$B$6,V$1-1,0)*$E389</f>
        <v>11269311.441215159</v>
      </c>
      <c r="W389" s="21">
        <f ca="1">OFFSET(Assumptions!$B$6,W$1-1,0)*$E389</f>
        <v>5634655.7206075797</v>
      </c>
      <c r="X389" s="21">
        <f ca="1">OFFSET(Assumptions!$B$6,X$1-1,0)*$E389</f>
        <v>0</v>
      </c>
      <c r="Y389" s="21">
        <f ca="1">OFFSET(Assumptions!$B$6,Y$1-1,0)*$E389</f>
        <v>0</v>
      </c>
      <c r="Z389" s="21">
        <f ca="1">OFFSET(Assumptions!$B$6,Z$1-1,0)*$E389</f>
        <v>22538622.882430319</v>
      </c>
      <c r="AA389" s="21">
        <f ca="1">OFFSET(Assumptions!$B$6,AA$1-1,0)*$E389</f>
        <v>22538622.882430319</v>
      </c>
      <c r="AB389" s="21">
        <f ca="1">OFFSET(Assumptions!$B$6,AB$1-1,0)*$E389</f>
        <v>41696452.332496084</v>
      </c>
      <c r="AC389" s="24">
        <f t="shared" si="80"/>
        <v>0</v>
      </c>
      <c r="AD389" s="24">
        <f t="shared" si="84"/>
        <v>0</v>
      </c>
      <c r="AE389" s="24">
        <f t="shared" si="84"/>
        <v>0</v>
      </c>
      <c r="AF389" s="24">
        <f t="shared" si="84"/>
        <v>0</v>
      </c>
      <c r="AG389" s="24">
        <f t="shared" si="83"/>
        <v>0</v>
      </c>
      <c r="AH389" s="24">
        <f t="shared" si="83"/>
        <v>0</v>
      </c>
      <c r="AI389" s="24">
        <f t="shared" si="83"/>
        <v>0</v>
      </c>
      <c r="AJ389" s="24">
        <f t="shared" ref="AJ389:AJ452" si="93">-SUM(AC389:AI389)</f>
        <v>0</v>
      </c>
      <c r="AK389" s="26">
        <f t="shared" ref="AK389:AK452" ca="1" si="94">F389/F388-1</f>
        <v>2.8514283448033417E-4</v>
      </c>
      <c r="AL389" s="34">
        <f t="shared" ca="1" si="81"/>
        <v>0.12668079419205025</v>
      </c>
    </row>
    <row r="390" spans="1:38" x14ac:dyDescent="0.25">
      <c r="A390" s="4">
        <f t="shared" si="85"/>
        <v>9</v>
      </c>
      <c r="B390" s="4">
        <f t="shared" si="86"/>
        <v>2013</v>
      </c>
      <c r="C390" s="9">
        <v>41528</v>
      </c>
      <c r="D390" s="12">
        <f ca="1">(1+Returns!E390)*D389</f>
        <v>112173877.00559585</v>
      </c>
      <c r="E390" s="12">
        <f t="shared" ca="1" si="87"/>
        <v>112688045.97308269</v>
      </c>
      <c r="F390" s="12">
        <f t="shared" ca="1" si="88"/>
        <v>112659434.2157104</v>
      </c>
      <c r="G390" s="14">
        <f ca="1">G389*(1+Returns!G390)+AC390</f>
        <v>8847534.7985509932</v>
      </c>
      <c r="H390" s="14">
        <f ca="1">H389*(1+Returns!H390)+AD390</f>
        <v>11295936.033136003</v>
      </c>
      <c r="I390" s="14">
        <f ca="1">I389*(1+Returns!I390)+AE390</f>
        <v>5648682.9688668046</v>
      </c>
      <c r="J390" s="14">
        <f ca="1">J389*(1+Returns!J390)+AF390</f>
        <v>0</v>
      </c>
      <c r="K390" s="14">
        <f ca="1">K389*(1+Returns!K390)+AG390</f>
        <v>0</v>
      </c>
      <c r="L390" s="14">
        <f ca="1">L389*(1+Returns!L390)+AH390</f>
        <v>22591585.49033875</v>
      </c>
      <c r="M390" s="14">
        <f ca="1">M389*(1+Returns!M390)+AI390</f>
        <v>22593017.28647726</v>
      </c>
      <c r="N390" s="14">
        <f ca="1">N389*(1+Returns!N390)+AJ390-R390-T390</f>
        <v>41711289.395712875</v>
      </c>
      <c r="O390" s="17">
        <f ca="1">(Assumptions!$B$16 / 252)*F389</f>
        <v>3576.7644260065176</v>
      </c>
      <c r="P390" s="17">
        <f t="shared" ca="1" si="89"/>
        <v>28611.757372293814</v>
      </c>
      <c r="Q390" s="16">
        <f t="shared" si="90"/>
        <v>0</v>
      </c>
      <c r="R390" s="17">
        <f t="shared" si="91"/>
        <v>0</v>
      </c>
      <c r="S390" s="19">
        <f t="shared" si="92"/>
        <v>0</v>
      </c>
      <c r="T390" s="20">
        <f ca="1">IF(AND(S390=1,F389&gt;D389),[1]Assumptions!$B$19*(F389-D389),0)</f>
        <v>0</v>
      </c>
      <c r="U390" s="21">
        <f ca="1">OFFSET(Assumptions!$B$6,U$1-1,0)*$E390</f>
        <v>9015043.6778466161</v>
      </c>
      <c r="V390" s="21">
        <f ca="1">OFFSET(Assumptions!$B$6,V$1-1,0)*$E390</f>
        <v>11268804.597308271</v>
      </c>
      <c r="W390" s="21">
        <f ca="1">OFFSET(Assumptions!$B$6,W$1-1,0)*$E390</f>
        <v>5634402.2986541353</v>
      </c>
      <c r="X390" s="21">
        <f ca="1">OFFSET(Assumptions!$B$6,X$1-1,0)*$E390</f>
        <v>0</v>
      </c>
      <c r="Y390" s="21">
        <f ca="1">OFFSET(Assumptions!$B$6,Y$1-1,0)*$E390</f>
        <v>0</v>
      </c>
      <c r="Z390" s="21">
        <f ca="1">OFFSET(Assumptions!$B$6,Z$1-1,0)*$E390</f>
        <v>22537609.194616541</v>
      </c>
      <c r="AA390" s="21">
        <f ca="1">OFFSET(Assumptions!$B$6,AA$1-1,0)*$E390</f>
        <v>22537609.194616541</v>
      </c>
      <c r="AB390" s="21">
        <f ca="1">OFFSET(Assumptions!$B$6,AB$1-1,0)*$E390</f>
        <v>41694577.010040596</v>
      </c>
      <c r="AC390" s="24">
        <f t="shared" ref="AC390:AC453" si="95">IF(Q390=1,U389-G389,0)</f>
        <v>0</v>
      </c>
      <c r="AD390" s="24">
        <f t="shared" si="84"/>
        <v>0</v>
      </c>
      <c r="AE390" s="24">
        <f t="shared" si="84"/>
        <v>0</v>
      </c>
      <c r="AF390" s="24">
        <f t="shared" si="84"/>
        <v>0</v>
      </c>
      <c r="AG390" s="24">
        <f t="shared" si="83"/>
        <v>0</v>
      </c>
      <c r="AH390" s="24">
        <f t="shared" si="83"/>
        <v>0</v>
      </c>
      <c r="AI390" s="24">
        <f t="shared" si="83"/>
        <v>0</v>
      </c>
      <c r="AJ390" s="24">
        <f t="shared" si="93"/>
        <v>0</v>
      </c>
      <c r="AK390" s="26">
        <f t="shared" ca="1" si="94"/>
        <v>-7.6731613243730123E-5</v>
      </c>
      <c r="AL390" s="34">
        <f t="shared" ref="AL390:AL453" ca="1" si="96">(1+AK390)*(1+AL389)-1</f>
        <v>0.12659434215710119</v>
      </c>
    </row>
    <row r="391" spans="1:38" x14ac:dyDescent="0.25">
      <c r="A391" s="4">
        <f t="shared" si="85"/>
        <v>9</v>
      </c>
      <c r="B391" s="4">
        <f t="shared" si="86"/>
        <v>2013</v>
      </c>
      <c r="C391" s="9">
        <v>41529</v>
      </c>
      <c r="D391" s="12">
        <f ca="1">(1+Returns!E391)*D390</f>
        <v>112211098.54146384</v>
      </c>
      <c r="E391" s="12">
        <f t="shared" ca="1" si="87"/>
        <v>112699207.44751671</v>
      </c>
      <c r="F391" s="12">
        <f t="shared" ca="1" si="88"/>
        <v>112667019.20016931</v>
      </c>
      <c r="G391" s="14">
        <f ca="1">G390*(1+Returns!G391)+AC391</f>
        <v>8823069.3926403541</v>
      </c>
      <c r="H391" s="14">
        <f ca="1">H390*(1+Returns!H391)+AD391</f>
        <v>11299863.712770211</v>
      </c>
      <c r="I391" s="14">
        <f ca="1">I390*(1+Returns!I391)+AE391</f>
        <v>5650736.4433834981</v>
      </c>
      <c r="J391" s="14">
        <f ca="1">J390*(1+Returns!J391)+AF391</f>
        <v>0</v>
      </c>
      <c r="K391" s="14">
        <f ca="1">K390*(1+Returns!K391)+AG391</f>
        <v>0</v>
      </c>
      <c r="L391" s="14">
        <f ca="1">L390*(1+Returns!L391)+AH391</f>
        <v>22599404.92230672</v>
      </c>
      <c r="M391" s="14">
        <f ca="1">M390*(1+Returns!M391)+AI391</f>
        <v>22601016.221249565</v>
      </c>
      <c r="N391" s="14">
        <f ca="1">N390*(1+Returns!N391)+AJ391-R391-T391</f>
        <v>41725116.755166374</v>
      </c>
      <c r="O391" s="17">
        <f ca="1">(Assumptions!$B$16 / 252)*F390</f>
        <v>3576.4899751019175</v>
      </c>
      <c r="P391" s="17">
        <f t="shared" ca="1" si="89"/>
        <v>32188.247347395733</v>
      </c>
      <c r="Q391" s="16">
        <f t="shared" si="90"/>
        <v>0</v>
      </c>
      <c r="R391" s="17">
        <f t="shared" si="91"/>
        <v>0</v>
      </c>
      <c r="S391" s="19">
        <f t="shared" si="92"/>
        <v>0</v>
      </c>
      <c r="T391" s="20">
        <f ca="1">IF(AND(S391=1,F390&gt;D390),[1]Assumptions!$B$19*(F390-D390),0)</f>
        <v>0</v>
      </c>
      <c r="U391" s="21">
        <f ca="1">OFFSET(Assumptions!$B$6,U$1-1,0)*$E391</f>
        <v>9015936.5958013367</v>
      </c>
      <c r="V391" s="21">
        <f ca="1">OFFSET(Assumptions!$B$6,V$1-1,0)*$E391</f>
        <v>11269920.744751671</v>
      </c>
      <c r="W391" s="21">
        <f ca="1">OFFSET(Assumptions!$B$6,W$1-1,0)*$E391</f>
        <v>5634960.3723758357</v>
      </c>
      <c r="X391" s="21">
        <f ca="1">OFFSET(Assumptions!$B$6,X$1-1,0)*$E391</f>
        <v>0</v>
      </c>
      <c r="Y391" s="21">
        <f ca="1">OFFSET(Assumptions!$B$6,Y$1-1,0)*$E391</f>
        <v>0</v>
      </c>
      <c r="Z391" s="21">
        <f ca="1">OFFSET(Assumptions!$B$6,Z$1-1,0)*$E391</f>
        <v>22539841.489503343</v>
      </c>
      <c r="AA391" s="21">
        <f ca="1">OFFSET(Assumptions!$B$6,AA$1-1,0)*$E391</f>
        <v>22539841.489503343</v>
      </c>
      <c r="AB391" s="21">
        <f ca="1">OFFSET(Assumptions!$B$6,AB$1-1,0)*$E391</f>
        <v>41698706.755581185</v>
      </c>
      <c r="AC391" s="24">
        <f t="shared" si="95"/>
        <v>0</v>
      </c>
      <c r="AD391" s="24">
        <f t="shared" si="84"/>
        <v>0</v>
      </c>
      <c r="AE391" s="24">
        <f t="shared" si="84"/>
        <v>0</v>
      </c>
      <c r="AF391" s="24">
        <f t="shared" si="84"/>
        <v>0</v>
      </c>
      <c r="AG391" s="24">
        <f t="shared" si="83"/>
        <v>0</v>
      </c>
      <c r="AH391" s="24">
        <f t="shared" si="83"/>
        <v>0</v>
      </c>
      <c r="AI391" s="24">
        <f t="shared" si="83"/>
        <v>0</v>
      </c>
      <c r="AJ391" s="24">
        <f t="shared" si="93"/>
        <v>0</v>
      </c>
      <c r="AK391" s="26">
        <f t="shared" ca="1" si="94"/>
        <v>6.7326669193068511E-5</v>
      </c>
      <c r="AL391" s="34">
        <f t="shared" ca="1" si="96"/>
        <v>0.12667019200169038</v>
      </c>
    </row>
    <row r="392" spans="1:38" x14ac:dyDescent="0.25">
      <c r="A392" s="4">
        <f t="shared" si="85"/>
        <v>9</v>
      </c>
      <c r="B392" s="4">
        <f t="shared" si="86"/>
        <v>2013</v>
      </c>
      <c r="C392" s="9">
        <v>41530</v>
      </c>
      <c r="D392" s="12">
        <f ca="1">(1+Returns!E392)*D391</f>
        <v>112248332.42818186</v>
      </c>
      <c r="E392" s="12">
        <f t="shared" ca="1" si="87"/>
        <v>112778780.66679443</v>
      </c>
      <c r="F392" s="12">
        <f t="shared" ca="1" si="88"/>
        <v>112743015.68867879</v>
      </c>
      <c r="G392" s="14">
        <f ca="1">G391*(1+Returns!G392)+AC392</f>
        <v>8867003.4971434642</v>
      </c>
      <c r="H392" s="14">
        <f ca="1">H391*(1+Returns!H392)+AD392</f>
        <v>11303792.758087374</v>
      </c>
      <c r="I392" s="14">
        <f ca="1">I391*(1+Returns!I392)+AE392</f>
        <v>5652790.6644029813</v>
      </c>
      <c r="J392" s="14">
        <f ca="1">J391*(1+Returns!J392)+AF392</f>
        <v>0</v>
      </c>
      <c r="K392" s="14">
        <f ca="1">K391*(1+Returns!K392)+AG392</f>
        <v>0</v>
      </c>
      <c r="L392" s="14">
        <f ca="1">L391*(1+Returns!L392)+AH392</f>
        <v>22607227.060747694</v>
      </c>
      <c r="M392" s="14">
        <f ca="1">M391*(1+Returns!M392)+AI392</f>
        <v>22609017.988001179</v>
      </c>
      <c r="N392" s="14">
        <f ca="1">N391*(1+Returns!N392)+AJ392-R392-T392</f>
        <v>41738948.698411748</v>
      </c>
      <c r="O392" s="17">
        <f ca="1">(Assumptions!$B$16 / 252)*F391</f>
        <v>3576.7307682593432</v>
      </c>
      <c r="P392" s="17">
        <f t="shared" ca="1" si="89"/>
        <v>35764.978115655074</v>
      </c>
      <c r="Q392" s="16">
        <f t="shared" si="90"/>
        <v>0</v>
      </c>
      <c r="R392" s="17">
        <f t="shared" si="91"/>
        <v>0</v>
      </c>
      <c r="S392" s="19">
        <f t="shared" si="92"/>
        <v>0</v>
      </c>
      <c r="T392" s="20">
        <f ca="1">IF(AND(S392=1,F391&gt;D391),[1]Assumptions!$B$19*(F391-D391),0)</f>
        <v>0</v>
      </c>
      <c r="U392" s="21">
        <f ca="1">OFFSET(Assumptions!$B$6,U$1-1,0)*$E392</f>
        <v>9022302.4533435553</v>
      </c>
      <c r="V392" s="21">
        <f ca="1">OFFSET(Assumptions!$B$6,V$1-1,0)*$E392</f>
        <v>11277878.066679444</v>
      </c>
      <c r="W392" s="21">
        <f ca="1">OFFSET(Assumptions!$B$6,W$1-1,0)*$E392</f>
        <v>5638939.0333397221</v>
      </c>
      <c r="X392" s="21">
        <f ca="1">OFFSET(Assumptions!$B$6,X$1-1,0)*$E392</f>
        <v>0</v>
      </c>
      <c r="Y392" s="21">
        <f ca="1">OFFSET(Assumptions!$B$6,Y$1-1,0)*$E392</f>
        <v>0</v>
      </c>
      <c r="Z392" s="21">
        <f ca="1">OFFSET(Assumptions!$B$6,Z$1-1,0)*$E392</f>
        <v>22555756.133358888</v>
      </c>
      <c r="AA392" s="21">
        <f ca="1">OFFSET(Assumptions!$B$6,AA$1-1,0)*$E392</f>
        <v>22555756.133358888</v>
      </c>
      <c r="AB392" s="21">
        <f ca="1">OFFSET(Assumptions!$B$6,AB$1-1,0)*$E392</f>
        <v>41728148.846713938</v>
      </c>
      <c r="AC392" s="24">
        <f t="shared" si="95"/>
        <v>0</v>
      </c>
      <c r="AD392" s="24">
        <f t="shared" si="84"/>
        <v>0</v>
      </c>
      <c r="AE392" s="24">
        <f t="shared" si="84"/>
        <v>0</v>
      </c>
      <c r="AF392" s="24">
        <f t="shared" si="84"/>
        <v>0</v>
      </c>
      <c r="AG392" s="24">
        <f t="shared" si="83"/>
        <v>0</v>
      </c>
      <c r="AH392" s="24">
        <f t="shared" si="83"/>
        <v>0</v>
      </c>
      <c r="AI392" s="24">
        <f t="shared" si="83"/>
        <v>0</v>
      </c>
      <c r="AJ392" s="24">
        <f t="shared" si="93"/>
        <v>0</v>
      </c>
      <c r="AK392" s="26">
        <f t="shared" ca="1" si="94"/>
        <v>6.7452293536285346E-4</v>
      </c>
      <c r="AL392" s="34">
        <f t="shared" ca="1" si="96"/>
        <v>0.12743015688678527</v>
      </c>
    </row>
    <row r="393" spans="1:38" x14ac:dyDescent="0.25">
      <c r="A393" s="4">
        <f t="shared" si="85"/>
        <v>9</v>
      </c>
      <c r="B393" s="4">
        <f t="shared" si="86"/>
        <v>2013</v>
      </c>
      <c r="C393" s="9">
        <v>41533</v>
      </c>
      <c r="D393" s="12">
        <f ca="1">(1+Returns!E393)*D392</f>
        <v>112285578.66984817</v>
      </c>
      <c r="E393" s="12">
        <f t="shared" ca="1" si="87"/>
        <v>112855472.01355785</v>
      </c>
      <c r="F393" s="12">
        <f t="shared" ca="1" si="88"/>
        <v>112816127.892087</v>
      </c>
      <c r="G393" s="14">
        <f ca="1">G392*(1+Returns!G393)+AC393</f>
        <v>8908043.4904971402</v>
      </c>
      <c r="H393" s="14">
        <f ca="1">H392*(1+Returns!H393)+AD393</f>
        <v>11307723.169562351</v>
      </c>
      <c r="I393" s="14">
        <f ca="1">I392*(1+Returns!I393)+AE393</f>
        <v>5654845.6321966304</v>
      </c>
      <c r="J393" s="14">
        <f ca="1">J392*(1+Returns!J393)+AF393</f>
        <v>0</v>
      </c>
      <c r="K393" s="14">
        <f ca="1">K392*(1+Returns!K393)+AG393</f>
        <v>0</v>
      </c>
      <c r="L393" s="14">
        <f ca="1">L392*(1+Returns!L393)+AH393</f>
        <v>22615051.906598445</v>
      </c>
      <c r="M393" s="14">
        <f ca="1">M392*(1+Returns!M393)+AI393</f>
        <v>22617022.587734751</v>
      </c>
      <c r="N393" s="14">
        <f ca="1">N392*(1+Returns!N393)+AJ393-R393-T393</f>
        <v>41752785.226968527</v>
      </c>
      <c r="O393" s="17">
        <f ca="1">(Assumptions!$B$16 / 252)*F392</f>
        <v>3579.1433551961518</v>
      </c>
      <c r="P393" s="17">
        <f t="shared" ca="1" si="89"/>
        <v>39344.121470851227</v>
      </c>
      <c r="Q393" s="16">
        <f t="shared" si="90"/>
        <v>0</v>
      </c>
      <c r="R393" s="17">
        <f t="shared" si="91"/>
        <v>0</v>
      </c>
      <c r="S393" s="19">
        <f t="shared" si="92"/>
        <v>0</v>
      </c>
      <c r="T393" s="20">
        <f ca="1">IF(AND(S393=1,F392&gt;D392),[1]Assumptions!$B$19*(F392-D392),0)</f>
        <v>0</v>
      </c>
      <c r="U393" s="21">
        <f ca="1">OFFSET(Assumptions!$B$6,U$1-1,0)*$E393</f>
        <v>9028437.7610846292</v>
      </c>
      <c r="V393" s="21">
        <f ca="1">OFFSET(Assumptions!$B$6,V$1-1,0)*$E393</f>
        <v>11285547.201355785</v>
      </c>
      <c r="W393" s="21">
        <f ca="1">OFFSET(Assumptions!$B$6,W$1-1,0)*$E393</f>
        <v>5642773.6006778926</v>
      </c>
      <c r="X393" s="21">
        <f ca="1">OFFSET(Assumptions!$B$6,X$1-1,0)*$E393</f>
        <v>0</v>
      </c>
      <c r="Y393" s="21">
        <f ca="1">OFFSET(Assumptions!$B$6,Y$1-1,0)*$E393</f>
        <v>0</v>
      </c>
      <c r="Z393" s="21">
        <f ca="1">OFFSET(Assumptions!$B$6,Z$1-1,0)*$E393</f>
        <v>22571094.40271157</v>
      </c>
      <c r="AA393" s="21">
        <f ca="1">OFFSET(Assumptions!$B$6,AA$1-1,0)*$E393</f>
        <v>22571094.40271157</v>
      </c>
      <c r="AB393" s="21">
        <f ca="1">OFFSET(Assumptions!$B$6,AB$1-1,0)*$E393</f>
        <v>41756524.645016402</v>
      </c>
      <c r="AC393" s="24">
        <f t="shared" si="95"/>
        <v>0</v>
      </c>
      <c r="AD393" s="24">
        <f t="shared" si="84"/>
        <v>0</v>
      </c>
      <c r="AE393" s="24">
        <f t="shared" si="84"/>
        <v>0</v>
      </c>
      <c r="AF393" s="24">
        <f t="shared" si="84"/>
        <v>0</v>
      </c>
      <c r="AG393" s="24">
        <f t="shared" si="83"/>
        <v>0</v>
      </c>
      <c r="AH393" s="24">
        <f t="shared" si="83"/>
        <v>0</v>
      </c>
      <c r="AI393" s="24">
        <f t="shared" si="83"/>
        <v>0</v>
      </c>
      <c r="AJ393" s="24">
        <f t="shared" si="93"/>
        <v>0</v>
      </c>
      <c r="AK393" s="26">
        <f t="shared" ca="1" si="94"/>
        <v>6.4848543354645294E-4</v>
      </c>
      <c r="AL393" s="34">
        <f t="shared" ca="1" si="96"/>
        <v>0.12816127892086726</v>
      </c>
    </row>
    <row r="394" spans="1:38" x14ac:dyDescent="0.25">
      <c r="A394" s="4">
        <f t="shared" si="85"/>
        <v>9</v>
      </c>
      <c r="B394" s="4">
        <f t="shared" si="86"/>
        <v>2013</v>
      </c>
      <c r="C394" s="9">
        <v>41534</v>
      </c>
      <c r="D394" s="12">
        <f ca="1">(1+Returns!E394)*D393</f>
        <v>112322837.2705624</v>
      </c>
      <c r="E394" s="12">
        <f t="shared" ca="1" si="87"/>
        <v>112939326.83823954</v>
      </c>
      <c r="F394" s="12">
        <f t="shared" ca="1" si="88"/>
        <v>112896401.25239116</v>
      </c>
      <c r="G394" s="14">
        <f ca="1">G393*(1+Returns!G394)+AC394</f>
        <v>8956234.7189273592</v>
      </c>
      <c r="H394" s="14">
        <f ca="1">H393*(1+Returns!H394)+AD394</f>
        <v>11311654.947670165</v>
      </c>
      <c r="I394" s="14">
        <f ca="1">I393*(1+Returns!I394)+AE394</f>
        <v>5656901.3470359221</v>
      </c>
      <c r="J394" s="14">
        <f ca="1">J393*(1+Returns!J394)+AF394</f>
        <v>0</v>
      </c>
      <c r="K394" s="14">
        <f ca="1">K393*(1+Returns!K394)+AG394</f>
        <v>0</v>
      </c>
      <c r="L394" s="14">
        <f ca="1">L393*(1+Returns!L394)+AH394</f>
        <v>22622879.460796062</v>
      </c>
      <c r="M394" s="14">
        <f ca="1">M393*(1+Returns!M394)+AI394</f>
        <v>22625030.02145328</v>
      </c>
      <c r="N394" s="14">
        <f ca="1">N393*(1+Returns!N394)+AJ394-R394-T394</f>
        <v>41766626.342356756</v>
      </c>
      <c r="O394" s="17">
        <f ca="1">(Assumptions!$B$16 / 252)*F393</f>
        <v>3581.4643775265713</v>
      </c>
      <c r="P394" s="17">
        <f t="shared" ca="1" si="89"/>
        <v>42925.585848377799</v>
      </c>
      <c r="Q394" s="16">
        <f t="shared" si="90"/>
        <v>0</v>
      </c>
      <c r="R394" s="17">
        <f t="shared" si="91"/>
        <v>0</v>
      </c>
      <c r="S394" s="19">
        <f t="shared" si="92"/>
        <v>0</v>
      </c>
      <c r="T394" s="20">
        <f ca="1">IF(AND(S394=1,F393&gt;D393),[1]Assumptions!$B$19*(F393-D393),0)</f>
        <v>0</v>
      </c>
      <c r="U394" s="21">
        <f ca="1">OFFSET(Assumptions!$B$6,U$1-1,0)*$E394</f>
        <v>9035146.1470591631</v>
      </c>
      <c r="V394" s="21">
        <f ca="1">OFFSET(Assumptions!$B$6,V$1-1,0)*$E394</f>
        <v>11293932.683823954</v>
      </c>
      <c r="W394" s="21">
        <f ca="1">OFFSET(Assumptions!$B$6,W$1-1,0)*$E394</f>
        <v>5646966.3419119772</v>
      </c>
      <c r="X394" s="21">
        <f ca="1">OFFSET(Assumptions!$B$6,X$1-1,0)*$E394</f>
        <v>0</v>
      </c>
      <c r="Y394" s="21">
        <f ca="1">OFFSET(Assumptions!$B$6,Y$1-1,0)*$E394</f>
        <v>0</v>
      </c>
      <c r="Z394" s="21">
        <f ca="1">OFFSET(Assumptions!$B$6,Z$1-1,0)*$E394</f>
        <v>22587865.367647909</v>
      </c>
      <c r="AA394" s="21">
        <f ca="1">OFFSET(Assumptions!$B$6,AA$1-1,0)*$E394</f>
        <v>22587865.367647909</v>
      </c>
      <c r="AB394" s="21">
        <f ca="1">OFFSET(Assumptions!$B$6,AB$1-1,0)*$E394</f>
        <v>41787550.930148631</v>
      </c>
      <c r="AC394" s="24">
        <f t="shared" si="95"/>
        <v>0</v>
      </c>
      <c r="AD394" s="24">
        <f t="shared" si="84"/>
        <v>0</v>
      </c>
      <c r="AE394" s="24">
        <f t="shared" si="84"/>
        <v>0</v>
      </c>
      <c r="AF394" s="24">
        <f t="shared" si="84"/>
        <v>0</v>
      </c>
      <c r="AG394" s="24">
        <f t="shared" si="83"/>
        <v>0</v>
      </c>
      <c r="AH394" s="24">
        <f t="shared" si="83"/>
        <v>0</v>
      </c>
      <c r="AI394" s="24">
        <f t="shared" si="83"/>
        <v>0</v>
      </c>
      <c r="AJ394" s="24">
        <f t="shared" si="93"/>
        <v>0</v>
      </c>
      <c r="AK394" s="26">
        <f t="shared" ca="1" si="94"/>
        <v>7.1154153048880175E-4</v>
      </c>
      <c r="AL394" s="34">
        <f t="shared" ca="1" si="96"/>
        <v>0.12896401252390888</v>
      </c>
    </row>
    <row r="395" spans="1:38" x14ac:dyDescent="0.25">
      <c r="A395" s="4">
        <f t="shared" si="85"/>
        <v>9</v>
      </c>
      <c r="B395" s="4">
        <f t="shared" si="86"/>
        <v>2013</v>
      </c>
      <c r="C395" s="9">
        <v>41535</v>
      </c>
      <c r="D395" s="12">
        <f ca="1">(1+Returns!E395)*D394</f>
        <v>112360108.23442551</v>
      </c>
      <c r="E395" s="12">
        <f t="shared" ca="1" si="87"/>
        <v>112957625.08407679</v>
      </c>
      <c r="F395" s="12">
        <f t="shared" ca="1" si="88"/>
        <v>112911115.48549025</v>
      </c>
      <c r="G395" s="14">
        <f ca="1">G394*(1+Returns!G395)+AC395</f>
        <v>8938857.1214632951</v>
      </c>
      <c r="H395" s="14">
        <f ca="1">H394*(1+Returns!H395)+AD395</f>
        <v>11315588.092886005</v>
      </c>
      <c r="I395" s="14">
        <f ca="1">I394*(1+Returns!I395)+AE395</f>
        <v>5658957.8091924312</v>
      </c>
      <c r="J395" s="14">
        <f ca="1">J394*(1+Returns!J395)+AF395</f>
        <v>0</v>
      </c>
      <c r="K395" s="14">
        <f ca="1">K394*(1+Returns!K395)+AG395</f>
        <v>0</v>
      </c>
      <c r="L395" s="14">
        <f ca="1">L394*(1+Returns!L395)+AH395</f>
        <v>22630709.724277962</v>
      </c>
      <c r="M395" s="14">
        <f ca="1">M394*(1+Returns!M395)+AI395</f>
        <v>22633040.290160123</v>
      </c>
      <c r="N395" s="14">
        <f ca="1">N394*(1+Returns!N395)+AJ395-R395-T395</f>
        <v>41780472.046096973</v>
      </c>
      <c r="O395" s="17">
        <f ca="1">(Assumptions!$B$16 / 252)*F394</f>
        <v>3584.0127381711477</v>
      </c>
      <c r="P395" s="17">
        <f t="shared" ca="1" si="89"/>
        <v>46509.598586548949</v>
      </c>
      <c r="Q395" s="16">
        <f t="shared" si="90"/>
        <v>0</v>
      </c>
      <c r="R395" s="17">
        <f t="shared" si="91"/>
        <v>0</v>
      </c>
      <c r="S395" s="19">
        <f t="shared" si="92"/>
        <v>0</v>
      </c>
      <c r="T395" s="20">
        <f ca="1">IF(AND(S395=1,F394&gt;D394),[1]Assumptions!$B$19*(F394-D394),0)</f>
        <v>0</v>
      </c>
      <c r="U395" s="21">
        <f ca="1">OFFSET(Assumptions!$B$6,U$1-1,0)*$E395</f>
        <v>9036610.0067261439</v>
      </c>
      <c r="V395" s="21">
        <f ca="1">OFFSET(Assumptions!$B$6,V$1-1,0)*$E395</f>
        <v>11295762.50840768</v>
      </c>
      <c r="W395" s="21">
        <f ca="1">OFFSET(Assumptions!$B$6,W$1-1,0)*$E395</f>
        <v>5647881.2542038402</v>
      </c>
      <c r="X395" s="21">
        <f ca="1">OFFSET(Assumptions!$B$6,X$1-1,0)*$E395</f>
        <v>0</v>
      </c>
      <c r="Y395" s="21">
        <f ca="1">OFFSET(Assumptions!$B$6,Y$1-1,0)*$E395</f>
        <v>0</v>
      </c>
      <c r="Z395" s="21">
        <f ca="1">OFFSET(Assumptions!$B$6,Z$1-1,0)*$E395</f>
        <v>22591525.016815361</v>
      </c>
      <c r="AA395" s="21">
        <f ca="1">OFFSET(Assumptions!$B$6,AA$1-1,0)*$E395</f>
        <v>22591525.016815361</v>
      </c>
      <c r="AB395" s="21">
        <f ca="1">OFFSET(Assumptions!$B$6,AB$1-1,0)*$E395</f>
        <v>41794321.281108409</v>
      </c>
      <c r="AC395" s="24">
        <f t="shared" si="95"/>
        <v>0</v>
      </c>
      <c r="AD395" s="24">
        <f t="shared" si="84"/>
        <v>0</v>
      </c>
      <c r="AE395" s="24">
        <f t="shared" si="84"/>
        <v>0</v>
      </c>
      <c r="AF395" s="24">
        <f t="shared" si="84"/>
        <v>0</v>
      </c>
      <c r="AG395" s="24">
        <f t="shared" si="83"/>
        <v>0</v>
      </c>
      <c r="AH395" s="24">
        <f t="shared" si="83"/>
        <v>0</v>
      </c>
      <c r="AI395" s="24">
        <f t="shared" si="83"/>
        <v>0</v>
      </c>
      <c r="AJ395" s="24">
        <f t="shared" si="93"/>
        <v>0</v>
      </c>
      <c r="AK395" s="26">
        <f t="shared" ca="1" si="94"/>
        <v>1.3033394276407151E-4</v>
      </c>
      <c r="AL395" s="34">
        <f t="shared" ca="1" si="96"/>
        <v>0.12911115485489977</v>
      </c>
    </row>
    <row r="396" spans="1:38" x14ac:dyDescent="0.25">
      <c r="A396" s="4">
        <f t="shared" si="85"/>
        <v>9</v>
      </c>
      <c r="B396" s="4">
        <f t="shared" si="86"/>
        <v>2013</v>
      </c>
      <c r="C396" s="9">
        <v>41536</v>
      </c>
      <c r="D396" s="12">
        <f ca="1">(1+Returns!E396)*D395</f>
        <v>112397391.56553987</v>
      </c>
      <c r="E396" s="12">
        <f t="shared" ca="1" si="87"/>
        <v>112950018.2221432</v>
      </c>
      <c r="F396" s="12">
        <f t="shared" ca="1" si="88"/>
        <v>112899924.14369997</v>
      </c>
      <c r="G396" s="14">
        <f ca="1">G395*(1+Returns!G396)+AC396</f>
        <v>8895562.1649690289</v>
      </c>
      <c r="H396" s="14">
        <f ca="1">H395*(1+Returns!H396)+AD396</f>
        <v>11319522.605685223</v>
      </c>
      <c r="I396" s="14">
        <f ca="1">I395*(1+Returns!I396)+AE396</f>
        <v>5661015.0189378299</v>
      </c>
      <c r="J396" s="14">
        <f ca="1">J395*(1+Returns!J396)+AF396</f>
        <v>0</v>
      </c>
      <c r="K396" s="14">
        <f ca="1">K395*(1+Returns!K396)+AG396</f>
        <v>0</v>
      </c>
      <c r="L396" s="14">
        <f ca="1">L395*(1+Returns!L396)+AH396</f>
        <v>22638542.69798189</v>
      </c>
      <c r="M396" s="14">
        <f ca="1">M395*(1+Returns!M396)+AI396</f>
        <v>22641053.394858994</v>
      </c>
      <c r="N396" s="14">
        <f ca="1">N395*(1+Returns!N396)+AJ396-R396-T396</f>
        <v>41794322.339710228</v>
      </c>
      <c r="O396" s="17">
        <f ca="1">(Assumptions!$B$16 / 252)*F395</f>
        <v>3584.4798566822301</v>
      </c>
      <c r="P396" s="17">
        <f t="shared" ca="1" si="89"/>
        <v>50094.078443231178</v>
      </c>
      <c r="Q396" s="16">
        <f t="shared" si="90"/>
        <v>0</v>
      </c>
      <c r="R396" s="17">
        <f t="shared" si="91"/>
        <v>0</v>
      </c>
      <c r="S396" s="19">
        <f t="shared" si="92"/>
        <v>0</v>
      </c>
      <c r="T396" s="20">
        <f ca="1">IF(AND(S396=1,F395&gt;D395),[1]Assumptions!$B$19*(F395-D395),0)</f>
        <v>0</v>
      </c>
      <c r="U396" s="21">
        <f ca="1">OFFSET(Assumptions!$B$6,U$1-1,0)*$E396</f>
        <v>9036001.4577714559</v>
      </c>
      <c r="V396" s="21">
        <f ca="1">OFFSET(Assumptions!$B$6,V$1-1,0)*$E396</f>
        <v>11295001.82221432</v>
      </c>
      <c r="W396" s="21">
        <f ca="1">OFFSET(Assumptions!$B$6,W$1-1,0)*$E396</f>
        <v>5647500.9111071602</v>
      </c>
      <c r="X396" s="21">
        <f ca="1">OFFSET(Assumptions!$B$6,X$1-1,0)*$E396</f>
        <v>0</v>
      </c>
      <c r="Y396" s="21">
        <f ca="1">OFFSET(Assumptions!$B$6,Y$1-1,0)*$E396</f>
        <v>0</v>
      </c>
      <c r="Z396" s="21">
        <f ca="1">OFFSET(Assumptions!$B$6,Z$1-1,0)*$E396</f>
        <v>22590003.644428641</v>
      </c>
      <c r="AA396" s="21">
        <f ca="1">OFFSET(Assumptions!$B$6,AA$1-1,0)*$E396</f>
        <v>22590003.644428641</v>
      </c>
      <c r="AB396" s="21">
        <f ca="1">OFFSET(Assumptions!$B$6,AB$1-1,0)*$E396</f>
        <v>41791506.742192984</v>
      </c>
      <c r="AC396" s="24">
        <f t="shared" si="95"/>
        <v>0</v>
      </c>
      <c r="AD396" s="24">
        <f t="shared" si="84"/>
        <v>0</v>
      </c>
      <c r="AE396" s="24">
        <f t="shared" si="84"/>
        <v>0</v>
      </c>
      <c r="AF396" s="24">
        <f t="shared" si="84"/>
        <v>0</v>
      </c>
      <c r="AG396" s="24">
        <f t="shared" si="83"/>
        <v>0</v>
      </c>
      <c r="AH396" s="24">
        <f t="shared" si="83"/>
        <v>0</v>
      </c>
      <c r="AI396" s="24">
        <f t="shared" si="83"/>
        <v>0</v>
      </c>
      <c r="AJ396" s="24">
        <f t="shared" si="93"/>
        <v>0</v>
      </c>
      <c r="AK396" s="26">
        <f t="shared" ca="1" si="94"/>
        <v>-9.9116386745090601E-5</v>
      </c>
      <c r="AL396" s="34">
        <f t="shared" ca="1" si="96"/>
        <v>0.12899924143699693</v>
      </c>
    </row>
    <row r="397" spans="1:38" x14ac:dyDescent="0.25">
      <c r="A397" s="4">
        <f t="shared" si="85"/>
        <v>9</v>
      </c>
      <c r="B397" s="4">
        <f t="shared" si="86"/>
        <v>2013</v>
      </c>
      <c r="C397" s="9">
        <v>41537</v>
      </c>
      <c r="D397" s="12">
        <f ca="1">(1+Returns!E397)*D396</f>
        <v>112434646.80494818</v>
      </c>
      <c r="E397" s="12">
        <f t="shared" ca="1" si="87"/>
        <v>112951210.94978455</v>
      </c>
      <c r="F397" s="12">
        <f t="shared" ca="1" si="88"/>
        <v>112897532.74676533</v>
      </c>
      <c r="G397" s="14">
        <f ca="1">G396*(1+Returns!G397)+AC397</f>
        <v>8861093.2194488589</v>
      </c>
      <c r="H397" s="14">
        <f ca="1">H396*(1+Returns!H397)+AD397</f>
        <v>11323454.224777792</v>
      </c>
      <c r="I397" s="14">
        <f ca="1">I396*(1+Returns!I397)+AE397</f>
        <v>5663070.7525393302</v>
      </c>
      <c r="J397" s="14">
        <f ca="1">J396*(1+Returns!J397)+AF397</f>
        <v>0</v>
      </c>
      <c r="K397" s="14">
        <f ca="1">K396*(1+Returns!K397)+AG397</f>
        <v>0</v>
      </c>
      <c r="L397" s="14">
        <f ca="1">L396*(1+Returns!L397)+AH397</f>
        <v>22646369.896716982</v>
      </c>
      <c r="M397" s="14">
        <f ca="1">M396*(1+Returns!M397)+AI397</f>
        <v>22649060.663693849</v>
      </c>
      <c r="N397" s="14">
        <f ca="1">N396*(1+Returns!N397)+AJ397-R397-T397</f>
        <v>41808162.192607738</v>
      </c>
      <c r="O397" s="17">
        <f ca="1">(Assumptions!$B$16 / 252)*F396</f>
        <v>3584.124575990475</v>
      </c>
      <c r="P397" s="17">
        <f t="shared" ca="1" si="89"/>
        <v>53678.203019221655</v>
      </c>
      <c r="Q397" s="16">
        <f t="shared" si="90"/>
        <v>0</v>
      </c>
      <c r="R397" s="17">
        <f t="shared" si="91"/>
        <v>0</v>
      </c>
      <c r="S397" s="19">
        <f t="shared" si="92"/>
        <v>0</v>
      </c>
      <c r="T397" s="20">
        <f ca="1">IF(AND(S397=1,F396&gt;D396),[1]Assumptions!$B$19*(F396-D396),0)</f>
        <v>0</v>
      </c>
      <c r="U397" s="21">
        <f ca="1">OFFSET(Assumptions!$B$6,U$1-1,0)*$E397</f>
        <v>9036096.8759827632</v>
      </c>
      <c r="V397" s="21">
        <f ca="1">OFFSET(Assumptions!$B$6,V$1-1,0)*$E397</f>
        <v>11295121.094978455</v>
      </c>
      <c r="W397" s="21">
        <f ca="1">OFFSET(Assumptions!$B$6,W$1-1,0)*$E397</f>
        <v>5647560.5474892277</v>
      </c>
      <c r="X397" s="21">
        <f ca="1">OFFSET(Assumptions!$B$6,X$1-1,0)*$E397</f>
        <v>0</v>
      </c>
      <c r="Y397" s="21">
        <f ca="1">OFFSET(Assumptions!$B$6,Y$1-1,0)*$E397</f>
        <v>0</v>
      </c>
      <c r="Z397" s="21">
        <f ca="1">OFFSET(Assumptions!$B$6,Z$1-1,0)*$E397</f>
        <v>22590242.189956911</v>
      </c>
      <c r="AA397" s="21">
        <f ca="1">OFFSET(Assumptions!$B$6,AA$1-1,0)*$E397</f>
        <v>22590242.189956911</v>
      </c>
      <c r="AB397" s="21">
        <f ca="1">OFFSET(Assumptions!$B$6,AB$1-1,0)*$E397</f>
        <v>41791948.051420279</v>
      </c>
      <c r="AC397" s="24">
        <f t="shared" si="95"/>
        <v>0</v>
      </c>
      <c r="AD397" s="24">
        <f t="shared" si="84"/>
        <v>0</v>
      </c>
      <c r="AE397" s="24">
        <f t="shared" si="84"/>
        <v>0</v>
      </c>
      <c r="AF397" s="24">
        <f t="shared" si="84"/>
        <v>0</v>
      </c>
      <c r="AG397" s="24">
        <f t="shared" si="83"/>
        <v>0</v>
      </c>
      <c r="AH397" s="24">
        <f t="shared" si="83"/>
        <v>0</v>
      </c>
      <c r="AI397" s="24">
        <f t="shared" si="83"/>
        <v>0</v>
      </c>
      <c r="AJ397" s="24">
        <f t="shared" si="93"/>
        <v>0</v>
      </c>
      <c r="AK397" s="26">
        <f t="shared" ca="1" si="94"/>
        <v>-2.1181563697014738E-5</v>
      </c>
      <c r="AL397" s="34">
        <f t="shared" ca="1" si="96"/>
        <v>0.12897532746765061</v>
      </c>
    </row>
    <row r="398" spans="1:38" x14ac:dyDescent="0.25">
      <c r="A398" s="4">
        <f t="shared" si="85"/>
        <v>9</v>
      </c>
      <c r="B398" s="4">
        <f t="shared" si="86"/>
        <v>2013</v>
      </c>
      <c r="C398" s="9">
        <v>41540</v>
      </c>
      <c r="D398" s="12">
        <f ca="1">(1+Returns!E398)*D397</f>
        <v>112471872.79215883</v>
      </c>
      <c r="E398" s="12">
        <f t="shared" ca="1" si="87"/>
        <v>112971081.98376402</v>
      </c>
      <c r="F398" s="12">
        <f t="shared" ca="1" si="88"/>
        <v>112913819.73208617</v>
      </c>
      <c r="G398" s="14">
        <f ca="1">G397*(1+Returns!G398)+AC398</f>
        <v>8845330.112116158</v>
      </c>
      <c r="H398" s="14">
        <f ca="1">H397*(1+Returns!H398)+AD398</f>
        <v>11327382.827755185</v>
      </c>
      <c r="I398" s="14">
        <f ca="1">I397*(1+Returns!I398)+AE398</f>
        <v>5665124.9460256146</v>
      </c>
      <c r="J398" s="14">
        <f ca="1">J397*(1+Returns!J398)+AF398</f>
        <v>0</v>
      </c>
      <c r="K398" s="14">
        <f ca="1">K397*(1+Returns!K398)+AG398</f>
        <v>0</v>
      </c>
      <c r="L398" s="14">
        <f ca="1">L397*(1+Returns!L398)+AH398</f>
        <v>22654191.076776031</v>
      </c>
      <c r="M398" s="14">
        <f ca="1">M397*(1+Returns!M398)+AI398</f>
        <v>22657061.847413752</v>
      </c>
      <c r="N398" s="14">
        <f ca="1">N397*(1+Returns!N398)+AJ398-R398-T398</f>
        <v>41821991.173677281</v>
      </c>
      <c r="O398" s="17">
        <f ca="1">(Assumptions!$B$16 / 252)*F397</f>
        <v>3584.0486586274706</v>
      </c>
      <c r="P398" s="17">
        <f t="shared" ca="1" si="89"/>
        <v>57262.251677849126</v>
      </c>
      <c r="Q398" s="16">
        <f t="shared" si="90"/>
        <v>0</v>
      </c>
      <c r="R398" s="17">
        <f t="shared" si="91"/>
        <v>0</v>
      </c>
      <c r="S398" s="19">
        <f t="shared" si="92"/>
        <v>0</v>
      </c>
      <c r="T398" s="20">
        <f ca="1">IF(AND(S398=1,F397&gt;D397),[1]Assumptions!$B$19*(F397-D397),0)</f>
        <v>0</v>
      </c>
      <c r="U398" s="21">
        <f ca="1">OFFSET(Assumptions!$B$6,U$1-1,0)*$E398</f>
        <v>9037686.5587011222</v>
      </c>
      <c r="V398" s="21">
        <f ca="1">OFFSET(Assumptions!$B$6,V$1-1,0)*$E398</f>
        <v>11297108.198376402</v>
      </c>
      <c r="W398" s="21">
        <f ca="1">OFFSET(Assumptions!$B$6,W$1-1,0)*$E398</f>
        <v>5648554.0991882011</v>
      </c>
      <c r="X398" s="21">
        <f ca="1">OFFSET(Assumptions!$B$6,X$1-1,0)*$E398</f>
        <v>0</v>
      </c>
      <c r="Y398" s="21">
        <f ca="1">OFFSET(Assumptions!$B$6,Y$1-1,0)*$E398</f>
        <v>0</v>
      </c>
      <c r="Z398" s="21">
        <f ca="1">OFFSET(Assumptions!$B$6,Z$1-1,0)*$E398</f>
        <v>22594216.396752805</v>
      </c>
      <c r="AA398" s="21">
        <f ca="1">OFFSET(Assumptions!$B$6,AA$1-1,0)*$E398</f>
        <v>22594216.396752805</v>
      </c>
      <c r="AB398" s="21">
        <f ca="1">OFFSET(Assumptions!$B$6,AB$1-1,0)*$E398</f>
        <v>41799300.33399269</v>
      </c>
      <c r="AC398" s="24">
        <f t="shared" si="95"/>
        <v>0</v>
      </c>
      <c r="AD398" s="24">
        <f t="shared" si="84"/>
        <v>0</v>
      </c>
      <c r="AE398" s="24">
        <f t="shared" si="84"/>
        <v>0</v>
      </c>
      <c r="AF398" s="24">
        <f t="shared" si="84"/>
        <v>0</v>
      </c>
      <c r="AG398" s="24">
        <f t="shared" si="83"/>
        <v>0</v>
      </c>
      <c r="AH398" s="24">
        <f t="shared" si="83"/>
        <v>0</v>
      </c>
      <c r="AI398" s="24">
        <f t="shared" si="83"/>
        <v>0</v>
      </c>
      <c r="AJ398" s="24">
        <f t="shared" si="93"/>
        <v>0</v>
      </c>
      <c r="AK398" s="26">
        <f t="shared" ca="1" si="94"/>
        <v>1.4426343007301057E-4</v>
      </c>
      <c r="AL398" s="34">
        <f t="shared" ca="1" si="96"/>
        <v>0.12913819732085896</v>
      </c>
    </row>
    <row r="399" spans="1:38" x14ac:dyDescent="0.25">
      <c r="A399" s="4">
        <f t="shared" si="85"/>
        <v>9</v>
      </c>
      <c r="B399" s="4">
        <f t="shared" si="86"/>
        <v>2013</v>
      </c>
      <c r="C399" s="9">
        <v>41541</v>
      </c>
      <c r="D399" s="12">
        <f ca="1">(1+Returns!E399)*D398</f>
        <v>112509111.10452159</v>
      </c>
      <c r="E399" s="12">
        <f t="shared" ca="1" si="87"/>
        <v>113031327.14596331</v>
      </c>
      <c r="F399" s="12">
        <f t="shared" ca="1" si="88"/>
        <v>112970480.32857968</v>
      </c>
      <c r="G399" s="14">
        <f ca="1">G398*(1+Returns!G399)+AC399</f>
        <v>8869928.9229337592</v>
      </c>
      <c r="H399" s="14">
        <f ca="1">H398*(1+Returns!H399)+AD399</f>
        <v>11331312.793737281</v>
      </c>
      <c r="I399" s="14">
        <f ca="1">I398*(1+Returns!I399)+AE399</f>
        <v>5667179.8846395975</v>
      </c>
      <c r="J399" s="14">
        <f ca="1">J398*(1+Returns!J399)+AF399</f>
        <v>0</v>
      </c>
      <c r="K399" s="14">
        <f ca="1">K398*(1+Returns!K399)+AG399</f>
        <v>0</v>
      </c>
      <c r="L399" s="14">
        <f ca="1">L398*(1+Returns!L399)+AH399</f>
        <v>22662014.957968101</v>
      </c>
      <c r="M399" s="14">
        <f ca="1">M398*(1+Returns!M399)+AI399</f>
        <v>22665065.857694183</v>
      </c>
      <c r="N399" s="14">
        <f ca="1">N398*(1+Returns!N399)+AJ399-R399-T399</f>
        <v>41835824.728990398</v>
      </c>
      <c r="O399" s="17">
        <f ca="1">(Assumptions!$B$16 / 252)*F398</f>
        <v>3584.5657057805129</v>
      </c>
      <c r="P399" s="17">
        <f t="shared" ca="1" si="89"/>
        <v>60846.817383629641</v>
      </c>
      <c r="Q399" s="16">
        <f t="shared" si="90"/>
        <v>0</v>
      </c>
      <c r="R399" s="17">
        <f t="shared" si="91"/>
        <v>0</v>
      </c>
      <c r="S399" s="19">
        <f t="shared" si="92"/>
        <v>0</v>
      </c>
      <c r="T399" s="20">
        <f ca="1">IF(AND(S399=1,F398&gt;D398),[1]Assumptions!$B$19*(F398-D398),0)</f>
        <v>0</v>
      </c>
      <c r="U399" s="21">
        <f ca="1">OFFSET(Assumptions!$B$6,U$1-1,0)*$E399</f>
        <v>9042506.171677066</v>
      </c>
      <c r="V399" s="21">
        <f ca="1">OFFSET(Assumptions!$B$6,V$1-1,0)*$E399</f>
        <v>11303132.714596331</v>
      </c>
      <c r="W399" s="21">
        <f ca="1">OFFSET(Assumptions!$B$6,W$1-1,0)*$E399</f>
        <v>5651566.3572981656</v>
      </c>
      <c r="X399" s="21">
        <f ca="1">OFFSET(Assumptions!$B$6,X$1-1,0)*$E399</f>
        <v>0</v>
      </c>
      <c r="Y399" s="21">
        <f ca="1">OFFSET(Assumptions!$B$6,Y$1-1,0)*$E399</f>
        <v>0</v>
      </c>
      <c r="Z399" s="21">
        <f ca="1">OFFSET(Assumptions!$B$6,Z$1-1,0)*$E399</f>
        <v>22606265.429192662</v>
      </c>
      <c r="AA399" s="21">
        <f ca="1">OFFSET(Assumptions!$B$6,AA$1-1,0)*$E399</f>
        <v>22606265.429192662</v>
      </c>
      <c r="AB399" s="21">
        <f ca="1">OFFSET(Assumptions!$B$6,AB$1-1,0)*$E399</f>
        <v>41821591.044006422</v>
      </c>
      <c r="AC399" s="24">
        <f t="shared" si="95"/>
        <v>0</v>
      </c>
      <c r="AD399" s="24">
        <f t="shared" si="84"/>
        <v>0</v>
      </c>
      <c r="AE399" s="24">
        <f t="shared" si="84"/>
        <v>0</v>
      </c>
      <c r="AF399" s="24">
        <f t="shared" si="84"/>
        <v>0</v>
      </c>
      <c r="AG399" s="24">
        <f t="shared" si="83"/>
        <v>0</v>
      </c>
      <c r="AH399" s="24">
        <f t="shared" si="83"/>
        <v>0</v>
      </c>
      <c r="AI399" s="24">
        <f t="shared" si="83"/>
        <v>0</v>
      </c>
      <c r="AJ399" s="24">
        <f t="shared" si="93"/>
        <v>0</v>
      </c>
      <c r="AK399" s="26">
        <f t="shared" ca="1" si="94"/>
        <v>5.0180391229304178E-4</v>
      </c>
      <c r="AL399" s="34">
        <f t="shared" ca="1" si="96"/>
        <v>0.12970480328579415</v>
      </c>
    </row>
    <row r="400" spans="1:38" x14ac:dyDescent="0.25">
      <c r="A400" s="4">
        <f t="shared" si="85"/>
        <v>9</v>
      </c>
      <c r="B400" s="4">
        <f t="shared" si="86"/>
        <v>2013</v>
      </c>
      <c r="C400" s="9">
        <v>41542</v>
      </c>
      <c r="D400" s="12">
        <f ca="1">(1+Returns!E400)*D399</f>
        <v>112546361.74611717</v>
      </c>
      <c r="E400" s="12">
        <f t="shared" ca="1" si="87"/>
        <v>113109542.76326662</v>
      </c>
      <c r="F400" s="12">
        <f t="shared" ca="1" si="88"/>
        <v>113045109.58142811</v>
      </c>
      <c r="G400" s="14">
        <f ca="1">G399*(1+Returns!G400)+AC400</f>
        <v>8912485.9745982271</v>
      </c>
      <c r="H400" s="14">
        <f ca="1">H399*(1+Returns!H400)+AD400</f>
        <v>11335244.123196965</v>
      </c>
      <c r="I400" s="14">
        <f ca="1">I399*(1+Returns!I400)+AE400</f>
        <v>5669235.5686515635</v>
      </c>
      <c r="J400" s="14">
        <f ca="1">J399*(1+Returns!J400)+AF400</f>
        <v>0</v>
      </c>
      <c r="K400" s="14">
        <f ca="1">K399*(1+Returns!K400)+AG400</f>
        <v>0</v>
      </c>
      <c r="L400" s="14">
        <f ca="1">L399*(1+Returns!L400)+AH400</f>
        <v>22669841.541226059</v>
      </c>
      <c r="M400" s="14">
        <f ca="1">M399*(1+Returns!M400)+AI400</f>
        <v>22673072.695533678</v>
      </c>
      <c r="N400" s="14">
        <f ca="1">N399*(1+Returns!N400)+AJ400-R400-T400</f>
        <v>41849662.860060133</v>
      </c>
      <c r="O400" s="17">
        <f ca="1">(Assumptions!$B$16 / 252)*F399</f>
        <v>3586.3644548755451</v>
      </c>
      <c r="P400" s="17">
        <f t="shared" ca="1" si="89"/>
        <v>64433.181838505188</v>
      </c>
      <c r="Q400" s="16">
        <f t="shared" si="90"/>
        <v>0</v>
      </c>
      <c r="R400" s="17">
        <f t="shared" si="91"/>
        <v>0</v>
      </c>
      <c r="S400" s="19">
        <f t="shared" si="92"/>
        <v>0</v>
      </c>
      <c r="T400" s="20">
        <f ca="1">IF(AND(S400=1,F399&gt;D399),[1]Assumptions!$B$19*(F399-D399),0)</f>
        <v>0</v>
      </c>
      <c r="U400" s="21">
        <f ca="1">OFFSET(Assumptions!$B$6,U$1-1,0)*$E400</f>
        <v>9048763.4210613295</v>
      </c>
      <c r="V400" s="21">
        <f ca="1">OFFSET(Assumptions!$B$6,V$1-1,0)*$E400</f>
        <v>11310954.276326664</v>
      </c>
      <c r="W400" s="21">
        <f ca="1">OFFSET(Assumptions!$B$6,W$1-1,0)*$E400</f>
        <v>5655477.1381633319</v>
      </c>
      <c r="X400" s="21">
        <f ca="1">OFFSET(Assumptions!$B$6,X$1-1,0)*$E400</f>
        <v>0</v>
      </c>
      <c r="Y400" s="21">
        <f ca="1">OFFSET(Assumptions!$B$6,Y$1-1,0)*$E400</f>
        <v>0</v>
      </c>
      <c r="Z400" s="21">
        <f ca="1">OFFSET(Assumptions!$B$6,Z$1-1,0)*$E400</f>
        <v>22621908.552653328</v>
      </c>
      <c r="AA400" s="21">
        <f ca="1">OFFSET(Assumptions!$B$6,AA$1-1,0)*$E400</f>
        <v>22621908.552653328</v>
      </c>
      <c r="AB400" s="21">
        <f ca="1">OFFSET(Assumptions!$B$6,AB$1-1,0)*$E400</f>
        <v>41850530.822408646</v>
      </c>
      <c r="AC400" s="24">
        <f t="shared" si="95"/>
        <v>0</v>
      </c>
      <c r="AD400" s="24">
        <f t="shared" si="84"/>
        <v>0</v>
      </c>
      <c r="AE400" s="24">
        <f t="shared" si="84"/>
        <v>0</v>
      </c>
      <c r="AF400" s="24">
        <f t="shared" si="84"/>
        <v>0</v>
      </c>
      <c r="AG400" s="24">
        <f t="shared" si="83"/>
        <v>0</v>
      </c>
      <c r="AH400" s="24">
        <f t="shared" si="83"/>
        <v>0</v>
      </c>
      <c r="AI400" s="24">
        <f t="shared" si="83"/>
        <v>0</v>
      </c>
      <c r="AJ400" s="24">
        <f t="shared" si="93"/>
        <v>0</v>
      </c>
      <c r="AK400" s="26">
        <f t="shared" ca="1" si="94"/>
        <v>6.6060844064197433E-4</v>
      </c>
      <c r="AL400" s="34">
        <f t="shared" ca="1" si="96"/>
        <v>0.13045109581427861</v>
      </c>
    </row>
    <row r="401" spans="1:38" x14ac:dyDescent="0.25">
      <c r="A401" s="4">
        <f t="shared" si="85"/>
        <v>9</v>
      </c>
      <c r="B401" s="4">
        <f t="shared" si="86"/>
        <v>2013</v>
      </c>
      <c r="C401" s="9">
        <v>41543</v>
      </c>
      <c r="D401" s="12">
        <f ca="1">(1+Returns!E401)*D400</f>
        <v>112584077.15740192</v>
      </c>
      <c r="E401" s="12">
        <f t="shared" ca="1" si="87"/>
        <v>113117118.31170297</v>
      </c>
      <c r="F401" s="12">
        <f t="shared" ca="1" si="88"/>
        <v>113049096.39622696</v>
      </c>
      <c r="G401" s="14">
        <f ca="1">G400*(1+Returns!G401)+AC401</f>
        <v>8883958.2601227332</v>
      </c>
      <c r="H401" s="14">
        <f ca="1">H400*(1+Returns!H401)+AD401</f>
        <v>11339224.471619748</v>
      </c>
      <c r="I401" s="14">
        <f ca="1">I400*(1+Returns!I401)+AE401</f>
        <v>5671316.8682817034</v>
      </c>
      <c r="J401" s="14">
        <f ca="1">J400*(1+Returns!J401)+AF401</f>
        <v>0</v>
      </c>
      <c r="K401" s="14">
        <f ca="1">K400*(1+Returns!K401)+AG401</f>
        <v>0</v>
      </c>
      <c r="L401" s="14">
        <f ca="1">L400*(1+Returns!L401)+AH401</f>
        <v>22677765.718835428</v>
      </c>
      <c r="M401" s="14">
        <f ca="1">M400*(1+Returns!M401)+AI401</f>
        <v>22681179.343557186</v>
      </c>
      <c r="N401" s="14">
        <f ca="1">N400*(1+Returns!N401)+AJ401-R401-T401</f>
        <v>41863673.649286173</v>
      </c>
      <c r="O401" s="17">
        <f ca="1">(Assumptions!$B$16 / 252)*F400</f>
        <v>3588.7336375056543</v>
      </c>
      <c r="P401" s="17">
        <f t="shared" ca="1" si="89"/>
        <v>68021.915476010836</v>
      </c>
      <c r="Q401" s="16">
        <f t="shared" si="90"/>
        <v>0</v>
      </c>
      <c r="R401" s="17">
        <f t="shared" si="91"/>
        <v>0</v>
      </c>
      <c r="S401" s="19">
        <f t="shared" si="92"/>
        <v>0</v>
      </c>
      <c r="T401" s="20">
        <f ca="1">IF(AND(S401=1,F400&gt;D400),[1]Assumptions!$B$19*(F400-D400),0)</f>
        <v>0</v>
      </c>
      <c r="U401" s="21">
        <f ca="1">OFFSET(Assumptions!$B$6,U$1-1,0)*$E401</f>
        <v>9049369.4649362378</v>
      </c>
      <c r="V401" s="21">
        <f ca="1">OFFSET(Assumptions!$B$6,V$1-1,0)*$E401</f>
        <v>11311711.831170298</v>
      </c>
      <c r="W401" s="21">
        <f ca="1">OFFSET(Assumptions!$B$6,W$1-1,0)*$E401</f>
        <v>5655855.9155851491</v>
      </c>
      <c r="X401" s="21">
        <f ca="1">OFFSET(Assumptions!$B$6,X$1-1,0)*$E401</f>
        <v>0</v>
      </c>
      <c r="Y401" s="21">
        <f ca="1">OFFSET(Assumptions!$B$6,Y$1-1,0)*$E401</f>
        <v>0</v>
      </c>
      <c r="Z401" s="21">
        <f ca="1">OFFSET(Assumptions!$B$6,Z$1-1,0)*$E401</f>
        <v>22623423.662340596</v>
      </c>
      <c r="AA401" s="21">
        <f ca="1">OFFSET(Assumptions!$B$6,AA$1-1,0)*$E401</f>
        <v>22623423.662340596</v>
      </c>
      <c r="AB401" s="21">
        <f ca="1">OFFSET(Assumptions!$B$6,AB$1-1,0)*$E401</f>
        <v>41853333.775330096</v>
      </c>
      <c r="AC401" s="24">
        <f t="shared" si="95"/>
        <v>0</v>
      </c>
      <c r="AD401" s="24">
        <f t="shared" si="84"/>
        <v>0</v>
      </c>
      <c r="AE401" s="24">
        <f t="shared" si="84"/>
        <v>0</v>
      </c>
      <c r="AF401" s="24">
        <f t="shared" si="84"/>
        <v>0</v>
      </c>
      <c r="AG401" s="24">
        <f t="shared" si="83"/>
        <v>0</v>
      </c>
      <c r="AH401" s="24">
        <f t="shared" si="83"/>
        <v>0</v>
      </c>
      <c r="AI401" s="24">
        <f t="shared" si="83"/>
        <v>0</v>
      </c>
      <c r="AJ401" s="24">
        <f t="shared" si="93"/>
        <v>0</v>
      </c>
      <c r="AK401" s="26">
        <f t="shared" ca="1" si="94"/>
        <v>3.526746812498871E-5</v>
      </c>
      <c r="AL401" s="34">
        <f t="shared" ca="1" si="96"/>
        <v>0.13049096396226711</v>
      </c>
    </row>
    <row r="402" spans="1:38" x14ac:dyDescent="0.25">
      <c r="A402" s="4">
        <f t="shared" si="85"/>
        <v>9</v>
      </c>
      <c r="B402" s="4">
        <f t="shared" si="86"/>
        <v>2013</v>
      </c>
      <c r="C402" s="9">
        <v>41544</v>
      </c>
      <c r="D402" s="12">
        <f ca="1">(1+Returns!E402)*D401</f>
        <v>112621434.80588429</v>
      </c>
      <c r="E402" s="12">
        <f t="shared" ca="1" si="87"/>
        <v>113108259.20664871</v>
      </c>
      <c r="F402" s="12">
        <f t="shared" ca="1" si="88"/>
        <v>113036648.43096964</v>
      </c>
      <c r="G402" s="14">
        <f ca="1">G401*(1+Returns!G402)+AC402</f>
        <v>8839337.4371346813</v>
      </c>
      <c r="H402" s="14">
        <f ca="1">H401*(1+Returns!H402)+AD402</f>
        <v>11343167.202960847</v>
      </c>
      <c r="I402" s="14">
        <f ca="1">I401*(1+Returns!I402)+AE402</f>
        <v>5673378.5709351003</v>
      </c>
      <c r="J402" s="14">
        <f ca="1">J401*(1+Returns!J402)+AF402</f>
        <v>0</v>
      </c>
      <c r="K402" s="14">
        <f ca="1">K401*(1+Returns!K402)+AG402</f>
        <v>0</v>
      </c>
      <c r="L402" s="14">
        <f ca="1">L401*(1+Returns!L402)+AH402</f>
        <v>22685614.979627673</v>
      </c>
      <c r="M402" s="14">
        <f ca="1">M401*(1+Returns!M402)+AI402</f>
        <v>22689209.491625842</v>
      </c>
      <c r="N402" s="14">
        <f ca="1">N401*(1+Returns!N402)+AJ402-R402-T402</f>
        <v>41877551.524364568</v>
      </c>
      <c r="O402" s="17">
        <f ca="1">(Assumptions!$B$16 / 252)*F401</f>
        <v>3588.8602030548241</v>
      </c>
      <c r="P402" s="17">
        <f t="shared" ca="1" si="89"/>
        <v>71610.775679065657</v>
      </c>
      <c r="Q402" s="16">
        <f t="shared" si="90"/>
        <v>0</v>
      </c>
      <c r="R402" s="17">
        <f t="shared" si="91"/>
        <v>0</v>
      </c>
      <c r="S402" s="19">
        <f t="shared" si="92"/>
        <v>0</v>
      </c>
      <c r="T402" s="20">
        <f ca="1">IF(AND(S402=1,F401&gt;D401),[1]Assumptions!$B$19*(F401-D401),0)</f>
        <v>0</v>
      </c>
      <c r="U402" s="21">
        <f ca="1">OFFSET(Assumptions!$B$6,U$1-1,0)*$E402</f>
        <v>9048660.7365318965</v>
      </c>
      <c r="V402" s="21">
        <f ca="1">OFFSET(Assumptions!$B$6,V$1-1,0)*$E402</f>
        <v>11310825.920664871</v>
      </c>
      <c r="W402" s="21">
        <f ca="1">OFFSET(Assumptions!$B$6,W$1-1,0)*$E402</f>
        <v>5655412.9603324356</v>
      </c>
      <c r="X402" s="21">
        <f ca="1">OFFSET(Assumptions!$B$6,X$1-1,0)*$E402</f>
        <v>0</v>
      </c>
      <c r="Y402" s="21">
        <f ca="1">OFFSET(Assumptions!$B$6,Y$1-1,0)*$E402</f>
        <v>0</v>
      </c>
      <c r="Z402" s="21">
        <f ca="1">OFFSET(Assumptions!$B$6,Z$1-1,0)*$E402</f>
        <v>22621651.841329742</v>
      </c>
      <c r="AA402" s="21">
        <f ca="1">OFFSET(Assumptions!$B$6,AA$1-1,0)*$E402</f>
        <v>22621651.841329742</v>
      </c>
      <c r="AB402" s="21">
        <f ca="1">OFFSET(Assumptions!$B$6,AB$1-1,0)*$E402</f>
        <v>41850055.906460024</v>
      </c>
      <c r="AC402" s="24">
        <f t="shared" si="95"/>
        <v>0</v>
      </c>
      <c r="AD402" s="24">
        <f t="shared" si="84"/>
        <v>0</v>
      </c>
      <c r="AE402" s="24">
        <f t="shared" si="84"/>
        <v>0</v>
      </c>
      <c r="AF402" s="24">
        <f t="shared" si="84"/>
        <v>0</v>
      </c>
      <c r="AG402" s="24">
        <f t="shared" si="83"/>
        <v>0</v>
      </c>
      <c r="AH402" s="24">
        <f t="shared" si="83"/>
        <v>0</v>
      </c>
      <c r="AI402" s="24">
        <f t="shared" si="83"/>
        <v>0</v>
      </c>
      <c r="AJ402" s="24">
        <f t="shared" si="93"/>
        <v>0</v>
      </c>
      <c r="AK402" s="26">
        <f t="shared" ca="1" si="94"/>
        <v>-1.101111433362556E-4</v>
      </c>
      <c r="AL402" s="34">
        <f t="shared" ca="1" si="96"/>
        <v>0.13036648430969389</v>
      </c>
    </row>
    <row r="403" spans="1:38" x14ac:dyDescent="0.25">
      <c r="A403" s="4">
        <f t="shared" si="85"/>
        <v>9</v>
      </c>
      <c r="B403" s="4">
        <f t="shared" si="86"/>
        <v>2013</v>
      </c>
      <c r="C403" s="9">
        <v>41547</v>
      </c>
      <c r="D403" s="12">
        <f ca="1">(1+Returns!E403)*D402</f>
        <v>112658764.30666503</v>
      </c>
      <c r="E403" s="12">
        <f t="shared" ca="1" si="87"/>
        <v>113152862.29057625</v>
      </c>
      <c r="F403" s="12">
        <f t="shared" ca="1" si="88"/>
        <v>113077663.04986763</v>
      </c>
      <c r="G403" s="14">
        <f ca="1">G402*(1+Returns!G403)+AC403</f>
        <v>8848205.2790079582</v>
      </c>
      <c r="H403" s="14">
        <f ca="1">H402*(1+Returns!H403)+AD403</f>
        <v>11347107.034550825</v>
      </c>
      <c r="I403" s="14">
        <f ca="1">I402*(1+Returns!I403)+AE403</f>
        <v>5675438.7942207279</v>
      </c>
      <c r="J403" s="14">
        <f ca="1">J402*(1+Returns!J403)+AF403</f>
        <v>0</v>
      </c>
      <c r="K403" s="14">
        <f ca="1">K402*(1+Returns!K403)+AG403</f>
        <v>0</v>
      </c>
      <c r="L403" s="14">
        <f ca="1">L402*(1+Returns!L403)+AH403</f>
        <v>22693458.453443199</v>
      </c>
      <c r="M403" s="14">
        <f ca="1">M402*(1+Returns!M403)+AI403</f>
        <v>22697233.791417968</v>
      </c>
      <c r="N403" s="14">
        <f ca="1">N402*(1+Returns!N403)+AJ403-R403-T403</f>
        <v>41891418.937935583</v>
      </c>
      <c r="O403" s="17">
        <f ca="1">(Assumptions!$B$16 / 252)*F402</f>
        <v>3588.4650295545916</v>
      </c>
      <c r="P403" s="17">
        <f t="shared" ca="1" si="89"/>
        <v>75199.240708620244</v>
      </c>
      <c r="Q403" s="16">
        <f t="shared" si="90"/>
        <v>0</v>
      </c>
      <c r="R403" s="17">
        <f t="shared" si="91"/>
        <v>0</v>
      </c>
      <c r="S403" s="19">
        <f t="shared" si="92"/>
        <v>0</v>
      </c>
      <c r="T403" s="20">
        <f ca="1">IF(AND(S403=1,F402&gt;D402),[1]Assumptions!$B$19*(F402-D402),0)</f>
        <v>0</v>
      </c>
      <c r="U403" s="21">
        <f ca="1">OFFSET(Assumptions!$B$6,U$1-1,0)*$E403</f>
        <v>9052228.9832461011</v>
      </c>
      <c r="V403" s="21">
        <f ca="1">OFFSET(Assumptions!$B$6,V$1-1,0)*$E403</f>
        <v>11315286.229057625</v>
      </c>
      <c r="W403" s="21">
        <f ca="1">OFFSET(Assumptions!$B$6,W$1-1,0)*$E403</f>
        <v>5657643.1145288125</v>
      </c>
      <c r="X403" s="21">
        <f ca="1">OFFSET(Assumptions!$B$6,X$1-1,0)*$E403</f>
        <v>0</v>
      </c>
      <c r="Y403" s="21">
        <f ca="1">OFFSET(Assumptions!$B$6,Y$1-1,0)*$E403</f>
        <v>0</v>
      </c>
      <c r="Z403" s="21">
        <f ca="1">OFFSET(Assumptions!$B$6,Z$1-1,0)*$E403</f>
        <v>22630572.45811525</v>
      </c>
      <c r="AA403" s="21">
        <f ca="1">OFFSET(Assumptions!$B$6,AA$1-1,0)*$E403</f>
        <v>22630572.45811525</v>
      </c>
      <c r="AB403" s="21">
        <f ca="1">OFFSET(Assumptions!$B$6,AB$1-1,0)*$E403</f>
        <v>41866559.047513209</v>
      </c>
      <c r="AC403" s="24">
        <f t="shared" si="95"/>
        <v>0</v>
      </c>
      <c r="AD403" s="24">
        <f t="shared" si="84"/>
        <v>0</v>
      </c>
      <c r="AE403" s="24">
        <f t="shared" si="84"/>
        <v>0</v>
      </c>
      <c r="AF403" s="24">
        <f t="shared" si="84"/>
        <v>0</v>
      </c>
      <c r="AG403" s="24">
        <f t="shared" si="83"/>
        <v>0</v>
      </c>
      <c r="AH403" s="24">
        <f t="shared" si="83"/>
        <v>0</v>
      </c>
      <c r="AI403" s="24">
        <f t="shared" si="83"/>
        <v>0</v>
      </c>
      <c r="AJ403" s="24">
        <f t="shared" si="93"/>
        <v>0</v>
      </c>
      <c r="AK403" s="26">
        <f t="shared" ca="1" si="94"/>
        <v>3.6284355089533094E-4</v>
      </c>
      <c r="AL403" s="34">
        <f t="shared" ca="1" si="96"/>
        <v>0.13077663049867394</v>
      </c>
    </row>
    <row r="404" spans="1:38" x14ac:dyDescent="0.25">
      <c r="A404" s="4">
        <f t="shared" si="85"/>
        <v>10</v>
      </c>
      <c r="B404" s="4">
        <f t="shared" si="86"/>
        <v>2013</v>
      </c>
      <c r="C404" s="9">
        <v>41548</v>
      </c>
      <c r="D404" s="12">
        <f ca="1">(1+Returns!E404)*D403</f>
        <v>112696106.18068211</v>
      </c>
      <c r="E404" s="12">
        <f t="shared" ca="1" si="87"/>
        <v>113181603.05961284</v>
      </c>
      <c r="F404" s="12">
        <f t="shared" ca="1" si="88"/>
        <v>113178013.29253189</v>
      </c>
      <c r="G404" s="14">
        <f ca="1">G403*(1+Returns!G404)+AC404</f>
        <v>9120421.4925429542</v>
      </c>
      <c r="H404" s="14">
        <f ca="1">H403*(1+Returns!H404)+AD404</f>
        <v>11319227.42907255</v>
      </c>
      <c r="I404" s="14">
        <f ca="1">I403*(1+Returns!I404)+AE404</f>
        <v>5659704.0859612338</v>
      </c>
      <c r="J404" s="14">
        <f ca="1">J403*(1+Returns!J404)+AF404</f>
        <v>0</v>
      </c>
      <c r="K404" s="14">
        <f ca="1">K403*(1+Returns!K404)+AG404</f>
        <v>0</v>
      </c>
      <c r="L404" s="14">
        <f ca="1">L403*(1+Returns!L404)+AH404</f>
        <v>22638418.64378503</v>
      </c>
      <c r="M404" s="14">
        <f ca="1">M403*(1+Returns!M404)+AI404</f>
        <v>22638599.595793251</v>
      </c>
      <c r="N404" s="14">
        <f ca="1">N403*(1+Returns!N404)+AJ404-R404-T404</f>
        <v>41805231.81245783</v>
      </c>
      <c r="O404" s="17">
        <f ca="1">(Assumptions!$B$16 / 252)*F403</f>
        <v>3589.7670809481788</v>
      </c>
      <c r="P404" s="17">
        <f t="shared" ca="1" si="89"/>
        <v>3589.7670809481788</v>
      </c>
      <c r="Q404" s="16">
        <f t="shared" si="90"/>
        <v>1</v>
      </c>
      <c r="R404" s="17">
        <f t="shared" ca="1" si="91"/>
        <v>75199.240708620244</v>
      </c>
      <c r="S404" s="19">
        <f t="shared" si="92"/>
        <v>0</v>
      </c>
      <c r="T404" s="20">
        <f ca="1">IF(AND(S404=1,F403&gt;D403),[1]Assumptions!$B$19*(F403-D403),0)</f>
        <v>0</v>
      </c>
      <c r="U404" s="21">
        <f ca="1">OFFSET(Assumptions!$B$6,U$1-1,0)*$E404</f>
        <v>9054528.2447690275</v>
      </c>
      <c r="V404" s="21">
        <f ca="1">OFFSET(Assumptions!$B$6,V$1-1,0)*$E404</f>
        <v>11318160.305961285</v>
      </c>
      <c r="W404" s="21">
        <f ca="1">OFFSET(Assumptions!$B$6,W$1-1,0)*$E404</f>
        <v>5659080.1529806424</v>
      </c>
      <c r="X404" s="21">
        <f ca="1">OFFSET(Assumptions!$B$6,X$1-1,0)*$E404</f>
        <v>0</v>
      </c>
      <c r="Y404" s="21">
        <f ca="1">OFFSET(Assumptions!$B$6,Y$1-1,0)*$E404</f>
        <v>0</v>
      </c>
      <c r="Z404" s="21">
        <f ca="1">OFFSET(Assumptions!$B$6,Z$1-1,0)*$E404</f>
        <v>22636320.61192257</v>
      </c>
      <c r="AA404" s="21">
        <f ca="1">OFFSET(Assumptions!$B$6,AA$1-1,0)*$E404</f>
        <v>22636320.61192257</v>
      </c>
      <c r="AB404" s="21">
        <f ca="1">OFFSET(Assumptions!$B$6,AB$1-1,0)*$E404</f>
        <v>41877193.13205675</v>
      </c>
      <c r="AC404" s="24">
        <f t="shared" ca="1" si="95"/>
        <v>204023.70423814282</v>
      </c>
      <c r="AD404" s="24">
        <f t="shared" ca="1" si="84"/>
        <v>-31820.805493200198</v>
      </c>
      <c r="AE404" s="24">
        <f t="shared" ca="1" si="84"/>
        <v>-17795.6796919154</v>
      </c>
      <c r="AF404" s="24">
        <f t="shared" ca="1" si="84"/>
        <v>0</v>
      </c>
      <c r="AG404" s="24">
        <f t="shared" ca="1" si="83"/>
        <v>0</v>
      </c>
      <c r="AH404" s="24">
        <f t="shared" ca="1" si="83"/>
        <v>-62885.995327949524</v>
      </c>
      <c r="AI404" s="24">
        <f t="shared" ca="1" si="83"/>
        <v>-66661.333302717656</v>
      </c>
      <c r="AJ404" s="24">
        <f t="shared" ca="1" si="93"/>
        <v>-24859.89042236004</v>
      </c>
      <c r="AK404" s="26">
        <f t="shared" ca="1" si="94"/>
        <v>8.8744531817930294E-4</v>
      </c>
      <c r="AL404" s="34">
        <f t="shared" ca="1" si="96"/>
        <v>0.13178013292531654</v>
      </c>
    </row>
    <row r="405" spans="1:38" x14ac:dyDescent="0.25">
      <c r="A405" s="4">
        <f t="shared" si="85"/>
        <v>10</v>
      </c>
      <c r="B405" s="4">
        <f t="shared" si="86"/>
        <v>2013</v>
      </c>
      <c r="C405" s="9">
        <v>41549</v>
      </c>
      <c r="D405" s="12">
        <f ca="1">(1+Returns!E405)*D404</f>
        <v>112733460.43203676</v>
      </c>
      <c r="E405" s="12">
        <f t="shared" ca="1" si="87"/>
        <v>113261689.002565</v>
      </c>
      <c r="F405" s="12">
        <f t="shared" ca="1" si="88"/>
        <v>113254506.28268111</v>
      </c>
      <c r="G405" s="14">
        <f ca="1">G404*(1+Returns!G405)+AC405</f>
        <v>9164843.6390296314</v>
      </c>
      <c r="H405" s="14">
        <f ca="1">H404*(1+Returns!H405)+AD405</f>
        <v>11323158.945641182</v>
      </c>
      <c r="I405" s="14">
        <f ca="1">I404*(1+Returns!I405)+AE405</f>
        <v>5661759.3435122455</v>
      </c>
      <c r="J405" s="14">
        <f ca="1">J404*(1+Returns!J405)+AF405</f>
        <v>0</v>
      </c>
      <c r="K405" s="14">
        <f ca="1">K404*(1+Returns!K405)+AG405</f>
        <v>0</v>
      </c>
      <c r="L405" s="14">
        <f ca="1">L404*(1+Returns!L405)+AH405</f>
        <v>22646245.799628805</v>
      </c>
      <c r="M405" s="14">
        <f ca="1">M404*(1+Returns!M405)+AI405</f>
        <v>22646605.996813856</v>
      </c>
      <c r="N405" s="14">
        <f ca="1">N404*(1+Returns!N405)+AJ405-R405-T405</f>
        <v>41819075.27793929</v>
      </c>
      <c r="O405" s="17">
        <f ca="1">(Assumptions!$B$16 / 252)*F404</f>
        <v>3592.9528029375201</v>
      </c>
      <c r="P405" s="17">
        <f t="shared" ca="1" si="89"/>
        <v>7182.7198838856984</v>
      </c>
      <c r="Q405" s="16">
        <f t="shared" si="90"/>
        <v>0</v>
      </c>
      <c r="R405" s="17">
        <f t="shared" si="91"/>
        <v>0</v>
      </c>
      <c r="S405" s="19">
        <f t="shared" si="92"/>
        <v>0</v>
      </c>
      <c r="T405" s="20">
        <f ca="1">IF(AND(S405=1,F404&gt;D404),[1]Assumptions!$B$19*(F404-D404),0)</f>
        <v>0</v>
      </c>
      <c r="U405" s="21">
        <f ca="1">OFFSET(Assumptions!$B$6,U$1-1,0)*$E405</f>
        <v>9060935.1202051993</v>
      </c>
      <c r="V405" s="21">
        <f ca="1">OFFSET(Assumptions!$B$6,V$1-1,0)*$E405</f>
        <v>11326168.9002565</v>
      </c>
      <c r="W405" s="21">
        <f ca="1">OFFSET(Assumptions!$B$6,W$1-1,0)*$E405</f>
        <v>5663084.4501282498</v>
      </c>
      <c r="X405" s="21">
        <f ca="1">OFFSET(Assumptions!$B$6,X$1-1,0)*$E405</f>
        <v>0</v>
      </c>
      <c r="Y405" s="21">
        <f ca="1">OFFSET(Assumptions!$B$6,Y$1-1,0)*$E405</f>
        <v>0</v>
      </c>
      <c r="Z405" s="21">
        <f ca="1">OFFSET(Assumptions!$B$6,Z$1-1,0)*$E405</f>
        <v>22652337.800512999</v>
      </c>
      <c r="AA405" s="21">
        <f ca="1">OFFSET(Assumptions!$B$6,AA$1-1,0)*$E405</f>
        <v>22652337.800512999</v>
      </c>
      <c r="AB405" s="21">
        <f ca="1">OFFSET(Assumptions!$B$6,AB$1-1,0)*$E405</f>
        <v>41906824.930949047</v>
      </c>
      <c r="AC405" s="24">
        <f t="shared" si="95"/>
        <v>0</v>
      </c>
      <c r="AD405" s="24">
        <f t="shared" si="84"/>
        <v>0</v>
      </c>
      <c r="AE405" s="24">
        <f t="shared" si="84"/>
        <v>0</v>
      </c>
      <c r="AF405" s="24">
        <f t="shared" si="84"/>
        <v>0</v>
      </c>
      <c r="AG405" s="24">
        <f t="shared" si="83"/>
        <v>0</v>
      </c>
      <c r="AH405" s="24">
        <f t="shared" si="83"/>
        <v>0</v>
      </c>
      <c r="AI405" s="24">
        <f t="shared" si="83"/>
        <v>0</v>
      </c>
      <c r="AJ405" s="24">
        <f t="shared" si="93"/>
        <v>0</v>
      </c>
      <c r="AK405" s="26">
        <f t="shared" ca="1" si="94"/>
        <v>6.7586440090172673E-4</v>
      </c>
      <c r="AL405" s="34">
        <f t="shared" ca="1" si="96"/>
        <v>0.13254506282680856</v>
      </c>
    </row>
    <row r="406" spans="1:38" x14ac:dyDescent="0.25">
      <c r="A406" s="4">
        <f t="shared" si="85"/>
        <v>10</v>
      </c>
      <c r="B406" s="4">
        <f t="shared" si="86"/>
        <v>2013</v>
      </c>
      <c r="C406" s="9">
        <v>41550</v>
      </c>
      <c r="D406" s="12">
        <f ca="1">(1+Returns!E406)*D405</f>
        <v>112770785.35345119</v>
      </c>
      <c r="E406" s="12">
        <f t="shared" ca="1" si="87"/>
        <v>113377755.09199244</v>
      </c>
      <c r="F406" s="12">
        <f t="shared" ca="1" si="88"/>
        <v>113366976.99095672</v>
      </c>
      <c r="G406" s="14">
        <f ca="1">G405*(1+Returns!G406)+AC406</f>
        <v>9245273.4655510038</v>
      </c>
      <c r="H406" s="14">
        <f ca="1">H405*(1+Returns!H406)+AD406</f>
        <v>11327087.446173292</v>
      </c>
      <c r="I406" s="14">
        <f ca="1">I405*(1+Returns!I406)+AE406</f>
        <v>5663813.0613046885</v>
      </c>
      <c r="J406" s="14">
        <f ca="1">J405*(1+Returns!J406)+AF406</f>
        <v>0</v>
      </c>
      <c r="K406" s="14">
        <f ca="1">K405*(1+Returns!K406)+AG406</f>
        <v>0</v>
      </c>
      <c r="L406" s="14">
        <f ca="1">L405*(1+Returns!L406)+AH406</f>
        <v>22654066.936829522</v>
      </c>
      <c r="M406" s="14">
        <f ca="1">M405*(1+Returns!M406)+AI406</f>
        <v>22654606.313379001</v>
      </c>
      <c r="N406" s="14">
        <f ca="1">N405*(1+Returns!N406)+AJ406-R406-T406</f>
        <v>41832907.868754931</v>
      </c>
      <c r="O406" s="17">
        <f ca="1">(Assumptions!$B$16 / 252)*F405</f>
        <v>3595.3811518311463</v>
      </c>
      <c r="P406" s="17">
        <f t="shared" ca="1" si="89"/>
        <v>10778.101035716845</v>
      </c>
      <c r="Q406" s="16">
        <f t="shared" si="90"/>
        <v>0</v>
      </c>
      <c r="R406" s="17">
        <f t="shared" si="91"/>
        <v>0</v>
      </c>
      <c r="S406" s="19">
        <f t="shared" si="92"/>
        <v>0</v>
      </c>
      <c r="T406" s="20">
        <f ca="1">IF(AND(S406=1,F405&gt;D405),[1]Assumptions!$B$19*(F405-D405),0)</f>
        <v>0</v>
      </c>
      <c r="U406" s="21">
        <f ca="1">OFFSET(Assumptions!$B$6,U$1-1,0)*$E406</f>
        <v>9070220.4073593952</v>
      </c>
      <c r="V406" s="21">
        <f ca="1">OFFSET(Assumptions!$B$6,V$1-1,0)*$E406</f>
        <v>11337775.509199245</v>
      </c>
      <c r="W406" s="21">
        <f ca="1">OFFSET(Assumptions!$B$6,W$1-1,0)*$E406</f>
        <v>5668887.7545996225</v>
      </c>
      <c r="X406" s="21">
        <f ca="1">OFFSET(Assumptions!$B$6,X$1-1,0)*$E406</f>
        <v>0</v>
      </c>
      <c r="Y406" s="21">
        <f ca="1">OFFSET(Assumptions!$B$6,Y$1-1,0)*$E406</f>
        <v>0</v>
      </c>
      <c r="Z406" s="21">
        <f ca="1">OFFSET(Assumptions!$B$6,Z$1-1,0)*$E406</f>
        <v>22675551.01839849</v>
      </c>
      <c r="AA406" s="21">
        <f ca="1">OFFSET(Assumptions!$B$6,AA$1-1,0)*$E406</f>
        <v>22675551.01839849</v>
      </c>
      <c r="AB406" s="21">
        <f ca="1">OFFSET(Assumptions!$B$6,AB$1-1,0)*$E406</f>
        <v>41949769.384037204</v>
      </c>
      <c r="AC406" s="24">
        <f t="shared" si="95"/>
        <v>0</v>
      </c>
      <c r="AD406" s="24">
        <f t="shared" si="84"/>
        <v>0</v>
      </c>
      <c r="AE406" s="24">
        <f t="shared" si="84"/>
        <v>0</v>
      </c>
      <c r="AF406" s="24">
        <f t="shared" si="84"/>
        <v>0</v>
      </c>
      <c r="AG406" s="24">
        <f t="shared" si="83"/>
        <v>0</v>
      </c>
      <c r="AH406" s="24">
        <f t="shared" si="83"/>
        <v>0</v>
      </c>
      <c r="AI406" s="24">
        <f t="shared" si="83"/>
        <v>0</v>
      </c>
      <c r="AJ406" s="24">
        <f t="shared" si="93"/>
        <v>0</v>
      </c>
      <c r="AK406" s="26">
        <f t="shared" ca="1" si="94"/>
        <v>9.9307932167302937E-4</v>
      </c>
      <c r="AL406" s="34">
        <f t="shared" ca="1" si="96"/>
        <v>0.13366976990956481</v>
      </c>
    </row>
    <row r="407" spans="1:38" x14ac:dyDescent="0.25">
      <c r="A407" s="4">
        <f t="shared" si="85"/>
        <v>10</v>
      </c>
      <c r="B407" s="4">
        <f t="shared" si="86"/>
        <v>2013</v>
      </c>
      <c r="C407" s="9">
        <v>41551</v>
      </c>
      <c r="D407" s="12">
        <f ca="1">(1+Returns!E407)*D406</f>
        <v>112808122.63277386</v>
      </c>
      <c r="E407" s="12">
        <f t="shared" ca="1" si="87"/>
        <v>113393868.55334496</v>
      </c>
      <c r="F407" s="12">
        <f t="shared" ca="1" si="88"/>
        <v>113379491.50065874</v>
      </c>
      <c r="G407" s="14">
        <f ca="1">G406*(1+Returns!G407)+AC407</f>
        <v>9225738.4532631971</v>
      </c>
      <c r="H407" s="14">
        <f ca="1">H406*(1+Returns!H407)+AD407</f>
        <v>11331017.309674559</v>
      </c>
      <c r="I407" s="14">
        <f ca="1">I406*(1+Returns!I407)+AE407</f>
        <v>5665867.5240522791</v>
      </c>
      <c r="J407" s="14">
        <f ca="1">J406*(1+Returns!J407)+AF407</f>
        <v>0</v>
      </c>
      <c r="K407" s="14">
        <f ca="1">K406*(1+Returns!K407)+AG407</f>
        <v>0</v>
      </c>
      <c r="L407" s="14">
        <f ca="1">L406*(1+Returns!L407)+AH407</f>
        <v>22661890.775148455</v>
      </c>
      <c r="M407" s="14">
        <f ca="1">M406*(1+Returns!M407)+AI407</f>
        <v>22662609.456198338</v>
      </c>
      <c r="N407" s="14">
        <f ca="1">N406*(1+Returns!N407)+AJ407-R407-T407</f>
        <v>41846745.035008155</v>
      </c>
      <c r="O407" s="17">
        <f ca="1">(Assumptions!$B$16 / 252)*F406</f>
        <v>3598.9516505065626</v>
      </c>
      <c r="P407" s="17">
        <f t="shared" ca="1" si="89"/>
        <v>14377.052686223407</v>
      </c>
      <c r="Q407" s="16">
        <f t="shared" si="90"/>
        <v>0</v>
      </c>
      <c r="R407" s="17">
        <f t="shared" si="91"/>
        <v>0</v>
      </c>
      <c r="S407" s="19">
        <f t="shared" si="92"/>
        <v>0</v>
      </c>
      <c r="T407" s="20">
        <f ca="1">IF(AND(S407=1,F406&gt;D406),[1]Assumptions!$B$19*(F406-D406),0)</f>
        <v>0</v>
      </c>
      <c r="U407" s="21">
        <f ca="1">OFFSET(Assumptions!$B$6,U$1-1,0)*$E407</f>
        <v>9071509.484267598</v>
      </c>
      <c r="V407" s="21">
        <f ca="1">OFFSET(Assumptions!$B$6,V$1-1,0)*$E407</f>
        <v>11339386.855334498</v>
      </c>
      <c r="W407" s="21">
        <f ca="1">OFFSET(Assumptions!$B$6,W$1-1,0)*$E407</f>
        <v>5669693.427667249</v>
      </c>
      <c r="X407" s="21">
        <f ca="1">OFFSET(Assumptions!$B$6,X$1-1,0)*$E407</f>
        <v>0</v>
      </c>
      <c r="Y407" s="21">
        <f ca="1">OFFSET(Assumptions!$B$6,Y$1-1,0)*$E407</f>
        <v>0</v>
      </c>
      <c r="Z407" s="21">
        <f ca="1">OFFSET(Assumptions!$B$6,Z$1-1,0)*$E407</f>
        <v>22678773.710668996</v>
      </c>
      <c r="AA407" s="21">
        <f ca="1">OFFSET(Assumptions!$B$6,AA$1-1,0)*$E407</f>
        <v>22678773.710668996</v>
      </c>
      <c r="AB407" s="21">
        <f ca="1">OFFSET(Assumptions!$B$6,AB$1-1,0)*$E407</f>
        <v>41955731.364737637</v>
      </c>
      <c r="AC407" s="24">
        <f t="shared" si="95"/>
        <v>0</v>
      </c>
      <c r="AD407" s="24">
        <f t="shared" si="84"/>
        <v>0</v>
      </c>
      <c r="AE407" s="24">
        <f t="shared" si="84"/>
        <v>0</v>
      </c>
      <c r="AF407" s="24">
        <f t="shared" si="84"/>
        <v>0</v>
      </c>
      <c r="AG407" s="24">
        <f t="shared" si="83"/>
        <v>0</v>
      </c>
      <c r="AH407" s="24">
        <f t="shared" si="83"/>
        <v>0</v>
      </c>
      <c r="AI407" s="24">
        <f t="shared" si="83"/>
        <v>0</v>
      </c>
      <c r="AJ407" s="24">
        <f t="shared" si="93"/>
        <v>0</v>
      </c>
      <c r="AK407" s="26">
        <f t="shared" ca="1" si="94"/>
        <v>1.1038937470320143E-4</v>
      </c>
      <c r="AL407" s="34">
        <f t="shared" ca="1" si="96"/>
        <v>0.13379491500658514</v>
      </c>
    </row>
    <row r="408" spans="1:38" x14ac:dyDescent="0.25">
      <c r="A408" s="4">
        <f t="shared" si="85"/>
        <v>10</v>
      </c>
      <c r="B408" s="4">
        <f t="shared" si="86"/>
        <v>2013</v>
      </c>
      <c r="C408" s="9">
        <v>41554</v>
      </c>
      <c r="D408" s="12">
        <f ca="1">(1+Returns!E408)*D407</f>
        <v>112846008.11267886</v>
      </c>
      <c r="E408" s="12">
        <f t="shared" ca="1" si="87"/>
        <v>113443903.86491744</v>
      </c>
      <c r="F408" s="12">
        <f t="shared" ca="1" si="88"/>
        <v>113425927.46329468</v>
      </c>
      <c r="G408" s="14">
        <f ca="1">G407*(1+Returns!G408)+AC408</f>
        <v>9239602.2088012602</v>
      </c>
      <c r="H408" s="14">
        <f ca="1">H407*(1+Returns!H408)+AD408</f>
        <v>11335004.824168194</v>
      </c>
      <c r="I408" s="14">
        <f ca="1">I407*(1+Returns!I408)+AE408</f>
        <v>5667952.1004566355</v>
      </c>
      <c r="J408" s="14">
        <f ca="1">J407*(1+Returns!J408)+AF408</f>
        <v>0</v>
      </c>
      <c r="K408" s="14">
        <f ca="1">K407*(1+Returns!K408)+AG408</f>
        <v>0</v>
      </c>
      <c r="L408" s="14">
        <f ca="1">L407*(1+Returns!L408)+AH408</f>
        <v>22669829.3986382</v>
      </c>
      <c r="M408" s="14">
        <f ca="1">M407*(1+Returns!M408)+AI408</f>
        <v>22670729.965433825</v>
      </c>
      <c r="N408" s="14">
        <f ca="1">N407*(1+Returns!N408)+AJ408-R408-T408</f>
        <v>41860785.367419332</v>
      </c>
      <c r="O408" s="17">
        <f ca="1">(Assumptions!$B$16 / 252)*F407</f>
        <v>3599.3489365288488</v>
      </c>
      <c r="P408" s="17">
        <f t="shared" ca="1" si="89"/>
        <v>17976.401622752255</v>
      </c>
      <c r="Q408" s="16">
        <f t="shared" si="90"/>
        <v>0</v>
      </c>
      <c r="R408" s="17">
        <f t="shared" si="91"/>
        <v>0</v>
      </c>
      <c r="S408" s="19">
        <f t="shared" si="92"/>
        <v>0</v>
      </c>
      <c r="T408" s="20">
        <f ca="1">IF(AND(S408=1,F407&gt;D407),[1]Assumptions!$B$19*(F407-D407),0)</f>
        <v>0</v>
      </c>
      <c r="U408" s="21">
        <f ca="1">OFFSET(Assumptions!$B$6,U$1-1,0)*$E408</f>
        <v>9075512.3091933951</v>
      </c>
      <c r="V408" s="21">
        <f ca="1">OFFSET(Assumptions!$B$6,V$1-1,0)*$E408</f>
        <v>11344390.386491746</v>
      </c>
      <c r="W408" s="21">
        <f ca="1">OFFSET(Assumptions!$B$6,W$1-1,0)*$E408</f>
        <v>5672195.1932458729</v>
      </c>
      <c r="X408" s="21">
        <f ca="1">OFFSET(Assumptions!$B$6,X$1-1,0)*$E408</f>
        <v>0</v>
      </c>
      <c r="Y408" s="21">
        <f ca="1">OFFSET(Assumptions!$B$6,Y$1-1,0)*$E408</f>
        <v>0</v>
      </c>
      <c r="Z408" s="21">
        <f ca="1">OFFSET(Assumptions!$B$6,Z$1-1,0)*$E408</f>
        <v>22688780.772983491</v>
      </c>
      <c r="AA408" s="21">
        <f ca="1">OFFSET(Assumptions!$B$6,AA$1-1,0)*$E408</f>
        <v>22688780.772983491</v>
      </c>
      <c r="AB408" s="21">
        <f ca="1">OFFSET(Assumptions!$B$6,AB$1-1,0)*$E408</f>
        <v>41974244.430019453</v>
      </c>
      <c r="AC408" s="24">
        <f t="shared" si="95"/>
        <v>0</v>
      </c>
      <c r="AD408" s="24">
        <f t="shared" si="84"/>
        <v>0</v>
      </c>
      <c r="AE408" s="24">
        <f t="shared" si="84"/>
        <v>0</v>
      </c>
      <c r="AF408" s="24">
        <f t="shared" si="84"/>
        <v>0</v>
      </c>
      <c r="AG408" s="24">
        <f t="shared" si="83"/>
        <v>0</v>
      </c>
      <c r="AH408" s="24">
        <f t="shared" si="83"/>
        <v>0</v>
      </c>
      <c r="AI408" s="24">
        <f t="shared" si="83"/>
        <v>0</v>
      </c>
      <c r="AJ408" s="24">
        <f t="shared" si="93"/>
        <v>0</v>
      </c>
      <c r="AK408" s="26">
        <f t="shared" ca="1" si="94"/>
        <v>4.0956227639887821E-4</v>
      </c>
      <c r="AL408" s="34">
        <f t="shared" ca="1" si="96"/>
        <v>0.13425927463294474</v>
      </c>
    </row>
    <row r="409" spans="1:38" x14ac:dyDescent="0.25">
      <c r="A409" s="4">
        <f t="shared" si="85"/>
        <v>10</v>
      </c>
      <c r="B409" s="4">
        <f t="shared" si="86"/>
        <v>2013</v>
      </c>
      <c r="C409" s="9">
        <v>41555</v>
      </c>
      <c r="D409" s="12">
        <f ca="1">(1+Returns!E409)*D408</f>
        <v>112883823.93845749</v>
      </c>
      <c r="E409" s="12">
        <f t="shared" ca="1" si="87"/>
        <v>113518276.76883452</v>
      </c>
      <c r="F409" s="12">
        <f t="shared" ca="1" si="88"/>
        <v>113496699.54411769</v>
      </c>
      <c r="G409" s="14">
        <f ca="1">G408*(1+Returns!G409)+AC409</f>
        <v>9277869.5232127681</v>
      </c>
      <c r="H409" s="14">
        <f ca="1">H408*(1+Returns!H409)+AD409</f>
        <v>11338985.0885616</v>
      </c>
      <c r="I409" s="14">
        <f ca="1">I408*(1+Returns!I409)+AE409</f>
        <v>5670032.9288976975</v>
      </c>
      <c r="J409" s="14">
        <f ca="1">J408*(1+Returns!J409)+AF409</f>
        <v>0</v>
      </c>
      <c r="K409" s="14">
        <f ca="1">K408*(1+Returns!K409)+AG409</f>
        <v>0</v>
      </c>
      <c r="L409" s="14">
        <f ca="1">L408*(1+Returns!L409)+AH409</f>
        <v>22677753.572003163</v>
      </c>
      <c r="M409" s="14">
        <f ca="1">M408*(1+Returns!M409)+AI409</f>
        <v>22678835.77582546</v>
      </c>
      <c r="N409" s="14">
        <f ca="1">N408*(1+Returns!N409)+AJ409-R409-T409</f>
        <v>41874799.880333826</v>
      </c>
      <c r="O409" s="17">
        <f ca="1">(Assumptions!$B$16 / 252)*F408</f>
        <v>3600.8230940728472</v>
      </c>
      <c r="P409" s="17">
        <f t="shared" ca="1" si="89"/>
        <v>21577.224716825101</v>
      </c>
      <c r="Q409" s="16">
        <f t="shared" si="90"/>
        <v>0</v>
      </c>
      <c r="R409" s="17">
        <f t="shared" si="91"/>
        <v>0</v>
      </c>
      <c r="S409" s="19">
        <f t="shared" si="92"/>
        <v>0</v>
      </c>
      <c r="T409" s="20">
        <f ca="1">IF(AND(S409=1,F408&gt;D408),[1]Assumptions!$B$19*(F408-D408),0)</f>
        <v>0</v>
      </c>
      <c r="U409" s="21">
        <f ca="1">OFFSET(Assumptions!$B$6,U$1-1,0)*$E409</f>
        <v>9081462.1415067613</v>
      </c>
      <c r="V409" s="21">
        <f ca="1">OFFSET(Assumptions!$B$6,V$1-1,0)*$E409</f>
        <v>11351827.676883452</v>
      </c>
      <c r="W409" s="21">
        <f ca="1">OFFSET(Assumptions!$B$6,W$1-1,0)*$E409</f>
        <v>5675913.8384417258</v>
      </c>
      <c r="X409" s="21">
        <f ca="1">OFFSET(Assumptions!$B$6,X$1-1,0)*$E409</f>
        <v>0</v>
      </c>
      <c r="Y409" s="21">
        <f ca="1">OFFSET(Assumptions!$B$6,Y$1-1,0)*$E409</f>
        <v>0</v>
      </c>
      <c r="Z409" s="21">
        <f ca="1">OFFSET(Assumptions!$B$6,Z$1-1,0)*$E409</f>
        <v>22703655.353766903</v>
      </c>
      <c r="AA409" s="21">
        <f ca="1">OFFSET(Assumptions!$B$6,AA$1-1,0)*$E409</f>
        <v>22703655.353766903</v>
      </c>
      <c r="AB409" s="21">
        <f ca="1">OFFSET(Assumptions!$B$6,AB$1-1,0)*$E409</f>
        <v>42001762.404468767</v>
      </c>
      <c r="AC409" s="24">
        <f t="shared" si="95"/>
        <v>0</v>
      </c>
      <c r="AD409" s="24">
        <f t="shared" si="84"/>
        <v>0</v>
      </c>
      <c r="AE409" s="24">
        <f t="shared" si="84"/>
        <v>0</v>
      </c>
      <c r="AF409" s="24">
        <f t="shared" si="84"/>
        <v>0</v>
      </c>
      <c r="AG409" s="24">
        <f t="shared" si="83"/>
        <v>0</v>
      </c>
      <c r="AH409" s="24">
        <f t="shared" si="83"/>
        <v>0</v>
      </c>
      <c r="AI409" s="24">
        <f t="shared" si="83"/>
        <v>0</v>
      </c>
      <c r="AJ409" s="24">
        <f t="shared" si="93"/>
        <v>0</v>
      </c>
      <c r="AK409" s="26">
        <f t="shared" ca="1" si="94"/>
        <v>6.239497653295345E-4</v>
      </c>
      <c r="AL409" s="34">
        <f t="shared" ca="1" si="96"/>
        <v>0.13496699544117474</v>
      </c>
    </row>
    <row r="410" spans="1:38" x14ac:dyDescent="0.25">
      <c r="A410" s="4">
        <f t="shared" si="85"/>
        <v>10</v>
      </c>
      <c r="B410" s="4">
        <f t="shared" si="86"/>
        <v>2013</v>
      </c>
      <c r="C410" s="9">
        <v>41556</v>
      </c>
      <c r="D410" s="12">
        <f ca="1">(1+Returns!E410)*D409</f>
        <v>112921652.4366975</v>
      </c>
      <c r="E410" s="12">
        <f t="shared" ca="1" si="87"/>
        <v>113503933.68566865</v>
      </c>
      <c r="F410" s="12">
        <f t="shared" ca="1" si="88"/>
        <v>113478753.39112502</v>
      </c>
      <c r="G410" s="14">
        <f ca="1">G409*(1+Returns!G410)+AC410</f>
        <v>9227408.3289977815</v>
      </c>
      <c r="H410" s="14">
        <f ca="1">H409*(1+Returns!H410)+AD410</f>
        <v>11342966.750616929</v>
      </c>
      <c r="I410" s="14">
        <f ca="1">I409*(1+Returns!I410)+AE410</f>
        <v>5672114.521256119</v>
      </c>
      <c r="J410" s="14">
        <f ca="1">J409*(1+Returns!J410)+AF410</f>
        <v>0</v>
      </c>
      <c r="K410" s="14">
        <f ca="1">K409*(1+Returns!K410)+AG410</f>
        <v>0</v>
      </c>
      <c r="L410" s="14">
        <f ca="1">L409*(1+Returns!L410)+AH410</f>
        <v>22685680.515240029</v>
      </c>
      <c r="M410" s="14">
        <f ca="1">M409*(1+Returns!M410)+AI410</f>
        <v>22686944.484410591</v>
      </c>
      <c r="N410" s="14">
        <f ca="1">N409*(1+Returns!N410)+AJ410-R410-T410</f>
        <v>41888819.085147202</v>
      </c>
      <c r="O410" s="17">
        <f ca="1">(Assumptions!$B$16 / 252)*F409</f>
        <v>3603.0698267973867</v>
      </c>
      <c r="P410" s="17">
        <f t="shared" ca="1" si="89"/>
        <v>25180.294543622487</v>
      </c>
      <c r="Q410" s="16">
        <f t="shared" si="90"/>
        <v>0</v>
      </c>
      <c r="R410" s="17">
        <f t="shared" si="91"/>
        <v>0</v>
      </c>
      <c r="S410" s="19">
        <f t="shared" si="92"/>
        <v>0</v>
      </c>
      <c r="T410" s="20">
        <f ca="1">IF(AND(S410=1,F409&gt;D409),[1]Assumptions!$B$19*(F409-D409),0)</f>
        <v>0</v>
      </c>
      <c r="U410" s="21">
        <f ca="1">OFFSET(Assumptions!$B$6,U$1-1,0)*$E410</f>
        <v>9080314.6948534921</v>
      </c>
      <c r="V410" s="21">
        <f ca="1">OFFSET(Assumptions!$B$6,V$1-1,0)*$E410</f>
        <v>11350393.368566865</v>
      </c>
      <c r="W410" s="21">
        <f ca="1">OFFSET(Assumptions!$B$6,W$1-1,0)*$E410</f>
        <v>5675196.6842834326</v>
      </c>
      <c r="X410" s="21">
        <f ca="1">OFFSET(Assumptions!$B$6,X$1-1,0)*$E410</f>
        <v>0</v>
      </c>
      <c r="Y410" s="21">
        <f ca="1">OFFSET(Assumptions!$B$6,Y$1-1,0)*$E410</f>
        <v>0</v>
      </c>
      <c r="Z410" s="21">
        <f ca="1">OFFSET(Assumptions!$B$6,Z$1-1,0)*$E410</f>
        <v>22700786.73713373</v>
      </c>
      <c r="AA410" s="21">
        <f ca="1">OFFSET(Assumptions!$B$6,AA$1-1,0)*$E410</f>
        <v>22700786.73713373</v>
      </c>
      <c r="AB410" s="21">
        <f ca="1">OFFSET(Assumptions!$B$6,AB$1-1,0)*$E410</f>
        <v>41996455.463697396</v>
      </c>
      <c r="AC410" s="24">
        <f t="shared" si="95"/>
        <v>0</v>
      </c>
      <c r="AD410" s="24">
        <f t="shared" si="84"/>
        <v>0</v>
      </c>
      <c r="AE410" s="24">
        <f t="shared" si="84"/>
        <v>0</v>
      </c>
      <c r="AF410" s="24">
        <f t="shared" si="84"/>
        <v>0</v>
      </c>
      <c r="AG410" s="24">
        <f t="shared" si="83"/>
        <v>0</v>
      </c>
      <c r="AH410" s="24">
        <f t="shared" si="83"/>
        <v>0</v>
      </c>
      <c r="AI410" s="24">
        <f t="shared" si="83"/>
        <v>0</v>
      </c>
      <c r="AJ410" s="24">
        <f t="shared" si="93"/>
        <v>0</v>
      </c>
      <c r="AK410" s="26">
        <f t="shared" ca="1" si="94"/>
        <v>-1.5812048336871776E-4</v>
      </c>
      <c r="AL410" s="34">
        <f t="shared" ca="1" si="96"/>
        <v>0.13478753391124809</v>
      </c>
    </row>
    <row r="411" spans="1:38" x14ac:dyDescent="0.25">
      <c r="A411" s="4">
        <f t="shared" si="85"/>
        <v>10</v>
      </c>
      <c r="B411" s="4">
        <f t="shared" si="86"/>
        <v>2013</v>
      </c>
      <c r="C411" s="9">
        <v>41557</v>
      </c>
      <c r="D411" s="12">
        <f ca="1">(1+Returns!E411)*D410</f>
        <v>112959658.47725812</v>
      </c>
      <c r="E411" s="12">
        <f t="shared" ca="1" si="87"/>
        <v>113584163.49633574</v>
      </c>
      <c r="F411" s="12">
        <f t="shared" ca="1" si="88"/>
        <v>113555380.70168447</v>
      </c>
      <c r="G411" s="14">
        <f ca="1">G410*(1+Returns!G411)+AC411</f>
        <v>9271350.3177795336</v>
      </c>
      <c r="H411" s="14">
        <f ca="1">H410*(1+Returns!H411)+AD411</f>
        <v>11346967.129613258</v>
      </c>
      <c r="I411" s="14">
        <f ca="1">I410*(1+Returns!I411)+AE411</f>
        <v>5674205.914202475</v>
      </c>
      <c r="J411" s="14">
        <f ca="1">J410*(1+Returns!J411)+AF411</f>
        <v>0</v>
      </c>
      <c r="K411" s="14">
        <f ca="1">K410*(1+Returns!K411)+AG411</f>
        <v>0</v>
      </c>
      <c r="L411" s="14">
        <f ca="1">L410*(1+Returns!L411)+AH411</f>
        <v>22693644.715446882</v>
      </c>
      <c r="M411" s="14">
        <f ca="1">M410*(1+Returns!M411)+AI411</f>
        <v>22695091.33440727</v>
      </c>
      <c r="N411" s="14">
        <f ca="1">N410*(1+Returns!N411)+AJ411-R411-T411</f>
        <v>41902904.084886327</v>
      </c>
      <c r="O411" s="17">
        <f ca="1">(Assumptions!$B$16 / 252)*F410</f>
        <v>3602.5001076547624</v>
      </c>
      <c r="P411" s="17">
        <f t="shared" ca="1" si="89"/>
        <v>28782.794651277251</v>
      </c>
      <c r="Q411" s="16">
        <f t="shared" si="90"/>
        <v>0</v>
      </c>
      <c r="R411" s="17">
        <f t="shared" si="91"/>
        <v>0</v>
      </c>
      <c r="S411" s="19">
        <f t="shared" si="92"/>
        <v>0</v>
      </c>
      <c r="T411" s="20">
        <f ca="1">IF(AND(S411=1,F410&gt;D410),[1]Assumptions!$B$19*(F410-D410),0)</f>
        <v>0</v>
      </c>
      <c r="U411" s="21">
        <f ca="1">OFFSET(Assumptions!$B$6,U$1-1,0)*$E411</f>
        <v>9086733.0797068607</v>
      </c>
      <c r="V411" s="21">
        <f ca="1">OFFSET(Assumptions!$B$6,V$1-1,0)*$E411</f>
        <v>11358416.349633574</v>
      </c>
      <c r="W411" s="21">
        <f ca="1">OFFSET(Assumptions!$B$6,W$1-1,0)*$E411</f>
        <v>5679208.1748167872</v>
      </c>
      <c r="X411" s="21">
        <f ca="1">OFFSET(Assumptions!$B$6,X$1-1,0)*$E411</f>
        <v>0</v>
      </c>
      <c r="Y411" s="21">
        <f ca="1">OFFSET(Assumptions!$B$6,Y$1-1,0)*$E411</f>
        <v>0</v>
      </c>
      <c r="Z411" s="21">
        <f ca="1">OFFSET(Assumptions!$B$6,Z$1-1,0)*$E411</f>
        <v>22716832.699267149</v>
      </c>
      <c r="AA411" s="21">
        <f ca="1">OFFSET(Assumptions!$B$6,AA$1-1,0)*$E411</f>
        <v>22716832.699267149</v>
      </c>
      <c r="AB411" s="21">
        <f ca="1">OFFSET(Assumptions!$B$6,AB$1-1,0)*$E411</f>
        <v>42026140.493644223</v>
      </c>
      <c r="AC411" s="24">
        <f t="shared" si="95"/>
        <v>0</v>
      </c>
      <c r="AD411" s="24">
        <f t="shared" si="84"/>
        <v>0</v>
      </c>
      <c r="AE411" s="24">
        <f t="shared" si="84"/>
        <v>0</v>
      </c>
      <c r="AF411" s="24">
        <f t="shared" si="84"/>
        <v>0</v>
      </c>
      <c r="AG411" s="24">
        <f t="shared" si="83"/>
        <v>0</v>
      </c>
      <c r="AH411" s="24">
        <f t="shared" si="83"/>
        <v>0</v>
      </c>
      <c r="AI411" s="24">
        <f t="shared" si="83"/>
        <v>0</v>
      </c>
      <c r="AJ411" s="24">
        <f t="shared" si="93"/>
        <v>0</v>
      </c>
      <c r="AK411" s="26">
        <f t="shared" ca="1" si="94"/>
        <v>6.7525689408443057E-4</v>
      </c>
      <c r="AL411" s="34">
        <f t="shared" ca="1" si="96"/>
        <v>0.13555380701684272</v>
      </c>
    </row>
    <row r="412" spans="1:38" x14ac:dyDescent="0.25">
      <c r="A412" s="4">
        <f t="shared" si="85"/>
        <v>10</v>
      </c>
      <c r="B412" s="4">
        <f t="shared" si="86"/>
        <v>2013</v>
      </c>
      <c r="C412" s="9">
        <v>41558</v>
      </c>
      <c r="D412" s="12">
        <f ca="1">(1+Returns!E412)*D411</f>
        <v>112999772.71117656</v>
      </c>
      <c r="E412" s="12">
        <f t="shared" ca="1" si="87"/>
        <v>113723357.12260866</v>
      </c>
      <c r="F412" s="12">
        <f t="shared" ca="1" si="88"/>
        <v>113690969.3952367</v>
      </c>
      <c r="G412" s="14">
        <f ca="1">G411*(1+Returns!G412)+AC412</f>
        <v>9372245.8436997645</v>
      </c>
      <c r="H412" s="14">
        <f ca="1">H411*(1+Returns!H412)+AD412</f>
        <v>11351189.01531456</v>
      </c>
      <c r="I412" s="14">
        <f ca="1">I411*(1+Returns!I412)+AE412</f>
        <v>5676412.9060482513</v>
      </c>
      <c r="J412" s="14">
        <f ca="1">J411*(1+Returns!J412)+AF412</f>
        <v>0</v>
      </c>
      <c r="K412" s="14">
        <f ca="1">K411*(1+Returns!K412)+AG412</f>
        <v>0</v>
      </c>
      <c r="L412" s="14">
        <f ca="1">L411*(1+Returns!L412)+AH412</f>
        <v>22702049.983009785</v>
      </c>
      <c r="M412" s="14">
        <f ca="1">M411*(1+Returns!M412)+AI412</f>
        <v>22703688.967748918</v>
      </c>
      <c r="N412" s="14">
        <f ca="1">N411*(1+Returns!N412)+AJ412-R412-T412</f>
        <v>41917770.406787373</v>
      </c>
      <c r="O412" s="17">
        <f ca="1">(Assumptions!$B$16 / 252)*F411</f>
        <v>3604.9327206883959</v>
      </c>
      <c r="P412" s="17">
        <f t="shared" ca="1" si="89"/>
        <v>32387.727371965648</v>
      </c>
      <c r="Q412" s="16">
        <f t="shared" si="90"/>
        <v>0</v>
      </c>
      <c r="R412" s="17">
        <f t="shared" si="91"/>
        <v>0</v>
      </c>
      <c r="S412" s="19">
        <f t="shared" si="92"/>
        <v>0</v>
      </c>
      <c r="T412" s="20">
        <f ca="1">IF(AND(S412=1,F411&gt;D411),[1]Assumptions!$B$19*(F411-D411),0)</f>
        <v>0</v>
      </c>
      <c r="U412" s="21">
        <f ca="1">OFFSET(Assumptions!$B$6,U$1-1,0)*$E412</f>
        <v>9097868.5698086936</v>
      </c>
      <c r="V412" s="21">
        <f ca="1">OFFSET(Assumptions!$B$6,V$1-1,0)*$E412</f>
        <v>11372335.712260867</v>
      </c>
      <c r="W412" s="21">
        <f ca="1">OFFSET(Assumptions!$B$6,W$1-1,0)*$E412</f>
        <v>5686167.8561304333</v>
      </c>
      <c r="X412" s="21">
        <f ca="1">OFFSET(Assumptions!$B$6,X$1-1,0)*$E412</f>
        <v>0</v>
      </c>
      <c r="Y412" s="21">
        <f ca="1">OFFSET(Assumptions!$B$6,Y$1-1,0)*$E412</f>
        <v>0</v>
      </c>
      <c r="Z412" s="21">
        <f ca="1">OFFSET(Assumptions!$B$6,Z$1-1,0)*$E412</f>
        <v>22744671.424521733</v>
      </c>
      <c r="AA412" s="21">
        <f ca="1">OFFSET(Assumptions!$B$6,AA$1-1,0)*$E412</f>
        <v>22744671.424521733</v>
      </c>
      <c r="AB412" s="21">
        <f ca="1">OFFSET(Assumptions!$B$6,AB$1-1,0)*$E412</f>
        <v>42077642.135365203</v>
      </c>
      <c r="AC412" s="24">
        <f t="shared" si="95"/>
        <v>0</v>
      </c>
      <c r="AD412" s="24">
        <f t="shared" si="84"/>
        <v>0</v>
      </c>
      <c r="AE412" s="24">
        <f t="shared" si="84"/>
        <v>0</v>
      </c>
      <c r="AF412" s="24">
        <f t="shared" si="84"/>
        <v>0</v>
      </c>
      <c r="AG412" s="24">
        <f t="shared" si="83"/>
        <v>0</v>
      </c>
      <c r="AH412" s="24">
        <f t="shared" si="83"/>
        <v>0</v>
      </c>
      <c r="AI412" s="24">
        <f t="shared" si="83"/>
        <v>0</v>
      </c>
      <c r="AJ412" s="24">
        <f t="shared" si="93"/>
        <v>0</v>
      </c>
      <c r="AK412" s="26">
        <f t="shared" ca="1" si="94"/>
        <v>1.1940314295491028E-3</v>
      </c>
      <c r="AL412" s="34">
        <f t="shared" ca="1" si="96"/>
        <v>0.13690969395236507</v>
      </c>
    </row>
    <row r="413" spans="1:38" x14ac:dyDescent="0.25">
      <c r="A413" s="4">
        <f t="shared" si="85"/>
        <v>10</v>
      </c>
      <c r="B413" s="4">
        <f t="shared" si="86"/>
        <v>2013</v>
      </c>
      <c r="C413" s="9">
        <v>41561</v>
      </c>
      <c r="D413" s="12">
        <f ca="1">(1+Returns!E413)*D412</f>
        <v>113039737.34079131</v>
      </c>
      <c r="E413" s="12">
        <f t="shared" ca="1" si="87"/>
        <v>113756671.8261902</v>
      </c>
      <c r="F413" s="12">
        <f t="shared" ca="1" si="88"/>
        <v>113720674.86169457</v>
      </c>
      <c r="G413" s="14">
        <f ca="1">G412*(1+Returns!G413)+AC413</f>
        <v>9367404.5691264477</v>
      </c>
      <c r="H413" s="14">
        <f ca="1">H412*(1+Returns!H413)+AD413</f>
        <v>11355395.26288324</v>
      </c>
      <c r="I413" s="14">
        <f ca="1">I412*(1+Returns!I413)+AE413</f>
        <v>5678611.7788099051</v>
      </c>
      <c r="J413" s="14">
        <f ca="1">J412*(1+Returns!J413)+AF413</f>
        <v>0</v>
      </c>
      <c r="K413" s="14">
        <f ca="1">K412*(1+Returns!K413)+AG413</f>
        <v>0</v>
      </c>
      <c r="L413" s="14">
        <f ca="1">L412*(1+Returns!L413)+AH413</f>
        <v>22710424.095634054</v>
      </c>
      <c r="M413" s="14">
        <f ca="1">M412*(1+Returns!M413)+AI413</f>
        <v>22712254.841924004</v>
      </c>
      <c r="N413" s="14">
        <f ca="1">N412*(1+Returns!N413)+AJ413-R413-T413</f>
        <v>41932581.277812541</v>
      </c>
      <c r="O413" s="17">
        <f ca="1">(Assumptions!$B$16 / 252)*F412</f>
        <v>3609.2371236583076</v>
      </c>
      <c r="P413" s="17">
        <f t="shared" ca="1" si="89"/>
        <v>35996.964495623957</v>
      </c>
      <c r="Q413" s="16">
        <f t="shared" si="90"/>
        <v>0</v>
      </c>
      <c r="R413" s="17">
        <f t="shared" si="91"/>
        <v>0</v>
      </c>
      <c r="S413" s="19">
        <f t="shared" si="92"/>
        <v>0</v>
      </c>
      <c r="T413" s="20">
        <f ca="1">IF(AND(S413=1,F412&gt;D412),[1]Assumptions!$B$19*(F412-D412),0)</f>
        <v>0</v>
      </c>
      <c r="U413" s="21">
        <f ca="1">OFFSET(Assumptions!$B$6,U$1-1,0)*$E413</f>
        <v>9100533.7460952159</v>
      </c>
      <c r="V413" s="21">
        <f ca="1">OFFSET(Assumptions!$B$6,V$1-1,0)*$E413</f>
        <v>11375667.18261902</v>
      </c>
      <c r="W413" s="21">
        <f ca="1">OFFSET(Assumptions!$B$6,W$1-1,0)*$E413</f>
        <v>5687833.5913095102</v>
      </c>
      <c r="X413" s="21">
        <f ca="1">OFFSET(Assumptions!$B$6,X$1-1,0)*$E413</f>
        <v>0</v>
      </c>
      <c r="Y413" s="21">
        <f ca="1">OFFSET(Assumptions!$B$6,Y$1-1,0)*$E413</f>
        <v>0</v>
      </c>
      <c r="Z413" s="21">
        <f ca="1">OFFSET(Assumptions!$B$6,Z$1-1,0)*$E413</f>
        <v>22751334.365238041</v>
      </c>
      <c r="AA413" s="21">
        <f ca="1">OFFSET(Assumptions!$B$6,AA$1-1,0)*$E413</f>
        <v>22751334.365238041</v>
      </c>
      <c r="AB413" s="21">
        <f ca="1">OFFSET(Assumptions!$B$6,AB$1-1,0)*$E413</f>
        <v>42089968.575690374</v>
      </c>
      <c r="AC413" s="24">
        <f t="shared" si="95"/>
        <v>0</v>
      </c>
      <c r="AD413" s="24">
        <f t="shared" si="84"/>
        <v>0</v>
      </c>
      <c r="AE413" s="24">
        <f t="shared" si="84"/>
        <v>0</v>
      </c>
      <c r="AF413" s="24">
        <f t="shared" si="84"/>
        <v>0</v>
      </c>
      <c r="AG413" s="24">
        <f t="shared" si="83"/>
        <v>0</v>
      </c>
      <c r="AH413" s="24">
        <f t="shared" si="83"/>
        <v>0</v>
      </c>
      <c r="AI413" s="24">
        <f t="shared" si="83"/>
        <v>0</v>
      </c>
      <c r="AJ413" s="24">
        <f t="shared" si="93"/>
        <v>0</v>
      </c>
      <c r="AK413" s="26">
        <f t="shared" ca="1" si="94"/>
        <v>2.6128255054813643E-4</v>
      </c>
      <c r="AL413" s="34">
        <f t="shared" ca="1" si="96"/>
        <v>0.13720674861694393</v>
      </c>
    </row>
    <row r="414" spans="1:38" x14ac:dyDescent="0.25">
      <c r="A414" s="4">
        <f t="shared" si="85"/>
        <v>10</v>
      </c>
      <c r="B414" s="4">
        <f t="shared" si="86"/>
        <v>2013</v>
      </c>
      <c r="C414" s="9">
        <v>41562</v>
      </c>
      <c r="D414" s="12">
        <f ca="1">(1+Returns!E414)*D413</f>
        <v>113079839.31801033</v>
      </c>
      <c r="E414" s="12">
        <f t="shared" ca="1" si="87"/>
        <v>113745552.16371587</v>
      </c>
      <c r="F414" s="12">
        <f t="shared" ca="1" si="88"/>
        <v>113705945.0190659</v>
      </c>
      <c r="G414" s="14">
        <f ca="1">G413*(1+Returns!G414)+AC414</f>
        <v>9317997.5047420003</v>
      </c>
      <c r="H414" s="14">
        <f ca="1">H413*(1+Returns!H414)+AD414</f>
        <v>11359616.010324478</v>
      </c>
      <c r="I414" s="14">
        <f ca="1">I413*(1+Returns!I414)+AE414</f>
        <v>5680818.254592428</v>
      </c>
      <c r="J414" s="14">
        <f ca="1">J413*(1+Returns!J414)+AF414</f>
        <v>0</v>
      </c>
      <c r="K414" s="14">
        <f ca="1">K413*(1+Returns!K414)+AG414</f>
        <v>0</v>
      </c>
      <c r="L414" s="14">
        <f ca="1">L413*(1+Returns!L414)+AH414</f>
        <v>22718827.066912711</v>
      </c>
      <c r="M414" s="14">
        <f ca="1">M413*(1+Returns!M414)+AI414</f>
        <v>22720850.280467983</v>
      </c>
      <c r="N414" s="14">
        <f ca="1">N413*(1+Returns!N414)+AJ414-R414-T414</f>
        <v>41947443.046676263</v>
      </c>
      <c r="O414" s="17">
        <f ca="1">(Assumptions!$B$16 / 252)*F413</f>
        <v>3610.18015433951</v>
      </c>
      <c r="P414" s="17">
        <f t="shared" ca="1" si="89"/>
        <v>39607.144649963469</v>
      </c>
      <c r="Q414" s="16">
        <f t="shared" si="90"/>
        <v>0</v>
      </c>
      <c r="R414" s="17">
        <f t="shared" si="91"/>
        <v>0</v>
      </c>
      <c r="S414" s="19">
        <f t="shared" si="92"/>
        <v>0</v>
      </c>
      <c r="T414" s="20">
        <f ca="1">IF(AND(S414=1,F413&gt;D413),[1]Assumptions!$B$19*(F413-D413),0)</f>
        <v>0</v>
      </c>
      <c r="U414" s="21">
        <f ca="1">OFFSET(Assumptions!$B$6,U$1-1,0)*$E414</f>
        <v>9099644.1730972696</v>
      </c>
      <c r="V414" s="21">
        <f ca="1">OFFSET(Assumptions!$B$6,V$1-1,0)*$E414</f>
        <v>11374555.216371588</v>
      </c>
      <c r="W414" s="21">
        <f ca="1">OFFSET(Assumptions!$B$6,W$1-1,0)*$E414</f>
        <v>5687277.6081857942</v>
      </c>
      <c r="X414" s="21">
        <f ca="1">OFFSET(Assumptions!$B$6,X$1-1,0)*$E414</f>
        <v>0</v>
      </c>
      <c r="Y414" s="21">
        <f ca="1">OFFSET(Assumptions!$B$6,Y$1-1,0)*$E414</f>
        <v>0</v>
      </c>
      <c r="Z414" s="21">
        <f ca="1">OFFSET(Assumptions!$B$6,Z$1-1,0)*$E414</f>
        <v>22749110.432743177</v>
      </c>
      <c r="AA414" s="21">
        <f ca="1">OFFSET(Assumptions!$B$6,AA$1-1,0)*$E414</f>
        <v>22749110.432743177</v>
      </c>
      <c r="AB414" s="21">
        <f ca="1">OFFSET(Assumptions!$B$6,AB$1-1,0)*$E414</f>
        <v>42085854.300574869</v>
      </c>
      <c r="AC414" s="24">
        <f t="shared" si="95"/>
        <v>0</v>
      </c>
      <c r="AD414" s="24">
        <f t="shared" si="84"/>
        <v>0</v>
      </c>
      <c r="AE414" s="24">
        <f t="shared" si="84"/>
        <v>0</v>
      </c>
      <c r="AF414" s="24">
        <f t="shared" si="84"/>
        <v>0</v>
      </c>
      <c r="AG414" s="24">
        <f t="shared" si="83"/>
        <v>0</v>
      </c>
      <c r="AH414" s="24">
        <f t="shared" si="83"/>
        <v>0</v>
      </c>
      <c r="AI414" s="24">
        <f t="shared" si="83"/>
        <v>0</v>
      </c>
      <c r="AJ414" s="24">
        <f t="shared" si="93"/>
        <v>0</v>
      </c>
      <c r="AK414" s="26">
        <f t="shared" ca="1" si="94"/>
        <v>-1.2952651438791207E-4</v>
      </c>
      <c r="AL414" s="34">
        <f t="shared" ca="1" si="96"/>
        <v>0.13705945019065724</v>
      </c>
    </row>
    <row r="415" spans="1:38" x14ac:dyDescent="0.25">
      <c r="A415" s="4">
        <f t="shared" si="85"/>
        <v>10</v>
      </c>
      <c r="B415" s="4">
        <f t="shared" si="86"/>
        <v>2013</v>
      </c>
      <c r="C415" s="9">
        <v>41563</v>
      </c>
      <c r="D415" s="12">
        <f ca="1">(1+Returns!E415)*D414</f>
        <v>113119955.52180679</v>
      </c>
      <c r="E415" s="12">
        <f t="shared" ca="1" si="87"/>
        <v>113771613.6253956</v>
      </c>
      <c r="F415" s="12">
        <f t="shared" ca="1" si="88"/>
        <v>113728396.76820534</v>
      </c>
      <c r="G415" s="14">
        <f ca="1">G414*(1+Returns!G415)+AC415</f>
        <v>9305757.5089370254</v>
      </c>
      <c r="H415" s="14">
        <f ca="1">H414*(1+Returns!H415)+AD415</f>
        <v>11363838.326597849</v>
      </c>
      <c r="I415" s="14">
        <f ca="1">I414*(1+Returns!I415)+AE415</f>
        <v>5683025.5877210014</v>
      </c>
      <c r="J415" s="14">
        <f ca="1">J414*(1+Returns!J415)+AF415</f>
        <v>0</v>
      </c>
      <c r="K415" s="14">
        <f ca="1">K414*(1+Returns!K415)+AG415</f>
        <v>0</v>
      </c>
      <c r="L415" s="14">
        <f ca="1">L414*(1+Returns!L415)+AH415</f>
        <v>22727233.147333056</v>
      </c>
      <c r="M415" s="14">
        <f ca="1">M414*(1+Returns!M415)+AI415</f>
        <v>22729448.971950267</v>
      </c>
      <c r="N415" s="14">
        <f ca="1">N414*(1+Returns!N415)+AJ415-R415-T415</f>
        <v>41962310.082856402</v>
      </c>
      <c r="O415" s="17">
        <f ca="1">(Assumptions!$B$16 / 252)*F414</f>
        <v>3609.7125402878064</v>
      </c>
      <c r="P415" s="17">
        <f t="shared" ca="1" si="89"/>
        <v>43216.857190251278</v>
      </c>
      <c r="Q415" s="16">
        <f t="shared" si="90"/>
        <v>0</v>
      </c>
      <c r="R415" s="17">
        <f t="shared" si="91"/>
        <v>0</v>
      </c>
      <c r="S415" s="19">
        <f t="shared" si="92"/>
        <v>0</v>
      </c>
      <c r="T415" s="20">
        <f ca="1">IF(AND(S415=1,F414&gt;D414),[1]Assumptions!$B$19*(F414-D414),0)</f>
        <v>0</v>
      </c>
      <c r="U415" s="21">
        <f ca="1">OFFSET(Assumptions!$B$6,U$1-1,0)*$E415</f>
        <v>9101729.0900316481</v>
      </c>
      <c r="V415" s="21">
        <f ca="1">OFFSET(Assumptions!$B$6,V$1-1,0)*$E415</f>
        <v>11377161.36253956</v>
      </c>
      <c r="W415" s="21">
        <f ca="1">OFFSET(Assumptions!$B$6,W$1-1,0)*$E415</f>
        <v>5688580.6812697798</v>
      </c>
      <c r="X415" s="21">
        <f ca="1">OFFSET(Assumptions!$B$6,X$1-1,0)*$E415</f>
        <v>0</v>
      </c>
      <c r="Y415" s="21">
        <f ca="1">OFFSET(Assumptions!$B$6,Y$1-1,0)*$E415</f>
        <v>0</v>
      </c>
      <c r="Z415" s="21">
        <f ca="1">OFFSET(Assumptions!$B$6,Z$1-1,0)*$E415</f>
        <v>22754322.725079119</v>
      </c>
      <c r="AA415" s="21">
        <f ca="1">OFFSET(Assumptions!$B$6,AA$1-1,0)*$E415</f>
        <v>22754322.725079119</v>
      </c>
      <c r="AB415" s="21">
        <f ca="1">OFFSET(Assumptions!$B$6,AB$1-1,0)*$E415</f>
        <v>42095497.041396372</v>
      </c>
      <c r="AC415" s="24">
        <f t="shared" si="95"/>
        <v>0</v>
      </c>
      <c r="AD415" s="24">
        <f t="shared" si="84"/>
        <v>0</v>
      </c>
      <c r="AE415" s="24">
        <f t="shared" si="84"/>
        <v>0</v>
      </c>
      <c r="AF415" s="24">
        <f t="shared" si="84"/>
        <v>0</v>
      </c>
      <c r="AG415" s="24">
        <f t="shared" si="83"/>
        <v>0</v>
      </c>
      <c r="AH415" s="24">
        <f t="shared" si="83"/>
        <v>0</v>
      </c>
      <c r="AI415" s="24">
        <f t="shared" si="83"/>
        <v>0</v>
      </c>
      <c r="AJ415" s="24">
        <f t="shared" si="93"/>
        <v>0</v>
      </c>
      <c r="AK415" s="26">
        <f t="shared" ca="1" si="94"/>
        <v>1.9745448785180031E-4</v>
      </c>
      <c r="AL415" s="34">
        <f t="shared" ca="1" si="96"/>
        <v>0.13728396768205164</v>
      </c>
    </row>
    <row r="416" spans="1:38" x14ac:dyDescent="0.25">
      <c r="A416" s="4">
        <f t="shared" si="85"/>
        <v>10</v>
      </c>
      <c r="B416" s="4">
        <f t="shared" si="86"/>
        <v>2013</v>
      </c>
      <c r="C416" s="9">
        <v>41564</v>
      </c>
      <c r="D416" s="12">
        <f ca="1">(1+Returns!E416)*D415</f>
        <v>113160085.95722771</v>
      </c>
      <c r="E416" s="12">
        <f t="shared" ca="1" si="87"/>
        <v>113869112.52070016</v>
      </c>
      <c r="F416" s="12">
        <f t="shared" ca="1" si="88"/>
        <v>113822285.23821567</v>
      </c>
      <c r="G416" s="14">
        <f ca="1">G415*(1+Returns!G416)+AC416</f>
        <v>9364940.8860177118</v>
      </c>
      <c r="H416" s="14">
        <f ca="1">H415*(1+Returns!H416)+AD416</f>
        <v>11368062.21228648</v>
      </c>
      <c r="I416" s="14">
        <f ca="1">I415*(1+Returns!I416)+AE416</f>
        <v>5685233.7785287546</v>
      </c>
      <c r="J416" s="14">
        <f ca="1">J415*(1+Returns!J416)+AF416</f>
        <v>0</v>
      </c>
      <c r="K416" s="14">
        <f ca="1">K415*(1+Returns!K416)+AG416</f>
        <v>0</v>
      </c>
      <c r="L416" s="14">
        <f ca="1">L415*(1+Returns!L416)+AH416</f>
        <v>22735642.338045485</v>
      </c>
      <c r="M416" s="14">
        <f ca="1">M415*(1+Returns!M416)+AI416</f>
        <v>22738050.917601928</v>
      </c>
      <c r="N416" s="14">
        <f ca="1">N415*(1+Returns!N416)+AJ416-R416-T416</f>
        <v>41977182.388219804</v>
      </c>
      <c r="O416" s="17">
        <f ca="1">(Assumptions!$B$16 / 252)*F415</f>
        <v>3610.4252942287408</v>
      </c>
      <c r="P416" s="17">
        <f t="shared" ca="1" si="89"/>
        <v>46827.28248448002</v>
      </c>
      <c r="Q416" s="16">
        <f t="shared" si="90"/>
        <v>0</v>
      </c>
      <c r="R416" s="17">
        <f t="shared" si="91"/>
        <v>0</v>
      </c>
      <c r="S416" s="19">
        <f t="shared" si="92"/>
        <v>0</v>
      </c>
      <c r="T416" s="20">
        <f ca="1">IF(AND(S416=1,F415&gt;D415),[1]Assumptions!$B$19*(F415-D415),0)</f>
        <v>0</v>
      </c>
      <c r="U416" s="21">
        <f ca="1">OFFSET(Assumptions!$B$6,U$1-1,0)*$E416</f>
        <v>9109529.0016560126</v>
      </c>
      <c r="V416" s="21">
        <f ca="1">OFFSET(Assumptions!$B$6,V$1-1,0)*$E416</f>
        <v>11386911.252070017</v>
      </c>
      <c r="W416" s="21">
        <f ca="1">OFFSET(Assumptions!$B$6,W$1-1,0)*$E416</f>
        <v>5693455.6260350086</v>
      </c>
      <c r="X416" s="21">
        <f ca="1">OFFSET(Assumptions!$B$6,X$1-1,0)*$E416</f>
        <v>0</v>
      </c>
      <c r="Y416" s="21">
        <f ca="1">OFFSET(Assumptions!$B$6,Y$1-1,0)*$E416</f>
        <v>0</v>
      </c>
      <c r="Z416" s="21">
        <f ca="1">OFFSET(Assumptions!$B$6,Z$1-1,0)*$E416</f>
        <v>22773822.504140034</v>
      </c>
      <c r="AA416" s="21">
        <f ca="1">OFFSET(Assumptions!$B$6,AA$1-1,0)*$E416</f>
        <v>22773822.504140034</v>
      </c>
      <c r="AB416" s="21">
        <f ca="1">OFFSET(Assumptions!$B$6,AB$1-1,0)*$E416</f>
        <v>42131571.632659055</v>
      </c>
      <c r="AC416" s="24">
        <f t="shared" si="95"/>
        <v>0</v>
      </c>
      <c r="AD416" s="24">
        <f t="shared" si="84"/>
        <v>0</v>
      </c>
      <c r="AE416" s="24">
        <f t="shared" si="84"/>
        <v>0</v>
      </c>
      <c r="AF416" s="24">
        <f t="shared" si="84"/>
        <v>0</v>
      </c>
      <c r="AG416" s="24">
        <f t="shared" si="83"/>
        <v>0</v>
      </c>
      <c r="AH416" s="24">
        <f t="shared" si="83"/>
        <v>0</v>
      </c>
      <c r="AI416" s="24">
        <f t="shared" si="83"/>
        <v>0</v>
      </c>
      <c r="AJ416" s="24">
        <f t="shared" si="93"/>
        <v>0</v>
      </c>
      <c r="AK416" s="26">
        <f t="shared" ca="1" si="94"/>
        <v>8.2554993016992206E-4</v>
      </c>
      <c r="AL416" s="34">
        <f t="shared" ca="1" si="96"/>
        <v>0.13822285238215493</v>
      </c>
    </row>
    <row r="417" spans="1:38" x14ac:dyDescent="0.25">
      <c r="A417" s="4">
        <f t="shared" si="85"/>
        <v>10</v>
      </c>
      <c r="B417" s="4">
        <f t="shared" si="86"/>
        <v>2013</v>
      </c>
      <c r="C417" s="9">
        <v>41565</v>
      </c>
      <c r="D417" s="12">
        <f ca="1">(1+Returns!E417)*D416</f>
        <v>113200230.62932189</v>
      </c>
      <c r="E417" s="12">
        <f t="shared" ca="1" si="87"/>
        <v>114044305.62494072</v>
      </c>
      <c r="F417" s="12">
        <f t="shared" ca="1" si="88"/>
        <v>113993864.93657567</v>
      </c>
      <c r="G417" s="14">
        <f ca="1">G416*(1+Returns!G417)+AC417</f>
        <v>9501804.4061287623</v>
      </c>
      <c r="H417" s="14">
        <f ca="1">H416*(1+Returns!H417)+AD417</f>
        <v>11372287.667973714</v>
      </c>
      <c r="I417" s="14">
        <f ca="1">I416*(1+Returns!I417)+AE417</f>
        <v>5687442.8273489466</v>
      </c>
      <c r="J417" s="14">
        <f ca="1">J416*(1+Returns!J417)+AF417</f>
        <v>0</v>
      </c>
      <c r="K417" s="14">
        <f ca="1">K416*(1+Returns!K417)+AG417</f>
        <v>0</v>
      </c>
      <c r="L417" s="14">
        <f ca="1">L416*(1+Returns!L417)+AH417</f>
        <v>22744054.640200827</v>
      </c>
      <c r="M417" s="14">
        <f ca="1">M416*(1+Returns!M417)+AI417</f>
        <v>22746656.118654504</v>
      </c>
      <c r="N417" s="14">
        <f ca="1">N416*(1+Returns!N417)+AJ417-R417-T417</f>
        <v>41992059.964633979</v>
      </c>
      <c r="O417" s="17">
        <f ca="1">(Assumptions!$B$16 / 252)*F416</f>
        <v>3613.4058805782752</v>
      </c>
      <c r="P417" s="17">
        <f t="shared" ca="1" si="89"/>
        <v>50440.688365058297</v>
      </c>
      <c r="Q417" s="16">
        <f t="shared" si="90"/>
        <v>0</v>
      </c>
      <c r="R417" s="17">
        <f t="shared" si="91"/>
        <v>0</v>
      </c>
      <c r="S417" s="19">
        <f t="shared" si="92"/>
        <v>0</v>
      </c>
      <c r="T417" s="20">
        <f ca="1">IF(AND(S417=1,F416&gt;D416),[1]Assumptions!$B$19*(F416-D416),0)</f>
        <v>0</v>
      </c>
      <c r="U417" s="21">
        <f ca="1">OFFSET(Assumptions!$B$6,U$1-1,0)*$E417</f>
        <v>9123544.4499952588</v>
      </c>
      <c r="V417" s="21">
        <f ca="1">OFFSET(Assumptions!$B$6,V$1-1,0)*$E417</f>
        <v>11404430.562494073</v>
      </c>
      <c r="W417" s="21">
        <f ca="1">OFFSET(Assumptions!$B$6,W$1-1,0)*$E417</f>
        <v>5702215.2812470365</v>
      </c>
      <c r="X417" s="21">
        <f ca="1">OFFSET(Assumptions!$B$6,X$1-1,0)*$E417</f>
        <v>0</v>
      </c>
      <c r="Y417" s="21">
        <f ca="1">OFFSET(Assumptions!$B$6,Y$1-1,0)*$E417</f>
        <v>0</v>
      </c>
      <c r="Z417" s="21">
        <f ca="1">OFFSET(Assumptions!$B$6,Z$1-1,0)*$E417</f>
        <v>22808861.124988146</v>
      </c>
      <c r="AA417" s="21">
        <f ca="1">OFFSET(Assumptions!$B$6,AA$1-1,0)*$E417</f>
        <v>22808861.124988146</v>
      </c>
      <c r="AB417" s="21">
        <f ca="1">OFFSET(Assumptions!$B$6,AB$1-1,0)*$E417</f>
        <v>42196393.08122807</v>
      </c>
      <c r="AC417" s="24">
        <f t="shared" si="95"/>
        <v>0</v>
      </c>
      <c r="AD417" s="24">
        <f t="shared" si="84"/>
        <v>0</v>
      </c>
      <c r="AE417" s="24">
        <f t="shared" si="84"/>
        <v>0</v>
      </c>
      <c r="AF417" s="24">
        <f t="shared" si="84"/>
        <v>0</v>
      </c>
      <c r="AG417" s="24">
        <f t="shared" si="83"/>
        <v>0</v>
      </c>
      <c r="AH417" s="24">
        <f t="shared" si="83"/>
        <v>0</v>
      </c>
      <c r="AI417" s="24">
        <f t="shared" si="83"/>
        <v>0</v>
      </c>
      <c r="AJ417" s="24">
        <f t="shared" si="93"/>
        <v>0</v>
      </c>
      <c r="AK417" s="26">
        <f t="shared" ca="1" si="94"/>
        <v>1.5074350159189898E-3</v>
      </c>
      <c r="AL417" s="34">
        <f t="shared" ca="1" si="96"/>
        <v>0.13993864936575506</v>
      </c>
    </row>
    <row r="418" spans="1:38" x14ac:dyDescent="0.25">
      <c r="A418" s="4">
        <f t="shared" si="85"/>
        <v>10</v>
      </c>
      <c r="B418" s="4">
        <f t="shared" si="86"/>
        <v>2013</v>
      </c>
      <c r="C418" s="9">
        <v>41568</v>
      </c>
      <c r="D418" s="12">
        <f ca="1">(1+Returns!E418)*D417</f>
        <v>113240266.15488856</v>
      </c>
      <c r="E418" s="12">
        <f t="shared" ca="1" si="87"/>
        <v>114045715.05131778</v>
      </c>
      <c r="F418" s="12">
        <f t="shared" ca="1" si="88"/>
        <v>113991655.51009759</v>
      </c>
      <c r="G418" s="14">
        <f ca="1">G417*(1+Returns!G418)+AC418</f>
        <v>9464987.8092715163</v>
      </c>
      <c r="H418" s="14">
        <f ca="1">H417*(1+Returns!H418)+AD418</f>
        <v>11376501.733767986</v>
      </c>
      <c r="I418" s="14">
        <f ca="1">I417*(1+Returns!I418)+AE418</f>
        <v>5689645.9727725638</v>
      </c>
      <c r="J418" s="14">
        <f ca="1">J417*(1+Returns!J418)+AF418</f>
        <v>0</v>
      </c>
      <c r="K418" s="14">
        <f ca="1">K417*(1+Returns!K418)+AG418</f>
        <v>0</v>
      </c>
      <c r="L418" s="14">
        <f ca="1">L417*(1+Returns!L418)+AH418</f>
        <v>22752444.247096773</v>
      </c>
      <c r="M418" s="14">
        <f ca="1">M417*(1+Returns!M418)+AI418</f>
        <v>22755238.203904752</v>
      </c>
      <c r="N418" s="14">
        <f ca="1">N417*(1+Returns!N418)+AJ418-R418-T418</f>
        <v>42006897.084504187</v>
      </c>
      <c r="O418" s="17">
        <f ca="1">(Assumptions!$B$16 / 252)*F417</f>
        <v>3618.8528551293862</v>
      </c>
      <c r="P418" s="17">
        <f t="shared" ca="1" si="89"/>
        <v>54059.541220187682</v>
      </c>
      <c r="Q418" s="16">
        <f t="shared" si="90"/>
        <v>0</v>
      </c>
      <c r="R418" s="17">
        <f t="shared" si="91"/>
        <v>0</v>
      </c>
      <c r="S418" s="19">
        <f t="shared" si="92"/>
        <v>0</v>
      </c>
      <c r="T418" s="20">
        <f ca="1">IF(AND(S418=1,F417&gt;D417),[1]Assumptions!$B$19*(F417-D417),0)</f>
        <v>0</v>
      </c>
      <c r="U418" s="21">
        <f ca="1">OFFSET(Assumptions!$B$6,U$1-1,0)*$E418</f>
        <v>9123657.2041054219</v>
      </c>
      <c r="V418" s="21">
        <f ca="1">OFFSET(Assumptions!$B$6,V$1-1,0)*$E418</f>
        <v>11404571.505131779</v>
      </c>
      <c r="W418" s="21">
        <f ca="1">OFFSET(Assumptions!$B$6,W$1-1,0)*$E418</f>
        <v>5702285.7525658896</v>
      </c>
      <c r="X418" s="21">
        <f ca="1">OFFSET(Assumptions!$B$6,X$1-1,0)*$E418</f>
        <v>0</v>
      </c>
      <c r="Y418" s="21">
        <f ca="1">OFFSET(Assumptions!$B$6,Y$1-1,0)*$E418</f>
        <v>0</v>
      </c>
      <c r="Z418" s="21">
        <f ca="1">OFFSET(Assumptions!$B$6,Z$1-1,0)*$E418</f>
        <v>22809143.010263558</v>
      </c>
      <c r="AA418" s="21">
        <f ca="1">OFFSET(Assumptions!$B$6,AA$1-1,0)*$E418</f>
        <v>22809143.010263558</v>
      </c>
      <c r="AB418" s="21">
        <f ca="1">OFFSET(Assumptions!$B$6,AB$1-1,0)*$E418</f>
        <v>42196914.568987578</v>
      </c>
      <c r="AC418" s="24">
        <f t="shared" si="95"/>
        <v>0</v>
      </c>
      <c r="AD418" s="24">
        <f t="shared" si="84"/>
        <v>0</v>
      </c>
      <c r="AE418" s="24">
        <f t="shared" si="84"/>
        <v>0</v>
      </c>
      <c r="AF418" s="24">
        <f t="shared" si="84"/>
        <v>0</v>
      </c>
      <c r="AG418" s="24">
        <f t="shared" si="83"/>
        <v>0</v>
      </c>
      <c r="AH418" s="24">
        <f t="shared" si="83"/>
        <v>0</v>
      </c>
      <c r="AI418" s="24">
        <f t="shared" si="83"/>
        <v>0</v>
      </c>
      <c r="AJ418" s="24">
        <f t="shared" si="93"/>
        <v>0</v>
      </c>
      <c r="AK418" s="26">
        <f t="shared" ca="1" si="94"/>
        <v>-1.9381977085397573E-5</v>
      </c>
      <c r="AL418" s="34">
        <f t="shared" ca="1" si="96"/>
        <v>0.13991655510097423</v>
      </c>
    </row>
    <row r="419" spans="1:38" x14ac:dyDescent="0.25">
      <c r="A419" s="4">
        <f t="shared" si="85"/>
        <v>10</v>
      </c>
      <c r="B419" s="4">
        <f t="shared" si="86"/>
        <v>2013</v>
      </c>
      <c r="C419" s="9">
        <v>41569</v>
      </c>
      <c r="D419" s="12">
        <f ca="1">(1+Returns!E419)*D418</f>
        <v>113280439.27170967</v>
      </c>
      <c r="E419" s="12">
        <f t="shared" ca="1" si="87"/>
        <v>114128755.75033639</v>
      </c>
      <c r="F419" s="12">
        <f t="shared" ca="1" si="88"/>
        <v>114071077.4264016</v>
      </c>
      <c r="G419" s="14">
        <f ca="1">G418*(1+Returns!G419)+AC419</f>
        <v>9509670.8200241383</v>
      </c>
      <c r="H419" s="14">
        <f ca="1">H418*(1+Returns!H419)+AD419</f>
        <v>11380730.326385982</v>
      </c>
      <c r="I419" s="14">
        <f ca="1">I418*(1+Returns!I419)+AE419</f>
        <v>5691856.7359905923</v>
      </c>
      <c r="J419" s="14">
        <f ca="1">J418*(1+Returns!J419)+AF419</f>
        <v>0</v>
      </c>
      <c r="K419" s="14">
        <f ca="1">K418*(1+Returns!K419)+AG419</f>
        <v>0</v>
      </c>
      <c r="L419" s="14">
        <f ca="1">L418*(1+Returns!L419)+AH419</f>
        <v>22760862.766043074</v>
      </c>
      <c r="M419" s="14">
        <f ca="1">M418*(1+Returns!M419)+AI419</f>
        <v>22763849.909475006</v>
      </c>
      <c r="N419" s="14">
        <f ca="1">N418*(1+Returns!N419)+AJ419-R419-T419</f>
        <v>42021785.192417607</v>
      </c>
      <c r="O419" s="17">
        <f ca="1">(Assumptions!$B$16 / 252)*F418</f>
        <v>3618.7827146062727</v>
      </c>
      <c r="P419" s="17">
        <f t="shared" ca="1" si="89"/>
        <v>57678.323934793953</v>
      </c>
      <c r="Q419" s="16">
        <f t="shared" si="90"/>
        <v>0</v>
      </c>
      <c r="R419" s="17">
        <f t="shared" si="91"/>
        <v>0</v>
      </c>
      <c r="S419" s="19">
        <f t="shared" si="92"/>
        <v>0</v>
      </c>
      <c r="T419" s="20">
        <f ca="1">IF(AND(S419=1,F418&gt;D418),[1]Assumptions!$B$19*(F418-D418),0)</f>
        <v>0</v>
      </c>
      <c r="U419" s="21">
        <f ca="1">OFFSET(Assumptions!$B$6,U$1-1,0)*$E419</f>
        <v>9130300.4600269124</v>
      </c>
      <c r="V419" s="21">
        <f ca="1">OFFSET(Assumptions!$B$6,V$1-1,0)*$E419</f>
        <v>11412875.57503364</v>
      </c>
      <c r="W419" s="21">
        <f ca="1">OFFSET(Assumptions!$B$6,W$1-1,0)*$E419</f>
        <v>5706437.7875168202</v>
      </c>
      <c r="X419" s="21">
        <f ca="1">OFFSET(Assumptions!$B$6,X$1-1,0)*$E419</f>
        <v>0</v>
      </c>
      <c r="Y419" s="21">
        <f ca="1">OFFSET(Assumptions!$B$6,Y$1-1,0)*$E419</f>
        <v>0</v>
      </c>
      <c r="Z419" s="21">
        <f ca="1">OFFSET(Assumptions!$B$6,Z$1-1,0)*$E419</f>
        <v>22825751.150067281</v>
      </c>
      <c r="AA419" s="21">
        <f ca="1">OFFSET(Assumptions!$B$6,AA$1-1,0)*$E419</f>
        <v>22825751.150067281</v>
      </c>
      <c r="AB419" s="21">
        <f ca="1">OFFSET(Assumptions!$B$6,AB$1-1,0)*$E419</f>
        <v>42227639.627624467</v>
      </c>
      <c r="AC419" s="24">
        <f t="shared" si="95"/>
        <v>0</v>
      </c>
      <c r="AD419" s="24">
        <f t="shared" si="84"/>
        <v>0</v>
      </c>
      <c r="AE419" s="24">
        <f t="shared" si="84"/>
        <v>0</v>
      </c>
      <c r="AF419" s="24">
        <f t="shared" si="84"/>
        <v>0</v>
      </c>
      <c r="AG419" s="24">
        <f t="shared" si="83"/>
        <v>0</v>
      </c>
      <c r="AH419" s="24">
        <f t="shared" si="83"/>
        <v>0</v>
      </c>
      <c r="AI419" s="24">
        <f t="shared" si="83"/>
        <v>0</v>
      </c>
      <c r="AJ419" s="24">
        <f t="shared" si="93"/>
        <v>0</v>
      </c>
      <c r="AK419" s="26">
        <f t="shared" ca="1" si="94"/>
        <v>6.967344754194027E-4</v>
      </c>
      <c r="AL419" s="34">
        <f t="shared" ca="1" si="96"/>
        <v>0.14071077426401435</v>
      </c>
    </row>
    <row r="420" spans="1:38" x14ac:dyDescent="0.25">
      <c r="A420" s="4">
        <f t="shared" si="85"/>
        <v>10</v>
      </c>
      <c r="B420" s="4">
        <f t="shared" si="86"/>
        <v>2013</v>
      </c>
      <c r="C420" s="9">
        <v>41570</v>
      </c>
      <c r="D420" s="12">
        <f ca="1">(1+Returns!E420)*D419</f>
        <v>113320626.64034569</v>
      </c>
      <c r="E420" s="12">
        <f t="shared" ca="1" si="87"/>
        <v>114109760.98651576</v>
      </c>
      <c r="F420" s="12">
        <f t="shared" ca="1" si="88"/>
        <v>114048461.35853568</v>
      </c>
      <c r="G420" s="14">
        <f ca="1">G419*(1+Returns!G420)+AC420</f>
        <v>9452304.2865369096</v>
      </c>
      <c r="H420" s="14">
        <f ca="1">H419*(1+Returns!H420)+AD420</f>
        <v>11384960.490752125</v>
      </c>
      <c r="I420" s="14">
        <f ca="1">I419*(1+Returns!I420)+AE420</f>
        <v>5694068.3582205921</v>
      </c>
      <c r="J420" s="14">
        <f ca="1">J419*(1+Returns!J420)+AF420</f>
        <v>0</v>
      </c>
      <c r="K420" s="14">
        <f ca="1">K419*(1+Returns!K420)+AG420</f>
        <v>0</v>
      </c>
      <c r="L420" s="14">
        <f ca="1">L419*(1+Returns!L420)+AH420</f>
        <v>22769284.399883777</v>
      </c>
      <c r="M420" s="14">
        <f ca="1">M419*(1+Returns!M420)+AI420</f>
        <v>22772464.874139812</v>
      </c>
      <c r="N420" s="14">
        <f ca="1">N419*(1+Returns!N420)+AJ420-R420-T420</f>
        <v>42036678.576982543</v>
      </c>
      <c r="O420" s="17">
        <f ca="1">(Assumptions!$B$16 / 252)*F419</f>
        <v>3621.3040452825903</v>
      </c>
      <c r="P420" s="17">
        <f t="shared" ca="1" si="89"/>
        <v>61299.627980076541</v>
      </c>
      <c r="Q420" s="16">
        <f t="shared" si="90"/>
        <v>0</v>
      </c>
      <c r="R420" s="17">
        <f t="shared" si="91"/>
        <v>0</v>
      </c>
      <c r="S420" s="19">
        <f t="shared" si="92"/>
        <v>0</v>
      </c>
      <c r="T420" s="20">
        <f ca="1">IF(AND(S420=1,F419&gt;D419),[1]Assumptions!$B$19*(F419-D419),0)</f>
        <v>0</v>
      </c>
      <c r="U420" s="21">
        <f ca="1">OFFSET(Assumptions!$B$6,U$1-1,0)*$E420</f>
        <v>9128780.8789212611</v>
      </c>
      <c r="V420" s="21">
        <f ca="1">OFFSET(Assumptions!$B$6,V$1-1,0)*$E420</f>
        <v>11410976.098651577</v>
      </c>
      <c r="W420" s="21">
        <f ca="1">OFFSET(Assumptions!$B$6,W$1-1,0)*$E420</f>
        <v>5705488.0493257884</v>
      </c>
      <c r="X420" s="21">
        <f ca="1">OFFSET(Assumptions!$B$6,X$1-1,0)*$E420</f>
        <v>0</v>
      </c>
      <c r="Y420" s="21">
        <f ca="1">OFFSET(Assumptions!$B$6,Y$1-1,0)*$E420</f>
        <v>0</v>
      </c>
      <c r="Z420" s="21">
        <f ca="1">OFFSET(Assumptions!$B$6,Z$1-1,0)*$E420</f>
        <v>22821952.197303154</v>
      </c>
      <c r="AA420" s="21">
        <f ca="1">OFFSET(Assumptions!$B$6,AA$1-1,0)*$E420</f>
        <v>22821952.197303154</v>
      </c>
      <c r="AB420" s="21">
        <f ca="1">OFFSET(Assumptions!$B$6,AB$1-1,0)*$E420</f>
        <v>42220611.565010831</v>
      </c>
      <c r="AC420" s="24">
        <f t="shared" si="95"/>
        <v>0</v>
      </c>
      <c r="AD420" s="24">
        <f t="shared" si="84"/>
        <v>0</v>
      </c>
      <c r="AE420" s="24">
        <f t="shared" si="84"/>
        <v>0</v>
      </c>
      <c r="AF420" s="24">
        <f t="shared" si="84"/>
        <v>0</v>
      </c>
      <c r="AG420" s="24">
        <f t="shared" si="83"/>
        <v>0</v>
      </c>
      <c r="AH420" s="24">
        <f t="shared" si="83"/>
        <v>0</v>
      </c>
      <c r="AI420" s="24">
        <f t="shared" si="83"/>
        <v>0</v>
      </c>
      <c r="AJ420" s="24">
        <f t="shared" si="93"/>
        <v>0</v>
      </c>
      <c r="AK420" s="26">
        <f t="shared" ca="1" si="94"/>
        <v>-1.9826294601732464E-4</v>
      </c>
      <c r="AL420" s="34">
        <f t="shared" ca="1" si="96"/>
        <v>0.14048461358535502</v>
      </c>
    </row>
    <row r="421" spans="1:38" x14ac:dyDescent="0.25">
      <c r="A421" s="4">
        <f t="shared" si="85"/>
        <v>10</v>
      </c>
      <c r="B421" s="4">
        <f t="shared" si="86"/>
        <v>2013</v>
      </c>
      <c r="C421" s="9">
        <v>41571</v>
      </c>
      <c r="D421" s="12">
        <f ca="1">(1+Returns!E421)*D420</f>
        <v>113360704.74636959</v>
      </c>
      <c r="E421" s="12">
        <f t="shared" ca="1" si="87"/>
        <v>114080240.77566412</v>
      </c>
      <c r="F421" s="12">
        <f t="shared" ca="1" si="88"/>
        <v>114015320.56160916</v>
      </c>
      <c r="G421" s="14">
        <f ca="1">G420*(1+Returns!G421)+AC421</f>
        <v>9384515.9808737319</v>
      </c>
      <c r="H421" s="14">
        <f ca="1">H420*(1+Returns!H421)+AD421</f>
        <v>11389179.252532864</v>
      </c>
      <c r="I421" s="14">
        <f ca="1">I420*(1+Returns!I421)+AE421</f>
        <v>5696274.0701769134</v>
      </c>
      <c r="J421" s="14">
        <f ca="1">J420*(1+Returns!J421)+AF421</f>
        <v>0</v>
      </c>
      <c r="K421" s="14">
        <f ca="1">K420*(1+Returns!K421)+AG421</f>
        <v>0</v>
      </c>
      <c r="L421" s="14">
        <f ca="1">L420*(1+Returns!L421)+AH421</f>
        <v>22777683.313289452</v>
      </c>
      <c r="M421" s="14">
        <f ca="1">M420*(1+Returns!M421)+AI421</f>
        <v>22781056.696774695</v>
      </c>
      <c r="N421" s="14">
        <f ca="1">N420*(1+Returns!N421)+AJ421-R421-T421</f>
        <v>42051531.462016456</v>
      </c>
      <c r="O421" s="17">
        <f ca="1">(Assumptions!$B$16 / 252)*F420</f>
        <v>3620.5860748741484</v>
      </c>
      <c r="P421" s="17">
        <f t="shared" ca="1" si="89"/>
        <v>64920.214054950688</v>
      </c>
      <c r="Q421" s="16">
        <f t="shared" si="90"/>
        <v>0</v>
      </c>
      <c r="R421" s="17">
        <f t="shared" si="91"/>
        <v>0</v>
      </c>
      <c r="S421" s="19">
        <f t="shared" si="92"/>
        <v>0</v>
      </c>
      <c r="T421" s="20">
        <f ca="1">IF(AND(S421=1,F420&gt;D420),[1]Assumptions!$B$19*(F420-D420),0)</f>
        <v>0</v>
      </c>
      <c r="U421" s="21">
        <f ca="1">OFFSET(Assumptions!$B$6,U$1-1,0)*$E421</f>
        <v>9126419.2620531302</v>
      </c>
      <c r="V421" s="21">
        <f ca="1">OFFSET(Assumptions!$B$6,V$1-1,0)*$E421</f>
        <v>11408024.077566413</v>
      </c>
      <c r="W421" s="21">
        <f ca="1">OFFSET(Assumptions!$B$6,W$1-1,0)*$E421</f>
        <v>5704012.0387832066</v>
      </c>
      <c r="X421" s="21">
        <f ca="1">OFFSET(Assumptions!$B$6,X$1-1,0)*$E421</f>
        <v>0</v>
      </c>
      <c r="Y421" s="21">
        <f ca="1">OFFSET(Assumptions!$B$6,Y$1-1,0)*$E421</f>
        <v>0</v>
      </c>
      <c r="Z421" s="21">
        <f ca="1">OFFSET(Assumptions!$B$6,Z$1-1,0)*$E421</f>
        <v>22816048.155132826</v>
      </c>
      <c r="AA421" s="21">
        <f ca="1">OFFSET(Assumptions!$B$6,AA$1-1,0)*$E421</f>
        <v>22816048.155132826</v>
      </c>
      <c r="AB421" s="21">
        <f ca="1">OFFSET(Assumptions!$B$6,AB$1-1,0)*$E421</f>
        <v>42209689.086995721</v>
      </c>
      <c r="AC421" s="24">
        <f t="shared" si="95"/>
        <v>0</v>
      </c>
      <c r="AD421" s="24">
        <f t="shared" si="84"/>
        <v>0</v>
      </c>
      <c r="AE421" s="24">
        <f t="shared" si="84"/>
        <v>0</v>
      </c>
      <c r="AF421" s="24">
        <f t="shared" si="84"/>
        <v>0</v>
      </c>
      <c r="AG421" s="24">
        <f t="shared" si="83"/>
        <v>0</v>
      </c>
      <c r="AH421" s="24">
        <f t="shared" si="83"/>
        <v>0</v>
      </c>
      <c r="AI421" s="24">
        <f t="shared" si="83"/>
        <v>0</v>
      </c>
      <c r="AJ421" s="24">
        <f t="shared" si="93"/>
        <v>0</v>
      </c>
      <c r="AK421" s="26">
        <f t="shared" ca="1" si="94"/>
        <v>-2.9058521729918851E-4</v>
      </c>
      <c r="AL421" s="34">
        <f t="shared" ca="1" si="96"/>
        <v>0.1401532056160899</v>
      </c>
    </row>
    <row r="422" spans="1:38" x14ac:dyDescent="0.25">
      <c r="A422" s="4">
        <f t="shared" si="85"/>
        <v>10</v>
      </c>
      <c r="B422" s="4">
        <f t="shared" si="86"/>
        <v>2013</v>
      </c>
      <c r="C422" s="9">
        <v>41572</v>
      </c>
      <c r="D422" s="12">
        <f ca="1">(1+Returns!E422)*D421</f>
        <v>113400797.02681723</v>
      </c>
      <c r="E422" s="12">
        <f t="shared" ca="1" si="87"/>
        <v>114044705.70910022</v>
      </c>
      <c r="F422" s="12">
        <f t="shared" ca="1" si="88"/>
        <v>113976165.96105918</v>
      </c>
      <c r="G422" s="14">
        <f ca="1">G421*(1+Returns!G422)+AC422</f>
        <v>9310698.8140738141</v>
      </c>
      <c r="H422" s="14">
        <f ca="1">H421*(1+Returns!H422)+AD422</f>
        <v>11393399.577599745</v>
      </c>
      <c r="I422" s="14">
        <f ca="1">I421*(1+Returns!I422)+AE422</f>
        <v>5698480.6365601448</v>
      </c>
      <c r="J422" s="14">
        <f ca="1">J421*(1+Returns!J422)+AF422</f>
        <v>0</v>
      </c>
      <c r="K422" s="14">
        <f ca="1">K421*(1+Returns!K422)+AG422</f>
        <v>0</v>
      </c>
      <c r="L422" s="14">
        <f ca="1">L421*(1+Returns!L422)+AH422</f>
        <v>22786085.32480507</v>
      </c>
      <c r="M422" s="14">
        <f ca="1">M421*(1+Returns!M422)+AI422</f>
        <v>22789651.761018097</v>
      </c>
      <c r="N422" s="14">
        <f ca="1">N421*(1+Returns!N422)+AJ422-R422-T422</f>
        <v>42066389.595043346</v>
      </c>
      <c r="O422" s="17">
        <f ca="1">(Assumptions!$B$16 / 252)*F421</f>
        <v>3619.5339860828303</v>
      </c>
      <c r="P422" s="17">
        <f t="shared" ca="1" si="89"/>
        <v>68539.748041033512</v>
      </c>
      <c r="Q422" s="16">
        <f t="shared" si="90"/>
        <v>0</v>
      </c>
      <c r="R422" s="17">
        <f t="shared" si="91"/>
        <v>0</v>
      </c>
      <c r="S422" s="19">
        <f t="shared" si="92"/>
        <v>0</v>
      </c>
      <c r="T422" s="20">
        <f ca="1">IF(AND(S422=1,F421&gt;D421),[1]Assumptions!$B$19*(F421-D421),0)</f>
        <v>0</v>
      </c>
      <c r="U422" s="21">
        <f ca="1">OFFSET(Assumptions!$B$6,U$1-1,0)*$E422</f>
        <v>9123576.456728017</v>
      </c>
      <c r="V422" s="21">
        <f ca="1">OFFSET(Assumptions!$B$6,V$1-1,0)*$E422</f>
        <v>11404470.570910022</v>
      </c>
      <c r="W422" s="21">
        <f ca="1">OFFSET(Assumptions!$B$6,W$1-1,0)*$E422</f>
        <v>5702235.2854550108</v>
      </c>
      <c r="X422" s="21">
        <f ca="1">OFFSET(Assumptions!$B$6,X$1-1,0)*$E422</f>
        <v>0</v>
      </c>
      <c r="Y422" s="21">
        <f ca="1">OFFSET(Assumptions!$B$6,Y$1-1,0)*$E422</f>
        <v>0</v>
      </c>
      <c r="Z422" s="21">
        <f ca="1">OFFSET(Assumptions!$B$6,Z$1-1,0)*$E422</f>
        <v>22808941.141820043</v>
      </c>
      <c r="AA422" s="21">
        <f ca="1">OFFSET(Assumptions!$B$6,AA$1-1,0)*$E422</f>
        <v>22808941.141820043</v>
      </c>
      <c r="AB422" s="21">
        <f ca="1">OFFSET(Assumptions!$B$6,AB$1-1,0)*$E422</f>
        <v>42196541.112367079</v>
      </c>
      <c r="AC422" s="24">
        <f t="shared" si="95"/>
        <v>0</v>
      </c>
      <c r="AD422" s="24">
        <f t="shared" si="84"/>
        <v>0</v>
      </c>
      <c r="AE422" s="24">
        <f t="shared" si="84"/>
        <v>0</v>
      </c>
      <c r="AF422" s="24">
        <f t="shared" si="84"/>
        <v>0</v>
      </c>
      <c r="AG422" s="24">
        <f t="shared" si="83"/>
        <v>0</v>
      </c>
      <c r="AH422" s="24">
        <f t="shared" si="83"/>
        <v>0</v>
      </c>
      <c r="AI422" s="24">
        <f t="shared" si="83"/>
        <v>0</v>
      </c>
      <c r="AJ422" s="24">
        <f t="shared" si="93"/>
        <v>0</v>
      </c>
      <c r="AK422" s="26">
        <f t="shared" ca="1" si="94"/>
        <v>-3.434152564507631E-4</v>
      </c>
      <c r="AL422" s="34">
        <f t="shared" ca="1" si="96"/>
        <v>0.13976165961059017</v>
      </c>
    </row>
    <row r="423" spans="1:38" x14ac:dyDescent="0.25">
      <c r="A423" s="4">
        <f t="shared" si="85"/>
        <v>10</v>
      </c>
      <c r="B423" s="4">
        <f t="shared" si="86"/>
        <v>2013</v>
      </c>
      <c r="C423" s="9">
        <v>41575</v>
      </c>
      <c r="D423" s="12">
        <f ca="1">(1+Returns!E423)*D422</f>
        <v>113440903.4867017</v>
      </c>
      <c r="E423" s="12">
        <f t="shared" ca="1" si="87"/>
        <v>114057570.80345032</v>
      </c>
      <c r="F423" s="12">
        <f t="shared" ca="1" si="88"/>
        <v>113985412.7644264</v>
      </c>
      <c r="G423" s="14">
        <f ca="1">G422*(1+Returns!G423)+AC423</f>
        <v>9285267.7976330183</v>
      </c>
      <c r="H423" s="14">
        <f ca="1">H422*(1+Returns!H423)+AD423</f>
        <v>11397621.466532053</v>
      </c>
      <c r="I423" s="14">
        <f ca="1">I422*(1+Returns!I423)+AE423</f>
        <v>5700688.0577012664</v>
      </c>
      <c r="J423" s="14">
        <f ca="1">J422*(1+Returns!J423)+AF423</f>
        <v>0</v>
      </c>
      <c r="K423" s="14">
        <f ca="1">K422*(1+Returns!K423)+AG423</f>
        <v>0</v>
      </c>
      <c r="L423" s="14">
        <f ca="1">L422*(1+Returns!L423)+AH423</f>
        <v>22794490.435573433</v>
      </c>
      <c r="M423" s="14">
        <f ca="1">M422*(1+Returns!M423)+AI423</f>
        <v>22798250.06809305</v>
      </c>
      <c r="N423" s="14">
        <f ca="1">N422*(1+Returns!N423)+AJ423-R423-T423</f>
        <v>42081252.977917492</v>
      </c>
      <c r="O423" s="17">
        <f ca="1">(Assumptions!$B$16 / 252)*F422</f>
        <v>3618.2909828907677</v>
      </c>
      <c r="P423" s="17">
        <f t="shared" ca="1" si="89"/>
        <v>72158.039023924284</v>
      </c>
      <c r="Q423" s="16">
        <f t="shared" si="90"/>
        <v>0</v>
      </c>
      <c r="R423" s="17">
        <f t="shared" si="91"/>
        <v>0</v>
      </c>
      <c r="S423" s="19">
        <f t="shared" si="92"/>
        <v>0</v>
      </c>
      <c r="T423" s="20">
        <f ca="1">IF(AND(S423=1,F422&gt;D422),[1]Assumptions!$B$19*(F422-D422),0)</f>
        <v>0</v>
      </c>
      <c r="U423" s="21">
        <f ca="1">OFFSET(Assumptions!$B$6,U$1-1,0)*$E423</f>
        <v>9124605.6642760262</v>
      </c>
      <c r="V423" s="21">
        <f ca="1">OFFSET(Assumptions!$B$6,V$1-1,0)*$E423</f>
        <v>11405757.080345033</v>
      </c>
      <c r="W423" s="21">
        <f ca="1">OFFSET(Assumptions!$B$6,W$1-1,0)*$E423</f>
        <v>5702878.5401725164</v>
      </c>
      <c r="X423" s="21">
        <f ca="1">OFFSET(Assumptions!$B$6,X$1-1,0)*$E423</f>
        <v>0</v>
      </c>
      <c r="Y423" s="21">
        <f ca="1">OFFSET(Assumptions!$B$6,Y$1-1,0)*$E423</f>
        <v>0</v>
      </c>
      <c r="Z423" s="21">
        <f ca="1">OFFSET(Assumptions!$B$6,Z$1-1,0)*$E423</f>
        <v>22811514.160690065</v>
      </c>
      <c r="AA423" s="21">
        <f ca="1">OFFSET(Assumptions!$B$6,AA$1-1,0)*$E423</f>
        <v>22811514.160690065</v>
      </c>
      <c r="AB423" s="21">
        <f ca="1">OFFSET(Assumptions!$B$6,AB$1-1,0)*$E423</f>
        <v>42201301.197276615</v>
      </c>
      <c r="AC423" s="24">
        <f t="shared" si="95"/>
        <v>0</v>
      </c>
      <c r="AD423" s="24">
        <f t="shared" si="84"/>
        <v>0</v>
      </c>
      <c r="AE423" s="24">
        <f t="shared" si="84"/>
        <v>0</v>
      </c>
      <c r="AF423" s="24">
        <f t="shared" si="84"/>
        <v>0</v>
      </c>
      <c r="AG423" s="24">
        <f t="shared" si="83"/>
        <v>0</v>
      </c>
      <c r="AH423" s="24">
        <f t="shared" si="83"/>
        <v>0</v>
      </c>
      <c r="AI423" s="24">
        <f t="shared" si="83"/>
        <v>0</v>
      </c>
      <c r="AJ423" s="24">
        <f t="shared" si="93"/>
        <v>0</v>
      </c>
      <c r="AK423" s="26">
        <f t="shared" ca="1" si="94"/>
        <v>8.1129271977564699E-5</v>
      </c>
      <c r="AL423" s="34">
        <f t="shared" ca="1" si="96"/>
        <v>0.13985412764426242</v>
      </c>
    </row>
    <row r="424" spans="1:38" x14ac:dyDescent="0.25">
      <c r="A424" s="4">
        <f t="shared" si="85"/>
        <v>10</v>
      </c>
      <c r="B424" s="4">
        <f t="shared" si="86"/>
        <v>2013</v>
      </c>
      <c r="C424" s="9">
        <v>41576</v>
      </c>
      <c r="D424" s="12">
        <f ca="1">(1+Returns!E424)*D423</f>
        <v>113481024.13103783</v>
      </c>
      <c r="E424" s="12">
        <f t="shared" ca="1" si="87"/>
        <v>114089752.83842118</v>
      </c>
      <c r="F424" s="12">
        <f t="shared" ca="1" si="88"/>
        <v>114013976.21486506</v>
      </c>
      <c r="G424" s="14">
        <f ca="1">G423*(1+Returns!G424)+AC424</f>
        <v>9279139.7061258834</v>
      </c>
      <c r="H424" s="14">
        <f ca="1">H423*(1+Returns!H424)+AD424</f>
        <v>11401844.919909287</v>
      </c>
      <c r="I424" s="14">
        <f ca="1">I423*(1+Returns!I424)+AE424</f>
        <v>5702896.3339313855</v>
      </c>
      <c r="J424" s="14">
        <f ca="1">J423*(1+Returns!J424)+AF424</f>
        <v>0</v>
      </c>
      <c r="K424" s="14">
        <f ca="1">K423*(1+Returns!K424)+AG424</f>
        <v>0</v>
      </c>
      <c r="L424" s="14">
        <f ca="1">L423*(1+Returns!L424)+AH424</f>
        <v>22802898.646737762</v>
      </c>
      <c r="M424" s="14">
        <f ca="1">M423*(1+Returns!M424)+AI424</f>
        <v>22806851.61922304</v>
      </c>
      <c r="N424" s="14">
        <f ca="1">N423*(1+Returns!N424)+AJ424-R424-T424</f>
        <v>42096121.612493828</v>
      </c>
      <c r="O424" s="17">
        <f ca="1">(Assumptions!$B$16 / 252)*F423</f>
        <v>3618.5845322040122</v>
      </c>
      <c r="P424" s="17">
        <f t="shared" ca="1" si="89"/>
        <v>75776.623556128296</v>
      </c>
      <c r="Q424" s="16">
        <f t="shared" si="90"/>
        <v>0</v>
      </c>
      <c r="R424" s="17">
        <f t="shared" si="91"/>
        <v>0</v>
      </c>
      <c r="S424" s="19">
        <f t="shared" si="92"/>
        <v>0</v>
      </c>
      <c r="T424" s="20">
        <f ca="1">IF(AND(S424=1,F423&gt;D423),[1]Assumptions!$B$19*(F423-D423),0)</f>
        <v>0</v>
      </c>
      <c r="U424" s="21">
        <f ca="1">OFFSET(Assumptions!$B$6,U$1-1,0)*$E424</f>
        <v>9127180.2270736955</v>
      </c>
      <c r="V424" s="21">
        <f ca="1">OFFSET(Assumptions!$B$6,V$1-1,0)*$E424</f>
        <v>11408975.283842118</v>
      </c>
      <c r="W424" s="21">
        <f ca="1">OFFSET(Assumptions!$B$6,W$1-1,0)*$E424</f>
        <v>5704487.6419210592</v>
      </c>
      <c r="X424" s="21">
        <f ca="1">OFFSET(Assumptions!$B$6,X$1-1,0)*$E424</f>
        <v>0</v>
      </c>
      <c r="Y424" s="21">
        <f ca="1">OFFSET(Assumptions!$B$6,Y$1-1,0)*$E424</f>
        <v>0</v>
      </c>
      <c r="Z424" s="21">
        <f ca="1">OFFSET(Assumptions!$B$6,Z$1-1,0)*$E424</f>
        <v>22817950.567684237</v>
      </c>
      <c r="AA424" s="21">
        <f ca="1">OFFSET(Assumptions!$B$6,AA$1-1,0)*$E424</f>
        <v>22817950.567684237</v>
      </c>
      <c r="AB424" s="21">
        <f ca="1">OFFSET(Assumptions!$B$6,AB$1-1,0)*$E424</f>
        <v>42213208.550215833</v>
      </c>
      <c r="AC424" s="24">
        <f t="shared" si="95"/>
        <v>0</v>
      </c>
      <c r="AD424" s="24">
        <f t="shared" si="84"/>
        <v>0</v>
      </c>
      <c r="AE424" s="24">
        <f t="shared" si="84"/>
        <v>0</v>
      </c>
      <c r="AF424" s="24">
        <f t="shared" si="84"/>
        <v>0</v>
      </c>
      <c r="AG424" s="24">
        <f t="shared" si="83"/>
        <v>0</v>
      </c>
      <c r="AH424" s="24">
        <f t="shared" si="83"/>
        <v>0</v>
      </c>
      <c r="AI424" s="24">
        <f t="shared" si="83"/>
        <v>0</v>
      </c>
      <c r="AJ424" s="24">
        <f t="shared" si="93"/>
        <v>0</v>
      </c>
      <c r="AK424" s="26">
        <f t="shared" ca="1" si="94"/>
        <v>2.5058864766935862E-4</v>
      </c>
      <c r="AL424" s="34">
        <f t="shared" ca="1" si="96"/>
        <v>0.14013976214864909</v>
      </c>
    </row>
    <row r="425" spans="1:38" x14ac:dyDescent="0.25">
      <c r="A425" s="4">
        <f t="shared" si="85"/>
        <v>10</v>
      </c>
      <c r="B425" s="4">
        <f t="shared" si="86"/>
        <v>2013</v>
      </c>
      <c r="C425" s="9">
        <v>41577</v>
      </c>
      <c r="D425" s="12">
        <f ca="1">(1+Returns!E425)*D424</f>
        <v>113521158.96484224</v>
      </c>
      <c r="E425" s="12">
        <f t="shared" ca="1" si="87"/>
        <v>114106793.96643248</v>
      </c>
      <c r="F425" s="12">
        <f t="shared" ca="1" si="88"/>
        <v>114027397.85156794</v>
      </c>
      <c r="G425" s="14">
        <f ca="1">G424*(1+Returns!G425)+AC425</f>
        <v>9257856.6868379265</v>
      </c>
      <c r="H425" s="14">
        <f ca="1">H424*(1+Returns!H425)+AD425</f>
        <v>11406069.93831116</v>
      </c>
      <c r="I425" s="14">
        <f ca="1">I424*(1+Returns!I425)+AE425</f>
        <v>5705105.4655817375</v>
      </c>
      <c r="J425" s="14">
        <f ca="1">J424*(1+Returns!J425)+AF425</f>
        <v>0</v>
      </c>
      <c r="K425" s="14">
        <f ca="1">K424*(1+Returns!K425)+AG425</f>
        <v>0</v>
      </c>
      <c r="L425" s="14">
        <f ca="1">L424*(1+Returns!L425)+AH425</f>
        <v>22811309.959441699</v>
      </c>
      <c r="M425" s="14">
        <f ca="1">M424*(1+Returns!M425)+AI425</f>
        <v>22815456.415632013</v>
      </c>
      <c r="N425" s="14">
        <f ca="1">N424*(1+Returns!N425)+AJ425-R425-T425</f>
        <v>42110995.50062795</v>
      </c>
      <c r="O425" s="17">
        <f ca="1">(Assumptions!$B$16 / 252)*F424</f>
        <v>3619.4913084084146</v>
      </c>
      <c r="P425" s="17">
        <f t="shared" ca="1" si="89"/>
        <v>79396.114864536707</v>
      </c>
      <c r="Q425" s="16">
        <f t="shared" si="90"/>
        <v>0</v>
      </c>
      <c r="R425" s="17">
        <f t="shared" si="91"/>
        <v>0</v>
      </c>
      <c r="S425" s="19">
        <f t="shared" si="92"/>
        <v>0</v>
      </c>
      <c r="T425" s="20">
        <f ca="1">IF(AND(S425=1,F424&gt;D424),[1]Assumptions!$B$19*(F424-D424),0)</f>
        <v>0</v>
      </c>
      <c r="U425" s="21">
        <f ca="1">OFFSET(Assumptions!$B$6,U$1-1,0)*$E425</f>
        <v>9128543.517314598</v>
      </c>
      <c r="V425" s="21">
        <f ca="1">OFFSET(Assumptions!$B$6,V$1-1,0)*$E425</f>
        <v>11410679.396643249</v>
      </c>
      <c r="W425" s="21">
        <f ca="1">OFFSET(Assumptions!$B$6,W$1-1,0)*$E425</f>
        <v>5705339.6983216247</v>
      </c>
      <c r="X425" s="21">
        <f ca="1">OFFSET(Assumptions!$B$6,X$1-1,0)*$E425</f>
        <v>0</v>
      </c>
      <c r="Y425" s="21">
        <f ca="1">OFFSET(Assumptions!$B$6,Y$1-1,0)*$E425</f>
        <v>0</v>
      </c>
      <c r="Z425" s="21">
        <f ca="1">OFFSET(Assumptions!$B$6,Z$1-1,0)*$E425</f>
        <v>22821358.793286499</v>
      </c>
      <c r="AA425" s="21">
        <f ca="1">OFFSET(Assumptions!$B$6,AA$1-1,0)*$E425</f>
        <v>22821358.793286499</v>
      </c>
      <c r="AB425" s="21">
        <f ca="1">OFFSET(Assumptions!$B$6,AB$1-1,0)*$E425</f>
        <v>42219513.767580017</v>
      </c>
      <c r="AC425" s="24">
        <f t="shared" si="95"/>
        <v>0</v>
      </c>
      <c r="AD425" s="24">
        <f t="shared" si="84"/>
        <v>0</v>
      </c>
      <c r="AE425" s="24">
        <f t="shared" si="84"/>
        <v>0</v>
      </c>
      <c r="AF425" s="24">
        <f t="shared" si="84"/>
        <v>0</v>
      </c>
      <c r="AG425" s="24">
        <f t="shared" si="83"/>
        <v>0</v>
      </c>
      <c r="AH425" s="24">
        <f t="shared" si="83"/>
        <v>0</v>
      </c>
      <c r="AI425" s="24">
        <f t="shared" si="83"/>
        <v>0</v>
      </c>
      <c r="AJ425" s="24">
        <f t="shared" si="93"/>
        <v>0</v>
      </c>
      <c r="AK425" s="26">
        <f t="shared" ca="1" si="94"/>
        <v>1.1771922310277461E-4</v>
      </c>
      <c r="AL425" s="34">
        <f t="shared" ca="1" si="96"/>
        <v>0.14027397851567791</v>
      </c>
    </row>
    <row r="426" spans="1:38" x14ac:dyDescent="0.25">
      <c r="A426" s="4">
        <f t="shared" si="85"/>
        <v>10</v>
      </c>
      <c r="B426" s="4">
        <f t="shared" si="86"/>
        <v>2013</v>
      </c>
      <c r="C426" s="9">
        <v>41578</v>
      </c>
      <c r="D426" s="12">
        <f ca="1">(1+Returns!E426)*D425</f>
        <v>113561307.99313334</v>
      </c>
      <c r="E426" s="12">
        <f t="shared" ca="1" si="87"/>
        <v>114268391.86202034</v>
      </c>
      <c r="F426" s="12">
        <f t="shared" ca="1" si="88"/>
        <v>114185375.8297637</v>
      </c>
      <c r="G426" s="14">
        <f ca="1">G425*(1+Returns!G426)+AC426</f>
        <v>9381116.4091692679</v>
      </c>
      <c r="H426" s="14">
        <f ca="1">H425*(1+Returns!H426)+AD426</f>
        <v>11410296.522317601</v>
      </c>
      <c r="I426" s="14">
        <f ca="1">I425*(1+Returns!I426)+AE426</f>
        <v>5707315.4529836876</v>
      </c>
      <c r="J426" s="14">
        <f ca="1">J425*(1+Returns!J426)+AF426</f>
        <v>0</v>
      </c>
      <c r="K426" s="14">
        <f ca="1">K425*(1+Returns!K426)+AG426</f>
        <v>0</v>
      </c>
      <c r="L426" s="14">
        <f ca="1">L425*(1+Returns!L426)+AH426</f>
        <v>22819724.374829315</v>
      </c>
      <c r="M426" s="14">
        <f ca="1">M425*(1+Returns!M426)+AI426</f>
        <v>22824064.458544381</v>
      </c>
      <c r="N426" s="14">
        <f ca="1">N425*(1+Returns!N426)+AJ426-R426-T426</f>
        <v>42125874.644176103</v>
      </c>
      <c r="O426" s="17">
        <f ca="1">(Assumptions!$B$16 / 252)*F425</f>
        <v>3619.9173921132679</v>
      </c>
      <c r="P426" s="17">
        <f t="shared" ca="1" si="89"/>
        <v>83016.032256649982</v>
      </c>
      <c r="Q426" s="16">
        <f t="shared" si="90"/>
        <v>0</v>
      </c>
      <c r="R426" s="17">
        <f t="shared" si="91"/>
        <v>0</v>
      </c>
      <c r="S426" s="19">
        <f t="shared" si="92"/>
        <v>0</v>
      </c>
      <c r="T426" s="20">
        <f ca="1">IF(AND(S426=1,F425&gt;D425),[1]Assumptions!$B$19*(F425-D425),0)</f>
        <v>0</v>
      </c>
      <c r="U426" s="21">
        <f ca="1">OFFSET(Assumptions!$B$6,U$1-1,0)*$E426</f>
        <v>9141471.3489616271</v>
      </c>
      <c r="V426" s="21">
        <f ca="1">OFFSET(Assumptions!$B$6,V$1-1,0)*$E426</f>
        <v>11426839.186202034</v>
      </c>
      <c r="W426" s="21">
        <f ca="1">OFFSET(Assumptions!$B$6,W$1-1,0)*$E426</f>
        <v>5713419.5931010172</v>
      </c>
      <c r="X426" s="21">
        <f ca="1">OFFSET(Assumptions!$B$6,X$1-1,0)*$E426</f>
        <v>0</v>
      </c>
      <c r="Y426" s="21">
        <f ca="1">OFFSET(Assumptions!$B$6,Y$1-1,0)*$E426</f>
        <v>0</v>
      </c>
      <c r="Z426" s="21">
        <f ca="1">OFFSET(Assumptions!$B$6,Z$1-1,0)*$E426</f>
        <v>22853678.372404069</v>
      </c>
      <c r="AA426" s="21">
        <f ca="1">OFFSET(Assumptions!$B$6,AA$1-1,0)*$E426</f>
        <v>22853678.372404069</v>
      </c>
      <c r="AB426" s="21">
        <f ca="1">OFFSET(Assumptions!$B$6,AB$1-1,0)*$E426</f>
        <v>42279304.988947526</v>
      </c>
      <c r="AC426" s="24">
        <f t="shared" si="95"/>
        <v>0</v>
      </c>
      <c r="AD426" s="24">
        <f t="shared" si="84"/>
        <v>0</v>
      </c>
      <c r="AE426" s="24">
        <f t="shared" si="84"/>
        <v>0</v>
      </c>
      <c r="AF426" s="24">
        <f t="shared" si="84"/>
        <v>0</v>
      </c>
      <c r="AG426" s="24">
        <f t="shared" si="83"/>
        <v>0</v>
      </c>
      <c r="AH426" s="24">
        <f t="shared" si="83"/>
        <v>0</v>
      </c>
      <c r="AI426" s="24">
        <f t="shared" si="83"/>
        <v>0</v>
      </c>
      <c r="AJ426" s="24">
        <f t="shared" si="93"/>
        <v>0</v>
      </c>
      <c r="AK426" s="26">
        <f t="shared" ca="1" si="94"/>
        <v>1.3854387732445961E-3</v>
      </c>
      <c r="AL426" s="34">
        <f t="shared" ca="1" si="96"/>
        <v>0.14185375829763536</v>
      </c>
    </row>
    <row r="427" spans="1:38" x14ac:dyDescent="0.25">
      <c r="A427" s="4">
        <f t="shared" si="85"/>
        <v>11</v>
      </c>
      <c r="B427" s="4">
        <f t="shared" si="86"/>
        <v>2013</v>
      </c>
      <c r="C427" s="9">
        <v>41579</v>
      </c>
      <c r="D427" s="12">
        <f ca="1">(1+Returns!E427)*D426</f>
        <v>113601471.22093126</v>
      </c>
      <c r="E427" s="12">
        <f t="shared" ca="1" si="87"/>
        <v>114190030.37681694</v>
      </c>
      <c r="F427" s="12">
        <f t="shared" ca="1" si="88"/>
        <v>114186405.44425093</v>
      </c>
      <c r="G427" s="14">
        <f ca="1">G426*(1+Returns!G427)+AC427</f>
        <v>9107773.6916631609</v>
      </c>
      <c r="H427" s="14">
        <f ca="1">H426*(1+Returns!H427)+AD427</f>
        <v>11431067.336393189</v>
      </c>
      <c r="I427" s="14">
        <f ca="1">I426*(1+Returns!I427)+AE427</f>
        <v>5715630.4365860568</v>
      </c>
      <c r="J427" s="14">
        <f ca="1">J426*(1+Returns!J427)+AF427</f>
        <v>0</v>
      </c>
      <c r="K427" s="14">
        <f ca="1">K426*(1+Returns!K427)+AG427</f>
        <v>0</v>
      </c>
      <c r="L427" s="14">
        <f ca="1">L426*(1+Returns!L427)+AH427</f>
        <v>22862095.891619846</v>
      </c>
      <c r="M427" s="14">
        <f ca="1">M426*(1+Returns!M427)+AI427</f>
        <v>22862289.663044706</v>
      </c>
      <c r="N427" s="14">
        <f ca="1">N426*(1+Returns!N427)+AJ427-R427-T427</f>
        <v>42211173.357509986</v>
      </c>
      <c r="O427" s="17">
        <f ca="1">(Assumptions!$B$16 / 252)*F426</f>
        <v>3624.9325660242444</v>
      </c>
      <c r="P427" s="17">
        <f t="shared" ca="1" si="89"/>
        <v>3624.9325660242466</v>
      </c>
      <c r="Q427" s="16">
        <f t="shared" si="90"/>
        <v>1</v>
      </c>
      <c r="R427" s="17">
        <f t="shared" ca="1" si="91"/>
        <v>83016.032256649982</v>
      </c>
      <c r="S427" s="19">
        <f t="shared" si="92"/>
        <v>0</v>
      </c>
      <c r="T427" s="20">
        <f ca="1">IF(AND(S427=1,F426&gt;D426),[1]Assumptions!$B$19*(F426-D426),0)</f>
        <v>0</v>
      </c>
      <c r="U427" s="21">
        <f ca="1">OFFSET(Assumptions!$B$6,U$1-1,0)*$E427</f>
        <v>9135202.4301453549</v>
      </c>
      <c r="V427" s="21">
        <f ca="1">OFFSET(Assumptions!$B$6,V$1-1,0)*$E427</f>
        <v>11419003.037681695</v>
      </c>
      <c r="W427" s="21">
        <f ca="1">OFFSET(Assumptions!$B$6,W$1-1,0)*$E427</f>
        <v>5709501.5188408475</v>
      </c>
      <c r="X427" s="21">
        <f ca="1">OFFSET(Assumptions!$B$6,X$1-1,0)*$E427</f>
        <v>0</v>
      </c>
      <c r="Y427" s="21">
        <f ca="1">OFFSET(Assumptions!$B$6,Y$1-1,0)*$E427</f>
        <v>0</v>
      </c>
      <c r="Z427" s="21">
        <f ca="1">OFFSET(Assumptions!$B$6,Z$1-1,0)*$E427</f>
        <v>22838006.07536339</v>
      </c>
      <c r="AA427" s="21">
        <f ca="1">OFFSET(Assumptions!$B$6,AA$1-1,0)*$E427</f>
        <v>22838006.07536339</v>
      </c>
      <c r="AB427" s="21">
        <f ca="1">OFFSET(Assumptions!$B$6,AB$1-1,0)*$E427</f>
        <v>42250311.239422269</v>
      </c>
      <c r="AC427" s="24">
        <f t="shared" ca="1" si="95"/>
        <v>-239645.06020764075</v>
      </c>
      <c r="AD427" s="24">
        <f t="shared" ca="1" si="84"/>
        <v>16542.663884432986</v>
      </c>
      <c r="AE427" s="24">
        <f t="shared" ca="1" si="84"/>
        <v>6104.1401173295453</v>
      </c>
      <c r="AF427" s="24">
        <f t="shared" ca="1" si="84"/>
        <v>0</v>
      </c>
      <c r="AG427" s="24">
        <f t="shared" ca="1" si="83"/>
        <v>0</v>
      </c>
      <c r="AH427" s="24">
        <f t="shared" ca="1" si="83"/>
        <v>33953.997574754059</v>
      </c>
      <c r="AI427" s="24">
        <f t="shared" ca="1" si="83"/>
        <v>29613.913859687746</v>
      </c>
      <c r="AJ427" s="24">
        <f t="shared" ca="1" si="93"/>
        <v>153430.34477143642</v>
      </c>
      <c r="AK427" s="26">
        <f t="shared" ca="1" si="94"/>
        <v>9.0170433801883831E-6</v>
      </c>
      <c r="AL427" s="34">
        <f t="shared" ca="1" si="96"/>
        <v>0.14186405444250783</v>
      </c>
    </row>
    <row r="428" spans="1:38" x14ac:dyDescent="0.25">
      <c r="A428" s="4">
        <f t="shared" si="85"/>
        <v>11</v>
      </c>
      <c r="B428" s="4">
        <f t="shared" si="86"/>
        <v>2013</v>
      </c>
      <c r="C428" s="9">
        <v>41582</v>
      </c>
      <c r="D428" s="12">
        <f ca="1">(1+Returns!E428)*D427</f>
        <v>113641648.65325797</v>
      </c>
      <c r="E428" s="12">
        <f t="shared" ca="1" si="87"/>
        <v>114274182.88872688</v>
      </c>
      <c r="F428" s="12">
        <f t="shared" ca="1" si="88"/>
        <v>114266932.99090865</v>
      </c>
      <c r="G428" s="14">
        <f ca="1">G427*(1+Returns!G428)+AC428</f>
        <v>9153502.8911933247</v>
      </c>
      <c r="H428" s="14">
        <f ca="1">H427*(1+Returns!H428)+AD428</f>
        <v>11435303.183327485</v>
      </c>
      <c r="I428" s="14">
        <f ca="1">I427*(1+Returns!I428)+AE428</f>
        <v>5717844.5010473114</v>
      </c>
      <c r="J428" s="14">
        <f ca="1">J427*(1+Returns!J428)+AF428</f>
        <v>0</v>
      </c>
      <c r="K428" s="14">
        <f ca="1">K427*(1+Returns!K428)+AG428</f>
        <v>0</v>
      </c>
      <c r="L428" s="14">
        <f ca="1">L427*(1+Returns!L428)+AH428</f>
        <v>22870529.040430922</v>
      </c>
      <c r="M428" s="14">
        <f ca="1">M427*(1+Returns!M428)+AI428</f>
        <v>22870915.375671681</v>
      </c>
      <c r="N428" s="14">
        <f ca="1">N427*(1+Returns!N428)+AJ428-R428-T428</f>
        <v>42226087.897056147</v>
      </c>
      <c r="O428" s="17">
        <f ca="1">(Assumptions!$B$16 / 252)*F427</f>
        <v>3624.9652521984422</v>
      </c>
      <c r="P428" s="17">
        <f t="shared" ca="1" si="89"/>
        <v>7249.8978182226892</v>
      </c>
      <c r="Q428" s="16">
        <f t="shared" si="90"/>
        <v>0</v>
      </c>
      <c r="R428" s="17">
        <f t="shared" si="91"/>
        <v>0</v>
      </c>
      <c r="S428" s="19">
        <f t="shared" si="92"/>
        <v>0</v>
      </c>
      <c r="T428" s="20">
        <f ca="1">IF(AND(S428=1,F427&gt;D427),[1]Assumptions!$B$19*(F427-D427),0)</f>
        <v>0</v>
      </c>
      <c r="U428" s="21">
        <f ca="1">OFFSET(Assumptions!$B$6,U$1-1,0)*$E428</f>
        <v>9141934.6310981493</v>
      </c>
      <c r="V428" s="21">
        <f ca="1">OFFSET(Assumptions!$B$6,V$1-1,0)*$E428</f>
        <v>11427418.288872689</v>
      </c>
      <c r="W428" s="21">
        <f ca="1">OFFSET(Assumptions!$B$6,W$1-1,0)*$E428</f>
        <v>5713709.1444363445</v>
      </c>
      <c r="X428" s="21">
        <f ca="1">OFFSET(Assumptions!$B$6,X$1-1,0)*$E428</f>
        <v>0</v>
      </c>
      <c r="Y428" s="21">
        <f ca="1">OFFSET(Assumptions!$B$6,Y$1-1,0)*$E428</f>
        <v>0</v>
      </c>
      <c r="Z428" s="21">
        <f ca="1">OFFSET(Assumptions!$B$6,Z$1-1,0)*$E428</f>
        <v>22854836.577745378</v>
      </c>
      <c r="AA428" s="21">
        <f ca="1">OFFSET(Assumptions!$B$6,AA$1-1,0)*$E428</f>
        <v>22854836.577745378</v>
      </c>
      <c r="AB428" s="21">
        <f ca="1">OFFSET(Assumptions!$B$6,AB$1-1,0)*$E428</f>
        <v>42281447.668828942</v>
      </c>
      <c r="AC428" s="24">
        <f t="shared" si="95"/>
        <v>0</v>
      </c>
      <c r="AD428" s="24">
        <f t="shared" si="84"/>
        <v>0</v>
      </c>
      <c r="AE428" s="24">
        <f t="shared" si="84"/>
        <v>0</v>
      </c>
      <c r="AF428" s="24">
        <f t="shared" si="84"/>
        <v>0</v>
      </c>
      <c r="AG428" s="24">
        <f t="shared" si="83"/>
        <v>0</v>
      </c>
      <c r="AH428" s="24">
        <f t="shared" si="83"/>
        <v>0</v>
      </c>
      <c r="AI428" s="24">
        <f t="shared" si="83"/>
        <v>0</v>
      </c>
      <c r="AJ428" s="24">
        <f t="shared" si="93"/>
        <v>0</v>
      </c>
      <c r="AK428" s="26">
        <f t="shared" ca="1" si="94"/>
        <v>7.0522884352497428E-4</v>
      </c>
      <c r="AL428" s="34">
        <f t="shared" ca="1" si="96"/>
        <v>0.1426693299090851</v>
      </c>
    </row>
    <row r="429" spans="1:38" x14ac:dyDescent="0.25">
      <c r="A429" s="4">
        <f t="shared" si="85"/>
        <v>11</v>
      </c>
      <c r="B429" s="4">
        <f t="shared" si="86"/>
        <v>2013</v>
      </c>
      <c r="C429" s="9">
        <v>41583</v>
      </c>
      <c r="D429" s="12">
        <f ca="1">(1+Returns!E429)*D428</f>
        <v>113681675.51474661</v>
      </c>
      <c r="E429" s="12">
        <f t="shared" ca="1" si="87"/>
        <v>114377158.66365427</v>
      </c>
      <c r="F429" s="12">
        <f t="shared" ca="1" si="88"/>
        <v>114366281.2441538</v>
      </c>
      <c r="G429" s="14">
        <f ca="1">G428*(1+Returns!G429)+AC429</f>
        <v>9218198.6413111482</v>
      </c>
      <c r="H429" s="14">
        <f ca="1">H428*(1+Returns!H429)+AD429</f>
        <v>11439523.263093388</v>
      </c>
      <c r="I429" s="14">
        <f ca="1">I428*(1+Returns!I429)+AE429</f>
        <v>5720050.3798494004</v>
      </c>
      <c r="J429" s="14">
        <f ca="1">J428*(1+Returns!J429)+AF429</f>
        <v>0</v>
      </c>
      <c r="K429" s="14">
        <f ca="1">K428*(1+Returns!K429)+AG429</f>
        <v>0</v>
      </c>
      <c r="L429" s="14">
        <f ca="1">L428*(1+Returns!L429)+AH429</f>
        <v>22878930.777071182</v>
      </c>
      <c r="M429" s="14">
        <f ca="1">M428*(1+Returns!M429)+AI429</f>
        <v>22879509.06773328</v>
      </c>
      <c r="N429" s="14">
        <f ca="1">N428*(1+Returns!N429)+AJ429-R429-T429</f>
        <v>42240946.534595869</v>
      </c>
      <c r="O429" s="17">
        <f ca="1">(Assumptions!$B$16 / 252)*F428</f>
        <v>3627.5216822510683</v>
      </c>
      <c r="P429" s="17">
        <f t="shared" ca="1" si="89"/>
        <v>10877.419500473758</v>
      </c>
      <c r="Q429" s="16">
        <f t="shared" si="90"/>
        <v>0</v>
      </c>
      <c r="R429" s="17">
        <f t="shared" si="91"/>
        <v>0</v>
      </c>
      <c r="S429" s="19">
        <f t="shared" si="92"/>
        <v>0</v>
      </c>
      <c r="T429" s="20">
        <f ca="1">IF(AND(S429=1,F428&gt;D428),[1]Assumptions!$B$19*(F428-D428),0)</f>
        <v>0</v>
      </c>
      <c r="U429" s="21">
        <f ca="1">OFFSET(Assumptions!$B$6,U$1-1,0)*$E429</f>
        <v>9150172.6930923425</v>
      </c>
      <c r="V429" s="21">
        <f ca="1">OFFSET(Assumptions!$B$6,V$1-1,0)*$E429</f>
        <v>11437715.866365427</v>
      </c>
      <c r="W429" s="21">
        <f ca="1">OFFSET(Assumptions!$B$6,W$1-1,0)*$E429</f>
        <v>5718857.9331827136</v>
      </c>
      <c r="X429" s="21">
        <f ca="1">OFFSET(Assumptions!$B$6,X$1-1,0)*$E429</f>
        <v>0</v>
      </c>
      <c r="Y429" s="21">
        <f ca="1">OFFSET(Assumptions!$B$6,Y$1-1,0)*$E429</f>
        <v>0</v>
      </c>
      <c r="Z429" s="21">
        <f ca="1">OFFSET(Assumptions!$B$6,Z$1-1,0)*$E429</f>
        <v>22875431.732730854</v>
      </c>
      <c r="AA429" s="21">
        <f ca="1">OFFSET(Assumptions!$B$6,AA$1-1,0)*$E429</f>
        <v>22875431.732730854</v>
      </c>
      <c r="AB429" s="21">
        <f ca="1">OFFSET(Assumptions!$B$6,AB$1-1,0)*$E429</f>
        <v>42319548.705552079</v>
      </c>
      <c r="AC429" s="24">
        <f t="shared" si="95"/>
        <v>0</v>
      </c>
      <c r="AD429" s="24">
        <f t="shared" si="84"/>
        <v>0</v>
      </c>
      <c r="AE429" s="24">
        <f t="shared" si="84"/>
        <v>0</v>
      </c>
      <c r="AF429" s="24">
        <f t="shared" si="84"/>
        <v>0</v>
      </c>
      <c r="AG429" s="24">
        <f t="shared" si="83"/>
        <v>0</v>
      </c>
      <c r="AH429" s="24">
        <f t="shared" si="83"/>
        <v>0</v>
      </c>
      <c r="AI429" s="24">
        <f t="shared" si="83"/>
        <v>0</v>
      </c>
      <c r="AJ429" s="24">
        <f t="shared" si="93"/>
        <v>0</v>
      </c>
      <c r="AK429" s="26">
        <f t="shared" ca="1" si="94"/>
        <v>8.6944009648926013E-4</v>
      </c>
      <c r="AL429" s="34">
        <f t="shared" ca="1" si="96"/>
        <v>0.14366281244153667</v>
      </c>
    </row>
    <row r="430" spans="1:38" x14ac:dyDescent="0.25">
      <c r="A430" s="4">
        <f t="shared" si="85"/>
        <v>11</v>
      </c>
      <c r="B430" s="4">
        <f t="shared" si="86"/>
        <v>2013</v>
      </c>
      <c r="C430" s="9">
        <v>41584</v>
      </c>
      <c r="D430" s="12">
        <f ca="1">(1+Returns!E430)*D429</f>
        <v>113721716.47449639</v>
      </c>
      <c r="E430" s="12">
        <f t="shared" ca="1" si="87"/>
        <v>114440694.79685152</v>
      </c>
      <c r="F430" s="12">
        <f t="shared" ca="1" si="88"/>
        <v>114426186.70175599</v>
      </c>
      <c r="G430" s="14">
        <f ca="1">G429*(1+Returns!G430)+AC430</f>
        <v>9243440.7972909715</v>
      </c>
      <c r="H430" s="14">
        <f ca="1">H429*(1+Returns!H430)+AD430</f>
        <v>11443744.900235858</v>
      </c>
      <c r="I430" s="14">
        <f ca="1">I429*(1+Returns!I430)+AE430</f>
        <v>5722257.1096542208</v>
      </c>
      <c r="J430" s="14">
        <f ca="1">J429*(1+Returns!J430)+AF430</f>
        <v>0</v>
      </c>
      <c r="K430" s="14">
        <f ca="1">K429*(1+Returns!K430)+AG430</f>
        <v>0</v>
      </c>
      <c r="L430" s="14">
        <f ca="1">L429*(1+Returns!L430)+AH430</f>
        <v>22887335.600180428</v>
      </c>
      <c r="M430" s="14">
        <f ca="1">M429*(1+Returns!M430)+AI430</f>
        <v>22888105.988854237</v>
      </c>
      <c r="N430" s="14">
        <f ca="1">N429*(1+Returns!N430)+AJ430-R430-T430</f>
        <v>42255810.400635809</v>
      </c>
      <c r="O430" s="17">
        <f ca="1">(Assumptions!$B$16 / 252)*F429</f>
        <v>3630.6755950525012</v>
      </c>
      <c r="P430" s="17">
        <f t="shared" ca="1" si="89"/>
        <v>14508.09509552626</v>
      </c>
      <c r="Q430" s="16">
        <f t="shared" si="90"/>
        <v>0</v>
      </c>
      <c r="R430" s="17">
        <f t="shared" si="91"/>
        <v>0</v>
      </c>
      <c r="S430" s="19">
        <f t="shared" si="92"/>
        <v>0</v>
      </c>
      <c r="T430" s="20">
        <f ca="1">IF(AND(S430=1,F429&gt;D429),[1]Assumptions!$B$19*(F429-D429),0)</f>
        <v>0</v>
      </c>
      <c r="U430" s="21">
        <f ca="1">OFFSET(Assumptions!$B$6,U$1-1,0)*$E430</f>
        <v>9155255.5837481208</v>
      </c>
      <c r="V430" s="21">
        <f ca="1">OFFSET(Assumptions!$B$6,V$1-1,0)*$E430</f>
        <v>11444069.479685152</v>
      </c>
      <c r="W430" s="21">
        <f ca="1">OFFSET(Assumptions!$B$6,W$1-1,0)*$E430</f>
        <v>5722034.739842576</v>
      </c>
      <c r="X430" s="21">
        <f ca="1">OFFSET(Assumptions!$B$6,X$1-1,0)*$E430</f>
        <v>0</v>
      </c>
      <c r="Y430" s="21">
        <f ca="1">OFFSET(Assumptions!$B$6,Y$1-1,0)*$E430</f>
        <v>0</v>
      </c>
      <c r="Z430" s="21">
        <f ca="1">OFFSET(Assumptions!$B$6,Z$1-1,0)*$E430</f>
        <v>22888138.959370304</v>
      </c>
      <c r="AA430" s="21">
        <f ca="1">OFFSET(Assumptions!$B$6,AA$1-1,0)*$E430</f>
        <v>22888138.959370304</v>
      </c>
      <c r="AB430" s="21">
        <f ca="1">OFFSET(Assumptions!$B$6,AB$1-1,0)*$E430</f>
        <v>42343057.074835062</v>
      </c>
      <c r="AC430" s="24">
        <f t="shared" si="95"/>
        <v>0</v>
      </c>
      <c r="AD430" s="24">
        <f t="shared" si="84"/>
        <v>0</v>
      </c>
      <c r="AE430" s="24">
        <f t="shared" si="84"/>
        <v>0</v>
      </c>
      <c r="AF430" s="24">
        <f t="shared" si="84"/>
        <v>0</v>
      </c>
      <c r="AG430" s="24">
        <f t="shared" si="83"/>
        <v>0</v>
      </c>
      <c r="AH430" s="24">
        <f t="shared" si="83"/>
        <v>0</v>
      </c>
      <c r="AI430" s="24">
        <f t="shared" si="83"/>
        <v>0</v>
      </c>
      <c r="AJ430" s="24">
        <f t="shared" si="93"/>
        <v>0</v>
      </c>
      <c r="AK430" s="26">
        <f t="shared" ca="1" si="94"/>
        <v>5.2380349304437246E-4</v>
      </c>
      <c r="AL430" s="34">
        <f t="shared" ca="1" si="96"/>
        <v>0.14426186701755839</v>
      </c>
    </row>
    <row r="431" spans="1:38" x14ac:dyDescent="0.25">
      <c r="A431" s="4">
        <f t="shared" si="85"/>
        <v>11</v>
      </c>
      <c r="B431" s="4">
        <f t="shared" si="86"/>
        <v>2013</v>
      </c>
      <c r="C431" s="9">
        <v>41585</v>
      </c>
      <c r="D431" s="12">
        <f ca="1">(1+Returns!E431)*D430</f>
        <v>113761771.53747304</v>
      </c>
      <c r="E431" s="12">
        <f t="shared" ca="1" si="87"/>
        <v>114594978.41331118</v>
      </c>
      <c r="F431" s="12">
        <f t="shared" ca="1" si="88"/>
        <v>114576837.74086004</v>
      </c>
      <c r="G431" s="14">
        <f ca="1">G430*(1+Returns!G431)+AC431</f>
        <v>9359416.4790353179</v>
      </c>
      <c r="H431" s="14">
        <f ca="1">H430*(1+Returns!H431)+AD431</f>
        <v>11447968.095329631</v>
      </c>
      <c r="I431" s="14">
        <f ca="1">I430*(1+Returns!I431)+AE431</f>
        <v>5724464.6907900805</v>
      </c>
      <c r="J431" s="14">
        <f ca="1">J430*(1+Returns!J431)+AF431</f>
        <v>0</v>
      </c>
      <c r="K431" s="14">
        <f ca="1">K430*(1+Returns!K431)+AG431</f>
        <v>0</v>
      </c>
      <c r="L431" s="14">
        <f ca="1">L430*(1+Returns!L431)+AH431</f>
        <v>22895743.51089251</v>
      </c>
      <c r="M431" s="14">
        <f ca="1">M430*(1+Returns!M431)+AI431</f>
        <v>22896706.140247859</v>
      </c>
      <c r="N431" s="14">
        <f ca="1">N430*(1+Returns!N431)+AJ431-R431-T431</f>
        <v>42270679.497015782</v>
      </c>
      <c r="O431" s="17">
        <f ca="1">(Assumptions!$B$16 / 252)*F430</f>
        <v>3632.5773556113008</v>
      </c>
      <c r="P431" s="17">
        <f t="shared" ca="1" si="89"/>
        <v>18140.672451137561</v>
      </c>
      <c r="Q431" s="16">
        <f t="shared" si="90"/>
        <v>0</v>
      </c>
      <c r="R431" s="17">
        <f t="shared" si="91"/>
        <v>0</v>
      </c>
      <c r="S431" s="19">
        <f t="shared" si="92"/>
        <v>0</v>
      </c>
      <c r="T431" s="20">
        <f ca="1">IF(AND(S431=1,F430&gt;D430),[1]Assumptions!$B$19*(F430-D430),0)</f>
        <v>0</v>
      </c>
      <c r="U431" s="21">
        <f ca="1">OFFSET(Assumptions!$B$6,U$1-1,0)*$E431</f>
        <v>9167598.2730648946</v>
      </c>
      <c r="V431" s="21">
        <f ca="1">OFFSET(Assumptions!$B$6,V$1-1,0)*$E431</f>
        <v>11459497.841331119</v>
      </c>
      <c r="W431" s="21">
        <f ca="1">OFFSET(Assumptions!$B$6,W$1-1,0)*$E431</f>
        <v>5729748.9206655594</v>
      </c>
      <c r="X431" s="21">
        <f ca="1">OFFSET(Assumptions!$B$6,X$1-1,0)*$E431</f>
        <v>0</v>
      </c>
      <c r="Y431" s="21">
        <f ca="1">OFFSET(Assumptions!$B$6,Y$1-1,0)*$E431</f>
        <v>0</v>
      </c>
      <c r="Z431" s="21">
        <f ca="1">OFFSET(Assumptions!$B$6,Z$1-1,0)*$E431</f>
        <v>22918995.682662237</v>
      </c>
      <c r="AA431" s="21">
        <f ca="1">OFFSET(Assumptions!$B$6,AA$1-1,0)*$E431</f>
        <v>22918995.682662237</v>
      </c>
      <c r="AB431" s="21">
        <f ca="1">OFFSET(Assumptions!$B$6,AB$1-1,0)*$E431</f>
        <v>42400142.012925141</v>
      </c>
      <c r="AC431" s="24">
        <f t="shared" si="95"/>
        <v>0</v>
      </c>
      <c r="AD431" s="24">
        <f t="shared" si="84"/>
        <v>0</v>
      </c>
      <c r="AE431" s="24">
        <f t="shared" si="84"/>
        <v>0</v>
      </c>
      <c r="AF431" s="24">
        <f t="shared" si="84"/>
        <v>0</v>
      </c>
      <c r="AG431" s="24">
        <f t="shared" si="83"/>
        <v>0</v>
      </c>
      <c r="AH431" s="24">
        <f t="shared" si="83"/>
        <v>0</v>
      </c>
      <c r="AI431" s="24">
        <f t="shared" si="83"/>
        <v>0</v>
      </c>
      <c r="AJ431" s="24">
        <f t="shared" si="93"/>
        <v>0</v>
      </c>
      <c r="AK431" s="26">
        <f t="shared" ca="1" si="94"/>
        <v>1.3165783414308407E-3</v>
      </c>
      <c r="AL431" s="34">
        <f t="shared" ca="1" si="96"/>
        <v>0.14576837740859894</v>
      </c>
    </row>
    <row r="432" spans="1:38" x14ac:dyDescent="0.25">
      <c r="A432" s="4">
        <f t="shared" si="85"/>
        <v>11</v>
      </c>
      <c r="B432" s="4">
        <f t="shared" si="86"/>
        <v>2013</v>
      </c>
      <c r="C432" s="9">
        <v>41586</v>
      </c>
      <c r="D432" s="12">
        <f ca="1">(1+Returns!E432)*D431</f>
        <v>113801840.70864396</v>
      </c>
      <c r="E432" s="12">
        <f t="shared" ca="1" si="87"/>
        <v>114668725.46893385</v>
      </c>
      <c r="F432" s="12">
        <f t="shared" ca="1" si="88"/>
        <v>114646947.43655443</v>
      </c>
      <c r="G432" s="14">
        <f ca="1">G431*(1+Returns!G432)+AC432</f>
        <v>9394841.6373529211</v>
      </c>
      <c r="H432" s="14">
        <f ca="1">H431*(1+Returns!H432)+AD432</f>
        <v>11452192.848949652</v>
      </c>
      <c r="I432" s="14">
        <f ca="1">I431*(1+Returns!I432)+AE432</f>
        <v>5726673.1235854123</v>
      </c>
      <c r="J432" s="14">
        <f ca="1">J431*(1+Returns!J432)+AF432</f>
        <v>0</v>
      </c>
      <c r="K432" s="14">
        <f ca="1">K431*(1+Returns!K432)+AG432</f>
        <v>0</v>
      </c>
      <c r="L432" s="14">
        <f ca="1">L431*(1+Returns!L432)+AH432</f>
        <v>22904154.510341689</v>
      </c>
      <c r="M432" s="14">
        <f ca="1">M431*(1+Returns!M432)+AI432</f>
        <v>22905309.523127913</v>
      </c>
      <c r="N432" s="14">
        <f ca="1">N431*(1+Returns!N432)+AJ432-R432-T432</f>
        <v>42285553.825576253</v>
      </c>
      <c r="O432" s="17">
        <f ca="1">(Assumptions!$B$16 / 252)*F431</f>
        <v>3637.3599282812711</v>
      </c>
      <c r="P432" s="17">
        <f t="shared" ca="1" si="89"/>
        <v>21778.032379418833</v>
      </c>
      <c r="Q432" s="16">
        <f t="shared" si="90"/>
        <v>0</v>
      </c>
      <c r="R432" s="17">
        <f t="shared" si="91"/>
        <v>0</v>
      </c>
      <c r="S432" s="19">
        <f t="shared" si="92"/>
        <v>0</v>
      </c>
      <c r="T432" s="20">
        <f ca="1">IF(AND(S432=1,F431&gt;D431),[1]Assumptions!$B$19*(F431-D431),0)</f>
        <v>0</v>
      </c>
      <c r="U432" s="21">
        <f ca="1">OFFSET(Assumptions!$B$6,U$1-1,0)*$E432</f>
        <v>9173498.0375147089</v>
      </c>
      <c r="V432" s="21">
        <f ca="1">OFFSET(Assumptions!$B$6,V$1-1,0)*$E432</f>
        <v>11466872.546893386</v>
      </c>
      <c r="W432" s="21">
        <f ca="1">OFFSET(Assumptions!$B$6,W$1-1,0)*$E432</f>
        <v>5733436.2734466931</v>
      </c>
      <c r="X432" s="21">
        <f ca="1">OFFSET(Assumptions!$B$6,X$1-1,0)*$E432</f>
        <v>0</v>
      </c>
      <c r="Y432" s="21">
        <f ca="1">OFFSET(Assumptions!$B$6,Y$1-1,0)*$E432</f>
        <v>0</v>
      </c>
      <c r="Z432" s="21">
        <f ca="1">OFFSET(Assumptions!$B$6,Z$1-1,0)*$E432</f>
        <v>22933745.093786772</v>
      </c>
      <c r="AA432" s="21">
        <f ca="1">OFFSET(Assumptions!$B$6,AA$1-1,0)*$E432</f>
        <v>22933745.093786772</v>
      </c>
      <c r="AB432" s="21">
        <f ca="1">OFFSET(Assumptions!$B$6,AB$1-1,0)*$E432</f>
        <v>42427428.423505522</v>
      </c>
      <c r="AC432" s="24">
        <f t="shared" si="95"/>
        <v>0</v>
      </c>
      <c r="AD432" s="24">
        <f t="shared" si="84"/>
        <v>0</v>
      </c>
      <c r="AE432" s="24">
        <f t="shared" si="84"/>
        <v>0</v>
      </c>
      <c r="AF432" s="24">
        <f t="shared" si="84"/>
        <v>0</v>
      </c>
      <c r="AG432" s="24">
        <f t="shared" si="83"/>
        <v>0</v>
      </c>
      <c r="AH432" s="24">
        <f t="shared" si="83"/>
        <v>0</v>
      </c>
      <c r="AI432" s="24">
        <f t="shared" si="83"/>
        <v>0</v>
      </c>
      <c r="AJ432" s="24">
        <f t="shared" si="93"/>
        <v>0</v>
      </c>
      <c r="AK432" s="26">
        <f t="shared" ca="1" si="94"/>
        <v>6.1190112309561506E-4</v>
      </c>
      <c r="AL432" s="34">
        <f t="shared" ca="1" si="96"/>
        <v>0.14646947436554281</v>
      </c>
    </row>
    <row r="433" spans="1:38" x14ac:dyDescent="0.25">
      <c r="A433" s="4">
        <f t="shared" si="85"/>
        <v>11</v>
      </c>
      <c r="B433" s="4">
        <f t="shared" si="86"/>
        <v>2013</v>
      </c>
      <c r="C433" s="9">
        <v>41589</v>
      </c>
      <c r="D433" s="12">
        <f ca="1">(1+Returns!E433)*D432</f>
        <v>113841923.99297835</v>
      </c>
      <c r="E433" s="12">
        <f t="shared" ca="1" si="87"/>
        <v>114755453.76151231</v>
      </c>
      <c r="F433" s="12">
        <f t="shared" ca="1" si="88"/>
        <v>114730036.14349999</v>
      </c>
      <c r="G433" s="14">
        <f ca="1">G432*(1+Returns!G433)+AC433</f>
        <v>9443234.0649428535</v>
      </c>
      <c r="H433" s="14">
        <f ca="1">H432*(1+Returns!H433)+AD433</f>
        <v>11456419.161671078</v>
      </c>
      <c r="I433" s="14">
        <f ca="1">I432*(1+Returns!I433)+AE433</f>
        <v>5728882.4083687775</v>
      </c>
      <c r="J433" s="14">
        <f ca="1">J432*(1+Returns!J433)+AF433</f>
        <v>0</v>
      </c>
      <c r="K433" s="14">
        <f ca="1">K432*(1+Returns!K433)+AG433</f>
        <v>0</v>
      </c>
      <c r="L433" s="14">
        <f ca="1">L432*(1+Returns!L433)+AH433</f>
        <v>22912568.599662647</v>
      </c>
      <c r="M433" s="14">
        <f ca="1">M432*(1+Returns!M433)+AI433</f>
        <v>22913916.138708625</v>
      </c>
      <c r="N433" s="14">
        <f ca="1">N432*(1+Returns!N433)+AJ433-R433-T433</f>
        <v>42300433.388158336</v>
      </c>
      <c r="O433" s="17">
        <f ca="1">(Assumptions!$B$16 / 252)*F432</f>
        <v>3639.5856329064895</v>
      </c>
      <c r="P433" s="17">
        <f t="shared" ca="1" si="89"/>
        <v>25417.618012325322</v>
      </c>
      <c r="Q433" s="16">
        <f t="shared" si="90"/>
        <v>0</v>
      </c>
      <c r="R433" s="17">
        <f t="shared" si="91"/>
        <v>0</v>
      </c>
      <c r="S433" s="19">
        <f t="shared" si="92"/>
        <v>0</v>
      </c>
      <c r="T433" s="20">
        <f ca="1">IF(AND(S433=1,F432&gt;D432),[1]Assumptions!$B$19*(F432-D432),0)</f>
        <v>0</v>
      </c>
      <c r="U433" s="21">
        <f ca="1">OFFSET(Assumptions!$B$6,U$1-1,0)*$E433</f>
        <v>9180436.3009209856</v>
      </c>
      <c r="V433" s="21">
        <f ca="1">OFFSET(Assumptions!$B$6,V$1-1,0)*$E433</f>
        <v>11475545.376151232</v>
      </c>
      <c r="W433" s="21">
        <f ca="1">OFFSET(Assumptions!$B$6,W$1-1,0)*$E433</f>
        <v>5737772.688075616</v>
      </c>
      <c r="X433" s="21">
        <f ca="1">OFFSET(Assumptions!$B$6,X$1-1,0)*$E433</f>
        <v>0</v>
      </c>
      <c r="Y433" s="21">
        <f ca="1">OFFSET(Assumptions!$B$6,Y$1-1,0)*$E433</f>
        <v>0</v>
      </c>
      <c r="Z433" s="21">
        <f ca="1">OFFSET(Assumptions!$B$6,Z$1-1,0)*$E433</f>
        <v>22951090.752302464</v>
      </c>
      <c r="AA433" s="21">
        <f ca="1">OFFSET(Assumptions!$B$6,AA$1-1,0)*$E433</f>
        <v>22951090.752302464</v>
      </c>
      <c r="AB433" s="21">
        <f ca="1">OFFSET(Assumptions!$B$6,AB$1-1,0)*$E433</f>
        <v>42459517.891759552</v>
      </c>
      <c r="AC433" s="24">
        <f t="shared" si="95"/>
        <v>0</v>
      </c>
      <c r="AD433" s="24">
        <f t="shared" si="84"/>
        <v>0</v>
      </c>
      <c r="AE433" s="24">
        <f t="shared" si="84"/>
        <v>0</v>
      </c>
      <c r="AF433" s="24">
        <f t="shared" si="84"/>
        <v>0</v>
      </c>
      <c r="AG433" s="24">
        <f t="shared" si="83"/>
        <v>0</v>
      </c>
      <c r="AH433" s="24">
        <f t="shared" si="83"/>
        <v>0</v>
      </c>
      <c r="AI433" s="24">
        <f t="shared" si="83"/>
        <v>0</v>
      </c>
      <c r="AJ433" s="24">
        <f t="shared" si="93"/>
        <v>0</v>
      </c>
      <c r="AK433" s="26">
        <f t="shared" ca="1" si="94"/>
        <v>7.2473544916262789E-4</v>
      </c>
      <c r="AL433" s="34">
        <f t="shared" ca="1" si="96"/>
        <v>0.14730036143499836</v>
      </c>
    </row>
    <row r="434" spans="1:38" x14ac:dyDescent="0.25">
      <c r="A434" s="4">
        <f t="shared" si="85"/>
        <v>11</v>
      </c>
      <c r="B434" s="4">
        <f t="shared" si="86"/>
        <v>2013</v>
      </c>
      <c r="C434" s="9">
        <v>41590</v>
      </c>
      <c r="D434" s="12">
        <f ca="1">(1+Returns!E434)*D433</f>
        <v>113882021.39544715</v>
      </c>
      <c r="E434" s="12">
        <f t="shared" ca="1" si="87"/>
        <v>114883013.79278159</v>
      </c>
      <c r="F434" s="12">
        <f t="shared" ca="1" si="88"/>
        <v>114853953.95139962</v>
      </c>
      <c r="G434" s="14">
        <f ca="1">G433*(1+Returns!G434)+AC434</f>
        <v>9532444.2584444974</v>
      </c>
      <c r="H434" s="14">
        <f ca="1">H433*(1+Returns!H434)+AD434</f>
        <v>11460647.034069281</v>
      </c>
      <c r="I434" s="14">
        <f ca="1">I433*(1+Returns!I434)+AE434</f>
        <v>5731092.5454688622</v>
      </c>
      <c r="J434" s="14">
        <f ca="1">J433*(1+Returns!J434)+AF434</f>
        <v>0</v>
      </c>
      <c r="K434" s="14">
        <f ca="1">K433*(1+Returns!K434)+AG434</f>
        <v>0</v>
      </c>
      <c r="L434" s="14">
        <f ca="1">L433*(1+Returns!L434)+AH434</f>
        <v>22920985.779990479</v>
      </c>
      <c r="M434" s="14">
        <f ca="1">M433*(1+Returns!M434)+AI434</f>
        <v>22922525.988204673</v>
      </c>
      <c r="N434" s="14">
        <f ca="1">N433*(1+Returns!N434)+AJ434-R434-T434</f>
        <v>42315318.186603792</v>
      </c>
      <c r="O434" s="17">
        <f ca="1">(Assumptions!$B$16 / 252)*F433</f>
        <v>3642.2233696349199</v>
      </c>
      <c r="P434" s="17">
        <f t="shared" ca="1" si="89"/>
        <v>29059.841381960243</v>
      </c>
      <c r="Q434" s="16">
        <f t="shared" si="90"/>
        <v>0</v>
      </c>
      <c r="R434" s="17">
        <f t="shared" si="91"/>
        <v>0</v>
      </c>
      <c r="S434" s="19">
        <f t="shared" si="92"/>
        <v>0</v>
      </c>
      <c r="T434" s="20">
        <f ca="1">IF(AND(S434=1,F433&gt;D433),[1]Assumptions!$B$19*(F433-D433),0)</f>
        <v>0</v>
      </c>
      <c r="U434" s="21">
        <f ca="1">OFFSET(Assumptions!$B$6,U$1-1,0)*$E434</f>
        <v>9190641.1034225281</v>
      </c>
      <c r="V434" s="21">
        <f ca="1">OFFSET(Assumptions!$B$6,V$1-1,0)*$E434</f>
        <v>11488301.379278161</v>
      </c>
      <c r="W434" s="21">
        <f ca="1">OFFSET(Assumptions!$B$6,W$1-1,0)*$E434</f>
        <v>5744150.6896390803</v>
      </c>
      <c r="X434" s="21">
        <f ca="1">OFFSET(Assumptions!$B$6,X$1-1,0)*$E434</f>
        <v>0</v>
      </c>
      <c r="Y434" s="21">
        <f ca="1">OFFSET(Assumptions!$B$6,Y$1-1,0)*$E434</f>
        <v>0</v>
      </c>
      <c r="Z434" s="21">
        <f ca="1">OFFSET(Assumptions!$B$6,Z$1-1,0)*$E434</f>
        <v>22976602.758556321</v>
      </c>
      <c r="AA434" s="21">
        <f ca="1">OFFSET(Assumptions!$B$6,AA$1-1,0)*$E434</f>
        <v>22976602.758556321</v>
      </c>
      <c r="AB434" s="21">
        <f ca="1">OFFSET(Assumptions!$B$6,AB$1-1,0)*$E434</f>
        <v>42506715.103329189</v>
      </c>
      <c r="AC434" s="24">
        <f t="shared" si="95"/>
        <v>0</v>
      </c>
      <c r="AD434" s="24">
        <f t="shared" si="84"/>
        <v>0</v>
      </c>
      <c r="AE434" s="24">
        <f t="shared" si="84"/>
        <v>0</v>
      </c>
      <c r="AF434" s="24">
        <f t="shared" si="84"/>
        <v>0</v>
      </c>
      <c r="AG434" s="24">
        <f t="shared" si="83"/>
        <v>0</v>
      </c>
      <c r="AH434" s="24">
        <f t="shared" si="83"/>
        <v>0</v>
      </c>
      <c r="AI434" s="24">
        <f t="shared" si="83"/>
        <v>0</v>
      </c>
      <c r="AJ434" s="24">
        <f t="shared" si="93"/>
        <v>0</v>
      </c>
      <c r="AK434" s="26">
        <f t="shared" ca="1" si="94"/>
        <v>1.0800816600864405E-3</v>
      </c>
      <c r="AL434" s="34">
        <f t="shared" ca="1" si="96"/>
        <v>0.14853953951399479</v>
      </c>
    </row>
    <row r="435" spans="1:38" x14ac:dyDescent="0.25">
      <c r="A435" s="4">
        <f t="shared" si="85"/>
        <v>11</v>
      </c>
      <c r="B435" s="4">
        <f t="shared" si="86"/>
        <v>2013</v>
      </c>
      <c r="C435" s="9">
        <v>41591</v>
      </c>
      <c r="D435" s="12">
        <f ca="1">(1+Returns!E435)*D434</f>
        <v>113922132.92102304</v>
      </c>
      <c r="E435" s="12">
        <f t="shared" ca="1" si="87"/>
        <v>114816552.96667954</v>
      </c>
      <c r="F435" s="12">
        <f t="shared" ca="1" si="88"/>
        <v>114783846.96802929</v>
      </c>
      <c r="G435" s="14">
        <f ca="1">G434*(1+Returns!G435)+AC435</f>
        <v>9427619.6166982893</v>
      </c>
      <c r="H435" s="14">
        <f ca="1">H434*(1+Returns!H435)+AD435</f>
        <v>11464876.466719842</v>
      </c>
      <c r="I435" s="14">
        <f ca="1">I434*(1+Returns!I435)+AE435</f>
        <v>5733303.5352144809</v>
      </c>
      <c r="J435" s="14">
        <f ca="1">J434*(1+Returns!J435)+AF435</f>
        <v>0</v>
      </c>
      <c r="K435" s="14">
        <f ca="1">K434*(1+Returns!K435)+AG435</f>
        <v>0</v>
      </c>
      <c r="L435" s="14">
        <f ca="1">L434*(1+Returns!L435)+AH435</f>
        <v>22929406.052460704</v>
      </c>
      <c r="M435" s="14">
        <f ca="1">M434*(1+Returns!M435)+AI435</f>
        <v>22931139.072831195</v>
      </c>
      <c r="N435" s="14">
        <f ca="1">N434*(1+Returns!N435)+AJ435-R435-T435</f>
        <v>42330208.222755037</v>
      </c>
      <c r="O435" s="17">
        <f ca="1">(Assumptions!$B$16 / 252)*F434</f>
        <v>3646.1572682984006</v>
      </c>
      <c r="P435" s="17">
        <f t="shared" ca="1" si="89"/>
        <v>32705.998650258643</v>
      </c>
      <c r="Q435" s="16">
        <f t="shared" si="90"/>
        <v>0</v>
      </c>
      <c r="R435" s="17">
        <f t="shared" si="91"/>
        <v>0</v>
      </c>
      <c r="S435" s="19">
        <f t="shared" si="92"/>
        <v>0</v>
      </c>
      <c r="T435" s="20">
        <f ca="1">IF(AND(S435=1,F434&gt;D434),[1]Assumptions!$B$19*(F434-D434),0)</f>
        <v>0</v>
      </c>
      <c r="U435" s="21">
        <f ca="1">OFFSET(Assumptions!$B$6,U$1-1,0)*$E435</f>
        <v>9185324.2373343632</v>
      </c>
      <c r="V435" s="21">
        <f ca="1">OFFSET(Assumptions!$B$6,V$1-1,0)*$E435</f>
        <v>11481655.296667956</v>
      </c>
      <c r="W435" s="21">
        <f ca="1">OFFSET(Assumptions!$B$6,W$1-1,0)*$E435</f>
        <v>5740827.6483339779</v>
      </c>
      <c r="X435" s="21">
        <f ca="1">OFFSET(Assumptions!$B$6,X$1-1,0)*$E435</f>
        <v>0</v>
      </c>
      <c r="Y435" s="21">
        <f ca="1">OFFSET(Assumptions!$B$6,Y$1-1,0)*$E435</f>
        <v>0</v>
      </c>
      <c r="Z435" s="21">
        <f ca="1">OFFSET(Assumptions!$B$6,Z$1-1,0)*$E435</f>
        <v>22963310.593335912</v>
      </c>
      <c r="AA435" s="21">
        <f ca="1">OFFSET(Assumptions!$B$6,AA$1-1,0)*$E435</f>
        <v>22963310.593335912</v>
      </c>
      <c r="AB435" s="21">
        <f ca="1">OFFSET(Assumptions!$B$6,AB$1-1,0)*$E435</f>
        <v>42482124.597671427</v>
      </c>
      <c r="AC435" s="24">
        <f t="shared" si="95"/>
        <v>0</v>
      </c>
      <c r="AD435" s="24">
        <f t="shared" si="84"/>
        <v>0</v>
      </c>
      <c r="AE435" s="24">
        <f t="shared" si="84"/>
        <v>0</v>
      </c>
      <c r="AF435" s="24">
        <f t="shared" si="84"/>
        <v>0</v>
      </c>
      <c r="AG435" s="24">
        <f t="shared" si="83"/>
        <v>0</v>
      </c>
      <c r="AH435" s="24">
        <f t="shared" si="83"/>
        <v>0</v>
      </c>
      <c r="AI435" s="24">
        <f t="shared" si="83"/>
        <v>0</v>
      </c>
      <c r="AJ435" s="24">
        <f t="shared" si="93"/>
        <v>0</v>
      </c>
      <c r="AK435" s="26">
        <f t="shared" ca="1" si="94"/>
        <v>-6.1040113081345382E-4</v>
      </c>
      <c r="AL435" s="34">
        <f t="shared" ca="1" si="96"/>
        <v>0.14783846968029146</v>
      </c>
    </row>
    <row r="436" spans="1:38" x14ac:dyDescent="0.25">
      <c r="A436" s="4">
        <f t="shared" si="85"/>
        <v>11</v>
      </c>
      <c r="B436" s="4">
        <f t="shared" si="86"/>
        <v>2013</v>
      </c>
      <c r="C436" s="9">
        <v>41592</v>
      </c>
      <c r="D436" s="12">
        <f ca="1">(1+Returns!E436)*D435</f>
        <v>113962258.57468048</v>
      </c>
      <c r="E436" s="12">
        <f t="shared" ca="1" si="87"/>
        <v>114831336.47396299</v>
      </c>
      <c r="F436" s="12">
        <f t="shared" ca="1" si="88"/>
        <v>114794986.54366295</v>
      </c>
      <c r="G436" s="14">
        <f ca="1">G435*(1+Returns!G436)+AC436</f>
        <v>9404025.325361684</v>
      </c>
      <c r="H436" s="14">
        <f ca="1">H435*(1+Returns!H436)+AD436</f>
        <v>11469107.460198555</v>
      </c>
      <c r="I436" s="14">
        <f ca="1">I435*(1+Returns!I436)+AE436</f>
        <v>5735515.3779345751</v>
      </c>
      <c r="J436" s="14">
        <f ca="1">J435*(1+Returns!J436)+AF436</f>
        <v>0</v>
      </c>
      <c r="K436" s="14">
        <f ca="1">K435*(1+Returns!K436)+AG436</f>
        <v>0</v>
      </c>
      <c r="L436" s="14">
        <f ca="1">L435*(1+Returns!L436)+AH436</f>
        <v>22937829.418209255</v>
      </c>
      <c r="M436" s="14">
        <f ca="1">M435*(1+Returns!M436)+AI436</f>
        <v>22939755.393803783</v>
      </c>
      <c r="N436" s="14">
        <f ca="1">N435*(1+Returns!N436)+AJ436-R436-T436</f>
        <v>42345103.49845513</v>
      </c>
      <c r="O436" s="17">
        <f ca="1">(Assumptions!$B$16 / 252)*F435</f>
        <v>3643.9316497787077</v>
      </c>
      <c r="P436" s="17">
        <f t="shared" ca="1" si="89"/>
        <v>36349.930300037347</v>
      </c>
      <c r="Q436" s="16">
        <f t="shared" si="90"/>
        <v>0</v>
      </c>
      <c r="R436" s="17">
        <f t="shared" si="91"/>
        <v>0</v>
      </c>
      <c r="S436" s="19">
        <f t="shared" si="92"/>
        <v>0</v>
      </c>
      <c r="T436" s="20">
        <f ca="1">IF(AND(S436=1,F435&gt;D435),[1]Assumptions!$B$19*(F435-D435),0)</f>
        <v>0</v>
      </c>
      <c r="U436" s="21">
        <f ca="1">OFFSET(Assumptions!$B$6,U$1-1,0)*$E436</f>
        <v>9186506.9179170392</v>
      </c>
      <c r="V436" s="21">
        <f ca="1">OFFSET(Assumptions!$B$6,V$1-1,0)*$E436</f>
        <v>11483133.6473963</v>
      </c>
      <c r="W436" s="21">
        <f ca="1">OFFSET(Assumptions!$B$6,W$1-1,0)*$E436</f>
        <v>5741566.82369815</v>
      </c>
      <c r="X436" s="21">
        <f ca="1">OFFSET(Assumptions!$B$6,X$1-1,0)*$E436</f>
        <v>0</v>
      </c>
      <c r="Y436" s="21">
        <f ca="1">OFFSET(Assumptions!$B$6,Y$1-1,0)*$E436</f>
        <v>0</v>
      </c>
      <c r="Z436" s="21">
        <f ca="1">OFFSET(Assumptions!$B$6,Z$1-1,0)*$E436</f>
        <v>22966267.2947926</v>
      </c>
      <c r="AA436" s="21">
        <f ca="1">OFFSET(Assumptions!$B$6,AA$1-1,0)*$E436</f>
        <v>22966267.2947926</v>
      </c>
      <c r="AB436" s="21">
        <f ca="1">OFFSET(Assumptions!$B$6,AB$1-1,0)*$E436</f>
        <v>42487594.495366305</v>
      </c>
      <c r="AC436" s="24">
        <f t="shared" si="95"/>
        <v>0</v>
      </c>
      <c r="AD436" s="24">
        <f t="shared" si="84"/>
        <v>0</v>
      </c>
      <c r="AE436" s="24">
        <f t="shared" si="84"/>
        <v>0</v>
      </c>
      <c r="AF436" s="24">
        <f t="shared" si="84"/>
        <v>0</v>
      </c>
      <c r="AG436" s="24">
        <f t="shared" si="83"/>
        <v>0</v>
      </c>
      <c r="AH436" s="24">
        <f t="shared" si="83"/>
        <v>0</v>
      </c>
      <c r="AI436" s="24">
        <f t="shared" si="83"/>
        <v>0</v>
      </c>
      <c r="AJ436" s="24">
        <f t="shared" si="93"/>
        <v>0</v>
      </c>
      <c r="AK436" s="26">
        <f t="shared" ca="1" si="94"/>
        <v>9.7048286217260582E-5</v>
      </c>
      <c r="AL436" s="34">
        <f t="shared" ca="1" si="96"/>
        <v>0.14794986543662825</v>
      </c>
    </row>
    <row r="437" spans="1:38" x14ac:dyDescent="0.25">
      <c r="A437" s="4">
        <f t="shared" si="85"/>
        <v>11</v>
      </c>
      <c r="B437" s="4">
        <f t="shared" si="86"/>
        <v>2013</v>
      </c>
      <c r="C437" s="9">
        <v>41596</v>
      </c>
      <c r="D437" s="12">
        <f ca="1">(1+Returns!E437)*D436</f>
        <v>114002398.36139564</v>
      </c>
      <c r="E437" s="12">
        <f t="shared" ca="1" si="87"/>
        <v>114799509.96177098</v>
      </c>
      <c r="F437" s="12">
        <f t="shared" ca="1" si="88"/>
        <v>114759515.74618384</v>
      </c>
      <c r="G437" s="14">
        <f ca="1">G436*(1+Returns!G437)+AC437</f>
        <v>9333807.0264725909</v>
      </c>
      <c r="H437" s="14">
        <f ca="1">H436*(1+Returns!H437)+AD437</f>
        <v>11473340.01508143</v>
      </c>
      <c r="I437" s="14">
        <f ca="1">I436*(1+Returns!I437)+AE437</f>
        <v>5737728.0739582116</v>
      </c>
      <c r="J437" s="14">
        <f ca="1">J436*(1+Returns!J437)+AF437</f>
        <v>0</v>
      </c>
      <c r="K437" s="14">
        <f ca="1">K436*(1+Returns!K437)+AG437</f>
        <v>0</v>
      </c>
      <c r="L437" s="14">
        <f ca="1">L436*(1+Returns!L437)+AH437</f>
        <v>22946255.878372479</v>
      </c>
      <c r="M437" s="14">
        <f ca="1">M436*(1+Returns!M437)+AI437</f>
        <v>22948374.952338483</v>
      </c>
      <c r="N437" s="14">
        <f ca="1">N436*(1+Returns!N437)+AJ437-R437-T437</f>
        <v>42360004.015547775</v>
      </c>
      <c r="O437" s="17">
        <f ca="1">(Assumptions!$B$16 / 252)*F436</f>
        <v>3644.2852871004111</v>
      </c>
      <c r="P437" s="17">
        <f t="shared" ca="1" si="89"/>
        <v>39994.215587137762</v>
      </c>
      <c r="Q437" s="16">
        <f t="shared" si="90"/>
        <v>0</v>
      </c>
      <c r="R437" s="17">
        <f t="shared" si="91"/>
        <v>0</v>
      </c>
      <c r="S437" s="19">
        <f t="shared" si="92"/>
        <v>0</v>
      </c>
      <c r="T437" s="20">
        <f ca="1">IF(AND(S437=1,F436&gt;D436),[1]Assumptions!$B$19*(F436-D436),0)</f>
        <v>0</v>
      </c>
      <c r="U437" s="21">
        <f ca="1">OFFSET(Assumptions!$B$6,U$1-1,0)*$E437</f>
        <v>9183960.796941679</v>
      </c>
      <c r="V437" s="21">
        <f ca="1">OFFSET(Assumptions!$B$6,V$1-1,0)*$E437</f>
        <v>11479950.9961771</v>
      </c>
      <c r="W437" s="21">
        <f ca="1">OFFSET(Assumptions!$B$6,W$1-1,0)*$E437</f>
        <v>5739975.4980885498</v>
      </c>
      <c r="X437" s="21">
        <f ca="1">OFFSET(Assumptions!$B$6,X$1-1,0)*$E437</f>
        <v>0</v>
      </c>
      <c r="Y437" s="21">
        <f ca="1">OFFSET(Assumptions!$B$6,Y$1-1,0)*$E437</f>
        <v>0</v>
      </c>
      <c r="Z437" s="21">
        <f ca="1">OFFSET(Assumptions!$B$6,Z$1-1,0)*$E437</f>
        <v>22959901.992354199</v>
      </c>
      <c r="AA437" s="21">
        <f ca="1">OFFSET(Assumptions!$B$6,AA$1-1,0)*$E437</f>
        <v>22959901.992354199</v>
      </c>
      <c r="AB437" s="21">
        <f ca="1">OFFSET(Assumptions!$B$6,AB$1-1,0)*$E437</f>
        <v>42475818.685855262</v>
      </c>
      <c r="AC437" s="24">
        <f t="shared" si="95"/>
        <v>0</v>
      </c>
      <c r="AD437" s="24">
        <f t="shared" si="84"/>
        <v>0</v>
      </c>
      <c r="AE437" s="24">
        <f t="shared" si="84"/>
        <v>0</v>
      </c>
      <c r="AF437" s="24">
        <f t="shared" si="84"/>
        <v>0</v>
      </c>
      <c r="AG437" s="24">
        <f t="shared" si="83"/>
        <v>0</v>
      </c>
      <c r="AH437" s="24">
        <f t="shared" si="83"/>
        <v>0</v>
      </c>
      <c r="AI437" s="24">
        <f t="shared" si="83"/>
        <v>0</v>
      </c>
      <c r="AJ437" s="24">
        <f t="shared" si="93"/>
        <v>0</v>
      </c>
      <c r="AK437" s="26">
        <f t="shared" ca="1" si="94"/>
        <v>-3.0899256620076088E-4</v>
      </c>
      <c r="AL437" s="34">
        <f t="shared" ca="1" si="96"/>
        <v>0.14759515746183727</v>
      </c>
    </row>
    <row r="438" spans="1:38" x14ac:dyDescent="0.25">
      <c r="A438" s="4">
        <f t="shared" si="85"/>
        <v>11</v>
      </c>
      <c r="B438" s="4">
        <f t="shared" si="86"/>
        <v>2013</v>
      </c>
      <c r="C438" s="9">
        <v>41597</v>
      </c>
      <c r="D438" s="12">
        <f ca="1">(1+Returns!E438)*D437</f>
        <v>114042552.28614648</v>
      </c>
      <c r="E438" s="12">
        <f t="shared" ca="1" si="87"/>
        <v>114548070.08433428</v>
      </c>
      <c r="F438" s="12">
        <f t="shared" ca="1" si="88"/>
        <v>114504432.70951711</v>
      </c>
      <c r="G438" s="14">
        <f ca="1">G437*(1+Returns!G438)+AC438</f>
        <v>9043961.3691587448</v>
      </c>
      <c r="H438" s="14">
        <f ca="1">H437*(1+Returns!H438)+AD438</f>
        <v>11477574.131944684</v>
      </c>
      <c r="I438" s="14">
        <f ca="1">I437*(1+Returns!I438)+AE438</f>
        <v>5739941.623614586</v>
      </c>
      <c r="J438" s="14">
        <f ca="1">J437*(1+Returns!J438)+AF438</f>
        <v>0</v>
      </c>
      <c r="K438" s="14">
        <f ca="1">K437*(1+Returns!K438)+AG438</f>
        <v>0</v>
      </c>
      <c r="L438" s="14">
        <f ca="1">L437*(1+Returns!L438)+AH438</f>
        <v>22954685.434087142</v>
      </c>
      <c r="M438" s="14">
        <f ca="1">M437*(1+Returns!M438)+AI438</f>
        <v>22956997.749651805</v>
      </c>
      <c r="N438" s="14">
        <f ca="1">N437*(1+Returns!N438)+AJ438-R438-T438</f>
        <v>42374909.775877334</v>
      </c>
      <c r="O438" s="17">
        <f ca="1">(Assumptions!$B$16 / 252)*F437</f>
        <v>3643.1592300375823</v>
      </c>
      <c r="P438" s="17">
        <f t="shared" ca="1" si="89"/>
        <v>43637.374817175347</v>
      </c>
      <c r="Q438" s="16">
        <f t="shared" si="90"/>
        <v>0</v>
      </c>
      <c r="R438" s="17">
        <f t="shared" si="91"/>
        <v>0</v>
      </c>
      <c r="S438" s="19">
        <f t="shared" si="92"/>
        <v>0</v>
      </c>
      <c r="T438" s="20">
        <f ca="1">IF(AND(S438=1,F437&gt;D437),[1]Assumptions!$B$19*(F437-D437),0)</f>
        <v>0</v>
      </c>
      <c r="U438" s="21">
        <f ca="1">OFFSET(Assumptions!$B$6,U$1-1,0)*$E438</f>
        <v>9163845.6067467425</v>
      </c>
      <c r="V438" s="21">
        <f ca="1">OFFSET(Assumptions!$B$6,V$1-1,0)*$E438</f>
        <v>11454807.00843343</v>
      </c>
      <c r="W438" s="21">
        <f ca="1">OFFSET(Assumptions!$B$6,W$1-1,0)*$E438</f>
        <v>5727403.5042167148</v>
      </c>
      <c r="X438" s="21">
        <f ca="1">OFFSET(Assumptions!$B$6,X$1-1,0)*$E438</f>
        <v>0</v>
      </c>
      <c r="Y438" s="21">
        <f ca="1">OFFSET(Assumptions!$B$6,Y$1-1,0)*$E438</f>
        <v>0</v>
      </c>
      <c r="Z438" s="21">
        <f ca="1">OFFSET(Assumptions!$B$6,Z$1-1,0)*$E438</f>
        <v>22909614.016866859</v>
      </c>
      <c r="AA438" s="21">
        <f ca="1">OFFSET(Assumptions!$B$6,AA$1-1,0)*$E438</f>
        <v>22909614.016866859</v>
      </c>
      <c r="AB438" s="21">
        <f ca="1">OFFSET(Assumptions!$B$6,AB$1-1,0)*$E438</f>
        <v>42382785.931203686</v>
      </c>
      <c r="AC438" s="24">
        <f t="shared" si="95"/>
        <v>0</v>
      </c>
      <c r="AD438" s="24">
        <f t="shared" si="84"/>
        <v>0</v>
      </c>
      <c r="AE438" s="24">
        <f t="shared" si="84"/>
        <v>0</v>
      </c>
      <c r="AF438" s="24">
        <f t="shared" si="84"/>
        <v>0</v>
      </c>
      <c r="AG438" s="24">
        <f t="shared" si="83"/>
        <v>0</v>
      </c>
      <c r="AH438" s="24">
        <f t="shared" si="83"/>
        <v>0</v>
      </c>
      <c r="AI438" s="24">
        <f t="shared" si="83"/>
        <v>0</v>
      </c>
      <c r="AJ438" s="24">
        <f t="shared" si="93"/>
        <v>0</v>
      </c>
      <c r="AK438" s="26">
        <f t="shared" ca="1" si="94"/>
        <v>-2.222761528820949E-3</v>
      </c>
      <c r="AL438" s="34">
        <f t="shared" ca="1" si="96"/>
        <v>0.14504432709516979</v>
      </c>
    </row>
    <row r="439" spans="1:38" x14ac:dyDescent="0.25">
      <c r="A439" s="4">
        <f t="shared" si="85"/>
        <v>11</v>
      </c>
      <c r="B439" s="4">
        <f t="shared" si="86"/>
        <v>2013</v>
      </c>
      <c r="C439" s="9">
        <v>41598</v>
      </c>
      <c r="D439" s="12">
        <f ca="1">(1+Returns!E439)*D438</f>
        <v>114082720.3539127</v>
      </c>
      <c r="E439" s="12">
        <f t="shared" ca="1" si="87"/>
        <v>114585054.07795292</v>
      </c>
      <c r="F439" s="12">
        <f t="shared" ca="1" si="88"/>
        <v>114537781.64177988</v>
      </c>
      <c r="G439" s="14">
        <f ca="1">G438*(1+Returns!G439)+AC439</f>
        <v>9042525.5846152082</v>
      </c>
      <c r="H439" s="14">
        <f ca="1">H438*(1+Returns!H439)+AD439</f>
        <v>11481809.811364753</v>
      </c>
      <c r="I439" s="14">
        <f ca="1">I438*(1+Returns!I439)+AE439</f>
        <v>5742156.0272330195</v>
      </c>
      <c r="J439" s="14">
        <f ca="1">J438*(1+Returns!J439)+AF439</f>
        <v>0</v>
      </c>
      <c r="K439" s="14">
        <f ca="1">K438*(1+Returns!K439)+AG439</f>
        <v>0</v>
      </c>
      <c r="L439" s="14">
        <f ca="1">L438*(1+Returns!L439)+AH439</f>
        <v>22963118.08649043</v>
      </c>
      <c r="M439" s="14">
        <f ca="1">M438*(1+Returns!M439)+AI439</f>
        <v>22965623.78696071</v>
      </c>
      <c r="N439" s="14">
        <f ca="1">N438*(1+Returns!N439)+AJ439-R439-T439</f>
        <v>42389820.78128881</v>
      </c>
      <c r="O439" s="17">
        <f ca="1">(Assumptions!$B$16 / 252)*F438</f>
        <v>3635.0613558576856</v>
      </c>
      <c r="P439" s="17">
        <f t="shared" ca="1" si="89"/>
        <v>47272.436173033035</v>
      </c>
      <c r="Q439" s="16">
        <f t="shared" si="90"/>
        <v>0</v>
      </c>
      <c r="R439" s="17">
        <f t="shared" si="91"/>
        <v>0</v>
      </c>
      <c r="S439" s="19">
        <f t="shared" si="92"/>
        <v>0</v>
      </c>
      <c r="T439" s="20">
        <f ca="1">IF(AND(S439=1,F438&gt;D438),[1]Assumptions!$B$19*(F438-D438),0)</f>
        <v>0</v>
      </c>
      <c r="U439" s="21">
        <f ca="1">OFFSET(Assumptions!$B$6,U$1-1,0)*$E439</f>
        <v>9166804.3262362331</v>
      </c>
      <c r="V439" s="21">
        <f ca="1">OFFSET(Assumptions!$B$6,V$1-1,0)*$E439</f>
        <v>11458505.407795293</v>
      </c>
      <c r="W439" s="21">
        <f ca="1">OFFSET(Assumptions!$B$6,W$1-1,0)*$E439</f>
        <v>5729252.7038976466</v>
      </c>
      <c r="X439" s="21">
        <f ca="1">OFFSET(Assumptions!$B$6,X$1-1,0)*$E439</f>
        <v>0</v>
      </c>
      <c r="Y439" s="21">
        <f ca="1">OFFSET(Assumptions!$B$6,Y$1-1,0)*$E439</f>
        <v>0</v>
      </c>
      <c r="Z439" s="21">
        <f ca="1">OFFSET(Assumptions!$B$6,Z$1-1,0)*$E439</f>
        <v>22917010.815590587</v>
      </c>
      <c r="AA439" s="21">
        <f ca="1">OFFSET(Assumptions!$B$6,AA$1-1,0)*$E439</f>
        <v>22917010.815590587</v>
      </c>
      <c r="AB439" s="21">
        <f ca="1">OFFSET(Assumptions!$B$6,AB$1-1,0)*$E439</f>
        <v>42396470.00884258</v>
      </c>
      <c r="AC439" s="24">
        <f t="shared" si="95"/>
        <v>0</v>
      </c>
      <c r="AD439" s="24">
        <f t="shared" si="84"/>
        <v>0</v>
      </c>
      <c r="AE439" s="24">
        <f t="shared" si="84"/>
        <v>0</v>
      </c>
      <c r="AF439" s="24">
        <f t="shared" si="84"/>
        <v>0</v>
      </c>
      <c r="AG439" s="24">
        <f t="shared" si="83"/>
        <v>0</v>
      </c>
      <c r="AH439" s="24">
        <f t="shared" si="83"/>
        <v>0</v>
      </c>
      <c r="AI439" s="24">
        <f t="shared" si="83"/>
        <v>0</v>
      </c>
      <c r="AJ439" s="24">
        <f t="shared" si="93"/>
        <v>0</v>
      </c>
      <c r="AK439" s="26">
        <f t="shared" ca="1" si="94"/>
        <v>2.912457751516051E-4</v>
      </c>
      <c r="AL439" s="34">
        <f t="shared" ca="1" si="96"/>
        <v>0.14537781641779768</v>
      </c>
    </row>
    <row r="440" spans="1:38" x14ac:dyDescent="0.25">
      <c r="A440" s="4">
        <f t="shared" si="85"/>
        <v>11</v>
      </c>
      <c r="B440" s="4">
        <f t="shared" si="86"/>
        <v>2013</v>
      </c>
      <c r="C440" s="9">
        <v>41599</v>
      </c>
      <c r="D440" s="12">
        <f ca="1">(1+Returns!E440)*D439</f>
        <v>114122902.56967574</v>
      </c>
      <c r="E440" s="12">
        <f t="shared" ca="1" si="87"/>
        <v>114620686.36388685</v>
      </c>
      <c r="F440" s="12">
        <f t="shared" ca="1" si="88"/>
        <v>114569777.8076617</v>
      </c>
      <c r="G440" s="14">
        <f ca="1">G439*(1+Returns!G440)+AC440</f>
        <v>9039724.0889951959</v>
      </c>
      <c r="H440" s="14">
        <f ca="1">H439*(1+Returns!H440)+AD440</f>
        <v>11486047.05391828</v>
      </c>
      <c r="I440" s="14">
        <f ca="1">I439*(1+Returns!I440)+AE440</f>
        <v>5744371.285142961</v>
      </c>
      <c r="J440" s="14">
        <f ca="1">J439*(1+Returns!J440)+AF440</f>
        <v>0</v>
      </c>
      <c r="K440" s="14">
        <f ca="1">K439*(1+Returns!K440)+AG440</f>
        <v>0</v>
      </c>
      <c r="L440" s="14">
        <f ca="1">L439*(1+Returns!L440)+AH440</f>
        <v>22971553.836719945</v>
      </c>
      <c r="M440" s="14">
        <f ca="1">M439*(1+Returns!M440)+AI440</f>
        <v>22974253.06548262</v>
      </c>
      <c r="N440" s="14">
        <f ca="1">N439*(1+Returns!N440)+AJ440-R440-T440</f>
        <v>42404737.033627853</v>
      </c>
      <c r="O440" s="17">
        <f ca="1">(Assumptions!$B$16 / 252)*F439</f>
        <v>3636.1200521199962</v>
      </c>
      <c r="P440" s="17">
        <f t="shared" ca="1" si="89"/>
        <v>50908.556225153028</v>
      </c>
      <c r="Q440" s="16">
        <f t="shared" si="90"/>
        <v>0</v>
      </c>
      <c r="R440" s="17">
        <f t="shared" si="91"/>
        <v>0</v>
      </c>
      <c r="S440" s="19">
        <f t="shared" si="92"/>
        <v>0</v>
      </c>
      <c r="T440" s="20">
        <f ca="1">IF(AND(S440=1,F439&gt;D439),[1]Assumptions!$B$19*(F439-D439),0)</f>
        <v>0</v>
      </c>
      <c r="U440" s="21">
        <f ca="1">OFFSET(Assumptions!$B$6,U$1-1,0)*$E440</f>
        <v>9169654.9091109484</v>
      </c>
      <c r="V440" s="21">
        <f ca="1">OFFSET(Assumptions!$B$6,V$1-1,0)*$E440</f>
        <v>11462068.636388686</v>
      </c>
      <c r="W440" s="21">
        <f ca="1">OFFSET(Assumptions!$B$6,W$1-1,0)*$E440</f>
        <v>5731034.3181943428</v>
      </c>
      <c r="X440" s="21">
        <f ca="1">OFFSET(Assumptions!$B$6,X$1-1,0)*$E440</f>
        <v>0</v>
      </c>
      <c r="Y440" s="21">
        <f ca="1">OFFSET(Assumptions!$B$6,Y$1-1,0)*$E440</f>
        <v>0</v>
      </c>
      <c r="Z440" s="21">
        <f ca="1">OFFSET(Assumptions!$B$6,Z$1-1,0)*$E440</f>
        <v>22924137.272777371</v>
      </c>
      <c r="AA440" s="21">
        <f ca="1">OFFSET(Assumptions!$B$6,AA$1-1,0)*$E440</f>
        <v>22924137.272777371</v>
      </c>
      <c r="AB440" s="21">
        <f ca="1">OFFSET(Assumptions!$B$6,AB$1-1,0)*$E440</f>
        <v>42409653.954638131</v>
      </c>
      <c r="AC440" s="24">
        <f t="shared" si="95"/>
        <v>0</v>
      </c>
      <c r="AD440" s="24">
        <f t="shared" si="84"/>
        <v>0</v>
      </c>
      <c r="AE440" s="24">
        <f t="shared" si="84"/>
        <v>0</v>
      </c>
      <c r="AF440" s="24">
        <f t="shared" si="84"/>
        <v>0</v>
      </c>
      <c r="AG440" s="24">
        <f t="shared" si="83"/>
        <v>0</v>
      </c>
      <c r="AH440" s="24">
        <f t="shared" si="83"/>
        <v>0</v>
      </c>
      <c r="AI440" s="24">
        <f t="shared" si="83"/>
        <v>0</v>
      </c>
      <c r="AJ440" s="24">
        <f t="shared" si="93"/>
        <v>0</v>
      </c>
      <c r="AK440" s="26">
        <f t="shared" ca="1" si="94"/>
        <v>2.7935031937209587E-4</v>
      </c>
      <c r="AL440" s="34">
        <f t="shared" ca="1" si="96"/>
        <v>0.14569777807661577</v>
      </c>
    </row>
    <row r="441" spans="1:38" x14ac:dyDescent="0.25">
      <c r="A441" s="4">
        <f t="shared" si="85"/>
        <v>11</v>
      </c>
      <c r="B441" s="4">
        <f t="shared" si="86"/>
        <v>2013</v>
      </c>
      <c r="C441" s="9">
        <v>41600</v>
      </c>
      <c r="D441" s="12">
        <f ca="1">(1+Returns!E441)*D440</f>
        <v>114163098.93841882</v>
      </c>
      <c r="E441" s="12">
        <f t="shared" ca="1" si="87"/>
        <v>114824291.96883586</v>
      </c>
      <c r="F441" s="12">
        <f t="shared" ca="1" si="88"/>
        <v>114769746.27680729</v>
      </c>
      <c r="G441" s="14">
        <f ca="1">G440*(1+Returns!G441)+AC441</f>
        <v>9204881.9038898628</v>
      </c>
      <c r="H441" s="14">
        <f ca="1">H440*(1+Returns!H441)+AD441</f>
        <v>11490285.860182123</v>
      </c>
      <c r="I441" s="14">
        <f ca="1">I440*(1+Returns!I441)+AE441</f>
        <v>5746587.3976739869</v>
      </c>
      <c r="J441" s="14">
        <f ca="1">J440*(1+Returns!J441)+AF441</f>
        <v>0</v>
      </c>
      <c r="K441" s="14">
        <f ca="1">K440*(1+Returns!K441)+AG441</f>
        <v>0</v>
      </c>
      <c r="L441" s="14">
        <f ca="1">L440*(1+Returns!L441)+AH441</f>
        <v>22979992.685913704</v>
      </c>
      <c r="M441" s="14">
        <f ca="1">M440*(1+Returns!M441)+AI441</f>
        <v>22982885.586435415</v>
      </c>
      <c r="N441" s="14">
        <f ca="1">N440*(1+Returns!N441)+AJ441-R441-T441</f>
        <v>42419658.534740768</v>
      </c>
      <c r="O441" s="17">
        <f ca="1">(Assumptions!$B$16 / 252)*F440</f>
        <v>3637.1358034178315</v>
      </c>
      <c r="P441" s="17">
        <f t="shared" ca="1" si="89"/>
        <v>54545.692028570862</v>
      </c>
      <c r="Q441" s="16">
        <f t="shared" si="90"/>
        <v>0</v>
      </c>
      <c r="R441" s="17">
        <f t="shared" si="91"/>
        <v>0</v>
      </c>
      <c r="S441" s="19">
        <f t="shared" si="92"/>
        <v>0</v>
      </c>
      <c r="T441" s="20">
        <f ca="1">IF(AND(S441=1,F440&gt;D440),[1]Assumptions!$B$19*(F440-D440),0)</f>
        <v>0</v>
      </c>
      <c r="U441" s="21">
        <f ca="1">OFFSET(Assumptions!$B$6,U$1-1,0)*$E441</f>
        <v>9185943.3575068694</v>
      </c>
      <c r="V441" s="21">
        <f ca="1">OFFSET(Assumptions!$B$6,V$1-1,0)*$E441</f>
        <v>11482429.196883587</v>
      </c>
      <c r="W441" s="21">
        <f ca="1">OFFSET(Assumptions!$B$6,W$1-1,0)*$E441</f>
        <v>5741214.5984417936</v>
      </c>
      <c r="X441" s="21">
        <f ca="1">OFFSET(Assumptions!$B$6,X$1-1,0)*$E441</f>
        <v>0</v>
      </c>
      <c r="Y441" s="21">
        <f ca="1">OFFSET(Assumptions!$B$6,Y$1-1,0)*$E441</f>
        <v>0</v>
      </c>
      <c r="Z441" s="21">
        <f ca="1">OFFSET(Assumptions!$B$6,Z$1-1,0)*$E441</f>
        <v>22964858.393767174</v>
      </c>
      <c r="AA441" s="21">
        <f ca="1">OFFSET(Assumptions!$B$6,AA$1-1,0)*$E441</f>
        <v>22964858.393767174</v>
      </c>
      <c r="AB441" s="21">
        <f ca="1">OFFSET(Assumptions!$B$6,AB$1-1,0)*$E441</f>
        <v>42484988.028469265</v>
      </c>
      <c r="AC441" s="24">
        <f t="shared" si="95"/>
        <v>0</v>
      </c>
      <c r="AD441" s="24">
        <f t="shared" si="84"/>
        <v>0</v>
      </c>
      <c r="AE441" s="24">
        <f t="shared" si="84"/>
        <v>0</v>
      </c>
      <c r="AF441" s="24">
        <f t="shared" si="84"/>
        <v>0</v>
      </c>
      <c r="AG441" s="24">
        <f t="shared" si="83"/>
        <v>0</v>
      </c>
      <c r="AH441" s="24">
        <f t="shared" si="83"/>
        <v>0</v>
      </c>
      <c r="AI441" s="24">
        <f t="shared" si="83"/>
        <v>0</v>
      </c>
      <c r="AJ441" s="24">
        <f t="shared" si="93"/>
        <v>0</v>
      </c>
      <c r="AK441" s="26">
        <f t="shared" ca="1" si="94"/>
        <v>1.7453858510687592E-3</v>
      </c>
      <c r="AL441" s="34">
        <f t="shared" ca="1" si="96"/>
        <v>0.14769746276807161</v>
      </c>
    </row>
    <row r="442" spans="1:38" x14ac:dyDescent="0.25">
      <c r="A442" s="4">
        <f t="shared" si="85"/>
        <v>11</v>
      </c>
      <c r="B442" s="4">
        <f t="shared" si="86"/>
        <v>2013</v>
      </c>
      <c r="C442" s="9">
        <v>41603</v>
      </c>
      <c r="D442" s="12">
        <f ca="1">(1+Returns!E442)*D441</f>
        <v>114203309.4651269</v>
      </c>
      <c r="E442" s="12">
        <f t="shared" ca="1" si="87"/>
        <v>114810124.10897301</v>
      </c>
      <c r="F442" s="12">
        <f t="shared" ca="1" si="88"/>
        <v>114751934.93293566</v>
      </c>
      <c r="G442" s="14">
        <f ca="1">G441*(1+Returns!G442)+AC442</f>
        <v>9152252.2403617669</v>
      </c>
      <c r="H442" s="14">
        <f ca="1">H441*(1+Returns!H442)+AD442</f>
        <v>11494526.230733356</v>
      </c>
      <c r="I442" s="14">
        <f ca="1">I441*(1+Returns!I442)+AE442</f>
        <v>5748804.3651557993</v>
      </c>
      <c r="J442" s="14">
        <f ca="1">J441*(1+Returns!J442)+AF442</f>
        <v>0</v>
      </c>
      <c r="K442" s="14">
        <f ca="1">K441*(1+Returns!K442)+AG442</f>
        <v>0</v>
      </c>
      <c r="L442" s="14">
        <f ca="1">L441*(1+Returns!L442)+AH442</f>
        <v>22988434.635210149</v>
      </c>
      <c r="M442" s="14">
        <f ca="1">M441*(1+Returns!M442)+AI442</f>
        <v>22991521.351037428</v>
      </c>
      <c r="N442" s="14">
        <f ca="1">N441*(1+Returns!N442)+AJ442-R442-T442</f>
        <v>42434585.286474511</v>
      </c>
      <c r="O442" s="17">
        <f ca="1">(Assumptions!$B$16 / 252)*F441</f>
        <v>3643.4840087875332</v>
      </c>
      <c r="P442" s="17">
        <f t="shared" ca="1" si="89"/>
        <v>58189.176037358397</v>
      </c>
      <c r="Q442" s="16">
        <f t="shared" si="90"/>
        <v>0</v>
      </c>
      <c r="R442" s="17">
        <f t="shared" si="91"/>
        <v>0</v>
      </c>
      <c r="S442" s="19">
        <f t="shared" si="92"/>
        <v>0</v>
      </c>
      <c r="T442" s="20">
        <f ca="1">IF(AND(S442=1,F441&gt;D441),[1]Assumptions!$B$19*(F441-D441),0)</f>
        <v>0</v>
      </c>
      <c r="U442" s="21">
        <f ca="1">OFFSET(Assumptions!$B$6,U$1-1,0)*$E442</f>
        <v>9184809.9287178405</v>
      </c>
      <c r="V442" s="21">
        <f ca="1">OFFSET(Assumptions!$B$6,V$1-1,0)*$E442</f>
        <v>11481012.410897302</v>
      </c>
      <c r="W442" s="21">
        <f ca="1">OFFSET(Assumptions!$B$6,W$1-1,0)*$E442</f>
        <v>5740506.2054486508</v>
      </c>
      <c r="X442" s="21">
        <f ca="1">OFFSET(Assumptions!$B$6,X$1-1,0)*$E442</f>
        <v>0</v>
      </c>
      <c r="Y442" s="21">
        <f ca="1">OFFSET(Assumptions!$B$6,Y$1-1,0)*$E442</f>
        <v>0</v>
      </c>
      <c r="Z442" s="21">
        <f ca="1">OFFSET(Assumptions!$B$6,Z$1-1,0)*$E442</f>
        <v>22962024.821794603</v>
      </c>
      <c r="AA442" s="21">
        <f ca="1">OFFSET(Assumptions!$B$6,AA$1-1,0)*$E442</f>
        <v>22962024.821794603</v>
      </c>
      <c r="AB442" s="21">
        <f ca="1">OFFSET(Assumptions!$B$6,AB$1-1,0)*$E442</f>
        <v>42479745.920320012</v>
      </c>
      <c r="AC442" s="24">
        <f t="shared" si="95"/>
        <v>0</v>
      </c>
      <c r="AD442" s="24">
        <f t="shared" si="84"/>
        <v>0</v>
      </c>
      <c r="AE442" s="24">
        <f t="shared" si="84"/>
        <v>0</v>
      </c>
      <c r="AF442" s="24">
        <f t="shared" si="84"/>
        <v>0</v>
      </c>
      <c r="AG442" s="24">
        <f t="shared" si="83"/>
        <v>0</v>
      </c>
      <c r="AH442" s="24">
        <f t="shared" si="83"/>
        <v>0</v>
      </c>
      <c r="AI442" s="24">
        <f t="shared" si="83"/>
        <v>0</v>
      </c>
      <c r="AJ442" s="24">
        <f t="shared" si="93"/>
        <v>0</v>
      </c>
      <c r="AK442" s="26">
        <f t="shared" ca="1" si="94"/>
        <v>-1.5519197741087343E-4</v>
      </c>
      <c r="AL442" s="34">
        <f t="shared" ca="1" si="96"/>
        <v>0.14751934932935518</v>
      </c>
    </row>
    <row r="443" spans="1:38" x14ac:dyDescent="0.25">
      <c r="A443" s="4">
        <f t="shared" si="85"/>
        <v>11</v>
      </c>
      <c r="B443" s="4">
        <f t="shared" si="86"/>
        <v>2013</v>
      </c>
      <c r="C443" s="9">
        <v>41604</v>
      </c>
      <c r="D443" s="12">
        <f ca="1">(1+Returns!E443)*D442</f>
        <v>114243534.15478669</v>
      </c>
      <c r="E443" s="12">
        <f t="shared" ca="1" si="87"/>
        <v>114834835.44406232</v>
      </c>
      <c r="F443" s="12">
        <f t="shared" ca="1" si="88"/>
        <v>114773003.34945567</v>
      </c>
      <c r="G443" s="14">
        <f ca="1">G442*(1+Returns!G443)+AC443</f>
        <v>9138487.7530625556</v>
      </c>
      <c r="H443" s="14">
        <f ca="1">H442*(1+Returns!H443)+AD443</f>
        <v>11498768.166149259</v>
      </c>
      <c r="I443" s="14">
        <f ca="1">I442*(1+Returns!I443)+AE443</f>
        <v>5751022.187918229</v>
      </c>
      <c r="J443" s="14">
        <f ca="1">J442*(1+Returns!J443)+AF443</f>
        <v>0</v>
      </c>
      <c r="K443" s="14">
        <f ca="1">K442*(1+Returns!K443)+AG443</f>
        <v>0</v>
      </c>
      <c r="L443" s="14">
        <f ca="1">L442*(1+Returns!L443)+AH443</f>
        <v>22996879.685748134</v>
      </c>
      <c r="M443" s="14">
        <f ca="1">M442*(1+Returns!M443)+AI443</f>
        <v>23000160.360507451</v>
      </c>
      <c r="N443" s="14">
        <f ca="1">N442*(1+Returns!N443)+AJ443-R443-T443</f>
        <v>42449517.290676683</v>
      </c>
      <c r="O443" s="17">
        <f ca="1">(Assumptions!$B$16 / 252)*F442</f>
        <v>3642.9185692995443</v>
      </c>
      <c r="P443" s="17">
        <f t="shared" ca="1" si="89"/>
        <v>61832.094606657942</v>
      </c>
      <c r="Q443" s="16">
        <f t="shared" si="90"/>
        <v>0</v>
      </c>
      <c r="R443" s="17">
        <f t="shared" si="91"/>
        <v>0</v>
      </c>
      <c r="S443" s="19">
        <f t="shared" si="92"/>
        <v>0</v>
      </c>
      <c r="T443" s="20">
        <f ca="1">IF(AND(S443=1,F442&gt;D442),[1]Assumptions!$B$19*(F442-D442),0)</f>
        <v>0</v>
      </c>
      <c r="U443" s="21">
        <f ca="1">OFFSET(Assumptions!$B$6,U$1-1,0)*$E443</f>
        <v>9186786.8355249856</v>
      </c>
      <c r="V443" s="21">
        <f ca="1">OFFSET(Assumptions!$B$6,V$1-1,0)*$E443</f>
        <v>11483483.544406233</v>
      </c>
      <c r="W443" s="21">
        <f ca="1">OFFSET(Assumptions!$B$6,W$1-1,0)*$E443</f>
        <v>5741741.7722031167</v>
      </c>
      <c r="X443" s="21">
        <f ca="1">OFFSET(Assumptions!$B$6,X$1-1,0)*$E443</f>
        <v>0</v>
      </c>
      <c r="Y443" s="21">
        <f ca="1">OFFSET(Assumptions!$B$6,Y$1-1,0)*$E443</f>
        <v>0</v>
      </c>
      <c r="Z443" s="21">
        <f ca="1">OFFSET(Assumptions!$B$6,Z$1-1,0)*$E443</f>
        <v>22966967.088812467</v>
      </c>
      <c r="AA443" s="21">
        <f ca="1">OFFSET(Assumptions!$B$6,AA$1-1,0)*$E443</f>
        <v>22966967.088812467</v>
      </c>
      <c r="AB443" s="21">
        <f ca="1">OFFSET(Assumptions!$B$6,AB$1-1,0)*$E443</f>
        <v>42488889.11430306</v>
      </c>
      <c r="AC443" s="24">
        <f t="shared" si="95"/>
        <v>0</v>
      </c>
      <c r="AD443" s="24">
        <f t="shared" si="84"/>
        <v>0</v>
      </c>
      <c r="AE443" s="24">
        <f t="shared" si="84"/>
        <v>0</v>
      </c>
      <c r="AF443" s="24">
        <f t="shared" si="84"/>
        <v>0</v>
      </c>
      <c r="AG443" s="24">
        <f t="shared" si="83"/>
        <v>0</v>
      </c>
      <c r="AH443" s="24">
        <f t="shared" si="83"/>
        <v>0</v>
      </c>
      <c r="AI443" s="24">
        <f t="shared" si="83"/>
        <v>0</v>
      </c>
      <c r="AJ443" s="24">
        <f t="shared" si="93"/>
        <v>0</v>
      </c>
      <c r="AK443" s="26">
        <f t="shared" ca="1" si="94"/>
        <v>1.8359966245728998E-4</v>
      </c>
      <c r="AL443" s="34">
        <f t="shared" ca="1" si="96"/>
        <v>0.14773003349455527</v>
      </c>
    </row>
    <row r="444" spans="1:38" x14ac:dyDescent="0.25">
      <c r="A444" s="4">
        <f t="shared" si="85"/>
        <v>11</v>
      </c>
      <c r="B444" s="4">
        <f t="shared" si="86"/>
        <v>2013</v>
      </c>
      <c r="C444" s="9">
        <v>41605</v>
      </c>
      <c r="D444" s="12">
        <f ca="1">(1+Returns!E444)*D443</f>
        <v>114283773.01238668</v>
      </c>
      <c r="E444" s="12">
        <f t="shared" ca="1" si="87"/>
        <v>114942484.60875905</v>
      </c>
      <c r="F444" s="12">
        <f t="shared" ca="1" si="88"/>
        <v>114877008.92674446</v>
      </c>
      <c r="G444" s="14">
        <f ca="1">G443*(1+Returns!G444)+AC444</f>
        <v>9207647.071533259</v>
      </c>
      <c r="H444" s="14">
        <f ca="1">H443*(1+Returns!H444)+AD444</f>
        <v>11503011.667007331</v>
      </c>
      <c r="I444" s="14">
        <f ca="1">I443*(1+Returns!I444)+AE444</f>
        <v>5753240.8662912324</v>
      </c>
      <c r="J444" s="14">
        <f ca="1">J443*(1+Returns!J444)+AF444</f>
        <v>0</v>
      </c>
      <c r="K444" s="14">
        <f ca="1">K443*(1+Returns!K444)+AG444</f>
        <v>0</v>
      </c>
      <c r="L444" s="14">
        <f ca="1">L443*(1+Returns!L444)+AH444</f>
        <v>23005327.838666935</v>
      </c>
      <c r="M444" s="14">
        <f ca="1">M443*(1+Returns!M444)+AI444</f>
        <v>23008802.616064738</v>
      </c>
      <c r="N444" s="14">
        <f ca="1">N443*(1+Returns!N444)+AJ444-R444-T444</f>
        <v>42464454.549195543</v>
      </c>
      <c r="O444" s="17">
        <f ca="1">(Assumptions!$B$16 / 252)*F443</f>
        <v>3643.5874079192276</v>
      </c>
      <c r="P444" s="17">
        <f t="shared" ca="1" si="89"/>
        <v>65475.682014577171</v>
      </c>
      <c r="Q444" s="16">
        <f t="shared" si="90"/>
        <v>0</v>
      </c>
      <c r="R444" s="17">
        <f t="shared" si="91"/>
        <v>0</v>
      </c>
      <c r="S444" s="19">
        <f t="shared" si="92"/>
        <v>0</v>
      </c>
      <c r="T444" s="20">
        <f ca="1">IF(AND(S444=1,F443&gt;D443),[1]Assumptions!$B$19*(F443-D443),0)</f>
        <v>0</v>
      </c>
      <c r="U444" s="21">
        <f ca="1">OFFSET(Assumptions!$B$6,U$1-1,0)*$E444</f>
        <v>9195398.7687007245</v>
      </c>
      <c r="V444" s="21">
        <f ca="1">OFFSET(Assumptions!$B$6,V$1-1,0)*$E444</f>
        <v>11494248.460875906</v>
      </c>
      <c r="W444" s="21">
        <f ca="1">OFFSET(Assumptions!$B$6,W$1-1,0)*$E444</f>
        <v>5747124.230437953</v>
      </c>
      <c r="X444" s="21">
        <f ca="1">OFFSET(Assumptions!$B$6,X$1-1,0)*$E444</f>
        <v>0</v>
      </c>
      <c r="Y444" s="21">
        <f ca="1">OFFSET(Assumptions!$B$6,Y$1-1,0)*$E444</f>
        <v>0</v>
      </c>
      <c r="Z444" s="21">
        <f ca="1">OFFSET(Assumptions!$B$6,Z$1-1,0)*$E444</f>
        <v>22988496.921751812</v>
      </c>
      <c r="AA444" s="21">
        <f ca="1">OFFSET(Assumptions!$B$6,AA$1-1,0)*$E444</f>
        <v>22988496.921751812</v>
      </c>
      <c r="AB444" s="21">
        <f ca="1">OFFSET(Assumptions!$B$6,AB$1-1,0)*$E444</f>
        <v>42528719.305240847</v>
      </c>
      <c r="AC444" s="24">
        <f t="shared" si="95"/>
        <v>0</v>
      </c>
      <c r="AD444" s="24">
        <f t="shared" si="84"/>
        <v>0</v>
      </c>
      <c r="AE444" s="24">
        <f t="shared" si="84"/>
        <v>0</v>
      </c>
      <c r="AF444" s="24">
        <f t="shared" si="84"/>
        <v>0</v>
      </c>
      <c r="AG444" s="24">
        <f t="shared" si="83"/>
        <v>0</v>
      </c>
      <c r="AH444" s="24">
        <f t="shared" si="83"/>
        <v>0</v>
      </c>
      <c r="AI444" s="24">
        <f t="shared" si="83"/>
        <v>0</v>
      </c>
      <c r="AJ444" s="24">
        <f t="shared" si="93"/>
        <v>0</v>
      </c>
      <c r="AK444" s="26">
        <f t="shared" ca="1" si="94"/>
        <v>9.0618502830430714E-4</v>
      </c>
      <c r="AL444" s="34">
        <f t="shared" ca="1" si="96"/>
        <v>0.14877008926744328</v>
      </c>
    </row>
    <row r="445" spans="1:38" x14ac:dyDescent="0.25">
      <c r="A445" s="4">
        <f t="shared" si="85"/>
        <v>11</v>
      </c>
      <c r="B445" s="4">
        <f t="shared" si="86"/>
        <v>2013</v>
      </c>
      <c r="C445" s="9">
        <v>41606</v>
      </c>
      <c r="D445" s="12">
        <f ca="1">(1+Returns!E445)*D444</f>
        <v>114324026.04291709</v>
      </c>
      <c r="E445" s="12">
        <f t="shared" ca="1" si="87"/>
        <v>115048664.48361418</v>
      </c>
      <c r="F445" s="12">
        <f t="shared" ca="1" si="88"/>
        <v>114979541.91242732</v>
      </c>
      <c r="G445" s="14">
        <f ca="1">G444*(1+Returns!G445)+AC445</f>
        <v>9275323.0712087508</v>
      </c>
      <c r="H445" s="14">
        <f ca="1">H444*(1+Returns!H445)+AD445</f>
        <v>11507256.733885283</v>
      </c>
      <c r="I445" s="14">
        <f ca="1">I444*(1+Returns!I445)+AE445</f>
        <v>5755460.4006048953</v>
      </c>
      <c r="J445" s="14">
        <f ca="1">J444*(1+Returns!J445)+AF445</f>
        <v>0</v>
      </c>
      <c r="K445" s="14">
        <f ca="1">K444*(1+Returns!K445)+AG445</f>
        <v>0</v>
      </c>
      <c r="L445" s="14">
        <f ca="1">L444*(1+Returns!L445)+AH445</f>
        <v>23013779.095106244</v>
      </c>
      <c r="M445" s="14">
        <f ca="1">M444*(1+Returns!M445)+AI445</f>
        <v>23017448.118928999</v>
      </c>
      <c r="N445" s="14">
        <f ca="1">N444*(1+Returns!N445)+AJ445-R445-T445</f>
        <v>42479397.063879989</v>
      </c>
      <c r="O445" s="17">
        <f ca="1">(Assumptions!$B$16 / 252)*F444</f>
        <v>3646.8891722776016</v>
      </c>
      <c r="P445" s="17">
        <f t="shared" ca="1" si="89"/>
        <v>69122.571186854766</v>
      </c>
      <c r="Q445" s="16">
        <f t="shared" si="90"/>
        <v>0</v>
      </c>
      <c r="R445" s="17">
        <f t="shared" si="91"/>
        <v>0</v>
      </c>
      <c r="S445" s="19">
        <f t="shared" si="92"/>
        <v>0</v>
      </c>
      <c r="T445" s="20">
        <f ca="1">IF(AND(S445=1,F444&gt;D444),[1]Assumptions!$B$19*(F444-D444),0)</f>
        <v>0</v>
      </c>
      <c r="U445" s="21">
        <f ca="1">OFFSET(Assumptions!$B$6,U$1-1,0)*$E445</f>
        <v>9203893.1586891338</v>
      </c>
      <c r="V445" s="21">
        <f ca="1">OFFSET(Assumptions!$B$6,V$1-1,0)*$E445</f>
        <v>11504866.448361419</v>
      </c>
      <c r="W445" s="21">
        <f ca="1">OFFSET(Assumptions!$B$6,W$1-1,0)*$E445</f>
        <v>5752433.2241807096</v>
      </c>
      <c r="X445" s="21">
        <f ca="1">OFFSET(Assumptions!$B$6,X$1-1,0)*$E445</f>
        <v>0</v>
      </c>
      <c r="Y445" s="21">
        <f ca="1">OFFSET(Assumptions!$B$6,Y$1-1,0)*$E445</f>
        <v>0</v>
      </c>
      <c r="Z445" s="21">
        <f ca="1">OFFSET(Assumptions!$B$6,Z$1-1,0)*$E445</f>
        <v>23009732.896722838</v>
      </c>
      <c r="AA445" s="21">
        <f ca="1">OFFSET(Assumptions!$B$6,AA$1-1,0)*$E445</f>
        <v>23009732.896722838</v>
      </c>
      <c r="AB445" s="21">
        <f ca="1">OFFSET(Assumptions!$B$6,AB$1-1,0)*$E445</f>
        <v>42568005.858937241</v>
      </c>
      <c r="AC445" s="24">
        <f t="shared" si="95"/>
        <v>0</v>
      </c>
      <c r="AD445" s="24">
        <f t="shared" si="84"/>
        <v>0</v>
      </c>
      <c r="AE445" s="24">
        <f t="shared" si="84"/>
        <v>0</v>
      </c>
      <c r="AF445" s="24">
        <f t="shared" si="84"/>
        <v>0</v>
      </c>
      <c r="AG445" s="24">
        <f t="shared" si="83"/>
        <v>0</v>
      </c>
      <c r="AH445" s="24">
        <f t="shared" si="83"/>
        <v>0</v>
      </c>
      <c r="AI445" s="24">
        <f t="shared" si="83"/>
        <v>0</v>
      </c>
      <c r="AJ445" s="24">
        <f t="shared" si="93"/>
        <v>0</v>
      </c>
      <c r="AK445" s="26">
        <f t="shared" ca="1" si="94"/>
        <v>8.9254574645347695E-4</v>
      </c>
      <c r="AL445" s="34">
        <f t="shared" ca="1" si="96"/>
        <v>0.14979541912427186</v>
      </c>
    </row>
    <row r="446" spans="1:38" x14ac:dyDescent="0.25">
      <c r="A446" s="4">
        <f t="shared" si="85"/>
        <v>11</v>
      </c>
      <c r="B446" s="4">
        <f t="shared" si="86"/>
        <v>2013</v>
      </c>
      <c r="C446" s="9">
        <v>41607</v>
      </c>
      <c r="D446" s="12">
        <f ca="1">(1+Returns!E446)*D445</f>
        <v>114366323.64607246</v>
      </c>
      <c r="E446" s="12">
        <f t="shared" ca="1" si="87"/>
        <v>115042818.35917658</v>
      </c>
      <c r="F446" s="12">
        <f t="shared" ca="1" si="88"/>
        <v>114970045.64380203</v>
      </c>
      <c r="G446" s="14">
        <f ca="1">G445*(1+Returns!G446)+AC446</f>
        <v>9229019.9294461515</v>
      </c>
      <c r="H446" s="14">
        <f ca="1">H445*(1+Returns!H446)+AD446</f>
        <v>11511717.029335318</v>
      </c>
      <c r="I446" s="14">
        <f ca="1">I445*(1+Returns!I446)+AE446</f>
        <v>5757792.264314279</v>
      </c>
      <c r="J446" s="14">
        <f ca="1">J445*(1+Returns!J446)+AF446</f>
        <v>0</v>
      </c>
      <c r="K446" s="14">
        <f ca="1">K445*(1+Returns!K446)+AG446</f>
        <v>0</v>
      </c>
      <c r="L446" s="14">
        <f ca="1">L445*(1+Returns!L446)+AH446</f>
        <v>23022658.915174212</v>
      </c>
      <c r="M446" s="14">
        <f ca="1">M445*(1+Returns!M446)+AI446</f>
        <v>23026531.639380686</v>
      </c>
      <c r="N446" s="14">
        <f ca="1">N445*(1+Returns!N446)+AJ446-R446-T446</f>
        <v>42495098.581525914</v>
      </c>
      <c r="O446" s="17">
        <f ca="1">(Assumptions!$B$16 / 252)*F445</f>
        <v>3650.1441876961053</v>
      </c>
      <c r="P446" s="17">
        <f t="shared" ca="1" si="89"/>
        <v>72772.715374550869</v>
      </c>
      <c r="Q446" s="16">
        <f t="shared" si="90"/>
        <v>0</v>
      </c>
      <c r="R446" s="17">
        <f t="shared" si="91"/>
        <v>0</v>
      </c>
      <c r="S446" s="19">
        <f t="shared" si="92"/>
        <v>0</v>
      </c>
      <c r="T446" s="20">
        <f ca="1">IF(AND(S446=1,F445&gt;D445),[1]Assumptions!$B$19*(F445-D445),0)</f>
        <v>0</v>
      </c>
      <c r="U446" s="21">
        <f ca="1">OFFSET(Assumptions!$B$6,U$1-1,0)*$E446</f>
        <v>9203425.4687341265</v>
      </c>
      <c r="V446" s="21">
        <f ca="1">OFFSET(Assumptions!$B$6,V$1-1,0)*$E446</f>
        <v>11504281.835917659</v>
      </c>
      <c r="W446" s="21">
        <f ca="1">OFFSET(Assumptions!$B$6,W$1-1,0)*$E446</f>
        <v>5752140.9179588296</v>
      </c>
      <c r="X446" s="21">
        <f ca="1">OFFSET(Assumptions!$B$6,X$1-1,0)*$E446</f>
        <v>0</v>
      </c>
      <c r="Y446" s="21">
        <f ca="1">OFFSET(Assumptions!$B$6,Y$1-1,0)*$E446</f>
        <v>0</v>
      </c>
      <c r="Z446" s="21">
        <f ca="1">OFFSET(Assumptions!$B$6,Z$1-1,0)*$E446</f>
        <v>23008563.671835318</v>
      </c>
      <c r="AA446" s="21">
        <f ca="1">OFFSET(Assumptions!$B$6,AA$1-1,0)*$E446</f>
        <v>23008563.671835318</v>
      </c>
      <c r="AB446" s="21">
        <f ca="1">OFFSET(Assumptions!$B$6,AB$1-1,0)*$E446</f>
        <v>42565842.792895332</v>
      </c>
      <c r="AC446" s="24">
        <f t="shared" si="95"/>
        <v>0</v>
      </c>
      <c r="AD446" s="24">
        <f t="shared" si="84"/>
        <v>0</v>
      </c>
      <c r="AE446" s="24">
        <f t="shared" si="84"/>
        <v>0</v>
      </c>
      <c r="AF446" s="24">
        <f t="shared" si="84"/>
        <v>0</v>
      </c>
      <c r="AG446" s="24">
        <f t="shared" si="83"/>
        <v>0</v>
      </c>
      <c r="AH446" s="24">
        <f t="shared" si="83"/>
        <v>0</v>
      </c>
      <c r="AI446" s="24">
        <f t="shared" si="83"/>
        <v>0</v>
      </c>
      <c r="AJ446" s="24">
        <f t="shared" si="93"/>
        <v>0</v>
      </c>
      <c r="AK446" s="26">
        <f t="shared" ca="1" si="94"/>
        <v>-8.2590941547833197E-5</v>
      </c>
      <c r="AL446" s="34">
        <f t="shared" ca="1" si="96"/>
        <v>0.1497004564380191</v>
      </c>
    </row>
    <row r="447" spans="1:38" x14ac:dyDescent="0.25">
      <c r="A447" s="4">
        <f t="shared" si="85"/>
        <v>12</v>
      </c>
      <c r="B447" s="4">
        <f t="shared" si="86"/>
        <v>2013</v>
      </c>
      <c r="C447" s="9">
        <v>41610</v>
      </c>
      <c r="D447" s="12">
        <f ca="1">(1+Returns!E447)*D446</f>
        <v>114408636.89849505</v>
      </c>
      <c r="E447" s="12">
        <f t="shared" ca="1" si="87"/>
        <v>115029486.10126501</v>
      </c>
      <c r="F447" s="12">
        <f t="shared" ca="1" si="88"/>
        <v>115025836.25854616</v>
      </c>
      <c r="G447" s="14">
        <f ca="1">G446*(1+Returns!G447)+AC447</f>
        <v>9222393.4206122179</v>
      </c>
      <c r="H447" s="14">
        <f ca="1">H446*(1+Returns!H447)+AD447</f>
        <v>11508743.860210281</v>
      </c>
      <c r="I447" s="14">
        <f ca="1">I446*(1+Returns!I447)+AE447</f>
        <v>5754473.726438567</v>
      </c>
      <c r="J447" s="14">
        <f ca="1">J446*(1+Returns!J447)+AF447</f>
        <v>0</v>
      </c>
      <c r="K447" s="14">
        <f ca="1">K446*(1+Returns!K447)+AG447</f>
        <v>0</v>
      </c>
      <c r="L447" s="14">
        <f ca="1">L446*(1+Returns!L447)+AH447</f>
        <v>23017446.918163881</v>
      </c>
      <c r="M447" s="14">
        <f ca="1">M446*(1+Returns!M447)+AI447</f>
        <v>23017650.776973866</v>
      </c>
      <c r="N447" s="14">
        <f ca="1">N446*(1+Returns!N447)+AJ447-R447-T447</f>
        <v>42508777.398866199</v>
      </c>
      <c r="O447" s="17">
        <f ca="1">(Assumptions!$B$16 / 252)*F446</f>
        <v>3649.8427188508581</v>
      </c>
      <c r="P447" s="17">
        <f t="shared" ca="1" si="89"/>
        <v>3649.8427188508649</v>
      </c>
      <c r="Q447" s="16">
        <f t="shared" si="90"/>
        <v>1</v>
      </c>
      <c r="R447" s="17">
        <f t="shared" ca="1" si="91"/>
        <v>72772.715374550869</v>
      </c>
      <c r="S447" s="19">
        <f t="shared" si="92"/>
        <v>0</v>
      </c>
      <c r="T447" s="20">
        <f ca="1">IF(AND(S447=1,F446&gt;D446),[1]Assumptions!$B$19*(F446-D446),0)</f>
        <v>0</v>
      </c>
      <c r="U447" s="21">
        <f ca="1">OFFSET(Assumptions!$B$6,U$1-1,0)*$E447</f>
        <v>9202358.8881012015</v>
      </c>
      <c r="V447" s="21">
        <f ca="1">OFFSET(Assumptions!$B$6,V$1-1,0)*$E447</f>
        <v>11502948.610126503</v>
      </c>
      <c r="W447" s="21">
        <f ca="1">OFFSET(Assumptions!$B$6,W$1-1,0)*$E447</f>
        <v>5751474.3050632514</v>
      </c>
      <c r="X447" s="21">
        <f ca="1">OFFSET(Assumptions!$B$6,X$1-1,0)*$E447</f>
        <v>0</v>
      </c>
      <c r="Y447" s="21">
        <f ca="1">OFFSET(Assumptions!$B$6,Y$1-1,0)*$E447</f>
        <v>0</v>
      </c>
      <c r="Z447" s="21">
        <f ca="1">OFFSET(Assumptions!$B$6,Z$1-1,0)*$E447</f>
        <v>23005897.220253006</v>
      </c>
      <c r="AA447" s="21">
        <f ca="1">OFFSET(Assumptions!$B$6,AA$1-1,0)*$E447</f>
        <v>23005897.220253006</v>
      </c>
      <c r="AB447" s="21">
        <f ca="1">OFFSET(Assumptions!$B$6,AB$1-1,0)*$E447</f>
        <v>42560909.857468054</v>
      </c>
      <c r="AC447" s="24">
        <f t="shared" ca="1" si="95"/>
        <v>-25594.460712024942</v>
      </c>
      <c r="AD447" s="24">
        <f t="shared" ca="1" si="84"/>
        <v>-7435.1934176590294</v>
      </c>
      <c r="AE447" s="24">
        <f t="shared" ca="1" si="84"/>
        <v>-5651.3463554494083</v>
      </c>
      <c r="AF447" s="24">
        <f t="shared" ca="1" si="84"/>
        <v>0</v>
      </c>
      <c r="AG447" s="24">
        <f t="shared" ca="1" si="83"/>
        <v>0</v>
      </c>
      <c r="AH447" s="24">
        <f t="shared" ca="1" si="83"/>
        <v>-14095.243338894099</v>
      </c>
      <c r="AI447" s="24">
        <f t="shared" ca="1" si="83"/>
        <v>-17967.967545367777</v>
      </c>
      <c r="AJ447" s="24">
        <f t="shared" ca="1" si="93"/>
        <v>70744.211369395256</v>
      </c>
      <c r="AK447" s="26">
        <f t="shared" ca="1" si="94"/>
        <v>4.8526217791522441E-4</v>
      </c>
      <c r="AL447" s="34">
        <f t="shared" ca="1" si="96"/>
        <v>0.15025836258546033</v>
      </c>
    </row>
    <row r="448" spans="1:38" x14ac:dyDescent="0.25">
      <c r="A448" s="4">
        <f t="shared" si="85"/>
        <v>12</v>
      </c>
      <c r="B448" s="4">
        <f t="shared" si="86"/>
        <v>2013</v>
      </c>
      <c r="C448" s="9">
        <v>41611</v>
      </c>
      <c r="D448" s="12">
        <f ca="1">(1+Returns!E448)*D447</f>
        <v>114450965.80597477</v>
      </c>
      <c r="E448" s="12">
        <f t="shared" ca="1" si="87"/>
        <v>115120492.36534426</v>
      </c>
      <c r="F448" s="12">
        <f t="shared" ca="1" si="88"/>
        <v>115113190.90877593</v>
      </c>
      <c r="G448" s="14">
        <f ca="1">G447*(1+Returns!G448)+AC448</f>
        <v>9272930.13574991</v>
      </c>
      <c r="H448" s="14">
        <f ca="1">H447*(1+Returns!H448)+AD448</f>
        <v>11513204.732081173</v>
      </c>
      <c r="I448" s="14">
        <f ca="1">I447*(1+Returns!I448)+AE448</f>
        <v>5756805.1903902385</v>
      </c>
      <c r="J448" s="14">
        <f ca="1">J447*(1+Returns!J448)+AF448</f>
        <v>0</v>
      </c>
      <c r="K448" s="14">
        <f ca="1">K447*(1+Returns!K448)+AG448</f>
        <v>0</v>
      </c>
      <c r="L448" s="14">
        <f ca="1">L447*(1+Returns!L448)+AH448</f>
        <v>23026328.15345395</v>
      </c>
      <c r="M448" s="14">
        <f ca="1">M447*(1+Returns!M448)+AI448</f>
        <v>23026734.377401773</v>
      </c>
      <c r="N448" s="14">
        <f ca="1">N447*(1+Returns!N448)+AJ448-R448-T448</f>
        <v>42524489.776267208</v>
      </c>
      <c r="O448" s="17">
        <f ca="1">(Assumptions!$B$16 / 252)*F447</f>
        <v>3651.6138494776555</v>
      </c>
      <c r="P448" s="17">
        <f t="shared" ca="1" si="89"/>
        <v>7301.45656832852</v>
      </c>
      <c r="Q448" s="16">
        <f t="shared" si="90"/>
        <v>0</v>
      </c>
      <c r="R448" s="17">
        <f t="shared" si="91"/>
        <v>0</v>
      </c>
      <c r="S448" s="19">
        <f t="shared" si="92"/>
        <v>0</v>
      </c>
      <c r="T448" s="20">
        <f ca="1">IF(AND(S448=1,F447&gt;D447),[1]Assumptions!$B$19*(F447-D447),0)</f>
        <v>0</v>
      </c>
      <c r="U448" s="21">
        <f ca="1">OFFSET(Assumptions!$B$6,U$1-1,0)*$E448</f>
        <v>9209639.3892275412</v>
      </c>
      <c r="V448" s="21">
        <f ca="1">OFFSET(Assumptions!$B$6,V$1-1,0)*$E448</f>
        <v>11512049.236534426</v>
      </c>
      <c r="W448" s="21">
        <f ca="1">OFFSET(Assumptions!$B$6,W$1-1,0)*$E448</f>
        <v>5756024.618267213</v>
      </c>
      <c r="X448" s="21">
        <f ca="1">OFFSET(Assumptions!$B$6,X$1-1,0)*$E448</f>
        <v>0</v>
      </c>
      <c r="Y448" s="21">
        <f ca="1">OFFSET(Assumptions!$B$6,Y$1-1,0)*$E448</f>
        <v>0</v>
      </c>
      <c r="Z448" s="21">
        <f ca="1">OFFSET(Assumptions!$B$6,Z$1-1,0)*$E448</f>
        <v>23024098.473068852</v>
      </c>
      <c r="AA448" s="21">
        <f ca="1">OFFSET(Assumptions!$B$6,AA$1-1,0)*$E448</f>
        <v>23024098.473068852</v>
      </c>
      <c r="AB448" s="21">
        <f ca="1">OFFSET(Assumptions!$B$6,AB$1-1,0)*$E448</f>
        <v>42594582.175177373</v>
      </c>
      <c r="AC448" s="24">
        <f t="shared" si="95"/>
        <v>0</v>
      </c>
      <c r="AD448" s="24">
        <f t="shared" si="84"/>
        <v>0</v>
      </c>
      <c r="AE448" s="24">
        <f t="shared" si="84"/>
        <v>0</v>
      </c>
      <c r="AF448" s="24">
        <f t="shared" si="84"/>
        <v>0</v>
      </c>
      <c r="AG448" s="24">
        <f t="shared" si="84"/>
        <v>0</v>
      </c>
      <c r="AH448" s="24">
        <f t="shared" si="84"/>
        <v>0</v>
      </c>
      <c r="AI448" s="24">
        <f t="shared" si="84"/>
        <v>0</v>
      </c>
      <c r="AJ448" s="24">
        <f t="shared" si="93"/>
        <v>0</v>
      </c>
      <c r="AK448" s="26">
        <f t="shared" ca="1" si="94"/>
        <v>7.5943503712871951E-4</v>
      </c>
      <c r="AL448" s="34">
        <f t="shared" ca="1" si="96"/>
        <v>0.15113190908775809</v>
      </c>
    </row>
    <row r="449" spans="1:38" x14ac:dyDescent="0.25">
      <c r="A449" s="4">
        <f t="shared" si="85"/>
        <v>12</v>
      </c>
      <c r="B449" s="4">
        <f t="shared" si="86"/>
        <v>2013</v>
      </c>
      <c r="C449" s="9">
        <v>41612</v>
      </c>
      <c r="D449" s="12">
        <f ca="1">(1+Returns!E449)*D448</f>
        <v>114493310.37430367</v>
      </c>
      <c r="E449" s="12">
        <f t="shared" ca="1" si="87"/>
        <v>115185881.81926137</v>
      </c>
      <c r="F449" s="12">
        <f t="shared" ca="1" si="88"/>
        <v>115174925.97568007</v>
      </c>
      <c r="G449" s="14">
        <f ca="1">G448*(1+Returns!G449)+AC449</f>
        <v>9297834.547812419</v>
      </c>
      <c r="H449" s="14">
        <f ca="1">H448*(1+Returns!H449)+AD449</f>
        <v>11517667.333018076</v>
      </c>
      <c r="I449" s="14">
        <f ca="1">I448*(1+Returns!I449)+AE449</f>
        <v>5759137.5989502994</v>
      </c>
      <c r="J449" s="14">
        <f ca="1">J448*(1+Returns!J449)+AF449</f>
        <v>0</v>
      </c>
      <c r="K449" s="14">
        <f ca="1">K448*(1+Returns!K449)+AG449</f>
        <v>0</v>
      </c>
      <c r="L449" s="14">
        <f ca="1">L448*(1+Returns!L449)+AH449</f>
        <v>23035212.815550674</v>
      </c>
      <c r="M449" s="14">
        <f ca="1">M448*(1+Returns!M449)+AI449</f>
        <v>23035821.562548101</v>
      </c>
      <c r="N449" s="14">
        <f ca="1">N448*(1+Returns!N449)+AJ449-R449-T449</f>
        <v>42540207.961381793</v>
      </c>
      <c r="O449" s="17">
        <f ca="1">(Assumptions!$B$16 / 252)*F448</f>
        <v>3654.3870129770135</v>
      </c>
      <c r="P449" s="17">
        <f t="shared" ca="1" si="89"/>
        <v>10955.843581305533</v>
      </c>
      <c r="Q449" s="16">
        <f t="shared" si="90"/>
        <v>0</v>
      </c>
      <c r="R449" s="17">
        <f t="shared" si="91"/>
        <v>0</v>
      </c>
      <c r="S449" s="19">
        <f t="shared" si="92"/>
        <v>0</v>
      </c>
      <c r="T449" s="20">
        <f ca="1">IF(AND(S449=1,F448&gt;D448),[1]Assumptions!$B$19*(F448-D448),0)</f>
        <v>0</v>
      </c>
      <c r="U449" s="21">
        <f ca="1">OFFSET(Assumptions!$B$6,U$1-1,0)*$E449</f>
        <v>9214870.5455409102</v>
      </c>
      <c r="V449" s="21">
        <f ca="1">OFFSET(Assumptions!$B$6,V$1-1,0)*$E449</f>
        <v>11518588.181926139</v>
      </c>
      <c r="W449" s="21">
        <f ca="1">OFFSET(Assumptions!$B$6,W$1-1,0)*$E449</f>
        <v>5759294.0909630693</v>
      </c>
      <c r="X449" s="21">
        <f ca="1">OFFSET(Assumptions!$B$6,X$1-1,0)*$E449</f>
        <v>0</v>
      </c>
      <c r="Y449" s="21">
        <f ca="1">OFFSET(Assumptions!$B$6,Y$1-1,0)*$E449</f>
        <v>0</v>
      </c>
      <c r="Z449" s="21">
        <f ca="1">OFFSET(Assumptions!$B$6,Z$1-1,0)*$E449</f>
        <v>23037176.363852277</v>
      </c>
      <c r="AA449" s="21">
        <f ca="1">OFFSET(Assumptions!$B$6,AA$1-1,0)*$E449</f>
        <v>23037176.363852277</v>
      </c>
      <c r="AB449" s="21">
        <f ca="1">OFFSET(Assumptions!$B$6,AB$1-1,0)*$E449</f>
        <v>42618776.273126706</v>
      </c>
      <c r="AC449" s="24">
        <f t="shared" si="95"/>
        <v>0</v>
      </c>
      <c r="AD449" s="24">
        <f t="shared" ref="AD449:AI512" si="97">IF($Q449=1,V448-H448,0)</f>
        <v>0</v>
      </c>
      <c r="AE449" s="24">
        <f t="shared" si="97"/>
        <v>0</v>
      </c>
      <c r="AF449" s="24">
        <f t="shared" si="97"/>
        <v>0</v>
      </c>
      <c r="AG449" s="24">
        <f t="shared" si="97"/>
        <v>0</v>
      </c>
      <c r="AH449" s="24">
        <f t="shared" si="97"/>
        <v>0</v>
      </c>
      <c r="AI449" s="24">
        <f t="shared" si="97"/>
        <v>0</v>
      </c>
      <c r="AJ449" s="24">
        <f t="shared" si="93"/>
        <v>0</v>
      </c>
      <c r="AK449" s="26">
        <f t="shared" ca="1" si="94"/>
        <v>5.362988065640284E-4</v>
      </c>
      <c r="AL449" s="34">
        <f t="shared" ca="1" si="96"/>
        <v>0.15174925975679954</v>
      </c>
    </row>
    <row r="450" spans="1:38" x14ac:dyDescent="0.25">
      <c r="A450" s="4">
        <f t="shared" si="85"/>
        <v>12</v>
      </c>
      <c r="B450" s="4">
        <f t="shared" si="86"/>
        <v>2013</v>
      </c>
      <c r="C450" s="9">
        <v>41613</v>
      </c>
      <c r="D450" s="12">
        <f ca="1">(1+Returns!E450)*D449</f>
        <v>114535670.60927597</v>
      </c>
      <c r="E450" s="12">
        <f t="shared" ca="1" si="87"/>
        <v>115315383.35460308</v>
      </c>
      <c r="F450" s="12">
        <f t="shared" ca="1" si="88"/>
        <v>115300771.16416541</v>
      </c>
      <c r="G450" s="14">
        <f ca="1">G449*(1+Returns!G450)+AC450</f>
        <v>9386835.5424500145</v>
      </c>
      <c r="H450" s="14">
        <f ca="1">H449*(1+Returns!H450)+AD450</f>
        <v>11522131.663691189</v>
      </c>
      <c r="I450" s="14">
        <f ca="1">I449*(1+Returns!I450)+AE450</f>
        <v>5761470.9525014637</v>
      </c>
      <c r="J450" s="14">
        <f ca="1">J449*(1+Returns!J450)+AF450</f>
        <v>0</v>
      </c>
      <c r="K450" s="14">
        <f ca="1">K449*(1+Returns!K450)+AG450</f>
        <v>0</v>
      </c>
      <c r="L450" s="14">
        <f ca="1">L449*(1+Returns!L450)+AH450</f>
        <v>23044100.905776277</v>
      </c>
      <c r="M450" s="14">
        <f ca="1">M449*(1+Returns!M450)+AI450</f>
        <v>23044912.33382751</v>
      </c>
      <c r="N450" s="14">
        <f ca="1">N449*(1+Returns!N450)+AJ450-R450-T450</f>
        <v>42555931.956356637</v>
      </c>
      <c r="O450" s="17">
        <f ca="1">(Assumptions!$B$16 / 252)*F449</f>
        <v>3656.3468563707956</v>
      </c>
      <c r="P450" s="17">
        <f t="shared" ca="1" si="89"/>
        <v>14612.190437676329</v>
      </c>
      <c r="Q450" s="16">
        <f t="shared" si="90"/>
        <v>0</v>
      </c>
      <c r="R450" s="17">
        <f t="shared" si="91"/>
        <v>0</v>
      </c>
      <c r="S450" s="19">
        <f t="shared" si="92"/>
        <v>0</v>
      </c>
      <c r="T450" s="20">
        <f ca="1">IF(AND(S450=1,F449&gt;D449),[1]Assumptions!$B$19*(F449-D449),0)</f>
        <v>0</v>
      </c>
      <c r="U450" s="21">
        <f ca="1">OFFSET(Assumptions!$B$6,U$1-1,0)*$E450</f>
        <v>9225230.6683682464</v>
      </c>
      <c r="V450" s="21">
        <f ca="1">OFFSET(Assumptions!$B$6,V$1-1,0)*$E450</f>
        <v>11531538.335460309</v>
      </c>
      <c r="W450" s="21">
        <f ca="1">OFFSET(Assumptions!$B$6,W$1-1,0)*$E450</f>
        <v>5765769.1677301545</v>
      </c>
      <c r="X450" s="21">
        <f ca="1">OFFSET(Assumptions!$B$6,X$1-1,0)*$E450</f>
        <v>0</v>
      </c>
      <c r="Y450" s="21">
        <f ca="1">OFFSET(Assumptions!$B$6,Y$1-1,0)*$E450</f>
        <v>0</v>
      </c>
      <c r="Z450" s="21">
        <f ca="1">OFFSET(Assumptions!$B$6,Z$1-1,0)*$E450</f>
        <v>23063076.670920618</v>
      </c>
      <c r="AA450" s="21">
        <f ca="1">OFFSET(Assumptions!$B$6,AA$1-1,0)*$E450</f>
        <v>23063076.670920618</v>
      </c>
      <c r="AB450" s="21">
        <f ca="1">OFFSET(Assumptions!$B$6,AB$1-1,0)*$E450</f>
        <v>42666691.841203138</v>
      </c>
      <c r="AC450" s="24">
        <f t="shared" si="95"/>
        <v>0</v>
      </c>
      <c r="AD450" s="24">
        <f t="shared" si="97"/>
        <v>0</v>
      </c>
      <c r="AE450" s="24">
        <f t="shared" si="97"/>
        <v>0</v>
      </c>
      <c r="AF450" s="24">
        <f t="shared" si="97"/>
        <v>0</v>
      </c>
      <c r="AG450" s="24">
        <f t="shared" si="97"/>
        <v>0</v>
      </c>
      <c r="AH450" s="24">
        <f t="shared" si="97"/>
        <v>0</v>
      </c>
      <c r="AI450" s="24">
        <f t="shared" si="97"/>
        <v>0</v>
      </c>
      <c r="AJ450" s="24">
        <f t="shared" si="93"/>
        <v>0</v>
      </c>
      <c r="AK450" s="26">
        <f t="shared" ca="1" si="94"/>
        <v>1.0926439710663427E-3</v>
      </c>
      <c r="AL450" s="34">
        <f t="shared" ca="1" si="96"/>
        <v>0.15300771164165283</v>
      </c>
    </row>
    <row r="451" spans="1:38" x14ac:dyDescent="0.25">
      <c r="A451" s="4">
        <f t="shared" si="85"/>
        <v>12</v>
      </c>
      <c r="B451" s="4">
        <f t="shared" si="86"/>
        <v>2013</v>
      </c>
      <c r="C451" s="9">
        <v>41614</v>
      </c>
      <c r="D451" s="12">
        <f ca="1">(1+Returns!E451)*D450</f>
        <v>114578046.516688</v>
      </c>
      <c r="E451" s="12">
        <f t="shared" ca="1" si="87"/>
        <v>115295333.71005124</v>
      </c>
      <c r="F451" s="12">
        <f t="shared" ca="1" si="88"/>
        <v>115277061.17767185</v>
      </c>
      <c r="G451" s="14">
        <f ca="1">G450*(1+Returns!G451)+AC451</f>
        <v>9326269.8524057269</v>
      </c>
      <c r="H451" s="14">
        <f ca="1">H450*(1+Returns!H451)+AD451</f>
        <v>11526597.724770971</v>
      </c>
      <c r="I451" s="14">
        <f ca="1">I450*(1+Returns!I451)+AE451</f>
        <v>5763805.2514266018</v>
      </c>
      <c r="J451" s="14">
        <f ca="1">J450*(1+Returns!J451)+AF451</f>
        <v>0</v>
      </c>
      <c r="K451" s="14">
        <f ca="1">K450*(1+Returns!K451)+AG451</f>
        <v>0</v>
      </c>
      <c r="L451" s="14">
        <f ca="1">L450*(1+Returns!L451)+AH451</f>
        <v>23052992.425453499</v>
      </c>
      <c r="M451" s="14">
        <f ca="1">M450*(1+Returns!M451)+AI451</f>
        <v>23054006.692655217</v>
      </c>
      <c r="N451" s="14">
        <f ca="1">N450*(1+Returns!N451)+AJ451-R451-T451</f>
        <v>42571661.763339221</v>
      </c>
      <c r="O451" s="17">
        <f ca="1">(Assumptions!$B$16 / 252)*F450</f>
        <v>3660.3419417195364</v>
      </c>
      <c r="P451" s="17">
        <f t="shared" ca="1" si="89"/>
        <v>18272.532379395867</v>
      </c>
      <c r="Q451" s="16">
        <f t="shared" si="90"/>
        <v>0</v>
      </c>
      <c r="R451" s="17">
        <f t="shared" si="91"/>
        <v>0</v>
      </c>
      <c r="S451" s="19">
        <f t="shared" si="92"/>
        <v>0</v>
      </c>
      <c r="T451" s="20">
        <f ca="1">IF(AND(S451=1,F450&gt;D450),[1]Assumptions!$B$19*(F450-D450),0)</f>
        <v>0</v>
      </c>
      <c r="U451" s="21">
        <f ca="1">OFFSET(Assumptions!$B$6,U$1-1,0)*$E451</f>
        <v>9223626.6968040988</v>
      </c>
      <c r="V451" s="21">
        <f ca="1">OFFSET(Assumptions!$B$6,V$1-1,0)*$E451</f>
        <v>11529533.371005125</v>
      </c>
      <c r="W451" s="21">
        <f ca="1">OFFSET(Assumptions!$B$6,W$1-1,0)*$E451</f>
        <v>5764766.6855025627</v>
      </c>
      <c r="X451" s="21">
        <f ca="1">OFFSET(Assumptions!$B$6,X$1-1,0)*$E451</f>
        <v>0</v>
      </c>
      <c r="Y451" s="21">
        <f ca="1">OFFSET(Assumptions!$B$6,Y$1-1,0)*$E451</f>
        <v>0</v>
      </c>
      <c r="Z451" s="21">
        <f ca="1">OFFSET(Assumptions!$B$6,Z$1-1,0)*$E451</f>
        <v>23059066.742010251</v>
      </c>
      <c r="AA451" s="21">
        <f ca="1">OFFSET(Assumptions!$B$6,AA$1-1,0)*$E451</f>
        <v>23059066.742010251</v>
      </c>
      <c r="AB451" s="21">
        <f ca="1">OFFSET(Assumptions!$B$6,AB$1-1,0)*$E451</f>
        <v>42659273.472718954</v>
      </c>
      <c r="AC451" s="24">
        <f t="shared" si="95"/>
        <v>0</v>
      </c>
      <c r="AD451" s="24">
        <f t="shared" si="97"/>
        <v>0</v>
      </c>
      <c r="AE451" s="24">
        <f t="shared" si="97"/>
        <v>0</v>
      </c>
      <c r="AF451" s="24">
        <f t="shared" si="97"/>
        <v>0</v>
      </c>
      <c r="AG451" s="24">
        <f t="shared" si="97"/>
        <v>0</v>
      </c>
      <c r="AH451" s="24">
        <f t="shared" si="97"/>
        <v>0</v>
      </c>
      <c r="AI451" s="24">
        <f t="shared" si="97"/>
        <v>0</v>
      </c>
      <c r="AJ451" s="24">
        <f t="shared" si="93"/>
        <v>0</v>
      </c>
      <c r="AK451" s="26">
        <f t="shared" ca="1" si="94"/>
        <v>-2.0563597497369468E-4</v>
      </c>
      <c r="AL451" s="34">
        <f t="shared" ca="1" si="96"/>
        <v>0.15277061177671714</v>
      </c>
    </row>
    <row r="452" spans="1:38" x14ac:dyDescent="0.25">
      <c r="A452" s="4">
        <f t="shared" ref="A452:A515" si="98">MONTH(C452)</f>
        <v>12</v>
      </c>
      <c r="B452" s="4">
        <f t="shared" ref="B452:B515" si="99">YEAR(C452)</f>
        <v>2013</v>
      </c>
      <c r="C452" s="9">
        <v>41617</v>
      </c>
      <c r="D452" s="12">
        <f ca="1">(1+Returns!E452)*D451</f>
        <v>114620396.85424151</v>
      </c>
      <c r="E452" s="12">
        <f t="shared" ref="E452:E515" ca="1" si="100">SUM(G452:N452)</f>
        <v>115243377.68631117</v>
      </c>
      <c r="F452" s="12">
        <f t="shared" ref="F452:F515" ca="1" si="101">E452-P452</f>
        <v>115221445.56468804</v>
      </c>
      <c r="G452" s="14">
        <f ca="1">G451*(1+Returns!G452)+AC452</f>
        <v>9233821.6482808199</v>
      </c>
      <c r="H452" s="14">
        <f ca="1">H451*(1+Returns!H452)+AD452</f>
        <v>11531061.179092919</v>
      </c>
      <c r="I452" s="14">
        <f ca="1">I451*(1+Returns!I452)+AE452</f>
        <v>5766138.2336889245</v>
      </c>
      <c r="J452" s="14">
        <f ca="1">J451*(1+Returns!J452)+AF452</f>
        <v>0</v>
      </c>
      <c r="K452" s="14">
        <f ca="1">K451*(1+Returns!K452)+AG452</f>
        <v>0</v>
      </c>
      <c r="L452" s="14">
        <f ca="1">L451*(1+Returns!L452)+AH452</f>
        <v>23061878.737813722</v>
      </c>
      <c r="M452" s="14">
        <f ca="1">M451*(1+Returns!M452)+AI452</f>
        <v>23063095.814786196</v>
      </c>
      <c r="N452" s="14">
        <f ca="1">N451*(1+Returns!N452)+AJ452-R452-T452</f>
        <v>42587382.072648585</v>
      </c>
      <c r="O452" s="17">
        <f ca="1">(Assumptions!$B$16 / 252)*F451</f>
        <v>3659.5892437356142</v>
      </c>
      <c r="P452" s="17">
        <f t="shared" ca="1" si="89"/>
        <v>21932.121623131483</v>
      </c>
      <c r="Q452" s="16">
        <f t="shared" si="90"/>
        <v>0</v>
      </c>
      <c r="R452" s="17">
        <f t="shared" si="91"/>
        <v>0</v>
      </c>
      <c r="S452" s="19">
        <f t="shared" si="92"/>
        <v>0</v>
      </c>
      <c r="T452" s="20">
        <f ca="1">IF(AND(S452=1,F451&gt;D451),[1]Assumptions!$B$19*(F451-D451),0)</f>
        <v>0</v>
      </c>
      <c r="U452" s="21">
        <f ca="1">OFFSET(Assumptions!$B$6,U$1-1,0)*$E452</f>
        <v>9219470.2149048932</v>
      </c>
      <c r="V452" s="21">
        <f ca="1">OFFSET(Assumptions!$B$6,V$1-1,0)*$E452</f>
        <v>11524337.768631117</v>
      </c>
      <c r="W452" s="21">
        <f ca="1">OFFSET(Assumptions!$B$6,W$1-1,0)*$E452</f>
        <v>5762168.8843155587</v>
      </c>
      <c r="X452" s="21">
        <f ca="1">OFFSET(Assumptions!$B$6,X$1-1,0)*$E452</f>
        <v>0</v>
      </c>
      <c r="Y452" s="21">
        <f ca="1">OFFSET(Assumptions!$B$6,Y$1-1,0)*$E452</f>
        <v>0</v>
      </c>
      <c r="Z452" s="21">
        <f ca="1">OFFSET(Assumptions!$B$6,Z$1-1,0)*$E452</f>
        <v>23048675.537262235</v>
      </c>
      <c r="AA452" s="21">
        <f ca="1">OFFSET(Assumptions!$B$6,AA$1-1,0)*$E452</f>
        <v>23048675.537262235</v>
      </c>
      <c r="AB452" s="21">
        <f ca="1">OFFSET(Assumptions!$B$6,AB$1-1,0)*$E452</f>
        <v>42640049.743935131</v>
      </c>
      <c r="AC452" s="24">
        <f t="shared" si="95"/>
        <v>0</v>
      </c>
      <c r="AD452" s="24">
        <f t="shared" si="97"/>
        <v>0</v>
      </c>
      <c r="AE452" s="24">
        <f t="shared" si="97"/>
        <v>0</v>
      </c>
      <c r="AF452" s="24">
        <f t="shared" si="97"/>
        <v>0</v>
      </c>
      <c r="AG452" s="24">
        <f t="shared" si="97"/>
        <v>0</v>
      </c>
      <c r="AH452" s="24">
        <f t="shared" si="97"/>
        <v>0</v>
      </c>
      <c r="AI452" s="24">
        <f t="shared" si="97"/>
        <v>0</v>
      </c>
      <c r="AJ452" s="24">
        <f t="shared" si="93"/>
        <v>0</v>
      </c>
      <c r="AK452" s="26">
        <f t="shared" ca="1" si="94"/>
        <v>-4.8245169000349364E-4</v>
      </c>
      <c r="AL452" s="34">
        <f t="shared" ca="1" si="96"/>
        <v>0.15221445564687919</v>
      </c>
    </row>
    <row r="453" spans="1:38" x14ac:dyDescent="0.25">
      <c r="A453" s="4">
        <f t="shared" si="98"/>
        <v>12</v>
      </c>
      <c r="B453" s="4">
        <f t="shared" si="99"/>
        <v>2013</v>
      </c>
      <c r="C453" s="9">
        <v>41618</v>
      </c>
      <c r="D453" s="12">
        <f ca="1">(1+Returns!E453)*D452</f>
        <v>114663135.36161655</v>
      </c>
      <c r="E453" s="12">
        <f t="shared" ca="1" si="100"/>
        <v>115246537.08264256</v>
      </c>
      <c r="F453" s="12">
        <f t="shared" ca="1" si="101"/>
        <v>115220947.13735071</v>
      </c>
      <c r="G453" s="14">
        <f ca="1">G452*(1+Returns!G453)+AC453</f>
        <v>9196117.769685572</v>
      </c>
      <c r="H453" s="14">
        <f ca="1">H452*(1+Returns!H453)+AD453</f>
        <v>11535565.537334885</v>
      </c>
      <c r="I453" s="14">
        <f ca="1">I452*(1+Returns!I453)+AE453</f>
        <v>5768492.5924807535</v>
      </c>
      <c r="J453" s="14">
        <f ca="1">J452*(1+Returns!J453)+AF453</f>
        <v>0</v>
      </c>
      <c r="K453" s="14">
        <f ca="1">K452*(1+Returns!K453)+AG453</f>
        <v>0</v>
      </c>
      <c r="L453" s="14">
        <f ca="1">L452*(1+Returns!L453)+AH453</f>
        <v>23070846.487289235</v>
      </c>
      <c r="M453" s="14">
        <f ca="1">M452*(1+Returns!M453)+AI453</f>
        <v>23072268.226021171</v>
      </c>
      <c r="N453" s="14">
        <f ca="1">N452*(1+Returns!N453)+AJ453-R453-T453</f>
        <v>42603246.469830953</v>
      </c>
      <c r="O453" s="17">
        <f ca="1">(Assumptions!$B$16 / 252)*F452</f>
        <v>3657.8236687202552</v>
      </c>
      <c r="P453" s="17">
        <f t="shared" ref="P453:P516" ca="1" si="102">P452+O453-IF(Q453=1,P452,0)</f>
        <v>25589.945291851738</v>
      </c>
      <c r="Q453" s="16">
        <f t="shared" ref="Q453:Q516" si="103">IF(DAY(C453)&lt;DAY(C452),1,0)</f>
        <v>0</v>
      </c>
      <c r="R453" s="17">
        <f t="shared" ref="R453:R516" si="104">IF(Q453=1,P452,0)</f>
        <v>0</v>
      </c>
      <c r="S453" s="19">
        <f t="shared" ref="S453:S516" si="105">IF(AND(DAY(C453)&lt;DAY(C452),OR(MONTH(C453)=7,MONTH(C453)=1)),1,0)</f>
        <v>0</v>
      </c>
      <c r="T453" s="20">
        <f ca="1">IF(AND(S453=1,F452&gt;D452),[1]Assumptions!$B$19*(F452-D452),0)</f>
        <v>0</v>
      </c>
      <c r="U453" s="21">
        <f ca="1">OFFSET(Assumptions!$B$6,U$1-1,0)*$E453</f>
        <v>9219722.966611404</v>
      </c>
      <c r="V453" s="21">
        <f ca="1">OFFSET(Assumptions!$B$6,V$1-1,0)*$E453</f>
        <v>11524653.708264256</v>
      </c>
      <c r="W453" s="21">
        <f ca="1">OFFSET(Assumptions!$B$6,W$1-1,0)*$E453</f>
        <v>5762326.8541321279</v>
      </c>
      <c r="X453" s="21">
        <f ca="1">OFFSET(Assumptions!$B$6,X$1-1,0)*$E453</f>
        <v>0</v>
      </c>
      <c r="Y453" s="21">
        <f ca="1">OFFSET(Assumptions!$B$6,Y$1-1,0)*$E453</f>
        <v>0</v>
      </c>
      <c r="Z453" s="21">
        <f ca="1">OFFSET(Assumptions!$B$6,Z$1-1,0)*$E453</f>
        <v>23049307.416528512</v>
      </c>
      <c r="AA453" s="21">
        <f ca="1">OFFSET(Assumptions!$B$6,AA$1-1,0)*$E453</f>
        <v>23049307.416528512</v>
      </c>
      <c r="AB453" s="21">
        <f ca="1">OFFSET(Assumptions!$B$6,AB$1-1,0)*$E453</f>
        <v>42641218.720577747</v>
      </c>
      <c r="AC453" s="24">
        <f t="shared" si="95"/>
        <v>0</v>
      </c>
      <c r="AD453" s="24">
        <f t="shared" si="97"/>
        <v>0</v>
      </c>
      <c r="AE453" s="24">
        <f t="shared" si="97"/>
        <v>0</v>
      </c>
      <c r="AF453" s="24">
        <f t="shared" si="97"/>
        <v>0</v>
      </c>
      <c r="AG453" s="24">
        <f t="shared" si="97"/>
        <v>0</v>
      </c>
      <c r="AH453" s="24">
        <f t="shared" si="97"/>
        <v>0</v>
      </c>
      <c r="AI453" s="24">
        <f t="shared" si="97"/>
        <v>0</v>
      </c>
      <c r="AJ453" s="24">
        <f t="shared" ref="AJ453:AJ516" si="106">-SUM(AC453:AI453)</f>
        <v>0</v>
      </c>
      <c r="AK453" s="26">
        <f t="shared" ref="AK453:AK516" ca="1" si="107">F453/F452-1</f>
        <v>-4.32582089981981E-6</v>
      </c>
      <c r="AL453" s="34">
        <f t="shared" ca="1" si="96"/>
        <v>0.15220947137350582</v>
      </c>
    </row>
    <row r="454" spans="1:38" x14ac:dyDescent="0.25">
      <c r="A454" s="4">
        <f t="shared" si="98"/>
        <v>12</v>
      </c>
      <c r="B454" s="4">
        <f t="shared" si="99"/>
        <v>2013</v>
      </c>
      <c r="C454" s="9">
        <v>41619</v>
      </c>
      <c r="D454" s="12">
        <f ca="1">(1+Returns!E454)*D453</f>
        <v>114705558.42843765</v>
      </c>
      <c r="E454" s="12">
        <f t="shared" ca="1" si="100"/>
        <v>115311334.66092208</v>
      </c>
      <c r="F454" s="12">
        <f t="shared" ca="1" si="101"/>
        <v>115282086.9077846</v>
      </c>
      <c r="G454" s="14">
        <f ca="1">G453*(1+Returns!G454)+AC454</f>
        <v>9220352.6464797109</v>
      </c>
      <c r="H454" s="14">
        <f ca="1">H453*(1+Returns!H454)+AD454</f>
        <v>11540036.805480685</v>
      </c>
      <c r="I454" s="14">
        <f ca="1">I453*(1+Returns!I454)+AE454</f>
        <v>5770829.7362708207</v>
      </c>
      <c r="J454" s="14">
        <f ca="1">J453*(1+Returns!J454)+AF454</f>
        <v>0</v>
      </c>
      <c r="K454" s="14">
        <f ca="1">K453*(1+Returns!K454)+AG454</f>
        <v>0</v>
      </c>
      <c r="L454" s="14">
        <f ca="1">L453*(1+Returns!L454)+AH454</f>
        <v>23079748.326694932</v>
      </c>
      <c r="M454" s="14">
        <f ca="1">M453*(1+Returns!M454)+AI454</f>
        <v>23081373.380476825</v>
      </c>
      <c r="N454" s="14">
        <f ca="1">N453*(1+Returns!N454)+AJ454-R454-T454</f>
        <v>42618993.765519112</v>
      </c>
      <c r="O454" s="17">
        <f ca="1">(Assumptions!$B$16 / 252)*F453</f>
        <v>3657.807845630181</v>
      </c>
      <c r="P454" s="17">
        <f t="shared" ca="1" si="102"/>
        <v>29247.753137481919</v>
      </c>
      <c r="Q454" s="16">
        <f t="shared" si="103"/>
        <v>0</v>
      </c>
      <c r="R454" s="17">
        <f t="shared" si="104"/>
        <v>0</v>
      </c>
      <c r="S454" s="19">
        <f t="shared" si="105"/>
        <v>0</v>
      </c>
      <c r="T454" s="20">
        <f ca="1">IF(AND(S454=1,F453&gt;D453),[1]Assumptions!$B$19*(F453-D453),0)</f>
        <v>0</v>
      </c>
      <c r="U454" s="21">
        <f ca="1">OFFSET(Assumptions!$B$6,U$1-1,0)*$E454</f>
        <v>9224906.7728737667</v>
      </c>
      <c r="V454" s="21">
        <f ca="1">OFFSET(Assumptions!$B$6,V$1-1,0)*$E454</f>
        <v>11531133.466092208</v>
      </c>
      <c r="W454" s="21">
        <f ca="1">OFFSET(Assumptions!$B$6,W$1-1,0)*$E454</f>
        <v>5765566.7330461042</v>
      </c>
      <c r="X454" s="21">
        <f ca="1">OFFSET(Assumptions!$B$6,X$1-1,0)*$E454</f>
        <v>0</v>
      </c>
      <c r="Y454" s="21">
        <f ca="1">OFFSET(Assumptions!$B$6,Y$1-1,0)*$E454</f>
        <v>0</v>
      </c>
      <c r="Z454" s="21">
        <f ca="1">OFFSET(Assumptions!$B$6,Z$1-1,0)*$E454</f>
        <v>23062266.932184417</v>
      </c>
      <c r="AA454" s="21">
        <f ca="1">OFFSET(Assumptions!$B$6,AA$1-1,0)*$E454</f>
        <v>23062266.932184417</v>
      </c>
      <c r="AB454" s="21">
        <f ca="1">OFFSET(Assumptions!$B$6,AB$1-1,0)*$E454</f>
        <v>42665193.824541166</v>
      </c>
      <c r="AC454" s="24">
        <f t="shared" ref="AC454:AC517" si="108">IF(Q454=1,U453-G453,0)</f>
        <v>0</v>
      </c>
      <c r="AD454" s="24">
        <f t="shared" si="97"/>
        <v>0</v>
      </c>
      <c r="AE454" s="24">
        <f t="shared" si="97"/>
        <v>0</v>
      </c>
      <c r="AF454" s="24">
        <f t="shared" si="97"/>
        <v>0</v>
      </c>
      <c r="AG454" s="24">
        <f t="shared" si="97"/>
        <v>0</v>
      </c>
      <c r="AH454" s="24">
        <f t="shared" si="97"/>
        <v>0</v>
      </c>
      <c r="AI454" s="24">
        <f t="shared" si="97"/>
        <v>0</v>
      </c>
      <c r="AJ454" s="24">
        <f t="shared" si="106"/>
        <v>0</v>
      </c>
      <c r="AK454" s="26">
        <f t="shared" ca="1" si="107"/>
        <v>5.3063068784720002E-4</v>
      </c>
      <c r="AL454" s="34">
        <f t="shared" ref="AL454:AL517" ca="1" si="109">(1+AK454)*(1+AL453)-1</f>
        <v>0.15282086907784476</v>
      </c>
    </row>
    <row r="455" spans="1:38" x14ac:dyDescent="0.25">
      <c r="A455" s="4">
        <f t="shared" si="98"/>
        <v>12</v>
      </c>
      <c r="B455" s="4">
        <f t="shared" si="99"/>
        <v>2013</v>
      </c>
      <c r="C455" s="9">
        <v>41620</v>
      </c>
      <c r="D455" s="12">
        <f ca="1">(1+Returns!E455)*D454</f>
        <v>114747997.19094501</v>
      </c>
      <c r="E455" s="12">
        <f t="shared" ca="1" si="100"/>
        <v>115410977.25530796</v>
      </c>
      <c r="F455" s="12">
        <f t="shared" ca="1" si="101"/>
        <v>115378069.75337975</v>
      </c>
      <c r="G455" s="14">
        <f ca="1">G454*(1+Returns!G455)+AC455</f>
        <v>9279417.0107734669</v>
      </c>
      <c r="H455" s="14">
        <f ca="1">H454*(1+Returns!H455)+AD455</f>
        <v>11544509.806722168</v>
      </c>
      <c r="I455" s="14">
        <f ca="1">I454*(1+Returns!I455)+AE455</f>
        <v>5773167.8269705027</v>
      </c>
      <c r="J455" s="14">
        <f ca="1">J454*(1+Returns!J455)+AF455</f>
        <v>0</v>
      </c>
      <c r="K455" s="14">
        <f ca="1">K454*(1+Returns!K455)+AG455</f>
        <v>0</v>
      </c>
      <c r="L455" s="14">
        <f ca="1">L454*(1+Returns!L455)+AH455</f>
        <v>23088653.60085734</v>
      </c>
      <c r="M455" s="14">
        <f ca="1">M454*(1+Returns!M455)+AI455</f>
        <v>23090482.128156904</v>
      </c>
      <c r="N455" s="14">
        <f ca="1">N454*(1+Returns!N455)+AJ455-R455-T455</f>
        <v>42634746.881827578</v>
      </c>
      <c r="O455" s="17">
        <f ca="1">(Assumptions!$B$16 / 252)*F454</f>
        <v>3659.7487907233203</v>
      </c>
      <c r="P455" s="17">
        <f t="shared" ca="1" si="102"/>
        <v>32907.501928205238</v>
      </c>
      <c r="Q455" s="16">
        <f t="shared" si="103"/>
        <v>0</v>
      </c>
      <c r="R455" s="17">
        <f t="shared" si="104"/>
        <v>0</v>
      </c>
      <c r="S455" s="19">
        <f t="shared" si="105"/>
        <v>0</v>
      </c>
      <c r="T455" s="20">
        <f ca="1">IF(AND(S455=1,F454&gt;D454),[1]Assumptions!$B$19*(F454-D454),0)</f>
        <v>0</v>
      </c>
      <c r="U455" s="21">
        <f ca="1">OFFSET(Assumptions!$B$6,U$1-1,0)*$E455</f>
        <v>9232878.1804246362</v>
      </c>
      <c r="V455" s="21">
        <f ca="1">OFFSET(Assumptions!$B$6,V$1-1,0)*$E455</f>
        <v>11541097.725530796</v>
      </c>
      <c r="W455" s="21">
        <f ca="1">OFFSET(Assumptions!$B$6,W$1-1,0)*$E455</f>
        <v>5770548.8627653979</v>
      </c>
      <c r="X455" s="21">
        <f ca="1">OFFSET(Assumptions!$B$6,X$1-1,0)*$E455</f>
        <v>0</v>
      </c>
      <c r="Y455" s="21">
        <f ca="1">OFFSET(Assumptions!$B$6,Y$1-1,0)*$E455</f>
        <v>0</v>
      </c>
      <c r="Z455" s="21">
        <f ca="1">OFFSET(Assumptions!$B$6,Z$1-1,0)*$E455</f>
        <v>23082195.451061592</v>
      </c>
      <c r="AA455" s="21">
        <f ca="1">OFFSET(Assumptions!$B$6,AA$1-1,0)*$E455</f>
        <v>23082195.451061592</v>
      </c>
      <c r="AB455" s="21">
        <f ca="1">OFFSET(Assumptions!$B$6,AB$1-1,0)*$E455</f>
        <v>42702061.584463947</v>
      </c>
      <c r="AC455" s="24">
        <f t="shared" si="108"/>
        <v>0</v>
      </c>
      <c r="AD455" s="24">
        <f t="shared" si="97"/>
        <v>0</v>
      </c>
      <c r="AE455" s="24">
        <f t="shared" si="97"/>
        <v>0</v>
      </c>
      <c r="AF455" s="24">
        <f t="shared" si="97"/>
        <v>0</v>
      </c>
      <c r="AG455" s="24">
        <f t="shared" si="97"/>
        <v>0</v>
      </c>
      <c r="AH455" s="24">
        <f t="shared" si="97"/>
        <v>0</v>
      </c>
      <c r="AI455" s="24">
        <f t="shared" si="97"/>
        <v>0</v>
      </c>
      <c r="AJ455" s="24">
        <f t="shared" si="106"/>
        <v>0</v>
      </c>
      <c r="AK455" s="26">
        <f t="shared" ca="1" si="107"/>
        <v>8.3259115244782578E-4</v>
      </c>
      <c r="AL455" s="34">
        <f t="shared" ca="1" si="109"/>
        <v>0.15378069753379608</v>
      </c>
    </row>
    <row r="456" spans="1:38" x14ac:dyDescent="0.25">
      <c r="A456" s="4">
        <f t="shared" si="98"/>
        <v>12</v>
      </c>
      <c r="B456" s="4">
        <f t="shared" si="99"/>
        <v>2013</v>
      </c>
      <c r="C456" s="9">
        <v>41621</v>
      </c>
      <c r="D456" s="12">
        <f ca="1">(1+Returns!E456)*D455</f>
        <v>114790451.65494573</v>
      </c>
      <c r="E456" s="12">
        <f t="shared" ca="1" si="100"/>
        <v>115440869.16764475</v>
      </c>
      <c r="F456" s="12">
        <f t="shared" ca="1" si="101"/>
        <v>115404298.86985137</v>
      </c>
      <c r="G456" s="14">
        <f ca="1">G455*(1+Returns!G456)+AC456</f>
        <v>9268715.1584612392</v>
      </c>
      <c r="H456" s="14">
        <f ca="1">H455*(1+Returns!H456)+AD456</f>
        <v>11548984.541731093</v>
      </c>
      <c r="I456" s="14">
        <f ca="1">I455*(1+Returns!I456)+AE456</f>
        <v>5775506.8649634458</v>
      </c>
      <c r="J456" s="14">
        <f ca="1">J455*(1+Returns!J456)+AF456</f>
        <v>0</v>
      </c>
      <c r="K456" s="14">
        <f ca="1">K455*(1+Returns!K456)+AG456</f>
        <v>0</v>
      </c>
      <c r="L456" s="14">
        <f ca="1">L455*(1+Returns!L456)+AH456</f>
        <v>23097562.311101753</v>
      </c>
      <c r="M456" s="14">
        <f ca="1">M455*(1+Returns!M456)+AI456</f>
        <v>23099594.470479421</v>
      </c>
      <c r="N456" s="14">
        <f ca="1">N455*(1+Returns!N456)+AJ456-R456-T456</f>
        <v>42650505.820907801</v>
      </c>
      <c r="O456" s="17">
        <f ca="1">(Assumptions!$B$16 / 252)*F455</f>
        <v>3662.7958651866584</v>
      </c>
      <c r="P456" s="17">
        <f t="shared" ca="1" si="102"/>
        <v>36570.297793391896</v>
      </c>
      <c r="Q456" s="16">
        <f t="shared" si="103"/>
        <v>0</v>
      </c>
      <c r="R456" s="17">
        <f t="shared" si="104"/>
        <v>0</v>
      </c>
      <c r="S456" s="19">
        <f t="shared" si="105"/>
        <v>0</v>
      </c>
      <c r="T456" s="20">
        <f ca="1">IF(AND(S456=1,F455&gt;D455),[1]Assumptions!$B$19*(F455-D455),0)</f>
        <v>0</v>
      </c>
      <c r="U456" s="21">
        <f ca="1">OFFSET(Assumptions!$B$6,U$1-1,0)*$E456</f>
        <v>9235269.5334115811</v>
      </c>
      <c r="V456" s="21">
        <f ca="1">OFFSET(Assumptions!$B$6,V$1-1,0)*$E456</f>
        <v>11544086.916764475</v>
      </c>
      <c r="W456" s="21">
        <f ca="1">OFFSET(Assumptions!$B$6,W$1-1,0)*$E456</f>
        <v>5772043.4583822377</v>
      </c>
      <c r="X456" s="21">
        <f ca="1">OFFSET(Assumptions!$B$6,X$1-1,0)*$E456</f>
        <v>0</v>
      </c>
      <c r="Y456" s="21">
        <f ca="1">OFFSET(Assumptions!$B$6,Y$1-1,0)*$E456</f>
        <v>0</v>
      </c>
      <c r="Z456" s="21">
        <f ca="1">OFFSET(Assumptions!$B$6,Z$1-1,0)*$E456</f>
        <v>23088173.833528951</v>
      </c>
      <c r="AA456" s="21">
        <f ca="1">OFFSET(Assumptions!$B$6,AA$1-1,0)*$E456</f>
        <v>23088173.833528951</v>
      </c>
      <c r="AB456" s="21">
        <f ca="1">OFFSET(Assumptions!$B$6,AB$1-1,0)*$E456</f>
        <v>42713121.592028558</v>
      </c>
      <c r="AC456" s="24">
        <f t="shared" si="108"/>
        <v>0</v>
      </c>
      <c r="AD456" s="24">
        <f t="shared" si="97"/>
        <v>0</v>
      </c>
      <c r="AE456" s="24">
        <f t="shared" si="97"/>
        <v>0</v>
      </c>
      <c r="AF456" s="24">
        <f t="shared" si="97"/>
        <v>0</v>
      </c>
      <c r="AG456" s="24">
        <f t="shared" si="97"/>
        <v>0</v>
      </c>
      <c r="AH456" s="24">
        <f t="shared" si="97"/>
        <v>0</v>
      </c>
      <c r="AI456" s="24">
        <f t="shared" si="97"/>
        <v>0</v>
      </c>
      <c r="AJ456" s="24">
        <f t="shared" si="106"/>
        <v>0</v>
      </c>
      <c r="AK456" s="26">
        <f t="shared" ca="1" si="107"/>
        <v>2.2733190568779982E-4</v>
      </c>
      <c r="AL456" s="34">
        <f t="shared" ca="1" si="109"/>
        <v>0.15404298869851218</v>
      </c>
    </row>
    <row r="457" spans="1:38" x14ac:dyDescent="0.25">
      <c r="A457" s="4">
        <f t="shared" si="98"/>
        <v>12</v>
      </c>
      <c r="B457" s="4">
        <f t="shared" si="99"/>
        <v>2013</v>
      </c>
      <c r="C457" s="9">
        <v>41624</v>
      </c>
      <c r="D457" s="12">
        <f ca="1">(1+Returns!E457)*D456</f>
        <v>114832921.82624903</v>
      </c>
      <c r="E457" s="12">
        <f t="shared" ca="1" si="100"/>
        <v>115452871.07310843</v>
      </c>
      <c r="F457" s="12">
        <f t="shared" ca="1" si="101"/>
        <v>115412637.14677949</v>
      </c>
      <c r="G457" s="14">
        <f ca="1">G456*(1+Returns!G457)+AC457</f>
        <v>9240107.7587665375</v>
      </c>
      <c r="H457" s="14">
        <f ca="1">H456*(1+Returns!H457)+AD457</f>
        <v>11553461.011179483</v>
      </c>
      <c r="I457" s="14">
        <f ca="1">I456*(1+Returns!I457)+AE457</f>
        <v>5777846.8506334517</v>
      </c>
      <c r="J457" s="14">
        <f ca="1">J456*(1+Returns!J457)+AF457</f>
        <v>0</v>
      </c>
      <c r="K457" s="14">
        <f ca="1">K456*(1+Returns!K457)+AG457</f>
        <v>0</v>
      </c>
      <c r="L457" s="14">
        <f ca="1">L456*(1+Returns!L457)+AH457</f>
        <v>23106474.458753977</v>
      </c>
      <c r="M457" s="14">
        <f ca="1">M456*(1+Returns!M457)+AI457</f>
        <v>23108710.408862952</v>
      </c>
      <c r="N457" s="14">
        <f ca="1">N456*(1+Returns!N457)+AJ457-R457-T457</f>
        <v>42666270.584912039</v>
      </c>
      <c r="O457" s="17">
        <f ca="1">(Assumptions!$B$16 / 252)*F456</f>
        <v>3663.6285355508367</v>
      </c>
      <c r="P457" s="17">
        <f t="shared" ca="1" si="102"/>
        <v>40233.926328942733</v>
      </c>
      <c r="Q457" s="16">
        <f t="shared" si="103"/>
        <v>0</v>
      </c>
      <c r="R457" s="17">
        <f t="shared" si="104"/>
        <v>0</v>
      </c>
      <c r="S457" s="19">
        <f t="shared" si="105"/>
        <v>0</v>
      </c>
      <c r="T457" s="20">
        <f ca="1">IF(AND(S457=1,F456&gt;D456),[1]Assumptions!$B$19*(F456-D456),0)</f>
        <v>0</v>
      </c>
      <c r="U457" s="21">
        <f ca="1">OFFSET(Assumptions!$B$6,U$1-1,0)*$E457</f>
        <v>9236229.6858486757</v>
      </c>
      <c r="V457" s="21">
        <f ca="1">OFFSET(Assumptions!$B$6,V$1-1,0)*$E457</f>
        <v>11545287.107310845</v>
      </c>
      <c r="W457" s="21">
        <f ca="1">OFFSET(Assumptions!$B$6,W$1-1,0)*$E457</f>
        <v>5772643.5536554223</v>
      </c>
      <c r="X457" s="21">
        <f ca="1">OFFSET(Assumptions!$B$6,X$1-1,0)*$E457</f>
        <v>0</v>
      </c>
      <c r="Y457" s="21">
        <f ca="1">OFFSET(Assumptions!$B$6,Y$1-1,0)*$E457</f>
        <v>0</v>
      </c>
      <c r="Z457" s="21">
        <f ca="1">OFFSET(Assumptions!$B$6,Z$1-1,0)*$E457</f>
        <v>23090574.214621689</v>
      </c>
      <c r="AA457" s="21">
        <f ca="1">OFFSET(Assumptions!$B$6,AA$1-1,0)*$E457</f>
        <v>23090574.214621689</v>
      </c>
      <c r="AB457" s="21">
        <f ca="1">OFFSET(Assumptions!$B$6,AB$1-1,0)*$E457</f>
        <v>42717562.297050118</v>
      </c>
      <c r="AC457" s="24">
        <f t="shared" si="108"/>
        <v>0</v>
      </c>
      <c r="AD457" s="24">
        <f t="shared" si="97"/>
        <v>0</v>
      </c>
      <c r="AE457" s="24">
        <f t="shared" si="97"/>
        <v>0</v>
      </c>
      <c r="AF457" s="24">
        <f t="shared" si="97"/>
        <v>0</v>
      </c>
      <c r="AG457" s="24">
        <f t="shared" si="97"/>
        <v>0</v>
      </c>
      <c r="AH457" s="24">
        <f t="shared" si="97"/>
        <v>0</v>
      </c>
      <c r="AI457" s="24">
        <f t="shared" si="97"/>
        <v>0</v>
      </c>
      <c r="AJ457" s="24">
        <f t="shared" si="106"/>
        <v>0</v>
      </c>
      <c r="AK457" s="26">
        <f t="shared" ca="1" si="107"/>
        <v>7.2252741100564677E-5</v>
      </c>
      <c r="AL457" s="34">
        <f t="shared" ca="1" si="109"/>
        <v>0.15412637146779362</v>
      </c>
    </row>
    <row r="458" spans="1:38" x14ac:dyDescent="0.25">
      <c r="A458" s="4">
        <f t="shared" si="98"/>
        <v>12</v>
      </c>
      <c r="B458" s="4">
        <f t="shared" si="99"/>
        <v>2013</v>
      </c>
      <c r="C458" s="9">
        <v>41625</v>
      </c>
      <c r="D458" s="12">
        <f ca="1">(1+Returns!E458)*D457</f>
        <v>114875739.57781039</v>
      </c>
      <c r="E458" s="12">
        <f t="shared" ca="1" si="100"/>
        <v>115498212.72585739</v>
      </c>
      <c r="F458" s="12">
        <f t="shared" ca="1" si="101"/>
        <v>115454314.90628569</v>
      </c>
      <c r="G458" s="14">
        <f ca="1">G457*(1+Returns!G458)+AC458</f>
        <v>9244507.7361174338</v>
      </c>
      <c r="H458" s="14">
        <f ca="1">H457*(1+Returns!H458)+AD458</f>
        <v>11557974.119428644</v>
      </c>
      <c r="I458" s="14">
        <f ca="1">I457*(1+Returns!I458)+AE458</f>
        <v>5780205.9901440432</v>
      </c>
      <c r="J458" s="14">
        <f ca="1">J457*(1+Returns!J458)+AF458</f>
        <v>0</v>
      </c>
      <c r="K458" s="14">
        <f ca="1">K457*(1+Returns!K458)+AG458</f>
        <v>0</v>
      </c>
      <c r="L458" s="14">
        <f ca="1">L457*(1+Returns!L458)+AH458</f>
        <v>23115459.549542293</v>
      </c>
      <c r="M458" s="14">
        <f ca="1">M457*(1+Returns!M458)+AI458</f>
        <v>23117900.961453211</v>
      </c>
      <c r="N458" s="14">
        <f ca="1">N457*(1+Returns!N458)+AJ458-R458-T458</f>
        <v>42682164.369171768</v>
      </c>
      <c r="O458" s="17">
        <f ca="1">(Assumptions!$B$16 / 252)*F457</f>
        <v>3663.8932427549043</v>
      </c>
      <c r="P458" s="17">
        <f t="shared" ca="1" si="102"/>
        <v>43897.819571697633</v>
      </c>
      <c r="Q458" s="16">
        <f t="shared" si="103"/>
        <v>0</v>
      </c>
      <c r="R458" s="17">
        <f t="shared" si="104"/>
        <v>0</v>
      </c>
      <c r="S458" s="19">
        <f t="shared" si="105"/>
        <v>0</v>
      </c>
      <c r="T458" s="20">
        <f ca="1">IF(AND(S458=1,F457&gt;D457),[1]Assumptions!$B$19*(F457-D457),0)</f>
        <v>0</v>
      </c>
      <c r="U458" s="21">
        <f ca="1">OFFSET(Assumptions!$B$6,U$1-1,0)*$E458</f>
        <v>9239857.0180685911</v>
      </c>
      <c r="V458" s="21">
        <f ca="1">OFFSET(Assumptions!$B$6,V$1-1,0)*$E458</f>
        <v>11549821.27258574</v>
      </c>
      <c r="W458" s="21">
        <f ca="1">OFFSET(Assumptions!$B$6,W$1-1,0)*$E458</f>
        <v>5774910.6362928702</v>
      </c>
      <c r="X458" s="21">
        <f ca="1">OFFSET(Assumptions!$B$6,X$1-1,0)*$E458</f>
        <v>0</v>
      </c>
      <c r="Y458" s="21">
        <f ca="1">OFFSET(Assumptions!$B$6,Y$1-1,0)*$E458</f>
        <v>0</v>
      </c>
      <c r="Z458" s="21">
        <f ca="1">OFFSET(Assumptions!$B$6,Z$1-1,0)*$E458</f>
        <v>23099642.545171481</v>
      </c>
      <c r="AA458" s="21">
        <f ca="1">OFFSET(Assumptions!$B$6,AA$1-1,0)*$E458</f>
        <v>23099642.545171481</v>
      </c>
      <c r="AB458" s="21">
        <f ca="1">OFFSET(Assumptions!$B$6,AB$1-1,0)*$E458</f>
        <v>42734338.708567232</v>
      </c>
      <c r="AC458" s="24">
        <f t="shared" si="108"/>
        <v>0</v>
      </c>
      <c r="AD458" s="24">
        <f t="shared" si="97"/>
        <v>0</v>
      </c>
      <c r="AE458" s="24">
        <f t="shared" si="97"/>
        <v>0</v>
      </c>
      <c r="AF458" s="24">
        <f t="shared" si="97"/>
        <v>0</v>
      </c>
      <c r="AG458" s="24">
        <f t="shared" si="97"/>
        <v>0</v>
      </c>
      <c r="AH458" s="24">
        <f t="shared" si="97"/>
        <v>0</v>
      </c>
      <c r="AI458" s="24">
        <f t="shared" si="97"/>
        <v>0</v>
      </c>
      <c r="AJ458" s="24">
        <f t="shared" si="106"/>
        <v>0</v>
      </c>
      <c r="AK458" s="26">
        <f t="shared" ca="1" si="107"/>
        <v>3.6111954926720813E-4</v>
      </c>
      <c r="AL458" s="34">
        <f t="shared" ca="1" si="109"/>
        <v>0.15454314906285549</v>
      </c>
    </row>
    <row r="459" spans="1:38" x14ac:dyDescent="0.25">
      <c r="A459" s="4">
        <f t="shared" si="98"/>
        <v>12</v>
      </c>
      <c r="B459" s="4">
        <f t="shared" si="99"/>
        <v>2013</v>
      </c>
      <c r="C459" s="9">
        <v>41626</v>
      </c>
      <c r="D459" s="12">
        <f ca="1">(1+Returns!E459)*D458</f>
        <v>114918241.3039394</v>
      </c>
      <c r="E459" s="12">
        <f t="shared" ca="1" si="100"/>
        <v>115570275.21905831</v>
      </c>
      <c r="F459" s="12">
        <f t="shared" ca="1" si="101"/>
        <v>115522712.18314038</v>
      </c>
      <c r="G459" s="14">
        <f ca="1">G458*(1+Returns!G459)+AC459</f>
        <v>9275929.7039902247</v>
      </c>
      <c r="H459" s="14">
        <f ca="1">H458*(1+Returns!H459)+AD459</f>
        <v>11562454.073301986</v>
      </c>
      <c r="I459" s="14">
        <f ca="1">I458*(1+Returns!I459)+AE459</f>
        <v>5782547.8796963999</v>
      </c>
      <c r="J459" s="14">
        <f ca="1">J458*(1+Returns!J459)+AF459</f>
        <v>0</v>
      </c>
      <c r="K459" s="14">
        <f ca="1">K458*(1+Returns!K459)+AG459</f>
        <v>0</v>
      </c>
      <c r="L459" s="14">
        <f ca="1">L458*(1+Returns!L459)+AH459</f>
        <v>23124378.60280773</v>
      </c>
      <c r="M459" s="14">
        <f ca="1">M458*(1+Returns!M459)+AI459</f>
        <v>23127024.124242518</v>
      </c>
      <c r="N459" s="14">
        <f ca="1">N458*(1+Returns!N459)+AJ459-R459-T459</f>
        <v>42697940.835019454</v>
      </c>
      <c r="O459" s="17">
        <f ca="1">(Assumptions!$B$16 / 252)*F458</f>
        <v>3665.2163462312915</v>
      </c>
      <c r="P459" s="17">
        <f t="shared" ca="1" si="102"/>
        <v>47563.035917928923</v>
      </c>
      <c r="Q459" s="16">
        <f t="shared" si="103"/>
        <v>0</v>
      </c>
      <c r="R459" s="17">
        <f t="shared" si="104"/>
        <v>0</v>
      </c>
      <c r="S459" s="19">
        <f t="shared" si="105"/>
        <v>0</v>
      </c>
      <c r="T459" s="20">
        <f ca="1">IF(AND(S459=1,F458&gt;D458),[1]Assumptions!$B$19*(F458-D458),0)</f>
        <v>0</v>
      </c>
      <c r="U459" s="21">
        <f ca="1">OFFSET(Assumptions!$B$6,U$1-1,0)*$E459</f>
        <v>9245622.0175246652</v>
      </c>
      <c r="V459" s="21">
        <f ca="1">OFFSET(Assumptions!$B$6,V$1-1,0)*$E459</f>
        <v>11557027.521905832</v>
      </c>
      <c r="W459" s="21">
        <f ca="1">OFFSET(Assumptions!$B$6,W$1-1,0)*$E459</f>
        <v>5778513.760952916</v>
      </c>
      <c r="X459" s="21">
        <f ca="1">OFFSET(Assumptions!$B$6,X$1-1,0)*$E459</f>
        <v>0</v>
      </c>
      <c r="Y459" s="21">
        <f ca="1">OFFSET(Assumptions!$B$6,Y$1-1,0)*$E459</f>
        <v>0</v>
      </c>
      <c r="Z459" s="21">
        <f ca="1">OFFSET(Assumptions!$B$6,Z$1-1,0)*$E459</f>
        <v>23114055.043811664</v>
      </c>
      <c r="AA459" s="21">
        <f ca="1">OFFSET(Assumptions!$B$6,AA$1-1,0)*$E459</f>
        <v>23114055.043811664</v>
      </c>
      <c r="AB459" s="21">
        <f ca="1">OFFSET(Assumptions!$B$6,AB$1-1,0)*$E459</f>
        <v>42761001.831051573</v>
      </c>
      <c r="AC459" s="24">
        <f t="shared" si="108"/>
        <v>0</v>
      </c>
      <c r="AD459" s="24">
        <f t="shared" si="97"/>
        <v>0</v>
      </c>
      <c r="AE459" s="24">
        <f t="shared" si="97"/>
        <v>0</v>
      </c>
      <c r="AF459" s="24">
        <f t="shared" si="97"/>
        <v>0</v>
      </c>
      <c r="AG459" s="24">
        <f t="shared" si="97"/>
        <v>0</v>
      </c>
      <c r="AH459" s="24">
        <f t="shared" si="97"/>
        <v>0</v>
      </c>
      <c r="AI459" s="24">
        <f t="shared" si="97"/>
        <v>0</v>
      </c>
      <c r="AJ459" s="24">
        <f t="shared" si="106"/>
        <v>0</v>
      </c>
      <c r="AK459" s="26">
        <f t="shared" ca="1" si="107"/>
        <v>5.9241854156955043E-4</v>
      </c>
      <c r="AL459" s="34">
        <f t="shared" ca="1" si="109"/>
        <v>0.15522712183140253</v>
      </c>
    </row>
    <row r="460" spans="1:38" x14ac:dyDescent="0.25">
      <c r="A460" s="4">
        <f t="shared" si="98"/>
        <v>12</v>
      </c>
      <c r="B460" s="4">
        <f t="shared" si="99"/>
        <v>2013</v>
      </c>
      <c r="C460" s="9">
        <v>41627</v>
      </c>
      <c r="D460" s="12">
        <f ca="1">(1+Returns!E460)*D459</f>
        <v>114960758.75485705</v>
      </c>
      <c r="E460" s="12">
        <f t="shared" ca="1" si="100"/>
        <v>115649402.82936341</v>
      </c>
      <c r="F460" s="12">
        <f t="shared" ca="1" si="101"/>
        <v>115598172.40575713</v>
      </c>
      <c r="G460" s="14">
        <f ca="1">G459*(1+Returns!G460)+AC460</f>
        <v>9314401.2305402793</v>
      </c>
      <c r="H460" s="14">
        <f ca="1">H459*(1+Returns!H460)+AD460</f>
        <v>11566935.763637662</v>
      </c>
      <c r="I460" s="14">
        <f ca="1">I459*(1+Returns!I460)+AE460</f>
        <v>5784890.7180811483</v>
      </c>
      <c r="J460" s="14">
        <f ca="1">J459*(1+Returns!J460)+AF460</f>
        <v>0</v>
      </c>
      <c r="K460" s="14">
        <f ca="1">K459*(1+Returns!K460)+AG460</f>
        <v>0</v>
      </c>
      <c r="L460" s="14">
        <f ca="1">L459*(1+Returns!L460)+AH460</f>
        <v>23133301.097471815</v>
      </c>
      <c r="M460" s="14">
        <f ca="1">M459*(1+Returns!M460)+AI460</f>
        <v>23136150.887362991</v>
      </c>
      <c r="N460" s="14">
        <f ca="1">N459*(1+Returns!N460)+AJ460-R460-T460</f>
        <v>42713723.132269517</v>
      </c>
      <c r="O460" s="17">
        <f ca="1">(Assumptions!$B$16 / 252)*F459</f>
        <v>3667.3876883536627</v>
      </c>
      <c r="P460" s="17">
        <f t="shared" ca="1" si="102"/>
        <v>51230.423606282588</v>
      </c>
      <c r="Q460" s="16">
        <f t="shared" si="103"/>
        <v>0</v>
      </c>
      <c r="R460" s="17">
        <f t="shared" si="104"/>
        <v>0</v>
      </c>
      <c r="S460" s="19">
        <f t="shared" si="105"/>
        <v>0</v>
      </c>
      <c r="T460" s="20">
        <f ca="1">IF(AND(S460=1,F459&gt;D459),[1]Assumptions!$B$19*(F459-D459),0)</f>
        <v>0</v>
      </c>
      <c r="U460" s="21">
        <f ca="1">OFFSET(Assumptions!$B$6,U$1-1,0)*$E460</f>
        <v>9251952.2263490725</v>
      </c>
      <c r="V460" s="21">
        <f ca="1">OFFSET(Assumptions!$B$6,V$1-1,0)*$E460</f>
        <v>11564940.282936342</v>
      </c>
      <c r="W460" s="21">
        <f ca="1">OFFSET(Assumptions!$B$6,W$1-1,0)*$E460</f>
        <v>5782470.141468171</v>
      </c>
      <c r="X460" s="21">
        <f ca="1">OFFSET(Assumptions!$B$6,X$1-1,0)*$E460</f>
        <v>0</v>
      </c>
      <c r="Y460" s="21">
        <f ca="1">OFFSET(Assumptions!$B$6,Y$1-1,0)*$E460</f>
        <v>0</v>
      </c>
      <c r="Z460" s="21">
        <f ca="1">OFFSET(Assumptions!$B$6,Z$1-1,0)*$E460</f>
        <v>23129880.565872684</v>
      </c>
      <c r="AA460" s="21">
        <f ca="1">OFFSET(Assumptions!$B$6,AA$1-1,0)*$E460</f>
        <v>23129880.565872684</v>
      </c>
      <c r="AB460" s="21">
        <f ca="1">OFFSET(Assumptions!$B$6,AB$1-1,0)*$E460</f>
        <v>42790279.046864457</v>
      </c>
      <c r="AC460" s="24">
        <f t="shared" si="108"/>
        <v>0</v>
      </c>
      <c r="AD460" s="24">
        <f t="shared" si="97"/>
        <v>0</v>
      </c>
      <c r="AE460" s="24">
        <f t="shared" si="97"/>
        <v>0</v>
      </c>
      <c r="AF460" s="24">
        <f t="shared" si="97"/>
        <v>0</v>
      </c>
      <c r="AG460" s="24">
        <f t="shared" si="97"/>
        <v>0</v>
      </c>
      <c r="AH460" s="24">
        <f t="shared" si="97"/>
        <v>0</v>
      </c>
      <c r="AI460" s="24">
        <f t="shared" si="97"/>
        <v>0</v>
      </c>
      <c r="AJ460" s="24">
        <f t="shared" si="106"/>
        <v>0</v>
      </c>
      <c r="AK460" s="26">
        <f t="shared" ca="1" si="107"/>
        <v>6.5320681267522218E-4</v>
      </c>
      <c r="AL460" s="34">
        <f t="shared" ca="1" si="109"/>
        <v>0.15598172405757005</v>
      </c>
    </row>
    <row r="461" spans="1:38" x14ac:dyDescent="0.25">
      <c r="A461" s="4">
        <f t="shared" si="98"/>
        <v>12</v>
      </c>
      <c r="B461" s="4">
        <f t="shared" si="99"/>
        <v>2013</v>
      </c>
      <c r="C461" s="9">
        <v>41628</v>
      </c>
      <c r="D461" s="12">
        <f ca="1">(1+Returns!E461)*D460</f>
        <v>115003291.93638118</v>
      </c>
      <c r="E461" s="12">
        <f t="shared" ca="1" si="100"/>
        <v>115725234.36753194</v>
      </c>
      <c r="F461" s="12">
        <f t="shared" ca="1" si="101"/>
        <v>115670334.16067468</v>
      </c>
      <c r="G461" s="14">
        <f ca="1">G460*(1+Returns!G461)+AC461</f>
        <v>9349561.1205652449</v>
      </c>
      <c r="H461" s="14">
        <f ca="1">H460*(1+Returns!H461)+AD461</f>
        <v>11571419.191108735</v>
      </c>
      <c r="I461" s="14">
        <f ca="1">I460*(1+Returns!I461)+AE461</f>
        <v>5787234.5056827143</v>
      </c>
      <c r="J461" s="14">
        <f ca="1">J460*(1+Returns!J461)+AF461</f>
        <v>0</v>
      </c>
      <c r="K461" s="14">
        <f ca="1">K460*(1+Returns!K461)+AG461</f>
        <v>0</v>
      </c>
      <c r="L461" s="14">
        <f ca="1">L460*(1+Returns!L461)+AH461</f>
        <v>23142227.034862399</v>
      </c>
      <c r="M461" s="14">
        <f ca="1">M460*(1+Returns!M461)+AI461</f>
        <v>23145281.25223545</v>
      </c>
      <c r="N461" s="14">
        <f ca="1">N460*(1+Returns!N461)+AJ461-R461-T461</f>
        <v>42729511.263077393</v>
      </c>
      <c r="O461" s="17">
        <f ca="1">(Assumptions!$B$16 / 252)*F460</f>
        <v>3669.7832509764166</v>
      </c>
      <c r="P461" s="17">
        <f t="shared" ca="1" si="102"/>
        <v>54900.206857259007</v>
      </c>
      <c r="Q461" s="16">
        <f t="shared" si="103"/>
        <v>0</v>
      </c>
      <c r="R461" s="17">
        <f t="shared" si="104"/>
        <v>0</v>
      </c>
      <c r="S461" s="19">
        <f t="shared" si="105"/>
        <v>0</v>
      </c>
      <c r="T461" s="20">
        <f ca="1">IF(AND(S461=1,F460&gt;D460),[1]Assumptions!$B$19*(F460-D460),0)</f>
        <v>0</v>
      </c>
      <c r="U461" s="21">
        <f ca="1">OFFSET(Assumptions!$B$6,U$1-1,0)*$E461</f>
        <v>9258018.7494025547</v>
      </c>
      <c r="V461" s="21">
        <f ca="1">OFFSET(Assumptions!$B$6,V$1-1,0)*$E461</f>
        <v>11572523.436753195</v>
      </c>
      <c r="W461" s="21">
        <f ca="1">OFFSET(Assumptions!$B$6,W$1-1,0)*$E461</f>
        <v>5786261.7183765974</v>
      </c>
      <c r="X461" s="21">
        <f ca="1">OFFSET(Assumptions!$B$6,X$1-1,0)*$E461</f>
        <v>0</v>
      </c>
      <c r="Y461" s="21">
        <f ca="1">OFFSET(Assumptions!$B$6,Y$1-1,0)*$E461</f>
        <v>0</v>
      </c>
      <c r="Z461" s="21">
        <f ca="1">OFFSET(Assumptions!$B$6,Z$1-1,0)*$E461</f>
        <v>23145046.87350639</v>
      </c>
      <c r="AA461" s="21">
        <f ca="1">OFFSET(Assumptions!$B$6,AA$1-1,0)*$E461</f>
        <v>23145046.87350639</v>
      </c>
      <c r="AB461" s="21">
        <f ca="1">OFFSET(Assumptions!$B$6,AB$1-1,0)*$E461</f>
        <v>42818336.715986818</v>
      </c>
      <c r="AC461" s="24">
        <f t="shared" si="108"/>
        <v>0</v>
      </c>
      <c r="AD461" s="24">
        <f t="shared" si="97"/>
        <v>0</v>
      </c>
      <c r="AE461" s="24">
        <f t="shared" si="97"/>
        <v>0</v>
      </c>
      <c r="AF461" s="24">
        <f t="shared" si="97"/>
        <v>0</v>
      </c>
      <c r="AG461" s="24">
        <f t="shared" si="97"/>
        <v>0</v>
      </c>
      <c r="AH461" s="24">
        <f t="shared" si="97"/>
        <v>0</v>
      </c>
      <c r="AI461" s="24">
        <f t="shared" si="97"/>
        <v>0</v>
      </c>
      <c r="AJ461" s="24">
        <f t="shared" si="106"/>
        <v>0</v>
      </c>
      <c r="AK461" s="26">
        <f t="shared" ca="1" si="107"/>
        <v>6.242465033465816E-4</v>
      </c>
      <c r="AL461" s="34">
        <f t="shared" ca="1" si="109"/>
        <v>0.15670334160674559</v>
      </c>
    </row>
    <row r="462" spans="1:38" x14ac:dyDescent="0.25">
      <c r="A462" s="4">
        <f t="shared" si="98"/>
        <v>12</v>
      </c>
      <c r="B462" s="4">
        <f t="shared" si="99"/>
        <v>2013</v>
      </c>
      <c r="C462" s="9">
        <v>41631</v>
      </c>
      <c r="D462" s="12">
        <f ca="1">(1+Returns!E462)*D461</f>
        <v>115045840.85433181</v>
      </c>
      <c r="E462" s="12">
        <f t="shared" ca="1" si="100"/>
        <v>115832320.33645557</v>
      </c>
      <c r="F462" s="12">
        <f t="shared" ca="1" si="101"/>
        <v>115773748.05549797</v>
      </c>
      <c r="G462" s="14">
        <f ca="1">G461*(1+Returns!G462)+AC462</f>
        <v>9415959.8709929083</v>
      </c>
      <c r="H462" s="14">
        <f ca="1">H461*(1+Returns!H462)+AD462</f>
        <v>11575904.356388533</v>
      </c>
      <c r="I462" s="14">
        <f ca="1">I461*(1+Returns!I462)+AE462</f>
        <v>5789579.2428856799</v>
      </c>
      <c r="J462" s="14">
        <f ca="1">J461*(1+Returns!J462)+AF462</f>
        <v>0</v>
      </c>
      <c r="K462" s="14">
        <f ca="1">K461*(1+Returns!K462)+AG462</f>
        <v>0</v>
      </c>
      <c r="L462" s="14">
        <f ca="1">L461*(1+Returns!L462)+AH462</f>
        <v>23151156.416307852</v>
      </c>
      <c r="M462" s="14">
        <f ca="1">M461*(1+Returns!M462)+AI462</f>
        <v>23154415.220281277</v>
      </c>
      <c r="N462" s="14">
        <f ca="1">N461*(1+Returns!N462)+AJ462-R462-T462</f>
        <v>42745305.229599327</v>
      </c>
      <c r="O462" s="17">
        <f ca="1">(Assumptions!$B$16 / 252)*F461</f>
        <v>3672.0741003388785</v>
      </c>
      <c r="P462" s="17">
        <f t="shared" ca="1" si="102"/>
        <v>58572.280957597883</v>
      </c>
      <c r="Q462" s="16">
        <f t="shared" si="103"/>
        <v>0</v>
      </c>
      <c r="R462" s="17">
        <f t="shared" si="104"/>
        <v>0</v>
      </c>
      <c r="S462" s="19">
        <f t="shared" si="105"/>
        <v>0</v>
      </c>
      <c r="T462" s="20">
        <f ca="1">IF(AND(S462=1,F461&gt;D461),[1]Assumptions!$B$19*(F461-D461),0)</f>
        <v>0</v>
      </c>
      <c r="U462" s="21">
        <f ca="1">OFFSET(Assumptions!$B$6,U$1-1,0)*$E462</f>
        <v>9266585.6269164458</v>
      </c>
      <c r="V462" s="21">
        <f ca="1">OFFSET(Assumptions!$B$6,V$1-1,0)*$E462</f>
        <v>11583232.033645557</v>
      </c>
      <c r="W462" s="21">
        <f ca="1">OFFSET(Assumptions!$B$6,W$1-1,0)*$E462</f>
        <v>5791616.0168227786</v>
      </c>
      <c r="X462" s="21">
        <f ca="1">OFFSET(Assumptions!$B$6,X$1-1,0)*$E462</f>
        <v>0</v>
      </c>
      <c r="Y462" s="21">
        <f ca="1">OFFSET(Assumptions!$B$6,Y$1-1,0)*$E462</f>
        <v>0</v>
      </c>
      <c r="Z462" s="21">
        <f ca="1">OFFSET(Assumptions!$B$6,Z$1-1,0)*$E462</f>
        <v>23166464.067291114</v>
      </c>
      <c r="AA462" s="21">
        <f ca="1">OFFSET(Assumptions!$B$6,AA$1-1,0)*$E462</f>
        <v>23166464.067291114</v>
      </c>
      <c r="AB462" s="21">
        <f ca="1">OFFSET(Assumptions!$B$6,AB$1-1,0)*$E462</f>
        <v>42857958.524488561</v>
      </c>
      <c r="AC462" s="24">
        <f t="shared" si="108"/>
        <v>0</v>
      </c>
      <c r="AD462" s="24">
        <f t="shared" si="97"/>
        <v>0</v>
      </c>
      <c r="AE462" s="24">
        <f t="shared" si="97"/>
        <v>0</v>
      </c>
      <c r="AF462" s="24">
        <f t="shared" si="97"/>
        <v>0</v>
      </c>
      <c r="AG462" s="24">
        <f t="shared" si="97"/>
        <v>0</v>
      </c>
      <c r="AH462" s="24">
        <f t="shared" si="97"/>
        <v>0</v>
      </c>
      <c r="AI462" s="24">
        <f t="shared" si="97"/>
        <v>0</v>
      </c>
      <c r="AJ462" s="24">
        <f t="shared" si="106"/>
        <v>0</v>
      </c>
      <c r="AK462" s="26">
        <f t="shared" ca="1" si="107"/>
        <v>8.9403990723879723E-4</v>
      </c>
      <c r="AL462" s="34">
        <f t="shared" ca="1" si="109"/>
        <v>0.15773748055497849</v>
      </c>
    </row>
    <row r="463" spans="1:38" x14ac:dyDescent="0.25">
      <c r="A463" s="4">
        <f t="shared" si="98"/>
        <v>12</v>
      </c>
      <c r="B463" s="4">
        <f t="shared" si="99"/>
        <v>2013</v>
      </c>
      <c r="C463" s="9">
        <v>41632</v>
      </c>
      <c r="D463" s="12">
        <f ca="1">(1+Returns!E463)*D462</f>
        <v>115088405.51453111</v>
      </c>
      <c r="E463" s="12">
        <f t="shared" ca="1" si="100"/>
        <v>115871528.29894985</v>
      </c>
      <c r="F463" s="12">
        <f t="shared" ca="1" si="101"/>
        <v>115809280.66091113</v>
      </c>
      <c r="G463" s="14">
        <f ca="1">G462*(1+Returns!G463)+AC463</f>
        <v>9414465.0386726148</v>
      </c>
      <c r="H463" s="14">
        <f ca="1">H462*(1+Returns!H463)+AD463</f>
        <v>11580391.260150643</v>
      </c>
      <c r="I463" s="14">
        <f ca="1">I462*(1+Returns!I463)+AE463</f>
        <v>5791924.9300747821</v>
      </c>
      <c r="J463" s="14">
        <f ca="1">J462*(1+Returns!J463)+AF463</f>
        <v>0</v>
      </c>
      <c r="K463" s="14">
        <f ca="1">K462*(1+Returns!K463)+AG463</f>
        <v>0</v>
      </c>
      <c r="L463" s="14">
        <f ca="1">L462*(1+Returns!L463)+AH463</f>
        <v>23160089.243137058</v>
      </c>
      <c r="M463" s="14">
        <f ca="1">M462*(1+Returns!M463)+AI463</f>
        <v>23163552.792922411</v>
      </c>
      <c r="N463" s="14">
        <f ca="1">N462*(1+Returns!N463)+AJ463-R463-T463</f>
        <v>42761105.03399235</v>
      </c>
      <c r="O463" s="17">
        <f ca="1">(Assumptions!$B$16 / 252)*F462</f>
        <v>3675.3570811269196</v>
      </c>
      <c r="P463" s="17">
        <f t="shared" ca="1" si="102"/>
        <v>62247.638038724799</v>
      </c>
      <c r="Q463" s="16">
        <f t="shared" si="103"/>
        <v>0</v>
      </c>
      <c r="R463" s="17">
        <f t="shared" si="104"/>
        <v>0</v>
      </c>
      <c r="S463" s="19">
        <f t="shared" si="105"/>
        <v>0</v>
      </c>
      <c r="T463" s="20">
        <f ca="1">IF(AND(S463=1,F462&gt;D462),[1]Assumptions!$B$19*(F462-D462),0)</f>
        <v>0</v>
      </c>
      <c r="U463" s="21">
        <f ca="1">OFFSET(Assumptions!$B$6,U$1-1,0)*$E463</f>
        <v>9269722.2639159877</v>
      </c>
      <c r="V463" s="21">
        <f ca="1">OFFSET(Assumptions!$B$6,V$1-1,0)*$E463</f>
        <v>11587152.829894986</v>
      </c>
      <c r="W463" s="21">
        <f ca="1">OFFSET(Assumptions!$B$6,W$1-1,0)*$E463</f>
        <v>5793576.414947493</v>
      </c>
      <c r="X463" s="21">
        <f ca="1">OFFSET(Assumptions!$B$6,X$1-1,0)*$E463</f>
        <v>0</v>
      </c>
      <c r="Y463" s="21">
        <f ca="1">OFFSET(Assumptions!$B$6,Y$1-1,0)*$E463</f>
        <v>0</v>
      </c>
      <c r="Z463" s="21">
        <f ca="1">OFFSET(Assumptions!$B$6,Z$1-1,0)*$E463</f>
        <v>23174305.659789972</v>
      </c>
      <c r="AA463" s="21">
        <f ca="1">OFFSET(Assumptions!$B$6,AA$1-1,0)*$E463</f>
        <v>23174305.659789972</v>
      </c>
      <c r="AB463" s="21">
        <f ca="1">OFFSET(Assumptions!$B$6,AB$1-1,0)*$E463</f>
        <v>42872465.470611446</v>
      </c>
      <c r="AC463" s="24">
        <f t="shared" si="108"/>
        <v>0</v>
      </c>
      <c r="AD463" s="24">
        <f t="shared" si="97"/>
        <v>0</v>
      </c>
      <c r="AE463" s="24">
        <f t="shared" si="97"/>
        <v>0</v>
      </c>
      <c r="AF463" s="24">
        <f t="shared" si="97"/>
        <v>0</v>
      </c>
      <c r="AG463" s="24">
        <f t="shared" si="97"/>
        <v>0</v>
      </c>
      <c r="AH463" s="24">
        <f t="shared" si="97"/>
        <v>0</v>
      </c>
      <c r="AI463" s="24">
        <f t="shared" si="97"/>
        <v>0</v>
      </c>
      <c r="AJ463" s="24">
        <f t="shared" si="106"/>
        <v>0</v>
      </c>
      <c r="AK463" s="26">
        <f t="shared" ca="1" si="107"/>
        <v>3.0691418400063952E-4</v>
      </c>
      <c r="AL463" s="34">
        <f t="shared" ca="1" si="109"/>
        <v>0.15809280660911007</v>
      </c>
    </row>
    <row r="464" spans="1:38" x14ac:dyDescent="0.25">
      <c r="A464" s="4">
        <f t="shared" si="98"/>
        <v>12</v>
      </c>
      <c r="B464" s="4">
        <f t="shared" si="99"/>
        <v>2013</v>
      </c>
      <c r="C464" s="9">
        <v>41634</v>
      </c>
      <c r="D464" s="12">
        <f ca="1">(1+Returns!E464)*D463</f>
        <v>115130985.92280339</v>
      </c>
      <c r="E464" s="12">
        <f t="shared" ca="1" si="100"/>
        <v>115890186.35969935</v>
      </c>
      <c r="F464" s="12">
        <f t="shared" ca="1" si="101"/>
        <v>115824262.23656029</v>
      </c>
      <c r="G464" s="14">
        <f ca="1">G463*(1+Returns!G464)+AC464</f>
        <v>9392404.7223204523</v>
      </c>
      <c r="H464" s="14">
        <f ca="1">H463*(1+Returns!H464)+AD464</f>
        <v>11584879.903068913</v>
      </c>
      <c r="I464" s="14">
        <f ca="1">I463*(1+Returns!I464)+AE464</f>
        <v>5794271.567634915</v>
      </c>
      <c r="J464" s="14">
        <f ca="1">J463*(1+Returns!J464)+AF464</f>
        <v>0</v>
      </c>
      <c r="K464" s="14">
        <f ca="1">K463*(1+Returns!K464)+AG464</f>
        <v>0</v>
      </c>
      <c r="L464" s="14">
        <f ca="1">L463*(1+Returns!L464)+AH464</f>
        <v>23169025.51667941</v>
      </c>
      <c r="M464" s="14">
        <f ca="1">M463*(1+Returns!M464)+AI464</f>
        <v>23172693.971581362</v>
      </c>
      <c r="N464" s="14">
        <f ca="1">N463*(1+Returns!N464)+AJ464-R464-T464</f>
        <v>42776910.6784143</v>
      </c>
      <c r="O464" s="17">
        <f ca="1">(Assumptions!$B$16 / 252)*F463</f>
        <v>3676.485100346385</v>
      </c>
      <c r="P464" s="17">
        <f t="shared" ca="1" si="102"/>
        <v>65924.123139071191</v>
      </c>
      <c r="Q464" s="16">
        <f t="shared" si="103"/>
        <v>0</v>
      </c>
      <c r="R464" s="17">
        <f t="shared" si="104"/>
        <v>0</v>
      </c>
      <c r="S464" s="19">
        <f t="shared" si="105"/>
        <v>0</v>
      </c>
      <c r="T464" s="20">
        <f ca="1">IF(AND(S464=1,F463&gt;D463),[1]Assumptions!$B$19*(F463-D463),0)</f>
        <v>0</v>
      </c>
      <c r="U464" s="21">
        <f ca="1">OFFSET(Assumptions!$B$6,U$1-1,0)*$E464</f>
        <v>9271214.908775948</v>
      </c>
      <c r="V464" s="21">
        <f ca="1">OFFSET(Assumptions!$B$6,V$1-1,0)*$E464</f>
        <v>11589018.635969937</v>
      </c>
      <c r="W464" s="21">
        <f ca="1">OFFSET(Assumptions!$B$6,W$1-1,0)*$E464</f>
        <v>5794509.3179849684</v>
      </c>
      <c r="X464" s="21">
        <f ca="1">OFFSET(Assumptions!$B$6,X$1-1,0)*$E464</f>
        <v>0</v>
      </c>
      <c r="Y464" s="21">
        <f ca="1">OFFSET(Assumptions!$B$6,Y$1-1,0)*$E464</f>
        <v>0</v>
      </c>
      <c r="Z464" s="21">
        <f ca="1">OFFSET(Assumptions!$B$6,Z$1-1,0)*$E464</f>
        <v>23178037.271939874</v>
      </c>
      <c r="AA464" s="21">
        <f ca="1">OFFSET(Assumptions!$B$6,AA$1-1,0)*$E464</f>
        <v>23178037.271939874</v>
      </c>
      <c r="AB464" s="21">
        <f ca="1">OFFSET(Assumptions!$B$6,AB$1-1,0)*$E464</f>
        <v>42879368.95308876</v>
      </c>
      <c r="AC464" s="24">
        <f t="shared" si="108"/>
        <v>0</v>
      </c>
      <c r="AD464" s="24">
        <f t="shared" si="97"/>
        <v>0</v>
      </c>
      <c r="AE464" s="24">
        <f t="shared" si="97"/>
        <v>0</v>
      </c>
      <c r="AF464" s="24">
        <f t="shared" si="97"/>
        <v>0</v>
      </c>
      <c r="AG464" s="24">
        <f t="shared" si="97"/>
        <v>0</v>
      </c>
      <c r="AH464" s="24">
        <f t="shared" si="97"/>
        <v>0</v>
      </c>
      <c r="AI464" s="24">
        <f t="shared" si="97"/>
        <v>0</v>
      </c>
      <c r="AJ464" s="24">
        <f t="shared" si="106"/>
        <v>0</v>
      </c>
      <c r="AK464" s="26">
        <f t="shared" ca="1" si="107"/>
        <v>1.2936420607800869E-4</v>
      </c>
      <c r="AL464" s="34">
        <f t="shared" ca="1" si="109"/>
        <v>0.15824262236560172</v>
      </c>
    </row>
    <row r="465" spans="1:38" x14ac:dyDescent="0.25">
      <c r="A465" s="4">
        <f t="shared" si="98"/>
        <v>12</v>
      </c>
      <c r="B465" s="4">
        <f t="shared" si="99"/>
        <v>2013</v>
      </c>
      <c r="C465" s="9">
        <v>41635</v>
      </c>
      <c r="D465" s="12">
        <f ca="1">(1+Returns!E465)*D464</f>
        <v>115173582.08497512</v>
      </c>
      <c r="E465" s="12">
        <f t="shared" ca="1" si="100"/>
        <v>115895146.41615653</v>
      </c>
      <c r="F465" s="12">
        <f t="shared" ca="1" si="101"/>
        <v>115825545.33231154</v>
      </c>
      <c r="G465" s="14">
        <f ca="1">G464*(1+Returns!G465)+AC465</f>
        <v>9356630.8134181388</v>
      </c>
      <c r="H465" s="14">
        <f ca="1">H464*(1+Returns!H465)+AD465</f>
        <v>11589370.285817454</v>
      </c>
      <c r="I465" s="14">
        <f ca="1">I464*(1+Returns!I465)+AE465</f>
        <v>5796619.1559511274</v>
      </c>
      <c r="J465" s="14">
        <f ca="1">J464*(1+Returns!J465)+AF465</f>
        <v>0</v>
      </c>
      <c r="K465" s="14">
        <f ca="1">K464*(1+Returns!K465)+AG465</f>
        <v>0</v>
      </c>
      <c r="L465" s="14">
        <f ca="1">L464*(1+Returns!L465)+AH465</f>
        <v>23177965.238264814</v>
      </c>
      <c r="M465" s="14">
        <f ca="1">M464*(1+Returns!M465)+AI465</f>
        <v>23181838.757681195</v>
      </c>
      <c r="N465" s="14">
        <f ca="1">N464*(1+Returns!N465)+AJ465-R465-T465</f>
        <v>42792722.165023796</v>
      </c>
      <c r="O465" s="17">
        <f ca="1">(Assumptions!$B$16 / 252)*F464</f>
        <v>3676.9607059225486</v>
      </c>
      <c r="P465" s="17">
        <f t="shared" ca="1" si="102"/>
        <v>69601.083844993744</v>
      </c>
      <c r="Q465" s="16">
        <f t="shared" si="103"/>
        <v>0</v>
      </c>
      <c r="R465" s="17">
        <f t="shared" si="104"/>
        <v>0</v>
      </c>
      <c r="S465" s="19">
        <f t="shared" si="105"/>
        <v>0</v>
      </c>
      <c r="T465" s="20">
        <f ca="1">IF(AND(S465=1,F464&gt;D464),[1]Assumptions!$B$19*(F464-D464),0)</f>
        <v>0</v>
      </c>
      <c r="U465" s="21">
        <f ca="1">OFFSET(Assumptions!$B$6,U$1-1,0)*$E465</f>
        <v>9271611.7132925224</v>
      </c>
      <c r="V465" s="21">
        <f ca="1">OFFSET(Assumptions!$B$6,V$1-1,0)*$E465</f>
        <v>11589514.641615653</v>
      </c>
      <c r="W465" s="21">
        <f ca="1">OFFSET(Assumptions!$B$6,W$1-1,0)*$E465</f>
        <v>5794757.3208078267</v>
      </c>
      <c r="X465" s="21">
        <f ca="1">OFFSET(Assumptions!$B$6,X$1-1,0)*$E465</f>
        <v>0</v>
      </c>
      <c r="Y465" s="21">
        <f ca="1">OFFSET(Assumptions!$B$6,Y$1-1,0)*$E465</f>
        <v>0</v>
      </c>
      <c r="Z465" s="21">
        <f ca="1">OFFSET(Assumptions!$B$6,Z$1-1,0)*$E465</f>
        <v>23179029.283231307</v>
      </c>
      <c r="AA465" s="21">
        <f ca="1">OFFSET(Assumptions!$B$6,AA$1-1,0)*$E465</f>
        <v>23179029.283231307</v>
      </c>
      <c r="AB465" s="21">
        <f ca="1">OFFSET(Assumptions!$B$6,AB$1-1,0)*$E465</f>
        <v>42881204.173977919</v>
      </c>
      <c r="AC465" s="24">
        <f t="shared" si="108"/>
        <v>0</v>
      </c>
      <c r="AD465" s="24">
        <f t="shared" si="97"/>
        <v>0</v>
      </c>
      <c r="AE465" s="24">
        <f t="shared" si="97"/>
        <v>0</v>
      </c>
      <c r="AF465" s="24">
        <f t="shared" si="97"/>
        <v>0</v>
      </c>
      <c r="AG465" s="24">
        <f t="shared" si="97"/>
        <v>0</v>
      </c>
      <c r="AH465" s="24">
        <f t="shared" si="97"/>
        <v>0</v>
      </c>
      <c r="AI465" s="24">
        <f t="shared" si="97"/>
        <v>0</v>
      </c>
      <c r="AJ465" s="24">
        <f t="shared" si="106"/>
        <v>0</v>
      </c>
      <c r="AK465" s="26">
        <f t="shared" ca="1" si="107"/>
        <v>1.1077953154803311E-5</v>
      </c>
      <c r="AL465" s="34">
        <f t="shared" ca="1" si="109"/>
        <v>0.15825545332311419</v>
      </c>
    </row>
    <row r="466" spans="1:38" x14ac:dyDescent="0.25">
      <c r="A466" s="4">
        <f t="shared" si="98"/>
        <v>12</v>
      </c>
      <c r="B466" s="4">
        <f t="shared" si="99"/>
        <v>2013</v>
      </c>
      <c r="C466" s="9">
        <v>41638</v>
      </c>
      <c r="D466" s="12">
        <f ca="1">(1+Returns!E466)*D465</f>
        <v>115216194.00687493</v>
      </c>
      <c r="E466" s="12">
        <f t="shared" ca="1" si="100"/>
        <v>116037178.03160445</v>
      </c>
      <c r="F466" s="12">
        <f t="shared" ca="1" si="101"/>
        <v>115963899.94632034</v>
      </c>
      <c r="G466" s="14">
        <f ca="1">G465*(1+Returns!G466)+AC466</f>
        <v>9457912.8692756966</v>
      </c>
      <c r="H466" s="14">
        <f ca="1">H465*(1+Returns!H466)+AD466</f>
        <v>11593862.409070633</v>
      </c>
      <c r="I466" s="14">
        <f ca="1">I465*(1+Returns!I466)+AE466</f>
        <v>5798967.6954086237</v>
      </c>
      <c r="J466" s="14">
        <f ca="1">J465*(1+Returns!J466)+AF466</f>
        <v>0</v>
      </c>
      <c r="K466" s="14">
        <f ca="1">K465*(1+Returns!K466)+AG466</f>
        <v>0</v>
      </c>
      <c r="L466" s="14">
        <f ca="1">L465*(1+Returns!L466)+AH466</f>
        <v>23186908.409223691</v>
      </c>
      <c r="M466" s="14">
        <f ca="1">M465*(1+Returns!M466)+AI466</f>
        <v>23190987.152645532</v>
      </c>
      <c r="N466" s="14">
        <f ca="1">N465*(1+Returns!N466)+AJ466-R466-T466</f>
        <v>42808539.495980278</v>
      </c>
      <c r="O466" s="17">
        <f ca="1">(Assumptions!$B$16 / 252)*F465</f>
        <v>3677.0014391210011</v>
      </c>
      <c r="P466" s="17">
        <f t="shared" ca="1" si="102"/>
        <v>73278.085284114743</v>
      </c>
      <c r="Q466" s="16">
        <f t="shared" si="103"/>
        <v>0</v>
      </c>
      <c r="R466" s="17">
        <f t="shared" si="104"/>
        <v>0</v>
      </c>
      <c r="S466" s="19">
        <f t="shared" si="105"/>
        <v>0</v>
      </c>
      <c r="T466" s="20">
        <f ca="1">IF(AND(S466=1,F465&gt;D465),[1]Assumptions!$B$19*(F465-D465),0)</f>
        <v>0</v>
      </c>
      <c r="U466" s="21">
        <f ca="1">OFFSET(Assumptions!$B$6,U$1-1,0)*$E466</f>
        <v>9282974.2425283566</v>
      </c>
      <c r="V466" s="21">
        <f ca="1">OFFSET(Assumptions!$B$6,V$1-1,0)*$E466</f>
        <v>11603717.803160446</v>
      </c>
      <c r="W466" s="21">
        <f ca="1">OFFSET(Assumptions!$B$6,W$1-1,0)*$E466</f>
        <v>5801858.9015802229</v>
      </c>
      <c r="X466" s="21">
        <f ca="1">OFFSET(Assumptions!$B$6,X$1-1,0)*$E466</f>
        <v>0</v>
      </c>
      <c r="Y466" s="21">
        <f ca="1">OFFSET(Assumptions!$B$6,Y$1-1,0)*$E466</f>
        <v>0</v>
      </c>
      <c r="Z466" s="21">
        <f ca="1">OFFSET(Assumptions!$B$6,Z$1-1,0)*$E466</f>
        <v>23207435.606320892</v>
      </c>
      <c r="AA466" s="21">
        <f ca="1">OFFSET(Assumptions!$B$6,AA$1-1,0)*$E466</f>
        <v>23207435.606320892</v>
      </c>
      <c r="AB466" s="21">
        <f ca="1">OFFSET(Assumptions!$B$6,AB$1-1,0)*$E466</f>
        <v>42933755.871693648</v>
      </c>
      <c r="AC466" s="24">
        <f t="shared" si="108"/>
        <v>0</v>
      </c>
      <c r="AD466" s="24">
        <f t="shared" si="97"/>
        <v>0</v>
      </c>
      <c r="AE466" s="24">
        <f t="shared" si="97"/>
        <v>0</v>
      </c>
      <c r="AF466" s="24">
        <f t="shared" si="97"/>
        <v>0</v>
      </c>
      <c r="AG466" s="24">
        <f t="shared" si="97"/>
        <v>0</v>
      </c>
      <c r="AH466" s="24">
        <f t="shared" si="97"/>
        <v>0</v>
      </c>
      <c r="AI466" s="24">
        <f t="shared" si="97"/>
        <v>0</v>
      </c>
      <c r="AJ466" s="24">
        <f t="shared" si="106"/>
        <v>0</v>
      </c>
      <c r="AK466" s="26">
        <f t="shared" ca="1" si="107"/>
        <v>1.1945086346181188E-3</v>
      </c>
      <c r="AL466" s="34">
        <f t="shared" ca="1" si="109"/>
        <v>0.15963899946320215</v>
      </c>
    </row>
    <row r="467" spans="1:38" x14ac:dyDescent="0.25">
      <c r="A467" s="4">
        <f t="shared" si="98"/>
        <v>12</v>
      </c>
      <c r="B467" s="4">
        <f t="shared" si="99"/>
        <v>2013</v>
      </c>
      <c r="C467" s="9">
        <v>41639</v>
      </c>
      <c r="D467" s="12">
        <f ca="1">(1+Returns!E467)*D466</f>
        <v>115258821.69433361</v>
      </c>
      <c r="E467" s="12">
        <f t="shared" ca="1" si="100"/>
        <v>116076441.699696</v>
      </c>
      <c r="F467" s="12">
        <f t="shared" ca="1" si="101"/>
        <v>115999482.2207628</v>
      </c>
      <c r="G467" s="14">
        <f ca="1">G466*(1+Returns!G467)+AC467</f>
        <v>9456411.3775706366</v>
      </c>
      <c r="H467" s="14">
        <f ca="1">H466*(1+Returns!H467)+AD467</f>
        <v>11598356.273503086</v>
      </c>
      <c r="I467" s="14">
        <f ca="1">I466*(1+Returns!I467)+AE467</f>
        <v>5801317.1863927664</v>
      </c>
      <c r="J467" s="14">
        <f ca="1">J466*(1+Returns!J467)+AF467</f>
        <v>0</v>
      </c>
      <c r="K467" s="14">
        <f ca="1">K466*(1+Returns!K467)+AG467</f>
        <v>0</v>
      </c>
      <c r="L467" s="14">
        <f ca="1">L466*(1+Returns!L467)+AH467</f>
        <v>23195855.030886974</v>
      </c>
      <c r="M467" s="14">
        <f ca="1">M466*(1+Returns!M467)+AI467</f>
        <v>23200139.157898568</v>
      </c>
      <c r="N467" s="14">
        <f ca="1">N466*(1+Returns!N467)+AJ467-R467-T467</f>
        <v>42824362.673443966</v>
      </c>
      <c r="O467" s="17">
        <f ca="1">(Assumptions!$B$16 / 252)*F466</f>
        <v>3681.3936490895344</v>
      </c>
      <c r="P467" s="17">
        <f t="shared" ca="1" si="102"/>
        <v>76959.478933204271</v>
      </c>
      <c r="Q467" s="16">
        <f t="shared" si="103"/>
        <v>0</v>
      </c>
      <c r="R467" s="17">
        <f t="shared" si="104"/>
        <v>0</v>
      </c>
      <c r="S467" s="19">
        <f t="shared" si="105"/>
        <v>0</v>
      </c>
      <c r="T467" s="20">
        <f ca="1">IF(AND(S467=1,F466&gt;D466),[1]Assumptions!$B$19*(F466-D466),0)</f>
        <v>0</v>
      </c>
      <c r="U467" s="21">
        <f ca="1">OFFSET(Assumptions!$B$6,U$1-1,0)*$E467</f>
        <v>9286115.3359756805</v>
      </c>
      <c r="V467" s="21">
        <f ca="1">OFFSET(Assumptions!$B$6,V$1-1,0)*$E467</f>
        <v>11607644.169969602</v>
      </c>
      <c r="W467" s="21">
        <f ca="1">OFFSET(Assumptions!$B$6,W$1-1,0)*$E467</f>
        <v>5803822.0849848008</v>
      </c>
      <c r="X467" s="21">
        <f ca="1">OFFSET(Assumptions!$B$6,X$1-1,0)*$E467</f>
        <v>0</v>
      </c>
      <c r="Y467" s="21">
        <f ca="1">OFFSET(Assumptions!$B$6,Y$1-1,0)*$E467</f>
        <v>0</v>
      </c>
      <c r="Z467" s="21">
        <f ca="1">OFFSET(Assumptions!$B$6,Z$1-1,0)*$E467</f>
        <v>23215288.339939203</v>
      </c>
      <c r="AA467" s="21">
        <f ca="1">OFFSET(Assumptions!$B$6,AA$1-1,0)*$E467</f>
        <v>23215288.339939203</v>
      </c>
      <c r="AB467" s="21">
        <f ca="1">OFFSET(Assumptions!$B$6,AB$1-1,0)*$E467</f>
        <v>42948283.428887524</v>
      </c>
      <c r="AC467" s="24">
        <f t="shared" si="108"/>
        <v>0</v>
      </c>
      <c r="AD467" s="24">
        <f t="shared" si="97"/>
        <v>0</v>
      </c>
      <c r="AE467" s="24">
        <f t="shared" si="97"/>
        <v>0</v>
      </c>
      <c r="AF467" s="24">
        <f t="shared" si="97"/>
        <v>0</v>
      </c>
      <c r="AG467" s="24">
        <f t="shared" si="97"/>
        <v>0</v>
      </c>
      <c r="AH467" s="24">
        <f t="shared" si="97"/>
        <v>0</v>
      </c>
      <c r="AI467" s="24">
        <f t="shared" si="97"/>
        <v>0</v>
      </c>
      <c r="AJ467" s="24">
        <f t="shared" si="106"/>
        <v>0</v>
      </c>
      <c r="AK467" s="26">
        <f t="shared" ca="1" si="107"/>
        <v>3.0683923582186523E-4</v>
      </c>
      <c r="AL467" s="34">
        <f t="shared" ca="1" si="109"/>
        <v>0.15999482220762662</v>
      </c>
    </row>
    <row r="468" spans="1:38" x14ac:dyDescent="0.25">
      <c r="A468" s="4">
        <f t="shared" si="98"/>
        <v>1</v>
      </c>
      <c r="B468" s="4">
        <f t="shared" si="99"/>
        <v>2014</v>
      </c>
      <c r="C468" s="9">
        <v>41641</v>
      </c>
      <c r="D468" s="12">
        <f ca="1">(1+Returns!E468)*D467</f>
        <v>115301465.1531841</v>
      </c>
      <c r="E468" s="12">
        <f t="shared" ca="1" si="100"/>
        <v>115859023.9761382</v>
      </c>
      <c r="F468" s="12">
        <f t="shared" ca="1" si="101"/>
        <v>115855341.45289311</v>
      </c>
      <c r="G468" s="14">
        <f ca="1">G467*(1+Returns!G468)+AC468</f>
        <v>9253008.4306564815</v>
      </c>
      <c r="H468" s="14">
        <f ca="1">H467*(1+Returns!H468)+AD468</f>
        <v>11612139.77625622</v>
      </c>
      <c r="I468" s="14">
        <f ca="1">I467*(1+Returns!I468)+AE468</f>
        <v>5806172.5278811064</v>
      </c>
      <c r="J468" s="14">
        <f ca="1">J467*(1+Returns!J468)+AF468</f>
        <v>0</v>
      </c>
      <c r="K468" s="14">
        <f ca="1">K467*(1+Returns!K468)+AG468</f>
        <v>0</v>
      </c>
      <c r="L468" s="14">
        <f ca="1">L467*(1+Returns!L468)+AH468</f>
        <v>23224238.413638342</v>
      </c>
      <c r="M468" s="14">
        <f ca="1">M467*(1+Returns!M468)+AI468</f>
        <v>23224443.956905685</v>
      </c>
      <c r="N468" s="14">
        <f ca="1">N467*(1+Returns!N468)+AJ468-R468-T468</f>
        <v>42739020.870800383</v>
      </c>
      <c r="O468" s="17">
        <f ca="1">(Assumptions!$B$16 / 252)*F467</f>
        <v>3682.5232451035808</v>
      </c>
      <c r="P468" s="17">
        <f t="shared" ca="1" si="102"/>
        <v>3682.5232451035845</v>
      </c>
      <c r="Q468" s="16">
        <f t="shared" si="103"/>
        <v>1</v>
      </c>
      <c r="R468" s="17">
        <f t="shared" ca="1" si="104"/>
        <v>76959.478933204271</v>
      </c>
      <c r="S468" s="19">
        <f t="shared" si="105"/>
        <v>1</v>
      </c>
      <c r="T468" s="20">
        <f ca="1">IF(AND(S468=1,F467&gt;D467),[1]Assumptions!$B$19*(F467-D467),0)</f>
        <v>148132.10528583825</v>
      </c>
      <c r="U468" s="21">
        <f ca="1">OFFSET(Assumptions!$B$6,U$1-1,0)*$E468</f>
        <v>9268721.9180910569</v>
      </c>
      <c r="V468" s="21">
        <f ca="1">OFFSET(Assumptions!$B$6,V$1-1,0)*$E468</f>
        <v>11585902.397613822</v>
      </c>
      <c r="W468" s="21">
        <f ca="1">OFFSET(Assumptions!$B$6,W$1-1,0)*$E468</f>
        <v>5792951.1988069108</v>
      </c>
      <c r="X468" s="21">
        <f ca="1">OFFSET(Assumptions!$B$6,X$1-1,0)*$E468</f>
        <v>0</v>
      </c>
      <c r="Y468" s="21">
        <f ca="1">OFFSET(Assumptions!$B$6,Y$1-1,0)*$E468</f>
        <v>0</v>
      </c>
      <c r="Z468" s="21">
        <f ca="1">OFFSET(Assumptions!$B$6,Z$1-1,0)*$E468</f>
        <v>23171804.795227643</v>
      </c>
      <c r="AA468" s="21">
        <f ca="1">OFFSET(Assumptions!$B$6,AA$1-1,0)*$E468</f>
        <v>23171804.795227643</v>
      </c>
      <c r="AB468" s="21">
        <f ca="1">OFFSET(Assumptions!$B$6,AB$1-1,0)*$E468</f>
        <v>42867838.871171132</v>
      </c>
      <c r="AC468" s="24">
        <f t="shared" ca="1" si="108"/>
        <v>-170296.04159495607</v>
      </c>
      <c r="AD468" s="24">
        <f t="shared" ca="1" si="97"/>
        <v>9287.8964665159583</v>
      </c>
      <c r="AE468" s="24">
        <f t="shared" ca="1" si="97"/>
        <v>2504.8985920343548</v>
      </c>
      <c r="AF468" s="24">
        <f t="shared" ca="1" si="97"/>
        <v>0</v>
      </c>
      <c r="AG468" s="24">
        <f t="shared" ca="1" si="97"/>
        <v>0</v>
      </c>
      <c r="AH468" s="24">
        <f t="shared" ca="1" si="97"/>
        <v>19433.309052228928</v>
      </c>
      <c r="AI468" s="24">
        <f t="shared" ca="1" si="97"/>
        <v>15149.182040635496</v>
      </c>
      <c r="AJ468" s="24">
        <f t="shared" ca="1" si="106"/>
        <v>123920.75544354133</v>
      </c>
      <c r="AK468" s="26">
        <f t="shared" ca="1" si="107"/>
        <v>-1.2425983729424939E-3</v>
      </c>
      <c r="AL468" s="34">
        <f t="shared" ca="1" si="109"/>
        <v>0.15855341452892979</v>
      </c>
    </row>
    <row r="469" spans="1:38" x14ac:dyDescent="0.25">
      <c r="A469" s="4">
        <f t="shared" si="98"/>
        <v>1</v>
      </c>
      <c r="B469" s="4">
        <f t="shared" si="99"/>
        <v>2014</v>
      </c>
      <c r="C469" s="9">
        <v>41642</v>
      </c>
      <c r="D469" s="12">
        <f ca="1">(1+Returns!E469)*D468</f>
        <v>115344124.38926148</v>
      </c>
      <c r="E469" s="12">
        <f t="shared" ca="1" si="100"/>
        <v>115968576.74489413</v>
      </c>
      <c r="F469" s="12">
        <f t="shared" ca="1" si="101"/>
        <v>115961216.27430132</v>
      </c>
      <c r="G469" s="14">
        <f ca="1">G468*(1+Returns!G469)+AC469</f>
        <v>9321784.1250515655</v>
      </c>
      <c r="H469" s="14">
        <f ca="1">H468*(1+Returns!H469)+AD469</f>
        <v>11616640.725127613</v>
      </c>
      <c r="I469" s="14">
        <f ca="1">I468*(1+Returns!I469)+AE469</f>
        <v>5808524.9379518563</v>
      </c>
      <c r="J469" s="14">
        <f ca="1">J468*(1+Returns!J469)+AF469</f>
        <v>0</v>
      </c>
      <c r="K469" s="14">
        <f ca="1">K468*(1+Returns!K469)+AG469</f>
        <v>0</v>
      </c>
      <c r="L469" s="14">
        <f ca="1">L468*(1+Returns!L469)+AH469</f>
        <v>23233199.439008247</v>
      </c>
      <c r="M469" s="14">
        <f ca="1">M468*(1+Returns!M469)+AI469</f>
        <v>23233609.165428005</v>
      </c>
      <c r="N469" s="14">
        <f ca="1">N468*(1+Returns!N469)+AJ469-R469-T469</f>
        <v>42754818.352326855</v>
      </c>
      <c r="O469" s="17">
        <f ca="1">(Assumptions!$B$16 / 252)*F468</f>
        <v>3677.9473477108922</v>
      </c>
      <c r="P469" s="17">
        <f t="shared" ca="1" si="102"/>
        <v>7360.4705928144767</v>
      </c>
      <c r="Q469" s="16">
        <f t="shared" si="103"/>
        <v>0</v>
      </c>
      <c r="R469" s="17">
        <f t="shared" si="104"/>
        <v>0</v>
      </c>
      <c r="S469" s="19">
        <f t="shared" si="105"/>
        <v>0</v>
      </c>
      <c r="T469" s="20">
        <f ca="1">IF(AND(S469=1,F468&gt;D468),[1]Assumptions!$B$19*(F468-D468),0)</f>
        <v>0</v>
      </c>
      <c r="U469" s="21">
        <f ca="1">OFFSET(Assumptions!$B$6,U$1-1,0)*$E469</f>
        <v>9277486.13959153</v>
      </c>
      <c r="V469" s="21">
        <f ca="1">OFFSET(Assumptions!$B$6,V$1-1,0)*$E469</f>
        <v>11596857.674489414</v>
      </c>
      <c r="W469" s="21">
        <f ca="1">OFFSET(Assumptions!$B$6,W$1-1,0)*$E469</f>
        <v>5798428.8372447072</v>
      </c>
      <c r="X469" s="21">
        <f ca="1">OFFSET(Assumptions!$B$6,X$1-1,0)*$E469</f>
        <v>0</v>
      </c>
      <c r="Y469" s="21">
        <f ca="1">OFFSET(Assumptions!$B$6,Y$1-1,0)*$E469</f>
        <v>0</v>
      </c>
      <c r="Z469" s="21">
        <f ca="1">OFFSET(Assumptions!$B$6,Z$1-1,0)*$E469</f>
        <v>23193715.348978829</v>
      </c>
      <c r="AA469" s="21">
        <f ca="1">OFFSET(Assumptions!$B$6,AA$1-1,0)*$E469</f>
        <v>23193715.348978829</v>
      </c>
      <c r="AB469" s="21">
        <f ca="1">OFFSET(Assumptions!$B$6,AB$1-1,0)*$E469</f>
        <v>42908373.395610832</v>
      </c>
      <c r="AC469" s="24">
        <f t="shared" si="108"/>
        <v>0</v>
      </c>
      <c r="AD469" s="24">
        <f t="shared" si="97"/>
        <v>0</v>
      </c>
      <c r="AE469" s="24">
        <f t="shared" si="97"/>
        <v>0</v>
      </c>
      <c r="AF469" s="24">
        <f t="shared" si="97"/>
        <v>0</v>
      </c>
      <c r="AG469" s="24">
        <f t="shared" si="97"/>
        <v>0</v>
      </c>
      <c r="AH469" s="24">
        <f t="shared" si="97"/>
        <v>0</v>
      </c>
      <c r="AI469" s="24">
        <f t="shared" si="97"/>
        <v>0</v>
      </c>
      <c r="AJ469" s="24">
        <f t="shared" si="106"/>
        <v>0</v>
      </c>
      <c r="AK469" s="26">
        <f t="shared" ca="1" si="107"/>
        <v>9.1385360468043686E-4</v>
      </c>
      <c r="AL469" s="34">
        <f t="shared" ca="1" si="109"/>
        <v>0.15961216274301182</v>
      </c>
    </row>
    <row r="470" spans="1:38" x14ac:dyDescent="0.25">
      <c r="A470" s="4">
        <f t="shared" si="98"/>
        <v>1</v>
      </c>
      <c r="B470" s="4">
        <f t="shared" si="99"/>
        <v>2014</v>
      </c>
      <c r="C470" s="9">
        <v>41645</v>
      </c>
      <c r="D470" s="12">
        <f ca="1">(1+Returns!E470)*D469</f>
        <v>115386799.40840304</v>
      </c>
      <c r="E470" s="12">
        <f t="shared" ca="1" si="100"/>
        <v>115939114.39505632</v>
      </c>
      <c r="F470" s="12">
        <f t="shared" ca="1" si="101"/>
        <v>115928072.61601035</v>
      </c>
      <c r="G470" s="14">
        <f ca="1">G469*(1+Returns!G470)+AC470</f>
        <v>9251529.0894701499</v>
      </c>
      <c r="H470" s="14">
        <f ca="1">H469*(1+Returns!H470)+AD470</f>
        <v>11621143.418599151</v>
      </c>
      <c r="I470" s="14">
        <f ca="1">I469*(1+Returns!I470)+AE470</f>
        <v>5810878.3011174574</v>
      </c>
      <c r="J470" s="14">
        <f ca="1">J469*(1+Returns!J470)+AF470</f>
        <v>0</v>
      </c>
      <c r="K470" s="14">
        <f ca="1">K469*(1+Returns!K470)+AG470</f>
        <v>0</v>
      </c>
      <c r="L470" s="14">
        <f ca="1">L469*(1+Returns!L470)+AH470</f>
        <v>23242163.921971649</v>
      </c>
      <c r="M470" s="14">
        <f ca="1">M469*(1+Returns!M470)+AI470</f>
        <v>23242777.990874261</v>
      </c>
      <c r="N470" s="14">
        <f ca="1">N469*(1+Returns!N470)+AJ470-R470-T470</f>
        <v>42770621.673023656</v>
      </c>
      <c r="O470" s="17">
        <f ca="1">(Assumptions!$B$16 / 252)*F469</f>
        <v>3681.3084531524228</v>
      </c>
      <c r="P470" s="17">
        <f t="shared" ca="1" si="102"/>
        <v>11041.7790459669</v>
      </c>
      <c r="Q470" s="16">
        <f t="shared" si="103"/>
        <v>0</v>
      </c>
      <c r="R470" s="17">
        <f t="shared" si="104"/>
        <v>0</v>
      </c>
      <c r="S470" s="19">
        <f t="shared" si="105"/>
        <v>0</v>
      </c>
      <c r="T470" s="20">
        <f ca="1">IF(AND(S470=1,F469&gt;D469),[1]Assumptions!$B$19*(F469-D469),0)</f>
        <v>0</v>
      </c>
      <c r="U470" s="21">
        <f ca="1">OFFSET(Assumptions!$B$6,U$1-1,0)*$E470</f>
        <v>9275129.1516045053</v>
      </c>
      <c r="V470" s="21">
        <f ca="1">OFFSET(Assumptions!$B$6,V$1-1,0)*$E470</f>
        <v>11593911.439505633</v>
      </c>
      <c r="W470" s="21">
        <f ca="1">OFFSET(Assumptions!$B$6,W$1-1,0)*$E470</f>
        <v>5796955.7197528165</v>
      </c>
      <c r="X470" s="21">
        <f ca="1">OFFSET(Assumptions!$B$6,X$1-1,0)*$E470</f>
        <v>0</v>
      </c>
      <c r="Y470" s="21">
        <f ca="1">OFFSET(Assumptions!$B$6,Y$1-1,0)*$E470</f>
        <v>0</v>
      </c>
      <c r="Z470" s="21">
        <f ca="1">OFFSET(Assumptions!$B$6,Z$1-1,0)*$E470</f>
        <v>23187822.879011266</v>
      </c>
      <c r="AA470" s="21">
        <f ca="1">OFFSET(Assumptions!$B$6,AA$1-1,0)*$E470</f>
        <v>23187822.879011266</v>
      </c>
      <c r="AB470" s="21">
        <f ca="1">OFFSET(Assumptions!$B$6,AB$1-1,0)*$E470</f>
        <v>42897472.326170839</v>
      </c>
      <c r="AC470" s="24">
        <f t="shared" si="108"/>
        <v>0</v>
      </c>
      <c r="AD470" s="24">
        <f t="shared" si="97"/>
        <v>0</v>
      </c>
      <c r="AE470" s="24">
        <f t="shared" si="97"/>
        <v>0</v>
      </c>
      <c r="AF470" s="24">
        <f t="shared" si="97"/>
        <v>0</v>
      </c>
      <c r="AG470" s="24">
        <f t="shared" si="97"/>
        <v>0</v>
      </c>
      <c r="AH470" s="24">
        <f t="shared" si="97"/>
        <v>0</v>
      </c>
      <c r="AI470" s="24">
        <f t="shared" si="97"/>
        <v>0</v>
      </c>
      <c r="AJ470" s="24">
        <f t="shared" si="106"/>
        <v>0</v>
      </c>
      <c r="AK470" s="26">
        <f t="shared" ca="1" si="107"/>
        <v>-2.8581675284056196E-4</v>
      </c>
      <c r="AL470" s="34">
        <f t="shared" ca="1" si="109"/>
        <v>0.15928072616010214</v>
      </c>
    </row>
    <row r="471" spans="1:38" x14ac:dyDescent="0.25">
      <c r="A471" s="4">
        <f t="shared" si="98"/>
        <v>1</v>
      </c>
      <c r="B471" s="4">
        <f t="shared" si="99"/>
        <v>2014</v>
      </c>
      <c r="C471" s="9">
        <v>41646</v>
      </c>
      <c r="D471" s="12">
        <f ca="1">(1+Returns!E471)*D470</f>
        <v>115429490.21644817</v>
      </c>
      <c r="E471" s="12">
        <f t="shared" ca="1" si="100"/>
        <v>115925634.75298375</v>
      </c>
      <c r="F471" s="12">
        <f t="shared" ca="1" si="101"/>
        <v>115910912.71766426</v>
      </c>
      <c r="G471" s="14">
        <f ca="1">G470*(1+Returns!G471)+AC471</f>
        <v>9197241.1442890484</v>
      </c>
      <c r="H471" s="14">
        <f ca="1">H470*(1+Returns!H471)+AD471</f>
        <v>11625647.857347054</v>
      </c>
      <c r="I471" s="14">
        <f ca="1">I470*(1+Returns!I471)+AE471</f>
        <v>5813232.6177640622</v>
      </c>
      <c r="J471" s="14">
        <f ca="1">J470*(1+Returns!J471)+AF471</f>
        <v>0</v>
      </c>
      <c r="K471" s="14">
        <f ca="1">K470*(1+Returns!K471)+AG471</f>
        <v>0</v>
      </c>
      <c r="L471" s="14">
        <f ca="1">L470*(1+Returns!L471)+AH471</f>
        <v>23251131.863862652</v>
      </c>
      <c r="M471" s="14">
        <f ca="1">M470*(1+Returns!M471)+AI471</f>
        <v>23251950.434671823</v>
      </c>
      <c r="N471" s="14">
        <f ca="1">N470*(1+Returns!N471)+AJ471-R471-T471</f>
        <v>42786430.8350491</v>
      </c>
      <c r="O471" s="17">
        <f ca="1">(Assumptions!$B$16 / 252)*F470</f>
        <v>3680.2562735241381</v>
      </c>
      <c r="P471" s="17">
        <f t="shared" ca="1" si="102"/>
        <v>14722.035319491039</v>
      </c>
      <c r="Q471" s="16">
        <f t="shared" si="103"/>
        <v>0</v>
      </c>
      <c r="R471" s="17">
        <f t="shared" si="104"/>
        <v>0</v>
      </c>
      <c r="S471" s="19">
        <f t="shared" si="105"/>
        <v>0</v>
      </c>
      <c r="T471" s="20">
        <f ca="1">IF(AND(S471=1,F470&gt;D470),[1]Assumptions!$B$19*(F470-D470),0)</f>
        <v>0</v>
      </c>
      <c r="U471" s="21">
        <f ca="1">OFFSET(Assumptions!$B$6,U$1-1,0)*$E471</f>
        <v>9274050.780238701</v>
      </c>
      <c r="V471" s="21">
        <f ca="1">OFFSET(Assumptions!$B$6,V$1-1,0)*$E471</f>
        <v>11592563.475298375</v>
      </c>
      <c r="W471" s="21">
        <f ca="1">OFFSET(Assumptions!$B$6,W$1-1,0)*$E471</f>
        <v>5796281.7376491874</v>
      </c>
      <c r="X471" s="21">
        <f ca="1">OFFSET(Assumptions!$B$6,X$1-1,0)*$E471</f>
        <v>0</v>
      </c>
      <c r="Y471" s="21">
        <f ca="1">OFFSET(Assumptions!$B$6,Y$1-1,0)*$E471</f>
        <v>0</v>
      </c>
      <c r="Z471" s="21">
        <f ca="1">OFFSET(Assumptions!$B$6,Z$1-1,0)*$E471</f>
        <v>23185126.95059675</v>
      </c>
      <c r="AA471" s="21">
        <f ca="1">OFFSET(Assumptions!$B$6,AA$1-1,0)*$E471</f>
        <v>23185126.95059675</v>
      </c>
      <c r="AB471" s="21">
        <f ca="1">OFFSET(Assumptions!$B$6,AB$1-1,0)*$E471</f>
        <v>42892484.858603984</v>
      </c>
      <c r="AC471" s="24">
        <f t="shared" si="108"/>
        <v>0</v>
      </c>
      <c r="AD471" s="24">
        <f t="shared" si="97"/>
        <v>0</v>
      </c>
      <c r="AE471" s="24">
        <f t="shared" si="97"/>
        <v>0</v>
      </c>
      <c r="AF471" s="24">
        <f t="shared" si="97"/>
        <v>0</v>
      </c>
      <c r="AG471" s="24">
        <f t="shared" si="97"/>
        <v>0</v>
      </c>
      <c r="AH471" s="24">
        <f t="shared" si="97"/>
        <v>0</v>
      </c>
      <c r="AI471" s="24">
        <f t="shared" si="97"/>
        <v>0</v>
      </c>
      <c r="AJ471" s="24">
        <f t="shared" si="106"/>
        <v>0</v>
      </c>
      <c r="AK471" s="26">
        <f t="shared" ca="1" si="107"/>
        <v>-1.4802194118190837E-4</v>
      </c>
      <c r="AL471" s="34">
        <f t="shared" ca="1" si="109"/>
        <v>0.15910912717664116</v>
      </c>
    </row>
    <row r="472" spans="1:38" x14ac:dyDescent="0.25">
      <c r="A472" s="4">
        <f t="shared" si="98"/>
        <v>1</v>
      </c>
      <c r="B472" s="4">
        <f t="shared" si="99"/>
        <v>2014</v>
      </c>
      <c r="C472" s="9">
        <v>41647</v>
      </c>
      <c r="D472" s="12">
        <f ca="1">(1+Returns!E472)*D471</f>
        <v>115472196.81923847</v>
      </c>
      <c r="E472" s="12">
        <f t="shared" ca="1" si="100"/>
        <v>115962372.914602</v>
      </c>
      <c r="F472" s="12">
        <f t="shared" ca="1" si="101"/>
        <v>115943971.16776766</v>
      </c>
      <c r="G472" s="14">
        <f ca="1">G471*(1+Returns!G472)+AC472</f>
        <v>9193155.3794494122</v>
      </c>
      <c r="H472" s="14">
        <f ca="1">H471*(1+Returns!H472)+AD472</f>
        <v>11630154.042047804</v>
      </c>
      <c r="I472" s="14">
        <f ca="1">I471*(1+Returns!I472)+AE472</f>
        <v>5815587.8882779805</v>
      </c>
      <c r="J472" s="14">
        <f ca="1">J471*(1+Returns!J472)+AF472</f>
        <v>0</v>
      </c>
      <c r="K472" s="14">
        <f ca="1">K471*(1+Returns!K472)+AG472</f>
        <v>0</v>
      </c>
      <c r="L472" s="14">
        <f ca="1">L471*(1+Returns!L472)+AH472</f>
        <v>23260103.266015876</v>
      </c>
      <c r="M472" s="14">
        <f ca="1">M471*(1+Returns!M472)+AI472</f>
        <v>23261126.498248622</v>
      </c>
      <c r="N472" s="14">
        <f ca="1">N471*(1+Returns!N472)+AJ472-R472-T472</f>
        <v>42802245.840562299</v>
      </c>
      <c r="O472" s="17">
        <f ca="1">(Assumptions!$B$16 / 252)*F471</f>
        <v>3679.7115148464841</v>
      </c>
      <c r="P472" s="17">
        <f t="shared" ca="1" si="102"/>
        <v>18401.746834337522</v>
      </c>
      <c r="Q472" s="16">
        <f t="shared" si="103"/>
        <v>0</v>
      </c>
      <c r="R472" s="17">
        <f t="shared" si="104"/>
        <v>0</v>
      </c>
      <c r="S472" s="19">
        <f t="shared" si="105"/>
        <v>0</v>
      </c>
      <c r="T472" s="20">
        <f ca="1">IF(AND(S472=1,F471&gt;D471),[1]Assumptions!$B$19*(F471-D471),0)</f>
        <v>0</v>
      </c>
      <c r="U472" s="21">
        <f ca="1">OFFSET(Assumptions!$B$6,U$1-1,0)*$E472</f>
        <v>9276989.8331681602</v>
      </c>
      <c r="V472" s="21">
        <f ca="1">OFFSET(Assumptions!$B$6,V$1-1,0)*$E472</f>
        <v>11596237.291460201</v>
      </c>
      <c r="W472" s="21">
        <f ca="1">OFFSET(Assumptions!$B$6,W$1-1,0)*$E472</f>
        <v>5798118.6457301006</v>
      </c>
      <c r="X472" s="21">
        <f ca="1">OFFSET(Assumptions!$B$6,X$1-1,0)*$E472</f>
        <v>0</v>
      </c>
      <c r="Y472" s="21">
        <f ca="1">OFFSET(Assumptions!$B$6,Y$1-1,0)*$E472</f>
        <v>0</v>
      </c>
      <c r="Z472" s="21">
        <f ca="1">OFFSET(Assumptions!$B$6,Z$1-1,0)*$E472</f>
        <v>23192474.582920402</v>
      </c>
      <c r="AA472" s="21">
        <f ca="1">OFFSET(Assumptions!$B$6,AA$1-1,0)*$E472</f>
        <v>23192474.582920402</v>
      </c>
      <c r="AB472" s="21">
        <f ca="1">OFFSET(Assumptions!$B$6,AB$1-1,0)*$E472</f>
        <v>42906077.978402741</v>
      </c>
      <c r="AC472" s="24">
        <f t="shared" si="108"/>
        <v>0</v>
      </c>
      <c r="AD472" s="24">
        <f t="shared" si="97"/>
        <v>0</v>
      </c>
      <c r="AE472" s="24">
        <f t="shared" si="97"/>
        <v>0</v>
      </c>
      <c r="AF472" s="24">
        <f t="shared" si="97"/>
        <v>0</v>
      </c>
      <c r="AG472" s="24">
        <f t="shared" si="97"/>
        <v>0</v>
      </c>
      <c r="AH472" s="24">
        <f t="shared" si="97"/>
        <v>0</v>
      </c>
      <c r="AI472" s="24">
        <f t="shared" si="97"/>
        <v>0</v>
      </c>
      <c r="AJ472" s="24">
        <f t="shared" si="106"/>
        <v>0</v>
      </c>
      <c r="AK472" s="26">
        <f t="shared" ca="1" si="107"/>
        <v>2.8520567501644223E-4</v>
      </c>
      <c r="AL472" s="34">
        <f t="shared" ca="1" si="109"/>
        <v>0.15943971167767534</v>
      </c>
    </row>
    <row r="473" spans="1:38" x14ac:dyDescent="0.25">
      <c r="A473" s="4">
        <f t="shared" si="98"/>
        <v>1</v>
      </c>
      <c r="B473" s="4">
        <f t="shared" si="99"/>
        <v>2014</v>
      </c>
      <c r="C473" s="9">
        <v>41648</v>
      </c>
      <c r="D473" s="12">
        <f ca="1">(1+Returns!E473)*D472</f>
        <v>115514919.22261766</v>
      </c>
      <c r="E473" s="12">
        <f t="shared" ca="1" si="100"/>
        <v>116006825.49397132</v>
      </c>
      <c r="F473" s="12">
        <f t="shared" ca="1" si="101"/>
        <v>115984742.98614752</v>
      </c>
      <c r="G473" s="14">
        <f ca="1">G472*(1+Returns!G473)+AC473</f>
        <v>9196768.4030247275</v>
      </c>
      <c r="H473" s="14">
        <f ca="1">H472*(1+Returns!H473)+AD473</f>
        <v>11634661.973378144</v>
      </c>
      <c r="I473" s="14">
        <f ca="1">I472*(1+Returns!I473)+AE473</f>
        <v>5817944.1130456775</v>
      </c>
      <c r="J473" s="14">
        <f ca="1">J472*(1+Returns!J473)+AF473</f>
        <v>0</v>
      </c>
      <c r="K473" s="14">
        <f ca="1">K472*(1+Returns!K473)+AG473</f>
        <v>0</v>
      </c>
      <c r="L473" s="14">
        <f ca="1">L472*(1+Returns!L473)+AH473</f>
        <v>23269078.129766457</v>
      </c>
      <c r="M473" s="14">
        <f ca="1">M472*(1+Returns!M473)+AI473</f>
        <v>23270306.183033157</v>
      </c>
      <c r="N473" s="14">
        <f ca="1">N472*(1+Returns!N473)+AJ473-R473-T473</f>
        <v>42818066.69172316</v>
      </c>
      <c r="O473" s="17">
        <f ca="1">(Assumptions!$B$16 / 252)*F472</f>
        <v>3680.7609894529414</v>
      </c>
      <c r="P473" s="17">
        <f t="shared" ca="1" si="102"/>
        <v>22082.507823790464</v>
      </c>
      <c r="Q473" s="16">
        <f t="shared" si="103"/>
        <v>0</v>
      </c>
      <c r="R473" s="17">
        <f t="shared" si="104"/>
        <v>0</v>
      </c>
      <c r="S473" s="19">
        <f t="shared" si="105"/>
        <v>0</v>
      </c>
      <c r="T473" s="20">
        <f ca="1">IF(AND(S473=1,F472&gt;D472),[1]Assumptions!$B$19*(F472-D472),0)</f>
        <v>0</v>
      </c>
      <c r="U473" s="21">
        <f ca="1">OFFSET(Assumptions!$B$6,U$1-1,0)*$E473</f>
        <v>9280546.0395177063</v>
      </c>
      <c r="V473" s="21">
        <f ca="1">OFFSET(Assumptions!$B$6,V$1-1,0)*$E473</f>
        <v>11600682.549397133</v>
      </c>
      <c r="W473" s="21">
        <f ca="1">OFFSET(Assumptions!$B$6,W$1-1,0)*$E473</f>
        <v>5800341.2746985666</v>
      </c>
      <c r="X473" s="21">
        <f ca="1">OFFSET(Assumptions!$B$6,X$1-1,0)*$E473</f>
        <v>0</v>
      </c>
      <c r="Y473" s="21">
        <f ca="1">OFFSET(Assumptions!$B$6,Y$1-1,0)*$E473</f>
        <v>0</v>
      </c>
      <c r="Z473" s="21">
        <f ca="1">OFFSET(Assumptions!$B$6,Z$1-1,0)*$E473</f>
        <v>23201365.098794267</v>
      </c>
      <c r="AA473" s="21">
        <f ca="1">OFFSET(Assumptions!$B$6,AA$1-1,0)*$E473</f>
        <v>23201365.098794267</v>
      </c>
      <c r="AB473" s="21">
        <f ca="1">OFFSET(Assumptions!$B$6,AB$1-1,0)*$E473</f>
        <v>42922525.432769388</v>
      </c>
      <c r="AC473" s="24">
        <f t="shared" si="108"/>
        <v>0</v>
      </c>
      <c r="AD473" s="24">
        <f t="shared" si="97"/>
        <v>0</v>
      </c>
      <c r="AE473" s="24">
        <f t="shared" si="97"/>
        <v>0</v>
      </c>
      <c r="AF473" s="24">
        <f t="shared" si="97"/>
        <v>0</v>
      </c>
      <c r="AG473" s="24">
        <f t="shared" si="97"/>
        <v>0</v>
      </c>
      <c r="AH473" s="24">
        <f t="shared" si="97"/>
        <v>0</v>
      </c>
      <c r="AI473" s="24">
        <f t="shared" si="97"/>
        <v>0</v>
      </c>
      <c r="AJ473" s="24">
        <f t="shared" si="106"/>
        <v>0</v>
      </c>
      <c r="AK473" s="26">
        <f t="shared" ca="1" si="107"/>
        <v>3.5165104290646454E-4</v>
      </c>
      <c r="AL473" s="34">
        <f t="shared" ca="1" si="109"/>
        <v>0.15984742986147404</v>
      </c>
    </row>
    <row r="474" spans="1:38" x14ac:dyDescent="0.25">
      <c r="A474" s="4">
        <f t="shared" si="98"/>
        <v>1</v>
      </c>
      <c r="B474" s="4">
        <f t="shared" si="99"/>
        <v>2014</v>
      </c>
      <c r="C474" s="9">
        <v>41649</v>
      </c>
      <c r="D474" s="12">
        <f ca="1">(1+Returns!E474)*D473</f>
        <v>115557657.43243165</v>
      </c>
      <c r="E474" s="12">
        <f t="shared" ca="1" si="100"/>
        <v>116131112.57401177</v>
      </c>
      <c r="F474" s="12">
        <f t="shared" ca="1" si="101"/>
        <v>116105348.01085509</v>
      </c>
      <c r="G474" s="14">
        <f ca="1">G473*(1+Returns!G474)+AC474</f>
        <v>9280200.2919459902</v>
      </c>
      <c r="H474" s="14">
        <f ca="1">H473*(1+Returns!H474)+AD474</f>
        <v>11639171.652015081</v>
      </c>
      <c r="I474" s="14">
        <f ca="1">I473*(1+Returns!I474)+AE474</f>
        <v>5820301.2924537761</v>
      </c>
      <c r="J474" s="14">
        <f ca="1">J473*(1+Returns!J474)+AF474</f>
        <v>0</v>
      </c>
      <c r="K474" s="14">
        <f ca="1">K473*(1+Returns!K474)+AG474</f>
        <v>0</v>
      </c>
      <c r="L474" s="14">
        <f ca="1">L473*(1+Returns!L474)+AH474</f>
        <v>23278056.456450045</v>
      </c>
      <c r="M474" s="14">
        <f ca="1">M473*(1+Returns!M474)+AI474</f>
        <v>23279489.490454488</v>
      </c>
      <c r="N474" s="14">
        <f ca="1">N473*(1+Returns!N474)+AJ474-R474-T474</f>
        <v>42833893.390692391</v>
      </c>
      <c r="O474" s="17">
        <f ca="1">(Assumptions!$B$16 / 252)*F473</f>
        <v>3682.0553328935721</v>
      </c>
      <c r="P474" s="17">
        <f t="shared" ca="1" si="102"/>
        <v>25764.563156684035</v>
      </c>
      <c r="Q474" s="16">
        <f t="shared" si="103"/>
        <v>0</v>
      </c>
      <c r="R474" s="17">
        <f t="shared" si="104"/>
        <v>0</v>
      </c>
      <c r="S474" s="19">
        <f t="shared" si="105"/>
        <v>0</v>
      </c>
      <c r="T474" s="20">
        <f ca="1">IF(AND(S474=1,F473&gt;D473),[1]Assumptions!$B$19*(F473-D473),0)</f>
        <v>0</v>
      </c>
      <c r="U474" s="21">
        <f ca="1">OFFSET(Assumptions!$B$6,U$1-1,0)*$E474</f>
        <v>9290489.0059209429</v>
      </c>
      <c r="V474" s="21">
        <f ca="1">OFFSET(Assumptions!$B$6,V$1-1,0)*$E474</f>
        <v>11613111.257401178</v>
      </c>
      <c r="W474" s="21">
        <f ca="1">OFFSET(Assumptions!$B$6,W$1-1,0)*$E474</f>
        <v>5806555.6287005888</v>
      </c>
      <c r="X474" s="21">
        <f ca="1">OFFSET(Assumptions!$B$6,X$1-1,0)*$E474</f>
        <v>0</v>
      </c>
      <c r="Y474" s="21">
        <f ca="1">OFFSET(Assumptions!$B$6,Y$1-1,0)*$E474</f>
        <v>0</v>
      </c>
      <c r="Z474" s="21">
        <f ca="1">OFFSET(Assumptions!$B$6,Z$1-1,0)*$E474</f>
        <v>23226222.514802355</v>
      </c>
      <c r="AA474" s="21">
        <f ca="1">OFFSET(Assumptions!$B$6,AA$1-1,0)*$E474</f>
        <v>23226222.514802355</v>
      </c>
      <c r="AB474" s="21">
        <f ca="1">OFFSET(Assumptions!$B$6,AB$1-1,0)*$E474</f>
        <v>42968511.652384356</v>
      </c>
      <c r="AC474" s="24">
        <f t="shared" si="108"/>
        <v>0</v>
      </c>
      <c r="AD474" s="24">
        <f t="shared" si="97"/>
        <v>0</v>
      </c>
      <c r="AE474" s="24">
        <f t="shared" si="97"/>
        <v>0</v>
      </c>
      <c r="AF474" s="24">
        <f t="shared" si="97"/>
        <v>0</v>
      </c>
      <c r="AG474" s="24">
        <f t="shared" si="97"/>
        <v>0</v>
      </c>
      <c r="AH474" s="24">
        <f t="shared" si="97"/>
        <v>0</v>
      </c>
      <c r="AI474" s="24">
        <f t="shared" si="97"/>
        <v>0</v>
      </c>
      <c r="AJ474" s="24">
        <f t="shared" si="106"/>
        <v>0</v>
      </c>
      <c r="AK474" s="26">
        <f t="shared" ca="1" si="107"/>
        <v>1.039835254210697E-3</v>
      </c>
      <c r="AL474" s="34">
        <f t="shared" ca="1" si="109"/>
        <v>0.1610534801085497</v>
      </c>
    </row>
    <row r="475" spans="1:38" x14ac:dyDescent="0.25">
      <c r="A475" s="4">
        <f t="shared" si="98"/>
        <v>1</v>
      </c>
      <c r="B475" s="4">
        <f t="shared" si="99"/>
        <v>2014</v>
      </c>
      <c r="C475" s="9">
        <v>41652</v>
      </c>
      <c r="D475" s="12">
        <f ca="1">(1+Returns!E475)*D474</f>
        <v>115600411.45452851</v>
      </c>
      <c r="E475" s="12">
        <f t="shared" ca="1" si="100"/>
        <v>116031326.07014765</v>
      </c>
      <c r="F475" s="12">
        <f t="shared" ca="1" si="101"/>
        <v>116001875.62292713</v>
      </c>
      <c r="G475" s="14">
        <f ca="1">G474*(1+Returns!G475)+AC475</f>
        <v>9139542.9556461833</v>
      </c>
      <c r="H475" s="14">
        <f ca="1">H474*(1+Returns!H475)+AD475</f>
        <v>11643683.078635883</v>
      </c>
      <c r="I475" s="14">
        <f ca="1">I474*(1+Returns!I475)+AE475</f>
        <v>5822659.4268890554</v>
      </c>
      <c r="J475" s="14">
        <f ca="1">J474*(1+Returns!J475)+AF475</f>
        <v>0</v>
      </c>
      <c r="K475" s="14">
        <f ca="1">K474*(1+Returns!K475)+AG475</f>
        <v>0</v>
      </c>
      <c r="L475" s="14">
        <f ca="1">L474*(1+Returns!L475)+AH475</f>
        <v>23287038.247402806</v>
      </c>
      <c r="M475" s="14">
        <f ca="1">M474*(1+Returns!M475)+AI475</f>
        <v>23288676.421942234</v>
      </c>
      <c r="N475" s="14">
        <f ca="1">N474*(1+Returns!N475)+AJ475-R475-T475</f>
        <v>42849725.939631492</v>
      </c>
      <c r="O475" s="17">
        <f ca="1">(Assumptions!$B$16 / 252)*F474</f>
        <v>3685.8840638366696</v>
      </c>
      <c r="P475" s="17">
        <f t="shared" ca="1" si="102"/>
        <v>29450.447220520706</v>
      </c>
      <c r="Q475" s="16">
        <f t="shared" si="103"/>
        <v>0</v>
      </c>
      <c r="R475" s="17">
        <f t="shared" si="104"/>
        <v>0</v>
      </c>
      <c r="S475" s="19">
        <f t="shared" si="105"/>
        <v>0</v>
      </c>
      <c r="T475" s="20">
        <f ca="1">IF(AND(S475=1,F474&gt;D474),[1]Assumptions!$B$19*(F474-D474),0)</f>
        <v>0</v>
      </c>
      <c r="U475" s="21">
        <f ca="1">OFFSET(Assumptions!$B$6,U$1-1,0)*$E475</f>
        <v>9282506.0856118128</v>
      </c>
      <c r="V475" s="21">
        <f ca="1">OFFSET(Assumptions!$B$6,V$1-1,0)*$E475</f>
        <v>11603132.607014766</v>
      </c>
      <c r="W475" s="21">
        <f ca="1">OFFSET(Assumptions!$B$6,W$1-1,0)*$E475</f>
        <v>5801566.303507383</v>
      </c>
      <c r="X475" s="21">
        <f ca="1">OFFSET(Assumptions!$B$6,X$1-1,0)*$E475</f>
        <v>0</v>
      </c>
      <c r="Y475" s="21">
        <f ca="1">OFFSET(Assumptions!$B$6,Y$1-1,0)*$E475</f>
        <v>0</v>
      </c>
      <c r="Z475" s="21">
        <f ca="1">OFFSET(Assumptions!$B$6,Z$1-1,0)*$E475</f>
        <v>23206265.214029532</v>
      </c>
      <c r="AA475" s="21">
        <f ca="1">OFFSET(Assumptions!$B$6,AA$1-1,0)*$E475</f>
        <v>23206265.214029532</v>
      </c>
      <c r="AB475" s="21">
        <f ca="1">OFFSET(Assumptions!$B$6,AB$1-1,0)*$E475</f>
        <v>42931590.645954631</v>
      </c>
      <c r="AC475" s="24">
        <f t="shared" si="108"/>
        <v>0</v>
      </c>
      <c r="AD475" s="24">
        <f t="shared" si="97"/>
        <v>0</v>
      </c>
      <c r="AE475" s="24">
        <f t="shared" si="97"/>
        <v>0</v>
      </c>
      <c r="AF475" s="24">
        <f t="shared" si="97"/>
        <v>0</v>
      </c>
      <c r="AG475" s="24">
        <f t="shared" si="97"/>
        <v>0</v>
      </c>
      <c r="AH475" s="24">
        <f t="shared" si="97"/>
        <v>0</v>
      </c>
      <c r="AI475" s="24">
        <f t="shared" si="97"/>
        <v>0</v>
      </c>
      <c r="AJ475" s="24">
        <f t="shared" si="106"/>
        <v>0</v>
      </c>
      <c r="AK475" s="26">
        <f t="shared" ca="1" si="107"/>
        <v>-8.9119398632941937E-4</v>
      </c>
      <c r="AL475" s="34">
        <f t="shared" ca="1" si="109"/>
        <v>0.16001875622927009</v>
      </c>
    </row>
    <row r="476" spans="1:38" x14ac:dyDescent="0.25">
      <c r="A476" s="4">
        <f t="shared" si="98"/>
        <v>1</v>
      </c>
      <c r="B476" s="4">
        <f t="shared" si="99"/>
        <v>2014</v>
      </c>
      <c r="C476" s="9">
        <v>41653</v>
      </c>
      <c r="D476" s="12">
        <f ca="1">(1+Returns!E476)*D475</f>
        <v>115643181.29475847</v>
      </c>
      <c r="E476" s="12">
        <f t="shared" ca="1" si="100"/>
        <v>116101058.91221726</v>
      </c>
      <c r="F476" s="12">
        <f t="shared" ca="1" si="101"/>
        <v>116067925.86577061</v>
      </c>
      <c r="G476" s="14">
        <f ca="1">G475*(1+Returns!G476)+AC476</f>
        <v>9168389.3179699369</v>
      </c>
      <c r="H476" s="14">
        <f ca="1">H475*(1+Returns!H476)+AD476</f>
        <v>11648196.253918082</v>
      </c>
      <c r="I476" s="14">
        <f ca="1">I475*(1+Returns!I476)+AE476</f>
        <v>5825018.5167384502</v>
      </c>
      <c r="J476" s="14">
        <f ca="1">J475*(1+Returns!J476)+AF476</f>
        <v>0</v>
      </c>
      <c r="K476" s="14">
        <f ca="1">K475*(1+Returns!K476)+AG476</f>
        <v>0</v>
      </c>
      <c r="L476" s="14">
        <f ca="1">L475*(1+Returns!L476)+AH476</f>
        <v>23296023.503961422</v>
      </c>
      <c r="M476" s="14">
        <f ca="1">M475*(1+Returns!M476)+AI476</f>
        <v>23297866.978926588</v>
      </c>
      <c r="N476" s="14">
        <f ca="1">N475*(1+Returns!N476)+AJ476-R476-T476</f>
        <v>42865564.34070278</v>
      </c>
      <c r="O476" s="17">
        <f ca="1">(Assumptions!$B$16 / 252)*F475</f>
        <v>3682.5992261246706</v>
      </c>
      <c r="P476" s="17">
        <f t="shared" ca="1" si="102"/>
        <v>33133.046446645378</v>
      </c>
      <c r="Q476" s="16">
        <f t="shared" si="103"/>
        <v>0</v>
      </c>
      <c r="R476" s="17">
        <f t="shared" si="104"/>
        <v>0</v>
      </c>
      <c r="S476" s="19">
        <f t="shared" si="105"/>
        <v>0</v>
      </c>
      <c r="T476" s="20">
        <f ca="1">IF(AND(S476=1,F475&gt;D475),[1]Assumptions!$B$19*(F475-D475),0)</f>
        <v>0</v>
      </c>
      <c r="U476" s="21">
        <f ca="1">OFFSET(Assumptions!$B$6,U$1-1,0)*$E476</f>
        <v>9288084.7129773814</v>
      </c>
      <c r="V476" s="21">
        <f ca="1">OFFSET(Assumptions!$B$6,V$1-1,0)*$E476</f>
        <v>11610105.891221726</v>
      </c>
      <c r="W476" s="21">
        <f ca="1">OFFSET(Assumptions!$B$6,W$1-1,0)*$E476</f>
        <v>5805052.9456108632</v>
      </c>
      <c r="X476" s="21">
        <f ca="1">OFFSET(Assumptions!$B$6,X$1-1,0)*$E476</f>
        <v>0</v>
      </c>
      <c r="Y476" s="21">
        <f ca="1">OFFSET(Assumptions!$B$6,Y$1-1,0)*$E476</f>
        <v>0</v>
      </c>
      <c r="Z476" s="21">
        <f ca="1">OFFSET(Assumptions!$B$6,Z$1-1,0)*$E476</f>
        <v>23220211.782443453</v>
      </c>
      <c r="AA476" s="21">
        <f ca="1">OFFSET(Assumptions!$B$6,AA$1-1,0)*$E476</f>
        <v>23220211.782443453</v>
      </c>
      <c r="AB476" s="21">
        <f ca="1">OFFSET(Assumptions!$B$6,AB$1-1,0)*$E476</f>
        <v>42957391.797520384</v>
      </c>
      <c r="AC476" s="24">
        <f t="shared" si="108"/>
        <v>0</v>
      </c>
      <c r="AD476" s="24">
        <f t="shared" si="97"/>
        <v>0</v>
      </c>
      <c r="AE476" s="24">
        <f t="shared" si="97"/>
        <v>0</v>
      </c>
      <c r="AF476" s="24">
        <f t="shared" si="97"/>
        <v>0</v>
      </c>
      <c r="AG476" s="24">
        <f t="shared" si="97"/>
        <v>0</v>
      </c>
      <c r="AH476" s="24">
        <f t="shared" si="97"/>
        <v>0</v>
      </c>
      <c r="AI476" s="24">
        <f t="shared" si="97"/>
        <v>0</v>
      </c>
      <c r="AJ476" s="24">
        <f t="shared" si="106"/>
        <v>0</v>
      </c>
      <c r="AK476" s="26">
        <f t="shared" ca="1" si="107"/>
        <v>5.6938943865159075E-4</v>
      </c>
      <c r="AL476" s="34">
        <f t="shared" ca="1" si="109"/>
        <v>0.16067925865770483</v>
      </c>
    </row>
    <row r="477" spans="1:38" x14ac:dyDescent="0.25">
      <c r="A477" s="4">
        <f t="shared" si="98"/>
        <v>1</v>
      </c>
      <c r="B477" s="4">
        <f t="shared" si="99"/>
        <v>2014</v>
      </c>
      <c r="C477" s="9">
        <v>41654</v>
      </c>
      <c r="D477" s="12">
        <f ca="1">(1+Returns!E477)*D476</f>
        <v>115685966.95897391</v>
      </c>
      <c r="E477" s="12">
        <f t="shared" ca="1" si="100"/>
        <v>116134230.7839735</v>
      </c>
      <c r="F477" s="12">
        <f t="shared" ca="1" si="101"/>
        <v>116097413.04146762</v>
      </c>
      <c r="G477" s="14">
        <f ca="1">G476*(1+Returns!G477)+AC477</f>
        <v>9160659.0566742327</v>
      </c>
      <c r="H477" s="14">
        <f ca="1">H476*(1+Returns!H477)+AD477</f>
        <v>11652711.178539472</v>
      </c>
      <c r="I477" s="14">
        <f ca="1">I476*(1+Returns!I477)+AE477</f>
        <v>5827378.5623890543</v>
      </c>
      <c r="J477" s="14">
        <f ca="1">J476*(1+Returns!J477)+AF477</f>
        <v>0</v>
      </c>
      <c r="K477" s="14">
        <f ca="1">K476*(1+Returns!K477)+AG477</f>
        <v>0</v>
      </c>
      <c r="L477" s="14">
        <f ca="1">L476*(1+Returns!L477)+AH477</f>
        <v>23305012.227463085</v>
      </c>
      <c r="M477" s="14">
        <f ca="1">M476*(1+Returns!M477)+AI477</f>
        <v>23307061.162838303</v>
      </c>
      <c r="N477" s="14">
        <f ca="1">N476*(1+Returns!N477)+AJ477-R477-T477</f>
        <v>42881408.596069351</v>
      </c>
      <c r="O477" s="17">
        <f ca="1">(Assumptions!$B$16 / 252)*F476</f>
        <v>3684.6960592308128</v>
      </c>
      <c r="P477" s="17">
        <f t="shared" ca="1" si="102"/>
        <v>36817.742505876187</v>
      </c>
      <c r="Q477" s="16">
        <f t="shared" si="103"/>
        <v>0</v>
      </c>
      <c r="R477" s="17">
        <f t="shared" si="104"/>
        <v>0</v>
      </c>
      <c r="S477" s="19">
        <f t="shared" si="105"/>
        <v>0</v>
      </c>
      <c r="T477" s="20">
        <f ca="1">IF(AND(S477=1,F476&gt;D476),[1]Assumptions!$B$19*(F476-D476),0)</f>
        <v>0</v>
      </c>
      <c r="U477" s="21">
        <f ca="1">OFFSET(Assumptions!$B$6,U$1-1,0)*$E477</f>
        <v>9290738.4627178796</v>
      </c>
      <c r="V477" s="21">
        <f ca="1">OFFSET(Assumptions!$B$6,V$1-1,0)*$E477</f>
        <v>11613423.07839735</v>
      </c>
      <c r="W477" s="21">
        <f ca="1">OFFSET(Assumptions!$B$6,W$1-1,0)*$E477</f>
        <v>5806711.5391986752</v>
      </c>
      <c r="X477" s="21">
        <f ca="1">OFFSET(Assumptions!$B$6,X$1-1,0)*$E477</f>
        <v>0</v>
      </c>
      <c r="Y477" s="21">
        <f ca="1">OFFSET(Assumptions!$B$6,Y$1-1,0)*$E477</f>
        <v>0</v>
      </c>
      <c r="Z477" s="21">
        <f ca="1">OFFSET(Assumptions!$B$6,Z$1-1,0)*$E477</f>
        <v>23226846.156794701</v>
      </c>
      <c r="AA477" s="21">
        <f ca="1">OFFSET(Assumptions!$B$6,AA$1-1,0)*$E477</f>
        <v>23226846.156794701</v>
      </c>
      <c r="AB477" s="21">
        <f ca="1">OFFSET(Assumptions!$B$6,AB$1-1,0)*$E477</f>
        <v>42969665.390070193</v>
      </c>
      <c r="AC477" s="24">
        <f t="shared" si="108"/>
        <v>0</v>
      </c>
      <c r="AD477" s="24">
        <f t="shared" si="97"/>
        <v>0</v>
      </c>
      <c r="AE477" s="24">
        <f t="shared" si="97"/>
        <v>0</v>
      </c>
      <c r="AF477" s="24">
        <f t="shared" si="97"/>
        <v>0</v>
      </c>
      <c r="AG477" s="24">
        <f t="shared" si="97"/>
        <v>0</v>
      </c>
      <c r="AH477" s="24">
        <f t="shared" si="97"/>
        <v>0</v>
      </c>
      <c r="AI477" s="24">
        <f t="shared" si="97"/>
        <v>0</v>
      </c>
      <c r="AJ477" s="24">
        <f t="shared" si="106"/>
        <v>0</v>
      </c>
      <c r="AK477" s="26">
        <f t="shared" ca="1" si="107"/>
        <v>2.5405102638886845E-4</v>
      </c>
      <c r="AL477" s="34">
        <f t="shared" ca="1" si="109"/>
        <v>0.16097413041467501</v>
      </c>
    </row>
    <row r="478" spans="1:38" x14ac:dyDescent="0.25">
      <c r="A478" s="4">
        <f t="shared" si="98"/>
        <v>1</v>
      </c>
      <c r="B478" s="4">
        <f t="shared" si="99"/>
        <v>2014</v>
      </c>
      <c r="C478" s="9">
        <v>41655</v>
      </c>
      <c r="D478" s="12">
        <f ca="1">(1+Returns!E478)*D477</f>
        <v>115728768.45302941</v>
      </c>
      <c r="E478" s="12">
        <f t="shared" ca="1" si="100"/>
        <v>116124788.93046081</v>
      </c>
      <c r="F478" s="12">
        <f t="shared" ca="1" si="101"/>
        <v>116084285.55579489</v>
      </c>
      <c r="G478" s="14">
        <f ca="1">G477*(1+Returns!G478)+AC478</f>
        <v>9110299.4108052645</v>
      </c>
      <c r="H478" s="14">
        <f ca="1">H477*(1+Returns!H478)+AD478</f>
        <v>11657227.853178108</v>
      </c>
      <c r="I478" s="14">
        <f ca="1">I477*(1+Returns!I478)+AE478</f>
        <v>5829739.5642281156</v>
      </c>
      <c r="J478" s="14">
        <f ca="1">J477*(1+Returns!J478)+AF478</f>
        <v>0</v>
      </c>
      <c r="K478" s="14">
        <f ca="1">K477*(1+Returns!K478)+AG478</f>
        <v>0</v>
      </c>
      <c r="L478" s="14">
        <f ca="1">L477*(1+Returns!L478)+AH478</f>
        <v>23314004.419245515</v>
      </c>
      <c r="M478" s="14">
        <f ca="1">M477*(1+Returns!M478)+AI478</f>
        <v>23316258.975108694</v>
      </c>
      <c r="N478" s="14">
        <f ca="1">N477*(1+Returns!N478)+AJ478-R478-T478</f>
        <v>42897258.707895108</v>
      </c>
      <c r="O478" s="17">
        <f ca="1">(Assumptions!$B$16 / 252)*F477</f>
        <v>3685.6321600465908</v>
      </c>
      <c r="P478" s="17">
        <f t="shared" ca="1" si="102"/>
        <v>40503.374665922776</v>
      </c>
      <c r="Q478" s="16">
        <f t="shared" si="103"/>
        <v>0</v>
      </c>
      <c r="R478" s="17">
        <f t="shared" si="104"/>
        <v>0</v>
      </c>
      <c r="S478" s="19">
        <f t="shared" si="105"/>
        <v>0</v>
      </c>
      <c r="T478" s="20">
        <f ca="1">IF(AND(S478=1,F477&gt;D477),[1]Assumptions!$B$19*(F477-D477),0)</f>
        <v>0</v>
      </c>
      <c r="U478" s="21">
        <f ca="1">OFFSET(Assumptions!$B$6,U$1-1,0)*$E478</f>
        <v>9289983.1144368649</v>
      </c>
      <c r="V478" s="21">
        <f ca="1">OFFSET(Assumptions!$B$6,V$1-1,0)*$E478</f>
        <v>11612478.893046081</v>
      </c>
      <c r="W478" s="21">
        <f ca="1">OFFSET(Assumptions!$B$6,W$1-1,0)*$E478</f>
        <v>5806239.4465230405</v>
      </c>
      <c r="X478" s="21">
        <f ca="1">OFFSET(Assumptions!$B$6,X$1-1,0)*$E478</f>
        <v>0</v>
      </c>
      <c r="Y478" s="21">
        <f ca="1">OFFSET(Assumptions!$B$6,Y$1-1,0)*$E478</f>
        <v>0</v>
      </c>
      <c r="Z478" s="21">
        <f ca="1">OFFSET(Assumptions!$B$6,Z$1-1,0)*$E478</f>
        <v>23224957.786092162</v>
      </c>
      <c r="AA478" s="21">
        <f ca="1">OFFSET(Assumptions!$B$6,AA$1-1,0)*$E478</f>
        <v>23224957.786092162</v>
      </c>
      <c r="AB478" s="21">
        <f ca="1">OFFSET(Assumptions!$B$6,AB$1-1,0)*$E478</f>
        <v>42966171.9042705</v>
      </c>
      <c r="AC478" s="24">
        <f t="shared" si="108"/>
        <v>0</v>
      </c>
      <c r="AD478" s="24">
        <f t="shared" si="97"/>
        <v>0</v>
      </c>
      <c r="AE478" s="24">
        <f t="shared" si="97"/>
        <v>0</v>
      </c>
      <c r="AF478" s="24">
        <f t="shared" si="97"/>
        <v>0</v>
      </c>
      <c r="AG478" s="24">
        <f t="shared" si="97"/>
        <v>0</v>
      </c>
      <c r="AH478" s="24">
        <f t="shared" si="97"/>
        <v>0</v>
      </c>
      <c r="AI478" s="24">
        <f t="shared" si="97"/>
        <v>0</v>
      </c>
      <c r="AJ478" s="24">
        <f t="shared" si="106"/>
        <v>0</v>
      </c>
      <c r="AK478" s="26">
        <f t="shared" ca="1" si="107"/>
        <v>-1.1307302487473248E-4</v>
      </c>
      <c r="AL478" s="34">
        <f t="shared" ca="1" si="109"/>
        <v>0.16084285555794775</v>
      </c>
    </row>
    <row r="479" spans="1:38" x14ac:dyDescent="0.25">
      <c r="A479" s="4">
        <f t="shared" si="98"/>
        <v>1</v>
      </c>
      <c r="B479" s="4">
        <f t="shared" si="99"/>
        <v>2014</v>
      </c>
      <c r="C479" s="9">
        <v>41656</v>
      </c>
      <c r="D479" s="12">
        <f ca="1">(1+Returns!E479)*D478</f>
        <v>115773673.52976455</v>
      </c>
      <c r="E479" s="12">
        <f t="shared" ca="1" si="100"/>
        <v>116511064.82963346</v>
      </c>
      <c r="F479" s="12">
        <f t="shared" ca="1" si="101"/>
        <v>116466876.23955306</v>
      </c>
      <c r="G479" s="14">
        <f ca="1">G478*(1+Returns!G479)+AC479</f>
        <v>9453649.2763007935</v>
      </c>
      <c r="H479" s="14">
        <f ca="1">H478*(1+Returns!H479)+AD479</f>
        <v>11661966.092761433</v>
      </c>
      <c r="I479" s="14">
        <f ca="1">I478*(1+Returns!I479)+AE479</f>
        <v>5832216.1680634432</v>
      </c>
      <c r="J479" s="14">
        <f ca="1">J478*(1+Returns!J479)+AF479</f>
        <v>0</v>
      </c>
      <c r="K479" s="14">
        <f ca="1">K478*(1+Returns!K479)+AG479</f>
        <v>0</v>
      </c>
      <c r="L479" s="14">
        <f ca="1">L478*(1+Returns!L479)+AH479</f>
        <v>23323437.804837368</v>
      </c>
      <c r="M479" s="14">
        <f ca="1">M478*(1+Returns!M479)+AI479</f>
        <v>23325907.646511305</v>
      </c>
      <c r="N479" s="14">
        <f ca="1">N478*(1+Returns!N479)+AJ479-R479-T479</f>
        <v>42913887.84115912</v>
      </c>
      <c r="O479" s="17">
        <f ca="1">(Assumptions!$B$16 / 252)*F478</f>
        <v>3685.2154144696792</v>
      </c>
      <c r="P479" s="17">
        <f t="shared" ca="1" si="102"/>
        <v>44188.590080392452</v>
      </c>
      <c r="Q479" s="16">
        <f t="shared" si="103"/>
        <v>0</v>
      </c>
      <c r="R479" s="17">
        <f t="shared" si="104"/>
        <v>0</v>
      </c>
      <c r="S479" s="19">
        <f t="shared" si="105"/>
        <v>0</v>
      </c>
      <c r="T479" s="20">
        <f ca="1">IF(AND(S479=1,F478&gt;D478),[1]Assumptions!$B$19*(F478-D478),0)</f>
        <v>0</v>
      </c>
      <c r="U479" s="21">
        <f ca="1">OFFSET(Assumptions!$B$6,U$1-1,0)*$E479</f>
        <v>9320885.1863706764</v>
      </c>
      <c r="V479" s="21">
        <f ca="1">OFFSET(Assumptions!$B$6,V$1-1,0)*$E479</f>
        <v>11651106.482963346</v>
      </c>
      <c r="W479" s="21">
        <f ca="1">OFFSET(Assumptions!$B$6,W$1-1,0)*$E479</f>
        <v>5825553.241481673</v>
      </c>
      <c r="X479" s="21">
        <f ca="1">OFFSET(Assumptions!$B$6,X$1-1,0)*$E479</f>
        <v>0</v>
      </c>
      <c r="Y479" s="21">
        <f ca="1">OFFSET(Assumptions!$B$6,Y$1-1,0)*$E479</f>
        <v>0</v>
      </c>
      <c r="Z479" s="21">
        <f ca="1">OFFSET(Assumptions!$B$6,Z$1-1,0)*$E479</f>
        <v>23302212.965926692</v>
      </c>
      <c r="AA479" s="21">
        <f ca="1">OFFSET(Assumptions!$B$6,AA$1-1,0)*$E479</f>
        <v>23302212.965926692</v>
      </c>
      <c r="AB479" s="21">
        <f ca="1">OFFSET(Assumptions!$B$6,AB$1-1,0)*$E479</f>
        <v>43109093.986964382</v>
      </c>
      <c r="AC479" s="24">
        <f t="shared" si="108"/>
        <v>0</v>
      </c>
      <c r="AD479" s="24">
        <f t="shared" si="97"/>
        <v>0</v>
      </c>
      <c r="AE479" s="24">
        <f t="shared" si="97"/>
        <v>0</v>
      </c>
      <c r="AF479" s="24">
        <f t="shared" si="97"/>
        <v>0</v>
      </c>
      <c r="AG479" s="24">
        <f t="shared" si="97"/>
        <v>0</v>
      </c>
      <c r="AH479" s="24">
        <f t="shared" si="97"/>
        <v>0</v>
      </c>
      <c r="AI479" s="24">
        <f t="shared" si="97"/>
        <v>0</v>
      </c>
      <c r="AJ479" s="24">
        <f t="shared" si="106"/>
        <v>0</v>
      </c>
      <c r="AK479" s="26">
        <f t="shared" ca="1" si="107"/>
        <v>3.2958008220180801E-3</v>
      </c>
      <c r="AL479" s="34">
        <f t="shared" ca="1" si="109"/>
        <v>0.16466876239552941</v>
      </c>
    </row>
    <row r="480" spans="1:38" x14ac:dyDescent="0.25">
      <c r="A480" s="4">
        <f t="shared" si="98"/>
        <v>1</v>
      </c>
      <c r="B480" s="4">
        <f t="shared" si="99"/>
        <v>2014</v>
      </c>
      <c r="C480" s="9">
        <v>41659</v>
      </c>
      <c r="D480" s="12">
        <f ca="1">(1+Returns!E480)*D479</f>
        <v>115818887.78022486</v>
      </c>
      <c r="E480" s="12">
        <f t="shared" ca="1" si="100"/>
        <v>116467057.5740698</v>
      </c>
      <c r="F480" s="12">
        <f t="shared" ca="1" si="101"/>
        <v>116419171.62283894</v>
      </c>
      <c r="G480" s="14">
        <f ca="1">G479*(1+Returns!G480)+AC480</f>
        <v>9366420.3227771316</v>
      </c>
      <c r="H480" s="14">
        <f ca="1">H479*(1+Returns!H480)+AD480</f>
        <v>11666736.972926956</v>
      </c>
      <c r="I480" s="14">
        <f ca="1">I479*(1+Returns!I480)+AE480</f>
        <v>5834709.8418714823</v>
      </c>
      <c r="J480" s="14">
        <f ca="1">J479*(1+Returns!J480)+AF480</f>
        <v>0</v>
      </c>
      <c r="K480" s="14">
        <f ca="1">K479*(1+Returns!K480)+AG480</f>
        <v>0</v>
      </c>
      <c r="L480" s="14">
        <f ca="1">L479*(1+Returns!L480)+AH480</f>
        <v>23332936.171223689</v>
      </c>
      <c r="M480" s="14">
        <f ca="1">M479*(1+Returns!M480)+AI480</f>
        <v>23335622.799651459</v>
      </c>
      <c r="N480" s="14">
        <f ca="1">N479*(1+Returns!N480)+AJ480-R480-T480</f>
        <v>42930631.46561908</v>
      </c>
      <c r="O480" s="17">
        <f ca="1">(Assumptions!$B$16 / 252)*F479</f>
        <v>3697.3611504620017</v>
      </c>
      <c r="P480" s="17">
        <f t="shared" ca="1" si="102"/>
        <v>47885.951230854451</v>
      </c>
      <c r="Q480" s="16">
        <f t="shared" si="103"/>
        <v>0</v>
      </c>
      <c r="R480" s="17">
        <f t="shared" si="104"/>
        <v>0</v>
      </c>
      <c r="S480" s="19">
        <f t="shared" si="105"/>
        <v>0</v>
      </c>
      <c r="T480" s="20">
        <f ca="1">IF(AND(S480=1,F479&gt;D479),[1]Assumptions!$B$19*(F479-D479),0)</f>
        <v>0</v>
      </c>
      <c r="U480" s="21">
        <f ca="1">OFFSET(Assumptions!$B$6,U$1-1,0)*$E480</f>
        <v>9317364.6059255842</v>
      </c>
      <c r="V480" s="21">
        <f ca="1">OFFSET(Assumptions!$B$6,V$1-1,0)*$E480</f>
        <v>11646705.75740698</v>
      </c>
      <c r="W480" s="21">
        <f ca="1">OFFSET(Assumptions!$B$6,W$1-1,0)*$E480</f>
        <v>5823352.8787034899</v>
      </c>
      <c r="X480" s="21">
        <f ca="1">OFFSET(Assumptions!$B$6,X$1-1,0)*$E480</f>
        <v>0</v>
      </c>
      <c r="Y480" s="21">
        <f ca="1">OFFSET(Assumptions!$B$6,Y$1-1,0)*$E480</f>
        <v>0</v>
      </c>
      <c r="Z480" s="21">
        <f ca="1">OFFSET(Assumptions!$B$6,Z$1-1,0)*$E480</f>
        <v>23293411.51481396</v>
      </c>
      <c r="AA480" s="21">
        <f ca="1">OFFSET(Assumptions!$B$6,AA$1-1,0)*$E480</f>
        <v>23293411.51481396</v>
      </c>
      <c r="AB480" s="21">
        <f ca="1">OFFSET(Assumptions!$B$6,AB$1-1,0)*$E480</f>
        <v>43092811.302405827</v>
      </c>
      <c r="AC480" s="24">
        <f t="shared" si="108"/>
        <v>0</v>
      </c>
      <c r="AD480" s="24">
        <f t="shared" si="97"/>
        <v>0</v>
      </c>
      <c r="AE480" s="24">
        <f t="shared" si="97"/>
        <v>0</v>
      </c>
      <c r="AF480" s="24">
        <f t="shared" si="97"/>
        <v>0</v>
      </c>
      <c r="AG480" s="24">
        <f t="shared" si="97"/>
        <v>0</v>
      </c>
      <c r="AH480" s="24">
        <f t="shared" si="97"/>
        <v>0</v>
      </c>
      <c r="AI480" s="24">
        <f t="shared" si="97"/>
        <v>0</v>
      </c>
      <c r="AJ480" s="24">
        <f t="shared" si="106"/>
        <v>0</v>
      </c>
      <c r="AK480" s="26">
        <f t="shared" ca="1" si="107"/>
        <v>-4.0959814716756693E-4</v>
      </c>
      <c r="AL480" s="34">
        <f t="shared" ca="1" si="109"/>
        <v>0.16419171622838835</v>
      </c>
    </row>
    <row r="481" spans="1:38" x14ac:dyDescent="0.25">
      <c r="A481" s="4">
        <f t="shared" si="98"/>
        <v>1</v>
      </c>
      <c r="B481" s="4">
        <f t="shared" si="99"/>
        <v>2014</v>
      </c>
      <c r="C481" s="9">
        <v>41660</v>
      </c>
      <c r="D481" s="12">
        <f ca="1">(1+Returns!E481)*D480</f>
        <v>115864161.38345815</v>
      </c>
      <c r="E481" s="12">
        <f t="shared" ca="1" si="100"/>
        <v>116624134.41518384</v>
      </c>
      <c r="F481" s="12">
        <f t="shared" ca="1" si="101"/>
        <v>116572552.6172348</v>
      </c>
      <c r="G481" s="14">
        <f ca="1">G480*(1+Returns!G481)+AC481</f>
        <v>9480218.2092980128</v>
      </c>
      <c r="H481" s="14">
        <f ca="1">H480*(1+Returns!H481)+AD481</f>
        <v>11671514.194379276</v>
      </c>
      <c r="I481" s="14">
        <f ca="1">I480*(1+Returns!I481)+AE481</f>
        <v>5837206.8710659519</v>
      </c>
      <c r="J481" s="14">
        <f ca="1">J480*(1+Returns!J481)+AF481</f>
        <v>0</v>
      </c>
      <c r="K481" s="14">
        <f ca="1">K480*(1+Returns!K481)+AG481</f>
        <v>0</v>
      </c>
      <c r="L481" s="14">
        <f ca="1">L480*(1+Returns!L481)+AH481</f>
        <v>23342447.146897372</v>
      </c>
      <c r="M481" s="14">
        <f ca="1">M480*(1+Returns!M481)+AI481</f>
        <v>23345350.929624058</v>
      </c>
      <c r="N481" s="14">
        <f ca="1">N480*(1+Returns!N481)+AJ481-R481-T481</f>
        <v>42947397.063919172</v>
      </c>
      <c r="O481" s="17">
        <f ca="1">(Assumptions!$B$16 / 252)*F480</f>
        <v>3695.846718185363</v>
      </c>
      <c r="P481" s="17">
        <f t="shared" ca="1" si="102"/>
        <v>51581.797949039814</v>
      </c>
      <c r="Q481" s="16">
        <f t="shared" si="103"/>
        <v>0</v>
      </c>
      <c r="R481" s="17">
        <f t="shared" si="104"/>
        <v>0</v>
      </c>
      <c r="S481" s="19">
        <f t="shared" si="105"/>
        <v>0</v>
      </c>
      <c r="T481" s="20">
        <f ca="1">IF(AND(S481=1,F480&gt;D480),[1]Assumptions!$B$19*(F480-D480),0)</f>
        <v>0</v>
      </c>
      <c r="U481" s="21">
        <f ca="1">OFFSET(Assumptions!$B$6,U$1-1,0)*$E481</f>
        <v>9329930.7532147076</v>
      </c>
      <c r="V481" s="21">
        <f ca="1">OFFSET(Assumptions!$B$6,V$1-1,0)*$E481</f>
        <v>11662413.441518385</v>
      </c>
      <c r="W481" s="21">
        <f ca="1">OFFSET(Assumptions!$B$6,W$1-1,0)*$E481</f>
        <v>5831206.7207591925</v>
      </c>
      <c r="X481" s="21">
        <f ca="1">OFFSET(Assumptions!$B$6,X$1-1,0)*$E481</f>
        <v>0</v>
      </c>
      <c r="Y481" s="21">
        <f ca="1">OFFSET(Assumptions!$B$6,Y$1-1,0)*$E481</f>
        <v>0</v>
      </c>
      <c r="Z481" s="21">
        <f ca="1">OFFSET(Assumptions!$B$6,Z$1-1,0)*$E481</f>
        <v>23324826.88303677</v>
      </c>
      <c r="AA481" s="21">
        <f ca="1">OFFSET(Assumptions!$B$6,AA$1-1,0)*$E481</f>
        <v>23324826.88303677</v>
      </c>
      <c r="AB481" s="21">
        <f ca="1">OFFSET(Assumptions!$B$6,AB$1-1,0)*$E481</f>
        <v>43150929.733618021</v>
      </c>
      <c r="AC481" s="24">
        <f t="shared" si="108"/>
        <v>0</v>
      </c>
      <c r="AD481" s="24">
        <f t="shared" si="97"/>
        <v>0</v>
      </c>
      <c r="AE481" s="24">
        <f t="shared" si="97"/>
        <v>0</v>
      </c>
      <c r="AF481" s="24">
        <f t="shared" si="97"/>
        <v>0</v>
      </c>
      <c r="AG481" s="24">
        <f t="shared" si="97"/>
        <v>0</v>
      </c>
      <c r="AH481" s="24">
        <f t="shared" si="97"/>
        <v>0</v>
      </c>
      <c r="AI481" s="24">
        <f t="shared" si="97"/>
        <v>0</v>
      </c>
      <c r="AJ481" s="24">
        <f t="shared" si="106"/>
        <v>0</v>
      </c>
      <c r="AK481" s="26">
        <f t="shared" ca="1" si="107"/>
        <v>1.3174891408156419E-3</v>
      </c>
      <c r="AL481" s="34">
        <f t="shared" ca="1" si="109"/>
        <v>0.1657255261723467</v>
      </c>
    </row>
    <row r="482" spans="1:38" x14ac:dyDescent="0.25">
      <c r="A482" s="4">
        <f t="shared" si="98"/>
        <v>1</v>
      </c>
      <c r="B482" s="4">
        <f t="shared" si="99"/>
        <v>2014</v>
      </c>
      <c r="C482" s="9">
        <v>41661</v>
      </c>
      <c r="D482" s="12">
        <f ca="1">(1+Returns!E482)*D481</f>
        <v>115909452.68414295</v>
      </c>
      <c r="E482" s="12">
        <f t="shared" ca="1" si="100"/>
        <v>116724037.83109006</v>
      </c>
      <c r="F482" s="12">
        <f t="shared" ca="1" si="101"/>
        <v>116668755.31718493</v>
      </c>
      <c r="G482" s="14">
        <f ca="1">G481*(1+Returns!G482)+AC482</f>
        <v>9536825.1660853904</v>
      </c>
      <c r="H482" s="14">
        <f ca="1">H481*(1+Returns!H482)+AD482</f>
        <v>11676293.371977933</v>
      </c>
      <c r="I482" s="14">
        <f ca="1">I481*(1+Returns!I482)+AE482</f>
        <v>5839704.9688919326</v>
      </c>
      <c r="J482" s="14">
        <f ca="1">J481*(1+Returns!J482)+AF482</f>
        <v>0</v>
      </c>
      <c r="K482" s="14">
        <f ca="1">K481*(1+Returns!K482)+AG482</f>
        <v>0</v>
      </c>
      <c r="L482" s="14">
        <f ca="1">L481*(1+Returns!L482)+AH482</f>
        <v>23351961.999436684</v>
      </c>
      <c r="M482" s="14">
        <f ca="1">M481*(1+Returns!M482)+AI482</f>
        <v>23355083.115049284</v>
      </c>
      <c r="N482" s="14">
        <f ca="1">N481*(1+Returns!N482)+AJ482-R482-T482</f>
        <v>42964169.20964884</v>
      </c>
      <c r="O482" s="17">
        <f ca="1">(Assumptions!$B$16 / 252)*F481</f>
        <v>3700.715956102692</v>
      </c>
      <c r="P482" s="17">
        <f t="shared" ca="1" si="102"/>
        <v>55282.513905142507</v>
      </c>
      <c r="Q482" s="16">
        <f t="shared" si="103"/>
        <v>0</v>
      </c>
      <c r="R482" s="17">
        <f t="shared" si="104"/>
        <v>0</v>
      </c>
      <c r="S482" s="19">
        <f t="shared" si="105"/>
        <v>0</v>
      </c>
      <c r="T482" s="20">
        <f ca="1">IF(AND(S482=1,F481&gt;D481),[1]Assumptions!$B$19*(F481-D481),0)</f>
        <v>0</v>
      </c>
      <c r="U482" s="21">
        <f ca="1">OFFSET(Assumptions!$B$6,U$1-1,0)*$E482</f>
        <v>9337923.0264872052</v>
      </c>
      <c r="V482" s="21">
        <f ca="1">OFFSET(Assumptions!$B$6,V$1-1,0)*$E482</f>
        <v>11672403.783109007</v>
      </c>
      <c r="W482" s="21">
        <f ca="1">OFFSET(Assumptions!$B$6,W$1-1,0)*$E482</f>
        <v>5836201.8915545037</v>
      </c>
      <c r="X482" s="21">
        <f ca="1">OFFSET(Assumptions!$B$6,X$1-1,0)*$E482</f>
        <v>0</v>
      </c>
      <c r="Y482" s="21">
        <f ca="1">OFFSET(Assumptions!$B$6,Y$1-1,0)*$E482</f>
        <v>0</v>
      </c>
      <c r="Z482" s="21">
        <f ca="1">OFFSET(Assumptions!$B$6,Z$1-1,0)*$E482</f>
        <v>23344807.566218015</v>
      </c>
      <c r="AA482" s="21">
        <f ca="1">OFFSET(Assumptions!$B$6,AA$1-1,0)*$E482</f>
        <v>23344807.566218015</v>
      </c>
      <c r="AB482" s="21">
        <f ca="1">OFFSET(Assumptions!$B$6,AB$1-1,0)*$E482</f>
        <v>43187893.997503325</v>
      </c>
      <c r="AC482" s="24">
        <f t="shared" si="108"/>
        <v>0</v>
      </c>
      <c r="AD482" s="24">
        <f t="shared" si="97"/>
        <v>0</v>
      </c>
      <c r="AE482" s="24">
        <f t="shared" si="97"/>
        <v>0</v>
      </c>
      <c r="AF482" s="24">
        <f t="shared" si="97"/>
        <v>0</v>
      </c>
      <c r="AG482" s="24">
        <f t="shared" si="97"/>
        <v>0</v>
      </c>
      <c r="AH482" s="24">
        <f t="shared" si="97"/>
        <v>0</v>
      </c>
      <c r="AI482" s="24">
        <f t="shared" si="97"/>
        <v>0</v>
      </c>
      <c r="AJ482" s="24">
        <f t="shared" si="106"/>
        <v>0</v>
      </c>
      <c r="AK482" s="26">
        <f t="shared" ca="1" si="107"/>
        <v>8.2526030176244269E-4</v>
      </c>
      <c r="AL482" s="34">
        <f t="shared" ca="1" si="109"/>
        <v>0.16668755317184791</v>
      </c>
    </row>
    <row r="483" spans="1:38" x14ac:dyDescent="0.25">
      <c r="A483" s="4">
        <f t="shared" si="98"/>
        <v>1</v>
      </c>
      <c r="B483" s="4">
        <f t="shared" si="99"/>
        <v>2014</v>
      </c>
      <c r="C483" s="9">
        <v>41662</v>
      </c>
      <c r="D483" s="12">
        <f ca="1">(1+Returns!E483)*D482</f>
        <v>115954427.86997344</v>
      </c>
      <c r="E483" s="12">
        <f t="shared" ca="1" si="100"/>
        <v>116764843.4563975</v>
      </c>
      <c r="F483" s="12">
        <f t="shared" ca="1" si="101"/>
        <v>116705857.1724823</v>
      </c>
      <c r="G483" s="14">
        <f ca="1">G482*(1+Returns!G483)+AC483</f>
        <v>9534635.4122590292</v>
      </c>
      <c r="H483" s="14">
        <f ca="1">H482*(1+Returns!H483)+AD483</f>
        <v>11681039.361001948</v>
      </c>
      <c r="I483" s="14">
        <f ca="1">I482*(1+Returns!I483)+AE483</f>
        <v>5842185.8062541848</v>
      </c>
      <c r="J483" s="14">
        <f ca="1">J482*(1+Returns!J483)+AF483</f>
        <v>0</v>
      </c>
      <c r="K483" s="14">
        <f ca="1">K482*(1+Returns!K483)+AG483</f>
        <v>0</v>
      </c>
      <c r="L483" s="14">
        <f ca="1">L482*(1+Returns!L483)+AH483</f>
        <v>23361410.743543688</v>
      </c>
      <c r="M483" s="14">
        <f ca="1">M482*(1+Returns!M483)+AI483</f>
        <v>23364747.852552772</v>
      </c>
      <c r="N483" s="14">
        <f ca="1">N482*(1+Returns!N483)+AJ483-R483-T483</f>
        <v>42980824.280785896</v>
      </c>
      <c r="O483" s="17">
        <f ca="1">(Assumptions!$B$16 / 252)*F482</f>
        <v>3703.7700100693623</v>
      </c>
      <c r="P483" s="17">
        <f t="shared" ca="1" si="102"/>
        <v>58986.283915211869</v>
      </c>
      <c r="Q483" s="16">
        <f t="shared" si="103"/>
        <v>0</v>
      </c>
      <c r="R483" s="17">
        <f t="shared" si="104"/>
        <v>0</v>
      </c>
      <c r="S483" s="19">
        <f t="shared" si="105"/>
        <v>0</v>
      </c>
      <c r="T483" s="20">
        <f ca="1">IF(AND(S483=1,F482&gt;D482),[1]Assumptions!$B$19*(F482-D482),0)</f>
        <v>0</v>
      </c>
      <c r="U483" s="21">
        <f ca="1">OFFSET(Assumptions!$B$6,U$1-1,0)*$E483</f>
        <v>9341187.4765118007</v>
      </c>
      <c r="V483" s="21">
        <f ca="1">OFFSET(Assumptions!$B$6,V$1-1,0)*$E483</f>
        <v>11676484.34563975</v>
      </c>
      <c r="W483" s="21">
        <f ca="1">OFFSET(Assumptions!$B$6,W$1-1,0)*$E483</f>
        <v>5838242.1728198752</v>
      </c>
      <c r="X483" s="21">
        <f ca="1">OFFSET(Assumptions!$B$6,X$1-1,0)*$E483</f>
        <v>0</v>
      </c>
      <c r="Y483" s="21">
        <f ca="1">OFFSET(Assumptions!$B$6,Y$1-1,0)*$E483</f>
        <v>0</v>
      </c>
      <c r="Z483" s="21">
        <f ca="1">OFFSET(Assumptions!$B$6,Z$1-1,0)*$E483</f>
        <v>23352968.691279501</v>
      </c>
      <c r="AA483" s="21">
        <f ca="1">OFFSET(Assumptions!$B$6,AA$1-1,0)*$E483</f>
        <v>23352968.691279501</v>
      </c>
      <c r="AB483" s="21">
        <f ca="1">OFFSET(Assumptions!$B$6,AB$1-1,0)*$E483</f>
        <v>43202992.078867078</v>
      </c>
      <c r="AC483" s="24">
        <f t="shared" si="108"/>
        <v>0</v>
      </c>
      <c r="AD483" s="24">
        <f t="shared" si="97"/>
        <v>0</v>
      </c>
      <c r="AE483" s="24">
        <f t="shared" si="97"/>
        <v>0</v>
      </c>
      <c r="AF483" s="24">
        <f t="shared" si="97"/>
        <v>0</v>
      </c>
      <c r="AG483" s="24">
        <f t="shared" si="97"/>
        <v>0</v>
      </c>
      <c r="AH483" s="24">
        <f t="shared" si="97"/>
        <v>0</v>
      </c>
      <c r="AI483" s="24">
        <f t="shared" si="97"/>
        <v>0</v>
      </c>
      <c r="AJ483" s="24">
        <f t="shared" si="106"/>
        <v>0</v>
      </c>
      <c r="AK483" s="26">
        <f t="shared" ca="1" si="107"/>
        <v>3.1801020930166679E-4</v>
      </c>
      <c r="AL483" s="34">
        <f t="shared" ca="1" si="109"/>
        <v>0.16705857172482164</v>
      </c>
    </row>
    <row r="484" spans="1:38" x14ac:dyDescent="0.25">
      <c r="A484" s="4">
        <f t="shared" si="98"/>
        <v>1</v>
      </c>
      <c r="B484" s="4">
        <f t="shared" si="99"/>
        <v>2014</v>
      </c>
      <c r="C484" s="9">
        <v>41663</v>
      </c>
      <c r="D484" s="12">
        <f ca="1">(1+Returns!E484)*D483</f>
        <v>115999420.50707553</v>
      </c>
      <c r="E484" s="12">
        <f t="shared" ca="1" si="100"/>
        <v>116872719.30807324</v>
      </c>
      <c r="F484" s="12">
        <f t="shared" ca="1" si="101"/>
        <v>116810028.07631128</v>
      </c>
      <c r="G484" s="14">
        <f ca="1">G483*(1+Returns!G484)+AC484</f>
        <v>9599498.6228549425</v>
      </c>
      <c r="H484" s="14">
        <f ca="1">H483*(1+Returns!H484)+AD484</f>
        <v>11685787.279098066</v>
      </c>
      <c r="I484" s="14">
        <f ca="1">I483*(1+Returns!I484)+AE484</f>
        <v>5844667.6975316694</v>
      </c>
      <c r="J484" s="14">
        <f ca="1">J483*(1+Returns!J484)+AF484</f>
        <v>0</v>
      </c>
      <c r="K484" s="14">
        <f ca="1">K483*(1+Returns!K484)+AG484</f>
        <v>0</v>
      </c>
      <c r="L484" s="14">
        <f ca="1">L483*(1+Returns!L484)+AH484</f>
        <v>23370863.310831167</v>
      </c>
      <c r="M484" s="14">
        <f ca="1">M483*(1+Returns!M484)+AI484</f>
        <v>23374416.589491867</v>
      </c>
      <c r="N484" s="14">
        <f ca="1">N483*(1+Returns!N484)+AJ484-R484-T484</f>
        <v>42997485.808265522</v>
      </c>
      <c r="O484" s="17">
        <f ca="1">(Assumptions!$B$16 / 252)*F483</f>
        <v>3704.9478467454696</v>
      </c>
      <c r="P484" s="17">
        <f t="shared" ca="1" si="102"/>
        <v>62691.231761957337</v>
      </c>
      <c r="Q484" s="16">
        <f t="shared" si="103"/>
        <v>0</v>
      </c>
      <c r="R484" s="17">
        <f t="shared" si="104"/>
        <v>0</v>
      </c>
      <c r="S484" s="19">
        <f t="shared" si="105"/>
        <v>0</v>
      </c>
      <c r="T484" s="20">
        <f ca="1">IF(AND(S484=1,F483&gt;D483),[1]Assumptions!$B$19*(F483-D483),0)</f>
        <v>0</v>
      </c>
      <c r="U484" s="21">
        <f ca="1">OFFSET(Assumptions!$B$6,U$1-1,0)*$E484</f>
        <v>9349817.5446458589</v>
      </c>
      <c r="V484" s="21">
        <f ca="1">OFFSET(Assumptions!$B$6,V$1-1,0)*$E484</f>
        <v>11687271.930807324</v>
      </c>
      <c r="W484" s="21">
        <f ca="1">OFFSET(Assumptions!$B$6,W$1-1,0)*$E484</f>
        <v>5843635.9654036621</v>
      </c>
      <c r="X484" s="21">
        <f ca="1">OFFSET(Assumptions!$B$6,X$1-1,0)*$E484</f>
        <v>0</v>
      </c>
      <c r="Y484" s="21">
        <f ca="1">OFFSET(Assumptions!$B$6,Y$1-1,0)*$E484</f>
        <v>0</v>
      </c>
      <c r="Z484" s="21">
        <f ca="1">OFFSET(Assumptions!$B$6,Z$1-1,0)*$E484</f>
        <v>23374543.861614648</v>
      </c>
      <c r="AA484" s="21">
        <f ca="1">OFFSET(Assumptions!$B$6,AA$1-1,0)*$E484</f>
        <v>23374543.861614648</v>
      </c>
      <c r="AB484" s="21">
        <f ca="1">OFFSET(Assumptions!$B$6,AB$1-1,0)*$E484</f>
        <v>43242906.143987097</v>
      </c>
      <c r="AC484" s="24">
        <f t="shared" si="108"/>
        <v>0</v>
      </c>
      <c r="AD484" s="24">
        <f t="shared" si="97"/>
        <v>0</v>
      </c>
      <c r="AE484" s="24">
        <f t="shared" si="97"/>
        <v>0</v>
      </c>
      <c r="AF484" s="24">
        <f t="shared" si="97"/>
        <v>0</v>
      </c>
      <c r="AG484" s="24">
        <f t="shared" si="97"/>
        <v>0</v>
      </c>
      <c r="AH484" s="24">
        <f t="shared" si="97"/>
        <v>0</v>
      </c>
      <c r="AI484" s="24">
        <f t="shared" si="97"/>
        <v>0</v>
      </c>
      <c r="AJ484" s="24">
        <f t="shared" si="106"/>
        <v>0</v>
      </c>
      <c r="AK484" s="26">
        <f t="shared" ca="1" si="107"/>
        <v>8.9259362257210206E-4</v>
      </c>
      <c r="AL484" s="34">
        <f t="shared" ca="1" si="109"/>
        <v>0.16810028076311134</v>
      </c>
    </row>
    <row r="485" spans="1:38" x14ac:dyDescent="0.25">
      <c r="A485" s="4">
        <f t="shared" si="98"/>
        <v>1</v>
      </c>
      <c r="B485" s="4">
        <f t="shared" si="99"/>
        <v>2014</v>
      </c>
      <c r="C485" s="9">
        <v>41666</v>
      </c>
      <c r="D485" s="12">
        <f ca="1">(1+Returns!E485)*D484</f>
        <v>116044430.60222068</v>
      </c>
      <c r="E485" s="12">
        <f t="shared" ca="1" si="100"/>
        <v>116902123.21606204</v>
      </c>
      <c r="F485" s="12">
        <f t="shared" ca="1" si="101"/>
        <v>116835723.72944051</v>
      </c>
      <c r="G485" s="14">
        <f ca="1">G484*(1+Returns!G485)+AC485</f>
        <v>9585872.6208813488</v>
      </c>
      <c r="H485" s="14">
        <f ca="1">H484*(1+Returns!H485)+AD485</f>
        <v>11690537.127050385</v>
      </c>
      <c r="I485" s="14">
        <f ca="1">I484*(1+Returns!I485)+AE485</f>
        <v>5847150.6431721123</v>
      </c>
      <c r="J485" s="14">
        <f ca="1">J484*(1+Returns!J485)+AF485</f>
        <v>0</v>
      </c>
      <c r="K485" s="14">
        <f ca="1">K484*(1+Returns!K485)+AG485</f>
        <v>0</v>
      </c>
      <c r="L485" s="14">
        <f ca="1">L484*(1+Returns!L485)+AH485</f>
        <v>23380319.702846069</v>
      </c>
      <c r="M485" s="14">
        <f ca="1">M484*(1+Returns!M485)+AI485</f>
        <v>23384089.327521604</v>
      </c>
      <c r="N485" s="14">
        <f ca="1">N484*(1+Returns!N485)+AJ485-R485-T485</f>
        <v>43014153.794590518</v>
      </c>
      <c r="O485" s="17">
        <f ca="1">(Assumptions!$B$16 / 252)*F484</f>
        <v>3708.2548595654371</v>
      </c>
      <c r="P485" s="17">
        <f t="shared" ca="1" si="102"/>
        <v>66399.486621522781</v>
      </c>
      <c r="Q485" s="16">
        <f t="shared" si="103"/>
        <v>0</v>
      </c>
      <c r="R485" s="17">
        <f t="shared" si="104"/>
        <v>0</v>
      </c>
      <c r="S485" s="19">
        <f t="shared" si="105"/>
        <v>0</v>
      </c>
      <c r="T485" s="20">
        <f ca="1">IF(AND(S485=1,F484&gt;D484),[1]Assumptions!$B$19*(F484-D484),0)</f>
        <v>0</v>
      </c>
      <c r="U485" s="21">
        <f ca="1">OFFSET(Assumptions!$B$6,U$1-1,0)*$E485</f>
        <v>9352169.8572849631</v>
      </c>
      <c r="V485" s="21">
        <f ca="1">OFFSET(Assumptions!$B$6,V$1-1,0)*$E485</f>
        <v>11690212.321606204</v>
      </c>
      <c r="W485" s="21">
        <f ca="1">OFFSET(Assumptions!$B$6,W$1-1,0)*$E485</f>
        <v>5845106.160803102</v>
      </c>
      <c r="X485" s="21">
        <f ca="1">OFFSET(Assumptions!$B$6,X$1-1,0)*$E485</f>
        <v>0</v>
      </c>
      <c r="Y485" s="21">
        <f ca="1">OFFSET(Assumptions!$B$6,Y$1-1,0)*$E485</f>
        <v>0</v>
      </c>
      <c r="Z485" s="21">
        <f ca="1">OFFSET(Assumptions!$B$6,Z$1-1,0)*$E485</f>
        <v>23380424.643212408</v>
      </c>
      <c r="AA485" s="21">
        <f ca="1">OFFSET(Assumptions!$B$6,AA$1-1,0)*$E485</f>
        <v>23380424.643212408</v>
      </c>
      <c r="AB485" s="21">
        <f ca="1">OFFSET(Assumptions!$B$6,AB$1-1,0)*$E485</f>
        <v>43253785.589942954</v>
      </c>
      <c r="AC485" s="24">
        <f t="shared" si="108"/>
        <v>0</v>
      </c>
      <c r="AD485" s="24">
        <f t="shared" si="97"/>
        <v>0</v>
      </c>
      <c r="AE485" s="24">
        <f t="shared" si="97"/>
        <v>0</v>
      </c>
      <c r="AF485" s="24">
        <f t="shared" si="97"/>
        <v>0</v>
      </c>
      <c r="AG485" s="24">
        <f t="shared" si="97"/>
        <v>0</v>
      </c>
      <c r="AH485" s="24">
        <f t="shared" si="97"/>
        <v>0</v>
      </c>
      <c r="AI485" s="24">
        <f t="shared" si="97"/>
        <v>0</v>
      </c>
      <c r="AJ485" s="24">
        <f t="shared" si="106"/>
        <v>0</v>
      </c>
      <c r="AK485" s="26">
        <f t="shared" ca="1" si="107"/>
        <v>2.1997814359275836E-4</v>
      </c>
      <c r="AL485" s="34">
        <f t="shared" ca="1" si="109"/>
        <v>0.16835723729440377</v>
      </c>
    </row>
    <row r="486" spans="1:38" x14ac:dyDescent="0.25">
      <c r="A486" s="4">
        <f t="shared" si="98"/>
        <v>1</v>
      </c>
      <c r="B486" s="4">
        <f t="shared" si="99"/>
        <v>2014</v>
      </c>
      <c r="C486" s="9">
        <v>41667</v>
      </c>
      <c r="D486" s="12">
        <f ca="1">(1+Returns!E486)*D485</f>
        <v>116089458.16218296</v>
      </c>
      <c r="E486" s="12">
        <f t="shared" ca="1" si="100"/>
        <v>117020063.42597789</v>
      </c>
      <c r="F486" s="12">
        <f t="shared" ca="1" si="101"/>
        <v>116949954.86876178</v>
      </c>
      <c r="G486" s="14">
        <f ca="1">G485*(1+Returns!G486)+AC486</f>
        <v>9660765.6450127978</v>
      </c>
      <c r="H486" s="14">
        <f ca="1">H485*(1+Returns!H486)+AD486</f>
        <v>11695288.905643322</v>
      </c>
      <c r="I486" s="14">
        <f ca="1">I485*(1+Returns!I486)+AE486</f>
        <v>5849634.6436234312</v>
      </c>
      <c r="J486" s="14">
        <f ca="1">J485*(1+Returns!J486)+AF486</f>
        <v>0</v>
      </c>
      <c r="K486" s="14">
        <f ca="1">K485*(1+Returns!K486)+AG486</f>
        <v>0</v>
      </c>
      <c r="L486" s="14">
        <f ca="1">L485*(1+Returns!L486)+AH486</f>
        <v>23389779.921135969</v>
      </c>
      <c r="M486" s="14">
        <f ca="1">M485*(1+Returns!M486)+AI486</f>
        <v>23393766.068297707</v>
      </c>
      <c r="N486" s="14">
        <f ca="1">N485*(1+Returns!N486)+AJ486-R486-T486</f>
        <v>43030828.242264658</v>
      </c>
      <c r="O486" s="17">
        <f ca="1">(Assumptions!$B$16 / 252)*F485</f>
        <v>3709.0705945854129</v>
      </c>
      <c r="P486" s="17">
        <f t="shared" ca="1" si="102"/>
        <v>70108.557216108195</v>
      </c>
      <c r="Q486" s="16">
        <f t="shared" si="103"/>
        <v>0</v>
      </c>
      <c r="R486" s="17">
        <f t="shared" si="104"/>
        <v>0</v>
      </c>
      <c r="S486" s="19">
        <f t="shared" si="105"/>
        <v>0</v>
      </c>
      <c r="T486" s="20">
        <f ca="1">IF(AND(S486=1,F485&gt;D485),[1]Assumptions!$B$19*(F485-D485),0)</f>
        <v>0</v>
      </c>
      <c r="U486" s="21">
        <f ca="1">OFFSET(Assumptions!$B$6,U$1-1,0)*$E486</f>
        <v>9361605.0740782302</v>
      </c>
      <c r="V486" s="21">
        <f ca="1">OFFSET(Assumptions!$B$6,V$1-1,0)*$E486</f>
        <v>11702006.34259779</v>
      </c>
      <c r="W486" s="21">
        <f ca="1">OFFSET(Assumptions!$B$6,W$1-1,0)*$E486</f>
        <v>5851003.171298895</v>
      </c>
      <c r="X486" s="21">
        <f ca="1">OFFSET(Assumptions!$B$6,X$1-1,0)*$E486</f>
        <v>0</v>
      </c>
      <c r="Y486" s="21">
        <f ca="1">OFFSET(Assumptions!$B$6,Y$1-1,0)*$E486</f>
        <v>0</v>
      </c>
      <c r="Z486" s="21">
        <f ca="1">OFFSET(Assumptions!$B$6,Z$1-1,0)*$E486</f>
        <v>23404012.68519558</v>
      </c>
      <c r="AA486" s="21">
        <f ca="1">OFFSET(Assumptions!$B$6,AA$1-1,0)*$E486</f>
        <v>23404012.68519558</v>
      </c>
      <c r="AB486" s="21">
        <f ca="1">OFFSET(Assumptions!$B$6,AB$1-1,0)*$E486</f>
        <v>43297423.46761182</v>
      </c>
      <c r="AC486" s="24">
        <f t="shared" si="108"/>
        <v>0</v>
      </c>
      <c r="AD486" s="24">
        <f t="shared" si="97"/>
        <v>0</v>
      </c>
      <c r="AE486" s="24">
        <f t="shared" si="97"/>
        <v>0</v>
      </c>
      <c r="AF486" s="24">
        <f t="shared" si="97"/>
        <v>0</v>
      </c>
      <c r="AG486" s="24">
        <f t="shared" si="97"/>
        <v>0</v>
      </c>
      <c r="AH486" s="24">
        <f t="shared" si="97"/>
        <v>0</v>
      </c>
      <c r="AI486" s="24">
        <f t="shared" si="97"/>
        <v>0</v>
      </c>
      <c r="AJ486" s="24">
        <f t="shared" si="106"/>
        <v>0</v>
      </c>
      <c r="AK486" s="26">
        <f t="shared" ca="1" si="107"/>
        <v>9.7770729426716052E-4</v>
      </c>
      <c r="AL486" s="34">
        <f t="shared" ca="1" si="109"/>
        <v>0.1694995486876163</v>
      </c>
    </row>
    <row r="487" spans="1:38" x14ac:dyDescent="0.25">
      <c r="A487" s="4">
        <f t="shared" si="98"/>
        <v>1</v>
      </c>
      <c r="B487" s="4">
        <f t="shared" si="99"/>
        <v>2014</v>
      </c>
      <c r="C487" s="9">
        <v>41668</v>
      </c>
      <c r="D487" s="12">
        <f ca="1">(1+Returns!E487)*D486</f>
        <v>116134503.19373904</v>
      </c>
      <c r="E487" s="12">
        <f t="shared" ca="1" si="100"/>
        <v>117100188.27169392</v>
      </c>
      <c r="F487" s="12">
        <f t="shared" ca="1" si="101"/>
        <v>117026367.01749785</v>
      </c>
      <c r="G487" s="14">
        <f ca="1">G486*(1+Returns!G487)+AC487</f>
        <v>9697826.0221802387</v>
      </c>
      <c r="H487" s="14">
        <f ca="1">H486*(1+Returns!H487)+AD487</f>
        <v>11700042.615661612</v>
      </c>
      <c r="I487" s="14">
        <f ca="1">I486*(1+Returns!I487)+AE487</f>
        <v>5852119.6993337339</v>
      </c>
      <c r="J487" s="14">
        <f ca="1">J486*(1+Returns!J487)+AF487</f>
        <v>0</v>
      </c>
      <c r="K487" s="14">
        <f ca="1">K486*(1+Returns!K487)+AG487</f>
        <v>0</v>
      </c>
      <c r="L487" s="14">
        <f ca="1">L486*(1+Returns!L487)+AH487</f>
        <v>23399243.967249066</v>
      </c>
      <c r="M487" s="14">
        <f ca="1">M486*(1+Returns!M487)+AI487</f>
        <v>23403446.813476577</v>
      </c>
      <c r="N487" s="14">
        <f ca="1">N486*(1+Returns!N487)+AJ487-R487-T487</f>
        <v>43047509.153792687</v>
      </c>
      <c r="O487" s="17">
        <f ca="1">(Assumptions!$B$16 / 252)*F486</f>
        <v>3712.6969799606914</v>
      </c>
      <c r="P487" s="17">
        <f t="shared" ca="1" si="102"/>
        <v>73821.254196068883</v>
      </c>
      <c r="Q487" s="16">
        <f t="shared" si="103"/>
        <v>0</v>
      </c>
      <c r="R487" s="17">
        <f t="shared" si="104"/>
        <v>0</v>
      </c>
      <c r="S487" s="19">
        <f t="shared" si="105"/>
        <v>0</v>
      </c>
      <c r="T487" s="20">
        <f ca="1">IF(AND(S487=1,F486&gt;D486),[1]Assumptions!$B$19*(F486-D486),0)</f>
        <v>0</v>
      </c>
      <c r="U487" s="21">
        <f ca="1">OFFSET(Assumptions!$B$6,U$1-1,0)*$E487</f>
        <v>9368015.0617355127</v>
      </c>
      <c r="V487" s="21">
        <f ca="1">OFFSET(Assumptions!$B$6,V$1-1,0)*$E487</f>
        <v>11710018.827169392</v>
      </c>
      <c r="W487" s="21">
        <f ca="1">OFFSET(Assumptions!$B$6,W$1-1,0)*$E487</f>
        <v>5855009.4135846961</v>
      </c>
      <c r="X487" s="21">
        <f ca="1">OFFSET(Assumptions!$B$6,X$1-1,0)*$E487</f>
        <v>0</v>
      </c>
      <c r="Y487" s="21">
        <f ca="1">OFFSET(Assumptions!$B$6,Y$1-1,0)*$E487</f>
        <v>0</v>
      </c>
      <c r="Z487" s="21">
        <f ca="1">OFFSET(Assumptions!$B$6,Z$1-1,0)*$E487</f>
        <v>23420037.654338785</v>
      </c>
      <c r="AA487" s="21">
        <f ca="1">OFFSET(Assumptions!$B$6,AA$1-1,0)*$E487</f>
        <v>23420037.654338785</v>
      </c>
      <c r="AB487" s="21">
        <f ca="1">OFFSET(Assumptions!$B$6,AB$1-1,0)*$E487</f>
        <v>43327069.660526745</v>
      </c>
      <c r="AC487" s="24">
        <f t="shared" si="108"/>
        <v>0</v>
      </c>
      <c r="AD487" s="24">
        <f t="shared" si="97"/>
        <v>0</v>
      </c>
      <c r="AE487" s="24">
        <f t="shared" si="97"/>
        <v>0</v>
      </c>
      <c r="AF487" s="24">
        <f t="shared" si="97"/>
        <v>0</v>
      </c>
      <c r="AG487" s="24">
        <f t="shared" si="97"/>
        <v>0</v>
      </c>
      <c r="AH487" s="24">
        <f t="shared" si="97"/>
        <v>0</v>
      </c>
      <c r="AI487" s="24">
        <f t="shared" si="97"/>
        <v>0</v>
      </c>
      <c r="AJ487" s="24">
        <f t="shared" si="106"/>
        <v>0</v>
      </c>
      <c r="AK487" s="26">
        <f t="shared" ca="1" si="107"/>
        <v>6.5337476035653985E-4</v>
      </c>
      <c r="AL487" s="34">
        <f t="shared" ca="1" si="109"/>
        <v>0.17026367017497712</v>
      </c>
    </row>
    <row r="488" spans="1:38" x14ac:dyDescent="0.25">
      <c r="A488" s="4">
        <f t="shared" si="98"/>
        <v>1</v>
      </c>
      <c r="B488" s="4">
        <f t="shared" si="99"/>
        <v>2014</v>
      </c>
      <c r="C488" s="9">
        <v>41669</v>
      </c>
      <c r="D488" s="12">
        <f ca="1">(1+Returns!E488)*D487</f>
        <v>116179565.70366827</v>
      </c>
      <c r="E488" s="12">
        <f t="shared" ca="1" si="100"/>
        <v>117344726.11662014</v>
      </c>
      <c r="F488" s="12">
        <f t="shared" ca="1" si="101"/>
        <v>117267189.7396616</v>
      </c>
      <c r="G488" s="14">
        <f ca="1">G487*(1+Returns!G488)+AC488</f>
        <v>9899282.1088487059</v>
      </c>
      <c r="H488" s="14">
        <f ca="1">H487*(1+Returns!H488)+AD488</f>
        <v>11704798.257890308</v>
      </c>
      <c r="I488" s="14">
        <f ca="1">I487*(1+Returns!I488)+AE488</f>
        <v>5854605.8107513171</v>
      </c>
      <c r="J488" s="14">
        <f ca="1">J487*(1+Returns!J488)+AF488</f>
        <v>0</v>
      </c>
      <c r="K488" s="14">
        <f ca="1">K487*(1+Returns!K488)+AG488</f>
        <v>0</v>
      </c>
      <c r="L488" s="14">
        <f ca="1">L487*(1+Returns!L488)+AH488</f>
        <v>23408711.842734184</v>
      </c>
      <c r="M488" s="14">
        <f ca="1">M487*(1+Returns!M488)+AI488</f>
        <v>23413131.564715307</v>
      </c>
      <c r="N488" s="14">
        <f ca="1">N487*(1+Returns!N488)+AJ488-R488-T488</f>
        <v>43064196.531680316</v>
      </c>
      <c r="O488" s="17">
        <f ca="1">(Assumptions!$B$16 / 252)*F487</f>
        <v>3715.1227624602493</v>
      </c>
      <c r="P488" s="17">
        <f t="shared" ca="1" si="102"/>
        <v>77536.37695852913</v>
      </c>
      <c r="Q488" s="16">
        <f t="shared" si="103"/>
        <v>0</v>
      </c>
      <c r="R488" s="17">
        <f t="shared" si="104"/>
        <v>0</v>
      </c>
      <c r="S488" s="19">
        <f t="shared" si="105"/>
        <v>0</v>
      </c>
      <c r="T488" s="20">
        <f ca="1">IF(AND(S488=1,F487&gt;D487),[1]Assumptions!$B$19*(F487-D487),0)</f>
        <v>0</v>
      </c>
      <c r="U488" s="21">
        <f ca="1">OFFSET(Assumptions!$B$6,U$1-1,0)*$E488</f>
        <v>9387578.0893296115</v>
      </c>
      <c r="V488" s="21">
        <f ca="1">OFFSET(Assumptions!$B$6,V$1-1,0)*$E488</f>
        <v>11734472.611662015</v>
      </c>
      <c r="W488" s="21">
        <f ca="1">OFFSET(Assumptions!$B$6,W$1-1,0)*$E488</f>
        <v>5867236.3058310077</v>
      </c>
      <c r="X488" s="21">
        <f ca="1">OFFSET(Assumptions!$B$6,X$1-1,0)*$E488</f>
        <v>0</v>
      </c>
      <c r="Y488" s="21">
        <f ca="1">OFFSET(Assumptions!$B$6,Y$1-1,0)*$E488</f>
        <v>0</v>
      </c>
      <c r="Z488" s="21">
        <f ca="1">OFFSET(Assumptions!$B$6,Z$1-1,0)*$E488</f>
        <v>23468945.223324031</v>
      </c>
      <c r="AA488" s="21">
        <f ca="1">OFFSET(Assumptions!$B$6,AA$1-1,0)*$E488</f>
        <v>23468945.223324031</v>
      </c>
      <c r="AB488" s="21">
        <f ca="1">OFFSET(Assumptions!$B$6,AB$1-1,0)*$E488</f>
        <v>43417548.663149454</v>
      </c>
      <c r="AC488" s="24">
        <f t="shared" si="108"/>
        <v>0</v>
      </c>
      <c r="AD488" s="24">
        <f t="shared" si="97"/>
        <v>0</v>
      </c>
      <c r="AE488" s="24">
        <f t="shared" si="97"/>
        <v>0</v>
      </c>
      <c r="AF488" s="24">
        <f t="shared" si="97"/>
        <v>0</v>
      </c>
      <c r="AG488" s="24">
        <f t="shared" si="97"/>
        <v>0</v>
      </c>
      <c r="AH488" s="24">
        <f t="shared" si="97"/>
        <v>0</v>
      </c>
      <c r="AI488" s="24">
        <f t="shared" si="97"/>
        <v>0</v>
      </c>
      <c r="AJ488" s="24">
        <f t="shared" si="106"/>
        <v>0</v>
      </c>
      <c r="AK488" s="26">
        <f t="shared" ca="1" si="107"/>
        <v>2.0578501093495571E-3</v>
      </c>
      <c r="AL488" s="34">
        <f t="shared" ca="1" si="109"/>
        <v>0.17267189739661459</v>
      </c>
    </row>
    <row r="489" spans="1:38" x14ac:dyDescent="0.25">
      <c r="A489" s="4">
        <f t="shared" si="98"/>
        <v>1</v>
      </c>
      <c r="B489" s="4">
        <f t="shared" si="99"/>
        <v>2014</v>
      </c>
      <c r="C489" s="9">
        <v>41670</v>
      </c>
      <c r="D489" s="12">
        <f ca="1">(1+Returns!E489)*D488</f>
        <v>116224645.6987526</v>
      </c>
      <c r="E489" s="12">
        <f t="shared" ca="1" si="100"/>
        <v>117444496.76914036</v>
      </c>
      <c r="F489" s="12">
        <f t="shared" ca="1" si="101"/>
        <v>117363237.62425359</v>
      </c>
      <c r="G489" s="14">
        <f ca="1">G488*(1+Returns!G489)+AC489</f>
        <v>9955953.70645421</v>
      </c>
      <c r="H489" s="14">
        <f ca="1">H488*(1+Returns!H489)+AD489</f>
        <v>11709555.833114786</v>
      </c>
      <c r="I489" s="14">
        <f ca="1">I488*(1+Returns!I489)+AE489</f>
        <v>5857092.9783246694</v>
      </c>
      <c r="J489" s="14">
        <f ca="1">J488*(1+Returns!J489)+AF489</f>
        <v>0</v>
      </c>
      <c r="K489" s="14">
        <f ca="1">K488*(1+Returns!K489)+AG489</f>
        <v>0</v>
      </c>
      <c r="L489" s="14">
        <f ca="1">L488*(1+Returns!L489)+AH489</f>
        <v>23418183.549140777</v>
      </c>
      <c r="M489" s="14">
        <f ca="1">M488*(1+Returns!M489)+AI489</f>
        <v>23422820.323671672</v>
      </c>
      <c r="N489" s="14">
        <f ca="1">N488*(1+Returns!N489)+AJ489-R489-T489</f>
        <v>43080890.378434233</v>
      </c>
      <c r="O489" s="17">
        <f ca="1">(Assumptions!$B$16 / 252)*F488</f>
        <v>3722.7679282432255</v>
      </c>
      <c r="P489" s="17">
        <f t="shared" ca="1" si="102"/>
        <v>81259.144886772352</v>
      </c>
      <c r="Q489" s="16">
        <f t="shared" si="103"/>
        <v>0</v>
      </c>
      <c r="R489" s="17">
        <f t="shared" si="104"/>
        <v>0</v>
      </c>
      <c r="S489" s="19">
        <f t="shared" si="105"/>
        <v>0</v>
      </c>
      <c r="T489" s="20">
        <f ca="1">IF(AND(S489=1,F488&gt;D488),[1]Assumptions!$B$19*(F488-D488),0)</f>
        <v>0</v>
      </c>
      <c r="U489" s="21">
        <f ca="1">OFFSET(Assumptions!$B$6,U$1-1,0)*$E489</f>
        <v>9395559.7415312286</v>
      </c>
      <c r="V489" s="21">
        <f ca="1">OFFSET(Assumptions!$B$6,V$1-1,0)*$E489</f>
        <v>11744449.676914036</v>
      </c>
      <c r="W489" s="21">
        <f ca="1">OFFSET(Assumptions!$B$6,W$1-1,0)*$E489</f>
        <v>5872224.8384570181</v>
      </c>
      <c r="X489" s="21">
        <f ca="1">OFFSET(Assumptions!$B$6,X$1-1,0)*$E489</f>
        <v>0</v>
      </c>
      <c r="Y489" s="21">
        <f ca="1">OFFSET(Assumptions!$B$6,Y$1-1,0)*$E489</f>
        <v>0</v>
      </c>
      <c r="Z489" s="21">
        <f ca="1">OFFSET(Assumptions!$B$6,Z$1-1,0)*$E489</f>
        <v>23488899.353828073</v>
      </c>
      <c r="AA489" s="21">
        <f ca="1">OFFSET(Assumptions!$B$6,AA$1-1,0)*$E489</f>
        <v>23488899.353828073</v>
      </c>
      <c r="AB489" s="21">
        <f ca="1">OFFSET(Assumptions!$B$6,AB$1-1,0)*$E489</f>
        <v>43454463.804581933</v>
      </c>
      <c r="AC489" s="24">
        <f t="shared" si="108"/>
        <v>0</v>
      </c>
      <c r="AD489" s="24">
        <f t="shared" si="97"/>
        <v>0</v>
      </c>
      <c r="AE489" s="24">
        <f t="shared" si="97"/>
        <v>0</v>
      </c>
      <c r="AF489" s="24">
        <f t="shared" si="97"/>
        <v>0</v>
      </c>
      <c r="AG489" s="24">
        <f t="shared" si="97"/>
        <v>0</v>
      </c>
      <c r="AH489" s="24">
        <f t="shared" si="97"/>
        <v>0</v>
      </c>
      <c r="AI489" s="24">
        <f t="shared" si="97"/>
        <v>0</v>
      </c>
      <c r="AJ489" s="24">
        <f t="shared" si="106"/>
        <v>0</v>
      </c>
      <c r="AK489" s="26">
        <f t="shared" ca="1" si="107"/>
        <v>8.1905164441309353E-4</v>
      </c>
      <c r="AL489" s="34">
        <f t="shared" ca="1" si="109"/>
        <v>0.17363237624253425</v>
      </c>
    </row>
    <row r="490" spans="1:38" x14ac:dyDescent="0.25">
      <c r="A490" s="4">
        <f t="shared" si="98"/>
        <v>2</v>
      </c>
      <c r="B490" s="4">
        <f t="shared" si="99"/>
        <v>2014</v>
      </c>
      <c r="C490" s="9">
        <v>41673</v>
      </c>
      <c r="D490" s="12">
        <f ca="1">(1+Returns!E490)*D489</f>
        <v>116269743.18577662</v>
      </c>
      <c r="E490" s="12">
        <f t="shared" ca="1" si="100"/>
        <v>117451334.56112975</v>
      </c>
      <c r="F490" s="12">
        <f t="shared" ca="1" si="101"/>
        <v>117447608.74406232</v>
      </c>
      <c r="G490" s="14">
        <f ca="1">G489*(1+Returns!G490)+AC490</f>
        <v>9440540.3198851719</v>
      </c>
      <c r="H490" s="14">
        <f ca="1">H489*(1+Returns!H490)+AD490</f>
        <v>11749209.185919987</v>
      </c>
      <c r="I490" s="14">
        <f ca="1">I489*(1+Returns!I490)+AE490</f>
        <v>5874713.0626348173</v>
      </c>
      <c r="J490" s="14">
        <f ca="1">J489*(1+Returns!J490)+AF490</f>
        <v>0</v>
      </c>
      <c r="K490" s="14">
        <f ca="1">K489*(1+Returns!K490)+AG490</f>
        <v>0</v>
      </c>
      <c r="L490" s="14">
        <f ca="1">L489*(1+Returns!L490)+AH490</f>
        <v>23498374.892706219</v>
      </c>
      <c r="M490" s="14">
        <f ca="1">M489*(1+Returns!M490)+AI490</f>
        <v>23498592.122160539</v>
      </c>
      <c r="N490" s="14">
        <f ca="1">N489*(1+Returns!N490)+AJ490-R490-T490</f>
        <v>43389904.977823012</v>
      </c>
      <c r="O490" s="17">
        <f ca="1">(Assumptions!$B$16 / 252)*F489</f>
        <v>3725.8170674366215</v>
      </c>
      <c r="P490" s="17">
        <f t="shared" ca="1" si="102"/>
        <v>3725.8170674366265</v>
      </c>
      <c r="Q490" s="16">
        <f t="shared" si="103"/>
        <v>1</v>
      </c>
      <c r="R490" s="17">
        <f t="shared" ca="1" si="104"/>
        <v>81259.144886772352</v>
      </c>
      <c r="S490" s="19">
        <f t="shared" si="105"/>
        <v>0</v>
      </c>
      <c r="T490" s="20">
        <f ca="1">IF(AND(S490=1,F489&gt;D489),[1]Assumptions!$B$19*(F489-D489),0)</f>
        <v>0</v>
      </c>
      <c r="U490" s="21">
        <f ca="1">OFFSET(Assumptions!$B$6,U$1-1,0)*$E490</f>
        <v>9396106.7648903802</v>
      </c>
      <c r="V490" s="21">
        <f ca="1">OFFSET(Assumptions!$B$6,V$1-1,0)*$E490</f>
        <v>11745133.456112975</v>
      </c>
      <c r="W490" s="21">
        <f ca="1">OFFSET(Assumptions!$B$6,W$1-1,0)*$E490</f>
        <v>5872566.7280564876</v>
      </c>
      <c r="X490" s="21">
        <f ca="1">OFFSET(Assumptions!$B$6,X$1-1,0)*$E490</f>
        <v>0</v>
      </c>
      <c r="Y490" s="21">
        <f ca="1">OFFSET(Assumptions!$B$6,Y$1-1,0)*$E490</f>
        <v>0</v>
      </c>
      <c r="Z490" s="21">
        <f ca="1">OFFSET(Assumptions!$B$6,Z$1-1,0)*$E490</f>
        <v>23490266.912225951</v>
      </c>
      <c r="AA490" s="21">
        <f ca="1">OFFSET(Assumptions!$B$6,AA$1-1,0)*$E490</f>
        <v>23490266.912225951</v>
      </c>
      <c r="AB490" s="21">
        <f ca="1">OFFSET(Assumptions!$B$6,AB$1-1,0)*$E490</f>
        <v>43456993.787618004</v>
      </c>
      <c r="AC490" s="24">
        <f t="shared" ca="1" si="108"/>
        <v>-560393.96492298134</v>
      </c>
      <c r="AD490" s="24">
        <f t="shared" ca="1" si="97"/>
        <v>34893.8437992502</v>
      </c>
      <c r="AE490" s="24">
        <f t="shared" ca="1" si="97"/>
        <v>15131.860132348724</v>
      </c>
      <c r="AF490" s="24">
        <f t="shared" ca="1" si="97"/>
        <v>0</v>
      </c>
      <c r="AG490" s="24">
        <f t="shared" ca="1" si="97"/>
        <v>0</v>
      </c>
      <c r="AH490" s="24">
        <f t="shared" ca="1" si="97"/>
        <v>70715.804687295109</v>
      </c>
      <c r="AI490" s="24">
        <f t="shared" ca="1" si="97"/>
        <v>66079.030156400055</v>
      </c>
      <c r="AJ490" s="24">
        <f t="shared" ca="1" si="106"/>
        <v>373573.42614768725</v>
      </c>
      <c r="AK490" s="26">
        <f t="shared" ca="1" si="107"/>
        <v>7.1888882342241445E-4</v>
      </c>
      <c r="AL490" s="34">
        <f t="shared" ca="1" si="109"/>
        <v>0.17447608744062171</v>
      </c>
    </row>
    <row r="491" spans="1:38" x14ac:dyDescent="0.25">
      <c r="A491" s="4">
        <f t="shared" si="98"/>
        <v>2</v>
      </c>
      <c r="B491" s="4">
        <f t="shared" si="99"/>
        <v>2014</v>
      </c>
      <c r="C491" s="9">
        <v>41674</v>
      </c>
      <c r="D491" s="12">
        <f ca="1">(1+Returns!E491)*D490</f>
        <v>116314858.17152756</v>
      </c>
      <c r="E491" s="12">
        <f t="shared" ca="1" si="100"/>
        <v>117573192.77978727</v>
      </c>
      <c r="F491" s="12">
        <f t="shared" ca="1" si="101"/>
        <v>117565738.46720415</v>
      </c>
      <c r="G491" s="14">
        <f ca="1">G490*(1+Returns!G491)+AC491</f>
        <v>9519074.9844247326</v>
      </c>
      <c r="H491" s="14">
        <f ca="1">H490*(1+Returns!H491)+AD491</f>
        <v>11753984.812573139</v>
      </c>
      <c r="I491" s="14">
        <f ca="1">I490*(1+Returns!I491)+AE491</f>
        <v>5877208.7722187657</v>
      </c>
      <c r="J491" s="14">
        <f ca="1">J490*(1+Returns!J491)+AF491</f>
        <v>0</v>
      </c>
      <c r="K491" s="14">
        <f ca="1">K490*(1+Returns!K491)+AG491</f>
        <v>0</v>
      </c>
      <c r="L491" s="14">
        <f ca="1">L490*(1+Returns!L491)+AH491</f>
        <v>23507882.878857318</v>
      </c>
      <c r="M491" s="14">
        <f ca="1">M490*(1+Returns!M491)+AI491</f>
        <v>23508316.246174291</v>
      </c>
      <c r="N491" s="14">
        <f ca="1">N490*(1+Returns!N491)+AJ491-R491-T491</f>
        <v>43406725.085539035</v>
      </c>
      <c r="O491" s="17">
        <f ca="1">(Assumptions!$B$16 / 252)*F490</f>
        <v>3728.4955156845181</v>
      </c>
      <c r="P491" s="17">
        <f t="shared" ca="1" si="102"/>
        <v>7454.3125831211446</v>
      </c>
      <c r="Q491" s="16">
        <f t="shared" si="103"/>
        <v>0</v>
      </c>
      <c r="R491" s="17">
        <f t="shared" si="104"/>
        <v>0</v>
      </c>
      <c r="S491" s="19">
        <f t="shared" si="105"/>
        <v>0</v>
      </c>
      <c r="T491" s="20">
        <f ca="1">IF(AND(S491=1,F490&gt;D490),[1]Assumptions!$B$19*(F490-D490),0)</f>
        <v>0</v>
      </c>
      <c r="U491" s="21">
        <f ca="1">OFFSET(Assumptions!$B$6,U$1-1,0)*$E491</f>
        <v>9405855.4223829824</v>
      </c>
      <c r="V491" s="21">
        <f ca="1">OFFSET(Assumptions!$B$6,V$1-1,0)*$E491</f>
        <v>11757319.277978728</v>
      </c>
      <c r="W491" s="21">
        <f ca="1">OFFSET(Assumptions!$B$6,W$1-1,0)*$E491</f>
        <v>5878659.6389893638</v>
      </c>
      <c r="X491" s="21">
        <f ca="1">OFFSET(Assumptions!$B$6,X$1-1,0)*$E491</f>
        <v>0</v>
      </c>
      <c r="Y491" s="21">
        <f ca="1">OFFSET(Assumptions!$B$6,Y$1-1,0)*$E491</f>
        <v>0</v>
      </c>
      <c r="Z491" s="21">
        <f ca="1">OFFSET(Assumptions!$B$6,Z$1-1,0)*$E491</f>
        <v>23514638.555957455</v>
      </c>
      <c r="AA491" s="21">
        <f ca="1">OFFSET(Assumptions!$B$6,AA$1-1,0)*$E491</f>
        <v>23514638.555957455</v>
      </c>
      <c r="AB491" s="21">
        <f ca="1">OFFSET(Assumptions!$B$6,AB$1-1,0)*$E491</f>
        <v>43502081.328521289</v>
      </c>
      <c r="AC491" s="24">
        <f t="shared" si="108"/>
        <v>0</v>
      </c>
      <c r="AD491" s="24">
        <f t="shared" si="97"/>
        <v>0</v>
      </c>
      <c r="AE491" s="24">
        <f t="shared" si="97"/>
        <v>0</v>
      </c>
      <c r="AF491" s="24">
        <f t="shared" si="97"/>
        <v>0</v>
      </c>
      <c r="AG491" s="24">
        <f t="shared" ref="AG491:AI554" si="110">IF($Q491=1,Y490-K490,0)</f>
        <v>0</v>
      </c>
      <c r="AH491" s="24">
        <f t="shared" si="110"/>
        <v>0</v>
      </c>
      <c r="AI491" s="24">
        <f t="shared" si="110"/>
        <v>0</v>
      </c>
      <c r="AJ491" s="24">
        <f t="shared" si="106"/>
        <v>0</v>
      </c>
      <c r="AK491" s="26">
        <f t="shared" ca="1" si="107"/>
        <v>1.0058078185248842E-3</v>
      </c>
      <c r="AL491" s="34">
        <f t="shared" ca="1" si="109"/>
        <v>0.17565738467203995</v>
      </c>
    </row>
    <row r="492" spans="1:38" x14ac:dyDescent="0.25">
      <c r="A492" s="4">
        <f t="shared" si="98"/>
        <v>2</v>
      </c>
      <c r="B492" s="4">
        <f t="shared" si="99"/>
        <v>2014</v>
      </c>
      <c r="C492" s="9">
        <v>41675</v>
      </c>
      <c r="D492" s="12">
        <f ca="1">(1+Returns!E492)*D491</f>
        <v>116360074.40949316</v>
      </c>
      <c r="E492" s="12">
        <f t="shared" ca="1" si="100"/>
        <v>117459445.41467586</v>
      </c>
      <c r="F492" s="12">
        <f t="shared" ca="1" si="101"/>
        <v>117448258.85642712</v>
      </c>
      <c r="G492" s="14">
        <f ca="1">G491*(1+Returns!G492)+AC492</f>
        <v>9361906.3833942041</v>
      </c>
      <c r="H492" s="14">
        <f ca="1">H491*(1+Returns!H492)+AD492</f>
        <v>11758771.225296253</v>
      </c>
      <c r="I492" s="14">
        <f ca="1">I491*(1+Returns!I492)+AE492</f>
        <v>5879710.1539654434</v>
      </c>
      <c r="J492" s="14">
        <f ca="1">J491*(1+Returns!J492)+AF492</f>
        <v>0</v>
      </c>
      <c r="K492" s="14">
        <f ca="1">K491*(1+Returns!K492)+AG492</f>
        <v>0</v>
      </c>
      <c r="L492" s="14">
        <f ca="1">L491*(1+Returns!L492)+AH492</f>
        <v>23517412.325898524</v>
      </c>
      <c r="M492" s="14">
        <f ca="1">M491*(1+Returns!M492)+AI492</f>
        <v>23518062.388058994</v>
      </c>
      <c r="N492" s="14">
        <f ca="1">N491*(1+Returns!N492)+AJ492-R492-T492</f>
        <v>43423582.938062437</v>
      </c>
      <c r="O492" s="17">
        <f ca="1">(Assumptions!$B$16 / 252)*F491</f>
        <v>3732.2456656255285</v>
      </c>
      <c r="P492" s="17">
        <f t="shared" ca="1" si="102"/>
        <v>11186.558248746673</v>
      </c>
      <c r="Q492" s="16">
        <f t="shared" si="103"/>
        <v>0</v>
      </c>
      <c r="R492" s="17">
        <f t="shared" si="104"/>
        <v>0</v>
      </c>
      <c r="S492" s="19">
        <f t="shared" si="105"/>
        <v>0</v>
      </c>
      <c r="T492" s="20">
        <f ca="1">IF(AND(S492=1,F491&gt;D491),[1]Assumptions!$B$19*(F491-D491),0)</f>
        <v>0</v>
      </c>
      <c r="U492" s="21">
        <f ca="1">OFFSET(Assumptions!$B$6,U$1-1,0)*$E492</f>
        <v>9396755.6331740692</v>
      </c>
      <c r="V492" s="21">
        <f ca="1">OFFSET(Assumptions!$B$6,V$1-1,0)*$E492</f>
        <v>11745944.541467587</v>
      </c>
      <c r="W492" s="21">
        <f ca="1">OFFSET(Assumptions!$B$6,W$1-1,0)*$E492</f>
        <v>5872972.2707337933</v>
      </c>
      <c r="X492" s="21">
        <f ca="1">OFFSET(Assumptions!$B$6,X$1-1,0)*$E492</f>
        <v>0</v>
      </c>
      <c r="Y492" s="21">
        <f ca="1">OFFSET(Assumptions!$B$6,Y$1-1,0)*$E492</f>
        <v>0</v>
      </c>
      <c r="Z492" s="21">
        <f ca="1">OFFSET(Assumptions!$B$6,Z$1-1,0)*$E492</f>
        <v>23491889.082935173</v>
      </c>
      <c r="AA492" s="21">
        <f ca="1">OFFSET(Assumptions!$B$6,AA$1-1,0)*$E492</f>
        <v>23491889.082935173</v>
      </c>
      <c r="AB492" s="21">
        <f ca="1">OFFSET(Assumptions!$B$6,AB$1-1,0)*$E492</f>
        <v>43459994.803430066</v>
      </c>
      <c r="AC492" s="24">
        <f t="shared" si="108"/>
        <v>0</v>
      </c>
      <c r="AD492" s="24">
        <f t="shared" ref="AD492:AI555" si="111">IF($Q492=1,V491-H491,0)</f>
        <v>0</v>
      </c>
      <c r="AE492" s="24">
        <f t="shared" si="111"/>
        <v>0</v>
      </c>
      <c r="AF492" s="24">
        <f t="shared" si="111"/>
        <v>0</v>
      </c>
      <c r="AG492" s="24">
        <f t="shared" si="110"/>
        <v>0</v>
      </c>
      <c r="AH492" s="24">
        <f t="shared" si="110"/>
        <v>0</v>
      </c>
      <c r="AI492" s="24">
        <f t="shared" si="110"/>
        <v>0</v>
      </c>
      <c r="AJ492" s="24">
        <f t="shared" si="106"/>
        <v>0</v>
      </c>
      <c r="AK492" s="26">
        <f t="shared" ca="1" si="107"/>
        <v>-9.9926740824929361E-4</v>
      </c>
      <c r="AL492" s="34">
        <f t="shared" ca="1" si="109"/>
        <v>0.17448258856426957</v>
      </c>
    </row>
    <row r="493" spans="1:38" x14ac:dyDescent="0.25">
      <c r="A493" s="4">
        <f t="shared" si="98"/>
        <v>2</v>
      </c>
      <c r="B493" s="4">
        <f t="shared" si="99"/>
        <v>2014</v>
      </c>
      <c r="C493" s="9">
        <v>41676</v>
      </c>
      <c r="D493" s="12">
        <f ca="1">(1+Returns!E493)*D492</f>
        <v>116405308.22481911</v>
      </c>
      <c r="E493" s="12">
        <f t="shared" ca="1" si="100"/>
        <v>117427946.60657962</v>
      </c>
      <c r="F493" s="12">
        <f t="shared" ca="1" si="101"/>
        <v>117413031.5321767</v>
      </c>
      <c r="G493" s="14">
        <f ca="1">G492*(1+Returns!G493)+AC493</f>
        <v>9286968.8750339448</v>
      </c>
      <c r="H493" s="14">
        <f ca="1">H492*(1+Returns!H493)+AD493</f>
        <v>11763559.587124044</v>
      </c>
      <c r="I493" s="14">
        <f ca="1">I492*(1+Returns!I493)+AE493</f>
        <v>5882212.6003179373</v>
      </c>
      <c r="J493" s="14">
        <f ca="1">J492*(1+Returns!J493)+AF493</f>
        <v>0</v>
      </c>
      <c r="K493" s="14">
        <f ca="1">K492*(1+Returns!K493)+AG493</f>
        <v>0</v>
      </c>
      <c r="L493" s="14">
        <f ca="1">L492*(1+Returns!L493)+AH493</f>
        <v>23526945.635914605</v>
      </c>
      <c r="M493" s="14">
        <f ca="1">M492*(1+Returns!M493)+AI493</f>
        <v>23527812.570525788</v>
      </c>
      <c r="N493" s="14">
        <f ca="1">N492*(1+Returns!N493)+AJ493-R493-T493</f>
        <v>43440447.337663308</v>
      </c>
      <c r="O493" s="17">
        <f ca="1">(Assumptions!$B$16 / 252)*F492</f>
        <v>3728.5161541722891</v>
      </c>
      <c r="P493" s="17">
        <f t="shared" ca="1" si="102"/>
        <v>14915.074402918963</v>
      </c>
      <c r="Q493" s="16">
        <f t="shared" si="103"/>
        <v>0</v>
      </c>
      <c r="R493" s="17">
        <f t="shared" si="104"/>
        <v>0</v>
      </c>
      <c r="S493" s="19">
        <f t="shared" si="105"/>
        <v>0</v>
      </c>
      <c r="T493" s="20">
        <f ca="1">IF(AND(S493=1,F492&gt;D492),[1]Assumptions!$B$19*(F492-D492),0)</f>
        <v>0</v>
      </c>
      <c r="U493" s="21">
        <f ca="1">OFFSET(Assumptions!$B$6,U$1-1,0)*$E493</f>
        <v>9394235.7285263687</v>
      </c>
      <c r="V493" s="21">
        <f ca="1">OFFSET(Assumptions!$B$6,V$1-1,0)*$E493</f>
        <v>11742794.660657963</v>
      </c>
      <c r="W493" s="21">
        <f ca="1">OFFSET(Assumptions!$B$6,W$1-1,0)*$E493</f>
        <v>5871397.3303289814</v>
      </c>
      <c r="X493" s="21">
        <f ca="1">OFFSET(Assumptions!$B$6,X$1-1,0)*$E493</f>
        <v>0</v>
      </c>
      <c r="Y493" s="21">
        <f ca="1">OFFSET(Assumptions!$B$6,Y$1-1,0)*$E493</f>
        <v>0</v>
      </c>
      <c r="Z493" s="21">
        <f ca="1">OFFSET(Assumptions!$B$6,Z$1-1,0)*$E493</f>
        <v>23485589.321315926</v>
      </c>
      <c r="AA493" s="21">
        <f ca="1">OFFSET(Assumptions!$B$6,AA$1-1,0)*$E493</f>
        <v>23485589.321315926</v>
      </c>
      <c r="AB493" s="21">
        <f ca="1">OFFSET(Assumptions!$B$6,AB$1-1,0)*$E493</f>
        <v>43448340.244434461</v>
      </c>
      <c r="AC493" s="24">
        <f t="shared" si="108"/>
        <v>0</v>
      </c>
      <c r="AD493" s="24">
        <f t="shared" si="111"/>
        <v>0</v>
      </c>
      <c r="AE493" s="24">
        <f t="shared" si="111"/>
        <v>0</v>
      </c>
      <c r="AF493" s="24">
        <f t="shared" si="111"/>
        <v>0</v>
      </c>
      <c r="AG493" s="24">
        <f t="shared" si="110"/>
        <v>0</v>
      </c>
      <c r="AH493" s="24">
        <f t="shared" si="110"/>
        <v>0</v>
      </c>
      <c r="AI493" s="24">
        <f t="shared" si="110"/>
        <v>0</v>
      </c>
      <c r="AJ493" s="24">
        <f t="shared" si="106"/>
        <v>0</v>
      </c>
      <c r="AK493" s="26">
        <f t="shared" ca="1" si="107"/>
        <v>-2.9993909312420186E-4</v>
      </c>
      <c r="AL493" s="34">
        <f t="shared" ca="1" si="109"/>
        <v>0.17413031532176548</v>
      </c>
    </row>
    <row r="494" spans="1:38" x14ac:dyDescent="0.25">
      <c r="A494" s="4">
        <f t="shared" si="98"/>
        <v>2</v>
      </c>
      <c r="B494" s="4">
        <f t="shared" si="99"/>
        <v>2014</v>
      </c>
      <c r="C494" s="9">
        <v>41677</v>
      </c>
      <c r="D494" s="12">
        <f ca="1">(1+Returns!E494)*D493</f>
        <v>116450559.62433842</v>
      </c>
      <c r="E494" s="12">
        <f t="shared" ca="1" si="100"/>
        <v>117446357.23948732</v>
      </c>
      <c r="F494" s="12">
        <f t="shared" ca="1" si="101"/>
        <v>117427714.76725799</v>
      </c>
      <c r="G494" s="14">
        <f ca="1">G493*(1+Returns!G494)+AC494</f>
        <v>9261923.3363020699</v>
      </c>
      <c r="H494" s="14">
        <f ca="1">H493*(1+Returns!H494)+AD494</f>
        <v>11768349.898850217</v>
      </c>
      <c r="I494" s="14">
        <f ca="1">I493*(1+Returns!I494)+AE494</f>
        <v>5884716.1117293509</v>
      </c>
      <c r="J494" s="14">
        <f ca="1">J493*(1+Returns!J494)+AF494</f>
        <v>0</v>
      </c>
      <c r="K494" s="14">
        <f ca="1">K493*(1+Returns!K494)+AG494</f>
        <v>0</v>
      </c>
      <c r="L494" s="14">
        <f ca="1">L493*(1+Returns!L494)+AH494</f>
        <v>23536482.810471505</v>
      </c>
      <c r="M494" s="14">
        <f ca="1">M493*(1+Returns!M494)+AI494</f>
        <v>23537566.795249831</v>
      </c>
      <c r="N494" s="14">
        <f ca="1">N493*(1+Returns!N494)+AJ494-R494-T494</f>
        <v>43457318.28688433</v>
      </c>
      <c r="O494" s="17">
        <f ca="1">(Assumptions!$B$16 / 252)*F493</f>
        <v>3727.3978264183079</v>
      </c>
      <c r="P494" s="17">
        <f t="shared" ca="1" si="102"/>
        <v>18642.472229337269</v>
      </c>
      <c r="Q494" s="16">
        <f t="shared" si="103"/>
        <v>0</v>
      </c>
      <c r="R494" s="17">
        <f t="shared" si="104"/>
        <v>0</v>
      </c>
      <c r="S494" s="19">
        <f t="shared" si="105"/>
        <v>0</v>
      </c>
      <c r="T494" s="20">
        <f ca="1">IF(AND(S494=1,F493&gt;D493),[1]Assumptions!$B$19*(F493-D493),0)</f>
        <v>0</v>
      </c>
      <c r="U494" s="21">
        <f ca="1">OFFSET(Assumptions!$B$6,U$1-1,0)*$E494</f>
        <v>9395708.579158986</v>
      </c>
      <c r="V494" s="21">
        <f ca="1">OFFSET(Assumptions!$B$6,V$1-1,0)*$E494</f>
        <v>11744635.723948732</v>
      </c>
      <c r="W494" s="21">
        <f ca="1">OFFSET(Assumptions!$B$6,W$1-1,0)*$E494</f>
        <v>5872317.861974366</v>
      </c>
      <c r="X494" s="21">
        <f ca="1">OFFSET(Assumptions!$B$6,X$1-1,0)*$E494</f>
        <v>0</v>
      </c>
      <c r="Y494" s="21">
        <f ca="1">OFFSET(Assumptions!$B$6,Y$1-1,0)*$E494</f>
        <v>0</v>
      </c>
      <c r="Z494" s="21">
        <f ca="1">OFFSET(Assumptions!$B$6,Z$1-1,0)*$E494</f>
        <v>23489271.447897464</v>
      </c>
      <c r="AA494" s="21">
        <f ca="1">OFFSET(Assumptions!$B$6,AA$1-1,0)*$E494</f>
        <v>23489271.447897464</v>
      </c>
      <c r="AB494" s="21">
        <f ca="1">OFFSET(Assumptions!$B$6,AB$1-1,0)*$E494</f>
        <v>43455152.17861031</v>
      </c>
      <c r="AC494" s="24">
        <f t="shared" si="108"/>
        <v>0</v>
      </c>
      <c r="AD494" s="24">
        <f t="shared" si="111"/>
        <v>0</v>
      </c>
      <c r="AE494" s="24">
        <f t="shared" si="111"/>
        <v>0</v>
      </c>
      <c r="AF494" s="24">
        <f t="shared" si="111"/>
        <v>0</v>
      </c>
      <c r="AG494" s="24">
        <f t="shared" si="110"/>
        <v>0</v>
      </c>
      <c r="AH494" s="24">
        <f t="shared" si="110"/>
        <v>0</v>
      </c>
      <c r="AI494" s="24">
        <f t="shared" si="110"/>
        <v>0</v>
      </c>
      <c r="AJ494" s="24">
        <f t="shared" si="106"/>
        <v>0</v>
      </c>
      <c r="AK494" s="26">
        <f t="shared" ca="1" si="107"/>
        <v>1.2505626411041249E-4</v>
      </c>
      <c r="AL494" s="34">
        <f t="shared" ca="1" si="109"/>
        <v>0.1742771476725784</v>
      </c>
    </row>
    <row r="495" spans="1:38" x14ac:dyDescent="0.25">
      <c r="A495" s="4">
        <f t="shared" si="98"/>
        <v>2</v>
      </c>
      <c r="B495" s="4">
        <f t="shared" si="99"/>
        <v>2014</v>
      </c>
      <c r="C495" s="9">
        <v>41680</v>
      </c>
      <c r="D495" s="12">
        <f ca="1">(1+Returns!E495)*D494</f>
        <v>116495828.61488679</v>
      </c>
      <c r="E495" s="12">
        <f t="shared" ca="1" si="100"/>
        <v>117425533.55379547</v>
      </c>
      <c r="F495" s="12">
        <f t="shared" ca="1" si="101"/>
        <v>117403163.21760526</v>
      </c>
      <c r="G495" s="14">
        <f ca="1">G494*(1+Returns!G495)+AC495</f>
        <v>9197626.0005617347</v>
      </c>
      <c r="H495" s="14">
        <f ca="1">H494*(1+Returns!H495)+AD495</f>
        <v>11773142.161268802</v>
      </c>
      <c r="I495" s="14">
        <f ca="1">I494*(1+Returns!I495)+AE495</f>
        <v>5887220.6886529811</v>
      </c>
      <c r="J495" s="14">
        <f ca="1">J494*(1+Returns!J495)+AF495</f>
        <v>0</v>
      </c>
      <c r="K495" s="14">
        <f ca="1">K494*(1+Returns!K495)+AG495</f>
        <v>0</v>
      </c>
      <c r="L495" s="14">
        <f ca="1">L494*(1+Returns!L495)+AH495</f>
        <v>23546023.851135802</v>
      </c>
      <c r="M495" s="14">
        <f ca="1">M494*(1+Returns!M495)+AI495</f>
        <v>23547325.063906971</v>
      </c>
      <c r="N495" s="14">
        <f ca="1">N494*(1+Returns!N495)+AJ495-R495-T495</f>
        <v>43474195.788269177</v>
      </c>
      <c r="O495" s="17">
        <f ca="1">(Assumptions!$B$16 / 252)*F494</f>
        <v>3727.863960865333</v>
      </c>
      <c r="P495" s="17">
        <f t="shared" ca="1" si="102"/>
        <v>22370.336190202601</v>
      </c>
      <c r="Q495" s="16">
        <f t="shared" si="103"/>
        <v>0</v>
      </c>
      <c r="R495" s="17">
        <f t="shared" si="104"/>
        <v>0</v>
      </c>
      <c r="S495" s="19">
        <f t="shared" si="105"/>
        <v>0</v>
      </c>
      <c r="T495" s="20">
        <f ca="1">IF(AND(S495=1,F494&gt;D494),[1]Assumptions!$B$19*(F494-D494),0)</f>
        <v>0</v>
      </c>
      <c r="U495" s="21">
        <f ca="1">OFFSET(Assumptions!$B$6,U$1-1,0)*$E495</f>
        <v>9394042.6843036376</v>
      </c>
      <c r="V495" s="21">
        <f ca="1">OFFSET(Assumptions!$B$6,V$1-1,0)*$E495</f>
        <v>11742553.355379548</v>
      </c>
      <c r="W495" s="21">
        <f ca="1">OFFSET(Assumptions!$B$6,W$1-1,0)*$E495</f>
        <v>5871276.677689774</v>
      </c>
      <c r="X495" s="21">
        <f ca="1">OFFSET(Assumptions!$B$6,X$1-1,0)*$E495</f>
        <v>0</v>
      </c>
      <c r="Y495" s="21">
        <f ca="1">OFFSET(Assumptions!$B$6,Y$1-1,0)*$E495</f>
        <v>0</v>
      </c>
      <c r="Z495" s="21">
        <f ca="1">OFFSET(Assumptions!$B$6,Z$1-1,0)*$E495</f>
        <v>23485106.710759096</v>
      </c>
      <c r="AA495" s="21">
        <f ca="1">OFFSET(Assumptions!$B$6,AA$1-1,0)*$E495</f>
        <v>23485106.710759096</v>
      </c>
      <c r="AB495" s="21">
        <f ca="1">OFFSET(Assumptions!$B$6,AB$1-1,0)*$E495</f>
        <v>43447447.414904326</v>
      </c>
      <c r="AC495" s="24">
        <f t="shared" si="108"/>
        <v>0</v>
      </c>
      <c r="AD495" s="24">
        <f t="shared" si="111"/>
        <v>0</v>
      </c>
      <c r="AE495" s="24">
        <f t="shared" si="111"/>
        <v>0</v>
      </c>
      <c r="AF495" s="24">
        <f t="shared" si="111"/>
        <v>0</v>
      </c>
      <c r="AG495" s="24">
        <f t="shared" si="110"/>
        <v>0</v>
      </c>
      <c r="AH495" s="24">
        <f t="shared" si="110"/>
        <v>0</v>
      </c>
      <c r="AI495" s="24">
        <f t="shared" si="110"/>
        <v>0</v>
      </c>
      <c r="AJ495" s="24">
        <f t="shared" si="106"/>
        <v>0</v>
      </c>
      <c r="AK495" s="26">
        <f t="shared" ca="1" si="107"/>
        <v>-2.0907798215596962E-4</v>
      </c>
      <c r="AL495" s="34">
        <f t="shared" ca="1" si="109"/>
        <v>0.17403163217605111</v>
      </c>
    </row>
    <row r="496" spans="1:38" x14ac:dyDescent="0.25">
      <c r="A496" s="4">
        <f t="shared" si="98"/>
        <v>2</v>
      </c>
      <c r="B496" s="4">
        <f t="shared" si="99"/>
        <v>2014</v>
      </c>
      <c r="C496" s="9">
        <v>41681</v>
      </c>
      <c r="D496" s="12">
        <f ca="1">(1+Returns!E496)*D495</f>
        <v>116541115.20330255</v>
      </c>
      <c r="E496" s="12">
        <f t="shared" ca="1" si="100"/>
        <v>117408792.3331425</v>
      </c>
      <c r="F496" s="12">
        <f t="shared" ca="1" si="101"/>
        <v>117382694.91240571</v>
      </c>
      <c r="G496" s="14">
        <f ca="1">G495*(1+Returns!G496)+AC496</f>
        <v>9137393.6444150563</v>
      </c>
      <c r="H496" s="14">
        <f ca="1">H495*(1+Returns!H496)+AD496</f>
        <v>11777936.375174154</v>
      </c>
      <c r="I496" s="14">
        <f ca="1">I495*(1+Returns!I496)+AE496</f>
        <v>5889726.3315423178</v>
      </c>
      <c r="J496" s="14">
        <f ca="1">J495*(1+Returns!J496)+AF496</f>
        <v>0</v>
      </c>
      <c r="K496" s="14">
        <f ca="1">K495*(1+Returns!K496)+AG496</f>
        <v>0</v>
      </c>
      <c r="L496" s="14">
        <f ca="1">L495*(1+Returns!L496)+AH496</f>
        <v>23555568.759474706</v>
      </c>
      <c r="M496" s="14">
        <f ca="1">M495*(1+Returns!M496)+AI496</f>
        <v>23557087.378173754</v>
      </c>
      <c r="N496" s="14">
        <f ca="1">N495*(1+Returns!N496)+AJ496-R496-T496</f>
        <v>43491079.844362512</v>
      </c>
      <c r="O496" s="17">
        <f ca="1">(Assumptions!$B$16 / 252)*F495</f>
        <v>3727.0845465906432</v>
      </c>
      <c r="P496" s="17">
        <f t="shared" ca="1" si="102"/>
        <v>26097.420736793243</v>
      </c>
      <c r="Q496" s="16">
        <f t="shared" si="103"/>
        <v>0</v>
      </c>
      <c r="R496" s="17">
        <f t="shared" si="104"/>
        <v>0</v>
      </c>
      <c r="S496" s="19">
        <f t="shared" si="105"/>
        <v>0</v>
      </c>
      <c r="T496" s="20">
        <f ca="1">IF(AND(S496=1,F495&gt;D495),[1]Assumptions!$B$19*(F495-D495),0)</f>
        <v>0</v>
      </c>
      <c r="U496" s="21">
        <f ca="1">OFFSET(Assumptions!$B$6,U$1-1,0)*$E496</f>
        <v>9392703.3866514005</v>
      </c>
      <c r="V496" s="21">
        <f ca="1">OFFSET(Assumptions!$B$6,V$1-1,0)*$E496</f>
        <v>11740879.233314252</v>
      </c>
      <c r="W496" s="21">
        <f ca="1">OFFSET(Assumptions!$B$6,W$1-1,0)*$E496</f>
        <v>5870439.6166571258</v>
      </c>
      <c r="X496" s="21">
        <f ca="1">OFFSET(Assumptions!$B$6,X$1-1,0)*$E496</f>
        <v>0</v>
      </c>
      <c r="Y496" s="21">
        <f ca="1">OFFSET(Assumptions!$B$6,Y$1-1,0)*$E496</f>
        <v>0</v>
      </c>
      <c r="Z496" s="21">
        <f ca="1">OFFSET(Assumptions!$B$6,Z$1-1,0)*$E496</f>
        <v>23481758.466628503</v>
      </c>
      <c r="AA496" s="21">
        <f ca="1">OFFSET(Assumptions!$B$6,AA$1-1,0)*$E496</f>
        <v>23481758.466628503</v>
      </c>
      <c r="AB496" s="21">
        <f ca="1">OFFSET(Assumptions!$B$6,AB$1-1,0)*$E496</f>
        <v>43441253.163262725</v>
      </c>
      <c r="AC496" s="24">
        <f t="shared" si="108"/>
        <v>0</v>
      </c>
      <c r="AD496" s="24">
        <f t="shared" si="111"/>
        <v>0</v>
      </c>
      <c r="AE496" s="24">
        <f t="shared" si="111"/>
        <v>0</v>
      </c>
      <c r="AF496" s="24">
        <f t="shared" si="111"/>
        <v>0</v>
      </c>
      <c r="AG496" s="24">
        <f t="shared" si="110"/>
        <v>0</v>
      </c>
      <c r="AH496" s="24">
        <f t="shared" si="110"/>
        <v>0</v>
      </c>
      <c r="AI496" s="24">
        <f t="shared" si="110"/>
        <v>0</v>
      </c>
      <c r="AJ496" s="24">
        <f t="shared" si="106"/>
        <v>0</v>
      </c>
      <c r="AK496" s="26">
        <f t="shared" ca="1" si="107"/>
        <v>-1.7434202485333561E-4</v>
      </c>
      <c r="AL496" s="34">
        <f t="shared" ca="1" si="109"/>
        <v>0.17382694912405561</v>
      </c>
    </row>
    <row r="497" spans="1:38" x14ac:dyDescent="0.25">
      <c r="A497" s="4">
        <f t="shared" si="98"/>
        <v>2</v>
      </c>
      <c r="B497" s="4">
        <f t="shared" si="99"/>
        <v>2014</v>
      </c>
      <c r="C497" s="9">
        <v>41682</v>
      </c>
      <c r="D497" s="12">
        <f ca="1">(1+Returns!E497)*D496</f>
        <v>116586419.39642668</v>
      </c>
      <c r="E497" s="12">
        <f t="shared" ca="1" si="100"/>
        <v>117509638.00150041</v>
      </c>
      <c r="F497" s="12">
        <f t="shared" ca="1" si="101"/>
        <v>117479814.1460045</v>
      </c>
      <c r="G497" s="14">
        <f ca="1">G496*(1+Returns!G497)+AC497</f>
        <v>9194730.6847949456</v>
      </c>
      <c r="H497" s="14">
        <f ca="1">H496*(1+Returns!H497)+AD497</f>
        <v>11782732.541360948</v>
      </c>
      <c r="I497" s="14">
        <f ca="1">I496*(1+Returns!I497)+AE497</f>
        <v>5892233.0408510435</v>
      </c>
      <c r="J497" s="14">
        <f ca="1">J496*(1+Returns!J497)+AF497</f>
        <v>0</v>
      </c>
      <c r="K497" s="14">
        <f ca="1">K496*(1+Returns!K497)+AG497</f>
        <v>0</v>
      </c>
      <c r="L497" s="14">
        <f ca="1">L496*(1+Returns!L497)+AH497</f>
        <v>23565117.53705607</v>
      </c>
      <c r="M497" s="14">
        <f ca="1">M496*(1+Returns!M497)+AI497</f>
        <v>23566853.739727419</v>
      </c>
      <c r="N497" s="14">
        <f ca="1">N496*(1+Returns!N497)+AJ497-R497-T497</f>
        <v>43507970.457709983</v>
      </c>
      <c r="O497" s="17">
        <f ca="1">(Assumptions!$B$16 / 252)*F496</f>
        <v>3726.4347591239907</v>
      </c>
      <c r="P497" s="17">
        <f t="shared" ca="1" si="102"/>
        <v>29823.855495917232</v>
      </c>
      <c r="Q497" s="16">
        <f t="shared" si="103"/>
        <v>0</v>
      </c>
      <c r="R497" s="17">
        <f t="shared" si="104"/>
        <v>0</v>
      </c>
      <c r="S497" s="19">
        <f t="shared" si="105"/>
        <v>0</v>
      </c>
      <c r="T497" s="20">
        <f ca="1">IF(AND(S497=1,F496&gt;D496),[1]Assumptions!$B$19*(F496-D496),0)</f>
        <v>0</v>
      </c>
      <c r="U497" s="21">
        <f ca="1">OFFSET(Assumptions!$B$6,U$1-1,0)*$E497</f>
        <v>9400771.0401200335</v>
      </c>
      <c r="V497" s="21">
        <f ca="1">OFFSET(Assumptions!$B$6,V$1-1,0)*$E497</f>
        <v>11750963.800150042</v>
      </c>
      <c r="W497" s="21">
        <f ca="1">OFFSET(Assumptions!$B$6,W$1-1,0)*$E497</f>
        <v>5875481.9000750212</v>
      </c>
      <c r="X497" s="21">
        <f ca="1">OFFSET(Assumptions!$B$6,X$1-1,0)*$E497</f>
        <v>0</v>
      </c>
      <c r="Y497" s="21">
        <f ca="1">OFFSET(Assumptions!$B$6,Y$1-1,0)*$E497</f>
        <v>0</v>
      </c>
      <c r="Z497" s="21">
        <f ca="1">OFFSET(Assumptions!$B$6,Z$1-1,0)*$E497</f>
        <v>23501927.600300085</v>
      </c>
      <c r="AA497" s="21">
        <f ca="1">OFFSET(Assumptions!$B$6,AA$1-1,0)*$E497</f>
        <v>23501927.600300085</v>
      </c>
      <c r="AB497" s="21">
        <f ca="1">OFFSET(Assumptions!$B$6,AB$1-1,0)*$E497</f>
        <v>43478566.060555153</v>
      </c>
      <c r="AC497" s="24">
        <f t="shared" si="108"/>
        <v>0</v>
      </c>
      <c r="AD497" s="24">
        <f t="shared" si="111"/>
        <v>0</v>
      </c>
      <c r="AE497" s="24">
        <f t="shared" si="111"/>
        <v>0</v>
      </c>
      <c r="AF497" s="24">
        <f t="shared" si="111"/>
        <v>0</v>
      </c>
      <c r="AG497" s="24">
        <f t="shared" si="110"/>
        <v>0</v>
      </c>
      <c r="AH497" s="24">
        <f t="shared" si="110"/>
        <v>0</v>
      </c>
      <c r="AI497" s="24">
        <f t="shared" si="110"/>
        <v>0</v>
      </c>
      <c r="AJ497" s="24">
        <f t="shared" si="106"/>
        <v>0</v>
      </c>
      <c r="AK497" s="26">
        <f t="shared" ca="1" si="107"/>
        <v>8.2737266912524809E-4</v>
      </c>
      <c r="AL497" s="34">
        <f t="shared" ca="1" si="109"/>
        <v>0.17479814146004347</v>
      </c>
    </row>
    <row r="498" spans="1:38" x14ac:dyDescent="0.25">
      <c r="A498" s="4">
        <f t="shared" si="98"/>
        <v>2</v>
      </c>
      <c r="B498" s="4">
        <f t="shared" si="99"/>
        <v>2014</v>
      </c>
      <c r="C498" s="9">
        <v>41683</v>
      </c>
      <c r="D498" s="12">
        <f ca="1">(1+Returns!E498)*D497</f>
        <v>116631741.20110284</v>
      </c>
      <c r="E498" s="12">
        <f t="shared" ca="1" si="100"/>
        <v>117662260.61828409</v>
      </c>
      <c r="F498" s="12">
        <f t="shared" ca="1" si="101"/>
        <v>117628707.24487878</v>
      </c>
      <c r="G498" s="14">
        <f ca="1">G497*(1+Returns!G498)+AC498</f>
        <v>9303827.1740743611</v>
      </c>
      <c r="H498" s="14">
        <f ca="1">H497*(1+Returns!H498)+AD498</f>
        <v>11787530.660624187</v>
      </c>
      <c r="I498" s="14">
        <f ca="1">I497*(1+Returns!I498)+AE498</f>
        <v>5894740.8170330338</v>
      </c>
      <c r="J498" s="14">
        <f ca="1">J497*(1+Returns!J498)+AF498</f>
        <v>0</v>
      </c>
      <c r="K498" s="14">
        <f ca="1">K497*(1+Returns!K498)+AG498</f>
        <v>0</v>
      </c>
      <c r="L498" s="14">
        <f ca="1">L497*(1+Returns!L498)+AH498</f>
        <v>23574670.185448375</v>
      </c>
      <c r="M498" s="14">
        <f ca="1">M497*(1+Returns!M498)+AI498</f>
        <v>23576624.150245901</v>
      </c>
      <c r="N498" s="14">
        <f ca="1">N497*(1+Returns!N498)+AJ498-R498-T498</f>
        <v>43524867.630858228</v>
      </c>
      <c r="O498" s="17">
        <f ca="1">(Assumptions!$B$16 / 252)*F497</f>
        <v>3729.5179093969682</v>
      </c>
      <c r="P498" s="17">
        <f t="shared" ca="1" si="102"/>
        <v>33553.373405314203</v>
      </c>
      <c r="Q498" s="16">
        <f t="shared" si="103"/>
        <v>0</v>
      </c>
      <c r="R498" s="17">
        <f t="shared" si="104"/>
        <v>0</v>
      </c>
      <c r="S498" s="19">
        <f t="shared" si="105"/>
        <v>0</v>
      </c>
      <c r="T498" s="20">
        <f ca="1">IF(AND(S498=1,F497&gt;D497),[1]Assumptions!$B$19*(F497-D497),0)</f>
        <v>0</v>
      </c>
      <c r="U498" s="21">
        <f ca="1">OFFSET(Assumptions!$B$6,U$1-1,0)*$E498</f>
        <v>9412980.8494627271</v>
      </c>
      <c r="V498" s="21">
        <f ca="1">OFFSET(Assumptions!$B$6,V$1-1,0)*$E498</f>
        <v>11766226.06182841</v>
      </c>
      <c r="W498" s="21">
        <f ca="1">OFFSET(Assumptions!$B$6,W$1-1,0)*$E498</f>
        <v>5883113.0309142051</v>
      </c>
      <c r="X498" s="21">
        <f ca="1">OFFSET(Assumptions!$B$6,X$1-1,0)*$E498</f>
        <v>0</v>
      </c>
      <c r="Y498" s="21">
        <f ca="1">OFFSET(Assumptions!$B$6,Y$1-1,0)*$E498</f>
        <v>0</v>
      </c>
      <c r="Z498" s="21">
        <f ca="1">OFFSET(Assumptions!$B$6,Z$1-1,0)*$E498</f>
        <v>23532452.123656821</v>
      </c>
      <c r="AA498" s="21">
        <f ca="1">OFFSET(Assumptions!$B$6,AA$1-1,0)*$E498</f>
        <v>23532452.123656821</v>
      </c>
      <c r="AB498" s="21">
        <f ca="1">OFFSET(Assumptions!$B$6,AB$1-1,0)*$E498</f>
        <v>43535036.428765111</v>
      </c>
      <c r="AC498" s="24">
        <f t="shared" si="108"/>
        <v>0</v>
      </c>
      <c r="AD498" s="24">
        <f t="shared" si="111"/>
        <v>0</v>
      </c>
      <c r="AE498" s="24">
        <f t="shared" si="111"/>
        <v>0</v>
      </c>
      <c r="AF498" s="24">
        <f t="shared" si="111"/>
        <v>0</v>
      </c>
      <c r="AG498" s="24">
        <f t="shared" si="110"/>
        <v>0</v>
      </c>
      <c r="AH498" s="24">
        <f t="shared" si="110"/>
        <v>0</v>
      </c>
      <c r="AI498" s="24">
        <f t="shared" si="110"/>
        <v>0</v>
      </c>
      <c r="AJ498" s="24">
        <f t="shared" si="106"/>
        <v>0</v>
      </c>
      <c r="AK498" s="26">
        <f t="shared" ca="1" si="107"/>
        <v>1.2673930407247624E-3</v>
      </c>
      <c r="AL498" s="34">
        <f t="shared" ca="1" si="109"/>
        <v>0.17628707244878639</v>
      </c>
    </row>
    <row r="499" spans="1:38" x14ac:dyDescent="0.25">
      <c r="A499" s="4">
        <f t="shared" si="98"/>
        <v>2</v>
      </c>
      <c r="B499" s="4">
        <f t="shared" si="99"/>
        <v>2014</v>
      </c>
      <c r="C499" s="9">
        <v>41684</v>
      </c>
      <c r="D499" s="12">
        <f ca="1">(1+Returns!E499)*D498</f>
        <v>116677080.62417735</v>
      </c>
      <c r="E499" s="12">
        <f t="shared" ca="1" si="100"/>
        <v>117654908.1355086</v>
      </c>
      <c r="F499" s="12">
        <f t="shared" ca="1" si="101"/>
        <v>117617620.51742885</v>
      </c>
      <c r="G499" s="14">
        <f ca="1">G498*(1+Returns!G499)+AC499</f>
        <v>9252931.057223592</v>
      </c>
      <c r="H499" s="14">
        <f ca="1">H498*(1+Returns!H499)+AD499</f>
        <v>11792330.733759195</v>
      </c>
      <c r="I499" s="14">
        <f ca="1">I498*(1+Returns!I499)+AE499</f>
        <v>5897249.6605423577</v>
      </c>
      <c r="J499" s="14">
        <f ca="1">J498*(1+Returns!J499)+AF499</f>
        <v>0</v>
      </c>
      <c r="K499" s="14">
        <f ca="1">K498*(1+Returns!K499)+AG499</f>
        <v>0</v>
      </c>
      <c r="L499" s="14">
        <f ca="1">L498*(1+Returns!L499)+AH499</f>
        <v>23584226.706220742</v>
      </c>
      <c r="M499" s="14">
        <f ca="1">M498*(1+Returns!M499)+AI499</f>
        <v>23586398.611407831</v>
      </c>
      <c r="N499" s="14">
        <f ca="1">N498*(1+Returns!N499)+AJ499-R499-T499</f>
        <v>43541771.366354875</v>
      </c>
      <c r="O499" s="17">
        <f ca="1">(Assumptions!$B$16 / 252)*F498</f>
        <v>3734.2446744405961</v>
      </c>
      <c r="P499" s="17">
        <f t="shared" ca="1" si="102"/>
        <v>37287.6180797548</v>
      </c>
      <c r="Q499" s="16">
        <f t="shared" si="103"/>
        <v>0</v>
      </c>
      <c r="R499" s="17">
        <f t="shared" si="104"/>
        <v>0</v>
      </c>
      <c r="S499" s="19">
        <f t="shared" si="105"/>
        <v>0</v>
      </c>
      <c r="T499" s="20">
        <f ca="1">IF(AND(S499=1,F498&gt;D498),[1]Assumptions!$B$19*(F498-D498),0)</f>
        <v>0</v>
      </c>
      <c r="U499" s="21">
        <f ca="1">OFFSET(Assumptions!$B$6,U$1-1,0)*$E499</f>
        <v>9412392.6508406885</v>
      </c>
      <c r="V499" s="21">
        <f ca="1">OFFSET(Assumptions!$B$6,V$1-1,0)*$E499</f>
        <v>11765490.81355086</v>
      </c>
      <c r="W499" s="21">
        <f ca="1">OFFSET(Assumptions!$B$6,W$1-1,0)*$E499</f>
        <v>5882745.4067754298</v>
      </c>
      <c r="X499" s="21">
        <f ca="1">OFFSET(Assumptions!$B$6,X$1-1,0)*$E499</f>
        <v>0</v>
      </c>
      <c r="Y499" s="21">
        <f ca="1">OFFSET(Assumptions!$B$6,Y$1-1,0)*$E499</f>
        <v>0</v>
      </c>
      <c r="Z499" s="21">
        <f ca="1">OFFSET(Assumptions!$B$6,Z$1-1,0)*$E499</f>
        <v>23530981.627101719</v>
      </c>
      <c r="AA499" s="21">
        <f ca="1">OFFSET(Assumptions!$B$6,AA$1-1,0)*$E499</f>
        <v>23530981.627101719</v>
      </c>
      <c r="AB499" s="21">
        <f ca="1">OFFSET(Assumptions!$B$6,AB$1-1,0)*$E499</f>
        <v>43532316.010138184</v>
      </c>
      <c r="AC499" s="24">
        <f t="shared" si="108"/>
        <v>0</v>
      </c>
      <c r="AD499" s="24">
        <f t="shared" si="111"/>
        <v>0</v>
      </c>
      <c r="AE499" s="24">
        <f t="shared" si="111"/>
        <v>0</v>
      </c>
      <c r="AF499" s="24">
        <f t="shared" si="111"/>
        <v>0</v>
      </c>
      <c r="AG499" s="24">
        <f t="shared" si="110"/>
        <v>0</v>
      </c>
      <c r="AH499" s="24">
        <f t="shared" si="110"/>
        <v>0</v>
      </c>
      <c r="AI499" s="24">
        <f t="shared" si="110"/>
        <v>0</v>
      </c>
      <c r="AJ499" s="24">
        <f t="shared" si="106"/>
        <v>0</v>
      </c>
      <c r="AK499" s="26">
        <f t="shared" ca="1" si="107"/>
        <v>-9.4251885527030232E-5</v>
      </c>
      <c r="AL499" s="34">
        <f t="shared" ca="1" si="109"/>
        <v>0.176176205174287</v>
      </c>
    </row>
    <row r="500" spans="1:38" x14ac:dyDescent="0.25">
      <c r="A500" s="4">
        <f t="shared" si="98"/>
        <v>2</v>
      </c>
      <c r="B500" s="4">
        <f t="shared" si="99"/>
        <v>2014</v>
      </c>
      <c r="C500" s="9">
        <v>41687</v>
      </c>
      <c r="D500" s="12">
        <f ca="1">(1+Returns!E500)*D499</f>
        <v>116722437.67249919</v>
      </c>
      <c r="E500" s="12">
        <f t="shared" ca="1" si="100"/>
        <v>117630586.21872723</v>
      </c>
      <c r="F500" s="12">
        <f t="shared" ca="1" si="101"/>
        <v>117589564.70793264</v>
      </c>
      <c r="G500" s="14">
        <f ca="1">G499*(1+Returns!G500)+AC500</f>
        <v>9185047.992748322</v>
      </c>
      <c r="H500" s="14">
        <f ca="1">H499*(1+Returns!H500)+AD500</f>
        <v>11797132.761561619</v>
      </c>
      <c r="I500" s="14">
        <f ca="1">I499*(1+Returns!I500)+AE500</f>
        <v>5899759.5718332762</v>
      </c>
      <c r="J500" s="14">
        <f ca="1">J499*(1+Returns!J500)+AF500</f>
        <v>0</v>
      </c>
      <c r="K500" s="14">
        <f ca="1">K499*(1+Returns!K500)+AG500</f>
        <v>0</v>
      </c>
      <c r="L500" s="14">
        <f ca="1">L499*(1+Returns!L500)+AH500</f>
        <v>23593787.100942925</v>
      </c>
      <c r="M500" s="14">
        <f ca="1">M499*(1+Returns!M500)+AI500</f>
        <v>23596177.124892537</v>
      </c>
      <c r="N500" s="14">
        <f ca="1">N499*(1+Returns!N500)+AJ500-R500-T500</f>
        <v>43558681.666748546</v>
      </c>
      <c r="O500" s="17">
        <f ca="1">(Assumptions!$B$16 / 252)*F499</f>
        <v>3733.8927148390108</v>
      </c>
      <c r="P500" s="17">
        <f t="shared" ca="1" si="102"/>
        <v>41021.510794593814</v>
      </c>
      <c r="Q500" s="16">
        <f t="shared" si="103"/>
        <v>0</v>
      </c>
      <c r="R500" s="17">
        <f t="shared" si="104"/>
        <v>0</v>
      </c>
      <c r="S500" s="19">
        <f t="shared" si="105"/>
        <v>0</v>
      </c>
      <c r="T500" s="20">
        <f ca="1">IF(AND(S500=1,F499&gt;D499),[1]Assumptions!$B$19*(F499-D499),0)</f>
        <v>0</v>
      </c>
      <c r="U500" s="21">
        <f ca="1">OFFSET(Assumptions!$B$6,U$1-1,0)*$E500</f>
        <v>9410446.8974981792</v>
      </c>
      <c r="V500" s="21">
        <f ca="1">OFFSET(Assumptions!$B$6,V$1-1,0)*$E500</f>
        <v>11763058.621872723</v>
      </c>
      <c r="W500" s="21">
        <f ca="1">OFFSET(Assumptions!$B$6,W$1-1,0)*$E500</f>
        <v>5881529.3109363616</v>
      </c>
      <c r="X500" s="21">
        <f ca="1">OFFSET(Assumptions!$B$6,X$1-1,0)*$E500</f>
        <v>0</v>
      </c>
      <c r="Y500" s="21">
        <f ca="1">OFFSET(Assumptions!$B$6,Y$1-1,0)*$E500</f>
        <v>0</v>
      </c>
      <c r="Z500" s="21">
        <f ca="1">OFFSET(Assumptions!$B$6,Z$1-1,0)*$E500</f>
        <v>23526117.243745446</v>
      </c>
      <c r="AA500" s="21">
        <f ca="1">OFFSET(Assumptions!$B$6,AA$1-1,0)*$E500</f>
        <v>23526117.243745446</v>
      </c>
      <c r="AB500" s="21">
        <f ca="1">OFFSET(Assumptions!$B$6,AB$1-1,0)*$E500</f>
        <v>43523316.900929078</v>
      </c>
      <c r="AC500" s="24">
        <f t="shared" si="108"/>
        <v>0</v>
      </c>
      <c r="AD500" s="24">
        <f t="shared" si="111"/>
        <v>0</v>
      </c>
      <c r="AE500" s="24">
        <f t="shared" si="111"/>
        <v>0</v>
      </c>
      <c r="AF500" s="24">
        <f t="shared" si="111"/>
        <v>0</v>
      </c>
      <c r="AG500" s="24">
        <f t="shared" si="110"/>
        <v>0</v>
      </c>
      <c r="AH500" s="24">
        <f t="shared" si="110"/>
        <v>0</v>
      </c>
      <c r="AI500" s="24">
        <f t="shared" si="110"/>
        <v>0</v>
      </c>
      <c r="AJ500" s="24">
        <f t="shared" si="106"/>
        <v>0</v>
      </c>
      <c r="AK500" s="26">
        <f t="shared" ca="1" si="107"/>
        <v>-2.3853406804852373E-4</v>
      </c>
      <c r="AL500" s="34">
        <f t="shared" ca="1" si="109"/>
        <v>0.17589564707932492</v>
      </c>
    </row>
    <row r="501" spans="1:38" x14ac:dyDescent="0.25">
      <c r="A501" s="4">
        <f t="shared" si="98"/>
        <v>2</v>
      </c>
      <c r="B501" s="4">
        <f t="shared" si="99"/>
        <v>2014</v>
      </c>
      <c r="C501" s="9">
        <v>41688</v>
      </c>
      <c r="D501" s="12">
        <f ca="1">(1+Returns!E501)*D500</f>
        <v>116767812.35292</v>
      </c>
      <c r="E501" s="12">
        <f t="shared" ca="1" si="100"/>
        <v>117554498.63150415</v>
      </c>
      <c r="F501" s="12">
        <f t="shared" ca="1" si="101"/>
        <v>117509744.11865534</v>
      </c>
      <c r="G501" s="14">
        <f ca="1">G500*(1+Returns!G501)+AC501</f>
        <v>9065381.7371622846</v>
      </c>
      <c r="H501" s="14">
        <f ca="1">H500*(1+Returns!H501)+AD501</f>
        <v>11801936.744827431</v>
      </c>
      <c r="I501" s="14">
        <f ca="1">I500*(1+Returns!I501)+AE501</f>
        <v>5902270.5513602458</v>
      </c>
      <c r="J501" s="14">
        <f ca="1">J500*(1+Returns!J501)+AF501</f>
        <v>0</v>
      </c>
      <c r="K501" s="14">
        <f ca="1">K500*(1+Returns!K501)+AG501</f>
        <v>0</v>
      </c>
      <c r="L501" s="14">
        <f ca="1">L500*(1+Returns!L501)+AH501</f>
        <v>23603351.371185318</v>
      </c>
      <c r="M501" s="14">
        <f ca="1">M500*(1+Returns!M501)+AI501</f>
        <v>23605959.692380041</v>
      </c>
      <c r="N501" s="14">
        <f ca="1">N500*(1+Returns!N501)+AJ501-R501-T501</f>
        <v>43575598.534588836</v>
      </c>
      <c r="O501" s="17">
        <f ca="1">(Assumptions!$B$16 / 252)*F500</f>
        <v>3733.0020542200837</v>
      </c>
      <c r="P501" s="17">
        <f t="shared" ca="1" si="102"/>
        <v>44754.512848813902</v>
      </c>
      <c r="Q501" s="16">
        <f t="shared" si="103"/>
        <v>0</v>
      </c>
      <c r="R501" s="17">
        <f t="shared" si="104"/>
        <v>0</v>
      </c>
      <c r="S501" s="19">
        <f t="shared" si="105"/>
        <v>0</v>
      </c>
      <c r="T501" s="20">
        <f ca="1">IF(AND(S501=1,F500&gt;D500),[1]Assumptions!$B$19*(F500-D500),0)</f>
        <v>0</v>
      </c>
      <c r="U501" s="21">
        <f ca="1">OFFSET(Assumptions!$B$6,U$1-1,0)*$E501</f>
        <v>9404359.8905203324</v>
      </c>
      <c r="V501" s="21">
        <f ca="1">OFFSET(Assumptions!$B$6,V$1-1,0)*$E501</f>
        <v>11755449.863150416</v>
      </c>
      <c r="W501" s="21">
        <f ca="1">OFFSET(Assumptions!$B$6,W$1-1,0)*$E501</f>
        <v>5877724.931575208</v>
      </c>
      <c r="X501" s="21">
        <f ca="1">OFFSET(Assumptions!$B$6,X$1-1,0)*$E501</f>
        <v>0</v>
      </c>
      <c r="Y501" s="21">
        <f ca="1">OFFSET(Assumptions!$B$6,Y$1-1,0)*$E501</f>
        <v>0</v>
      </c>
      <c r="Z501" s="21">
        <f ca="1">OFFSET(Assumptions!$B$6,Z$1-1,0)*$E501</f>
        <v>23510899.726300832</v>
      </c>
      <c r="AA501" s="21">
        <f ca="1">OFFSET(Assumptions!$B$6,AA$1-1,0)*$E501</f>
        <v>23510899.726300832</v>
      </c>
      <c r="AB501" s="21">
        <f ca="1">OFFSET(Assumptions!$B$6,AB$1-1,0)*$E501</f>
        <v>43495164.493656531</v>
      </c>
      <c r="AC501" s="24">
        <f t="shared" si="108"/>
        <v>0</v>
      </c>
      <c r="AD501" s="24">
        <f t="shared" si="111"/>
        <v>0</v>
      </c>
      <c r="AE501" s="24">
        <f t="shared" si="111"/>
        <v>0</v>
      </c>
      <c r="AF501" s="24">
        <f t="shared" si="111"/>
        <v>0</v>
      </c>
      <c r="AG501" s="24">
        <f t="shared" si="110"/>
        <v>0</v>
      </c>
      <c r="AH501" s="24">
        <f t="shared" si="110"/>
        <v>0</v>
      </c>
      <c r="AI501" s="24">
        <f t="shared" si="110"/>
        <v>0</v>
      </c>
      <c r="AJ501" s="24">
        <f t="shared" si="106"/>
        <v>0</v>
      </c>
      <c r="AK501" s="26">
        <f t="shared" ca="1" si="107"/>
        <v>-6.7880674169984445E-4</v>
      </c>
      <c r="AL501" s="34">
        <f t="shared" ca="1" si="109"/>
        <v>0.17509744118655202</v>
      </c>
    </row>
    <row r="502" spans="1:38" x14ac:dyDescent="0.25">
      <c r="A502" s="4">
        <f t="shared" si="98"/>
        <v>2</v>
      </c>
      <c r="B502" s="4">
        <f t="shared" si="99"/>
        <v>2014</v>
      </c>
      <c r="C502" s="9">
        <v>41689</v>
      </c>
      <c r="D502" s="12">
        <f ca="1">(1+Returns!E502)*D501</f>
        <v>116813204.67229407</v>
      </c>
      <c r="E502" s="12">
        <f t="shared" ca="1" si="100"/>
        <v>117630563.71967298</v>
      </c>
      <c r="F502" s="12">
        <f t="shared" ca="1" si="101"/>
        <v>117582078.73875691</v>
      </c>
      <c r="G502" s="14">
        <f ca="1">G501*(1+Returns!G502)+AC502</f>
        <v>9097850.6292457692</v>
      </c>
      <c r="H502" s="14">
        <f ca="1">H501*(1+Returns!H502)+AD502</f>
        <v>11806742.684352927</v>
      </c>
      <c r="I502" s="14">
        <f ca="1">I501*(1+Returns!I502)+AE502</f>
        <v>5904782.5995779149</v>
      </c>
      <c r="J502" s="14">
        <f ca="1">J501*(1+Returns!J502)+AF502</f>
        <v>0</v>
      </c>
      <c r="K502" s="14">
        <f ca="1">K501*(1+Returns!K502)+AG502</f>
        <v>0</v>
      </c>
      <c r="L502" s="14">
        <f ca="1">L501*(1+Returns!L502)+AH502</f>
        <v>23612919.518518951</v>
      </c>
      <c r="M502" s="14">
        <f ca="1">M501*(1+Returns!M502)+AI502</f>
        <v>23615746.315551061</v>
      </c>
      <c r="N502" s="14">
        <f ca="1">N501*(1+Returns!N502)+AJ502-R502-T502</f>
        <v>43592521.972426347</v>
      </c>
      <c r="O502" s="17">
        <f ca="1">(Assumptions!$B$16 / 252)*F501</f>
        <v>3730.4680672588993</v>
      </c>
      <c r="P502" s="17">
        <f t="shared" ca="1" si="102"/>
        <v>48484.980916072804</v>
      </c>
      <c r="Q502" s="16">
        <f t="shared" si="103"/>
        <v>0</v>
      </c>
      <c r="R502" s="17">
        <f t="shared" si="104"/>
        <v>0</v>
      </c>
      <c r="S502" s="19">
        <f t="shared" si="105"/>
        <v>0</v>
      </c>
      <c r="T502" s="20">
        <f ca="1">IF(AND(S502=1,F501&gt;D501),[1]Assumptions!$B$19*(F501-D501),0)</f>
        <v>0</v>
      </c>
      <c r="U502" s="21">
        <f ca="1">OFFSET(Assumptions!$B$6,U$1-1,0)*$E502</f>
        <v>9410445.0975738391</v>
      </c>
      <c r="V502" s="21">
        <f ca="1">OFFSET(Assumptions!$B$6,V$1-1,0)*$E502</f>
        <v>11763056.371967299</v>
      </c>
      <c r="W502" s="21">
        <f ca="1">OFFSET(Assumptions!$B$6,W$1-1,0)*$E502</f>
        <v>5881528.1859836495</v>
      </c>
      <c r="X502" s="21">
        <f ca="1">OFFSET(Assumptions!$B$6,X$1-1,0)*$E502</f>
        <v>0</v>
      </c>
      <c r="Y502" s="21">
        <f ca="1">OFFSET(Assumptions!$B$6,Y$1-1,0)*$E502</f>
        <v>0</v>
      </c>
      <c r="Z502" s="21">
        <f ca="1">OFFSET(Assumptions!$B$6,Z$1-1,0)*$E502</f>
        <v>23526112.743934598</v>
      </c>
      <c r="AA502" s="21">
        <f ca="1">OFFSET(Assumptions!$B$6,AA$1-1,0)*$E502</f>
        <v>23526112.743934598</v>
      </c>
      <c r="AB502" s="21">
        <f ca="1">OFFSET(Assumptions!$B$6,AB$1-1,0)*$E502</f>
        <v>43523308.576278999</v>
      </c>
      <c r="AC502" s="24">
        <f t="shared" si="108"/>
        <v>0</v>
      </c>
      <c r="AD502" s="24">
        <f t="shared" si="111"/>
        <v>0</v>
      </c>
      <c r="AE502" s="24">
        <f t="shared" si="111"/>
        <v>0</v>
      </c>
      <c r="AF502" s="24">
        <f t="shared" si="111"/>
        <v>0</v>
      </c>
      <c r="AG502" s="24">
        <f t="shared" si="110"/>
        <v>0</v>
      </c>
      <c r="AH502" s="24">
        <f t="shared" si="110"/>
        <v>0</v>
      </c>
      <c r="AI502" s="24">
        <f t="shared" si="110"/>
        <v>0</v>
      </c>
      <c r="AJ502" s="24">
        <f t="shared" si="106"/>
        <v>0</v>
      </c>
      <c r="AK502" s="26">
        <f t="shared" ca="1" si="107"/>
        <v>6.1556274029950231E-4</v>
      </c>
      <c r="AL502" s="34">
        <f t="shared" ca="1" si="109"/>
        <v>0.17582078738756768</v>
      </c>
    </row>
    <row r="503" spans="1:38" x14ac:dyDescent="0.25">
      <c r="A503" s="4">
        <f t="shared" si="98"/>
        <v>2</v>
      </c>
      <c r="B503" s="4">
        <f t="shared" si="99"/>
        <v>2014</v>
      </c>
      <c r="C503" s="9">
        <v>41690</v>
      </c>
      <c r="D503" s="12">
        <f ca="1">(1+Returns!E503)*D502</f>
        <v>116858614.63747837</v>
      </c>
      <c r="E503" s="12">
        <f t="shared" ca="1" si="100"/>
        <v>117733879.17367139</v>
      </c>
      <c r="F503" s="12">
        <f t="shared" ca="1" si="101"/>
        <v>117681661.42835091</v>
      </c>
      <c r="G503" s="14">
        <f ca="1">G502*(1+Returns!G503)+AC503</f>
        <v>9157552.3523803595</v>
      </c>
      <c r="H503" s="14">
        <f ca="1">H502*(1+Returns!H503)+AD503</f>
        <v>11811550.580934729</v>
      </c>
      <c r="I503" s="14">
        <f ca="1">I502*(1+Returns!I503)+AE503</f>
        <v>5907295.7169411266</v>
      </c>
      <c r="J503" s="14">
        <f ca="1">J502*(1+Returns!J503)+AF503</f>
        <v>0</v>
      </c>
      <c r="K503" s="14">
        <f ca="1">K502*(1+Returns!K503)+AG503</f>
        <v>0</v>
      </c>
      <c r="L503" s="14">
        <f ca="1">L502*(1+Returns!L503)+AH503</f>
        <v>23622491.544515491</v>
      </c>
      <c r="M503" s="14">
        <f ca="1">M502*(1+Returns!M503)+AI503</f>
        <v>23625536.996087015</v>
      </c>
      <c r="N503" s="14">
        <f ca="1">N502*(1+Returns!N503)+AJ503-R503-T503</f>
        <v>43609451.982812673</v>
      </c>
      <c r="O503" s="17">
        <f ca="1">(Assumptions!$B$16 / 252)*F502</f>
        <v>3732.7644044049812</v>
      </c>
      <c r="P503" s="17">
        <f t="shared" ca="1" si="102"/>
        <v>52217.745320477785</v>
      </c>
      <c r="Q503" s="16">
        <f t="shared" si="103"/>
        <v>0</v>
      </c>
      <c r="R503" s="17">
        <f t="shared" si="104"/>
        <v>0</v>
      </c>
      <c r="S503" s="19">
        <f t="shared" si="105"/>
        <v>0</v>
      </c>
      <c r="T503" s="20">
        <f ca="1">IF(AND(S503=1,F502&gt;D502),[1]Assumptions!$B$19*(F502-D502),0)</f>
        <v>0</v>
      </c>
      <c r="U503" s="21">
        <f ca="1">OFFSET(Assumptions!$B$6,U$1-1,0)*$E503</f>
        <v>9418710.3338937126</v>
      </c>
      <c r="V503" s="21">
        <f ca="1">OFFSET(Assumptions!$B$6,V$1-1,0)*$E503</f>
        <v>11773387.91736714</v>
      </c>
      <c r="W503" s="21">
        <f ca="1">OFFSET(Assumptions!$B$6,W$1-1,0)*$E503</f>
        <v>5886693.9586835699</v>
      </c>
      <c r="X503" s="21">
        <f ca="1">OFFSET(Assumptions!$B$6,X$1-1,0)*$E503</f>
        <v>0</v>
      </c>
      <c r="Y503" s="21">
        <f ca="1">OFFSET(Assumptions!$B$6,Y$1-1,0)*$E503</f>
        <v>0</v>
      </c>
      <c r="Z503" s="21">
        <f ca="1">OFFSET(Assumptions!$B$6,Z$1-1,0)*$E503</f>
        <v>23546775.83473428</v>
      </c>
      <c r="AA503" s="21">
        <f ca="1">OFFSET(Assumptions!$B$6,AA$1-1,0)*$E503</f>
        <v>23546775.83473428</v>
      </c>
      <c r="AB503" s="21">
        <f ca="1">OFFSET(Assumptions!$B$6,AB$1-1,0)*$E503</f>
        <v>43561535.294258416</v>
      </c>
      <c r="AC503" s="24">
        <f t="shared" si="108"/>
        <v>0</v>
      </c>
      <c r="AD503" s="24">
        <f t="shared" si="111"/>
        <v>0</v>
      </c>
      <c r="AE503" s="24">
        <f t="shared" si="111"/>
        <v>0</v>
      </c>
      <c r="AF503" s="24">
        <f t="shared" si="111"/>
        <v>0</v>
      </c>
      <c r="AG503" s="24">
        <f t="shared" si="110"/>
        <v>0</v>
      </c>
      <c r="AH503" s="24">
        <f t="shared" si="110"/>
        <v>0</v>
      </c>
      <c r="AI503" s="24">
        <f t="shared" si="110"/>
        <v>0</v>
      </c>
      <c r="AJ503" s="24">
        <f t="shared" si="106"/>
        <v>0</v>
      </c>
      <c r="AK503" s="26">
        <f t="shared" ca="1" si="107"/>
        <v>8.4692064183733429E-4</v>
      </c>
      <c r="AL503" s="34">
        <f t="shared" ca="1" si="109"/>
        <v>0.1768166142835077</v>
      </c>
    </row>
    <row r="504" spans="1:38" x14ac:dyDescent="0.25">
      <c r="A504" s="4">
        <f t="shared" si="98"/>
        <v>2</v>
      </c>
      <c r="B504" s="4">
        <f t="shared" si="99"/>
        <v>2014</v>
      </c>
      <c r="C504" s="9">
        <v>41691</v>
      </c>
      <c r="D504" s="12">
        <f ca="1">(1+Returns!E504)*D503</f>
        <v>116904042.25533254</v>
      </c>
      <c r="E504" s="12">
        <f t="shared" ca="1" si="100"/>
        <v>117842395.5532124</v>
      </c>
      <c r="F504" s="12">
        <f t="shared" ca="1" si="101"/>
        <v>117786441.88213229</v>
      </c>
      <c r="G504" s="14">
        <f ca="1">G503*(1+Returns!G504)+AC504</f>
        <v>9222437.4592200778</v>
      </c>
      <c r="H504" s="14">
        <f ca="1">H503*(1+Returns!H504)+AD504</f>
        <v>11816360.435369782</v>
      </c>
      <c r="I504" s="14">
        <f ca="1">I503*(1+Returns!I504)+AE504</f>
        <v>5909809.9039049158</v>
      </c>
      <c r="J504" s="14">
        <f ca="1">J503*(1+Returns!J504)+AF504</f>
        <v>0</v>
      </c>
      <c r="K504" s="14">
        <f ca="1">K503*(1+Returns!K504)+AG504</f>
        <v>0</v>
      </c>
      <c r="L504" s="14">
        <f ca="1">L503*(1+Returns!L504)+AH504</f>
        <v>23632067.450747237</v>
      </c>
      <c r="M504" s="14">
        <f ca="1">M503*(1+Returns!M504)+AI504</f>
        <v>23635331.735670019</v>
      </c>
      <c r="N504" s="14">
        <f ca="1">N503*(1+Returns!N504)+AJ504-R504-T504</f>
        <v>43626388.568300381</v>
      </c>
      <c r="O504" s="17">
        <f ca="1">(Assumptions!$B$16 / 252)*F503</f>
        <v>3735.9257596301873</v>
      </c>
      <c r="P504" s="17">
        <f t="shared" ca="1" si="102"/>
        <v>55953.671080107975</v>
      </c>
      <c r="Q504" s="16">
        <f t="shared" si="103"/>
        <v>0</v>
      </c>
      <c r="R504" s="17">
        <f t="shared" si="104"/>
        <v>0</v>
      </c>
      <c r="S504" s="19">
        <f t="shared" si="105"/>
        <v>0</v>
      </c>
      <c r="T504" s="20">
        <f ca="1">IF(AND(S504=1,F503&gt;D503),[1]Assumptions!$B$19*(F503-D503),0)</f>
        <v>0</v>
      </c>
      <c r="U504" s="21">
        <f ca="1">OFFSET(Assumptions!$B$6,U$1-1,0)*$E504</f>
        <v>9427391.6442569923</v>
      </c>
      <c r="V504" s="21">
        <f ca="1">OFFSET(Assumptions!$B$6,V$1-1,0)*$E504</f>
        <v>11784239.555321241</v>
      </c>
      <c r="W504" s="21">
        <f ca="1">OFFSET(Assumptions!$B$6,W$1-1,0)*$E504</f>
        <v>5892119.7776606204</v>
      </c>
      <c r="X504" s="21">
        <f ca="1">OFFSET(Assumptions!$B$6,X$1-1,0)*$E504</f>
        <v>0</v>
      </c>
      <c r="Y504" s="21">
        <f ca="1">OFFSET(Assumptions!$B$6,Y$1-1,0)*$E504</f>
        <v>0</v>
      </c>
      <c r="Z504" s="21">
        <f ca="1">OFFSET(Assumptions!$B$6,Z$1-1,0)*$E504</f>
        <v>23568479.110642482</v>
      </c>
      <c r="AA504" s="21">
        <f ca="1">OFFSET(Assumptions!$B$6,AA$1-1,0)*$E504</f>
        <v>23568479.110642482</v>
      </c>
      <c r="AB504" s="21">
        <f ca="1">OFFSET(Assumptions!$B$6,AB$1-1,0)*$E504</f>
        <v>43601686.354688592</v>
      </c>
      <c r="AC504" s="24">
        <f t="shared" si="108"/>
        <v>0</v>
      </c>
      <c r="AD504" s="24">
        <f t="shared" si="111"/>
        <v>0</v>
      </c>
      <c r="AE504" s="24">
        <f t="shared" si="111"/>
        <v>0</v>
      </c>
      <c r="AF504" s="24">
        <f t="shared" si="111"/>
        <v>0</v>
      </c>
      <c r="AG504" s="24">
        <f t="shared" si="110"/>
        <v>0</v>
      </c>
      <c r="AH504" s="24">
        <f t="shared" si="110"/>
        <v>0</v>
      </c>
      <c r="AI504" s="24">
        <f t="shared" si="110"/>
        <v>0</v>
      </c>
      <c r="AJ504" s="24">
        <f t="shared" si="106"/>
        <v>0</v>
      </c>
      <c r="AK504" s="26">
        <f t="shared" ca="1" si="107"/>
        <v>8.9037197902896992E-4</v>
      </c>
      <c r="AL504" s="34">
        <f t="shared" ca="1" si="109"/>
        <v>0.17786441882132142</v>
      </c>
    </row>
    <row r="505" spans="1:38" x14ac:dyDescent="0.25">
      <c r="A505" s="4">
        <f t="shared" si="98"/>
        <v>2</v>
      </c>
      <c r="B505" s="4">
        <f t="shared" si="99"/>
        <v>2014</v>
      </c>
      <c r="C505" s="9">
        <v>41694</v>
      </c>
      <c r="D505" s="12">
        <f ca="1">(1+Returns!E505)*D504</f>
        <v>116949487.53271888</v>
      </c>
      <c r="E505" s="12">
        <f t="shared" ca="1" si="100"/>
        <v>117882453.76440848</v>
      </c>
      <c r="F505" s="12">
        <f t="shared" ca="1" si="101"/>
        <v>117822760.84120513</v>
      </c>
      <c r="G505" s="14">
        <f ca="1">G504*(1+Returns!G505)+AC505</f>
        <v>9218846.8488155641</v>
      </c>
      <c r="H505" s="14">
        <f ca="1">H504*(1+Returns!H505)+AD505</f>
        <v>11821172.248455355</v>
      </c>
      <c r="I505" s="14">
        <f ca="1">I504*(1+Returns!I505)+AE505</f>
        <v>5912325.1609245129</v>
      </c>
      <c r="J505" s="14">
        <f ca="1">J504*(1+Returns!J505)+AF505</f>
        <v>0</v>
      </c>
      <c r="K505" s="14">
        <f ca="1">K504*(1+Returns!K505)+AG505</f>
        <v>0</v>
      </c>
      <c r="L505" s="14">
        <f ca="1">L504*(1+Returns!L505)+AH505</f>
        <v>23641647.23878713</v>
      </c>
      <c r="M505" s="14">
        <f ca="1">M504*(1+Returns!M505)+AI505</f>
        <v>23645130.535982881</v>
      </c>
      <c r="N505" s="14">
        <f ca="1">N504*(1+Returns!N505)+AJ505-R505-T505</f>
        <v>43643331.731443048</v>
      </c>
      <c r="O505" s="17">
        <f ca="1">(Assumptions!$B$16 / 252)*F504</f>
        <v>3739.2521232422946</v>
      </c>
      <c r="P505" s="17">
        <f t="shared" ca="1" si="102"/>
        <v>59692.92320335027</v>
      </c>
      <c r="Q505" s="16">
        <f t="shared" si="103"/>
        <v>0</v>
      </c>
      <c r="R505" s="17">
        <f t="shared" si="104"/>
        <v>0</v>
      </c>
      <c r="S505" s="19">
        <f t="shared" si="105"/>
        <v>0</v>
      </c>
      <c r="T505" s="20">
        <f ca="1">IF(AND(S505=1,F504&gt;D504),[1]Assumptions!$B$19*(F504-D504),0)</f>
        <v>0</v>
      </c>
      <c r="U505" s="21">
        <f ca="1">OFFSET(Assumptions!$B$6,U$1-1,0)*$E505</f>
        <v>9430596.3011526782</v>
      </c>
      <c r="V505" s="21">
        <f ca="1">OFFSET(Assumptions!$B$6,V$1-1,0)*$E505</f>
        <v>11788245.376440849</v>
      </c>
      <c r="W505" s="21">
        <f ca="1">OFFSET(Assumptions!$B$6,W$1-1,0)*$E505</f>
        <v>5894122.6882204246</v>
      </c>
      <c r="X505" s="21">
        <f ca="1">OFFSET(Assumptions!$B$6,X$1-1,0)*$E505</f>
        <v>0</v>
      </c>
      <c r="Y505" s="21">
        <f ca="1">OFFSET(Assumptions!$B$6,Y$1-1,0)*$E505</f>
        <v>0</v>
      </c>
      <c r="Z505" s="21">
        <f ca="1">OFFSET(Assumptions!$B$6,Z$1-1,0)*$E505</f>
        <v>23576490.752881698</v>
      </c>
      <c r="AA505" s="21">
        <f ca="1">OFFSET(Assumptions!$B$6,AA$1-1,0)*$E505</f>
        <v>23576490.752881698</v>
      </c>
      <c r="AB505" s="21">
        <f ca="1">OFFSET(Assumptions!$B$6,AB$1-1,0)*$E505</f>
        <v>43616507.892831139</v>
      </c>
      <c r="AC505" s="24">
        <f t="shared" si="108"/>
        <v>0</v>
      </c>
      <c r="AD505" s="24">
        <f t="shared" si="111"/>
        <v>0</v>
      </c>
      <c r="AE505" s="24">
        <f t="shared" si="111"/>
        <v>0</v>
      </c>
      <c r="AF505" s="24">
        <f t="shared" si="111"/>
        <v>0</v>
      </c>
      <c r="AG505" s="24">
        <f t="shared" si="110"/>
        <v>0</v>
      </c>
      <c r="AH505" s="24">
        <f t="shared" si="110"/>
        <v>0</v>
      </c>
      <c r="AI505" s="24">
        <f t="shared" si="110"/>
        <v>0</v>
      </c>
      <c r="AJ505" s="24">
        <f t="shared" si="106"/>
        <v>0</v>
      </c>
      <c r="AK505" s="26">
        <f t="shared" ca="1" si="107"/>
        <v>3.0834583753858169E-4</v>
      </c>
      <c r="AL505" s="34">
        <f t="shared" ca="1" si="109"/>
        <v>0.17822760841204977</v>
      </c>
    </row>
    <row r="506" spans="1:38" x14ac:dyDescent="0.25">
      <c r="A506" s="4">
        <f t="shared" si="98"/>
        <v>2</v>
      </c>
      <c r="B506" s="4">
        <f t="shared" si="99"/>
        <v>2014</v>
      </c>
      <c r="C506" s="9">
        <v>41695</v>
      </c>
      <c r="D506" s="12">
        <f ca="1">(1+Returns!E506)*D505</f>
        <v>116994950.47650234</v>
      </c>
      <c r="E506" s="12">
        <f t="shared" ca="1" si="100"/>
        <v>117937053.34540722</v>
      </c>
      <c r="F506" s="12">
        <f t="shared" ca="1" si="101"/>
        <v>117873620.0170978</v>
      </c>
      <c r="G506" s="14">
        <f ca="1">G505*(1+Returns!G506)+AC506</f>
        <v>9229780.0522497576</v>
      </c>
      <c r="H506" s="14">
        <f ca="1">H505*(1+Returns!H506)+AD506</f>
        <v>11825986.020989042</v>
      </c>
      <c r="I506" s="14">
        <f ca="1">I505*(1+Returns!I506)+AE506</f>
        <v>5914841.4884553412</v>
      </c>
      <c r="J506" s="14">
        <f ca="1">J505*(1+Returns!J506)+AF506</f>
        <v>0</v>
      </c>
      <c r="K506" s="14">
        <f ca="1">K505*(1+Returns!K506)+AG506</f>
        <v>0</v>
      </c>
      <c r="L506" s="14">
        <f ca="1">L505*(1+Returns!L506)+AH506</f>
        <v>23651230.910208751</v>
      </c>
      <c r="M506" s="14">
        <f ca="1">M505*(1+Returns!M506)+AI506</f>
        <v>23654933.398709107</v>
      </c>
      <c r="N506" s="14">
        <f ca="1">N505*(1+Returns!N506)+AJ506-R506-T506</f>
        <v>43660281.47479523</v>
      </c>
      <c r="O506" s="17">
        <f ca="1">(Assumptions!$B$16 / 252)*F505</f>
        <v>3740.405106070004</v>
      </c>
      <c r="P506" s="17">
        <f t="shared" ca="1" si="102"/>
        <v>63433.328309420278</v>
      </c>
      <c r="Q506" s="16">
        <f t="shared" si="103"/>
        <v>0</v>
      </c>
      <c r="R506" s="17">
        <f t="shared" si="104"/>
        <v>0</v>
      </c>
      <c r="S506" s="19">
        <f t="shared" si="105"/>
        <v>0</v>
      </c>
      <c r="T506" s="20">
        <f ca="1">IF(AND(S506=1,F505&gt;D505),[1]Assumptions!$B$19*(F505-D505),0)</f>
        <v>0</v>
      </c>
      <c r="U506" s="21">
        <f ca="1">OFFSET(Assumptions!$B$6,U$1-1,0)*$E506</f>
        <v>9434964.2676325776</v>
      </c>
      <c r="V506" s="21">
        <f ca="1">OFFSET(Assumptions!$B$6,V$1-1,0)*$E506</f>
        <v>11793705.334540723</v>
      </c>
      <c r="W506" s="21">
        <f ca="1">OFFSET(Assumptions!$B$6,W$1-1,0)*$E506</f>
        <v>5896852.6672703614</v>
      </c>
      <c r="X506" s="21">
        <f ca="1">OFFSET(Assumptions!$B$6,X$1-1,0)*$E506</f>
        <v>0</v>
      </c>
      <c r="Y506" s="21">
        <f ca="1">OFFSET(Assumptions!$B$6,Y$1-1,0)*$E506</f>
        <v>0</v>
      </c>
      <c r="Z506" s="21">
        <f ca="1">OFFSET(Assumptions!$B$6,Z$1-1,0)*$E506</f>
        <v>23587410.669081446</v>
      </c>
      <c r="AA506" s="21">
        <f ca="1">OFFSET(Assumptions!$B$6,AA$1-1,0)*$E506</f>
        <v>23587410.669081446</v>
      </c>
      <c r="AB506" s="21">
        <f ca="1">OFFSET(Assumptions!$B$6,AB$1-1,0)*$E506</f>
        <v>43636709.737800673</v>
      </c>
      <c r="AC506" s="24">
        <f t="shared" si="108"/>
        <v>0</v>
      </c>
      <c r="AD506" s="24">
        <f t="shared" si="111"/>
        <v>0</v>
      </c>
      <c r="AE506" s="24">
        <f t="shared" si="111"/>
        <v>0</v>
      </c>
      <c r="AF506" s="24">
        <f t="shared" si="111"/>
        <v>0</v>
      </c>
      <c r="AG506" s="24">
        <f t="shared" si="110"/>
        <v>0</v>
      </c>
      <c r="AH506" s="24">
        <f t="shared" si="110"/>
        <v>0</v>
      </c>
      <c r="AI506" s="24">
        <f t="shared" si="110"/>
        <v>0</v>
      </c>
      <c r="AJ506" s="24">
        <f t="shared" si="106"/>
        <v>0</v>
      </c>
      <c r="AK506" s="26">
        <f t="shared" ca="1" si="107"/>
        <v>4.3165832755542866E-4</v>
      </c>
      <c r="AL506" s="34">
        <f t="shared" ca="1" si="109"/>
        <v>0.17873620017097647</v>
      </c>
    </row>
    <row r="507" spans="1:38" x14ac:dyDescent="0.25">
      <c r="A507" s="4">
        <f t="shared" si="98"/>
        <v>2</v>
      </c>
      <c r="B507" s="4">
        <f t="shared" si="99"/>
        <v>2014</v>
      </c>
      <c r="C507" s="9">
        <v>41696</v>
      </c>
      <c r="D507" s="12">
        <f ca="1">(1+Returns!E507)*D506</f>
        <v>117040431.09355058</v>
      </c>
      <c r="E507" s="12">
        <f t="shared" ca="1" si="100"/>
        <v>118027264.232684</v>
      </c>
      <c r="F507" s="12">
        <f t="shared" ca="1" si="101"/>
        <v>117960088.88469149</v>
      </c>
      <c r="G507" s="14">
        <f ca="1">G506*(1+Returns!G507)+AC507</f>
        <v>9276306.9989305157</v>
      </c>
      <c r="H507" s="14">
        <f ca="1">H506*(1+Returns!H507)+AD507</f>
        <v>11830801.753768763</v>
      </c>
      <c r="I507" s="14">
        <f ca="1">I506*(1+Returns!I507)+AE507</f>
        <v>5917358.8869530167</v>
      </c>
      <c r="J507" s="14">
        <f ca="1">J506*(1+Returns!J507)+AF507</f>
        <v>0</v>
      </c>
      <c r="K507" s="14">
        <f ca="1">K506*(1+Returns!K507)+AG507</f>
        <v>0</v>
      </c>
      <c r="L507" s="14">
        <f ca="1">L506*(1+Returns!L507)+AH507</f>
        <v>23660818.466586314</v>
      </c>
      <c r="M507" s="14">
        <f ca="1">M506*(1+Returns!M507)+AI507</f>
        <v>23664740.325532909</v>
      </c>
      <c r="N507" s="14">
        <f ca="1">N506*(1+Returns!N507)+AJ507-R507-T507</f>
        <v>43677237.800912485</v>
      </c>
      <c r="O507" s="17">
        <f ca="1">(Assumptions!$B$16 / 252)*F506</f>
        <v>3742.0196830824698</v>
      </c>
      <c r="P507" s="17">
        <f t="shared" ca="1" si="102"/>
        <v>67175.34799250275</v>
      </c>
      <c r="Q507" s="16">
        <f t="shared" si="103"/>
        <v>0</v>
      </c>
      <c r="R507" s="17">
        <f t="shared" si="104"/>
        <v>0</v>
      </c>
      <c r="S507" s="19">
        <f t="shared" si="105"/>
        <v>0</v>
      </c>
      <c r="T507" s="20">
        <f ca="1">IF(AND(S507=1,F506&gt;D506),[1]Assumptions!$B$19*(F506-D506),0)</f>
        <v>0</v>
      </c>
      <c r="U507" s="21">
        <f ca="1">OFFSET(Assumptions!$B$6,U$1-1,0)*$E507</f>
        <v>9442181.1386147197</v>
      </c>
      <c r="V507" s="21">
        <f ca="1">OFFSET(Assumptions!$B$6,V$1-1,0)*$E507</f>
        <v>11802726.4232684</v>
      </c>
      <c r="W507" s="21">
        <f ca="1">OFFSET(Assumptions!$B$6,W$1-1,0)*$E507</f>
        <v>5901363.2116342001</v>
      </c>
      <c r="X507" s="21">
        <f ca="1">OFFSET(Assumptions!$B$6,X$1-1,0)*$E507</f>
        <v>0</v>
      </c>
      <c r="Y507" s="21">
        <f ca="1">OFFSET(Assumptions!$B$6,Y$1-1,0)*$E507</f>
        <v>0</v>
      </c>
      <c r="Z507" s="21">
        <f ca="1">OFFSET(Assumptions!$B$6,Z$1-1,0)*$E507</f>
        <v>23605452.8465368</v>
      </c>
      <c r="AA507" s="21">
        <f ca="1">OFFSET(Assumptions!$B$6,AA$1-1,0)*$E507</f>
        <v>23605452.8465368</v>
      </c>
      <c r="AB507" s="21">
        <f ca="1">OFFSET(Assumptions!$B$6,AB$1-1,0)*$E507</f>
        <v>43670087.766093083</v>
      </c>
      <c r="AC507" s="24">
        <f t="shared" si="108"/>
        <v>0</v>
      </c>
      <c r="AD507" s="24">
        <f t="shared" si="111"/>
        <v>0</v>
      </c>
      <c r="AE507" s="24">
        <f t="shared" si="111"/>
        <v>0</v>
      </c>
      <c r="AF507" s="24">
        <f t="shared" si="111"/>
        <v>0</v>
      </c>
      <c r="AG507" s="24">
        <f t="shared" si="110"/>
        <v>0</v>
      </c>
      <c r="AH507" s="24">
        <f t="shared" si="110"/>
        <v>0</v>
      </c>
      <c r="AI507" s="24">
        <f t="shared" si="110"/>
        <v>0</v>
      </c>
      <c r="AJ507" s="24">
        <f t="shared" si="106"/>
        <v>0</v>
      </c>
      <c r="AK507" s="26">
        <f t="shared" ca="1" si="107"/>
        <v>7.3357268217555394E-4</v>
      </c>
      <c r="AL507" s="34">
        <f t="shared" ca="1" si="109"/>
        <v>0.17960088884691339</v>
      </c>
    </row>
    <row r="508" spans="1:38" x14ac:dyDescent="0.25">
      <c r="A508" s="4">
        <f t="shared" si="98"/>
        <v>2</v>
      </c>
      <c r="B508" s="4">
        <f t="shared" si="99"/>
        <v>2014</v>
      </c>
      <c r="C508" s="9">
        <v>41697</v>
      </c>
      <c r="D508" s="12">
        <f ca="1">(1+Returns!E508)*D507</f>
        <v>117086182.19806504</v>
      </c>
      <c r="E508" s="12">
        <f t="shared" ca="1" si="100"/>
        <v>118070093.54347003</v>
      </c>
      <c r="F508" s="12">
        <f t="shared" ca="1" si="101"/>
        <v>117999173.43075103</v>
      </c>
      <c r="G508" s="14">
        <f ca="1">G507*(1+Returns!G508)+AC508</f>
        <v>9275192.3803143986</v>
      </c>
      <c r="H508" s="14">
        <f ca="1">H507*(1+Returns!H508)+AD508</f>
        <v>11835646.155426862</v>
      </c>
      <c r="I508" s="14">
        <f ca="1">I507*(1+Returns!I508)+AE508</f>
        <v>5919891.2867287248</v>
      </c>
      <c r="J508" s="14">
        <f ca="1">J507*(1+Returns!J508)+AF508</f>
        <v>0</v>
      </c>
      <c r="K508" s="14">
        <f ca="1">K507*(1+Returns!K508)+AG508</f>
        <v>0</v>
      </c>
      <c r="L508" s="14">
        <f ca="1">L507*(1+Returns!L508)+AH508</f>
        <v>23670463.0937007</v>
      </c>
      <c r="M508" s="14">
        <f ca="1">M507*(1+Returns!M508)+AI508</f>
        <v>23674605.657674719</v>
      </c>
      <c r="N508" s="14">
        <f ca="1">N507*(1+Returns!N508)+AJ508-R508-T508</f>
        <v>43694294.969624616</v>
      </c>
      <c r="O508" s="17">
        <f ca="1">(Assumptions!$B$16 / 252)*F507</f>
        <v>3744.7647264981424</v>
      </c>
      <c r="P508" s="17">
        <f t="shared" ca="1" si="102"/>
        <v>70920.112719000899</v>
      </c>
      <c r="Q508" s="16">
        <f t="shared" si="103"/>
        <v>0</v>
      </c>
      <c r="R508" s="17">
        <f t="shared" si="104"/>
        <v>0</v>
      </c>
      <c r="S508" s="19">
        <f t="shared" si="105"/>
        <v>0</v>
      </c>
      <c r="T508" s="20">
        <f ca="1">IF(AND(S508=1,F507&gt;D507),[1]Assumptions!$B$19*(F507-D507),0)</f>
        <v>0</v>
      </c>
      <c r="U508" s="21">
        <f ca="1">OFFSET(Assumptions!$B$6,U$1-1,0)*$E508</f>
        <v>9445607.4834776018</v>
      </c>
      <c r="V508" s="21">
        <f ca="1">OFFSET(Assumptions!$B$6,V$1-1,0)*$E508</f>
        <v>11807009.354347004</v>
      </c>
      <c r="W508" s="21">
        <f ca="1">OFFSET(Assumptions!$B$6,W$1-1,0)*$E508</f>
        <v>5903504.6771735018</v>
      </c>
      <c r="X508" s="21">
        <f ca="1">OFFSET(Assumptions!$B$6,X$1-1,0)*$E508</f>
        <v>0</v>
      </c>
      <c r="Y508" s="21">
        <f ca="1">OFFSET(Assumptions!$B$6,Y$1-1,0)*$E508</f>
        <v>0</v>
      </c>
      <c r="Z508" s="21">
        <f ca="1">OFFSET(Assumptions!$B$6,Z$1-1,0)*$E508</f>
        <v>23614018.708694007</v>
      </c>
      <c r="AA508" s="21">
        <f ca="1">OFFSET(Assumptions!$B$6,AA$1-1,0)*$E508</f>
        <v>23614018.708694007</v>
      </c>
      <c r="AB508" s="21">
        <f ca="1">OFFSET(Assumptions!$B$6,AB$1-1,0)*$E508</f>
        <v>43685934.61108391</v>
      </c>
      <c r="AC508" s="24">
        <f t="shared" si="108"/>
        <v>0</v>
      </c>
      <c r="AD508" s="24">
        <f t="shared" si="111"/>
        <v>0</v>
      </c>
      <c r="AE508" s="24">
        <f t="shared" si="111"/>
        <v>0</v>
      </c>
      <c r="AF508" s="24">
        <f t="shared" si="111"/>
        <v>0</v>
      </c>
      <c r="AG508" s="24">
        <f t="shared" si="110"/>
        <v>0</v>
      </c>
      <c r="AH508" s="24">
        <f t="shared" si="110"/>
        <v>0</v>
      </c>
      <c r="AI508" s="24">
        <f t="shared" si="110"/>
        <v>0</v>
      </c>
      <c r="AJ508" s="24">
        <f t="shared" si="106"/>
        <v>0</v>
      </c>
      <c r="AK508" s="26">
        <f t="shared" ca="1" si="107"/>
        <v>3.3133703466203812E-4</v>
      </c>
      <c r="AL508" s="34">
        <f t="shared" ca="1" si="109"/>
        <v>0.17999173430750859</v>
      </c>
    </row>
    <row r="509" spans="1:38" x14ac:dyDescent="0.25">
      <c r="A509" s="4">
        <f t="shared" si="98"/>
        <v>2</v>
      </c>
      <c r="B509" s="4">
        <f t="shared" si="99"/>
        <v>2014</v>
      </c>
      <c r="C509" s="9">
        <v>41698</v>
      </c>
      <c r="D509" s="12">
        <f ca="1">(1+Returns!E509)*D508</f>
        <v>117132960.46957681</v>
      </c>
      <c r="E509" s="12">
        <f t="shared" ca="1" si="100"/>
        <v>118315578.65261075</v>
      </c>
      <c r="F509" s="12">
        <f t="shared" ca="1" si="101"/>
        <v>118240912.53438601</v>
      </c>
      <c r="G509" s="14">
        <f ca="1">G508*(1+Returns!G509)+AC509</f>
        <v>9475748.0088067576</v>
      </c>
      <c r="H509" s="14">
        <f ca="1">H508*(1+Returns!H509)+AD509</f>
        <v>11840599.161925556</v>
      </c>
      <c r="I509" s="14">
        <f ca="1">I508*(1+Returns!I509)+AE509</f>
        <v>5922480.3777572736</v>
      </c>
      <c r="J509" s="14">
        <f ca="1">J508*(1+Returns!J509)+AF509</f>
        <v>0</v>
      </c>
      <c r="K509" s="14">
        <f ca="1">K508*(1+Returns!K509)+AG509</f>
        <v>0</v>
      </c>
      <c r="L509" s="14">
        <f ca="1">L508*(1+Returns!L509)+AH509</f>
        <v>23680323.971399099</v>
      </c>
      <c r="M509" s="14">
        <f ca="1">M508*(1+Returns!M509)+AI509</f>
        <v>23684692.029388502</v>
      </c>
      <c r="N509" s="14">
        <f ca="1">N508*(1+Returns!N509)+AJ509-R509-T509</f>
        <v>43711735.103333563</v>
      </c>
      <c r="O509" s="17">
        <f ca="1">(Assumptions!$B$16 / 252)*F508</f>
        <v>3746.0055057381278</v>
      </c>
      <c r="P509" s="17">
        <f t="shared" ca="1" si="102"/>
        <v>74666.118224739024</v>
      </c>
      <c r="Q509" s="16">
        <f t="shared" si="103"/>
        <v>0</v>
      </c>
      <c r="R509" s="17">
        <f t="shared" si="104"/>
        <v>0</v>
      </c>
      <c r="S509" s="19">
        <f t="shared" si="105"/>
        <v>0</v>
      </c>
      <c r="T509" s="20">
        <f ca="1">IF(AND(S509=1,F508&gt;D508),[1]Assumptions!$B$19*(F508-D508),0)</f>
        <v>0</v>
      </c>
      <c r="U509" s="21">
        <f ca="1">OFFSET(Assumptions!$B$6,U$1-1,0)*$E509</f>
        <v>9465246.2922088597</v>
      </c>
      <c r="V509" s="21">
        <f ca="1">OFFSET(Assumptions!$B$6,V$1-1,0)*$E509</f>
        <v>11831557.865261076</v>
      </c>
      <c r="W509" s="21">
        <f ca="1">OFFSET(Assumptions!$B$6,W$1-1,0)*$E509</f>
        <v>5915778.932630538</v>
      </c>
      <c r="X509" s="21">
        <f ca="1">OFFSET(Assumptions!$B$6,X$1-1,0)*$E509</f>
        <v>0</v>
      </c>
      <c r="Y509" s="21">
        <f ca="1">OFFSET(Assumptions!$B$6,Y$1-1,0)*$E509</f>
        <v>0</v>
      </c>
      <c r="Z509" s="21">
        <f ca="1">OFFSET(Assumptions!$B$6,Z$1-1,0)*$E509</f>
        <v>23663115.730522152</v>
      </c>
      <c r="AA509" s="21">
        <f ca="1">OFFSET(Assumptions!$B$6,AA$1-1,0)*$E509</f>
        <v>23663115.730522152</v>
      </c>
      <c r="AB509" s="21">
        <f ca="1">OFFSET(Assumptions!$B$6,AB$1-1,0)*$E509</f>
        <v>43776764.101465978</v>
      </c>
      <c r="AC509" s="24">
        <f t="shared" si="108"/>
        <v>0</v>
      </c>
      <c r="AD509" s="24">
        <f t="shared" si="111"/>
        <v>0</v>
      </c>
      <c r="AE509" s="24">
        <f t="shared" si="111"/>
        <v>0</v>
      </c>
      <c r="AF509" s="24">
        <f t="shared" si="111"/>
        <v>0</v>
      </c>
      <c r="AG509" s="24">
        <f t="shared" si="110"/>
        <v>0</v>
      </c>
      <c r="AH509" s="24">
        <f t="shared" si="110"/>
        <v>0</v>
      </c>
      <c r="AI509" s="24">
        <f t="shared" si="110"/>
        <v>0</v>
      </c>
      <c r="AJ509" s="24">
        <f t="shared" si="106"/>
        <v>0</v>
      </c>
      <c r="AK509" s="26">
        <f t="shared" ca="1" si="107"/>
        <v>2.0486508219217381E-3</v>
      </c>
      <c r="AL509" s="34">
        <f t="shared" ca="1" si="109"/>
        <v>0.18240912534385845</v>
      </c>
    </row>
    <row r="510" spans="1:38" x14ac:dyDescent="0.25">
      <c r="A510" s="4">
        <f t="shared" si="98"/>
        <v>3</v>
      </c>
      <c r="B510" s="4">
        <f t="shared" si="99"/>
        <v>2014</v>
      </c>
      <c r="C510" s="9">
        <v>41703</v>
      </c>
      <c r="D510" s="12">
        <f ca="1">(1+Returns!E510)*D509</f>
        <v>117179757.42994361</v>
      </c>
      <c r="E510" s="12">
        <f t="shared" ca="1" si="100"/>
        <v>118259426.31761007</v>
      </c>
      <c r="F510" s="12">
        <f t="shared" ca="1" si="101"/>
        <v>118255672.63784708</v>
      </c>
      <c r="G510" s="14">
        <f ca="1">G509*(1+Returns!G510)+AC510</f>
        <v>9438812.0234782975</v>
      </c>
      <c r="H510" s="14">
        <f ca="1">H509*(1+Returns!H510)+AD510</f>
        <v>11836512.944504516</v>
      </c>
      <c r="I510" s="14">
        <f ca="1">I509*(1+Returns!I510)+AE510</f>
        <v>5918369.1560096713</v>
      </c>
      <c r="J510" s="14">
        <f ca="1">J509*(1+Returns!J510)+AF510</f>
        <v>0</v>
      </c>
      <c r="K510" s="14">
        <f ca="1">K509*(1+Returns!K510)+AG510</f>
        <v>0</v>
      </c>
      <c r="L510" s="14">
        <f ca="1">L509*(1+Returns!L510)+AH510</f>
        <v>23672980.716163374</v>
      </c>
      <c r="M510" s="14">
        <f ca="1">M509*(1+Returns!M510)+AI510</f>
        <v>23673206.399451941</v>
      </c>
      <c r="N510" s="14">
        <f ca="1">N509*(1+Returns!N510)+AJ510-R510-T510</f>
        <v>43719545.078002274</v>
      </c>
      <c r="O510" s="17">
        <f ca="1">(Assumptions!$B$16 / 252)*F509</f>
        <v>3753.6797629963812</v>
      </c>
      <c r="P510" s="17">
        <f t="shared" ca="1" si="102"/>
        <v>3753.6797629963839</v>
      </c>
      <c r="Q510" s="16">
        <f t="shared" si="103"/>
        <v>1</v>
      </c>
      <c r="R510" s="17">
        <f t="shared" ca="1" si="104"/>
        <v>74666.118224739024</v>
      </c>
      <c r="S510" s="19">
        <f t="shared" si="105"/>
        <v>0</v>
      </c>
      <c r="T510" s="20">
        <f ca="1">IF(AND(S510=1,F509&gt;D509),[1]Assumptions!$B$19*(F509-D509),0)</f>
        <v>0</v>
      </c>
      <c r="U510" s="21">
        <f ca="1">OFFSET(Assumptions!$B$6,U$1-1,0)*$E510</f>
        <v>9460754.1054088064</v>
      </c>
      <c r="V510" s="21">
        <f ca="1">OFFSET(Assumptions!$B$6,V$1-1,0)*$E510</f>
        <v>11825942.631761007</v>
      </c>
      <c r="W510" s="21">
        <f ca="1">OFFSET(Assumptions!$B$6,W$1-1,0)*$E510</f>
        <v>5912971.3158805035</v>
      </c>
      <c r="X510" s="21">
        <f ca="1">OFFSET(Assumptions!$B$6,X$1-1,0)*$E510</f>
        <v>0</v>
      </c>
      <c r="Y510" s="21">
        <f ca="1">OFFSET(Assumptions!$B$6,Y$1-1,0)*$E510</f>
        <v>0</v>
      </c>
      <c r="Z510" s="21">
        <f ca="1">OFFSET(Assumptions!$B$6,Z$1-1,0)*$E510</f>
        <v>23651885.263522014</v>
      </c>
      <c r="AA510" s="21">
        <f ca="1">OFFSET(Assumptions!$B$6,AA$1-1,0)*$E510</f>
        <v>23651885.263522014</v>
      </c>
      <c r="AB510" s="21">
        <f ca="1">OFFSET(Assumptions!$B$6,AB$1-1,0)*$E510</f>
        <v>43755987.737515725</v>
      </c>
      <c r="AC510" s="24">
        <f t="shared" ca="1" si="108"/>
        <v>-10501.716597897932</v>
      </c>
      <c r="AD510" s="24">
        <f t="shared" ca="1" si="111"/>
        <v>-9041.2966644801199</v>
      </c>
      <c r="AE510" s="24">
        <f t="shared" ca="1" si="111"/>
        <v>-6701.4451267356053</v>
      </c>
      <c r="AF510" s="24">
        <f t="shared" ca="1" si="111"/>
        <v>0</v>
      </c>
      <c r="AG510" s="24">
        <f t="shared" ca="1" si="110"/>
        <v>0</v>
      </c>
      <c r="AH510" s="24">
        <f t="shared" ca="1" si="110"/>
        <v>-17208.240876946598</v>
      </c>
      <c r="AI510" s="24">
        <f t="shared" ca="1" si="110"/>
        <v>-21576.298866350204</v>
      </c>
      <c r="AJ510" s="24">
        <f t="shared" ca="1" si="106"/>
        <v>65028.998132410459</v>
      </c>
      <c r="AK510" s="26">
        <f t="shared" ca="1" si="107"/>
        <v>1.2483076411284877E-4</v>
      </c>
      <c r="AL510" s="34">
        <f t="shared" ca="1" si="109"/>
        <v>0.18255672637846909</v>
      </c>
    </row>
    <row r="511" spans="1:38" x14ac:dyDescent="0.25">
      <c r="A511" s="4">
        <f t="shared" si="98"/>
        <v>3</v>
      </c>
      <c r="B511" s="4">
        <f t="shared" si="99"/>
        <v>2014</v>
      </c>
      <c r="C511" s="9">
        <v>41704</v>
      </c>
      <c r="D511" s="12">
        <f ca="1">(1+Returns!E511)*D510</f>
        <v>117226405.51957889</v>
      </c>
      <c r="E511" s="12">
        <f t="shared" ca="1" si="100"/>
        <v>118379806.20767446</v>
      </c>
      <c r="F511" s="12">
        <f t="shared" ca="1" si="101"/>
        <v>118372298.37957375</v>
      </c>
      <c r="G511" s="14">
        <f ca="1">G510*(1+Returns!G511)+AC511</f>
        <v>9514412.7846916094</v>
      </c>
      <c r="H511" s="14">
        <f ca="1">H510*(1+Returns!H511)+AD511</f>
        <v>11841448.62542484</v>
      </c>
      <c r="I511" s="14">
        <f ca="1">I510*(1+Returns!I511)+AE511</f>
        <v>5920948.3595377225</v>
      </c>
      <c r="J511" s="14">
        <f ca="1">J510*(1+Returns!J511)+AF511</f>
        <v>0</v>
      </c>
      <c r="K511" s="14">
        <f ca="1">K510*(1+Returns!K511)+AG511</f>
        <v>0</v>
      </c>
      <c r="L511" s="14">
        <f ca="1">L510*(1+Returns!L511)+AH511</f>
        <v>23682807.417887013</v>
      </c>
      <c r="M511" s="14">
        <f ca="1">M510*(1+Returns!M511)+AI511</f>
        <v>23683256.1924759</v>
      </c>
      <c r="N511" s="14">
        <f ca="1">N510*(1+Returns!N511)+AJ511-R511-T511</f>
        <v>43736932.827657372</v>
      </c>
      <c r="O511" s="17">
        <f ca="1">(Assumptions!$B$16 / 252)*F510</f>
        <v>3754.148337709431</v>
      </c>
      <c r="P511" s="17">
        <f t="shared" ca="1" si="102"/>
        <v>7507.8281007058149</v>
      </c>
      <c r="Q511" s="16">
        <f t="shared" si="103"/>
        <v>0</v>
      </c>
      <c r="R511" s="17">
        <f t="shared" si="104"/>
        <v>0</v>
      </c>
      <c r="S511" s="19">
        <f t="shared" si="105"/>
        <v>0</v>
      </c>
      <c r="T511" s="20">
        <f ca="1">IF(AND(S511=1,F510&gt;D510),[1]Assumptions!$B$19*(F510-D510),0)</f>
        <v>0</v>
      </c>
      <c r="U511" s="21">
        <f ca="1">OFFSET(Assumptions!$B$6,U$1-1,0)*$E511</f>
        <v>9470384.496613957</v>
      </c>
      <c r="V511" s="21">
        <f ca="1">OFFSET(Assumptions!$B$6,V$1-1,0)*$E511</f>
        <v>11837980.620767446</v>
      </c>
      <c r="W511" s="21">
        <f ca="1">OFFSET(Assumptions!$B$6,W$1-1,0)*$E511</f>
        <v>5918990.3103837231</v>
      </c>
      <c r="X511" s="21">
        <f ca="1">OFFSET(Assumptions!$B$6,X$1-1,0)*$E511</f>
        <v>0</v>
      </c>
      <c r="Y511" s="21">
        <f ca="1">OFFSET(Assumptions!$B$6,Y$1-1,0)*$E511</f>
        <v>0</v>
      </c>
      <c r="Z511" s="21">
        <f ca="1">OFFSET(Assumptions!$B$6,Z$1-1,0)*$E511</f>
        <v>23675961.241534892</v>
      </c>
      <c r="AA511" s="21">
        <f ca="1">OFFSET(Assumptions!$B$6,AA$1-1,0)*$E511</f>
        <v>23675961.241534892</v>
      </c>
      <c r="AB511" s="21">
        <f ca="1">OFFSET(Assumptions!$B$6,AB$1-1,0)*$E511</f>
        <v>43800528.29683955</v>
      </c>
      <c r="AC511" s="24">
        <f t="shared" si="108"/>
        <v>0</v>
      </c>
      <c r="AD511" s="24">
        <f t="shared" si="111"/>
        <v>0</v>
      </c>
      <c r="AE511" s="24">
        <f t="shared" si="111"/>
        <v>0</v>
      </c>
      <c r="AF511" s="24">
        <f t="shared" si="111"/>
        <v>0</v>
      </c>
      <c r="AG511" s="24">
        <f t="shared" si="110"/>
        <v>0</v>
      </c>
      <c r="AH511" s="24">
        <f t="shared" si="110"/>
        <v>0</v>
      </c>
      <c r="AI511" s="24">
        <f t="shared" si="110"/>
        <v>0</v>
      </c>
      <c r="AJ511" s="24">
        <f t="shared" si="106"/>
        <v>0</v>
      </c>
      <c r="AK511" s="26">
        <f t="shared" ca="1" si="107"/>
        <v>9.8621689027833526E-4</v>
      </c>
      <c r="AL511" s="34">
        <f t="shared" ca="1" si="109"/>
        <v>0.18372298379573571</v>
      </c>
    </row>
    <row r="512" spans="1:38" x14ac:dyDescent="0.25">
      <c r="A512" s="4">
        <f t="shared" si="98"/>
        <v>3</v>
      </c>
      <c r="B512" s="4">
        <f t="shared" si="99"/>
        <v>2014</v>
      </c>
      <c r="C512" s="9">
        <v>41705</v>
      </c>
      <c r="D512" s="12">
        <f ca="1">(1+Returns!E512)*D511</f>
        <v>117273072.17935218</v>
      </c>
      <c r="E512" s="12">
        <f t="shared" ca="1" si="100"/>
        <v>118464928.27288905</v>
      </c>
      <c r="F512" s="12">
        <f t="shared" ca="1" si="101"/>
        <v>118453662.59404613</v>
      </c>
      <c r="G512" s="14">
        <f ca="1">G511*(1+Returns!G512)+AC512</f>
        <v>9554737.2781875301</v>
      </c>
      <c r="H512" s="14">
        <f ca="1">H511*(1+Returns!H512)+AD512</f>
        <v>11846386.364463653</v>
      </c>
      <c r="I512" s="14">
        <f ca="1">I511*(1+Returns!I512)+AE512</f>
        <v>5923528.6870731935</v>
      </c>
      <c r="J512" s="14">
        <f ca="1">J511*(1+Returns!J512)+AF512</f>
        <v>0</v>
      </c>
      <c r="K512" s="14">
        <f ca="1">K511*(1+Returns!K512)+AG512</f>
        <v>0</v>
      </c>
      <c r="L512" s="14">
        <f ca="1">L511*(1+Returns!L512)+AH512</f>
        <v>23692638.198694225</v>
      </c>
      <c r="M512" s="14">
        <f ca="1">M511*(1+Returns!M512)+AI512</f>
        <v>23693310.251856435</v>
      </c>
      <c r="N512" s="14">
        <f ca="1">N511*(1+Returns!N512)+AJ512-R512-T512</f>
        <v>43754327.492614023</v>
      </c>
      <c r="O512" s="17">
        <f ca="1">(Assumptions!$B$16 / 252)*F511</f>
        <v>3757.85074220869</v>
      </c>
      <c r="P512" s="17">
        <f t="shared" ca="1" si="102"/>
        <v>11265.678842914505</v>
      </c>
      <c r="Q512" s="16">
        <f t="shared" si="103"/>
        <v>0</v>
      </c>
      <c r="R512" s="17">
        <f t="shared" si="104"/>
        <v>0</v>
      </c>
      <c r="S512" s="19">
        <f t="shared" si="105"/>
        <v>0</v>
      </c>
      <c r="T512" s="20">
        <f ca="1">IF(AND(S512=1,F511&gt;D511),[1]Assumptions!$B$19*(F511-D511),0)</f>
        <v>0</v>
      </c>
      <c r="U512" s="21">
        <f ca="1">OFFSET(Assumptions!$B$6,U$1-1,0)*$E512</f>
        <v>9477194.2618311234</v>
      </c>
      <c r="V512" s="21">
        <f ca="1">OFFSET(Assumptions!$B$6,V$1-1,0)*$E512</f>
        <v>11846492.827288905</v>
      </c>
      <c r="W512" s="21">
        <f ca="1">OFFSET(Assumptions!$B$6,W$1-1,0)*$E512</f>
        <v>5923246.4136444526</v>
      </c>
      <c r="X512" s="21">
        <f ca="1">OFFSET(Assumptions!$B$6,X$1-1,0)*$E512</f>
        <v>0</v>
      </c>
      <c r="Y512" s="21">
        <f ca="1">OFFSET(Assumptions!$B$6,Y$1-1,0)*$E512</f>
        <v>0</v>
      </c>
      <c r="Z512" s="21">
        <f ca="1">OFFSET(Assumptions!$B$6,Z$1-1,0)*$E512</f>
        <v>23692985.65457781</v>
      </c>
      <c r="AA512" s="21">
        <f ca="1">OFFSET(Assumptions!$B$6,AA$1-1,0)*$E512</f>
        <v>23692985.65457781</v>
      </c>
      <c r="AB512" s="21">
        <f ca="1">OFFSET(Assumptions!$B$6,AB$1-1,0)*$E512</f>
        <v>43832023.460968949</v>
      </c>
      <c r="AC512" s="24">
        <f t="shared" si="108"/>
        <v>0</v>
      </c>
      <c r="AD512" s="24">
        <f t="shared" si="111"/>
        <v>0</v>
      </c>
      <c r="AE512" s="24">
        <f t="shared" si="111"/>
        <v>0</v>
      </c>
      <c r="AF512" s="24">
        <f t="shared" si="111"/>
        <v>0</v>
      </c>
      <c r="AG512" s="24">
        <f t="shared" si="110"/>
        <v>0</v>
      </c>
      <c r="AH512" s="24">
        <f t="shared" si="110"/>
        <v>0</v>
      </c>
      <c r="AI512" s="24">
        <f t="shared" si="110"/>
        <v>0</v>
      </c>
      <c r="AJ512" s="24">
        <f t="shared" si="106"/>
        <v>0</v>
      </c>
      <c r="AK512" s="26">
        <f t="shared" ca="1" si="107"/>
        <v>6.8735857617197027E-4</v>
      </c>
      <c r="AL512" s="34">
        <f t="shared" ca="1" si="109"/>
        <v>0.1845366259404595</v>
      </c>
    </row>
    <row r="513" spans="1:38" x14ac:dyDescent="0.25">
      <c r="A513" s="4">
        <f t="shared" si="98"/>
        <v>3</v>
      </c>
      <c r="B513" s="4">
        <f t="shared" si="99"/>
        <v>2014</v>
      </c>
      <c r="C513" s="9">
        <v>41708</v>
      </c>
      <c r="D513" s="12">
        <f ca="1">(1+Returns!E513)*D512</f>
        <v>117319757.41665606</v>
      </c>
      <c r="E513" s="12">
        <f t="shared" ca="1" si="100"/>
        <v>118444913.09565583</v>
      </c>
      <c r="F513" s="12">
        <f t="shared" ca="1" si="101"/>
        <v>118429886.98307978</v>
      </c>
      <c r="G513" s="14">
        <f ca="1">G512*(1+Returns!G513)+AC513</f>
        <v>9489906.0787652768</v>
      </c>
      <c r="H513" s="14">
        <f ca="1">H512*(1+Returns!H513)+AD513</f>
        <v>11851326.162479166</v>
      </c>
      <c r="I513" s="14">
        <f ca="1">I512*(1+Returns!I513)+AE513</f>
        <v>5926110.1391059216</v>
      </c>
      <c r="J513" s="14">
        <f ca="1">J512*(1+Returns!J513)+AF513</f>
        <v>0</v>
      </c>
      <c r="K513" s="14">
        <f ca="1">K512*(1+Returns!K513)+AG513</f>
        <v>0</v>
      </c>
      <c r="L513" s="14">
        <f ca="1">L512*(1+Returns!L513)+AH513</f>
        <v>23702473.060278244</v>
      </c>
      <c r="M513" s="14">
        <f ca="1">M512*(1+Returns!M513)+AI513</f>
        <v>23703368.579404708</v>
      </c>
      <c r="N513" s="14">
        <f ca="1">N512*(1+Returns!N513)+AJ513-R513-T513</f>
        <v>43771729.075622521</v>
      </c>
      <c r="O513" s="17">
        <f ca="1">(Assumptions!$B$16 / 252)*F512</f>
        <v>3760.4337331443216</v>
      </c>
      <c r="P513" s="17">
        <f t="shared" ca="1" si="102"/>
        <v>15026.112576058827</v>
      </c>
      <c r="Q513" s="16">
        <f t="shared" si="103"/>
        <v>0</v>
      </c>
      <c r="R513" s="17">
        <f t="shared" si="104"/>
        <v>0</v>
      </c>
      <c r="S513" s="19">
        <f t="shared" si="105"/>
        <v>0</v>
      </c>
      <c r="T513" s="20">
        <f ca="1">IF(AND(S513=1,F512&gt;D512),[1]Assumptions!$B$19*(F512-D512),0)</f>
        <v>0</v>
      </c>
      <c r="U513" s="21">
        <f ca="1">OFFSET(Assumptions!$B$6,U$1-1,0)*$E513</f>
        <v>9475593.0476524662</v>
      </c>
      <c r="V513" s="21">
        <f ca="1">OFFSET(Assumptions!$B$6,V$1-1,0)*$E513</f>
        <v>11844491.309565583</v>
      </c>
      <c r="W513" s="21">
        <f ca="1">OFFSET(Assumptions!$B$6,W$1-1,0)*$E513</f>
        <v>5922245.6547827916</v>
      </c>
      <c r="X513" s="21">
        <f ca="1">OFFSET(Assumptions!$B$6,X$1-1,0)*$E513</f>
        <v>0</v>
      </c>
      <c r="Y513" s="21">
        <f ca="1">OFFSET(Assumptions!$B$6,Y$1-1,0)*$E513</f>
        <v>0</v>
      </c>
      <c r="Z513" s="21">
        <f ca="1">OFFSET(Assumptions!$B$6,Z$1-1,0)*$E513</f>
        <v>23688982.619131166</v>
      </c>
      <c r="AA513" s="21">
        <f ca="1">OFFSET(Assumptions!$B$6,AA$1-1,0)*$E513</f>
        <v>23688982.619131166</v>
      </c>
      <c r="AB513" s="21">
        <f ca="1">OFFSET(Assumptions!$B$6,AB$1-1,0)*$E513</f>
        <v>43824617.845392659</v>
      </c>
      <c r="AC513" s="24">
        <f t="shared" si="108"/>
        <v>0</v>
      </c>
      <c r="AD513" s="24">
        <f t="shared" si="111"/>
        <v>0</v>
      </c>
      <c r="AE513" s="24">
        <f t="shared" si="111"/>
        <v>0</v>
      </c>
      <c r="AF513" s="24">
        <f t="shared" si="111"/>
        <v>0</v>
      </c>
      <c r="AG513" s="24">
        <f t="shared" si="110"/>
        <v>0</v>
      </c>
      <c r="AH513" s="24">
        <f t="shared" si="110"/>
        <v>0</v>
      </c>
      <c r="AI513" s="24">
        <f t="shared" si="110"/>
        <v>0</v>
      </c>
      <c r="AJ513" s="24">
        <f t="shared" si="106"/>
        <v>0</v>
      </c>
      <c r="AK513" s="26">
        <f t="shared" ca="1" si="107"/>
        <v>-2.0071655401521227E-4</v>
      </c>
      <c r="AL513" s="34">
        <f t="shared" ca="1" si="109"/>
        <v>0.18429886983079591</v>
      </c>
    </row>
    <row r="514" spans="1:38" x14ac:dyDescent="0.25">
      <c r="A514" s="4">
        <f t="shared" si="98"/>
        <v>3</v>
      </c>
      <c r="B514" s="4">
        <f t="shared" si="99"/>
        <v>2014</v>
      </c>
      <c r="C514" s="9">
        <v>41709</v>
      </c>
      <c r="D514" s="12">
        <f ca="1">(1+Returns!E514)*D513</f>
        <v>117366461.23888606</v>
      </c>
      <c r="E514" s="12">
        <f t="shared" ca="1" si="100"/>
        <v>118450552.80538613</v>
      </c>
      <c r="F514" s="12">
        <f t="shared" ca="1" si="101"/>
        <v>118431767.01385823</v>
      </c>
      <c r="G514" s="14">
        <f ca="1">G513*(1+Returns!G514)+AC514</f>
        <v>9450711.3082302921</v>
      </c>
      <c r="H514" s="14">
        <f ca="1">H513*(1+Returns!H514)+AD514</f>
        <v>11856268.020329947</v>
      </c>
      <c r="I514" s="14">
        <f ca="1">I513*(1+Returns!I514)+AE514</f>
        <v>5928692.7161259586</v>
      </c>
      <c r="J514" s="14">
        <f ca="1">J513*(1+Returns!J514)+AF514</f>
        <v>0</v>
      </c>
      <c r="K514" s="14">
        <f ca="1">K513*(1+Returns!K514)+AG514</f>
        <v>0</v>
      </c>
      <c r="L514" s="14">
        <f ca="1">L513*(1+Returns!L514)+AH514</f>
        <v>23712312.004333012</v>
      </c>
      <c r="M514" s="14">
        <f ca="1">M513*(1+Returns!M514)+AI514</f>
        <v>23713431.176932652</v>
      </c>
      <c r="N514" s="14">
        <f ca="1">N513*(1+Returns!N514)+AJ514-R514-T514</f>
        <v>43789137.579434253</v>
      </c>
      <c r="O514" s="17">
        <f ca="1">(Assumptions!$B$16 / 252)*F513</f>
        <v>3759.6789518438022</v>
      </c>
      <c r="P514" s="17">
        <f t="shared" ca="1" si="102"/>
        <v>18785.791527902631</v>
      </c>
      <c r="Q514" s="16">
        <f t="shared" si="103"/>
        <v>0</v>
      </c>
      <c r="R514" s="17">
        <f t="shared" si="104"/>
        <v>0</v>
      </c>
      <c r="S514" s="19">
        <f t="shared" si="105"/>
        <v>0</v>
      </c>
      <c r="T514" s="20">
        <f ca="1">IF(AND(S514=1,F513&gt;D513),[1]Assumptions!$B$19*(F513-D513),0)</f>
        <v>0</v>
      </c>
      <c r="U514" s="21">
        <f ca="1">OFFSET(Assumptions!$B$6,U$1-1,0)*$E514</f>
        <v>9476044.2244308908</v>
      </c>
      <c r="V514" s="21">
        <f ca="1">OFFSET(Assumptions!$B$6,V$1-1,0)*$E514</f>
        <v>11845055.280538613</v>
      </c>
      <c r="W514" s="21">
        <f ca="1">OFFSET(Assumptions!$B$6,W$1-1,0)*$E514</f>
        <v>5922527.6402693065</v>
      </c>
      <c r="X514" s="21">
        <f ca="1">OFFSET(Assumptions!$B$6,X$1-1,0)*$E514</f>
        <v>0</v>
      </c>
      <c r="Y514" s="21">
        <f ca="1">OFFSET(Assumptions!$B$6,Y$1-1,0)*$E514</f>
        <v>0</v>
      </c>
      <c r="Z514" s="21">
        <f ca="1">OFFSET(Assumptions!$B$6,Z$1-1,0)*$E514</f>
        <v>23690110.561077226</v>
      </c>
      <c r="AA514" s="21">
        <f ca="1">OFFSET(Assumptions!$B$6,AA$1-1,0)*$E514</f>
        <v>23690110.561077226</v>
      </c>
      <c r="AB514" s="21">
        <f ca="1">OFFSET(Assumptions!$B$6,AB$1-1,0)*$E514</f>
        <v>43826704.537992865</v>
      </c>
      <c r="AC514" s="24">
        <f t="shared" si="108"/>
        <v>0</v>
      </c>
      <c r="AD514" s="24">
        <f t="shared" si="111"/>
        <v>0</v>
      </c>
      <c r="AE514" s="24">
        <f t="shared" si="111"/>
        <v>0</v>
      </c>
      <c r="AF514" s="24">
        <f t="shared" si="111"/>
        <v>0</v>
      </c>
      <c r="AG514" s="24">
        <f t="shared" si="110"/>
        <v>0</v>
      </c>
      <c r="AH514" s="24">
        <f t="shared" si="110"/>
        <v>0</v>
      </c>
      <c r="AI514" s="24">
        <f t="shared" si="110"/>
        <v>0</v>
      </c>
      <c r="AJ514" s="24">
        <f t="shared" si="106"/>
        <v>0</v>
      </c>
      <c r="AK514" s="26">
        <f t="shared" ca="1" si="107"/>
        <v>1.587463119601118E-5</v>
      </c>
      <c r="AL514" s="34">
        <f t="shared" ca="1" si="109"/>
        <v>0.18431767013858025</v>
      </c>
    </row>
    <row r="515" spans="1:38" x14ac:dyDescent="0.25">
      <c r="A515" s="4">
        <f t="shared" si="98"/>
        <v>3</v>
      </c>
      <c r="B515" s="4">
        <f t="shared" si="99"/>
        <v>2014</v>
      </c>
      <c r="C515" s="9">
        <v>41710</v>
      </c>
      <c r="D515" s="12">
        <f ca="1">(1+Returns!E515)*D514</f>
        <v>117413183.65344065</v>
      </c>
      <c r="E515" s="12">
        <f t="shared" ca="1" si="100"/>
        <v>118438782.90189621</v>
      </c>
      <c r="F515" s="12">
        <f t="shared" ca="1" si="101"/>
        <v>118416237.37173295</v>
      </c>
      <c r="G515" s="14">
        <f ca="1">G514*(1+Returns!G515)+AC515</f>
        <v>9394088.4587898944</v>
      </c>
      <c r="H515" s="14">
        <f ca="1">H514*(1+Returns!H515)+AD515</f>
        <v>11861211.938874923</v>
      </c>
      <c r="I515" s="14">
        <f ca="1">I514*(1+Returns!I515)+AE515</f>
        <v>5931276.4186235694</v>
      </c>
      <c r="J515" s="14">
        <f ca="1">J514*(1+Returns!J515)+AF515</f>
        <v>0</v>
      </c>
      <c r="K515" s="14">
        <f ca="1">K514*(1+Returns!K515)+AG515</f>
        <v>0</v>
      </c>
      <c r="L515" s="14">
        <f ca="1">L514*(1+Returns!L515)+AH515</f>
        <v>23722155.032553166</v>
      </c>
      <c r="M515" s="14">
        <f ca="1">M514*(1+Returns!M515)+AI515</f>
        <v>23723498.046252962</v>
      </c>
      <c r="N515" s="14">
        <f ca="1">N514*(1+Returns!N515)+AJ515-R515-T515</f>
        <v>43806553.006801702</v>
      </c>
      <c r="O515" s="17">
        <f ca="1">(Assumptions!$B$16 / 252)*F514</f>
        <v>3759.7386353605784</v>
      </c>
      <c r="P515" s="17">
        <f t="shared" ca="1" si="102"/>
        <v>22545.530163263211</v>
      </c>
      <c r="Q515" s="16">
        <f t="shared" si="103"/>
        <v>0</v>
      </c>
      <c r="R515" s="17">
        <f t="shared" si="104"/>
        <v>0</v>
      </c>
      <c r="S515" s="19">
        <f t="shared" si="105"/>
        <v>0</v>
      </c>
      <c r="T515" s="20">
        <f ca="1">IF(AND(S515=1,F514&gt;D514),[1]Assumptions!$B$19*(F514-D514),0)</f>
        <v>0</v>
      </c>
      <c r="U515" s="21">
        <f ca="1">OFFSET(Assumptions!$B$6,U$1-1,0)*$E515</f>
        <v>9475102.6321516968</v>
      </c>
      <c r="V515" s="21">
        <f ca="1">OFFSET(Assumptions!$B$6,V$1-1,0)*$E515</f>
        <v>11843878.290189622</v>
      </c>
      <c r="W515" s="21">
        <f ca="1">OFFSET(Assumptions!$B$6,W$1-1,0)*$E515</f>
        <v>5921939.145094811</v>
      </c>
      <c r="X515" s="21">
        <f ca="1">OFFSET(Assumptions!$B$6,X$1-1,0)*$E515</f>
        <v>0</v>
      </c>
      <c r="Y515" s="21">
        <f ca="1">OFFSET(Assumptions!$B$6,Y$1-1,0)*$E515</f>
        <v>0</v>
      </c>
      <c r="Z515" s="21">
        <f ca="1">OFFSET(Assumptions!$B$6,Z$1-1,0)*$E515</f>
        <v>23687756.580379244</v>
      </c>
      <c r="AA515" s="21">
        <f ca="1">OFFSET(Assumptions!$B$6,AA$1-1,0)*$E515</f>
        <v>23687756.580379244</v>
      </c>
      <c r="AB515" s="21">
        <f ca="1">OFFSET(Assumptions!$B$6,AB$1-1,0)*$E515</f>
        <v>43822349.673701599</v>
      </c>
      <c r="AC515" s="24">
        <f t="shared" si="108"/>
        <v>0</v>
      </c>
      <c r="AD515" s="24">
        <f t="shared" si="111"/>
        <v>0</v>
      </c>
      <c r="AE515" s="24">
        <f t="shared" si="111"/>
        <v>0</v>
      </c>
      <c r="AF515" s="24">
        <f t="shared" si="111"/>
        <v>0</v>
      </c>
      <c r="AG515" s="24">
        <f t="shared" si="110"/>
        <v>0</v>
      </c>
      <c r="AH515" s="24">
        <f t="shared" si="110"/>
        <v>0</v>
      </c>
      <c r="AI515" s="24">
        <f t="shared" si="110"/>
        <v>0</v>
      </c>
      <c r="AJ515" s="24">
        <f t="shared" si="106"/>
        <v>0</v>
      </c>
      <c r="AK515" s="26">
        <f t="shared" ca="1" si="107"/>
        <v>-1.3112733616027494E-4</v>
      </c>
      <c r="AL515" s="34">
        <f t="shared" ca="1" si="109"/>
        <v>0.18416237371732747</v>
      </c>
    </row>
    <row r="516" spans="1:38" x14ac:dyDescent="0.25">
      <c r="A516" s="4">
        <f t="shared" ref="A516:A579" si="112">MONTH(C516)</f>
        <v>3</v>
      </c>
      <c r="B516" s="4">
        <f t="shared" ref="B516:B579" si="113">YEAR(C516)</f>
        <v>2014</v>
      </c>
      <c r="C516" s="9">
        <v>41711</v>
      </c>
      <c r="D516" s="12">
        <f ca="1">(1+Returns!E516)*D515</f>
        <v>117459924.66772126</v>
      </c>
      <c r="E516" s="12">
        <f t="shared" ref="E516:E579" ca="1" si="114">SUM(G516:N516)</f>
        <v>118523087.88661146</v>
      </c>
      <c r="F516" s="12">
        <f t="shared" ref="F516:F579" ca="1" si="115">E516-P516</f>
        <v>118496783.11081734</v>
      </c>
      <c r="G516" s="14">
        <f ca="1">G515*(1+Returns!G516)+AC516</f>
        <v>9433522.024257252</v>
      </c>
      <c r="H516" s="14">
        <f ca="1">H515*(1+Returns!H516)+AD516</f>
        <v>11866157.918973377</v>
      </c>
      <c r="I516" s="14">
        <f ca="1">I515*(1+Returns!I516)+AE516</f>
        <v>5933861.2470892342</v>
      </c>
      <c r="J516" s="14">
        <f ca="1">J515*(1+Returns!J516)+AF516</f>
        <v>0</v>
      </c>
      <c r="K516" s="14">
        <f ca="1">K515*(1+Returns!K516)+AG516</f>
        <v>0</v>
      </c>
      <c r="L516" s="14">
        <f ca="1">L515*(1+Returns!L516)+AH516</f>
        <v>23732002.146634057</v>
      </c>
      <c r="M516" s="14">
        <f ca="1">M515*(1+Returns!M516)+AI516</f>
        <v>23733569.189179111</v>
      </c>
      <c r="N516" s="14">
        <f ca="1">N515*(1+Returns!N516)+AJ516-R516-T516</f>
        <v>43823975.360478438</v>
      </c>
      <c r="O516" s="17">
        <f ca="1">(Assumptions!$B$16 / 252)*F515</f>
        <v>3759.2456308486649</v>
      </c>
      <c r="P516" s="17">
        <f t="shared" ca="1" si="102"/>
        <v>26304.775794111876</v>
      </c>
      <c r="Q516" s="16">
        <f t="shared" si="103"/>
        <v>0</v>
      </c>
      <c r="R516" s="17">
        <f t="shared" si="104"/>
        <v>0</v>
      </c>
      <c r="S516" s="19">
        <f t="shared" si="105"/>
        <v>0</v>
      </c>
      <c r="T516" s="20">
        <f ca="1">IF(AND(S516=1,F515&gt;D515),[1]Assumptions!$B$19*(F515-D515),0)</f>
        <v>0</v>
      </c>
      <c r="U516" s="21">
        <f ca="1">OFFSET(Assumptions!$B$6,U$1-1,0)*$E516</f>
        <v>9481847.0309289172</v>
      </c>
      <c r="V516" s="21">
        <f ca="1">OFFSET(Assumptions!$B$6,V$1-1,0)*$E516</f>
        <v>11852308.788661147</v>
      </c>
      <c r="W516" s="21">
        <f ca="1">OFFSET(Assumptions!$B$6,W$1-1,0)*$E516</f>
        <v>5926154.3943305733</v>
      </c>
      <c r="X516" s="21">
        <f ca="1">OFFSET(Assumptions!$B$6,X$1-1,0)*$E516</f>
        <v>0</v>
      </c>
      <c r="Y516" s="21">
        <f ca="1">OFFSET(Assumptions!$B$6,Y$1-1,0)*$E516</f>
        <v>0</v>
      </c>
      <c r="Z516" s="21">
        <f ca="1">OFFSET(Assumptions!$B$6,Z$1-1,0)*$E516</f>
        <v>23704617.577322293</v>
      </c>
      <c r="AA516" s="21">
        <f ca="1">OFFSET(Assumptions!$B$6,AA$1-1,0)*$E516</f>
        <v>23704617.577322293</v>
      </c>
      <c r="AB516" s="21">
        <f ca="1">OFFSET(Assumptions!$B$6,AB$1-1,0)*$E516</f>
        <v>43853542.518046238</v>
      </c>
      <c r="AC516" s="24">
        <f t="shared" si="108"/>
        <v>0</v>
      </c>
      <c r="AD516" s="24">
        <f t="shared" si="111"/>
        <v>0</v>
      </c>
      <c r="AE516" s="24">
        <f t="shared" si="111"/>
        <v>0</v>
      </c>
      <c r="AF516" s="24">
        <f t="shared" si="111"/>
        <v>0</v>
      </c>
      <c r="AG516" s="24">
        <f t="shared" si="110"/>
        <v>0</v>
      </c>
      <c r="AH516" s="24">
        <f t="shared" si="110"/>
        <v>0</v>
      </c>
      <c r="AI516" s="24">
        <f t="shared" si="110"/>
        <v>0</v>
      </c>
      <c r="AJ516" s="24">
        <f t="shared" si="106"/>
        <v>0</v>
      </c>
      <c r="AK516" s="26">
        <f t="shared" ca="1" si="107"/>
        <v>6.8019167702093597E-4</v>
      </c>
      <c r="AL516" s="34">
        <f t="shared" ca="1" si="109"/>
        <v>0.18496783110817128</v>
      </c>
    </row>
    <row r="517" spans="1:38" x14ac:dyDescent="0.25">
      <c r="A517" s="4">
        <f t="shared" si="112"/>
        <v>3</v>
      </c>
      <c r="B517" s="4">
        <f t="shared" si="113"/>
        <v>2014</v>
      </c>
      <c r="C517" s="9">
        <v>41712</v>
      </c>
      <c r="D517" s="12">
        <f ca="1">(1+Returns!E517)*D516</f>
        <v>117506684.28913224</v>
      </c>
      <c r="E517" s="12">
        <f t="shared" ca="1" si="114"/>
        <v>118555030.33794013</v>
      </c>
      <c r="F517" s="12">
        <f t="shared" ca="1" si="115"/>
        <v>118524963.75950758</v>
      </c>
      <c r="G517" s="14">
        <f ca="1">G516*(1+Returns!G517)+AC517</f>
        <v>9420574.5754253287</v>
      </c>
      <c r="H517" s="14">
        <f ca="1">H516*(1+Returns!H517)+AD517</f>
        <v>11871105.961484952</v>
      </c>
      <c r="I517" s="14">
        <f ca="1">I516*(1+Returns!I517)+AE517</f>
        <v>5936447.2020136444</v>
      </c>
      <c r="J517" s="14">
        <f ca="1">J516*(1+Returns!J517)+AF517</f>
        <v>0</v>
      </c>
      <c r="K517" s="14">
        <f ca="1">K516*(1+Returns!K517)+AG517</f>
        <v>0</v>
      </c>
      <c r="L517" s="14">
        <f ca="1">L516*(1+Returns!L517)+AH517</f>
        <v>23741853.348271731</v>
      </c>
      <c r="M517" s="14">
        <f ca="1">M516*(1+Returns!M517)+AI517</f>
        <v>23743644.607525337</v>
      </c>
      <c r="N517" s="14">
        <f ca="1">N516*(1+Returns!N517)+AJ517-R517-T517</f>
        <v>43841404.643219136</v>
      </c>
      <c r="O517" s="17">
        <f ca="1">(Assumptions!$B$16 / 252)*F516</f>
        <v>3761.8026384386458</v>
      </c>
      <c r="P517" s="17">
        <f t="shared" ref="P517:P580" ca="1" si="116">P516+O517-IF(Q517=1,P516,0)</f>
        <v>30066.578432550523</v>
      </c>
      <c r="Q517" s="16">
        <f t="shared" ref="Q517:Q580" si="117">IF(DAY(C517)&lt;DAY(C516),1,0)</f>
        <v>0</v>
      </c>
      <c r="R517" s="17">
        <f t="shared" ref="R517:R580" si="118">IF(Q517=1,P516,0)</f>
        <v>0</v>
      </c>
      <c r="S517" s="19">
        <f t="shared" ref="S517:S580" si="119">IF(AND(DAY(C517)&lt;DAY(C516),OR(MONTH(C517)=7,MONTH(C517)=1)),1,0)</f>
        <v>0</v>
      </c>
      <c r="T517" s="20">
        <f ca="1">IF(AND(S517=1,F516&gt;D516),[1]Assumptions!$B$19*(F516-D516),0)</f>
        <v>0</v>
      </c>
      <c r="U517" s="21">
        <f ca="1">OFFSET(Assumptions!$B$6,U$1-1,0)*$E517</f>
        <v>9484402.4270352107</v>
      </c>
      <c r="V517" s="21">
        <f ca="1">OFFSET(Assumptions!$B$6,V$1-1,0)*$E517</f>
        <v>11855503.033794014</v>
      </c>
      <c r="W517" s="21">
        <f ca="1">OFFSET(Assumptions!$B$6,W$1-1,0)*$E517</f>
        <v>5927751.5168970069</v>
      </c>
      <c r="X517" s="21">
        <f ca="1">OFFSET(Assumptions!$B$6,X$1-1,0)*$E517</f>
        <v>0</v>
      </c>
      <c r="Y517" s="21">
        <f ca="1">OFFSET(Assumptions!$B$6,Y$1-1,0)*$E517</f>
        <v>0</v>
      </c>
      <c r="Z517" s="21">
        <f ca="1">OFFSET(Assumptions!$B$6,Z$1-1,0)*$E517</f>
        <v>23711006.067588028</v>
      </c>
      <c r="AA517" s="21">
        <f ca="1">OFFSET(Assumptions!$B$6,AA$1-1,0)*$E517</f>
        <v>23711006.067588028</v>
      </c>
      <c r="AB517" s="21">
        <f ca="1">OFFSET(Assumptions!$B$6,AB$1-1,0)*$E517</f>
        <v>43865361.225037843</v>
      </c>
      <c r="AC517" s="24">
        <f t="shared" si="108"/>
        <v>0</v>
      </c>
      <c r="AD517" s="24">
        <f t="shared" si="111"/>
        <v>0</v>
      </c>
      <c r="AE517" s="24">
        <f t="shared" si="111"/>
        <v>0</v>
      </c>
      <c r="AF517" s="24">
        <f t="shared" si="111"/>
        <v>0</v>
      </c>
      <c r="AG517" s="24">
        <f t="shared" si="110"/>
        <v>0</v>
      </c>
      <c r="AH517" s="24">
        <f t="shared" si="110"/>
        <v>0</v>
      </c>
      <c r="AI517" s="24">
        <f t="shared" si="110"/>
        <v>0</v>
      </c>
      <c r="AJ517" s="24">
        <f t="shared" ref="AJ517:AJ580" si="120">-SUM(AC517:AI517)</f>
        <v>0</v>
      </c>
      <c r="AK517" s="26">
        <f t="shared" ref="AK517:AK580" ca="1" si="121">F517/F516-1</f>
        <v>2.3781783733212158E-4</v>
      </c>
      <c r="AL517" s="34">
        <f t="shared" ca="1" si="109"/>
        <v>0.18524963759507362</v>
      </c>
    </row>
    <row r="518" spans="1:38" x14ac:dyDescent="0.25">
      <c r="A518" s="4">
        <f t="shared" si="112"/>
        <v>3</v>
      </c>
      <c r="B518" s="4">
        <f t="shared" si="113"/>
        <v>2014</v>
      </c>
      <c r="C518" s="9">
        <v>41715</v>
      </c>
      <c r="D518" s="12">
        <f ca="1">(1+Returns!E518)*D517</f>
        <v>117553462.5250809</v>
      </c>
      <c r="E518" s="12">
        <f t="shared" ca="1" si="114"/>
        <v>118604925.34355345</v>
      </c>
      <c r="F518" s="12">
        <f t="shared" ca="1" si="115"/>
        <v>118571096.0678587</v>
      </c>
      <c r="G518" s="14">
        <f ca="1">G517*(1+Returns!G518)+AC518</f>
        <v>9425561.192346951</v>
      </c>
      <c r="H518" s="14">
        <f ca="1">H517*(1+Returns!H518)+AD518</f>
        <v>11876056.067269649</v>
      </c>
      <c r="I518" s="14">
        <f ca="1">I517*(1+Returns!I518)+AE518</f>
        <v>5939034.2838877076</v>
      </c>
      <c r="J518" s="14">
        <f ca="1">J517*(1+Returns!J518)+AF518</f>
        <v>0</v>
      </c>
      <c r="K518" s="14">
        <f ca="1">K517*(1+Returns!K518)+AG518</f>
        <v>0</v>
      </c>
      <c r="L518" s="14">
        <f ca="1">L517*(1+Returns!L518)+AH518</f>
        <v>23751708.639162943</v>
      </c>
      <c r="M518" s="14">
        <f ca="1">M517*(1+Returns!M518)+AI518</f>
        <v>23753724.303106651</v>
      </c>
      <c r="N518" s="14">
        <f ca="1">N517*(1+Returns!N518)+AJ518-R518-T518</f>
        <v>43858840.857779562</v>
      </c>
      <c r="O518" s="17">
        <f ca="1">(Assumptions!$B$16 / 252)*F517</f>
        <v>3762.6972622065896</v>
      </c>
      <c r="P518" s="17">
        <f t="shared" ca="1" si="116"/>
        <v>33829.275694757111</v>
      </c>
      <c r="Q518" s="16">
        <f t="shared" si="117"/>
        <v>0</v>
      </c>
      <c r="R518" s="17">
        <f t="shared" si="118"/>
        <v>0</v>
      </c>
      <c r="S518" s="19">
        <f t="shared" si="119"/>
        <v>0</v>
      </c>
      <c r="T518" s="20">
        <f ca="1">IF(AND(S518=1,F517&gt;D517),[1]Assumptions!$B$19*(F517-D517),0)</f>
        <v>0</v>
      </c>
      <c r="U518" s="21">
        <f ca="1">OFFSET(Assumptions!$B$6,U$1-1,0)*$E518</f>
        <v>9488394.0274842773</v>
      </c>
      <c r="V518" s="21">
        <f ca="1">OFFSET(Assumptions!$B$6,V$1-1,0)*$E518</f>
        <v>11860492.534355346</v>
      </c>
      <c r="W518" s="21">
        <f ca="1">OFFSET(Assumptions!$B$6,W$1-1,0)*$E518</f>
        <v>5930246.2671776731</v>
      </c>
      <c r="X518" s="21">
        <f ca="1">OFFSET(Assumptions!$B$6,X$1-1,0)*$E518</f>
        <v>0</v>
      </c>
      <c r="Y518" s="21">
        <f ca="1">OFFSET(Assumptions!$B$6,Y$1-1,0)*$E518</f>
        <v>0</v>
      </c>
      <c r="Z518" s="21">
        <f ca="1">OFFSET(Assumptions!$B$6,Z$1-1,0)*$E518</f>
        <v>23720985.068710692</v>
      </c>
      <c r="AA518" s="21">
        <f ca="1">OFFSET(Assumptions!$B$6,AA$1-1,0)*$E518</f>
        <v>23720985.068710692</v>
      </c>
      <c r="AB518" s="21">
        <f ca="1">OFFSET(Assumptions!$B$6,AB$1-1,0)*$E518</f>
        <v>43883822.37711478</v>
      </c>
      <c r="AC518" s="24">
        <f t="shared" ref="AC518:AC581" si="122">IF(Q518=1,U517-G517,0)</f>
        <v>0</v>
      </c>
      <c r="AD518" s="24">
        <f t="shared" si="111"/>
        <v>0</v>
      </c>
      <c r="AE518" s="24">
        <f t="shared" si="111"/>
        <v>0</v>
      </c>
      <c r="AF518" s="24">
        <f t="shared" si="111"/>
        <v>0</v>
      </c>
      <c r="AG518" s="24">
        <f t="shared" si="110"/>
        <v>0</v>
      </c>
      <c r="AH518" s="24">
        <f t="shared" si="110"/>
        <v>0</v>
      </c>
      <c r="AI518" s="24">
        <f t="shared" si="110"/>
        <v>0</v>
      </c>
      <c r="AJ518" s="24">
        <f t="shared" si="120"/>
        <v>0</v>
      </c>
      <c r="AK518" s="26">
        <f t="shared" ca="1" si="121"/>
        <v>3.8922018524911728E-4</v>
      </c>
      <c r="AL518" s="34">
        <f t="shared" ref="AL518:AL581" ca="1" si="123">(1+AK518)*(1+AL517)-1</f>
        <v>0.18571096067858472</v>
      </c>
    </row>
    <row r="519" spans="1:38" x14ac:dyDescent="0.25">
      <c r="A519" s="4">
        <f t="shared" si="112"/>
        <v>3</v>
      </c>
      <c r="B519" s="4">
        <f t="shared" si="113"/>
        <v>2014</v>
      </c>
      <c r="C519" s="9">
        <v>41716</v>
      </c>
      <c r="D519" s="12">
        <f ca="1">(1+Returns!E519)*D518</f>
        <v>117600259.38297752</v>
      </c>
      <c r="E519" s="12">
        <f t="shared" ca="1" si="114"/>
        <v>118605350.9382396</v>
      </c>
      <c r="F519" s="12">
        <f t="shared" ca="1" si="115"/>
        <v>118567757.50076492</v>
      </c>
      <c r="G519" s="14">
        <f ca="1">G518*(1+Returns!G519)+AC519</f>
        <v>9381059.9021886829</v>
      </c>
      <c r="H519" s="14">
        <f ca="1">H518*(1+Returns!H519)+AD519</f>
        <v>11881008.237187829</v>
      </c>
      <c r="I519" s="14">
        <f ca="1">I518*(1+Returns!I519)+AE519</f>
        <v>5941622.4932025438</v>
      </c>
      <c r="J519" s="14">
        <f ca="1">J518*(1+Returns!J519)+AF519</f>
        <v>0</v>
      </c>
      <c r="K519" s="14">
        <f ca="1">K518*(1+Returns!K519)+AG519</f>
        <v>0</v>
      </c>
      <c r="L519" s="14">
        <f ca="1">L518*(1+Returns!L519)+AH519</f>
        <v>23761568.021005146</v>
      </c>
      <c r="M519" s="14">
        <f ca="1">M518*(1+Returns!M519)+AI519</f>
        <v>23763808.277738828</v>
      </c>
      <c r="N519" s="14">
        <f ca="1">N518*(1+Returns!N519)+AJ519-R519-T519</f>
        <v>43876284.006916575</v>
      </c>
      <c r="O519" s="17">
        <f ca="1">(Assumptions!$B$16 / 252)*F518</f>
        <v>3764.161779932022</v>
      </c>
      <c r="P519" s="17">
        <f t="shared" ca="1" si="116"/>
        <v>37593.437474689134</v>
      </c>
      <c r="Q519" s="16">
        <f t="shared" si="117"/>
        <v>0</v>
      </c>
      <c r="R519" s="17">
        <f t="shared" si="118"/>
        <v>0</v>
      </c>
      <c r="S519" s="19">
        <f t="shared" si="119"/>
        <v>0</v>
      </c>
      <c r="T519" s="20">
        <f ca="1">IF(AND(S519=1,F518&gt;D518),[1]Assumptions!$B$19*(F518-D518),0)</f>
        <v>0</v>
      </c>
      <c r="U519" s="21">
        <f ca="1">OFFSET(Assumptions!$B$6,U$1-1,0)*$E519</f>
        <v>9488428.075059168</v>
      </c>
      <c r="V519" s="21">
        <f ca="1">OFFSET(Assumptions!$B$6,V$1-1,0)*$E519</f>
        <v>11860535.093823962</v>
      </c>
      <c r="W519" s="21">
        <f ca="1">OFFSET(Assumptions!$B$6,W$1-1,0)*$E519</f>
        <v>5930267.546911981</v>
      </c>
      <c r="X519" s="21">
        <f ca="1">OFFSET(Assumptions!$B$6,X$1-1,0)*$E519</f>
        <v>0</v>
      </c>
      <c r="Y519" s="21">
        <f ca="1">OFFSET(Assumptions!$B$6,Y$1-1,0)*$E519</f>
        <v>0</v>
      </c>
      <c r="Z519" s="21">
        <f ca="1">OFFSET(Assumptions!$B$6,Z$1-1,0)*$E519</f>
        <v>23721070.187647924</v>
      </c>
      <c r="AA519" s="21">
        <f ca="1">OFFSET(Assumptions!$B$6,AA$1-1,0)*$E519</f>
        <v>23721070.187647924</v>
      </c>
      <c r="AB519" s="21">
        <f ca="1">OFFSET(Assumptions!$B$6,AB$1-1,0)*$E519</f>
        <v>43883979.847148649</v>
      </c>
      <c r="AC519" s="24">
        <f t="shared" si="122"/>
        <v>0</v>
      </c>
      <c r="AD519" s="24">
        <f t="shared" si="111"/>
        <v>0</v>
      </c>
      <c r="AE519" s="24">
        <f t="shared" si="111"/>
        <v>0</v>
      </c>
      <c r="AF519" s="24">
        <f t="shared" si="111"/>
        <v>0</v>
      </c>
      <c r="AG519" s="24">
        <f t="shared" si="110"/>
        <v>0</v>
      </c>
      <c r="AH519" s="24">
        <f t="shared" si="110"/>
        <v>0</v>
      </c>
      <c r="AI519" s="24">
        <f t="shared" si="110"/>
        <v>0</v>
      </c>
      <c r="AJ519" s="24">
        <f t="shared" si="120"/>
        <v>0</v>
      </c>
      <c r="AK519" s="26">
        <f t="shared" ca="1" si="121"/>
        <v>-2.8156668905765514E-5</v>
      </c>
      <c r="AL519" s="34">
        <f t="shared" ca="1" si="123"/>
        <v>0.18567757500764692</v>
      </c>
    </row>
    <row r="520" spans="1:38" x14ac:dyDescent="0.25">
      <c r="A520" s="4">
        <f t="shared" si="112"/>
        <v>3</v>
      </c>
      <c r="B520" s="4">
        <f t="shared" si="113"/>
        <v>2014</v>
      </c>
      <c r="C520" s="9">
        <v>41717</v>
      </c>
      <c r="D520" s="12">
        <f ca="1">(1+Returns!E520)*D519</f>
        <v>117647074.87023529</v>
      </c>
      <c r="E520" s="12">
        <f t="shared" ca="1" si="114"/>
        <v>118634819.27371117</v>
      </c>
      <c r="F520" s="12">
        <f t="shared" ca="1" si="115"/>
        <v>118593461.7804428</v>
      </c>
      <c r="G520" s="14">
        <f ca="1">G519*(1+Returns!G520)+AC520</f>
        <v>9365582.8490384296</v>
      </c>
      <c r="H520" s="14">
        <f ca="1">H519*(1+Returns!H520)+AD520</f>
        <v>11885962.472100208</v>
      </c>
      <c r="I520" s="14">
        <f ca="1">I519*(1+Returns!I520)+AE520</f>
        <v>5944211.830449488</v>
      </c>
      <c r="J520" s="14">
        <f ca="1">J519*(1+Returns!J520)+AF520</f>
        <v>0</v>
      </c>
      <c r="K520" s="14">
        <f ca="1">K519*(1+Returns!K520)+AG520</f>
        <v>0</v>
      </c>
      <c r="L520" s="14">
        <f ca="1">L519*(1+Returns!L520)+AH520</f>
        <v>23771431.495496508</v>
      </c>
      <c r="M520" s="14">
        <f ca="1">M519*(1+Returns!M520)+AI520</f>
        <v>23773896.533238422</v>
      </c>
      <c r="N520" s="14">
        <f ca="1">N519*(1+Returns!N520)+AJ520-R520-T520</f>
        <v>43893734.093388133</v>
      </c>
      <c r="O520" s="17">
        <f ca="1">(Assumptions!$B$16 / 252)*F519</f>
        <v>3764.0557936750765</v>
      </c>
      <c r="P520" s="17">
        <f t="shared" ca="1" si="116"/>
        <v>41357.493268364211</v>
      </c>
      <c r="Q520" s="16">
        <f t="shared" si="117"/>
        <v>0</v>
      </c>
      <c r="R520" s="17">
        <f t="shared" si="118"/>
        <v>0</v>
      </c>
      <c r="S520" s="19">
        <f t="shared" si="119"/>
        <v>0</v>
      </c>
      <c r="T520" s="20">
        <f ca="1">IF(AND(S520=1,F519&gt;D519),[1]Assumptions!$B$19*(F519-D519),0)</f>
        <v>0</v>
      </c>
      <c r="U520" s="21">
        <f ca="1">OFFSET(Assumptions!$B$6,U$1-1,0)*$E520</f>
        <v>9490785.5418968946</v>
      </c>
      <c r="V520" s="21">
        <f ca="1">OFFSET(Assumptions!$B$6,V$1-1,0)*$E520</f>
        <v>11863481.927371118</v>
      </c>
      <c r="W520" s="21">
        <f ca="1">OFFSET(Assumptions!$B$6,W$1-1,0)*$E520</f>
        <v>5931740.9636855591</v>
      </c>
      <c r="X520" s="21">
        <f ca="1">OFFSET(Assumptions!$B$6,X$1-1,0)*$E520</f>
        <v>0</v>
      </c>
      <c r="Y520" s="21">
        <f ca="1">OFFSET(Assumptions!$B$6,Y$1-1,0)*$E520</f>
        <v>0</v>
      </c>
      <c r="Z520" s="21">
        <f ca="1">OFFSET(Assumptions!$B$6,Z$1-1,0)*$E520</f>
        <v>23726963.854742236</v>
      </c>
      <c r="AA520" s="21">
        <f ca="1">OFFSET(Assumptions!$B$6,AA$1-1,0)*$E520</f>
        <v>23726963.854742236</v>
      </c>
      <c r="AB520" s="21">
        <f ca="1">OFFSET(Assumptions!$B$6,AB$1-1,0)*$E520</f>
        <v>43894883.131273136</v>
      </c>
      <c r="AC520" s="24">
        <f t="shared" si="122"/>
        <v>0</v>
      </c>
      <c r="AD520" s="24">
        <f t="shared" si="111"/>
        <v>0</v>
      </c>
      <c r="AE520" s="24">
        <f t="shared" si="111"/>
        <v>0</v>
      </c>
      <c r="AF520" s="24">
        <f t="shared" si="111"/>
        <v>0</v>
      </c>
      <c r="AG520" s="24">
        <f t="shared" si="110"/>
        <v>0</v>
      </c>
      <c r="AH520" s="24">
        <f t="shared" si="110"/>
        <v>0</v>
      </c>
      <c r="AI520" s="24">
        <f t="shared" si="110"/>
        <v>0</v>
      </c>
      <c r="AJ520" s="24">
        <f t="shared" si="120"/>
        <v>0</v>
      </c>
      <c r="AK520" s="26">
        <f t="shared" ca="1" si="121"/>
        <v>2.1678979361405837E-4</v>
      </c>
      <c r="AL520" s="34">
        <f t="shared" ca="1" si="123"/>
        <v>0.18593461780442566</v>
      </c>
    </row>
    <row r="521" spans="1:38" x14ac:dyDescent="0.25">
      <c r="A521" s="4">
        <f t="shared" si="112"/>
        <v>3</v>
      </c>
      <c r="B521" s="4">
        <f t="shared" si="113"/>
        <v>2014</v>
      </c>
      <c r="C521" s="9">
        <v>41718</v>
      </c>
      <c r="D521" s="12">
        <f ca="1">(1+Returns!E521)*D520</f>
        <v>117694077.22958745</v>
      </c>
      <c r="E521" s="12">
        <f t="shared" ca="1" si="114"/>
        <v>118668498.7259098</v>
      </c>
      <c r="F521" s="12">
        <f t="shared" ca="1" si="115"/>
        <v>118623376.36083888</v>
      </c>
      <c r="G521" s="14">
        <f ca="1">G520*(1+Returns!G521)+AC521</f>
        <v>9354137.1588228419</v>
      </c>
      <c r="H521" s="14">
        <f ca="1">H520*(1+Returns!H521)+AD521</f>
        <v>11890936.535078641</v>
      </c>
      <c r="I521" s="14">
        <f ca="1">I520*(1+Returns!I521)+AE521</f>
        <v>5946811.5581770083</v>
      </c>
      <c r="J521" s="14">
        <f ca="1">J520*(1+Returns!J521)+AF521</f>
        <v>0</v>
      </c>
      <c r="K521" s="14">
        <f ca="1">K520*(1+Returns!K521)+AG521</f>
        <v>0</v>
      </c>
      <c r="L521" s="14">
        <f ca="1">L520*(1+Returns!L521)+AH521</f>
        <v>23781334.435619183</v>
      </c>
      <c r="M521" s="14">
        <f ca="1">M520*(1+Returns!M521)+AI521</f>
        <v>23784025.207015995</v>
      </c>
      <c r="N521" s="14">
        <f ca="1">N520*(1+Returns!N521)+AJ521-R521-T521</f>
        <v>43911253.831196137</v>
      </c>
      <c r="O521" s="17">
        <f ca="1">(Assumptions!$B$16 / 252)*F520</f>
        <v>3764.8718025537396</v>
      </c>
      <c r="P521" s="17">
        <f t="shared" ca="1" si="116"/>
        <v>45122.365070917949</v>
      </c>
      <c r="Q521" s="16">
        <f t="shared" si="117"/>
        <v>0</v>
      </c>
      <c r="R521" s="17">
        <f t="shared" si="118"/>
        <v>0</v>
      </c>
      <c r="S521" s="19">
        <f t="shared" si="119"/>
        <v>0</v>
      </c>
      <c r="T521" s="20">
        <f ca="1">IF(AND(S521=1,F520&gt;D520),[1]Assumptions!$B$19*(F520-D520),0)</f>
        <v>0</v>
      </c>
      <c r="U521" s="21">
        <f ca="1">OFFSET(Assumptions!$B$6,U$1-1,0)*$E521</f>
        <v>9493479.8980727848</v>
      </c>
      <c r="V521" s="21">
        <f ca="1">OFFSET(Assumptions!$B$6,V$1-1,0)*$E521</f>
        <v>11866849.872590981</v>
      </c>
      <c r="W521" s="21">
        <f ca="1">OFFSET(Assumptions!$B$6,W$1-1,0)*$E521</f>
        <v>5933424.9362954907</v>
      </c>
      <c r="X521" s="21">
        <f ca="1">OFFSET(Assumptions!$B$6,X$1-1,0)*$E521</f>
        <v>0</v>
      </c>
      <c r="Y521" s="21">
        <f ca="1">OFFSET(Assumptions!$B$6,Y$1-1,0)*$E521</f>
        <v>0</v>
      </c>
      <c r="Z521" s="21">
        <f ca="1">OFFSET(Assumptions!$B$6,Z$1-1,0)*$E521</f>
        <v>23733699.745181963</v>
      </c>
      <c r="AA521" s="21">
        <f ca="1">OFFSET(Assumptions!$B$6,AA$1-1,0)*$E521</f>
        <v>23733699.745181963</v>
      </c>
      <c r="AB521" s="21">
        <f ca="1">OFFSET(Assumptions!$B$6,AB$1-1,0)*$E521</f>
        <v>43907344.528586626</v>
      </c>
      <c r="AC521" s="24">
        <f t="shared" si="122"/>
        <v>0</v>
      </c>
      <c r="AD521" s="24">
        <f t="shared" si="111"/>
        <v>0</v>
      </c>
      <c r="AE521" s="24">
        <f t="shared" si="111"/>
        <v>0</v>
      </c>
      <c r="AF521" s="24">
        <f t="shared" si="111"/>
        <v>0</v>
      </c>
      <c r="AG521" s="24">
        <f t="shared" si="110"/>
        <v>0</v>
      </c>
      <c r="AH521" s="24">
        <f t="shared" si="110"/>
        <v>0</v>
      </c>
      <c r="AI521" s="24">
        <f t="shared" si="110"/>
        <v>0</v>
      </c>
      <c r="AJ521" s="24">
        <f t="shared" si="120"/>
        <v>0</v>
      </c>
      <c r="AK521" s="26">
        <f t="shared" ca="1" si="121"/>
        <v>2.5224476920526762E-4</v>
      </c>
      <c r="AL521" s="34">
        <f t="shared" ca="1" si="123"/>
        <v>0.18623376360838617</v>
      </c>
    </row>
    <row r="522" spans="1:38" x14ac:dyDescent="0.25">
      <c r="A522" s="4">
        <f t="shared" si="112"/>
        <v>3</v>
      </c>
      <c r="B522" s="4">
        <f t="shared" si="113"/>
        <v>2014</v>
      </c>
      <c r="C522" s="9">
        <v>41719</v>
      </c>
      <c r="D522" s="12">
        <f ca="1">(1+Returns!E522)*D521</f>
        <v>117741098.36732221</v>
      </c>
      <c r="E522" s="12">
        <f t="shared" ca="1" si="114"/>
        <v>118622189.17622948</v>
      </c>
      <c r="F522" s="12">
        <f t="shared" ca="1" si="115"/>
        <v>118573300.98968679</v>
      </c>
      <c r="G522" s="14">
        <f ca="1">G521*(1+Returns!G522)+AC522</f>
        <v>9262683.8146398719</v>
      </c>
      <c r="H522" s="14">
        <f ca="1">H521*(1+Returns!H522)+AD522</f>
        <v>11895912.679613581</v>
      </c>
      <c r="I522" s="14">
        <f ca="1">I521*(1+Returns!I522)+AE522</f>
        <v>5949412.4229071196</v>
      </c>
      <c r="J522" s="14">
        <f ca="1">J521*(1+Returns!J522)+AF522</f>
        <v>0</v>
      </c>
      <c r="K522" s="14">
        <f ca="1">K521*(1+Returns!K522)+AG522</f>
        <v>0</v>
      </c>
      <c r="L522" s="14">
        <f ca="1">L521*(1+Returns!L522)+AH522</f>
        <v>23791241.501207467</v>
      </c>
      <c r="M522" s="14">
        <f ca="1">M521*(1+Returns!M522)+AI522</f>
        <v>23794158.196032021</v>
      </c>
      <c r="N522" s="14">
        <f ca="1">N521*(1+Returns!N522)+AJ522-R522-T522</f>
        <v>43928780.56182941</v>
      </c>
      <c r="O522" s="17">
        <f ca="1">(Assumptions!$B$16 / 252)*F521</f>
        <v>3765.8214717726623</v>
      </c>
      <c r="P522" s="17">
        <f t="shared" ca="1" si="116"/>
        <v>48888.186542690615</v>
      </c>
      <c r="Q522" s="16">
        <f t="shared" si="117"/>
        <v>0</v>
      </c>
      <c r="R522" s="17">
        <f t="shared" si="118"/>
        <v>0</v>
      </c>
      <c r="S522" s="19">
        <f t="shared" si="119"/>
        <v>0</v>
      </c>
      <c r="T522" s="20">
        <f ca="1">IF(AND(S522=1,F521&gt;D521),[1]Assumptions!$B$19*(F521-D521),0)</f>
        <v>0</v>
      </c>
      <c r="U522" s="21">
        <f ca="1">OFFSET(Assumptions!$B$6,U$1-1,0)*$E522</f>
        <v>9489775.1340983585</v>
      </c>
      <c r="V522" s="21">
        <f ca="1">OFFSET(Assumptions!$B$6,V$1-1,0)*$E522</f>
        <v>11862218.917622948</v>
      </c>
      <c r="W522" s="21">
        <f ca="1">OFFSET(Assumptions!$B$6,W$1-1,0)*$E522</f>
        <v>5931109.458811474</v>
      </c>
      <c r="X522" s="21">
        <f ca="1">OFFSET(Assumptions!$B$6,X$1-1,0)*$E522</f>
        <v>0</v>
      </c>
      <c r="Y522" s="21">
        <f ca="1">OFFSET(Assumptions!$B$6,Y$1-1,0)*$E522</f>
        <v>0</v>
      </c>
      <c r="Z522" s="21">
        <f ca="1">OFFSET(Assumptions!$B$6,Z$1-1,0)*$E522</f>
        <v>23724437.835245896</v>
      </c>
      <c r="AA522" s="21">
        <f ca="1">OFFSET(Assumptions!$B$6,AA$1-1,0)*$E522</f>
        <v>23724437.835245896</v>
      </c>
      <c r="AB522" s="21">
        <f ca="1">OFFSET(Assumptions!$B$6,AB$1-1,0)*$E522</f>
        <v>43890209.995204903</v>
      </c>
      <c r="AC522" s="24">
        <f t="shared" si="122"/>
        <v>0</v>
      </c>
      <c r="AD522" s="24">
        <f t="shared" si="111"/>
        <v>0</v>
      </c>
      <c r="AE522" s="24">
        <f t="shared" si="111"/>
        <v>0</v>
      </c>
      <c r="AF522" s="24">
        <f t="shared" si="111"/>
        <v>0</v>
      </c>
      <c r="AG522" s="24">
        <f t="shared" si="110"/>
        <v>0</v>
      </c>
      <c r="AH522" s="24">
        <f t="shared" si="110"/>
        <v>0</v>
      </c>
      <c r="AI522" s="24">
        <f t="shared" si="110"/>
        <v>0</v>
      </c>
      <c r="AJ522" s="24">
        <f t="shared" si="120"/>
        <v>0</v>
      </c>
      <c r="AK522" s="26">
        <f t="shared" ca="1" si="121"/>
        <v>-4.2213746302222077E-4</v>
      </c>
      <c r="AL522" s="34">
        <f t="shared" ca="1" si="123"/>
        <v>0.18573300989686525</v>
      </c>
    </row>
    <row r="523" spans="1:38" x14ac:dyDescent="0.25">
      <c r="A523" s="4">
        <f t="shared" si="112"/>
        <v>3</v>
      </c>
      <c r="B523" s="4">
        <f t="shared" si="113"/>
        <v>2014</v>
      </c>
      <c r="C523" s="9">
        <v>41722</v>
      </c>
      <c r="D523" s="12">
        <f ca="1">(1+Returns!E523)*D522</f>
        <v>117788138.29094192</v>
      </c>
      <c r="E523" s="12">
        <f t="shared" ca="1" si="114"/>
        <v>118619380.1648161</v>
      </c>
      <c r="F523" s="12">
        <f t="shared" ca="1" si="115"/>
        <v>118566727.74649596</v>
      </c>
      <c r="G523" s="14">
        <f ca="1">G522*(1+Returns!G523)+AC523</f>
        <v>9214712.3489188533</v>
      </c>
      <c r="H523" s="14">
        <f ca="1">H522*(1+Returns!H523)+AD523</f>
        <v>11900890.906576121</v>
      </c>
      <c r="I523" s="14">
        <f ca="1">I522*(1+Returns!I523)+AE523</f>
        <v>5952014.4251370961</v>
      </c>
      <c r="J523" s="14">
        <f ca="1">J522*(1+Returns!J523)+AF523</f>
        <v>0</v>
      </c>
      <c r="K523" s="14">
        <f ca="1">K522*(1+Returns!K523)+AG523</f>
        <v>0</v>
      </c>
      <c r="L523" s="14">
        <f ca="1">L522*(1+Returns!L523)+AH523</f>
        <v>23801152.693979986</v>
      </c>
      <c r="M523" s="14">
        <f ca="1">M522*(1+Returns!M523)+AI523</f>
        <v>23804295.502124973</v>
      </c>
      <c r="N523" s="14">
        <f ca="1">N522*(1+Returns!N523)+AJ523-R523-T523</f>
        <v>43946314.288079068</v>
      </c>
      <c r="O523" s="17">
        <f ca="1">(Assumptions!$B$16 / 252)*F522</f>
        <v>3764.231777450374</v>
      </c>
      <c r="P523" s="17">
        <f t="shared" ca="1" si="116"/>
        <v>52652.418320140991</v>
      </c>
      <c r="Q523" s="16">
        <f t="shared" si="117"/>
        <v>0</v>
      </c>
      <c r="R523" s="17">
        <f t="shared" si="118"/>
        <v>0</v>
      </c>
      <c r="S523" s="19">
        <f t="shared" si="119"/>
        <v>0</v>
      </c>
      <c r="T523" s="20">
        <f ca="1">IF(AND(S523=1,F522&gt;D522),[1]Assumptions!$B$19*(F522-D522),0)</f>
        <v>0</v>
      </c>
      <c r="U523" s="21">
        <f ca="1">OFFSET(Assumptions!$B$6,U$1-1,0)*$E523</f>
        <v>9489550.4131852873</v>
      </c>
      <c r="V523" s="21">
        <f ca="1">OFFSET(Assumptions!$B$6,V$1-1,0)*$E523</f>
        <v>11861938.01648161</v>
      </c>
      <c r="W523" s="21">
        <f ca="1">OFFSET(Assumptions!$B$6,W$1-1,0)*$E523</f>
        <v>5930969.008240805</v>
      </c>
      <c r="X523" s="21">
        <f ca="1">OFFSET(Assumptions!$B$6,X$1-1,0)*$E523</f>
        <v>0</v>
      </c>
      <c r="Y523" s="21">
        <f ca="1">OFFSET(Assumptions!$B$6,Y$1-1,0)*$E523</f>
        <v>0</v>
      </c>
      <c r="Z523" s="21">
        <f ca="1">OFFSET(Assumptions!$B$6,Z$1-1,0)*$E523</f>
        <v>23723876.03296322</v>
      </c>
      <c r="AA523" s="21">
        <f ca="1">OFFSET(Assumptions!$B$6,AA$1-1,0)*$E523</f>
        <v>23723876.03296322</v>
      </c>
      <c r="AB523" s="21">
        <f ca="1">OFFSET(Assumptions!$B$6,AB$1-1,0)*$E523</f>
        <v>43889170.660981953</v>
      </c>
      <c r="AC523" s="24">
        <f t="shared" si="122"/>
        <v>0</v>
      </c>
      <c r="AD523" s="24">
        <f t="shared" si="111"/>
        <v>0</v>
      </c>
      <c r="AE523" s="24">
        <f t="shared" si="111"/>
        <v>0</v>
      </c>
      <c r="AF523" s="24">
        <f t="shared" si="111"/>
        <v>0</v>
      </c>
      <c r="AG523" s="24">
        <f t="shared" si="110"/>
        <v>0</v>
      </c>
      <c r="AH523" s="24">
        <f t="shared" si="110"/>
        <v>0</v>
      </c>
      <c r="AI523" s="24">
        <f t="shared" si="110"/>
        <v>0</v>
      </c>
      <c r="AJ523" s="24">
        <f t="shared" si="120"/>
        <v>0</v>
      </c>
      <c r="AK523" s="26">
        <f t="shared" ca="1" si="121"/>
        <v>-5.5436115347751169E-5</v>
      </c>
      <c r="AL523" s="34">
        <f t="shared" ca="1" si="123"/>
        <v>0.18566727746495704</v>
      </c>
    </row>
    <row r="524" spans="1:38" x14ac:dyDescent="0.25">
      <c r="A524" s="4">
        <f t="shared" si="112"/>
        <v>3</v>
      </c>
      <c r="B524" s="4">
        <f t="shared" si="113"/>
        <v>2014</v>
      </c>
      <c r="C524" s="9">
        <v>41723</v>
      </c>
      <c r="D524" s="12">
        <f ca="1">(1+Returns!E524)*D523</f>
        <v>117835197.00795192</v>
      </c>
      <c r="E524" s="12">
        <f t="shared" ca="1" si="114"/>
        <v>118722335.99631819</v>
      </c>
      <c r="F524" s="12">
        <f t="shared" ca="1" si="115"/>
        <v>118665919.55489498</v>
      </c>
      <c r="G524" s="14">
        <f ca="1">G523*(1+Returns!G524)+AC524</f>
        <v>9272487.0585885271</v>
      </c>
      <c r="H524" s="14">
        <f ca="1">H523*(1+Returns!H524)+AD524</f>
        <v>11905871.216837719</v>
      </c>
      <c r="I524" s="14">
        <f ca="1">I523*(1+Returns!I524)+AE524</f>
        <v>5954617.5653644288</v>
      </c>
      <c r="J524" s="14">
        <f ca="1">J523*(1+Returns!J524)+AF524</f>
        <v>0</v>
      </c>
      <c r="K524" s="14">
        <f ca="1">K523*(1+Returns!K524)+AG524</f>
        <v>0</v>
      </c>
      <c r="L524" s="14">
        <f ca="1">L523*(1+Returns!L524)+AH524</f>
        <v>23811068.015656084</v>
      </c>
      <c r="M524" s="14">
        <f ca="1">M523*(1+Returns!M524)+AI524</f>
        <v>23814437.127134103</v>
      </c>
      <c r="N524" s="14">
        <f ca="1">N523*(1+Returns!N524)+AJ524-R524-T524</f>
        <v>43963855.012737334</v>
      </c>
      <c r="O524" s="17">
        <f ca="1">(Assumptions!$B$16 / 252)*F523</f>
        <v>3764.0231030633636</v>
      </c>
      <c r="P524" s="17">
        <f t="shared" ca="1" si="116"/>
        <v>56416.441423204356</v>
      </c>
      <c r="Q524" s="16">
        <f t="shared" si="117"/>
        <v>0</v>
      </c>
      <c r="R524" s="17">
        <f t="shared" si="118"/>
        <v>0</v>
      </c>
      <c r="S524" s="19">
        <f t="shared" si="119"/>
        <v>0</v>
      </c>
      <c r="T524" s="20">
        <f ca="1">IF(AND(S524=1,F523&gt;D523),[1]Assumptions!$B$19*(F523-D523),0)</f>
        <v>0</v>
      </c>
      <c r="U524" s="21">
        <f ca="1">OFFSET(Assumptions!$B$6,U$1-1,0)*$E524</f>
        <v>9497786.8797054552</v>
      </c>
      <c r="V524" s="21">
        <f ca="1">OFFSET(Assumptions!$B$6,V$1-1,0)*$E524</f>
        <v>11872233.59963182</v>
      </c>
      <c r="W524" s="21">
        <f ca="1">OFFSET(Assumptions!$B$6,W$1-1,0)*$E524</f>
        <v>5936116.7998159099</v>
      </c>
      <c r="X524" s="21">
        <f ca="1">OFFSET(Assumptions!$B$6,X$1-1,0)*$E524</f>
        <v>0</v>
      </c>
      <c r="Y524" s="21">
        <f ca="1">OFFSET(Assumptions!$B$6,Y$1-1,0)*$E524</f>
        <v>0</v>
      </c>
      <c r="Z524" s="21">
        <f ca="1">OFFSET(Assumptions!$B$6,Z$1-1,0)*$E524</f>
        <v>23744467.19926364</v>
      </c>
      <c r="AA524" s="21">
        <f ca="1">OFFSET(Assumptions!$B$6,AA$1-1,0)*$E524</f>
        <v>23744467.19926364</v>
      </c>
      <c r="AB524" s="21">
        <f ca="1">OFFSET(Assumptions!$B$6,AB$1-1,0)*$E524</f>
        <v>43927264.318637729</v>
      </c>
      <c r="AC524" s="24">
        <f t="shared" si="122"/>
        <v>0</v>
      </c>
      <c r="AD524" s="24">
        <f t="shared" si="111"/>
        <v>0</v>
      </c>
      <c r="AE524" s="24">
        <f t="shared" si="111"/>
        <v>0</v>
      </c>
      <c r="AF524" s="24">
        <f t="shared" si="111"/>
        <v>0</v>
      </c>
      <c r="AG524" s="24">
        <f t="shared" si="110"/>
        <v>0</v>
      </c>
      <c r="AH524" s="24">
        <f t="shared" si="110"/>
        <v>0</v>
      </c>
      <c r="AI524" s="24">
        <f t="shared" si="110"/>
        <v>0</v>
      </c>
      <c r="AJ524" s="24">
        <f t="shared" si="120"/>
        <v>0</v>
      </c>
      <c r="AK524" s="26">
        <f t="shared" ca="1" si="121"/>
        <v>8.3659058729446123E-4</v>
      </c>
      <c r="AL524" s="34">
        <f t="shared" ca="1" si="123"/>
        <v>0.18665919554894717</v>
      </c>
    </row>
    <row r="525" spans="1:38" x14ac:dyDescent="0.25">
      <c r="A525" s="4">
        <f t="shared" si="112"/>
        <v>3</v>
      </c>
      <c r="B525" s="4">
        <f t="shared" si="113"/>
        <v>2014</v>
      </c>
      <c r="C525" s="9">
        <v>41724</v>
      </c>
      <c r="D525" s="12">
        <f ca="1">(1+Returns!E525)*D524</f>
        <v>117882274.52586053</v>
      </c>
      <c r="E525" s="12">
        <f t="shared" ca="1" si="114"/>
        <v>118747094.35484143</v>
      </c>
      <c r="F525" s="12">
        <f t="shared" ca="1" si="115"/>
        <v>118686910.74136886</v>
      </c>
      <c r="G525" s="14">
        <f ca="1">G524*(1+Returns!G525)+AC525</f>
        <v>9252045.620031571</v>
      </c>
      <c r="H525" s="14">
        <f ca="1">H524*(1+Returns!H525)+AD525</f>
        <v>11910853.6112702</v>
      </c>
      <c r="I525" s="14">
        <f ca="1">I524*(1+Returns!I525)+AE525</f>
        <v>5957221.8440868249</v>
      </c>
      <c r="J525" s="14">
        <f ca="1">J524*(1+Returns!J525)+AF525</f>
        <v>0</v>
      </c>
      <c r="K525" s="14">
        <f ca="1">K524*(1+Returns!K525)+AG525</f>
        <v>0</v>
      </c>
      <c r="L525" s="14">
        <f ca="1">L524*(1+Returns!L525)+AH525</f>
        <v>23820987.46795582</v>
      </c>
      <c r="M525" s="14">
        <f ca="1">M524*(1+Returns!M525)+AI525</f>
        <v>23824583.072899453</v>
      </c>
      <c r="N525" s="14">
        <f ca="1">N524*(1+Returns!N525)+AJ525-R525-T525</f>
        <v>43981402.738597557</v>
      </c>
      <c r="O525" s="17">
        <f ca="1">(Assumptions!$B$16 / 252)*F524</f>
        <v>3767.1720493617454</v>
      </c>
      <c r="P525" s="17">
        <f t="shared" ca="1" si="116"/>
        <v>60183.613472566103</v>
      </c>
      <c r="Q525" s="16">
        <f t="shared" si="117"/>
        <v>0</v>
      </c>
      <c r="R525" s="17">
        <f t="shared" si="118"/>
        <v>0</v>
      </c>
      <c r="S525" s="19">
        <f t="shared" si="119"/>
        <v>0</v>
      </c>
      <c r="T525" s="20">
        <f ca="1">IF(AND(S525=1,F524&gt;D524),[1]Assumptions!$B$19*(F524-D524),0)</f>
        <v>0</v>
      </c>
      <c r="U525" s="21">
        <f ca="1">OFFSET(Assumptions!$B$6,U$1-1,0)*$E525</f>
        <v>9499767.5483873151</v>
      </c>
      <c r="V525" s="21">
        <f ca="1">OFFSET(Assumptions!$B$6,V$1-1,0)*$E525</f>
        <v>11874709.435484143</v>
      </c>
      <c r="W525" s="21">
        <f ca="1">OFFSET(Assumptions!$B$6,W$1-1,0)*$E525</f>
        <v>5937354.7177420715</v>
      </c>
      <c r="X525" s="21">
        <f ca="1">OFFSET(Assumptions!$B$6,X$1-1,0)*$E525</f>
        <v>0</v>
      </c>
      <c r="Y525" s="21">
        <f ca="1">OFFSET(Assumptions!$B$6,Y$1-1,0)*$E525</f>
        <v>0</v>
      </c>
      <c r="Z525" s="21">
        <f ca="1">OFFSET(Assumptions!$B$6,Z$1-1,0)*$E525</f>
        <v>23749418.870968286</v>
      </c>
      <c r="AA525" s="21">
        <f ca="1">OFFSET(Assumptions!$B$6,AA$1-1,0)*$E525</f>
        <v>23749418.870968286</v>
      </c>
      <c r="AB525" s="21">
        <f ca="1">OFFSET(Assumptions!$B$6,AB$1-1,0)*$E525</f>
        <v>43936424.911291324</v>
      </c>
      <c r="AC525" s="24">
        <f t="shared" si="122"/>
        <v>0</v>
      </c>
      <c r="AD525" s="24">
        <f t="shared" si="111"/>
        <v>0</v>
      </c>
      <c r="AE525" s="24">
        <f t="shared" si="111"/>
        <v>0</v>
      </c>
      <c r="AF525" s="24">
        <f t="shared" si="111"/>
        <v>0</v>
      </c>
      <c r="AG525" s="24">
        <f t="shared" si="110"/>
        <v>0</v>
      </c>
      <c r="AH525" s="24">
        <f t="shared" si="110"/>
        <v>0</v>
      </c>
      <c r="AI525" s="24">
        <f t="shared" si="110"/>
        <v>0</v>
      </c>
      <c r="AJ525" s="24">
        <f t="shared" si="120"/>
        <v>0</v>
      </c>
      <c r="AK525" s="26">
        <f t="shared" ca="1" si="121"/>
        <v>1.7689313454627431E-4</v>
      </c>
      <c r="AL525" s="34">
        <f t="shared" ca="1" si="123"/>
        <v>0.1868691074136859</v>
      </c>
    </row>
    <row r="526" spans="1:38" x14ac:dyDescent="0.25">
      <c r="A526" s="4">
        <f t="shared" si="112"/>
        <v>3</v>
      </c>
      <c r="B526" s="4">
        <f t="shared" si="113"/>
        <v>2014</v>
      </c>
      <c r="C526" s="9">
        <v>41725</v>
      </c>
      <c r="D526" s="12">
        <f ca="1">(1+Returns!E526)*D525</f>
        <v>117929370.85217911</v>
      </c>
      <c r="E526" s="12">
        <f t="shared" ca="1" si="114"/>
        <v>118782909.34951055</v>
      </c>
      <c r="F526" s="12">
        <f t="shared" ca="1" si="115"/>
        <v>118718957.89760175</v>
      </c>
      <c r="G526" s="14">
        <f ca="1">G525*(1+Returns!G526)+AC526</f>
        <v>9242642.134646574</v>
      </c>
      <c r="H526" s="14">
        <f ca="1">H525*(1+Returns!H526)+AD526</f>
        <v>11915838.090745753</v>
      </c>
      <c r="I526" s="14">
        <f ca="1">I525*(1+Returns!I526)+AE526</f>
        <v>5959827.2618022114</v>
      </c>
      <c r="J526" s="14">
        <f ca="1">J525*(1+Returns!J526)+AF526</f>
        <v>0</v>
      </c>
      <c r="K526" s="14">
        <f ca="1">K525*(1+Returns!K526)+AG526</f>
        <v>0</v>
      </c>
      <c r="L526" s="14">
        <f ca="1">L525*(1+Returns!L526)+AH526</f>
        <v>23830911.05259997</v>
      </c>
      <c r="M526" s="14">
        <f ca="1">M525*(1+Returns!M526)+AI526</f>
        <v>23834733.341261845</v>
      </c>
      <c r="N526" s="14">
        <f ca="1">N525*(1+Returns!N526)+AJ526-R526-T526</f>
        <v>43998957.468454197</v>
      </c>
      <c r="O526" s="17">
        <f ca="1">(Assumptions!$B$16 / 252)*F525</f>
        <v>3767.838436233932</v>
      </c>
      <c r="P526" s="17">
        <f t="shared" ca="1" si="116"/>
        <v>63951.451908800038</v>
      </c>
      <c r="Q526" s="16">
        <f t="shared" si="117"/>
        <v>0</v>
      </c>
      <c r="R526" s="17">
        <f t="shared" si="118"/>
        <v>0</v>
      </c>
      <c r="S526" s="19">
        <f t="shared" si="119"/>
        <v>0</v>
      </c>
      <c r="T526" s="20">
        <f ca="1">IF(AND(S526=1,F525&gt;D525),[1]Assumptions!$B$19*(F525-D525),0)</f>
        <v>0</v>
      </c>
      <c r="U526" s="21">
        <f ca="1">OFFSET(Assumptions!$B$6,U$1-1,0)*$E526</f>
        <v>9502632.747960845</v>
      </c>
      <c r="V526" s="21">
        <f ca="1">OFFSET(Assumptions!$B$6,V$1-1,0)*$E526</f>
        <v>11878290.934951056</v>
      </c>
      <c r="W526" s="21">
        <f ca="1">OFFSET(Assumptions!$B$6,W$1-1,0)*$E526</f>
        <v>5939145.4674755279</v>
      </c>
      <c r="X526" s="21">
        <f ca="1">OFFSET(Assumptions!$B$6,X$1-1,0)*$E526</f>
        <v>0</v>
      </c>
      <c r="Y526" s="21">
        <f ca="1">OFFSET(Assumptions!$B$6,Y$1-1,0)*$E526</f>
        <v>0</v>
      </c>
      <c r="Z526" s="21">
        <f ca="1">OFFSET(Assumptions!$B$6,Z$1-1,0)*$E526</f>
        <v>23756581.869902112</v>
      </c>
      <c r="AA526" s="21">
        <f ca="1">OFFSET(Assumptions!$B$6,AA$1-1,0)*$E526</f>
        <v>23756581.869902112</v>
      </c>
      <c r="AB526" s="21">
        <f ca="1">OFFSET(Assumptions!$B$6,AB$1-1,0)*$E526</f>
        <v>43949676.459318906</v>
      </c>
      <c r="AC526" s="24">
        <f t="shared" si="122"/>
        <v>0</v>
      </c>
      <c r="AD526" s="24">
        <f t="shared" si="111"/>
        <v>0</v>
      </c>
      <c r="AE526" s="24">
        <f t="shared" si="111"/>
        <v>0</v>
      </c>
      <c r="AF526" s="24">
        <f t="shared" si="111"/>
        <v>0</v>
      </c>
      <c r="AG526" s="24">
        <f t="shared" si="110"/>
        <v>0</v>
      </c>
      <c r="AH526" s="24">
        <f t="shared" si="110"/>
        <v>0</v>
      </c>
      <c r="AI526" s="24">
        <f t="shared" si="110"/>
        <v>0</v>
      </c>
      <c r="AJ526" s="24">
        <f t="shared" si="120"/>
        <v>0</v>
      </c>
      <c r="AK526" s="26">
        <f t="shared" ca="1" si="121"/>
        <v>2.7001424194716961E-4</v>
      </c>
      <c r="AL526" s="34">
        <f t="shared" ca="1" si="123"/>
        <v>0.18718957897601474</v>
      </c>
    </row>
    <row r="527" spans="1:38" x14ac:dyDescent="0.25">
      <c r="A527" s="4">
        <f t="shared" si="112"/>
        <v>3</v>
      </c>
      <c r="B527" s="4">
        <f t="shared" si="113"/>
        <v>2014</v>
      </c>
      <c r="C527" s="9">
        <v>41726</v>
      </c>
      <c r="D527" s="12">
        <f ca="1">(1+Returns!E527)*D526</f>
        <v>117976317.35542166</v>
      </c>
      <c r="E527" s="12">
        <f t="shared" ca="1" si="114"/>
        <v>118880708.57316743</v>
      </c>
      <c r="F527" s="12">
        <f t="shared" ca="1" si="115"/>
        <v>118812988.26545236</v>
      </c>
      <c r="G527" s="14">
        <f ca="1">G526*(1+Returns!G527)+AC527</f>
        <v>9295365.8302176148</v>
      </c>
      <c r="H527" s="14">
        <f ca="1">H526*(1+Returns!H527)+AD527</f>
        <v>11920806.849280458</v>
      </c>
      <c r="I527" s="14">
        <f ca="1">I526*(1+Returns!I527)+AE527</f>
        <v>5962424.5326204076</v>
      </c>
      <c r="J527" s="14">
        <f ca="1">J526*(1+Returns!J527)+AF527</f>
        <v>0</v>
      </c>
      <c r="K527" s="14">
        <f ca="1">K526*(1+Returns!K527)+AG527</f>
        <v>0</v>
      </c>
      <c r="L527" s="14">
        <f ca="1">L526*(1+Returns!L527)+AH527</f>
        <v>23840803.311522674</v>
      </c>
      <c r="M527" s="14">
        <f ca="1">M526*(1+Returns!M527)+AI527</f>
        <v>23844851.705999564</v>
      </c>
      <c r="N527" s="14">
        <f ca="1">N526*(1+Returns!N527)+AJ527-R527-T527</f>
        <v>44016456.343526706</v>
      </c>
      <c r="O527" s="17">
        <f ca="1">(Assumptions!$B$16 / 252)*F526</f>
        <v>3768.8558062730713</v>
      </c>
      <c r="P527" s="17">
        <f t="shared" ca="1" si="116"/>
        <v>67720.307715073111</v>
      </c>
      <c r="Q527" s="16">
        <f t="shared" si="117"/>
        <v>0</v>
      </c>
      <c r="R527" s="17">
        <f t="shared" si="118"/>
        <v>0</v>
      </c>
      <c r="S527" s="19">
        <f t="shared" si="119"/>
        <v>0</v>
      </c>
      <c r="T527" s="20">
        <f ca="1">IF(AND(S527=1,F526&gt;D526),[1]Assumptions!$B$19*(F526-D526),0)</f>
        <v>0</v>
      </c>
      <c r="U527" s="21">
        <f ca="1">OFFSET(Assumptions!$B$6,U$1-1,0)*$E527</f>
        <v>9510456.6858533937</v>
      </c>
      <c r="V527" s="21">
        <f ca="1">OFFSET(Assumptions!$B$6,V$1-1,0)*$E527</f>
        <v>11888070.857316744</v>
      </c>
      <c r="W527" s="21">
        <f ca="1">OFFSET(Assumptions!$B$6,W$1-1,0)*$E527</f>
        <v>5944035.4286583718</v>
      </c>
      <c r="X527" s="21">
        <f ca="1">OFFSET(Assumptions!$B$6,X$1-1,0)*$E527</f>
        <v>0</v>
      </c>
      <c r="Y527" s="21">
        <f ca="1">OFFSET(Assumptions!$B$6,Y$1-1,0)*$E527</f>
        <v>0</v>
      </c>
      <c r="Z527" s="21">
        <f ca="1">OFFSET(Assumptions!$B$6,Z$1-1,0)*$E527</f>
        <v>23776141.714633487</v>
      </c>
      <c r="AA527" s="21">
        <f ca="1">OFFSET(Assumptions!$B$6,AA$1-1,0)*$E527</f>
        <v>23776141.714633487</v>
      </c>
      <c r="AB527" s="21">
        <f ca="1">OFFSET(Assumptions!$B$6,AB$1-1,0)*$E527</f>
        <v>43985862.172071949</v>
      </c>
      <c r="AC527" s="24">
        <f t="shared" si="122"/>
        <v>0</v>
      </c>
      <c r="AD527" s="24">
        <f t="shared" si="111"/>
        <v>0</v>
      </c>
      <c r="AE527" s="24">
        <f t="shared" si="111"/>
        <v>0</v>
      </c>
      <c r="AF527" s="24">
        <f t="shared" si="111"/>
        <v>0</v>
      </c>
      <c r="AG527" s="24">
        <f t="shared" si="110"/>
        <v>0</v>
      </c>
      <c r="AH527" s="24">
        <f t="shared" si="110"/>
        <v>0</v>
      </c>
      <c r="AI527" s="24">
        <f t="shared" si="110"/>
        <v>0</v>
      </c>
      <c r="AJ527" s="24">
        <f t="shared" si="120"/>
        <v>0</v>
      </c>
      <c r="AK527" s="26">
        <f t="shared" ca="1" si="121"/>
        <v>7.9204172202818057E-4</v>
      </c>
      <c r="AL527" s="34">
        <f t="shared" ca="1" si="123"/>
        <v>0.1881298826545208</v>
      </c>
    </row>
    <row r="528" spans="1:38" x14ac:dyDescent="0.25">
      <c r="A528" s="4">
        <f t="shared" si="112"/>
        <v>3</v>
      </c>
      <c r="B528" s="4">
        <f t="shared" si="113"/>
        <v>2014</v>
      </c>
      <c r="C528" s="9">
        <v>41729</v>
      </c>
      <c r="D528" s="12">
        <f ca="1">(1+Returns!E528)*D527</f>
        <v>118023282.54759769</v>
      </c>
      <c r="E528" s="12">
        <f t="shared" ca="1" si="114"/>
        <v>118916204.2740044</v>
      </c>
      <c r="F528" s="12">
        <f t="shared" ca="1" si="115"/>
        <v>118844712.125392</v>
      </c>
      <c r="G528" s="14">
        <f ca="1">G527*(1+Returns!G528)+AC528</f>
        <v>9285767.4379155878</v>
      </c>
      <c r="H528" s="14">
        <f ca="1">H527*(1+Returns!H528)+AD528</f>
        <v>11925777.679726614</v>
      </c>
      <c r="I528" s="14">
        <f ca="1">I527*(1+Returns!I528)+AE528</f>
        <v>5965022.9353196817</v>
      </c>
      <c r="J528" s="14">
        <f ca="1">J527*(1+Returns!J528)+AF528</f>
        <v>0</v>
      </c>
      <c r="K528" s="14">
        <f ca="1">K527*(1+Returns!K528)+AG528</f>
        <v>0</v>
      </c>
      <c r="L528" s="14">
        <f ca="1">L527*(1+Returns!L528)+AH528</f>
        <v>23850699.676741876</v>
      </c>
      <c r="M528" s="14">
        <f ca="1">M527*(1+Returns!M528)+AI528</f>
        <v>23854974.366204049</v>
      </c>
      <c r="N528" s="14">
        <f ca="1">N527*(1+Returns!N528)+AJ528-R528-T528</f>
        <v>44033962.178096585</v>
      </c>
      <c r="O528" s="17">
        <f ca="1">(Assumptions!$B$16 / 252)*F527</f>
        <v>3771.8408973159476</v>
      </c>
      <c r="P528" s="17">
        <f t="shared" ca="1" si="116"/>
        <v>71492.148612389065</v>
      </c>
      <c r="Q528" s="16">
        <f t="shared" si="117"/>
        <v>0</v>
      </c>
      <c r="R528" s="17">
        <f t="shared" si="118"/>
        <v>0</v>
      </c>
      <c r="S528" s="19">
        <f t="shared" si="119"/>
        <v>0</v>
      </c>
      <c r="T528" s="20">
        <f ca="1">IF(AND(S528=1,F527&gt;D527),[1]Assumptions!$B$19*(F527-D527),0)</f>
        <v>0</v>
      </c>
      <c r="U528" s="21">
        <f ca="1">OFFSET(Assumptions!$B$6,U$1-1,0)*$E528</f>
        <v>9513296.3419203516</v>
      </c>
      <c r="V528" s="21">
        <f ca="1">OFFSET(Assumptions!$B$6,V$1-1,0)*$E528</f>
        <v>11891620.42740044</v>
      </c>
      <c r="W528" s="21">
        <f ca="1">OFFSET(Assumptions!$B$6,W$1-1,0)*$E528</f>
        <v>5945810.21370022</v>
      </c>
      <c r="X528" s="21">
        <f ca="1">OFFSET(Assumptions!$B$6,X$1-1,0)*$E528</f>
        <v>0</v>
      </c>
      <c r="Y528" s="21">
        <f ca="1">OFFSET(Assumptions!$B$6,Y$1-1,0)*$E528</f>
        <v>0</v>
      </c>
      <c r="Z528" s="21">
        <f ca="1">OFFSET(Assumptions!$B$6,Z$1-1,0)*$E528</f>
        <v>23783240.85480088</v>
      </c>
      <c r="AA528" s="21">
        <f ca="1">OFFSET(Assumptions!$B$6,AA$1-1,0)*$E528</f>
        <v>23783240.85480088</v>
      </c>
      <c r="AB528" s="21">
        <f ca="1">OFFSET(Assumptions!$B$6,AB$1-1,0)*$E528</f>
        <v>43998995.581381626</v>
      </c>
      <c r="AC528" s="24">
        <f t="shared" si="122"/>
        <v>0</v>
      </c>
      <c r="AD528" s="24">
        <f t="shared" si="111"/>
        <v>0</v>
      </c>
      <c r="AE528" s="24">
        <f t="shared" si="111"/>
        <v>0</v>
      </c>
      <c r="AF528" s="24">
        <f t="shared" si="111"/>
        <v>0</v>
      </c>
      <c r="AG528" s="24">
        <f t="shared" si="110"/>
        <v>0</v>
      </c>
      <c r="AH528" s="24">
        <f t="shared" si="110"/>
        <v>0</v>
      </c>
      <c r="AI528" s="24">
        <f t="shared" si="110"/>
        <v>0</v>
      </c>
      <c r="AJ528" s="24">
        <f t="shared" si="120"/>
        <v>0</v>
      </c>
      <c r="AK528" s="26">
        <f t="shared" ca="1" si="121"/>
        <v>2.6700666655044003E-4</v>
      </c>
      <c r="AL528" s="34">
        <f t="shared" ca="1" si="123"/>
        <v>0.18844712125391738</v>
      </c>
    </row>
    <row r="529" spans="1:38" x14ac:dyDescent="0.25">
      <c r="A529" s="4">
        <f t="shared" si="112"/>
        <v>4</v>
      </c>
      <c r="B529" s="4">
        <f t="shared" si="113"/>
        <v>2014</v>
      </c>
      <c r="C529" s="9">
        <v>41730</v>
      </c>
      <c r="D529" s="12">
        <f ca="1">(1+Returns!E529)*D528</f>
        <v>118070266.43614706</v>
      </c>
      <c r="E529" s="12">
        <f t="shared" ca="1" si="114"/>
        <v>118903267.52921622</v>
      </c>
      <c r="F529" s="12">
        <f t="shared" ca="1" si="115"/>
        <v>118899494.68121223</v>
      </c>
      <c r="G529" s="14">
        <f ca="1">G528*(1+Returns!G529)+AC529</f>
        <v>9526739.0798992515</v>
      </c>
      <c r="H529" s="14">
        <f ca="1">H528*(1+Returns!H529)+AD529</f>
        <v>11896593.330622006</v>
      </c>
      <c r="I529" s="14">
        <f ca="1">I528*(1+Returns!I529)+AE529</f>
        <v>5948409.7487738412</v>
      </c>
      <c r="J529" s="14">
        <f ca="1">J528*(1+Returns!J529)+AF529</f>
        <v>0</v>
      </c>
      <c r="K529" s="14">
        <f ca="1">K528*(1+Returns!K529)+AG529</f>
        <v>0</v>
      </c>
      <c r="L529" s="14">
        <f ca="1">L528*(1+Returns!L529)+AH529</f>
        <v>23793141.328021109</v>
      </c>
      <c r="M529" s="14">
        <f ca="1">M528*(1+Returns!M529)+AI529</f>
        <v>23793367.812295653</v>
      </c>
      <c r="N529" s="14">
        <f ca="1">N528*(1+Returns!N529)+AJ529-R529-T529</f>
        <v>43945016.229604349</v>
      </c>
      <c r="O529" s="17">
        <f ca="1">(Assumptions!$B$16 / 252)*F528</f>
        <v>3772.8480039806982</v>
      </c>
      <c r="P529" s="17">
        <f t="shared" ca="1" si="116"/>
        <v>3772.8480039807037</v>
      </c>
      <c r="Q529" s="16">
        <f t="shared" si="117"/>
        <v>1</v>
      </c>
      <c r="R529" s="17">
        <f t="shared" ca="1" si="118"/>
        <v>71492.148612389065</v>
      </c>
      <c r="S529" s="19">
        <f t="shared" si="119"/>
        <v>0</v>
      </c>
      <c r="T529" s="20">
        <f ca="1">IF(AND(S529=1,F528&gt;D528),[1]Assumptions!$B$19*(F528-D528),0)</f>
        <v>0</v>
      </c>
      <c r="U529" s="21">
        <f ca="1">OFFSET(Assumptions!$B$6,U$1-1,0)*$E529</f>
        <v>9512261.4023372978</v>
      </c>
      <c r="V529" s="21">
        <f ca="1">OFFSET(Assumptions!$B$6,V$1-1,0)*$E529</f>
        <v>11890326.752921622</v>
      </c>
      <c r="W529" s="21">
        <f ca="1">OFFSET(Assumptions!$B$6,W$1-1,0)*$E529</f>
        <v>5945163.3764608111</v>
      </c>
      <c r="X529" s="21">
        <f ca="1">OFFSET(Assumptions!$B$6,X$1-1,0)*$E529</f>
        <v>0</v>
      </c>
      <c r="Y529" s="21">
        <f ca="1">OFFSET(Assumptions!$B$6,Y$1-1,0)*$E529</f>
        <v>0</v>
      </c>
      <c r="Z529" s="21">
        <f ca="1">OFFSET(Assumptions!$B$6,Z$1-1,0)*$E529</f>
        <v>23780653.505843244</v>
      </c>
      <c r="AA529" s="21">
        <f ca="1">OFFSET(Assumptions!$B$6,AA$1-1,0)*$E529</f>
        <v>23780653.505843244</v>
      </c>
      <c r="AB529" s="21">
        <f ca="1">OFFSET(Assumptions!$B$6,AB$1-1,0)*$E529</f>
        <v>43994208.985809997</v>
      </c>
      <c r="AC529" s="24">
        <f t="shared" ca="1" si="122"/>
        <v>227528.90400476381</v>
      </c>
      <c r="AD529" s="24">
        <f t="shared" ca="1" si="111"/>
        <v>-34157.252326173708</v>
      </c>
      <c r="AE529" s="24">
        <f t="shared" ca="1" si="111"/>
        <v>-19212.721619461663</v>
      </c>
      <c r="AF529" s="24">
        <f t="shared" ca="1" si="111"/>
        <v>0</v>
      </c>
      <c r="AG529" s="24">
        <f t="shared" ca="1" si="110"/>
        <v>0</v>
      </c>
      <c r="AH529" s="24">
        <f t="shared" ca="1" si="110"/>
        <v>-67458.821940995753</v>
      </c>
      <c r="AI529" s="24">
        <f t="shared" ca="1" si="110"/>
        <v>-71733.511403169483</v>
      </c>
      <c r="AJ529" s="24">
        <f t="shared" ca="1" si="120"/>
        <v>-34966.596714963205</v>
      </c>
      <c r="AK529" s="26">
        <f t="shared" ca="1" si="121"/>
        <v>4.6095913600630034E-4</v>
      </c>
      <c r="AL529" s="34">
        <f t="shared" ca="1" si="123"/>
        <v>0.1889949468121197</v>
      </c>
    </row>
    <row r="530" spans="1:38" x14ac:dyDescent="0.25">
      <c r="A530" s="4">
        <f t="shared" si="112"/>
        <v>4</v>
      </c>
      <c r="B530" s="4">
        <f t="shared" si="113"/>
        <v>2014</v>
      </c>
      <c r="C530" s="9">
        <v>41731</v>
      </c>
      <c r="D530" s="12">
        <f ca="1">(1+Returns!E530)*D529</f>
        <v>118117269.02851263</v>
      </c>
      <c r="E530" s="12">
        <f t="shared" ca="1" si="114"/>
        <v>118960199.53348748</v>
      </c>
      <c r="F530" s="12">
        <f t="shared" ca="1" si="115"/>
        <v>118952652.09835076</v>
      </c>
      <c r="G530" s="14">
        <f ca="1">G529*(1+Returns!G530)+AC530</f>
        <v>9538663.2485138159</v>
      </c>
      <c r="H530" s="14">
        <f ca="1">H529*(1+Returns!H530)+AD530</f>
        <v>11901554.064327456</v>
      </c>
      <c r="I530" s="14">
        <f ca="1">I529*(1+Returns!I530)+AE530</f>
        <v>5951002.0438818196</v>
      </c>
      <c r="J530" s="14">
        <f ca="1">J529*(1+Returns!J530)+AF530</f>
        <v>0</v>
      </c>
      <c r="K530" s="14">
        <f ca="1">K529*(1+Returns!K530)+AG530</f>
        <v>0</v>
      </c>
      <c r="L530" s="14">
        <f ca="1">L529*(1+Returns!L530)+AH530</f>
        <v>23803017.908655468</v>
      </c>
      <c r="M530" s="14">
        <f ca="1">M529*(1+Returns!M530)+AI530</f>
        <v>23803468.616463102</v>
      </c>
      <c r="N530" s="14">
        <f ca="1">N529*(1+Returns!N530)+AJ530-R530-T530</f>
        <v>43962493.651645824</v>
      </c>
      <c r="O530" s="17">
        <f ca="1">(Assumptions!$B$16 / 252)*F529</f>
        <v>3774.5871327368959</v>
      </c>
      <c r="P530" s="17">
        <f t="shared" ca="1" si="116"/>
        <v>7547.4351367175996</v>
      </c>
      <c r="Q530" s="16">
        <f t="shared" si="117"/>
        <v>0</v>
      </c>
      <c r="R530" s="17">
        <f t="shared" si="118"/>
        <v>0</v>
      </c>
      <c r="S530" s="19">
        <f t="shared" si="119"/>
        <v>0</v>
      </c>
      <c r="T530" s="20">
        <f ca="1">IF(AND(S530=1,F529&gt;D529),[1]Assumptions!$B$19*(F529-D529),0)</f>
        <v>0</v>
      </c>
      <c r="U530" s="21">
        <f ca="1">OFFSET(Assumptions!$B$6,U$1-1,0)*$E530</f>
        <v>9516815.9626789987</v>
      </c>
      <c r="V530" s="21">
        <f ca="1">OFFSET(Assumptions!$B$6,V$1-1,0)*$E530</f>
        <v>11896019.953348748</v>
      </c>
      <c r="W530" s="21">
        <f ca="1">OFFSET(Assumptions!$B$6,W$1-1,0)*$E530</f>
        <v>5948009.9766743742</v>
      </c>
      <c r="X530" s="21">
        <f ca="1">OFFSET(Assumptions!$B$6,X$1-1,0)*$E530</f>
        <v>0</v>
      </c>
      <c r="Y530" s="21">
        <f ca="1">OFFSET(Assumptions!$B$6,Y$1-1,0)*$E530</f>
        <v>0</v>
      </c>
      <c r="Z530" s="21">
        <f ca="1">OFFSET(Assumptions!$B$6,Z$1-1,0)*$E530</f>
        <v>23792039.906697497</v>
      </c>
      <c r="AA530" s="21">
        <f ca="1">OFFSET(Assumptions!$B$6,AA$1-1,0)*$E530</f>
        <v>23792039.906697497</v>
      </c>
      <c r="AB530" s="21">
        <f ca="1">OFFSET(Assumptions!$B$6,AB$1-1,0)*$E530</f>
        <v>44015273.827390365</v>
      </c>
      <c r="AC530" s="24">
        <f t="shared" si="122"/>
        <v>0</v>
      </c>
      <c r="AD530" s="24">
        <f t="shared" si="111"/>
        <v>0</v>
      </c>
      <c r="AE530" s="24">
        <f t="shared" si="111"/>
        <v>0</v>
      </c>
      <c r="AF530" s="24">
        <f t="shared" si="111"/>
        <v>0</v>
      </c>
      <c r="AG530" s="24">
        <f t="shared" si="110"/>
        <v>0</v>
      </c>
      <c r="AH530" s="24">
        <f t="shared" si="110"/>
        <v>0</v>
      </c>
      <c r="AI530" s="24">
        <f t="shared" si="110"/>
        <v>0</v>
      </c>
      <c r="AJ530" s="24">
        <f t="shared" si="120"/>
        <v>0</v>
      </c>
      <c r="AK530" s="26">
        <f t="shared" ca="1" si="121"/>
        <v>4.4707857910619708E-4</v>
      </c>
      <c r="AL530" s="34">
        <f t="shared" ca="1" si="123"/>
        <v>0.18952652098350486</v>
      </c>
    </row>
    <row r="531" spans="1:38" x14ac:dyDescent="0.25">
      <c r="A531" s="4">
        <f t="shared" si="112"/>
        <v>4</v>
      </c>
      <c r="B531" s="4">
        <f t="shared" si="113"/>
        <v>2014</v>
      </c>
      <c r="C531" s="9">
        <v>41732</v>
      </c>
      <c r="D531" s="12">
        <f ca="1">(1+Returns!E531)*D530</f>
        <v>118164290.33214019</v>
      </c>
      <c r="E531" s="12">
        <f t="shared" ca="1" si="114"/>
        <v>118981983.17142656</v>
      </c>
      <c r="F531" s="12">
        <f t="shared" ca="1" si="115"/>
        <v>118970659.46162006</v>
      </c>
      <c r="G531" s="14">
        <f ca="1">G530*(1+Returns!G531)+AC531</f>
        <v>9515420.5137527008</v>
      </c>
      <c r="H531" s="14">
        <f ca="1">H530*(1+Returns!H531)+AD531</f>
        <v>11906516.866598099</v>
      </c>
      <c r="I531" s="14">
        <f ca="1">I530*(1+Returns!I531)+AE531</f>
        <v>5953595.4687024793</v>
      </c>
      <c r="J531" s="14">
        <f ca="1">J530*(1+Returns!J531)+AF531</f>
        <v>0</v>
      </c>
      <c r="K531" s="14">
        <f ca="1">K530*(1+Returns!K531)+AG531</f>
        <v>0</v>
      </c>
      <c r="L531" s="14">
        <f ca="1">L530*(1+Returns!L531)+AH531</f>
        <v>23812898.589078236</v>
      </c>
      <c r="M531" s="14">
        <f ca="1">M530*(1+Returns!M531)+AI531</f>
        <v>23813573.708642475</v>
      </c>
      <c r="N531" s="14">
        <f ca="1">N530*(1+Returns!N531)+AJ531-R531-T531</f>
        <v>43979978.024652563</v>
      </c>
      <c r="O531" s="17">
        <f ca="1">(Assumptions!$B$16 / 252)*F530</f>
        <v>3776.2746697889129</v>
      </c>
      <c r="P531" s="17">
        <f t="shared" ca="1" si="116"/>
        <v>11323.709806506513</v>
      </c>
      <c r="Q531" s="16">
        <f t="shared" si="117"/>
        <v>0</v>
      </c>
      <c r="R531" s="17">
        <f t="shared" si="118"/>
        <v>0</v>
      </c>
      <c r="S531" s="19">
        <f t="shared" si="119"/>
        <v>0</v>
      </c>
      <c r="T531" s="20">
        <f ca="1">IF(AND(S531=1,F530&gt;D530),[1]Assumptions!$B$19*(F530-D530),0)</f>
        <v>0</v>
      </c>
      <c r="U531" s="21">
        <f ca="1">OFFSET(Assumptions!$B$6,U$1-1,0)*$E531</f>
        <v>9518558.653714126</v>
      </c>
      <c r="V531" s="21">
        <f ca="1">OFFSET(Assumptions!$B$6,V$1-1,0)*$E531</f>
        <v>11898198.317142658</v>
      </c>
      <c r="W531" s="21">
        <f ca="1">OFFSET(Assumptions!$B$6,W$1-1,0)*$E531</f>
        <v>5949099.158571329</v>
      </c>
      <c r="X531" s="21">
        <f ca="1">OFFSET(Assumptions!$B$6,X$1-1,0)*$E531</f>
        <v>0</v>
      </c>
      <c r="Y531" s="21">
        <f ca="1">OFFSET(Assumptions!$B$6,Y$1-1,0)*$E531</f>
        <v>0</v>
      </c>
      <c r="Z531" s="21">
        <f ca="1">OFFSET(Assumptions!$B$6,Z$1-1,0)*$E531</f>
        <v>23796396.634285316</v>
      </c>
      <c r="AA531" s="21">
        <f ca="1">OFFSET(Assumptions!$B$6,AA$1-1,0)*$E531</f>
        <v>23796396.634285316</v>
      </c>
      <c r="AB531" s="21">
        <f ca="1">OFFSET(Assumptions!$B$6,AB$1-1,0)*$E531</f>
        <v>44023333.773427829</v>
      </c>
      <c r="AC531" s="24">
        <f t="shared" si="122"/>
        <v>0</v>
      </c>
      <c r="AD531" s="24">
        <f t="shared" si="111"/>
        <v>0</v>
      </c>
      <c r="AE531" s="24">
        <f t="shared" si="111"/>
        <v>0</v>
      </c>
      <c r="AF531" s="24">
        <f t="shared" si="111"/>
        <v>0</v>
      </c>
      <c r="AG531" s="24">
        <f t="shared" si="110"/>
        <v>0</v>
      </c>
      <c r="AH531" s="24">
        <f t="shared" si="110"/>
        <v>0</v>
      </c>
      <c r="AI531" s="24">
        <f t="shared" si="110"/>
        <v>0</v>
      </c>
      <c r="AJ531" s="24">
        <f t="shared" si="120"/>
        <v>0</v>
      </c>
      <c r="AK531" s="26">
        <f t="shared" ca="1" si="121"/>
        <v>1.5138261275926546E-4</v>
      </c>
      <c r="AL531" s="34">
        <f t="shared" ca="1" si="123"/>
        <v>0.18970659461619777</v>
      </c>
    </row>
    <row r="532" spans="1:38" x14ac:dyDescent="0.25">
      <c r="A532" s="4">
        <f t="shared" si="112"/>
        <v>4</v>
      </c>
      <c r="B532" s="4">
        <f t="shared" si="113"/>
        <v>2014</v>
      </c>
      <c r="C532" s="9">
        <v>41733</v>
      </c>
      <c r="D532" s="12">
        <f ca="1">(1+Returns!E532)*D531</f>
        <v>118212389.10651989</v>
      </c>
      <c r="E532" s="12">
        <f t="shared" ca="1" si="114"/>
        <v>119022393.38190268</v>
      </c>
      <c r="F532" s="12">
        <f t="shared" ca="1" si="115"/>
        <v>119007292.82576406</v>
      </c>
      <c r="G532" s="14">
        <f ca="1">G531*(1+Returns!G532)+AC532</f>
        <v>9509773.715561891</v>
      </c>
      <c r="H532" s="14">
        <f ca="1">H531*(1+Returns!H532)+AD532</f>
        <v>11911593.219312631</v>
      </c>
      <c r="I532" s="14">
        <f ca="1">I531*(1+Returns!I532)+AE532</f>
        <v>5956248.1440136191</v>
      </c>
      <c r="J532" s="14">
        <f ca="1">J531*(1+Returns!J532)+AF532</f>
        <v>0</v>
      </c>
      <c r="K532" s="14">
        <f ca="1">K531*(1+Returns!K532)+AG532</f>
        <v>0</v>
      </c>
      <c r="L532" s="14">
        <f ca="1">L531*(1+Returns!L532)+AH532</f>
        <v>23823005.37616878</v>
      </c>
      <c r="M532" s="14">
        <f ca="1">M531*(1+Returns!M532)+AI532</f>
        <v>23823909.871090986</v>
      </c>
      <c r="N532" s="14">
        <f ca="1">N531*(1+Returns!N532)+AJ532-R532-T532</f>
        <v>43997863.055754766</v>
      </c>
      <c r="O532" s="17">
        <f ca="1">(Assumptions!$B$16 / 252)*F531</f>
        <v>3776.8463321149225</v>
      </c>
      <c r="P532" s="17">
        <f t="shared" ca="1" si="116"/>
        <v>15100.556138621436</v>
      </c>
      <c r="Q532" s="16">
        <f t="shared" si="117"/>
        <v>0</v>
      </c>
      <c r="R532" s="17">
        <f t="shared" si="118"/>
        <v>0</v>
      </c>
      <c r="S532" s="19">
        <f t="shared" si="119"/>
        <v>0</v>
      </c>
      <c r="T532" s="20">
        <f ca="1">IF(AND(S532=1,F531&gt;D531),[1]Assumptions!$B$19*(F531-D531),0)</f>
        <v>0</v>
      </c>
      <c r="U532" s="21">
        <f ca="1">OFFSET(Assumptions!$B$6,U$1-1,0)*$E532</f>
        <v>9521791.4705522154</v>
      </c>
      <c r="V532" s="21">
        <f ca="1">OFFSET(Assumptions!$B$6,V$1-1,0)*$E532</f>
        <v>11902239.338190269</v>
      </c>
      <c r="W532" s="21">
        <f ca="1">OFFSET(Assumptions!$B$6,W$1-1,0)*$E532</f>
        <v>5951119.6690951344</v>
      </c>
      <c r="X532" s="21">
        <f ca="1">OFFSET(Assumptions!$B$6,X$1-1,0)*$E532</f>
        <v>0</v>
      </c>
      <c r="Y532" s="21">
        <f ca="1">OFFSET(Assumptions!$B$6,Y$1-1,0)*$E532</f>
        <v>0</v>
      </c>
      <c r="Z532" s="21">
        <f ca="1">OFFSET(Assumptions!$B$6,Z$1-1,0)*$E532</f>
        <v>23804478.676380537</v>
      </c>
      <c r="AA532" s="21">
        <f ca="1">OFFSET(Assumptions!$B$6,AA$1-1,0)*$E532</f>
        <v>23804478.676380537</v>
      </c>
      <c r="AB532" s="21">
        <f ca="1">OFFSET(Assumptions!$B$6,AB$1-1,0)*$E532</f>
        <v>44038285.55130399</v>
      </c>
      <c r="AC532" s="24">
        <f t="shared" si="122"/>
        <v>0</v>
      </c>
      <c r="AD532" s="24">
        <f t="shared" si="111"/>
        <v>0</v>
      </c>
      <c r="AE532" s="24">
        <f t="shared" si="111"/>
        <v>0</v>
      </c>
      <c r="AF532" s="24">
        <f t="shared" si="111"/>
        <v>0</v>
      </c>
      <c r="AG532" s="24">
        <f t="shared" si="110"/>
        <v>0</v>
      </c>
      <c r="AH532" s="24">
        <f t="shared" si="110"/>
        <v>0</v>
      </c>
      <c r="AI532" s="24">
        <f t="shared" si="110"/>
        <v>0</v>
      </c>
      <c r="AJ532" s="24">
        <f t="shared" si="120"/>
        <v>0</v>
      </c>
      <c r="AK532" s="26">
        <f t="shared" ca="1" si="121"/>
        <v>3.0791931649187809E-4</v>
      </c>
      <c r="AL532" s="34">
        <f t="shared" ca="1" si="123"/>
        <v>0.19007292825763789</v>
      </c>
    </row>
    <row r="533" spans="1:38" x14ac:dyDescent="0.25">
      <c r="A533" s="4">
        <f t="shared" si="112"/>
        <v>4</v>
      </c>
      <c r="B533" s="4">
        <f t="shared" si="113"/>
        <v>2014</v>
      </c>
      <c r="C533" s="9">
        <v>41736</v>
      </c>
      <c r="D533" s="12">
        <f ca="1">(1+Returns!E533)*D532</f>
        <v>118260507.45950569</v>
      </c>
      <c r="E533" s="12">
        <f t="shared" ca="1" si="114"/>
        <v>119240696.80306789</v>
      </c>
      <c r="F533" s="12">
        <f t="shared" ca="1" si="115"/>
        <v>119221818.23763321</v>
      </c>
      <c r="G533" s="14">
        <f ca="1">G532*(1+Returns!G533)+AC533</f>
        <v>9682000.7327185217</v>
      </c>
      <c r="H533" s="14">
        <f ca="1">H532*(1+Returns!H533)+AD533</f>
        <v>11916671.736334085</v>
      </c>
      <c r="I533" s="14">
        <f ca="1">I532*(1+Returns!I533)+AE533</f>
        <v>5958902.0012469003</v>
      </c>
      <c r="J533" s="14">
        <f ca="1">J532*(1+Returns!J533)+AF533</f>
        <v>0</v>
      </c>
      <c r="K533" s="14">
        <f ca="1">K532*(1+Returns!K533)+AG533</f>
        <v>0</v>
      </c>
      <c r="L533" s="14">
        <f ca="1">L532*(1+Returns!L533)+AH533</f>
        <v>23833116.452831417</v>
      </c>
      <c r="M533" s="14">
        <f ca="1">M532*(1+Returns!M533)+AI533</f>
        <v>23834250.519899059</v>
      </c>
      <c r="N533" s="14">
        <f ca="1">N532*(1+Returns!N533)+AJ533-R533-T533</f>
        <v>44015755.360037901</v>
      </c>
      <c r="O533" s="17">
        <f ca="1">(Assumptions!$B$16 / 252)*F532</f>
        <v>3778.0092960560019</v>
      </c>
      <c r="P533" s="17">
        <f t="shared" ca="1" si="116"/>
        <v>18878.565434677439</v>
      </c>
      <c r="Q533" s="16">
        <f t="shared" si="117"/>
        <v>0</v>
      </c>
      <c r="R533" s="17">
        <f t="shared" si="118"/>
        <v>0</v>
      </c>
      <c r="S533" s="19">
        <f t="shared" si="119"/>
        <v>0</v>
      </c>
      <c r="T533" s="20">
        <f ca="1">IF(AND(S533=1,F532&gt;D532),[1]Assumptions!$B$19*(F532-D532),0)</f>
        <v>0</v>
      </c>
      <c r="U533" s="21">
        <f ca="1">OFFSET(Assumptions!$B$6,U$1-1,0)*$E533</f>
        <v>9539255.7442454323</v>
      </c>
      <c r="V533" s="21">
        <f ca="1">OFFSET(Assumptions!$B$6,V$1-1,0)*$E533</f>
        <v>11924069.68030679</v>
      </c>
      <c r="W533" s="21">
        <f ca="1">OFFSET(Assumptions!$B$6,W$1-1,0)*$E533</f>
        <v>5962034.8401533952</v>
      </c>
      <c r="X533" s="21">
        <f ca="1">OFFSET(Assumptions!$B$6,X$1-1,0)*$E533</f>
        <v>0</v>
      </c>
      <c r="Y533" s="21">
        <f ca="1">OFFSET(Assumptions!$B$6,Y$1-1,0)*$E533</f>
        <v>0</v>
      </c>
      <c r="Z533" s="21">
        <f ca="1">OFFSET(Assumptions!$B$6,Z$1-1,0)*$E533</f>
        <v>23848139.360613581</v>
      </c>
      <c r="AA533" s="21">
        <f ca="1">OFFSET(Assumptions!$B$6,AA$1-1,0)*$E533</f>
        <v>23848139.360613581</v>
      </c>
      <c r="AB533" s="21">
        <f ca="1">OFFSET(Assumptions!$B$6,AB$1-1,0)*$E533</f>
        <v>44119057.817135118</v>
      </c>
      <c r="AC533" s="24">
        <f t="shared" si="122"/>
        <v>0</v>
      </c>
      <c r="AD533" s="24">
        <f t="shared" si="111"/>
        <v>0</v>
      </c>
      <c r="AE533" s="24">
        <f t="shared" si="111"/>
        <v>0</v>
      </c>
      <c r="AF533" s="24">
        <f t="shared" si="111"/>
        <v>0</v>
      </c>
      <c r="AG533" s="24">
        <f t="shared" si="110"/>
        <v>0</v>
      </c>
      <c r="AH533" s="24">
        <f t="shared" si="110"/>
        <v>0</v>
      </c>
      <c r="AI533" s="24">
        <f t="shared" si="110"/>
        <v>0</v>
      </c>
      <c r="AJ533" s="24">
        <f t="shared" si="120"/>
        <v>0</v>
      </c>
      <c r="AK533" s="26">
        <f t="shared" ca="1" si="121"/>
        <v>1.8026240810571359E-3</v>
      </c>
      <c r="AL533" s="34">
        <f t="shared" ca="1" si="123"/>
        <v>0.19221818237632937</v>
      </c>
    </row>
    <row r="534" spans="1:38" x14ac:dyDescent="0.25">
      <c r="A534" s="4">
        <f t="shared" si="112"/>
        <v>4</v>
      </c>
      <c r="B534" s="4">
        <f t="shared" si="113"/>
        <v>2014</v>
      </c>
      <c r="C534" s="9">
        <v>41737</v>
      </c>
      <c r="D534" s="12">
        <f ca="1">(1+Returns!E534)*D533</f>
        <v>118308645.39906707</v>
      </c>
      <c r="E534" s="12">
        <f t="shared" ca="1" si="114"/>
        <v>119263942.87291387</v>
      </c>
      <c r="F534" s="12">
        <f t="shared" ca="1" si="115"/>
        <v>119241279.4878526</v>
      </c>
      <c r="G534" s="14">
        <f ca="1">G533*(1+Returns!G534)+AC534</f>
        <v>9659150.9950392768</v>
      </c>
      <c r="H534" s="14">
        <f ca="1">H533*(1+Returns!H534)+AD534</f>
        <v>11921752.418585217</v>
      </c>
      <c r="I534" s="14">
        <f ca="1">I533*(1+Returns!I534)+AE534</f>
        <v>5961557.0409289384</v>
      </c>
      <c r="J534" s="14">
        <f ca="1">J533*(1+Returns!J534)+AF534</f>
        <v>0</v>
      </c>
      <c r="K534" s="14">
        <f ca="1">K533*(1+Returns!K534)+AG534</f>
        <v>0</v>
      </c>
      <c r="L534" s="14">
        <f ca="1">L533*(1+Returns!L534)+AH534</f>
        <v>23843231.82088675</v>
      </c>
      <c r="M534" s="14">
        <f ca="1">M533*(1+Returns!M534)+AI534</f>
        <v>23844595.657013979</v>
      </c>
      <c r="N534" s="14">
        <f ca="1">N533*(1+Returns!N534)+AJ534-R534-T534</f>
        <v>44033654.940459698</v>
      </c>
      <c r="O534" s="17">
        <f ca="1">(Assumptions!$B$16 / 252)*F533</f>
        <v>3784.8196265915303</v>
      </c>
      <c r="P534" s="17">
        <f t="shared" ca="1" si="116"/>
        <v>22663.385061268971</v>
      </c>
      <c r="Q534" s="16">
        <f t="shared" si="117"/>
        <v>0</v>
      </c>
      <c r="R534" s="17">
        <f t="shared" si="118"/>
        <v>0</v>
      </c>
      <c r="S534" s="19">
        <f t="shared" si="119"/>
        <v>0</v>
      </c>
      <c r="T534" s="20">
        <f ca="1">IF(AND(S534=1,F533&gt;D533),[1]Assumptions!$B$19*(F533-D533),0)</f>
        <v>0</v>
      </c>
      <c r="U534" s="21">
        <f ca="1">OFFSET(Assumptions!$B$6,U$1-1,0)*$E534</f>
        <v>9541115.4298331104</v>
      </c>
      <c r="V534" s="21">
        <f ca="1">OFFSET(Assumptions!$B$6,V$1-1,0)*$E534</f>
        <v>11926394.287291387</v>
      </c>
      <c r="W534" s="21">
        <f ca="1">OFFSET(Assumptions!$B$6,W$1-1,0)*$E534</f>
        <v>5963197.1436456935</v>
      </c>
      <c r="X534" s="21">
        <f ca="1">OFFSET(Assumptions!$B$6,X$1-1,0)*$E534</f>
        <v>0</v>
      </c>
      <c r="Y534" s="21">
        <f ca="1">OFFSET(Assumptions!$B$6,Y$1-1,0)*$E534</f>
        <v>0</v>
      </c>
      <c r="Z534" s="21">
        <f ca="1">OFFSET(Assumptions!$B$6,Z$1-1,0)*$E534</f>
        <v>23852788.574582774</v>
      </c>
      <c r="AA534" s="21">
        <f ca="1">OFFSET(Assumptions!$B$6,AA$1-1,0)*$E534</f>
        <v>23852788.574582774</v>
      </c>
      <c r="AB534" s="21">
        <f ca="1">OFFSET(Assumptions!$B$6,AB$1-1,0)*$E534</f>
        <v>44127658.862978131</v>
      </c>
      <c r="AC534" s="24">
        <f t="shared" si="122"/>
        <v>0</v>
      </c>
      <c r="AD534" s="24">
        <f t="shared" si="111"/>
        <v>0</v>
      </c>
      <c r="AE534" s="24">
        <f t="shared" si="111"/>
        <v>0</v>
      </c>
      <c r="AF534" s="24">
        <f t="shared" si="111"/>
        <v>0</v>
      </c>
      <c r="AG534" s="24">
        <f t="shared" si="110"/>
        <v>0</v>
      </c>
      <c r="AH534" s="24">
        <f t="shared" si="110"/>
        <v>0</v>
      </c>
      <c r="AI534" s="24">
        <f t="shared" si="110"/>
        <v>0</v>
      </c>
      <c r="AJ534" s="24">
        <f t="shared" si="120"/>
        <v>0</v>
      </c>
      <c r="AK534" s="26">
        <f t="shared" ca="1" si="121"/>
        <v>1.6323564350106956E-4</v>
      </c>
      <c r="AL534" s="34">
        <f t="shared" ca="1" si="123"/>
        <v>0.19241279487852325</v>
      </c>
    </row>
    <row r="535" spans="1:38" x14ac:dyDescent="0.25">
      <c r="A535" s="4">
        <f t="shared" si="112"/>
        <v>4</v>
      </c>
      <c r="B535" s="4">
        <f t="shared" si="113"/>
        <v>2014</v>
      </c>
      <c r="C535" s="9">
        <v>41738</v>
      </c>
      <c r="D535" s="12">
        <f ca="1">(1+Returns!E535)*D534</f>
        <v>118356802.93317676</v>
      </c>
      <c r="E535" s="12">
        <f t="shared" ca="1" si="114"/>
        <v>119297125.05232227</v>
      </c>
      <c r="F535" s="12">
        <f t="shared" ca="1" si="115"/>
        <v>119270676.22981694</v>
      </c>
      <c r="G535" s="14">
        <f ca="1">G534*(1+Returns!G535)+AC535</f>
        <v>9646217.9552273769</v>
      </c>
      <c r="H535" s="14">
        <f ca="1">H534*(1+Returns!H535)+AD535</f>
        <v>11926835.266989172</v>
      </c>
      <c r="I535" s="14">
        <f ca="1">I534*(1+Returns!I535)+AE535</f>
        <v>5964213.2635865835</v>
      </c>
      <c r="J535" s="14">
        <f ca="1">J534*(1+Returns!J535)+AF535</f>
        <v>0</v>
      </c>
      <c r="K535" s="14">
        <f ca="1">K534*(1+Returns!K535)+AG535</f>
        <v>0</v>
      </c>
      <c r="L535" s="14">
        <f ca="1">L534*(1+Returns!L535)+AH535</f>
        <v>23853351.482156154</v>
      </c>
      <c r="M535" s="14">
        <f ca="1">M534*(1+Returns!M535)+AI535</f>
        <v>23854945.284383874</v>
      </c>
      <c r="N535" s="14">
        <f ca="1">N534*(1+Returns!N535)+AJ535-R535-T535</f>
        <v>44051561.799979098</v>
      </c>
      <c r="O535" s="17">
        <f ca="1">(Assumptions!$B$16 / 252)*F534</f>
        <v>3785.4374440588126</v>
      </c>
      <c r="P535" s="17">
        <f t="shared" ca="1" si="116"/>
        <v>26448.822505327786</v>
      </c>
      <c r="Q535" s="16">
        <f t="shared" si="117"/>
        <v>0</v>
      </c>
      <c r="R535" s="17">
        <f t="shared" si="118"/>
        <v>0</v>
      </c>
      <c r="S535" s="19">
        <f t="shared" si="119"/>
        <v>0</v>
      </c>
      <c r="T535" s="20">
        <f ca="1">IF(AND(S535=1,F534&gt;D534),[1]Assumptions!$B$19*(F534-D534),0)</f>
        <v>0</v>
      </c>
      <c r="U535" s="21">
        <f ca="1">OFFSET(Assumptions!$B$6,U$1-1,0)*$E535</f>
        <v>9543770.0041857809</v>
      </c>
      <c r="V535" s="21">
        <f ca="1">OFFSET(Assumptions!$B$6,V$1-1,0)*$E535</f>
        <v>11929712.505232228</v>
      </c>
      <c r="W535" s="21">
        <f ca="1">OFFSET(Assumptions!$B$6,W$1-1,0)*$E535</f>
        <v>5964856.252616114</v>
      </c>
      <c r="X535" s="21">
        <f ca="1">OFFSET(Assumptions!$B$6,X$1-1,0)*$E535</f>
        <v>0</v>
      </c>
      <c r="Y535" s="21">
        <f ca="1">OFFSET(Assumptions!$B$6,Y$1-1,0)*$E535</f>
        <v>0</v>
      </c>
      <c r="Z535" s="21">
        <f ca="1">OFFSET(Assumptions!$B$6,Z$1-1,0)*$E535</f>
        <v>23859425.010464456</v>
      </c>
      <c r="AA535" s="21">
        <f ca="1">OFFSET(Assumptions!$B$6,AA$1-1,0)*$E535</f>
        <v>23859425.010464456</v>
      </c>
      <c r="AB535" s="21">
        <f ca="1">OFFSET(Assumptions!$B$6,AB$1-1,0)*$E535</f>
        <v>44139936.269359238</v>
      </c>
      <c r="AC535" s="24">
        <f t="shared" si="122"/>
        <v>0</v>
      </c>
      <c r="AD535" s="24">
        <f t="shared" si="111"/>
        <v>0</v>
      </c>
      <c r="AE535" s="24">
        <f t="shared" si="111"/>
        <v>0</v>
      </c>
      <c r="AF535" s="24">
        <f t="shared" si="111"/>
        <v>0</v>
      </c>
      <c r="AG535" s="24">
        <f t="shared" si="110"/>
        <v>0</v>
      </c>
      <c r="AH535" s="24">
        <f t="shared" si="110"/>
        <v>0</v>
      </c>
      <c r="AI535" s="24">
        <f t="shared" si="110"/>
        <v>0</v>
      </c>
      <c r="AJ535" s="24">
        <f t="shared" si="120"/>
        <v>0</v>
      </c>
      <c r="AK535" s="26">
        <f t="shared" ca="1" si="121"/>
        <v>2.4653158780751916E-4</v>
      </c>
      <c r="AL535" s="34">
        <f t="shared" ca="1" si="123"/>
        <v>0.19270676229816663</v>
      </c>
    </row>
    <row r="536" spans="1:38" x14ac:dyDescent="0.25">
      <c r="A536" s="4">
        <f t="shared" si="112"/>
        <v>4</v>
      </c>
      <c r="B536" s="4">
        <f t="shared" si="113"/>
        <v>2014</v>
      </c>
      <c r="C536" s="9">
        <v>41739</v>
      </c>
      <c r="D536" s="12">
        <f ca="1">(1+Returns!E536)*D535</f>
        <v>118404980.0698107</v>
      </c>
      <c r="E536" s="12">
        <f t="shared" ca="1" si="114"/>
        <v>119371638.78807291</v>
      </c>
      <c r="F536" s="12">
        <f t="shared" ca="1" si="115"/>
        <v>119341403.59489362</v>
      </c>
      <c r="G536" s="14">
        <f ca="1">G535*(1+Returns!G536)+AC536</f>
        <v>9674597.0518807806</v>
      </c>
      <c r="H536" s="14">
        <f ca="1">H535*(1+Returns!H536)+AD536</f>
        <v>11931920.282469492</v>
      </c>
      <c r="I536" s="14">
        <f ca="1">I535*(1+Returns!I536)+AE536</f>
        <v>5966870.6697469205</v>
      </c>
      <c r="J536" s="14">
        <f ca="1">J535*(1+Returns!J536)+AF536</f>
        <v>0</v>
      </c>
      <c r="K536" s="14">
        <f ca="1">K535*(1+Returns!K536)+AG536</f>
        <v>0</v>
      </c>
      <c r="L536" s="14">
        <f ca="1">L535*(1+Returns!L536)+AH536</f>
        <v>23863475.438461777</v>
      </c>
      <c r="M536" s="14">
        <f ca="1">M535*(1+Returns!M536)+AI536</f>
        <v>23865299.403957713</v>
      </c>
      <c r="N536" s="14">
        <f ca="1">N535*(1+Returns!N536)+AJ536-R536-T536</f>
        <v>44069475.941556238</v>
      </c>
      <c r="O536" s="17">
        <f ca="1">(Assumptions!$B$16 / 252)*F535</f>
        <v>3786.3706739624427</v>
      </c>
      <c r="P536" s="17">
        <f t="shared" ca="1" si="116"/>
        <v>30235.193179290229</v>
      </c>
      <c r="Q536" s="16">
        <f t="shared" si="117"/>
        <v>0</v>
      </c>
      <c r="R536" s="17">
        <f t="shared" si="118"/>
        <v>0</v>
      </c>
      <c r="S536" s="19">
        <f t="shared" si="119"/>
        <v>0</v>
      </c>
      <c r="T536" s="20">
        <f ca="1">IF(AND(S536=1,F535&gt;D535),[1]Assumptions!$B$19*(F535-D535),0)</f>
        <v>0</v>
      </c>
      <c r="U536" s="21">
        <f ca="1">OFFSET(Assumptions!$B$6,U$1-1,0)*$E536</f>
        <v>9549731.1030458342</v>
      </c>
      <c r="V536" s="21">
        <f ca="1">OFFSET(Assumptions!$B$6,V$1-1,0)*$E536</f>
        <v>11937163.878807291</v>
      </c>
      <c r="W536" s="21">
        <f ca="1">OFFSET(Assumptions!$B$6,W$1-1,0)*$E536</f>
        <v>5968581.9394036457</v>
      </c>
      <c r="X536" s="21">
        <f ca="1">OFFSET(Assumptions!$B$6,X$1-1,0)*$E536</f>
        <v>0</v>
      </c>
      <c r="Y536" s="21">
        <f ca="1">OFFSET(Assumptions!$B$6,Y$1-1,0)*$E536</f>
        <v>0</v>
      </c>
      <c r="Z536" s="21">
        <f ca="1">OFFSET(Assumptions!$B$6,Z$1-1,0)*$E536</f>
        <v>23874327.757614583</v>
      </c>
      <c r="AA536" s="21">
        <f ca="1">OFFSET(Assumptions!$B$6,AA$1-1,0)*$E536</f>
        <v>23874327.757614583</v>
      </c>
      <c r="AB536" s="21">
        <f ca="1">OFFSET(Assumptions!$B$6,AB$1-1,0)*$E536</f>
        <v>44167506.351586975</v>
      </c>
      <c r="AC536" s="24">
        <f t="shared" si="122"/>
        <v>0</v>
      </c>
      <c r="AD536" s="24">
        <f t="shared" si="111"/>
        <v>0</v>
      </c>
      <c r="AE536" s="24">
        <f t="shared" si="111"/>
        <v>0</v>
      </c>
      <c r="AF536" s="24">
        <f t="shared" si="111"/>
        <v>0</v>
      </c>
      <c r="AG536" s="24">
        <f t="shared" si="110"/>
        <v>0</v>
      </c>
      <c r="AH536" s="24">
        <f t="shared" si="110"/>
        <v>0</v>
      </c>
      <c r="AI536" s="24">
        <f t="shared" si="110"/>
        <v>0</v>
      </c>
      <c r="AJ536" s="24">
        <f t="shared" si="120"/>
        <v>0</v>
      </c>
      <c r="AK536" s="26">
        <f t="shared" ca="1" si="121"/>
        <v>5.9299877650054178E-4</v>
      </c>
      <c r="AL536" s="34">
        <f t="shared" ca="1" si="123"/>
        <v>0.19341403594893336</v>
      </c>
    </row>
    <row r="537" spans="1:38" x14ac:dyDescent="0.25">
      <c r="A537" s="4">
        <f t="shared" si="112"/>
        <v>4</v>
      </c>
      <c r="B537" s="4">
        <f t="shared" si="113"/>
        <v>2014</v>
      </c>
      <c r="C537" s="9">
        <v>41740</v>
      </c>
      <c r="D537" s="12">
        <f ca="1">(1+Returns!E537)*D536</f>
        <v>118453176.81694812</v>
      </c>
      <c r="E537" s="12">
        <f t="shared" ca="1" si="114"/>
        <v>119426885.46222544</v>
      </c>
      <c r="F537" s="12">
        <f t="shared" ca="1" si="115"/>
        <v>119392861.65305901</v>
      </c>
      <c r="G537" s="14">
        <f ca="1">G536*(1+Returns!G537)+AC537</f>
        <v>9683689.6588737164</v>
      </c>
      <c r="H537" s="14">
        <f ca="1">H536*(1+Returns!H537)+AD537</f>
        <v>11937007.465950113</v>
      </c>
      <c r="I537" s="14">
        <f ca="1">I536*(1+Returns!I537)+AE537</f>
        <v>5969529.2599372696</v>
      </c>
      <c r="J537" s="14">
        <f ca="1">J536*(1+Returns!J537)+AF537</f>
        <v>0</v>
      </c>
      <c r="K537" s="14">
        <f ca="1">K536*(1+Returns!K537)+AG537</f>
        <v>0</v>
      </c>
      <c r="L537" s="14">
        <f ca="1">L536*(1+Returns!L537)+AH537</f>
        <v>23873603.691626538</v>
      </c>
      <c r="M537" s="14">
        <f ca="1">M536*(1+Returns!M537)+AI537</f>
        <v>23875658.017685317</v>
      </c>
      <c r="N537" s="14">
        <f ca="1">N536*(1+Returns!N537)+AJ537-R537-T537</f>
        <v>44087397.368152462</v>
      </c>
      <c r="O537" s="17">
        <f ca="1">(Assumptions!$B$16 / 252)*F536</f>
        <v>3788.6159871394798</v>
      </c>
      <c r="P537" s="17">
        <f t="shared" ca="1" si="116"/>
        <v>34023.80916642971</v>
      </c>
      <c r="Q537" s="16">
        <f t="shared" si="117"/>
        <v>0</v>
      </c>
      <c r="R537" s="17">
        <f t="shared" si="118"/>
        <v>0</v>
      </c>
      <c r="S537" s="19">
        <f t="shared" si="119"/>
        <v>0</v>
      </c>
      <c r="T537" s="20">
        <f ca="1">IF(AND(S537=1,F536&gt;D536),[1]Assumptions!$B$19*(F536-D536),0)</f>
        <v>0</v>
      </c>
      <c r="U537" s="21">
        <f ca="1">OFFSET(Assumptions!$B$6,U$1-1,0)*$E537</f>
        <v>9554150.836978035</v>
      </c>
      <c r="V537" s="21">
        <f ca="1">OFFSET(Assumptions!$B$6,V$1-1,0)*$E537</f>
        <v>11942688.546222545</v>
      </c>
      <c r="W537" s="21">
        <f ca="1">OFFSET(Assumptions!$B$6,W$1-1,0)*$E537</f>
        <v>5971344.2731112726</v>
      </c>
      <c r="X537" s="21">
        <f ca="1">OFFSET(Assumptions!$B$6,X$1-1,0)*$E537</f>
        <v>0</v>
      </c>
      <c r="Y537" s="21">
        <f ca="1">OFFSET(Assumptions!$B$6,Y$1-1,0)*$E537</f>
        <v>0</v>
      </c>
      <c r="Z537" s="21">
        <f ca="1">OFFSET(Assumptions!$B$6,Z$1-1,0)*$E537</f>
        <v>23885377.09244509</v>
      </c>
      <c r="AA537" s="21">
        <f ca="1">OFFSET(Assumptions!$B$6,AA$1-1,0)*$E537</f>
        <v>23885377.09244509</v>
      </c>
      <c r="AB537" s="21">
        <f ca="1">OFFSET(Assumptions!$B$6,AB$1-1,0)*$E537</f>
        <v>44187947.621023409</v>
      </c>
      <c r="AC537" s="24">
        <f t="shared" si="122"/>
        <v>0</v>
      </c>
      <c r="AD537" s="24">
        <f t="shared" si="111"/>
        <v>0</v>
      </c>
      <c r="AE537" s="24">
        <f t="shared" si="111"/>
        <v>0</v>
      </c>
      <c r="AF537" s="24">
        <f t="shared" si="111"/>
        <v>0</v>
      </c>
      <c r="AG537" s="24">
        <f t="shared" si="110"/>
        <v>0</v>
      </c>
      <c r="AH537" s="24">
        <f t="shared" si="110"/>
        <v>0</v>
      </c>
      <c r="AI537" s="24">
        <f t="shared" si="110"/>
        <v>0</v>
      </c>
      <c r="AJ537" s="24">
        <f t="shared" si="120"/>
        <v>0</v>
      </c>
      <c r="AK537" s="26">
        <f t="shared" ca="1" si="121"/>
        <v>4.3118361788385684E-4</v>
      </c>
      <c r="AL537" s="34">
        <f t="shared" ca="1" si="123"/>
        <v>0.19392861653058713</v>
      </c>
    </row>
    <row r="538" spans="1:38" x14ac:dyDescent="0.25">
      <c r="A538" s="4">
        <f t="shared" si="112"/>
        <v>4</v>
      </c>
      <c r="B538" s="4">
        <f t="shared" si="113"/>
        <v>2014</v>
      </c>
      <c r="C538" s="9">
        <v>41743</v>
      </c>
      <c r="D538" s="12">
        <f ca="1">(1+Returns!E538)*D537</f>
        <v>118501393.18257146</v>
      </c>
      <c r="E538" s="12">
        <f t="shared" ca="1" si="114"/>
        <v>119389208.0933744</v>
      </c>
      <c r="F538" s="12">
        <f t="shared" ca="1" si="115"/>
        <v>119351394.03463168</v>
      </c>
      <c r="G538" s="14">
        <f ca="1">G537*(1+Returns!G538)+AC538</f>
        <v>9599838.7866120543</v>
      </c>
      <c r="H538" s="14">
        <f ca="1">H537*(1+Returns!H538)+AD538</f>
        <v>11942096.818355361</v>
      </c>
      <c r="I538" s="14">
        <f ca="1">I537*(1+Returns!I538)+AE538</f>
        <v>5972189.0346851852</v>
      </c>
      <c r="J538" s="14">
        <f ca="1">J537*(1+Returns!J538)+AF538</f>
        <v>0</v>
      </c>
      <c r="K538" s="14">
        <f ca="1">K537*(1+Returns!K538)+AG538</f>
        <v>0</v>
      </c>
      <c r="L538" s="14">
        <f ca="1">L537*(1+Returns!L538)+AH538</f>
        <v>23883736.24347413</v>
      </c>
      <c r="M538" s="14">
        <f ca="1">M537*(1+Returns!M538)+AI538</f>
        <v>23886021.12751735</v>
      </c>
      <c r="N538" s="14">
        <f ca="1">N537*(1+Returns!N538)+AJ538-R538-T538</f>
        <v>44105326.082730323</v>
      </c>
      <c r="O538" s="17">
        <f ca="1">(Assumptions!$B$16 / 252)*F537</f>
        <v>3790.2495762875874</v>
      </c>
      <c r="P538" s="17">
        <f t="shared" ca="1" si="116"/>
        <v>37814.058742717294</v>
      </c>
      <c r="Q538" s="16">
        <f t="shared" si="117"/>
        <v>0</v>
      </c>
      <c r="R538" s="17">
        <f t="shared" si="118"/>
        <v>0</v>
      </c>
      <c r="S538" s="19">
        <f t="shared" si="119"/>
        <v>0</v>
      </c>
      <c r="T538" s="20">
        <f ca="1">IF(AND(S538=1,F537&gt;D537),[1]Assumptions!$B$19*(F537-D537),0)</f>
        <v>0</v>
      </c>
      <c r="U538" s="21">
        <f ca="1">OFFSET(Assumptions!$B$6,U$1-1,0)*$E538</f>
        <v>9551136.6474699527</v>
      </c>
      <c r="V538" s="21">
        <f ca="1">OFFSET(Assumptions!$B$6,V$1-1,0)*$E538</f>
        <v>11938920.809337441</v>
      </c>
      <c r="W538" s="21">
        <f ca="1">OFFSET(Assumptions!$B$6,W$1-1,0)*$E538</f>
        <v>5969460.4046687204</v>
      </c>
      <c r="X538" s="21">
        <f ca="1">OFFSET(Assumptions!$B$6,X$1-1,0)*$E538</f>
        <v>0</v>
      </c>
      <c r="Y538" s="21">
        <f ca="1">OFFSET(Assumptions!$B$6,Y$1-1,0)*$E538</f>
        <v>0</v>
      </c>
      <c r="Z538" s="21">
        <f ca="1">OFFSET(Assumptions!$B$6,Z$1-1,0)*$E538</f>
        <v>23877841.618674882</v>
      </c>
      <c r="AA538" s="21">
        <f ca="1">OFFSET(Assumptions!$B$6,AA$1-1,0)*$E538</f>
        <v>23877841.618674882</v>
      </c>
      <c r="AB538" s="21">
        <f ca="1">OFFSET(Assumptions!$B$6,AB$1-1,0)*$E538</f>
        <v>44174006.994548529</v>
      </c>
      <c r="AC538" s="24">
        <f t="shared" si="122"/>
        <v>0</v>
      </c>
      <c r="AD538" s="24">
        <f t="shared" si="111"/>
        <v>0</v>
      </c>
      <c r="AE538" s="24">
        <f t="shared" si="111"/>
        <v>0</v>
      </c>
      <c r="AF538" s="24">
        <f t="shared" si="111"/>
        <v>0</v>
      </c>
      <c r="AG538" s="24">
        <f t="shared" si="110"/>
        <v>0</v>
      </c>
      <c r="AH538" s="24">
        <f t="shared" si="110"/>
        <v>0</v>
      </c>
      <c r="AI538" s="24">
        <f t="shared" si="110"/>
        <v>0</v>
      </c>
      <c r="AJ538" s="24">
        <f t="shared" si="120"/>
        <v>0</v>
      </c>
      <c r="AK538" s="26">
        <f t="shared" ca="1" si="121"/>
        <v>-3.473207514518295E-4</v>
      </c>
      <c r="AL538" s="34">
        <f t="shared" ca="1" si="123"/>
        <v>0.19351394034631397</v>
      </c>
    </row>
    <row r="539" spans="1:38" x14ac:dyDescent="0.25">
      <c r="A539" s="4">
        <f t="shared" si="112"/>
        <v>4</v>
      </c>
      <c r="B539" s="4">
        <f t="shared" si="113"/>
        <v>2014</v>
      </c>
      <c r="C539" s="9">
        <v>41744</v>
      </c>
      <c r="D539" s="12">
        <f ca="1">(1+Returns!E539)*D538</f>
        <v>118549629.17466642</v>
      </c>
      <c r="E539" s="12">
        <f t="shared" ca="1" si="114"/>
        <v>119397965.6349175</v>
      </c>
      <c r="F539" s="12">
        <f t="shared" ca="1" si="115"/>
        <v>119356362.64303082</v>
      </c>
      <c r="G539" s="14">
        <f ca="1">G538*(1+Returns!G539)+AC539</f>
        <v>9562403.3803011794</v>
      </c>
      <c r="H539" s="14">
        <f ca="1">H538*(1+Returns!H539)+AD539</f>
        <v>11947188.34060996</v>
      </c>
      <c r="I539" s="14">
        <f ca="1">I538*(1+Returns!I539)+AE539</f>
        <v>5974849.994518457</v>
      </c>
      <c r="J539" s="14">
        <f ca="1">J538*(1+Returns!J539)+AF539</f>
        <v>0</v>
      </c>
      <c r="K539" s="14">
        <f ca="1">K538*(1+Returns!K539)+AG539</f>
        <v>0</v>
      </c>
      <c r="L539" s="14">
        <f ca="1">L538*(1+Returns!L539)+AH539</f>
        <v>23893873.095829021</v>
      </c>
      <c r="M539" s="14">
        <f ca="1">M538*(1+Returns!M539)+AI539</f>
        <v>23896388.735405326</v>
      </c>
      <c r="N539" s="14">
        <f ca="1">N538*(1+Returns!N539)+AJ539-R539-T539</f>
        <v>44123262.088253565</v>
      </c>
      <c r="O539" s="17">
        <f ca="1">(Assumptions!$B$16 / 252)*F538</f>
        <v>3788.9331439565613</v>
      </c>
      <c r="P539" s="17">
        <f t="shared" ca="1" si="116"/>
        <v>41602.991886673859</v>
      </c>
      <c r="Q539" s="16">
        <f t="shared" si="117"/>
        <v>0</v>
      </c>
      <c r="R539" s="17">
        <f t="shared" si="118"/>
        <v>0</v>
      </c>
      <c r="S539" s="19">
        <f t="shared" si="119"/>
        <v>0</v>
      </c>
      <c r="T539" s="20">
        <f ca="1">IF(AND(S539=1,F538&gt;D538),[1]Assumptions!$B$19*(F538-D538),0)</f>
        <v>0</v>
      </c>
      <c r="U539" s="21">
        <f ca="1">OFFSET(Assumptions!$B$6,U$1-1,0)*$E539</f>
        <v>9551837.2507933993</v>
      </c>
      <c r="V539" s="21">
        <f ca="1">OFFSET(Assumptions!$B$6,V$1-1,0)*$E539</f>
        <v>11939796.563491751</v>
      </c>
      <c r="W539" s="21">
        <f ca="1">OFFSET(Assumptions!$B$6,W$1-1,0)*$E539</f>
        <v>5969898.2817458753</v>
      </c>
      <c r="X539" s="21">
        <f ca="1">OFFSET(Assumptions!$B$6,X$1-1,0)*$E539</f>
        <v>0</v>
      </c>
      <c r="Y539" s="21">
        <f ca="1">OFFSET(Assumptions!$B$6,Y$1-1,0)*$E539</f>
        <v>0</v>
      </c>
      <c r="Z539" s="21">
        <f ca="1">OFFSET(Assumptions!$B$6,Z$1-1,0)*$E539</f>
        <v>23879593.126983501</v>
      </c>
      <c r="AA539" s="21">
        <f ca="1">OFFSET(Assumptions!$B$6,AA$1-1,0)*$E539</f>
        <v>23879593.126983501</v>
      </c>
      <c r="AB539" s="21">
        <f ca="1">OFFSET(Assumptions!$B$6,AB$1-1,0)*$E539</f>
        <v>44177247.284919471</v>
      </c>
      <c r="AC539" s="24">
        <f t="shared" si="122"/>
        <v>0</v>
      </c>
      <c r="AD539" s="24">
        <f t="shared" si="111"/>
        <v>0</v>
      </c>
      <c r="AE539" s="24">
        <f t="shared" si="111"/>
        <v>0</v>
      </c>
      <c r="AF539" s="24">
        <f t="shared" si="111"/>
        <v>0</v>
      </c>
      <c r="AG539" s="24">
        <f t="shared" si="110"/>
        <v>0</v>
      </c>
      <c r="AH539" s="24">
        <f t="shared" si="110"/>
        <v>0</v>
      </c>
      <c r="AI539" s="24">
        <f t="shared" si="110"/>
        <v>0</v>
      </c>
      <c r="AJ539" s="24">
        <f t="shared" si="120"/>
        <v>0</v>
      </c>
      <c r="AK539" s="26">
        <f t="shared" ca="1" si="121"/>
        <v>4.1630082659116496E-5</v>
      </c>
      <c r="AL539" s="34">
        <f t="shared" ca="1" si="123"/>
        <v>0.19356362643030534</v>
      </c>
    </row>
    <row r="540" spans="1:38" x14ac:dyDescent="0.25">
      <c r="A540" s="4">
        <f t="shared" si="112"/>
        <v>4</v>
      </c>
      <c r="B540" s="4">
        <f t="shared" si="113"/>
        <v>2014</v>
      </c>
      <c r="C540" s="9">
        <v>41745</v>
      </c>
      <c r="D540" s="12">
        <f ca="1">(1+Returns!E540)*D539</f>
        <v>118597884.80122197</v>
      </c>
      <c r="E540" s="12">
        <f t="shared" ca="1" si="114"/>
        <v>119416061.01318207</v>
      </c>
      <c r="F540" s="12">
        <f t="shared" ca="1" si="115"/>
        <v>119370668.93041785</v>
      </c>
      <c r="G540" s="14">
        <f ca="1">G539*(1+Returns!G540)+AC540</f>
        <v>9534286.358072741</v>
      </c>
      <c r="H540" s="14">
        <f ca="1">H539*(1+Returns!H540)+AD540</f>
        <v>11952282.033639029</v>
      </c>
      <c r="I540" s="14">
        <f ca="1">I539*(1+Returns!I540)+AE540</f>
        <v>5977512.1399651105</v>
      </c>
      <c r="J540" s="14">
        <f ca="1">J539*(1+Returns!J540)+AF540</f>
        <v>0</v>
      </c>
      <c r="K540" s="14">
        <f ca="1">K539*(1+Returns!K540)+AG540</f>
        <v>0</v>
      </c>
      <c r="L540" s="14">
        <f ca="1">L539*(1+Returns!L540)+AH540</f>
        <v>23904014.250516452</v>
      </c>
      <c r="M540" s="14">
        <f ca="1">M539*(1+Returns!M540)+AI540</f>
        <v>23906760.843301602</v>
      </c>
      <c r="N540" s="14">
        <f ca="1">N539*(1+Returns!N540)+AJ540-R540-T540</f>
        <v>44141205.387687154</v>
      </c>
      <c r="O540" s="17">
        <f ca="1">(Assumptions!$B$16 / 252)*F539</f>
        <v>3789.090877556534</v>
      </c>
      <c r="P540" s="17">
        <f t="shared" ca="1" si="116"/>
        <v>45392.082764230392</v>
      </c>
      <c r="Q540" s="16">
        <f t="shared" si="117"/>
        <v>0</v>
      </c>
      <c r="R540" s="17">
        <f t="shared" si="118"/>
        <v>0</v>
      </c>
      <c r="S540" s="19">
        <f t="shared" si="119"/>
        <v>0</v>
      </c>
      <c r="T540" s="20">
        <f ca="1">IF(AND(S540=1,F539&gt;D539),[1]Assumptions!$B$19*(F539-D539),0)</f>
        <v>0</v>
      </c>
      <c r="U540" s="21">
        <f ca="1">OFFSET(Assumptions!$B$6,U$1-1,0)*$E540</f>
        <v>9553284.8810545653</v>
      </c>
      <c r="V540" s="21">
        <f ca="1">OFFSET(Assumptions!$B$6,V$1-1,0)*$E540</f>
        <v>11941606.101318209</v>
      </c>
      <c r="W540" s="21">
        <f ca="1">OFFSET(Assumptions!$B$6,W$1-1,0)*$E540</f>
        <v>5970803.0506591043</v>
      </c>
      <c r="X540" s="21">
        <f ca="1">OFFSET(Assumptions!$B$6,X$1-1,0)*$E540</f>
        <v>0</v>
      </c>
      <c r="Y540" s="21">
        <f ca="1">OFFSET(Assumptions!$B$6,Y$1-1,0)*$E540</f>
        <v>0</v>
      </c>
      <c r="Z540" s="21">
        <f ca="1">OFFSET(Assumptions!$B$6,Z$1-1,0)*$E540</f>
        <v>23883212.202636417</v>
      </c>
      <c r="AA540" s="21">
        <f ca="1">OFFSET(Assumptions!$B$6,AA$1-1,0)*$E540</f>
        <v>23883212.202636417</v>
      </c>
      <c r="AB540" s="21">
        <f ca="1">OFFSET(Assumptions!$B$6,AB$1-1,0)*$E540</f>
        <v>44183942.574877366</v>
      </c>
      <c r="AC540" s="24">
        <f t="shared" si="122"/>
        <v>0</v>
      </c>
      <c r="AD540" s="24">
        <f t="shared" si="111"/>
        <v>0</v>
      </c>
      <c r="AE540" s="24">
        <f t="shared" si="111"/>
        <v>0</v>
      </c>
      <c r="AF540" s="24">
        <f t="shared" si="111"/>
        <v>0</v>
      </c>
      <c r="AG540" s="24">
        <f t="shared" si="110"/>
        <v>0</v>
      </c>
      <c r="AH540" s="24">
        <f t="shared" si="110"/>
        <v>0</v>
      </c>
      <c r="AI540" s="24">
        <f t="shared" si="110"/>
        <v>0</v>
      </c>
      <c r="AJ540" s="24">
        <f t="shared" si="120"/>
        <v>0</v>
      </c>
      <c r="AK540" s="26">
        <f t="shared" ca="1" si="121"/>
        <v>1.1986195851010351E-4</v>
      </c>
      <c r="AL540" s="34">
        <f t="shared" ca="1" si="123"/>
        <v>0.19370668930417567</v>
      </c>
    </row>
    <row r="541" spans="1:38" x14ac:dyDescent="0.25">
      <c r="A541" s="4">
        <f t="shared" si="112"/>
        <v>4</v>
      </c>
      <c r="B541" s="4">
        <f t="shared" si="113"/>
        <v>2014</v>
      </c>
      <c r="C541" s="9">
        <v>41746</v>
      </c>
      <c r="D541" s="12">
        <f ca="1">(1+Returns!E541)*D540</f>
        <v>118646160.07023031</v>
      </c>
      <c r="E541" s="12">
        <f t="shared" ca="1" si="114"/>
        <v>119420539.54807225</v>
      </c>
      <c r="F541" s="12">
        <f t="shared" ca="1" si="115"/>
        <v>119371357.9202626</v>
      </c>
      <c r="G541" s="14">
        <f ca="1">G540*(1+Returns!G541)+AC541</f>
        <v>9492533.0316317119</v>
      </c>
      <c r="H541" s="14">
        <f ca="1">H540*(1+Returns!H541)+AD541</f>
        <v>11957377.898368075</v>
      </c>
      <c r="I541" s="14">
        <f ca="1">I540*(1+Returns!I541)+AE541</f>
        <v>5980175.4715534048</v>
      </c>
      <c r="J541" s="14">
        <f ca="1">J540*(1+Returns!J541)+AF541</f>
        <v>0</v>
      </c>
      <c r="K541" s="14">
        <f ca="1">K540*(1+Returns!K541)+AG541</f>
        <v>0</v>
      </c>
      <c r="L541" s="14">
        <f ca="1">L540*(1+Returns!L541)+AH541</f>
        <v>23914159.709362444</v>
      </c>
      <c r="M541" s="14">
        <f ca="1">M540*(1+Returns!M541)+AI541</f>
        <v>23917137.453159381</v>
      </c>
      <c r="N541" s="14">
        <f ca="1">N540*(1+Returns!N541)+AJ541-R541-T541</f>
        <v>44159155.983997248</v>
      </c>
      <c r="O541" s="17">
        <f ca="1">(Assumptions!$B$16 / 252)*F540</f>
        <v>3789.5450454100906</v>
      </c>
      <c r="P541" s="17">
        <f t="shared" ca="1" si="116"/>
        <v>49181.627809640486</v>
      </c>
      <c r="Q541" s="16">
        <f t="shared" si="117"/>
        <v>0</v>
      </c>
      <c r="R541" s="17">
        <f t="shared" si="118"/>
        <v>0</v>
      </c>
      <c r="S541" s="19">
        <f t="shared" si="119"/>
        <v>0</v>
      </c>
      <c r="T541" s="20">
        <f ca="1">IF(AND(S541=1,F540&gt;D540),[1]Assumptions!$B$19*(F540-D540),0)</f>
        <v>0</v>
      </c>
      <c r="U541" s="21">
        <f ca="1">OFFSET(Assumptions!$B$6,U$1-1,0)*$E541</f>
        <v>9553643.1638457794</v>
      </c>
      <c r="V541" s="21">
        <f ca="1">OFFSET(Assumptions!$B$6,V$1-1,0)*$E541</f>
        <v>11942053.954807226</v>
      </c>
      <c r="W541" s="21">
        <f ca="1">OFFSET(Assumptions!$B$6,W$1-1,0)*$E541</f>
        <v>5971026.9774036128</v>
      </c>
      <c r="X541" s="21">
        <f ca="1">OFFSET(Assumptions!$B$6,X$1-1,0)*$E541</f>
        <v>0</v>
      </c>
      <c r="Y541" s="21">
        <f ca="1">OFFSET(Assumptions!$B$6,Y$1-1,0)*$E541</f>
        <v>0</v>
      </c>
      <c r="Z541" s="21">
        <f ca="1">OFFSET(Assumptions!$B$6,Z$1-1,0)*$E541</f>
        <v>23884107.909614451</v>
      </c>
      <c r="AA541" s="21">
        <f ca="1">OFFSET(Assumptions!$B$6,AA$1-1,0)*$E541</f>
        <v>23884107.909614451</v>
      </c>
      <c r="AB541" s="21">
        <f ca="1">OFFSET(Assumptions!$B$6,AB$1-1,0)*$E541</f>
        <v>44185599.632786728</v>
      </c>
      <c r="AC541" s="24">
        <f t="shared" si="122"/>
        <v>0</v>
      </c>
      <c r="AD541" s="24">
        <f t="shared" si="111"/>
        <v>0</v>
      </c>
      <c r="AE541" s="24">
        <f t="shared" si="111"/>
        <v>0</v>
      </c>
      <c r="AF541" s="24">
        <f t="shared" si="111"/>
        <v>0</v>
      </c>
      <c r="AG541" s="24">
        <f t="shared" si="110"/>
        <v>0</v>
      </c>
      <c r="AH541" s="24">
        <f t="shared" si="110"/>
        <v>0</v>
      </c>
      <c r="AI541" s="24">
        <f t="shared" si="110"/>
        <v>0</v>
      </c>
      <c r="AJ541" s="24">
        <f t="shared" si="120"/>
        <v>0</v>
      </c>
      <c r="AK541" s="26">
        <f t="shared" ca="1" si="121"/>
        <v>5.7718520882765745E-6</v>
      </c>
      <c r="AL541" s="34">
        <f t="shared" ca="1" si="123"/>
        <v>0.19371357920262322</v>
      </c>
    </row>
    <row r="542" spans="1:38" x14ac:dyDescent="0.25">
      <c r="A542" s="4">
        <f t="shared" si="112"/>
        <v>4</v>
      </c>
      <c r="B542" s="4">
        <f t="shared" si="113"/>
        <v>2014</v>
      </c>
      <c r="C542" s="9">
        <v>41751</v>
      </c>
      <c r="D542" s="12">
        <f ca="1">(1+Returns!E542)*D541</f>
        <v>118694454.98968689</v>
      </c>
      <c r="E542" s="12">
        <f t="shared" ca="1" si="114"/>
        <v>119474858.63484055</v>
      </c>
      <c r="F542" s="12">
        <f t="shared" ca="1" si="115"/>
        <v>119421887.4401128</v>
      </c>
      <c r="G542" s="14">
        <f ca="1">G541*(1+Returns!G542)+AC542</f>
        <v>9500600.7880279887</v>
      </c>
      <c r="H542" s="14">
        <f ca="1">H541*(1+Returns!H542)+AD542</f>
        <v>11962475.935723009</v>
      </c>
      <c r="I542" s="14">
        <f ca="1">I541*(1+Returns!I542)+AE542</f>
        <v>5982839.9898118358</v>
      </c>
      <c r="J542" s="14">
        <f ca="1">J541*(1+Returns!J542)+AF542</f>
        <v>0</v>
      </c>
      <c r="K542" s="14">
        <f ca="1">K541*(1+Returns!K542)+AG542</f>
        <v>0</v>
      </c>
      <c r="L542" s="14">
        <f ca="1">L541*(1+Returns!L542)+AH542</f>
        <v>23924309.474193785</v>
      </c>
      <c r="M542" s="14">
        <f ca="1">M541*(1+Returns!M542)+AI542</f>
        <v>23927518.566932719</v>
      </c>
      <c r="N542" s="14">
        <f ca="1">N541*(1+Returns!N542)+AJ542-R542-T542</f>
        <v>44177113.88015122</v>
      </c>
      <c r="O542" s="17">
        <f ca="1">(Assumptions!$B$16 / 252)*F541</f>
        <v>3789.5669181035746</v>
      </c>
      <c r="P542" s="17">
        <f t="shared" ca="1" si="116"/>
        <v>52971.194727744063</v>
      </c>
      <c r="Q542" s="16">
        <f t="shared" si="117"/>
        <v>0</v>
      </c>
      <c r="R542" s="17">
        <f t="shared" si="118"/>
        <v>0</v>
      </c>
      <c r="S542" s="19">
        <f t="shared" si="119"/>
        <v>0</v>
      </c>
      <c r="T542" s="20">
        <f ca="1">IF(AND(S542=1,F541&gt;D541),[1]Assumptions!$B$19*(F541-D541),0)</f>
        <v>0</v>
      </c>
      <c r="U542" s="21">
        <f ca="1">OFFSET(Assumptions!$B$6,U$1-1,0)*$E542</f>
        <v>9557988.6907872446</v>
      </c>
      <c r="V542" s="21">
        <f ca="1">OFFSET(Assumptions!$B$6,V$1-1,0)*$E542</f>
        <v>11947485.863484055</v>
      </c>
      <c r="W542" s="21">
        <f ca="1">OFFSET(Assumptions!$B$6,W$1-1,0)*$E542</f>
        <v>5973742.9317420274</v>
      </c>
      <c r="X542" s="21">
        <f ca="1">OFFSET(Assumptions!$B$6,X$1-1,0)*$E542</f>
        <v>0</v>
      </c>
      <c r="Y542" s="21">
        <f ca="1">OFFSET(Assumptions!$B$6,Y$1-1,0)*$E542</f>
        <v>0</v>
      </c>
      <c r="Z542" s="21">
        <f ca="1">OFFSET(Assumptions!$B$6,Z$1-1,0)*$E542</f>
        <v>23894971.72696811</v>
      </c>
      <c r="AA542" s="21">
        <f ca="1">OFFSET(Assumptions!$B$6,AA$1-1,0)*$E542</f>
        <v>23894971.72696811</v>
      </c>
      <c r="AB542" s="21">
        <f ca="1">OFFSET(Assumptions!$B$6,AB$1-1,0)*$E542</f>
        <v>44205697.694891006</v>
      </c>
      <c r="AC542" s="24">
        <f t="shared" si="122"/>
        <v>0</v>
      </c>
      <c r="AD542" s="24">
        <f t="shared" si="111"/>
        <v>0</v>
      </c>
      <c r="AE542" s="24">
        <f t="shared" si="111"/>
        <v>0</v>
      </c>
      <c r="AF542" s="24">
        <f t="shared" si="111"/>
        <v>0</v>
      </c>
      <c r="AG542" s="24">
        <f t="shared" si="110"/>
        <v>0</v>
      </c>
      <c r="AH542" s="24">
        <f t="shared" si="110"/>
        <v>0</v>
      </c>
      <c r="AI542" s="24">
        <f t="shared" si="110"/>
        <v>0</v>
      </c>
      <c r="AJ542" s="24">
        <f t="shared" si="120"/>
        <v>0</v>
      </c>
      <c r="AK542" s="26">
        <f t="shared" ca="1" si="121"/>
        <v>4.2329685052200361E-4</v>
      </c>
      <c r="AL542" s="34">
        <f t="shared" ca="1" si="123"/>
        <v>0.19421887440112506</v>
      </c>
    </row>
    <row r="543" spans="1:38" x14ac:dyDescent="0.25">
      <c r="A543" s="4">
        <f t="shared" si="112"/>
        <v>4</v>
      </c>
      <c r="B543" s="4">
        <f t="shared" si="113"/>
        <v>2014</v>
      </c>
      <c r="C543" s="9">
        <v>41752</v>
      </c>
      <c r="D543" s="12">
        <f ca="1">(1+Returns!E543)*D542</f>
        <v>118742769.56759045</v>
      </c>
      <c r="E543" s="12">
        <f t="shared" ca="1" si="114"/>
        <v>119563279.65160722</v>
      </c>
      <c r="F543" s="12">
        <f t="shared" ca="1" si="115"/>
        <v>119506517.28584963</v>
      </c>
      <c r="G543" s="14">
        <f ca="1">G542*(1+Returns!G543)+AC543</f>
        <v>9542750.9971757475</v>
      </c>
      <c r="H543" s="14">
        <f ca="1">H542*(1+Returns!H543)+AD543</f>
        <v>11967576.146630127</v>
      </c>
      <c r="I543" s="14">
        <f ca="1">I542*(1+Returns!I543)+AE543</f>
        <v>5985505.6952691348</v>
      </c>
      <c r="J543" s="14">
        <f ca="1">J542*(1+Returns!J543)+AF543</f>
        <v>0</v>
      </c>
      <c r="K543" s="14">
        <f ca="1">K542*(1+Returns!K543)+AG543</f>
        <v>0</v>
      </c>
      <c r="L543" s="14">
        <f ca="1">L542*(1+Returns!L543)+AH543</f>
        <v>23934463.546838045</v>
      </c>
      <c r="M543" s="14">
        <f ca="1">M542*(1+Returns!M543)+AI543</f>
        <v>23937904.186576519</v>
      </c>
      <c r="N543" s="14">
        <f ca="1">N542*(1+Returns!N543)+AJ543-R543-T543</f>
        <v>44195079.079117648</v>
      </c>
      <c r="O543" s="17">
        <f ca="1">(Assumptions!$B$16 / 252)*F542</f>
        <v>3791.1710298448506</v>
      </c>
      <c r="P543" s="17">
        <f t="shared" ca="1" si="116"/>
        <v>56762.365757588916</v>
      </c>
      <c r="Q543" s="16">
        <f t="shared" si="117"/>
        <v>0</v>
      </c>
      <c r="R543" s="17">
        <f t="shared" si="118"/>
        <v>0</v>
      </c>
      <c r="S543" s="19">
        <f t="shared" si="119"/>
        <v>0</v>
      </c>
      <c r="T543" s="20">
        <f ca="1">IF(AND(S543=1,F542&gt;D542),[1]Assumptions!$B$19*(F542-D542),0)</f>
        <v>0</v>
      </c>
      <c r="U543" s="21">
        <f ca="1">OFFSET(Assumptions!$B$6,U$1-1,0)*$E543</f>
        <v>9565062.3721285779</v>
      </c>
      <c r="V543" s="21">
        <f ca="1">OFFSET(Assumptions!$B$6,V$1-1,0)*$E543</f>
        <v>11956327.965160722</v>
      </c>
      <c r="W543" s="21">
        <f ca="1">OFFSET(Assumptions!$B$6,W$1-1,0)*$E543</f>
        <v>5978163.982580361</v>
      </c>
      <c r="X543" s="21">
        <f ca="1">OFFSET(Assumptions!$B$6,X$1-1,0)*$E543</f>
        <v>0</v>
      </c>
      <c r="Y543" s="21">
        <f ca="1">OFFSET(Assumptions!$B$6,Y$1-1,0)*$E543</f>
        <v>0</v>
      </c>
      <c r="Z543" s="21">
        <f ca="1">OFFSET(Assumptions!$B$6,Z$1-1,0)*$E543</f>
        <v>23912655.930321444</v>
      </c>
      <c r="AA543" s="21">
        <f ca="1">OFFSET(Assumptions!$B$6,AA$1-1,0)*$E543</f>
        <v>23912655.930321444</v>
      </c>
      <c r="AB543" s="21">
        <f ca="1">OFFSET(Assumptions!$B$6,AB$1-1,0)*$E543</f>
        <v>44238413.471094668</v>
      </c>
      <c r="AC543" s="24">
        <f t="shared" si="122"/>
        <v>0</v>
      </c>
      <c r="AD543" s="24">
        <f t="shared" si="111"/>
        <v>0</v>
      </c>
      <c r="AE543" s="24">
        <f t="shared" si="111"/>
        <v>0</v>
      </c>
      <c r="AF543" s="24">
        <f t="shared" si="111"/>
        <v>0</v>
      </c>
      <c r="AG543" s="24">
        <f t="shared" si="110"/>
        <v>0</v>
      </c>
      <c r="AH543" s="24">
        <f t="shared" si="110"/>
        <v>0</v>
      </c>
      <c r="AI543" s="24">
        <f t="shared" si="110"/>
        <v>0</v>
      </c>
      <c r="AJ543" s="24">
        <f t="shared" si="120"/>
        <v>0</v>
      </c>
      <c r="AK543" s="26">
        <f t="shared" ca="1" si="121"/>
        <v>7.0866277154824076E-4</v>
      </c>
      <c r="AL543" s="34">
        <f t="shared" ca="1" si="123"/>
        <v>0.19506517285849334</v>
      </c>
    </row>
    <row r="544" spans="1:38" x14ac:dyDescent="0.25">
      <c r="A544" s="4">
        <f t="shared" si="112"/>
        <v>4</v>
      </c>
      <c r="B544" s="4">
        <f t="shared" si="113"/>
        <v>2014</v>
      </c>
      <c r="C544" s="9">
        <v>41753</v>
      </c>
      <c r="D544" s="12">
        <f ca="1">(1+Returns!E544)*D543</f>
        <v>118791103.81194293</v>
      </c>
      <c r="E544" s="12">
        <f t="shared" ca="1" si="114"/>
        <v>119656701.79894771</v>
      </c>
      <c r="F544" s="12">
        <f t="shared" ca="1" si="115"/>
        <v>119596145.57549851</v>
      </c>
      <c r="G544" s="14">
        <f ca="1">G543*(1+Returns!G544)+AC544</f>
        <v>9589882.8514408972</v>
      </c>
      <c r="H544" s="14">
        <f ca="1">H543*(1+Returns!H544)+AD544</f>
        <v>11972678.532016128</v>
      </c>
      <c r="I544" s="14">
        <f ca="1">I543*(1+Returns!I544)+AE544</f>
        <v>5988172.5884542679</v>
      </c>
      <c r="J544" s="14">
        <f ca="1">J543*(1+Returns!J544)+AF544</f>
        <v>0</v>
      </c>
      <c r="K544" s="14">
        <f ca="1">K543*(1+Returns!K544)+AG544</f>
        <v>0</v>
      </c>
      <c r="L544" s="14">
        <f ca="1">L543*(1+Returns!L544)+AH544</f>
        <v>23944621.929123569</v>
      </c>
      <c r="M544" s="14">
        <f ca="1">M543*(1+Returns!M544)+AI544</f>
        <v>23948294.314046532</v>
      </c>
      <c r="N544" s="14">
        <f ca="1">N543*(1+Returns!N544)+AJ544-R544-T544</f>
        <v>44213051.583866313</v>
      </c>
      <c r="O544" s="17">
        <f ca="1">(Assumptions!$B$16 / 252)*F543</f>
        <v>3793.8576916142738</v>
      </c>
      <c r="P544" s="17">
        <f t="shared" ca="1" si="116"/>
        <v>60556.223449203186</v>
      </c>
      <c r="Q544" s="16">
        <f t="shared" si="117"/>
        <v>0</v>
      </c>
      <c r="R544" s="17">
        <f t="shared" si="118"/>
        <v>0</v>
      </c>
      <c r="S544" s="19">
        <f t="shared" si="119"/>
        <v>0</v>
      </c>
      <c r="T544" s="20">
        <f ca="1">IF(AND(S544=1,F543&gt;D543),[1]Assumptions!$B$19*(F543-D543),0)</f>
        <v>0</v>
      </c>
      <c r="U544" s="21">
        <f ca="1">OFFSET(Assumptions!$B$6,U$1-1,0)*$E544</f>
        <v>9572536.1439158171</v>
      </c>
      <c r="V544" s="21">
        <f ca="1">OFFSET(Assumptions!$B$6,V$1-1,0)*$E544</f>
        <v>11965670.179894771</v>
      </c>
      <c r="W544" s="21">
        <f ca="1">OFFSET(Assumptions!$B$6,W$1-1,0)*$E544</f>
        <v>5982835.0899473857</v>
      </c>
      <c r="X544" s="21">
        <f ca="1">OFFSET(Assumptions!$B$6,X$1-1,0)*$E544</f>
        <v>0</v>
      </c>
      <c r="Y544" s="21">
        <f ca="1">OFFSET(Assumptions!$B$6,Y$1-1,0)*$E544</f>
        <v>0</v>
      </c>
      <c r="Z544" s="21">
        <f ca="1">OFFSET(Assumptions!$B$6,Z$1-1,0)*$E544</f>
        <v>23931340.359789543</v>
      </c>
      <c r="AA544" s="21">
        <f ca="1">OFFSET(Assumptions!$B$6,AA$1-1,0)*$E544</f>
        <v>23931340.359789543</v>
      </c>
      <c r="AB544" s="21">
        <f ca="1">OFFSET(Assumptions!$B$6,AB$1-1,0)*$E544</f>
        <v>44272979.665610649</v>
      </c>
      <c r="AC544" s="24">
        <f t="shared" si="122"/>
        <v>0</v>
      </c>
      <c r="AD544" s="24">
        <f t="shared" si="111"/>
        <v>0</v>
      </c>
      <c r="AE544" s="24">
        <f t="shared" si="111"/>
        <v>0</v>
      </c>
      <c r="AF544" s="24">
        <f t="shared" si="111"/>
        <v>0</v>
      </c>
      <c r="AG544" s="24">
        <f t="shared" si="110"/>
        <v>0</v>
      </c>
      <c r="AH544" s="24">
        <f t="shared" si="110"/>
        <v>0</v>
      </c>
      <c r="AI544" s="24">
        <f t="shared" si="110"/>
        <v>0</v>
      </c>
      <c r="AJ544" s="24">
        <f t="shared" si="120"/>
        <v>0</v>
      </c>
      <c r="AK544" s="26">
        <f t="shared" ca="1" si="121"/>
        <v>7.4998662570413543E-4</v>
      </c>
      <c r="AL544" s="34">
        <f t="shared" ca="1" si="123"/>
        <v>0.19596145575498203</v>
      </c>
    </row>
    <row r="545" spans="1:38" x14ac:dyDescent="0.25">
      <c r="A545" s="4">
        <f t="shared" si="112"/>
        <v>4</v>
      </c>
      <c r="B545" s="4">
        <f t="shared" si="113"/>
        <v>2014</v>
      </c>
      <c r="C545" s="9">
        <v>41754</v>
      </c>
      <c r="D545" s="12">
        <f ca="1">(1+Returns!E545)*D544</f>
        <v>118839457.73074958</v>
      </c>
      <c r="E545" s="12">
        <f t="shared" ca="1" si="114"/>
        <v>119745340.51884238</v>
      </c>
      <c r="F545" s="12">
        <f t="shared" ca="1" si="115"/>
        <v>119680987.59235904</v>
      </c>
      <c r="G545" s="14">
        <f ca="1">G544*(1+Returns!G545)+AC545</f>
        <v>9632211.7845908087</v>
      </c>
      <c r="H545" s="14">
        <f ca="1">H544*(1+Returns!H545)+AD545</f>
        <v>11977783.092808101</v>
      </c>
      <c r="I545" s="14">
        <f ca="1">I544*(1+Returns!I545)+AE545</f>
        <v>5990840.6698964378</v>
      </c>
      <c r="J545" s="14">
        <f ca="1">J544*(1+Returns!J545)+AF545</f>
        <v>0</v>
      </c>
      <c r="K545" s="14">
        <f ca="1">K544*(1+Returns!K545)+AG545</f>
        <v>0</v>
      </c>
      <c r="L545" s="14">
        <f ca="1">L544*(1+Returns!L545)+AH545</f>
        <v>23954784.622879472</v>
      </c>
      <c r="M545" s="14">
        <f ca="1">M544*(1+Returns!M545)+AI545</f>
        <v>23958688.951299354</v>
      </c>
      <c r="N545" s="14">
        <f ca="1">N544*(1+Returns!N545)+AJ545-R545-T545</f>
        <v>44231031.397368208</v>
      </c>
      <c r="O545" s="17">
        <f ca="1">(Assumptions!$B$16 / 252)*F544</f>
        <v>3796.7030341428094</v>
      </c>
      <c r="P545" s="17">
        <f t="shared" ca="1" si="116"/>
        <v>64352.926483345997</v>
      </c>
      <c r="Q545" s="16">
        <f t="shared" si="117"/>
        <v>0</v>
      </c>
      <c r="R545" s="17">
        <f t="shared" si="118"/>
        <v>0</v>
      </c>
      <c r="S545" s="19">
        <f t="shared" si="119"/>
        <v>0</v>
      </c>
      <c r="T545" s="20">
        <f ca="1">IF(AND(S545=1,F544&gt;D544),[1]Assumptions!$B$19*(F544-D544),0)</f>
        <v>0</v>
      </c>
      <c r="U545" s="21">
        <f ca="1">OFFSET(Assumptions!$B$6,U$1-1,0)*$E545</f>
        <v>9579627.2415073905</v>
      </c>
      <c r="V545" s="21">
        <f ca="1">OFFSET(Assumptions!$B$6,V$1-1,0)*$E545</f>
        <v>11974534.05188424</v>
      </c>
      <c r="W545" s="21">
        <f ca="1">OFFSET(Assumptions!$B$6,W$1-1,0)*$E545</f>
        <v>5987267.0259421198</v>
      </c>
      <c r="X545" s="21">
        <f ca="1">OFFSET(Assumptions!$B$6,X$1-1,0)*$E545</f>
        <v>0</v>
      </c>
      <c r="Y545" s="21">
        <f ca="1">OFFSET(Assumptions!$B$6,Y$1-1,0)*$E545</f>
        <v>0</v>
      </c>
      <c r="Z545" s="21">
        <f ca="1">OFFSET(Assumptions!$B$6,Z$1-1,0)*$E545</f>
        <v>23949068.103768479</v>
      </c>
      <c r="AA545" s="21">
        <f ca="1">OFFSET(Assumptions!$B$6,AA$1-1,0)*$E545</f>
        <v>23949068.103768479</v>
      </c>
      <c r="AB545" s="21">
        <f ca="1">OFFSET(Assumptions!$B$6,AB$1-1,0)*$E545</f>
        <v>44305775.991971679</v>
      </c>
      <c r="AC545" s="24">
        <f t="shared" si="122"/>
        <v>0</v>
      </c>
      <c r="AD545" s="24">
        <f t="shared" si="111"/>
        <v>0</v>
      </c>
      <c r="AE545" s="24">
        <f t="shared" si="111"/>
        <v>0</v>
      </c>
      <c r="AF545" s="24">
        <f t="shared" si="111"/>
        <v>0</v>
      </c>
      <c r="AG545" s="24">
        <f t="shared" si="110"/>
        <v>0</v>
      </c>
      <c r="AH545" s="24">
        <f t="shared" si="110"/>
        <v>0</v>
      </c>
      <c r="AI545" s="24">
        <f t="shared" si="110"/>
        <v>0</v>
      </c>
      <c r="AJ545" s="24">
        <f t="shared" si="120"/>
        <v>0</v>
      </c>
      <c r="AK545" s="26">
        <f t="shared" ca="1" si="121"/>
        <v>7.0940427429544428E-4</v>
      </c>
      <c r="AL545" s="34">
        <f t="shared" ca="1" si="123"/>
        <v>0.19680987592358723</v>
      </c>
    </row>
    <row r="546" spans="1:38" x14ac:dyDescent="0.25">
      <c r="A546" s="4">
        <f t="shared" si="112"/>
        <v>4</v>
      </c>
      <c r="B546" s="4">
        <f t="shared" si="113"/>
        <v>2014</v>
      </c>
      <c r="C546" s="9">
        <v>41757</v>
      </c>
      <c r="D546" s="12">
        <f ca="1">(1+Returns!E546)*D545</f>
        <v>118887831.33201888</v>
      </c>
      <c r="E546" s="12">
        <f t="shared" ca="1" si="114"/>
        <v>119699467.79061142</v>
      </c>
      <c r="F546" s="12">
        <f t="shared" ca="1" si="115"/>
        <v>119631315.46769656</v>
      </c>
      <c r="G546" s="14">
        <f ca="1">G545*(1+Returns!G546)+AC546</f>
        <v>9540009.7677291762</v>
      </c>
      <c r="H546" s="14">
        <f ca="1">H545*(1+Returns!H546)+AD546</f>
        <v>11982889.829933533</v>
      </c>
      <c r="I546" s="14">
        <f ca="1">I545*(1+Returns!I546)+AE546</f>
        <v>5993509.9401250826</v>
      </c>
      <c r="J546" s="14">
        <f ca="1">J545*(1+Returns!J546)+AF546</f>
        <v>0</v>
      </c>
      <c r="K546" s="14">
        <f ca="1">K545*(1+Returns!K546)+AG546</f>
        <v>0</v>
      </c>
      <c r="L546" s="14">
        <f ca="1">L545*(1+Returns!L546)+AH546</f>
        <v>23964951.629935652</v>
      </c>
      <c r="M546" s="14">
        <f ca="1">M545*(1+Returns!M546)+AI546</f>
        <v>23969088.100292441</v>
      </c>
      <c r="N546" s="14">
        <f ca="1">N545*(1+Returns!N546)+AJ546-R546-T546</f>
        <v>44249018.522595532</v>
      </c>
      <c r="O546" s="17">
        <f ca="1">(Assumptions!$B$16 / 252)*F545</f>
        <v>3799.3964315034614</v>
      </c>
      <c r="P546" s="17">
        <f t="shared" ca="1" si="116"/>
        <v>68152.322914849457</v>
      </c>
      <c r="Q546" s="16">
        <f t="shared" si="117"/>
        <v>0</v>
      </c>
      <c r="R546" s="17">
        <f t="shared" si="118"/>
        <v>0</v>
      </c>
      <c r="S546" s="19">
        <f t="shared" si="119"/>
        <v>0</v>
      </c>
      <c r="T546" s="20">
        <f ca="1">IF(AND(S546=1,F545&gt;D545),[1]Assumptions!$B$19*(F545-D545),0)</f>
        <v>0</v>
      </c>
      <c r="U546" s="21">
        <f ca="1">OFFSET(Assumptions!$B$6,U$1-1,0)*$E546</f>
        <v>9575957.4232489131</v>
      </c>
      <c r="V546" s="21">
        <f ca="1">OFFSET(Assumptions!$B$6,V$1-1,0)*$E546</f>
        <v>11969946.779061142</v>
      </c>
      <c r="W546" s="21">
        <f ca="1">OFFSET(Assumptions!$B$6,W$1-1,0)*$E546</f>
        <v>5984973.3895305712</v>
      </c>
      <c r="X546" s="21">
        <f ca="1">OFFSET(Assumptions!$B$6,X$1-1,0)*$E546</f>
        <v>0</v>
      </c>
      <c r="Y546" s="21">
        <f ca="1">OFFSET(Assumptions!$B$6,Y$1-1,0)*$E546</f>
        <v>0</v>
      </c>
      <c r="Z546" s="21">
        <f ca="1">OFFSET(Assumptions!$B$6,Z$1-1,0)*$E546</f>
        <v>23939893.558122285</v>
      </c>
      <c r="AA546" s="21">
        <f ca="1">OFFSET(Assumptions!$B$6,AA$1-1,0)*$E546</f>
        <v>23939893.558122285</v>
      </c>
      <c r="AB546" s="21">
        <f ca="1">OFFSET(Assumptions!$B$6,AB$1-1,0)*$E546</f>
        <v>44288803.082526222</v>
      </c>
      <c r="AC546" s="24">
        <f t="shared" si="122"/>
        <v>0</v>
      </c>
      <c r="AD546" s="24">
        <f t="shared" si="111"/>
        <v>0</v>
      </c>
      <c r="AE546" s="24">
        <f t="shared" si="111"/>
        <v>0</v>
      </c>
      <c r="AF546" s="24">
        <f t="shared" si="111"/>
        <v>0</v>
      </c>
      <c r="AG546" s="24">
        <f t="shared" si="110"/>
        <v>0</v>
      </c>
      <c r="AH546" s="24">
        <f t="shared" si="110"/>
        <v>0</v>
      </c>
      <c r="AI546" s="24">
        <f t="shared" si="110"/>
        <v>0</v>
      </c>
      <c r="AJ546" s="24">
        <f t="shared" si="120"/>
        <v>0</v>
      </c>
      <c r="AK546" s="26">
        <f t="shared" ca="1" si="121"/>
        <v>-4.1503772371653813E-4</v>
      </c>
      <c r="AL546" s="34">
        <f t="shared" ca="1" si="123"/>
        <v>0.19631315467696253</v>
      </c>
    </row>
    <row r="547" spans="1:38" x14ac:dyDescent="0.25">
      <c r="A547" s="4">
        <f t="shared" si="112"/>
        <v>4</v>
      </c>
      <c r="B547" s="4">
        <f t="shared" si="113"/>
        <v>2014</v>
      </c>
      <c r="C547" s="9">
        <v>41758</v>
      </c>
      <c r="D547" s="12">
        <f ca="1">(1+Returns!E547)*D546</f>
        <v>118936224.62376258</v>
      </c>
      <c r="E547" s="12">
        <f t="shared" ca="1" si="114"/>
        <v>119855350.53261343</v>
      </c>
      <c r="F547" s="12">
        <f t="shared" ca="1" si="115"/>
        <v>119783400.39015992</v>
      </c>
      <c r="G547" s="14">
        <f ca="1">G546*(1+Returns!G547)+AC547</f>
        <v>9649543.7109946869</v>
      </c>
      <c r="H547" s="14">
        <f ca="1">H546*(1+Returns!H547)+AD547</f>
        <v>11987998.744320307</v>
      </c>
      <c r="I547" s="14">
        <f ca="1">I546*(1+Returns!I547)+AE547</f>
        <v>5996180.3996698763</v>
      </c>
      <c r="J547" s="14">
        <f ca="1">J546*(1+Returns!J547)+AF547</f>
        <v>0</v>
      </c>
      <c r="K547" s="14">
        <f ca="1">K546*(1+Returns!K547)+AG547</f>
        <v>0</v>
      </c>
      <c r="L547" s="14">
        <f ca="1">L546*(1+Returns!L547)+AH547</f>
        <v>23975122.952122778</v>
      </c>
      <c r="M547" s="14">
        <f ca="1">M546*(1+Returns!M547)+AI547</f>
        <v>23979491.762984082</v>
      </c>
      <c r="N547" s="14">
        <f ca="1">N546*(1+Returns!N547)+AJ547-R547-T547</f>
        <v>44267012.962521695</v>
      </c>
      <c r="O547" s="17">
        <f ca="1">(Assumptions!$B$16 / 252)*F546</f>
        <v>3797.8195386570337</v>
      </c>
      <c r="P547" s="17">
        <f t="shared" ca="1" si="116"/>
        <v>71950.142453506487</v>
      </c>
      <c r="Q547" s="16">
        <f t="shared" si="117"/>
        <v>0</v>
      </c>
      <c r="R547" s="17">
        <f t="shared" si="118"/>
        <v>0</v>
      </c>
      <c r="S547" s="19">
        <f t="shared" si="119"/>
        <v>0</v>
      </c>
      <c r="T547" s="20">
        <f ca="1">IF(AND(S547=1,F546&gt;D546),[1]Assumptions!$B$19*(F546-D546),0)</f>
        <v>0</v>
      </c>
      <c r="U547" s="21">
        <f ca="1">OFFSET(Assumptions!$B$6,U$1-1,0)*$E547</f>
        <v>9588428.0426090751</v>
      </c>
      <c r="V547" s="21">
        <f ca="1">OFFSET(Assumptions!$B$6,V$1-1,0)*$E547</f>
        <v>11985535.053261343</v>
      </c>
      <c r="W547" s="21">
        <f ca="1">OFFSET(Assumptions!$B$6,W$1-1,0)*$E547</f>
        <v>5992767.5266306717</v>
      </c>
      <c r="X547" s="21">
        <f ca="1">OFFSET(Assumptions!$B$6,X$1-1,0)*$E547</f>
        <v>0</v>
      </c>
      <c r="Y547" s="21">
        <f ca="1">OFFSET(Assumptions!$B$6,Y$1-1,0)*$E547</f>
        <v>0</v>
      </c>
      <c r="Z547" s="21">
        <f ca="1">OFFSET(Assumptions!$B$6,Z$1-1,0)*$E547</f>
        <v>23971070.106522687</v>
      </c>
      <c r="AA547" s="21">
        <f ca="1">OFFSET(Assumptions!$B$6,AA$1-1,0)*$E547</f>
        <v>23971070.106522687</v>
      </c>
      <c r="AB547" s="21">
        <f ca="1">OFFSET(Assumptions!$B$6,AB$1-1,0)*$E547</f>
        <v>44346479.69706697</v>
      </c>
      <c r="AC547" s="24">
        <f t="shared" si="122"/>
        <v>0</v>
      </c>
      <c r="AD547" s="24">
        <f t="shared" si="111"/>
        <v>0</v>
      </c>
      <c r="AE547" s="24">
        <f t="shared" si="111"/>
        <v>0</v>
      </c>
      <c r="AF547" s="24">
        <f t="shared" si="111"/>
        <v>0</v>
      </c>
      <c r="AG547" s="24">
        <f t="shared" si="110"/>
        <v>0</v>
      </c>
      <c r="AH547" s="24">
        <f t="shared" si="110"/>
        <v>0</v>
      </c>
      <c r="AI547" s="24">
        <f t="shared" si="110"/>
        <v>0</v>
      </c>
      <c r="AJ547" s="24">
        <f t="shared" si="120"/>
        <v>0</v>
      </c>
      <c r="AK547" s="26">
        <f t="shared" ca="1" si="121"/>
        <v>1.2712801984060551E-3</v>
      </c>
      <c r="AL547" s="34">
        <f t="shared" ca="1" si="123"/>
        <v>0.197834003901596</v>
      </c>
    </row>
    <row r="548" spans="1:38" x14ac:dyDescent="0.25">
      <c r="A548" s="4">
        <f t="shared" si="112"/>
        <v>4</v>
      </c>
      <c r="B548" s="4">
        <f t="shared" si="113"/>
        <v>2014</v>
      </c>
      <c r="C548" s="9">
        <v>41759</v>
      </c>
      <c r="D548" s="12">
        <f ca="1">(1+Returns!E548)*D547</f>
        <v>118984637.61399567</v>
      </c>
      <c r="E548" s="12">
        <f t="shared" ca="1" si="114"/>
        <v>119790368.14387307</v>
      </c>
      <c r="F548" s="12">
        <f t="shared" ca="1" si="115"/>
        <v>119714615.35378812</v>
      </c>
      <c r="G548" s="14">
        <f ca="1">G547*(1+Returns!G548)+AC548</f>
        <v>9538193.005188603</v>
      </c>
      <c r="H548" s="14">
        <f ca="1">H547*(1+Returns!H548)+AD548</f>
        <v>11993109.836896697</v>
      </c>
      <c r="I548" s="14">
        <f ca="1">I547*(1+Returns!I548)+AE548</f>
        <v>5998852.0490607293</v>
      </c>
      <c r="J548" s="14">
        <f ca="1">J547*(1+Returns!J548)+AF548</f>
        <v>0</v>
      </c>
      <c r="K548" s="14">
        <f ca="1">K547*(1+Returns!K548)+AG548</f>
        <v>0</v>
      </c>
      <c r="L548" s="14">
        <f ca="1">L547*(1+Returns!L548)+AH548</f>
        <v>23985298.591272302</v>
      </c>
      <c r="M548" s="14">
        <f ca="1">M547*(1+Returns!M548)+AI548</f>
        <v>23989899.941333432</v>
      </c>
      <c r="N548" s="14">
        <f ca="1">N547*(1+Returns!N548)+AJ548-R548-T548</f>
        <v>44285014.720121309</v>
      </c>
      <c r="O548" s="17">
        <f ca="1">(Assumptions!$B$16 / 252)*F547</f>
        <v>3802.6476314336483</v>
      </c>
      <c r="P548" s="17">
        <f t="shared" ca="1" si="116"/>
        <v>75752.790084940134</v>
      </c>
      <c r="Q548" s="16">
        <f t="shared" si="117"/>
        <v>0</v>
      </c>
      <c r="R548" s="17">
        <f t="shared" si="118"/>
        <v>0</v>
      </c>
      <c r="S548" s="19">
        <f t="shared" si="119"/>
        <v>0</v>
      </c>
      <c r="T548" s="20">
        <f ca="1">IF(AND(S548=1,F547&gt;D547),[1]Assumptions!$B$19*(F547-D547),0)</f>
        <v>0</v>
      </c>
      <c r="U548" s="21">
        <f ca="1">OFFSET(Assumptions!$B$6,U$1-1,0)*$E548</f>
        <v>9583229.4515098464</v>
      </c>
      <c r="V548" s="21">
        <f ca="1">OFFSET(Assumptions!$B$6,V$1-1,0)*$E548</f>
        <v>11979036.814387307</v>
      </c>
      <c r="W548" s="21">
        <f ca="1">OFFSET(Assumptions!$B$6,W$1-1,0)*$E548</f>
        <v>5989518.4071936533</v>
      </c>
      <c r="X548" s="21">
        <f ca="1">OFFSET(Assumptions!$B$6,X$1-1,0)*$E548</f>
        <v>0</v>
      </c>
      <c r="Y548" s="21">
        <f ca="1">OFFSET(Assumptions!$B$6,Y$1-1,0)*$E548</f>
        <v>0</v>
      </c>
      <c r="Z548" s="21">
        <f ca="1">OFFSET(Assumptions!$B$6,Z$1-1,0)*$E548</f>
        <v>23958073.628774613</v>
      </c>
      <c r="AA548" s="21">
        <f ca="1">OFFSET(Assumptions!$B$6,AA$1-1,0)*$E548</f>
        <v>23958073.628774613</v>
      </c>
      <c r="AB548" s="21">
        <f ca="1">OFFSET(Assumptions!$B$6,AB$1-1,0)*$E548</f>
        <v>44322436.213233031</v>
      </c>
      <c r="AC548" s="24">
        <f t="shared" si="122"/>
        <v>0</v>
      </c>
      <c r="AD548" s="24">
        <f t="shared" si="111"/>
        <v>0</v>
      </c>
      <c r="AE548" s="24">
        <f t="shared" si="111"/>
        <v>0</v>
      </c>
      <c r="AF548" s="24">
        <f t="shared" si="111"/>
        <v>0</v>
      </c>
      <c r="AG548" s="24">
        <f t="shared" si="110"/>
        <v>0</v>
      </c>
      <c r="AH548" s="24">
        <f t="shared" si="110"/>
        <v>0</v>
      </c>
      <c r="AI548" s="24">
        <f t="shared" si="110"/>
        <v>0</v>
      </c>
      <c r="AJ548" s="24">
        <f t="shared" si="120"/>
        <v>0</v>
      </c>
      <c r="AK548" s="26">
        <f t="shared" ca="1" si="121"/>
        <v>-5.7424514705506358E-4</v>
      </c>
      <c r="AL548" s="34">
        <f t="shared" ca="1" si="123"/>
        <v>0.19714615353787801</v>
      </c>
    </row>
    <row r="549" spans="1:38" x14ac:dyDescent="0.25">
      <c r="A549" s="4">
        <f t="shared" si="112"/>
        <v>5</v>
      </c>
      <c r="B549" s="4">
        <f t="shared" si="113"/>
        <v>2014</v>
      </c>
      <c r="C549" s="9">
        <v>41761</v>
      </c>
      <c r="D549" s="12">
        <f ca="1">(1+Returns!E549)*D548</f>
        <v>119033070.31073645</v>
      </c>
      <c r="E549" s="12">
        <f t="shared" ca="1" si="114"/>
        <v>119685505.30877009</v>
      </c>
      <c r="F549" s="12">
        <f t="shared" ca="1" si="115"/>
        <v>119681704.84479061</v>
      </c>
      <c r="G549" s="14">
        <f ca="1">G548*(1+Returns!G549)+AC549</f>
        <v>9507731.5628699735</v>
      </c>
      <c r="H549" s="14">
        <f ca="1">H548*(1+Returns!H549)+AD549</f>
        <v>11984150.086081987</v>
      </c>
      <c r="I549" s="14">
        <f ca="1">I548*(1+Returns!I549)+AE549</f>
        <v>5992191.2469607107</v>
      </c>
      <c r="J549" s="14">
        <f ca="1">J548*(1+Returns!J549)+AF549</f>
        <v>0</v>
      </c>
      <c r="K549" s="14">
        <f ca="1">K548*(1+Returns!K549)+AG549</f>
        <v>0</v>
      </c>
      <c r="L549" s="14">
        <f ca="1">L548*(1+Returns!L549)+AH549</f>
        <v>23968253.58671876</v>
      </c>
      <c r="M549" s="14">
        <f ca="1">M548*(1+Returns!M549)+AI549</f>
        <v>23968486.324741669</v>
      </c>
      <c r="N549" s="14">
        <f ca="1">N548*(1+Returns!N549)+AJ549-R549-T549</f>
        <v>44264692.501396991</v>
      </c>
      <c r="O549" s="17">
        <f ca="1">(Assumptions!$B$16 / 252)*F548</f>
        <v>3800.4639794853369</v>
      </c>
      <c r="P549" s="17">
        <f t="shared" ca="1" si="116"/>
        <v>3800.4639794853429</v>
      </c>
      <c r="Q549" s="16">
        <f t="shared" si="117"/>
        <v>1</v>
      </c>
      <c r="R549" s="17">
        <f t="shared" ca="1" si="118"/>
        <v>75752.790084940134</v>
      </c>
      <c r="S549" s="19">
        <f t="shared" si="119"/>
        <v>0</v>
      </c>
      <c r="T549" s="20">
        <f ca="1">IF(AND(S549=1,F548&gt;D548),[1]Assumptions!$B$19*(F548-D548),0)</f>
        <v>0</v>
      </c>
      <c r="U549" s="21">
        <f ca="1">OFFSET(Assumptions!$B$6,U$1-1,0)*$E549</f>
        <v>9574840.4247016069</v>
      </c>
      <c r="V549" s="21">
        <f ca="1">OFFSET(Assumptions!$B$6,V$1-1,0)*$E549</f>
        <v>11968550.530877009</v>
      </c>
      <c r="W549" s="21">
        <f ca="1">OFFSET(Assumptions!$B$6,W$1-1,0)*$E549</f>
        <v>5984275.2654385045</v>
      </c>
      <c r="X549" s="21">
        <f ca="1">OFFSET(Assumptions!$B$6,X$1-1,0)*$E549</f>
        <v>0</v>
      </c>
      <c r="Y549" s="21">
        <f ca="1">OFFSET(Assumptions!$B$6,Y$1-1,0)*$E549</f>
        <v>0</v>
      </c>
      <c r="Z549" s="21">
        <f ca="1">OFFSET(Assumptions!$B$6,Z$1-1,0)*$E549</f>
        <v>23937101.061754018</v>
      </c>
      <c r="AA549" s="21">
        <f ca="1">OFFSET(Assumptions!$B$6,AA$1-1,0)*$E549</f>
        <v>23937101.061754018</v>
      </c>
      <c r="AB549" s="21">
        <f ca="1">OFFSET(Assumptions!$B$6,AB$1-1,0)*$E549</f>
        <v>44283636.964244932</v>
      </c>
      <c r="AC549" s="24">
        <f t="shared" ca="1" si="122"/>
        <v>45036.44632124342</v>
      </c>
      <c r="AD549" s="24">
        <f t="shared" ca="1" si="111"/>
        <v>-14073.022509390488</v>
      </c>
      <c r="AE549" s="24">
        <f t="shared" ca="1" si="111"/>
        <v>-9333.6418670760468</v>
      </c>
      <c r="AF549" s="24">
        <f t="shared" ca="1" si="111"/>
        <v>0</v>
      </c>
      <c r="AG549" s="24">
        <f t="shared" ca="1" si="110"/>
        <v>0</v>
      </c>
      <c r="AH549" s="24">
        <f t="shared" ca="1" si="110"/>
        <v>-27224.96249768883</v>
      </c>
      <c r="AI549" s="24">
        <f t="shared" ca="1" si="110"/>
        <v>-31826.312558818609</v>
      </c>
      <c r="AJ549" s="24">
        <f t="shared" ca="1" si="120"/>
        <v>37421.493111730553</v>
      </c>
      <c r="AK549" s="26">
        <f t="shared" ca="1" si="121"/>
        <v>-2.7490802940188797E-4</v>
      </c>
      <c r="AL549" s="34">
        <f t="shared" ca="1" si="123"/>
        <v>0.19681704844790282</v>
      </c>
    </row>
    <row r="550" spans="1:38" x14ac:dyDescent="0.25">
      <c r="A550" s="4">
        <f t="shared" si="112"/>
        <v>5</v>
      </c>
      <c r="B550" s="4">
        <f t="shared" si="113"/>
        <v>2014</v>
      </c>
      <c r="C550" s="9">
        <v>41764</v>
      </c>
      <c r="D550" s="12">
        <f ca="1">(1+Returns!E550)*D549</f>
        <v>119081522.72200643</v>
      </c>
      <c r="E550" s="12">
        <f t="shared" ca="1" si="114"/>
        <v>119790395.18778604</v>
      </c>
      <c r="F550" s="12">
        <f t="shared" ca="1" si="115"/>
        <v>119782795.30460514</v>
      </c>
      <c r="G550" s="14">
        <f ca="1">G549*(1+Returns!G550)+AC550</f>
        <v>9566265.1791305412</v>
      </c>
      <c r="H550" s="14">
        <f ca="1">H549*(1+Returns!H550)+AD550</f>
        <v>11989259.537779948</v>
      </c>
      <c r="I550" s="14">
        <f ca="1">I549*(1+Returns!I550)+AE550</f>
        <v>5994861.118950502</v>
      </c>
      <c r="J550" s="14">
        <f ca="1">J549*(1+Returns!J550)+AF550</f>
        <v>0</v>
      </c>
      <c r="K550" s="14">
        <f ca="1">K549*(1+Returns!K550)+AG550</f>
        <v>0</v>
      </c>
      <c r="L550" s="14">
        <f ca="1">L549*(1+Returns!L550)+AH550</f>
        <v>23978426.310338564</v>
      </c>
      <c r="M550" s="14">
        <f ca="1">M549*(1+Returns!M550)+AI550</f>
        <v>23978889.726235647</v>
      </c>
      <c r="N550" s="14">
        <f ca="1">N549*(1+Returns!N550)+AJ550-R550-T550</f>
        <v>44282693.315350853</v>
      </c>
      <c r="O550" s="17">
        <f ca="1">(Assumptions!$B$16 / 252)*F549</f>
        <v>3799.4192014219238</v>
      </c>
      <c r="P550" s="17">
        <f t="shared" ca="1" si="116"/>
        <v>7599.8831809072672</v>
      </c>
      <c r="Q550" s="16">
        <f t="shared" si="117"/>
        <v>0</v>
      </c>
      <c r="R550" s="17">
        <f t="shared" si="118"/>
        <v>0</v>
      </c>
      <c r="S550" s="19">
        <f t="shared" si="119"/>
        <v>0</v>
      </c>
      <c r="T550" s="20">
        <f ca="1">IF(AND(S550=1,F549&gt;D549),[1]Assumptions!$B$19*(F549-D549),0)</f>
        <v>0</v>
      </c>
      <c r="U550" s="21">
        <f ca="1">OFFSET(Assumptions!$B$6,U$1-1,0)*$E550</f>
        <v>9583231.6150228828</v>
      </c>
      <c r="V550" s="21">
        <f ca="1">OFFSET(Assumptions!$B$6,V$1-1,0)*$E550</f>
        <v>11979039.518778605</v>
      </c>
      <c r="W550" s="21">
        <f ca="1">OFFSET(Assumptions!$B$6,W$1-1,0)*$E550</f>
        <v>5989519.7593893027</v>
      </c>
      <c r="X550" s="21">
        <f ca="1">OFFSET(Assumptions!$B$6,X$1-1,0)*$E550</f>
        <v>0</v>
      </c>
      <c r="Y550" s="21">
        <f ca="1">OFFSET(Assumptions!$B$6,Y$1-1,0)*$E550</f>
        <v>0</v>
      </c>
      <c r="Z550" s="21">
        <f ca="1">OFFSET(Assumptions!$B$6,Z$1-1,0)*$E550</f>
        <v>23958079.037557211</v>
      </c>
      <c r="AA550" s="21">
        <f ca="1">OFFSET(Assumptions!$B$6,AA$1-1,0)*$E550</f>
        <v>23958079.037557211</v>
      </c>
      <c r="AB550" s="21">
        <f ca="1">OFFSET(Assumptions!$B$6,AB$1-1,0)*$E550</f>
        <v>44322446.219480835</v>
      </c>
      <c r="AC550" s="24">
        <f t="shared" si="122"/>
        <v>0</v>
      </c>
      <c r="AD550" s="24">
        <f t="shared" si="111"/>
        <v>0</v>
      </c>
      <c r="AE550" s="24">
        <f t="shared" si="111"/>
        <v>0</v>
      </c>
      <c r="AF550" s="24">
        <f t="shared" si="111"/>
        <v>0</v>
      </c>
      <c r="AG550" s="24">
        <f t="shared" si="110"/>
        <v>0</v>
      </c>
      <c r="AH550" s="24">
        <f t="shared" si="110"/>
        <v>0</v>
      </c>
      <c r="AI550" s="24">
        <f t="shared" si="110"/>
        <v>0</v>
      </c>
      <c r="AJ550" s="24">
        <f t="shared" si="120"/>
        <v>0</v>
      </c>
      <c r="AK550" s="26">
        <f t="shared" ca="1" si="121"/>
        <v>8.4466092746282584E-4</v>
      </c>
      <c r="AL550" s="34">
        <f t="shared" ca="1" si="123"/>
        <v>0.19782795304604806</v>
      </c>
    </row>
    <row r="551" spans="1:38" x14ac:dyDescent="0.25">
      <c r="A551" s="4">
        <f t="shared" si="112"/>
        <v>5</v>
      </c>
      <c r="B551" s="4">
        <f t="shared" si="113"/>
        <v>2014</v>
      </c>
      <c r="C551" s="9">
        <v>41765</v>
      </c>
      <c r="D551" s="12">
        <f ca="1">(1+Returns!E551)*D550</f>
        <v>119129994.85583042</v>
      </c>
      <c r="E551" s="12">
        <f t="shared" ca="1" si="114"/>
        <v>119755184.71131541</v>
      </c>
      <c r="F551" s="12">
        <f t="shared" ca="1" si="115"/>
        <v>119743782.19971213</v>
      </c>
      <c r="G551" s="14">
        <f ca="1">G550*(1+Returns!G551)+AC551</f>
        <v>9484678.9185344521</v>
      </c>
      <c r="H551" s="14">
        <f ca="1">H550*(1+Returns!H551)+AD551</f>
        <v>11994371.167896608</v>
      </c>
      <c r="I551" s="14">
        <f ca="1">I550*(1+Returns!I551)+AE551</f>
        <v>5997532.1805245625</v>
      </c>
      <c r="J551" s="14">
        <f ca="1">J550*(1+Returns!J551)+AF551</f>
        <v>0</v>
      </c>
      <c r="K551" s="14">
        <f ca="1">K550*(1+Returns!K551)+AG551</f>
        <v>0</v>
      </c>
      <c r="L551" s="14">
        <f ca="1">L550*(1+Returns!L551)+AH551</f>
        <v>23988603.351515569</v>
      </c>
      <c r="M551" s="14">
        <f ca="1">M550*(1+Returns!M551)+AI551</f>
        <v>23989297.643273961</v>
      </c>
      <c r="N551" s="14">
        <f ca="1">N550*(1+Returns!N551)+AJ551-R551-T551</f>
        <v>44300701.449570253</v>
      </c>
      <c r="O551" s="17">
        <f ca="1">(Assumptions!$B$16 / 252)*F550</f>
        <v>3802.628422368417</v>
      </c>
      <c r="P551" s="17">
        <f t="shared" ca="1" si="116"/>
        <v>11402.511603275685</v>
      </c>
      <c r="Q551" s="16">
        <f t="shared" si="117"/>
        <v>0</v>
      </c>
      <c r="R551" s="17">
        <f t="shared" si="118"/>
        <v>0</v>
      </c>
      <c r="S551" s="19">
        <f t="shared" si="119"/>
        <v>0</v>
      </c>
      <c r="T551" s="20">
        <f ca="1">IF(AND(S551=1,F550&gt;D550),[1]Assumptions!$B$19*(F550-D550),0)</f>
        <v>0</v>
      </c>
      <c r="U551" s="21">
        <f ca="1">OFFSET(Assumptions!$B$6,U$1-1,0)*$E551</f>
        <v>9580414.776905233</v>
      </c>
      <c r="V551" s="21">
        <f ca="1">OFFSET(Assumptions!$B$6,V$1-1,0)*$E551</f>
        <v>11975518.471131541</v>
      </c>
      <c r="W551" s="21">
        <f ca="1">OFFSET(Assumptions!$B$6,W$1-1,0)*$E551</f>
        <v>5987759.2355657704</v>
      </c>
      <c r="X551" s="21">
        <f ca="1">OFFSET(Assumptions!$B$6,X$1-1,0)*$E551</f>
        <v>0</v>
      </c>
      <c r="Y551" s="21">
        <f ca="1">OFFSET(Assumptions!$B$6,Y$1-1,0)*$E551</f>
        <v>0</v>
      </c>
      <c r="Z551" s="21">
        <f ca="1">OFFSET(Assumptions!$B$6,Z$1-1,0)*$E551</f>
        <v>23951036.942263082</v>
      </c>
      <c r="AA551" s="21">
        <f ca="1">OFFSET(Assumptions!$B$6,AA$1-1,0)*$E551</f>
        <v>23951036.942263082</v>
      </c>
      <c r="AB551" s="21">
        <f ca="1">OFFSET(Assumptions!$B$6,AB$1-1,0)*$E551</f>
        <v>44309418.343186699</v>
      </c>
      <c r="AC551" s="24">
        <f t="shared" si="122"/>
        <v>0</v>
      </c>
      <c r="AD551" s="24">
        <f t="shared" si="111"/>
        <v>0</v>
      </c>
      <c r="AE551" s="24">
        <f t="shared" si="111"/>
        <v>0</v>
      </c>
      <c r="AF551" s="24">
        <f t="shared" si="111"/>
        <v>0</v>
      </c>
      <c r="AG551" s="24">
        <f t="shared" si="110"/>
        <v>0</v>
      </c>
      <c r="AH551" s="24">
        <f t="shared" si="110"/>
        <v>0</v>
      </c>
      <c r="AI551" s="24">
        <f t="shared" si="110"/>
        <v>0</v>
      </c>
      <c r="AJ551" s="24">
        <f t="shared" si="120"/>
        <v>0</v>
      </c>
      <c r="AK551" s="26">
        <f t="shared" ca="1" si="121"/>
        <v>-3.2569873489596279E-4</v>
      </c>
      <c r="AL551" s="34">
        <f t="shared" ca="1" si="123"/>
        <v>0.19743782199711801</v>
      </c>
    </row>
    <row r="552" spans="1:38" x14ac:dyDescent="0.25">
      <c r="A552" s="4">
        <f t="shared" si="112"/>
        <v>5</v>
      </c>
      <c r="B552" s="4">
        <f t="shared" si="113"/>
        <v>2014</v>
      </c>
      <c r="C552" s="9">
        <v>41766</v>
      </c>
      <c r="D552" s="12">
        <f ca="1">(1+Returns!E552)*D551</f>
        <v>119178486.72023648</v>
      </c>
      <c r="E552" s="12">
        <f t="shared" ca="1" si="114"/>
        <v>119855647.9335207</v>
      </c>
      <c r="F552" s="12">
        <f t="shared" ca="1" si="115"/>
        <v>119840444.03200632</v>
      </c>
      <c r="G552" s="14">
        <f ca="1">G551*(1+Returns!G552)+AC552</f>
        <v>9538746.827016158</v>
      </c>
      <c r="H552" s="14">
        <f ca="1">H551*(1+Returns!H552)+AD552</f>
        <v>11999484.977360738</v>
      </c>
      <c r="I552" s="14">
        <f ca="1">I551*(1+Returns!I552)+AE552</f>
        <v>6000204.4322129209</v>
      </c>
      <c r="J552" s="14">
        <f ca="1">J551*(1+Returns!J552)+AF552</f>
        <v>0</v>
      </c>
      <c r="K552" s="14">
        <f ca="1">K551*(1+Returns!K552)+AG552</f>
        <v>0</v>
      </c>
      <c r="L552" s="14">
        <f ca="1">L551*(1+Returns!L552)+AH552</f>
        <v>23998784.712082252</v>
      </c>
      <c r="M552" s="14">
        <f ca="1">M551*(1+Returns!M552)+AI552</f>
        <v>23999710.077816557</v>
      </c>
      <c r="N552" s="14">
        <f ca="1">N551*(1+Returns!N552)+AJ552-R552-T552</f>
        <v>44318716.907032073</v>
      </c>
      <c r="O552" s="17">
        <f ca="1">(Assumptions!$B$16 / 252)*F551</f>
        <v>3801.3899111019723</v>
      </c>
      <c r="P552" s="17">
        <f t="shared" ca="1" si="116"/>
        <v>15203.901514377658</v>
      </c>
      <c r="Q552" s="16">
        <f t="shared" si="117"/>
        <v>0</v>
      </c>
      <c r="R552" s="17">
        <f t="shared" si="118"/>
        <v>0</v>
      </c>
      <c r="S552" s="19">
        <f t="shared" si="119"/>
        <v>0</v>
      </c>
      <c r="T552" s="20">
        <f ca="1">IF(AND(S552=1,F551&gt;D551),[1]Assumptions!$B$19*(F551-D551),0)</f>
        <v>0</v>
      </c>
      <c r="U552" s="21">
        <f ca="1">OFFSET(Assumptions!$B$6,U$1-1,0)*$E552</f>
        <v>9588451.8346816562</v>
      </c>
      <c r="V552" s="21">
        <f ca="1">OFFSET(Assumptions!$B$6,V$1-1,0)*$E552</f>
        <v>11985564.793352071</v>
      </c>
      <c r="W552" s="21">
        <f ca="1">OFFSET(Assumptions!$B$6,W$1-1,0)*$E552</f>
        <v>5992782.3966760356</v>
      </c>
      <c r="X552" s="21">
        <f ca="1">OFFSET(Assumptions!$B$6,X$1-1,0)*$E552</f>
        <v>0</v>
      </c>
      <c r="Y552" s="21">
        <f ca="1">OFFSET(Assumptions!$B$6,Y$1-1,0)*$E552</f>
        <v>0</v>
      </c>
      <c r="Z552" s="21">
        <f ca="1">OFFSET(Assumptions!$B$6,Z$1-1,0)*$E552</f>
        <v>23971129.586704142</v>
      </c>
      <c r="AA552" s="21">
        <f ca="1">OFFSET(Assumptions!$B$6,AA$1-1,0)*$E552</f>
        <v>23971129.586704142</v>
      </c>
      <c r="AB552" s="21">
        <f ca="1">OFFSET(Assumptions!$B$6,AB$1-1,0)*$E552</f>
        <v>44346589.735402659</v>
      </c>
      <c r="AC552" s="24">
        <f t="shared" si="122"/>
        <v>0</v>
      </c>
      <c r="AD552" s="24">
        <f t="shared" si="111"/>
        <v>0</v>
      </c>
      <c r="AE552" s="24">
        <f t="shared" si="111"/>
        <v>0</v>
      </c>
      <c r="AF552" s="24">
        <f t="shared" si="111"/>
        <v>0</v>
      </c>
      <c r="AG552" s="24">
        <f t="shared" si="110"/>
        <v>0</v>
      </c>
      <c r="AH552" s="24">
        <f t="shared" si="110"/>
        <v>0</v>
      </c>
      <c r="AI552" s="24">
        <f t="shared" si="110"/>
        <v>0</v>
      </c>
      <c r="AJ552" s="24">
        <f t="shared" si="120"/>
        <v>0</v>
      </c>
      <c r="AK552" s="26">
        <f t="shared" ca="1" si="121"/>
        <v>8.0723884379207966E-4</v>
      </c>
      <c r="AL552" s="34">
        <f t="shared" ca="1" si="123"/>
        <v>0.19840444032005977</v>
      </c>
    </row>
    <row r="553" spans="1:38" x14ac:dyDescent="0.25">
      <c r="A553" s="4">
        <f t="shared" si="112"/>
        <v>5</v>
      </c>
      <c r="B553" s="4">
        <f t="shared" si="113"/>
        <v>2014</v>
      </c>
      <c r="C553" s="9">
        <v>41767</v>
      </c>
      <c r="D553" s="12">
        <f ca="1">(1+Returns!E553)*D552</f>
        <v>119226998.32325594</v>
      </c>
      <c r="E553" s="12">
        <f t="shared" ca="1" si="114"/>
        <v>119883851.46637993</v>
      </c>
      <c r="F553" s="12">
        <f t="shared" ca="1" si="115"/>
        <v>119864843.10632485</v>
      </c>
      <c r="G553" s="14">
        <f ca="1">G552*(1+Returns!G553)+AC553</f>
        <v>9520535.5083220545</v>
      </c>
      <c r="H553" s="14">
        <f ca="1">H552*(1+Returns!H553)+AD553</f>
        <v>12004600.967101507</v>
      </c>
      <c r="I553" s="14">
        <f ca="1">I552*(1+Returns!I553)+AE553</f>
        <v>6002877.8745458424</v>
      </c>
      <c r="J553" s="14">
        <f ca="1">J552*(1+Returns!J553)+AF553</f>
        <v>0</v>
      </c>
      <c r="K553" s="14">
        <f ca="1">K552*(1+Returns!K553)+AG553</f>
        <v>0</v>
      </c>
      <c r="L553" s="14">
        <f ca="1">L552*(1+Returns!L553)+AH553</f>
        <v>24008970.39387187</v>
      </c>
      <c r="M553" s="14">
        <f ca="1">M552*(1+Returns!M553)+AI553</f>
        <v>24010127.031824239</v>
      </c>
      <c r="N553" s="14">
        <f ca="1">N552*(1+Returns!N553)+AJ553-R553-T553</f>
        <v>44336739.690714404</v>
      </c>
      <c r="O553" s="17">
        <f ca="1">(Assumptions!$B$16 / 252)*F552</f>
        <v>3804.4585406986134</v>
      </c>
      <c r="P553" s="17">
        <f t="shared" ca="1" si="116"/>
        <v>19008.360055076271</v>
      </c>
      <c r="Q553" s="16">
        <f t="shared" si="117"/>
        <v>0</v>
      </c>
      <c r="R553" s="17">
        <f t="shared" si="118"/>
        <v>0</v>
      </c>
      <c r="S553" s="19">
        <f t="shared" si="119"/>
        <v>0</v>
      </c>
      <c r="T553" s="20">
        <f ca="1">IF(AND(S553=1,F552&gt;D552),[1]Assumptions!$B$19*(F552-D552),0)</f>
        <v>0</v>
      </c>
      <c r="U553" s="21">
        <f ca="1">OFFSET(Assumptions!$B$6,U$1-1,0)*$E553</f>
        <v>9590708.1173103936</v>
      </c>
      <c r="V553" s="21">
        <f ca="1">OFFSET(Assumptions!$B$6,V$1-1,0)*$E553</f>
        <v>11988385.146637993</v>
      </c>
      <c r="W553" s="21">
        <f ca="1">OFFSET(Assumptions!$B$6,W$1-1,0)*$E553</f>
        <v>5994192.5733189965</v>
      </c>
      <c r="X553" s="21">
        <f ca="1">OFFSET(Assumptions!$B$6,X$1-1,0)*$E553</f>
        <v>0</v>
      </c>
      <c r="Y553" s="21">
        <f ca="1">OFFSET(Assumptions!$B$6,Y$1-1,0)*$E553</f>
        <v>0</v>
      </c>
      <c r="Z553" s="21">
        <f ca="1">OFFSET(Assumptions!$B$6,Z$1-1,0)*$E553</f>
        <v>23976770.293275986</v>
      </c>
      <c r="AA553" s="21">
        <f ca="1">OFFSET(Assumptions!$B$6,AA$1-1,0)*$E553</f>
        <v>23976770.293275986</v>
      </c>
      <c r="AB553" s="21">
        <f ca="1">OFFSET(Assumptions!$B$6,AB$1-1,0)*$E553</f>
        <v>44357025.04256057</v>
      </c>
      <c r="AC553" s="24">
        <f t="shared" si="122"/>
        <v>0</v>
      </c>
      <c r="AD553" s="24">
        <f t="shared" si="111"/>
        <v>0</v>
      </c>
      <c r="AE553" s="24">
        <f t="shared" si="111"/>
        <v>0</v>
      </c>
      <c r="AF553" s="24">
        <f t="shared" si="111"/>
        <v>0</v>
      </c>
      <c r="AG553" s="24">
        <f t="shared" si="110"/>
        <v>0</v>
      </c>
      <c r="AH553" s="24">
        <f t="shared" si="110"/>
        <v>0</v>
      </c>
      <c r="AI553" s="24">
        <f t="shared" si="110"/>
        <v>0</v>
      </c>
      <c r="AJ553" s="24">
        <f t="shared" si="120"/>
        <v>0</v>
      </c>
      <c r="AK553" s="26">
        <f t="shared" ca="1" si="121"/>
        <v>2.0359632773070402E-4</v>
      </c>
      <c r="AL553" s="34">
        <f t="shared" ca="1" si="123"/>
        <v>0.19864843106324503</v>
      </c>
    </row>
    <row r="554" spans="1:38" x14ac:dyDescent="0.25">
      <c r="A554" s="4">
        <f t="shared" si="112"/>
        <v>5</v>
      </c>
      <c r="B554" s="4">
        <f t="shared" si="113"/>
        <v>2014</v>
      </c>
      <c r="C554" s="9">
        <v>41768</v>
      </c>
      <c r="D554" s="12">
        <f ca="1">(1+Returns!E554)*D553</f>
        <v>119275529.67292342</v>
      </c>
      <c r="E554" s="12">
        <f t="shared" ca="1" si="114"/>
        <v>119900171.33648559</v>
      </c>
      <c r="F554" s="12">
        <f t="shared" ca="1" si="115"/>
        <v>119877357.74331602</v>
      </c>
      <c r="G554" s="14">
        <f ca="1">G553*(1+Returns!G554)+AC554</f>
        <v>9490420.9808096327</v>
      </c>
      <c r="H554" s="14">
        <f ca="1">H553*(1+Returns!H554)+AD554</f>
        <v>12009719.138048476</v>
      </c>
      <c r="I554" s="14">
        <f ca="1">I553*(1+Returns!I554)+AE554</f>
        <v>6005552.5080538299</v>
      </c>
      <c r="J554" s="14">
        <f ca="1">J553*(1+Returns!J554)+AF554</f>
        <v>0</v>
      </c>
      <c r="K554" s="14">
        <f ca="1">K553*(1+Returns!K554)+AG554</f>
        <v>0</v>
      </c>
      <c r="L554" s="14">
        <f ca="1">L553*(1+Returns!L554)+AH554</f>
        <v>24019160.398718458</v>
      </c>
      <c r="M554" s="14">
        <f ca="1">M553*(1+Returns!M554)+AI554</f>
        <v>24020548.507258657</v>
      </c>
      <c r="N554" s="14">
        <f ca="1">N553*(1+Returns!N554)+AJ554-R554-T554</f>
        <v>44354769.803596549</v>
      </c>
      <c r="O554" s="17">
        <f ca="1">(Assumptions!$B$16 / 252)*F553</f>
        <v>3805.2331144865029</v>
      </c>
      <c r="P554" s="17">
        <f t="shared" ca="1" si="116"/>
        <v>22813.593169562773</v>
      </c>
      <c r="Q554" s="16">
        <f t="shared" si="117"/>
        <v>0</v>
      </c>
      <c r="R554" s="17">
        <f t="shared" si="118"/>
        <v>0</v>
      </c>
      <c r="S554" s="19">
        <f t="shared" si="119"/>
        <v>0</v>
      </c>
      <c r="T554" s="20">
        <f ca="1">IF(AND(S554=1,F553&gt;D553),[1]Assumptions!$B$19*(F553-D553),0)</f>
        <v>0</v>
      </c>
      <c r="U554" s="21">
        <f ca="1">OFFSET(Assumptions!$B$6,U$1-1,0)*$E554</f>
        <v>9592013.7069188487</v>
      </c>
      <c r="V554" s="21">
        <f ca="1">OFFSET(Assumptions!$B$6,V$1-1,0)*$E554</f>
        <v>11990017.133648559</v>
      </c>
      <c r="W554" s="21">
        <f ca="1">OFFSET(Assumptions!$B$6,W$1-1,0)*$E554</f>
        <v>5995008.5668242797</v>
      </c>
      <c r="X554" s="21">
        <f ca="1">OFFSET(Assumptions!$B$6,X$1-1,0)*$E554</f>
        <v>0</v>
      </c>
      <c r="Y554" s="21">
        <f ca="1">OFFSET(Assumptions!$B$6,Y$1-1,0)*$E554</f>
        <v>0</v>
      </c>
      <c r="Z554" s="21">
        <f ca="1">OFFSET(Assumptions!$B$6,Z$1-1,0)*$E554</f>
        <v>23980034.267297119</v>
      </c>
      <c r="AA554" s="21">
        <f ca="1">OFFSET(Assumptions!$B$6,AA$1-1,0)*$E554</f>
        <v>23980034.267297119</v>
      </c>
      <c r="AB554" s="21">
        <f ca="1">OFFSET(Assumptions!$B$6,AB$1-1,0)*$E554</f>
        <v>44363063.394499667</v>
      </c>
      <c r="AC554" s="24">
        <f t="shared" si="122"/>
        <v>0</v>
      </c>
      <c r="AD554" s="24">
        <f t="shared" si="111"/>
        <v>0</v>
      </c>
      <c r="AE554" s="24">
        <f t="shared" si="111"/>
        <v>0</v>
      </c>
      <c r="AF554" s="24">
        <f t="shared" si="111"/>
        <v>0</v>
      </c>
      <c r="AG554" s="24">
        <f t="shared" si="110"/>
        <v>0</v>
      </c>
      <c r="AH554" s="24">
        <f t="shared" si="110"/>
        <v>0</v>
      </c>
      <c r="AI554" s="24">
        <f t="shared" si="110"/>
        <v>0</v>
      </c>
      <c r="AJ554" s="24">
        <f t="shared" si="120"/>
        <v>0</v>
      </c>
      <c r="AK554" s="26">
        <f t="shared" ca="1" si="121"/>
        <v>1.0440623511320801E-4</v>
      </c>
      <c r="AL554" s="34">
        <f t="shared" ca="1" si="123"/>
        <v>0.19877357743315671</v>
      </c>
    </row>
    <row r="555" spans="1:38" x14ac:dyDescent="0.25">
      <c r="A555" s="4">
        <f t="shared" si="112"/>
        <v>5</v>
      </c>
      <c r="B555" s="4">
        <f t="shared" si="113"/>
        <v>2014</v>
      </c>
      <c r="C555" s="9">
        <v>41771</v>
      </c>
      <c r="D555" s="12">
        <f ca="1">(1+Returns!E555)*D554</f>
        <v>119324080.77727677</v>
      </c>
      <c r="E555" s="12">
        <f t="shared" ca="1" si="114"/>
        <v>119907724.04122785</v>
      </c>
      <c r="F555" s="12">
        <f t="shared" ca="1" si="115"/>
        <v>119881104.81765373</v>
      </c>
      <c r="G555" s="14">
        <f ca="1">G554*(1+Returns!G555)+AC555</f>
        <v>9451519.7336304598</v>
      </c>
      <c r="H555" s="14">
        <f ca="1">H554*(1+Returns!H555)+AD555</f>
        <v>12014839.491131604</v>
      </c>
      <c r="I555" s="14">
        <f ca="1">I554*(1+Returns!I555)+AE555</f>
        <v>6008228.3332676208</v>
      </c>
      <c r="J555" s="14">
        <f ca="1">J554*(1+Returns!J555)+AF555</f>
        <v>0</v>
      </c>
      <c r="K555" s="14">
        <f ca="1">K554*(1+Returns!K555)+AG555</f>
        <v>0</v>
      </c>
      <c r="L555" s="14">
        <f ca="1">L554*(1+Returns!L555)+AH555</f>
        <v>24029354.728456829</v>
      </c>
      <c r="M555" s="14">
        <f ca="1">M554*(1+Returns!M555)+AI555</f>
        <v>24030974.506082315</v>
      </c>
      <c r="N555" s="14">
        <f ca="1">N554*(1+Returns!N555)+AJ555-R555-T555</f>
        <v>44372807.248659015</v>
      </c>
      <c r="O555" s="17">
        <f ca="1">(Assumptions!$B$16 / 252)*F554</f>
        <v>3805.630404549715</v>
      </c>
      <c r="P555" s="17">
        <f t="shared" ca="1" si="116"/>
        <v>26619.22357411249</v>
      </c>
      <c r="Q555" s="16">
        <f t="shared" si="117"/>
        <v>0</v>
      </c>
      <c r="R555" s="17">
        <f t="shared" si="118"/>
        <v>0</v>
      </c>
      <c r="S555" s="19">
        <f t="shared" si="119"/>
        <v>0</v>
      </c>
      <c r="T555" s="20">
        <f ca="1">IF(AND(S555=1,F554&gt;D554),[1]Assumptions!$B$19*(F554-D554),0)</f>
        <v>0</v>
      </c>
      <c r="U555" s="21">
        <f ca="1">OFFSET(Assumptions!$B$6,U$1-1,0)*$E555</f>
        <v>9592617.9232982285</v>
      </c>
      <c r="V555" s="21">
        <f ca="1">OFFSET(Assumptions!$B$6,V$1-1,0)*$E555</f>
        <v>11990772.404122785</v>
      </c>
      <c r="W555" s="21">
        <f ca="1">OFFSET(Assumptions!$B$6,W$1-1,0)*$E555</f>
        <v>5995386.2020613924</v>
      </c>
      <c r="X555" s="21">
        <f ca="1">OFFSET(Assumptions!$B$6,X$1-1,0)*$E555</f>
        <v>0</v>
      </c>
      <c r="Y555" s="21">
        <f ca="1">OFFSET(Assumptions!$B$6,Y$1-1,0)*$E555</f>
        <v>0</v>
      </c>
      <c r="Z555" s="21">
        <f ca="1">OFFSET(Assumptions!$B$6,Z$1-1,0)*$E555</f>
        <v>23981544.808245569</v>
      </c>
      <c r="AA555" s="21">
        <f ca="1">OFFSET(Assumptions!$B$6,AA$1-1,0)*$E555</f>
        <v>23981544.808245569</v>
      </c>
      <c r="AB555" s="21">
        <f ca="1">OFFSET(Assumptions!$B$6,AB$1-1,0)*$E555</f>
        <v>44365857.895254306</v>
      </c>
      <c r="AC555" s="24">
        <f t="shared" si="122"/>
        <v>0</v>
      </c>
      <c r="AD555" s="24">
        <f t="shared" si="111"/>
        <v>0</v>
      </c>
      <c r="AE555" s="24">
        <f t="shared" si="111"/>
        <v>0</v>
      </c>
      <c r="AF555" s="24">
        <f t="shared" si="111"/>
        <v>0</v>
      </c>
      <c r="AG555" s="24">
        <f t="shared" si="111"/>
        <v>0</v>
      </c>
      <c r="AH555" s="24">
        <f t="shared" si="111"/>
        <v>0</v>
      </c>
      <c r="AI555" s="24">
        <f t="shared" si="111"/>
        <v>0</v>
      </c>
      <c r="AJ555" s="24">
        <f t="shared" si="120"/>
        <v>0</v>
      </c>
      <c r="AK555" s="26">
        <f t="shared" ca="1" si="121"/>
        <v>3.1257565300535362E-5</v>
      </c>
      <c r="AL555" s="34">
        <f t="shared" ca="1" si="123"/>
        <v>0.19881104817653394</v>
      </c>
    </row>
    <row r="556" spans="1:38" x14ac:dyDescent="0.25">
      <c r="A556" s="4">
        <f t="shared" si="112"/>
        <v>5</v>
      </c>
      <c r="B556" s="4">
        <f t="shared" si="113"/>
        <v>2014</v>
      </c>
      <c r="C556" s="9">
        <v>41772</v>
      </c>
      <c r="D556" s="12">
        <f ca="1">(1+Returns!E556)*D555</f>
        <v>119372651.64435716</v>
      </c>
      <c r="E556" s="12">
        <f t="shared" ca="1" si="114"/>
        <v>119911472.93173602</v>
      </c>
      <c r="F556" s="12">
        <f t="shared" ca="1" si="115"/>
        <v>119881047.95880263</v>
      </c>
      <c r="G556" s="14">
        <f ca="1">G555*(1+Returns!G556)+AC556</f>
        <v>9408795.1096719094</v>
      </c>
      <c r="H556" s="14">
        <f ca="1">H555*(1+Returns!H556)+AD556</f>
        <v>12019962.027281245</v>
      </c>
      <c r="I556" s="14">
        <f ca="1">I555*(1+Returns!I556)+AE556</f>
        <v>6010905.35071819</v>
      </c>
      <c r="J556" s="14">
        <f ca="1">J555*(1+Returns!J556)+AF556</f>
        <v>0</v>
      </c>
      <c r="K556" s="14">
        <f ca="1">K555*(1+Returns!K556)+AG556</f>
        <v>0</v>
      </c>
      <c r="L556" s="14">
        <f ca="1">L555*(1+Returns!L556)+AH556</f>
        <v>24039553.384922575</v>
      </c>
      <c r="M556" s="14">
        <f ca="1">M555*(1+Returns!M556)+AI556</f>
        <v>24041405.030258562</v>
      </c>
      <c r="N556" s="14">
        <f ca="1">N555*(1+Returns!N556)+AJ556-R556-T556</f>
        <v>44390852.028883539</v>
      </c>
      <c r="O556" s="17">
        <f ca="1">(Assumptions!$B$16 / 252)*F555</f>
        <v>3805.7493592905944</v>
      </c>
      <c r="P556" s="17">
        <f t="shared" ca="1" si="116"/>
        <v>30424.972933403085</v>
      </c>
      <c r="Q556" s="16">
        <f t="shared" si="117"/>
        <v>0</v>
      </c>
      <c r="R556" s="17">
        <f t="shared" si="118"/>
        <v>0</v>
      </c>
      <c r="S556" s="19">
        <f t="shared" si="119"/>
        <v>0</v>
      </c>
      <c r="T556" s="20">
        <f ca="1">IF(AND(S556=1,F555&gt;D555),[1]Assumptions!$B$19*(F555-D555),0)</f>
        <v>0</v>
      </c>
      <c r="U556" s="21">
        <f ca="1">OFFSET(Assumptions!$B$6,U$1-1,0)*$E556</f>
        <v>9592917.8345388826</v>
      </c>
      <c r="V556" s="21">
        <f ca="1">OFFSET(Assumptions!$B$6,V$1-1,0)*$E556</f>
        <v>11991147.293173604</v>
      </c>
      <c r="W556" s="21">
        <f ca="1">OFFSET(Assumptions!$B$6,W$1-1,0)*$E556</f>
        <v>5995573.6465868019</v>
      </c>
      <c r="X556" s="21">
        <f ca="1">OFFSET(Assumptions!$B$6,X$1-1,0)*$E556</f>
        <v>0</v>
      </c>
      <c r="Y556" s="21">
        <f ca="1">OFFSET(Assumptions!$B$6,Y$1-1,0)*$E556</f>
        <v>0</v>
      </c>
      <c r="Z556" s="21">
        <f ca="1">OFFSET(Assumptions!$B$6,Z$1-1,0)*$E556</f>
        <v>23982294.586347207</v>
      </c>
      <c r="AA556" s="21">
        <f ca="1">OFFSET(Assumptions!$B$6,AA$1-1,0)*$E556</f>
        <v>23982294.586347207</v>
      </c>
      <c r="AB556" s="21">
        <f ca="1">OFFSET(Assumptions!$B$6,AB$1-1,0)*$E556</f>
        <v>44367244.984742329</v>
      </c>
      <c r="AC556" s="24">
        <f t="shared" si="122"/>
        <v>0</v>
      </c>
      <c r="AD556" s="24">
        <f t="shared" ref="AD556:AI619" si="124">IF($Q556=1,V555-H555,0)</f>
        <v>0</v>
      </c>
      <c r="AE556" s="24">
        <f t="shared" si="124"/>
        <v>0</v>
      </c>
      <c r="AF556" s="24">
        <f t="shared" si="124"/>
        <v>0</v>
      </c>
      <c r="AG556" s="24">
        <f t="shared" si="124"/>
        <v>0</v>
      </c>
      <c r="AH556" s="24">
        <f t="shared" si="124"/>
        <v>0</v>
      </c>
      <c r="AI556" s="24">
        <f t="shared" si="124"/>
        <v>0</v>
      </c>
      <c r="AJ556" s="24">
        <f t="shared" si="120"/>
        <v>0</v>
      </c>
      <c r="AK556" s="26">
        <f t="shared" ca="1" si="121"/>
        <v>-4.7429368621454415E-7</v>
      </c>
      <c r="AL556" s="34">
        <f t="shared" ca="1" si="123"/>
        <v>0.19881047958802278</v>
      </c>
    </row>
    <row r="557" spans="1:38" x14ac:dyDescent="0.25">
      <c r="A557" s="4">
        <f t="shared" si="112"/>
        <v>5</v>
      </c>
      <c r="B557" s="4">
        <f t="shared" si="113"/>
        <v>2014</v>
      </c>
      <c r="C557" s="9">
        <v>41773</v>
      </c>
      <c r="D557" s="12">
        <f ca="1">(1+Returns!E557)*D556</f>
        <v>119421242.28220899</v>
      </c>
      <c r="E557" s="12">
        <f t="shared" ca="1" si="114"/>
        <v>120024513.1591509</v>
      </c>
      <c r="F557" s="12">
        <f t="shared" ca="1" si="115"/>
        <v>119990282.43866324</v>
      </c>
      <c r="G557" s="14">
        <f ca="1">G556*(1+Returns!G557)+AC557</f>
        <v>9475342.2518292628</v>
      </c>
      <c r="H557" s="14">
        <f ca="1">H556*(1+Returns!H557)+AD557</f>
        <v>12025086.747428153</v>
      </c>
      <c r="I557" s="14">
        <f ca="1">I556*(1+Returns!I557)+AE557</f>
        <v>6013583.560936749</v>
      </c>
      <c r="J557" s="14">
        <f ca="1">J556*(1+Returns!J557)+AF557</f>
        <v>0</v>
      </c>
      <c r="K557" s="14">
        <f ca="1">K556*(1+Returns!K557)+AG557</f>
        <v>0</v>
      </c>
      <c r="L557" s="14">
        <f ca="1">L556*(1+Returns!L557)+AH557</f>
        <v>24049756.369952064</v>
      </c>
      <c r="M557" s="14">
        <f ca="1">M556*(1+Returns!M557)+AI557</f>
        <v>24051840.081751611</v>
      </c>
      <c r="N557" s="14">
        <f ca="1">N556*(1+Returns!N557)+AJ557-R557-T557</f>
        <v>44408904.147253059</v>
      </c>
      <c r="O557" s="17">
        <f ca="1">(Assumptions!$B$16 / 252)*F556</f>
        <v>3805.7475542477023</v>
      </c>
      <c r="P557" s="17">
        <f t="shared" ca="1" si="116"/>
        <v>34230.720487650789</v>
      </c>
      <c r="Q557" s="16">
        <f t="shared" si="117"/>
        <v>0</v>
      </c>
      <c r="R557" s="17">
        <f t="shared" si="118"/>
        <v>0</v>
      </c>
      <c r="S557" s="19">
        <f t="shared" si="119"/>
        <v>0</v>
      </c>
      <c r="T557" s="20">
        <f ca="1">IF(AND(S557=1,F556&gt;D556),[1]Assumptions!$B$19*(F556-D556),0)</f>
        <v>0</v>
      </c>
      <c r="U557" s="21">
        <f ca="1">OFFSET(Assumptions!$B$6,U$1-1,0)*$E557</f>
        <v>9601961.0527320728</v>
      </c>
      <c r="V557" s="21">
        <f ca="1">OFFSET(Assumptions!$B$6,V$1-1,0)*$E557</f>
        <v>12002451.315915091</v>
      </c>
      <c r="W557" s="21">
        <f ca="1">OFFSET(Assumptions!$B$6,W$1-1,0)*$E557</f>
        <v>6001225.6579575455</v>
      </c>
      <c r="X557" s="21">
        <f ca="1">OFFSET(Assumptions!$B$6,X$1-1,0)*$E557</f>
        <v>0</v>
      </c>
      <c r="Y557" s="21">
        <f ca="1">OFFSET(Assumptions!$B$6,Y$1-1,0)*$E557</f>
        <v>0</v>
      </c>
      <c r="Z557" s="21">
        <f ca="1">OFFSET(Assumptions!$B$6,Z$1-1,0)*$E557</f>
        <v>24004902.631830182</v>
      </c>
      <c r="AA557" s="21">
        <f ca="1">OFFSET(Assumptions!$B$6,AA$1-1,0)*$E557</f>
        <v>24004902.631830182</v>
      </c>
      <c r="AB557" s="21">
        <f ca="1">OFFSET(Assumptions!$B$6,AB$1-1,0)*$E557</f>
        <v>44409069.86888583</v>
      </c>
      <c r="AC557" s="24">
        <f t="shared" si="122"/>
        <v>0</v>
      </c>
      <c r="AD557" s="24">
        <f t="shared" si="124"/>
        <v>0</v>
      </c>
      <c r="AE557" s="24">
        <f t="shared" si="124"/>
        <v>0</v>
      </c>
      <c r="AF557" s="24">
        <f t="shared" si="124"/>
        <v>0</v>
      </c>
      <c r="AG557" s="24">
        <f t="shared" si="124"/>
        <v>0</v>
      </c>
      <c r="AH557" s="24">
        <f t="shared" si="124"/>
        <v>0</v>
      </c>
      <c r="AI557" s="24">
        <f t="shared" si="124"/>
        <v>0</v>
      </c>
      <c r="AJ557" s="24">
        <f t="shared" si="120"/>
        <v>0</v>
      </c>
      <c r="AK557" s="26">
        <f t="shared" ca="1" si="121"/>
        <v>9.1119056531896447E-4</v>
      </c>
      <c r="AL557" s="34">
        <f t="shared" ca="1" si="123"/>
        <v>0.19990282438662899</v>
      </c>
    </row>
    <row r="558" spans="1:38" x14ac:dyDescent="0.25">
      <c r="A558" s="4">
        <f t="shared" si="112"/>
        <v>5</v>
      </c>
      <c r="B558" s="4">
        <f t="shared" si="113"/>
        <v>2014</v>
      </c>
      <c r="C558" s="9">
        <v>41774</v>
      </c>
      <c r="D558" s="12">
        <f ca="1">(1+Returns!E558)*D557</f>
        <v>119469852.69887996</v>
      </c>
      <c r="E558" s="12">
        <f t="shared" ca="1" si="114"/>
        <v>120122895.68849784</v>
      </c>
      <c r="F558" s="12">
        <f t="shared" ca="1" si="115"/>
        <v>120084855.75269468</v>
      </c>
      <c r="G558" s="14">
        <f ca="1">G557*(1+Returns!G558)+AC558</f>
        <v>9527212.1168789268</v>
      </c>
      <c r="H558" s="14">
        <f ca="1">H557*(1+Returns!H558)+AD558</f>
        <v>12030213.652503476</v>
      </c>
      <c r="I558" s="14">
        <f ca="1">I557*(1+Returns!I558)+AE558</f>
        <v>6016262.9644547459</v>
      </c>
      <c r="J558" s="14">
        <f ca="1">J557*(1+Returns!J558)+AF558</f>
        <v>0</v>
      </c>
      <c r="K558" s="14">
        <f ca="1">K557*(1+Returns!K558)+AG558</f>
        <v>0</v>
      </c>
      <c r="L558" s="14">
        <f ca="1">L557*(1+Returns!L558)+AH558</f>
        <v>24059963.685382452</v>
      </c>
      <c r="M558" s="14">
        <f ca="1">M557*(1+Returns!M558)+AI558</f>
        <v>24062279.662526518</v>
      </c>
      <c r="N558" s="14">
        <f ca="1">N557*(1+Returns!N558)+AJ558-R558-T558</f>
        <v>44426963.606751718</v>
      </c>
      <c r="O558" s="17">
        <f ca="1">(Assumptions!$B$16 / 252)*F557</f>
        <v>3809.2153155131186</v>
      </c>
      <c r="P558" s="17">
        <f t="shared" ca="1" si="116"/>
        <v>38039.935803163906</v>
      </c>
      <c r="Q558" s="16">
        <f t="shared" si="117"/>
        <v>0</v>
      </c>
      <c r="R558" s="17">
        <f t="shared" si="118"/>
        <v>0</v>
      </c>
      <c r="S558" s="19">
        <f t="shared" si="119"/>
        <v>0</v>
      </c>
      <c r="T558" s="20">
        <f ca="1">IF(AND(S558=1,F557&gt;D557),[1]Assumptions!$B$19*(F557-D557),0)</f>
        <v>0</v>
      </c>
      <c r="U558" s="21">
        <f ca="1">OFFSET(Assumptions!$B$6,U$1-1,0)*$E558</f>
        <v>9609831.6550798267</v>
      </c>
      <c r="V558" s="21">
        <f ca="1">OFFSET(Assumptions!$B$6,V$1-1,0)*$E558</f>
        <v>12012289.568849785</v>
      </c>
      <c r="W558" s="21">
        <f ca="1">OFFSET(Assumptions!$B$6,W$1-1,0)*$E558</f>
        <v>6006144.7844248926</v>
      </c>
      <c r="X558" s="21">
        <f ca="1">OFFSET(Assumptions!$B$6,X$1-1,0)*$E558</f>
        <v>0</v>
      </c>
      <c r="Y558" s="21">
        <f ca="1">OFFSET(Assumptions!$B$6,Y$1-1,0)*$E558</f>
        <v>0</v>
      </c>
      <c r="Z558" s="21">
        <f ca="1">OFFSET(Assumptions!$B$6,Z$1-1,0)*$E558</f>
        <v>24024579.137699571</v>
      </c>
      <c r="AA558" s="21">
        <f ca="1">OFFSET(Assumptions!$B$6,AA$1-1,0)*$E558</f>
        <v>24024579.137699571</v>
      </c>
      <c r="AB558" s="21">
        <f ca="1">OFFSET(Assumptions!$B$6,AB$1-1,0)*$E558</f>
        <v>44445471.4047442</v>
      </c>
      <c r="AC558" s="24">
        <f t="shared" si="122"/>
        <v>0</v>
      </c>
      <c r="AD558" s="24">
        <f t="shared" si="124"/>
        <v>0</v>
      </c>
      <c r="AE558" s="24">
        <f t="shared" si="124"/>
        <v>0</v>
      </c>
      <c r="AF558" s="24">
        <f t="shared" si="124"/>
        <v>0</v>
      </c>
      <c r="AG558" s="24">
        <f t="shared" si="124"/>
        <v>0</v>
      </c>
      <c r="AH558" s="24">
        <f t="shared" si="124"/>
        <v>0</v>
      </c>
      <c r="AI558" s="24">
        <f t="shared" si="124"/>
        <v>0</v>
      </c>
      <c r="AJ558" s="24">
        <f t="shared" si="120"/>
        <v>0</v>
      </c>
      <c r="AK558" s="26">
        <f t="shared" ca="1" si="121"/>
        <v>7.8817477640136246E-4</v>
      </c>
      <c r="AL558" s="34">
        <f t="shared" ca="1" si="123"/>
        <v>0.20084855752694319</v>
      </c>
    </row>
    <row r="559" spans="1:38" x14ac:dyDescent="0.25">
      <c r="A559" s="4">
        <f t="shared" si="112"/>
        <v>5</v>
      </c>
      <c r="B559" s="4">
        <f t="shared" si="113"/>
        <v>2014</v>
      </c>
      <c r="C559" s="9">
        <v>41775</v>
      </c>
      <c r="D559" s="12">
        <f ca="1">(1+Returns!E559)*D558</f>
        <v>119518482.90242103</v>
      </c>
      <c r="E559" s="12">
        <f t="shared" ca="1" si="114"/>
        <v>120135142.84080705</v>
      </c>
      <c r="F559" s="12">
        <f t="shared" ca="1" si="115"/>
        <v>120093290.68736094</v>
      </c>
      <c r="G559" s="14">
        <f ca="1">G558*(1+Returns!G559)+AC559</f>
        <v>9492927.0175986737</v>
      </c>
      <c r="H559" s="14">
        <f ca="1">H558*(1+Returns!H559)+AD559</f>
        <v>12035342.74343876</v>
      </c>
      <c r="I559" s="14">
        <f ca="1">I558*(1+Returns!I559)+AE559</f>
        <v>6018943.5618038652</v>
      </c>
      <c r="J559" s="14">
        <f ca="1">J558*(1+Returns!J559)+AF559</f>
        <v>0</v>
      </c>
      <c r="K559" s="14">
        <f ca="1">K558*(1+Returns!K559)+AG559</f>
        <v>0</v>
      </c>
      <c r="L559" s="14">
        <f ca="1">L558*(1+Returns!L559)+AH559</f>
        <v>24070175.333051663</v>
      </c>
      <c r="M559" s="14">
        <f ca="1">M558*(1+Returns!M559)+AI559</f>
        <v>24072723.774549197</v>
      </c>
      <c r="N559" s="14">
        <f ca="1">N558*(1+Returns!N559)+AJ559-R559-T559</f>
        <v>44445030.410364889</v>
      </c>
      <c r="O559" s="17">
        <f ca="1">(Assumptions!$B$16 / 252)*F558</f>
        <v>3812.2176429426881</v>
      </c>
      <c r="P559" s="17">
        <f t="shared" ca="1" si="116"/>
        <v>41852.153446106597</v>
      </c>
      <c r="Q559" s="16">
        <f t="shared" si="117"/>
        <v>0</v>
      </c>
      <c r="R559" s="17">
        <f t="shared" si="118"/>
        <v>0</v>
      </c>
      <c r="S559" s="19">
        <f t="shared" si="119"/>
        <v>0</v>
      </c>
      <c r="T559" s="20">
        <f ca="1">IF(AND(S559=1,F558&gt;D558),[1]Assumptions!$B$19*(F558-D558),0)</f>
        <v>0</v>
      </c>
      <c r="U559" s="21">
        <f ca="1">OFFSET(Assumptions!$B$6,U$1-1,0)*$E559</f>
        <v>9610811.4272645637</v>
      </c>
      <c r="V559" s="21">
        <f ca="1">OFFSET(Assumptions!$B$6,V$1-1,0)*$E559</f>
        <v>12013514.284080707</v>
      </c>
      <c r="W559" s="21">
        <f ca="1">OFFSET(Assumptions!$B$6,W$1-1,0)*$E559</f>
        <v>6006757.1420403533</v>
      </c>
      <c r="X559" s="21">
        <f ca="1">OFFSET(Assumptions!$B$6,X$1-1,0)*$E559</f>
        <v>0</v>
      </c>
      <c r="Y559" s="21">
        <f ca="1">OFFSET(Assumptions!$B$6,Y$1-1,0)*$E559</f>
        <v>0</v>
      </c>
      <c r="Z559" s="21">
        <f ca="1">OFFSET(Assumptions!$B$6,Z$1-1,0)*$E559</f>
        <v>24027028.568161413</v>
      </c>
      <c r="AA559" s="21">
        <f ca="1">OFFSET(Assumptions!$B$6,AA$1-1,0)*$E559</f>
        <v>24027028.568161413</v>
      </c>
      <c r="AB559" s="21">
        <f ca="1">OFFSET(Assumptions!$B$6,AB$1-1,0)*$E559</f>
        <v>44450002.851098605</v>
      </c>
      <c r="AC559" s="24">
        <f t="shared" si="122"/>
        <v>0</v>
      </c>
      <c r="AD559" s="24">
        <f t="shared" si="124"/>
        <v>0</v>
      </c>
      <c r="AE559" s="24">
        <f t="shared" si="124"/>
        <v>0</v>
      </c>
      <c r="AF559" s="24">
        <f t="shared" si="124"/>
        <v>0</v>
      </c>
      <c r="AG559" s="24">
        <f t="shared" si="124"/>
        <v>0</v>
      </c>
      <c r="AH559" s="24">
        <f t="shared" si="124"/>
        <v>0</v>
      </c>
      <c r="AI559" s="24">
        <f t="shared" si="124"/>
        <v>0</v>
      </c>
      <c r="AJ559" s="24">
        <f t="shared" si="120"/>
        <v>0</v>
      </c>
      <c r="AK559" s="26">
        <f t="shared" ca="1" si="121"/>
        <v>7.0241452291286421E-5</v>
      </c>
      <c r="AL559" s="34">
        <f t="shared" ca="1" si="123"/>
        <v>0.20093290687360588</v>
      </c>
    </row>
    <row r="560" spans="1:38" x14ac:dyDescent="0.25">
      <c r="A560" s="4">
        <f t="shared" si="112"/>
        <v>5</v>
      </c>
      <c r="B560" s="4">
        <f t="shared" si="113"/>
        <v>2014</v>
      </c>
      <c r="C560" s="9">
        <v>41778</v>
      </c>
      <c r="D560" s="12">
        <f ca="1">(1+Returns!E560)*D559</f>
        <v>119567132.90088645</v>
      </c>
      <c r="E560" s="12">
        <f t="shared" ca="1" si="114"/>
        <v>120243821.4855749</v>
      </c>
      <c r="F560" s="12">
        <f t="shared" ca="1" si="115"/>
        <v>120198156.84671015</v>
      </c>
      <c r="G560" s="14">
        <f ca="1">G559*(1+Returns!G560)+AC560</f>
        <v>9555053.8152289484</v>
      </c>
      <c r="H560" s="14">
        <f ca="1">H559*(1+Returns!H560)+AD560</f>
        <v>12040474.021165948</v>
      </c>
      <c r="I560" s="14">
        <f ca="1">I559*(1+Returns!I560)+AE560</f>
        <v>6021625.3535160283</v>
      </c>
      <c r="J560" s="14">
        <f ca="1">J559*(1+Returns!J560)+AF560</f>
        <v>0</v>
      </c>
      <c r="K560" s="14">
        <f ca="1">K559*(1+Returns!K560)+AG560</f>
        <v>0</v>
      </c>
      <c r="L560" s="14">
        <f ca="1">L559*(1+Returns!L560)+AH560</f>
        <v>24080391.314798411</v>
      </c>
      <c r="M560" s="14">
        <f ca="1">M559*(1+Returns!M560)+AI560</f>
        <v>24083172.419786412</v>
      </c>
      <c r="N560" s="14">
        <f ca="1">N559*(1+Returns!N560)+AJ560-R560-T560</f>
        <v>44463104.561079152</v>
      </c>
      <c r="O560" s="17">
        <f ca="1">(Assumptions!$B$16 / 252)*F559</f>
        <v>3812.485418646379</v>
      </c>
      <c r="P560" s="17">
        <f t="shared" ca="1" si="116"/>
        <v>45664.638864752975</v>
      </c>
      <c r="Q560" s="16">
        <f t="shared" si="117"/>
        <v>0</v>
      </c>
      <c r="R560" s="17">
        <f t="shared" si="118"/>
        <v>0</v>
      </c>
      <c r="S560" s="19">
        <f t="shared" si="119"/>
        <v>0</v>
      </c>
      <c r="T560" s="20">
        <f ca="1">IF(AND(S560=1,F559&gt;D559),[1]Assumptions!$B$19*(F559-D559),0)</f>
        <v>0</v>
      </c>
      <c r="U560" s="21">
        <f ca="1">OFFSET(Assumptions!$B$6,U$1-1,0)*$E560</f>
        <v>9619505.7188459914</v>
      </c>
      <c r="V560" s="21">
        <f ca="1">OFFSET(Assumptions!$B$6,V$1-1,0)*$E560</f>
        <v>12024382.148557492</v>
      </c>
      <c r="W560" s="21">
        <f ca="1">OFFSET(Assumptions!$B$6,W$1-1,0)*$E560</f>
        <v>6012191.0742787458</v>
      </c>
      <c r="X560" s="21">
        <f ca="1">OFFSET(Assumptions!$B$6,X$1-1,0)*$E560</f>
        <v>0</v>
      </c>
      <c r="Y560" s="21">
        <f ca="1">OFFSET(Assumptions!$B$6,Y$1-1,0)*$E560</f>
        <v>0</v>
      </c>
      <c r="Z560" s="21">
        <f ca="1">OFFSET(Assumptions!$B$6,Z$1-1,0)*$E560</f>
        <v>24048764.297114983</v>
      </c>
      <c r="AA560" s="21">
        <f ca="1">OFFSET(Assumptions!$B$6,AA$1-1,0)*$E560</f>
        <v>24048764.297114983</v>
      </c>
      <c r="AB560" s="21">
        <f ca="1">OFFSET(Assumptions!$B$6,AB$1-1,0)*$E560</f>
        <v>44490213.949662715</v>
      </c>
      <c r="AC560" s="24">
        <f t="shared" si="122"/>
        <v>0</v>
      </c>
      <c r="AD560" s="24">
        <f t="shared" si="124"/>
        <v>0</v>
      </c>
      <c r="AE560" s="24">
        <f t="shared" si="124"/>
        <v>0</v>
      </c>
      <c r="AF560" s="24">
        <f t="shared" si="124"/>
        <v>0</v>
      </c>
      <c r="AG560" s="24">
        <f t="shared" si="124"/>
        <v>0</v>
      </c>
      <c r="AH560" s="24">
        <f t="shared" si="124"/>
        <v>0</v>
      </c>
      <c r="AI560" s="24">
        <f t="shared" si="124"/>
        <v>0</v>
      </c>
      <c r="AJ560" s="24">
        <f t="shared" si="120"/>
        <v>0</v>
      </c>
      <c r="AK560" s="26">
        <f t="shared" ca="1" si="121"/>
        <v>8.7320581149041843E-4</v>
      </c>
      <c r="AL560" s="34">
        <f t="shared" ca="1" si="123"/>
        <v>0.20198156846709803</v>
      </c>
    </row>
    <row r="561" spans="1:38" x14ac:dyDescent="0.25">
      <c r="A561" s="4">
        <f t="shared" si="112"/>
        <v>5</v>
      </c>
      <c r="B561" s="4">
        <f t="shared" si="113"/>
        <v>2014</v>
      </c>
      <c r="C561" s="9">
        <v>41779</v>
      </c>
      <c r="D561" s="12">
        <f ca="1">(1+Returns!E561)*D560</f>
        <v>119615802.70233375</v>
      </c>
      <c r="E561" s="12">
        <f t="shared" ca="1" si="114"/>
        <v>120227244.07889584</v>
      </c>
      <c r="F561" s="12">
        <f t="shared" ca="1" si="115"/>
        <v>120177763.62552801</v>
      </c>
      <c r="G561" s="14">
        <f ca="1">G560*(1+Returns!G561)+AC561</f>
        <v>9491904.9576047938</v>
      </c>
      <c r="H561" s="14">
        <f ca="1">H560*(1+Returns!H561)+AD561</f>
        <v>12045607.486617383</v>
      </c>
      <c r="I561" s="14">
        <f ca="1">I560*(1+Returns!I561)+AE561</f>
        <v>6024308.3401233945</v>
      </c>
      <c r="J561" s="14">
        <f ca="1">J560*(1+Returns!J561)+AF561</f>
        <v>0</v>
      </c>
      <c r="K561" s="14">
        <f ca="1">K560*(1+Returns!K561)+AG561</f>
        <v>0</v>
      </c>
      <c r="L561" s="14">
        <f ca="1">L560*(1+Returns!L561)+AH561</f>
        <v>24090611.632462185</v>
      </c>
      <c r="M561" s="14">
        <f ca="1">M560*(1+Returns!M561)+AI561</f>
        <v>24093625.600205783</v>
      </c>
      <c r="N561" s="14">
        <f ca="1">N560*(1+Returns!N561)+AJ561-R561-T561</f>
        <v>44481186.061882302</v>
      </c>
      <c r="O561" s="17">
        <f ca="1">(Assumptions!$B$16 / 252)*F560</f>
        <v>3815.814503070163</v>
      </c>
      <c r="P561" s="17">
        <f t="shared" ca="1" si="116"/>
        <v>49480.453367823138</v>
      </c>
      <c r="Q561" s="16">
        <f t="shared" si="117"/>
        <v>0</v>
      </c>
      <c r="R561" s="17">
        <f t="shared" si="118"/>
        <v>0</v>
      </c>
      <c r="S561" s="19">
        <f t="shared" si="119"/>
        <v>0</v>
      </c>
      <c r="T561" s="20">
        <f ca="1">IF(AND(S561=1,F560&gt;D560),[1]Assumptions!$B$19*(F560-D560),0)</f>
        <v>0</v>
      </c>
      <c r="U561" s="21">
        <f ca="1">OFFSET(Assumptions!$B$6,U$1-1,0)*$E561</f>
        <v>9618179.5263116676</v>
      </c>
      <c r="V561" s="21">
        <f ca="1">OFFSET(Assumptions!$B$6,V$1-1,0)*$E561</f>
        <v>12022724.407889584</v>
      </c>
      <c r="W561" s="21">
        <f ca="1">OFFSET(Assumptions!$B$6,W$1-1,0)*$E561</f>
        <v>6011362.203944792</v>
      </c>
      <c r="X561" s="21">
        <f ca="1">OFFSET(Assumptions!$B$6,X$1-1,0)*$E561</f>
        <v>0</v>
      </c>
      <c r="Y561" s="21">
        <f ca="1">OFFSET(Assumptions!$B$6,Y$1-1,0)*$E561</f>
        <v>0</v>
      </c>
      <c r="Z561" s="21">
        <f ca="1">OFFSET(Assumptions!$B$6,Z$1-1,0)*$E561</f>
        <v>24045448.815779168</v>
      </c>
      <c r="AA561" s="21">
        <f ca="1">OFFSET(Assumptions!$B$6,AA$1-1,0)*$E561</f>
        <v>24045448.815779168</v>
      </c>
      <c r="AB561" s="21">
        <f ca="1">OFFSET(Assumptions!$B$6,AB$1-1,0)*$E561</f>
        <v>44484080.309191458</v>
      </c>
      <c r="AC561" s="24">
        <f t="shared" si="122"/>
        <v>0</v>
      </c>
      <c r="AD561" s="24">
        <f t="shared" si="124"/>
        <v>0</v>
      </c>
      <c r="AE561" s="24">
        <f t="shared" si="124"/>
        <v>0</v>
      </c>
      <c r="AF561" s="24">
        <f t="shared" si="124"/>
        <v>0</v>
      </c>
      <c r="AG561" s="24">
        <f t="shared" si="124"/>
        <v>0</v>
      </c>
      <c r="AH561" s="24">
        <f t="shared" si="124"/>
        <v>0</v>
      </c>
      <c r="AI561" s="24">
        <f t="shared" si="124"/>
        <v>0</v>
      </c>
      <c r="AJ561" s="24">
        <f t="shared" si="120"/>
        <v>0</v>
      </c>
      <c r="AK561" s="26">
        <f t="shared" ca="1" si="121"/>
        <v>-1.6966334357482182E-4</v>
      </c>
      <c r="AL561" s="34">
        <f t="shared" ca="1" si="123"/>
        <v>0.20177763625527656</v>
      </c>
    </row>
    <row r="562" spans="1:38" x14ac:dyDescent="0.25">
      <c r="A562" s="4">
        <f t="shared" si="112"/>
        <v>5</v>
      </c>
      <c r="B562" s="4">
        <f t="shared" si="113"/>
        <v>2014</v>
      </c>
      <c r="C562" s="9">
        <v>41780</v>
      </c>
      <c r="D562" s="12">
        <f ca="1">(1+Returns!E562)*D561</f>
        <v>119664492.31482373</v>
      </c>
      <c r="E562" s="12">
        <f t="shared" ca="1" si="114"/>
        <v>120260839.66029656</v>
      </c>
      <c r="F562" s="12">
        <f t="shared" ca="1" si="115"/>
        <v>120207544.03982951</v>
      </c>
      <c r="G562" s="14">
        <f ca="1">G561*(1+Returns!G562)+AC562</f>
        <v>9478909.4759900142</v>
      </c>
      <c r="H562" s="14">
        <f ca="1">H561*(1+Returns!H562)+AD562</f>
        <v>12050743.140725799</v>
      </c>
      <c r="I562" s="14">
        <f ca="1">I561*(1+Returns!I562)+AE562</f>
        <v>6026992.5221583592</v>
      </c>
      <c r="J562" s="14">
        <f ca="1">J561*(1+Returns!J562)+AF562</f>
        <v>0</v>
      </c>
      <c r="K562" s="14">
        <f ca="1">K561*(1+Returns!K562)+AG562</f>
        <v>0</v>
      </c>
      <c r="L562" s="14">
        <f ca="1">L561*(1+Returns!L562)+AH562</f>
        <v>24100836.287883256</v>
      </c>
      <c r="M562" s="14">
        <f ca="1">M561*(1+Returns!M562)+AI562</f>
        <v>24104083.317775782</v>
      </c>
      <c r="N562" s="14">
        <f ca="1">N561*(1+Returns!N562)+AJ562-R562-T562</f>
        <v>44499274.915763348</v>
      </c>
      <c r="O562" s="17">
        <f ca="1">(Assumptions!$B$16 / 252)*F561</f>
        <v>3815.1670992231111</v>
      </c>
      <c r="P562" s="17">
        <f t="shared" ca="1" si="116"/>
        <v>53295.620467046247</v>
      </c>
      <c r="Q562" s="16">
        <f t="shared" si="117"/>
        <v>0</v>
      </c>
      <c r="R562" s="17">
        <f t="shared" si="118"/>
        <v>0</v>
      </c>
      <c r="S562" s="19">
        <f t="shared" si="119"/>
        <v>0</v>
      </c>
      <c r="T562" s="20">
        <f ca="1">IF(AND(S562=1,F561&gt;D561),[1]Assumptions!$B$19*(F561-D561),0)</f>
        <v>0</v>
      </c>
      <c r="U562" s="21">
        <f ca="1">OFFSET(Assumptions!$B$6,U$1-1,0)*$E562</f>
        <v>9620867.1728237253</v>
      </c>
      <c r="V562" s="21">
        <f ca="1">OFFSET(Assumptions!$B$6,V$1-1,0)*$E562</f>
        <v>12026083.966029657</v>
      </c>
      <c r="W562" s="21">
        <f ca="1">OFFSET(Assumptions!$B$6,W$1-1,0)*$E562</f>
        <v>6013041.9830148285</v>
      </c>
      <c r="X562" s="21">
        <f ca="1">OFFSET(Assumptions!$B$6,X$1-1,0)*$E562</f>
        <v>0</v>
      </c>
      <c r="Y562" s="21">
        <f ca="1">OFFSET(Assumptions!$B$6,Y$1-1,0)*$E562</f>
        <v>0</v>
      </c>
      <c r="Z562" s="21">
        <f ca="1">OFFSET(Assumptions!$B$6,Z$1-1,0)*$E562</f>
        <v>24052167.932059314</v>
      </c>
      <c r="AA562" s="21">
        <f ca="1">OFFSET(Assumptions!$B$6,AA$1-1,0)*$E562</f>
        <v>24052167.932059314</v>
      </c>
      <c r="AB562" s="21">
        <f ca="1">OFFSET(Assumptions!$B$6,AB$1-1,0)*$E562</f>
        <v>44496510.674309723</v>
      </c>
      <c r="AC562" s="24">
        <f t="shared" si="122"/>
        <v>0</v>
      </c>
      <c r="AD562" s="24">
        <f t="shared" si="124"/>
        <v>0</v>
      </c>
      <c r="AE562" s="24">
        <f t="shared" si="124"/>
        <v>0</v>
      </c>
      <c r="AF562" s="24">
        <f t="shared" si="124"/>
        <v>0</v>
      </c>
      <c r="AG562" s="24">
        <f t="shared" si="124"/>
        <v>0</v>
      </c>
      <c r="AH562" s="24">
        <f t="shared" si="124"/>
        <v>0</v>
      </c>
      <c r="AI562" s="24">
        <f t="shared" si="124"/>
        <v>0</v>
      </c>
      <c r="AJ562" s="24">
        <f t="shared" si="120"/>
        <v>0</v>
      </c>
      <c r="AK562" s="26">
        <f t="shared" ca="1" si="121"/>
        <v>2.4780303279969829E-4</v>
      </c>
      <c r="AL562" s="34">
        <f t="shared" ca="1" si="123"/>
        <v>0.20207544039829139</v>
      </c>
    </row>
    <row r="563" spans="1:38" x14ac:dyDescent="0.25">
      <c r="A563" s="4">
        <f t="shared" si="112"/>
        <v>5</v>
      </c>
      <c r="B563" s="4">
        <f t="shared" si="113"/>
        <v>2014</v>
      </c>
      <c r="C563" s="9">
        <v>41781</v>
      </c>
      <c r="D563" s="12">
        <f ca="1">(1+Returns!E563)*D562</f>
        <v>119713201.74642047</v>
      </c>
      <c r="E563" s="12">
        <f t="shared" ca="1" si="114"/>
        <v>120355666.38168402</v>
      </c>
      <c r="F563" s="12">
        <f t="shared" ca="1" si="115"/>
        <v>120298554.64870778</v>
      </c>
      <c r="G563" s="14">
        <f ca="1">G562*(1+Returns!G563)+AC563</f>
        <v>9527125.5140252057</v>
      </c>
      <c r="H563" s="14">
        <f ca="1">H562*(1+Returns!H563)+AD563</f>
        <v>12055880.984424334</v>
      </c>
      <c r="I563" s="14">
        <f ca="1">I562*(1+Returns!I563)+AE563</f>
        <v>6029677.900153555</v>
      </c>
      <c r="J563" s="14">
        <f ca="1">J562*(1+Returns!J563)+AF563</f>
        <v>0</v>
      </c>
      <c r="K563" s="14">
        <f ca="1">K562*(1+Returns!K563)+AG563</f>
        <v>0</v>
      </c>
      <c r="L563" s="14">
        <f ca="1">L562*(1+Returns!L563)+AH563</f>
        <v>24111065.282902677</v>
      </c>
      <c r="M563" s="14">
        <f ca="1">M562*(1+Returns!M563)+AI563</f>
        <v>24114545.574465737</v>
      </c>
      <c r="N563" s="14">
        <f ca="1">N562*(1+Returns!N563)+AJ563-R563-T563</f>
        <v>44517371.125712514</v>
      </c>
      <c r="O563" s="17">
        <f ca="1">(Assumptions!$B$16 / 252)*F562</f>
        <v>3816.1125092009365</v>
      </c>
      <c r="P563" s="17">
        <f t="shared" ca="1" si="116"/>
        <v>57111.732976247185</v>
      </c>
      <c r="Q563" s="16">
        <f t="shared" si="117"/>
        <v>0</v>
      </c>
      <c r="R563" s="17">
        <f t="shared" si="118"/>
        <v>0</v>
      </c>
      <c r="S563" s="19">
        <f t="shared" si="119"/>
        <v>0</v>
      </c>
      <c r="T563" s="20">
        <f ca="1">IF(AND(S563=1,F562&gt;D562),[1]Assumptions!$B$19*(F562-D562),0)</f>
        <v>0</v>
      </c>
      <c r="U563" s="21">
        <f ca="1">OFFSET(Assumptions!$B$6,U$1-1,0)*$E563</f>
        <v>9628453.3105347212</v>
      </c>
      <c r="V563" s="21">
        <f ca="1">OFFSET(Assumptions!$B$6,V$1-1,0)*$E563</f>
        <v>12035566.638168402</v>
      </c>
      <c r="W563" s="21">
        <f ca="1">OFFSET(Assumptions!$B$6,W$1-1,0)*$E563</f>
        <v>6017783.319084201</v>
      </c>
      <c r="X563" s="21">
        <f ca="1">OFFSET(Assumptions!$B$6,X$1-1,0)*$E563</f>
        <v>0</v>
      </c>
      <c r="Y563" s="21">
        <f ca="1">OFFSET(Assumptions!$B$6,Y$1-1,0)*$E563</f>
        <v>0</v>
      </c>
      <c r="Z563" s="21">
        <f ca="1">OFFSET(Assumptions!$B$6,Z$1-1,0)*$E563</f>
        <v>24071133.276336804</v>
      </c>
      <c r="AA563" s="21">
        <f ca="1">OFFSET(Assumptions!$B$6,AA$1-1,0)*$E563</f>
        <v>24071133.276336804</v>
      </c>
      <c r="AB563" s="21">
        <f ca="1">OFFSET(Assumptions!$B$6,AB$1-1,0)*$E563</f>
        <v>44531596.56122309</v>
      </c>
      <c r="AC563" s="24">
        <f t="shared" si="122"/>
        <v>0</v>
      </c>
      <c r="AD563" s="24">
        <f t="shared" si="124"/>
        <v>0</v>
      </c>
      <c r="AE563" s="24">
        <f t="shared" si="124"/>
        <v>0</v>
      </c>
      <c r="AF563" s="24">
        <f t="shared" si="124"/>
        <v>0</v>
      </c>
      <c r="AG563" s="24">
        <f t="shared" si="124"/>
        <v>0</v>
      </c>
      <c r="AH563" s="24">
        <f t="shared" si="124"/>
        <v>0</v>
      </c>
      <c r="AI563" s="24">
        <f t="shared" si="124"/>
        <v>0</v>
      </c>
      <c r="AJ563" s="24">
        <f t="shared" si="120"/>
        <v>0</v>
      </c>
      <c r="AK563" s="26">
        <f t="shared" ca="1" si="121"/>
        <v>7.5711228945918307E-4</v>
      </c>
      <c r="AL563" s="34">
        <f t="shared" ca="1" si="123"/>
        <v>0.20298554648707401</v>
      </c>
    </row>
    <row r="564" spans="1:38" x14ac:dyDescent="0.25">
      <c r="A564" s="4">
        <f t="shared" si="112"/>
        <v>5</v>
      </c>
      <c r="B564" s="4">
        <f t="shared" si="113"/>
        <v>2014</v>
      </c>
      <c r="C564" s="9">
        <v>41782</v>
      </c>
      <c r="D564" s="12">
        <f ca="1">(1+Returns!E564)*D563</f>
        <v>119761931.00519136</v>
      </c>
      <c r="E564" s="12">
        <f t="shared" ca="1" si="114"/>
        <v>120397652.03846616</v>
      </c>
      <c r="F564" s="12">
        <f t="shared" ca="1" si="115"/>
        <v>120336721.30375503</v>
      </c>
      <c r="G564" s="14">
        <f ca="1">G563*(1+Returns!G564)+AC564</f>
        <v>9522480.8588484377</v>
      </c>
      <c r="H564" s="14">
        <f ca="1">H563*(1+Returns!H564)+AD564</f>
        <v>12061021.01864652</v>
      </c>
      <c r="I564" s="14">
        <f ca="1">I563*(1+Returns!I564)+AE564</f>
        <v>6032364.474641853</v>
      </c>
      <c r="J564" s="14">
        <f ca="1">J563*(1+Returns!J564)+AF564</f>
        <v>0</v>
      </c>
      <c r="K564" s="14">
        <f ca="1">K563*(1+Returns!K564)+AG564</f>
        <v>0</v>
      </c>
      <c r="L564" s="14">
        <f ca="1">L563*(1+Returns!L564)+AH564</f>
        <v>24121298.61936228</v>
      </c>
      <c r="M564" s="14">
        <f ca="1">M563*(1+Returns!M564)+AI564</f>
        <v>24125012.37224583</v>
      </c>
      <c r="N564" s="14">
        <f ca="1">N563*(1+Returns!N564)+AJ564-R564-T564</f>
        <v>44535474.694721237</v>
      </c>
      <c r="O564" s="17">
        <f ca="1">(Assumptions!$B$16 / 252)*F563</f>
        <v>3819.0017348796118</v>
      </c>
      <c r="P564" s="17">
        <f t="shared" ca="1" si="116"/>
        <v>60930.734711126795</v>
      </c>
      <c r="Q564" s="16">
        <f t="shared" si="117"/>
        <v>0</v>
      </c>
      <c r="R564" s="17">
        <f t="shared" si="118"/>
        <v>0</v>
      </c>
      <c r="S564" s="19">
        <f t="shared" si="119"/>
        <v>0</v>
      </c>
      <c r="T564" s="20">
        <f ca="1">IF(AND(S564=1,F563&gt;D563),[1]Assumptions!$B$19*(F563-D563),0)</f>
        <v>0</v>
      </c>
      <c r="U564" s="21">
        <f ca="1">OFFSET(Assumptions!$B$6,U$1-1,0)*$E564</f>
        <v>9631812.163077293</v>
      </c>
      <c r="V564" s="21">
        <f ca="1">OFFSET(Assumptions!$B$6,V$1-1,0)*$E564</f>
        <v>12039765.203846617</v>
      </c>
      <c r="W564" s="21">
        <f ca="1">OFFSET(Assumptions!$B$6,W$1-1,0)*$E564</f>
        <v>6019882.6019233083</v>
      </c>
      <c r="X564" s="21">
        <f ca="1">OFFSET(Assumptions!$B$6,X$1-1,0)*$E564</f>
        <v>0</v>
      </c>
      <c r="Y564" s="21">
        <f ca="1">OFFSET(Assumptions!$B$6,Y$1-1,0)*$E564</f>
        <v>0</v>
      </c>
      <c r="Z564" s="21">
        <f ca="1">OFFSET(Assumptions!$B$6,Z$1-1,0)*$E564</f>
        <v>24079530.407693233</v>
      </c>
      <c r="AA564" s="21">
        <f ca="1">OFFSET(Assumptions!$B$6,AA$1-1,0)*$E564</f>
        <v>24079530.407693233</v>
      </c>
      <c r="AB564" s="21">
        <f ca="1">OFFSET(Assumptions!$B$6,AB$1-1,0)*$E564</f>
        <v>44547131.254232474</v>
      </c>
      <c r="AC564" s="24">
        <f t="shared" si="122"/>
        <v>0</v>
      </c>
      <c r="AD564" s="24">
        <f t="shared" si="124"/>
        <v>0</v>
      </c>
      <c r="AE564" s="24">
        <f t="shared" si="124"/>
        <v>0</v>
      </c>
      <c r="AF564" s="24">
        <f t="shared" si="124"/>
        <v>0</v>
      </c>
      <c r="AG564" s="24">
        <f t="shared" si="124"/>
        <v>0</v>
      </c>
      <c r="AH564" s="24">
        <f t="shared" si="124"/>
        <v>0</v>
      </c>
      <c r="AI564" s="24">
        <f t="shared" si="124"/>
        <v>0</v>
      </c>
      <c r="AJ564" s="24">
        <f t="shared" si="120"/>
        <v>0</v>
      </c>
      <c r="AK564" s="26">
        <f t="shared" ca="1" si="121"/>
        <v>3.1726611478166689E-4</v>
      </c>
      <c r="AL564" s="34">
        <f t="shared" ca="1" si="123"/>
        <v>0.20336721303754657</v>
      </c>
    </row>
    <row r="565" spans="1:38" x14ac:dyDescent="0.25">
      <c r="A565" s="4">
        <f t="shared" si="112"/>
        <v>5</v>
      </c>
      <c r="B565" s="4">
        <f t="shared" si="113"/>
        <v>2014</v>
      </c>
      <c r="C565" s="9">
        <v>41785</v>
      </c>
      <c r="D565" s="12">
        <f ca="1">(1+Returns!E565)*D564</f>
        <v>119810680.09920701</v>
      </c>
      <c r="E565" s="12">
        <f t="shared" ca="1" si="114"/>
        <v>120386170.87339073</v>
      </c>
      <c r="F565" s="12">
        <f t="shared" ca="1" si="115"/>
        <v>120321419.92530489</v>
      </c>
      <c r="G565" s="14">
        <f ca="1">G564*(1+Returns!G565)+AC565</f>
        <v>9464349.7449341174</v>
      </c>
      <c r="H565" s="14">
        <f ca="1">H564*(1+Returns!H565)+AD565</f>
        <v>12066163.24432629</v>
      </c>
      <c r="I565" s="14">
        <f ca="1">I564*(1+Returns!I565)+AE565</f>
        <v>6035052.24615636</v>
      </c>
      <c r="J565" s="14">
        <f ca="1">J564*(1+Returns!J565)+AF565</f>
        <v>0</v>
      </c>
      <c r="K565" s="14">
        <f ca="1">K564*(1+Returns!K565)+AG565</f>
        <v>0</v>
      </c>
      <c r="L565" s="14">
        <f ca="1">L564*(1+Returns!L565)+AH565</f>
        <v>24131536.299104683</v>
      </c>
      <c r="M565" s="14">
        <f ca="1">M564*(1+Returns!M565)+AI565</f>
        <v>24135483.713087097</v>
      </c>
      <c r="N565" s="14">
        <f ca="1">N564*(1+Returns!N565)+AJ565-R565-T565</f>
        <v>44553585.625782184</v>
      </c>
      <c r="O565" s="17">
        <f ca="1">(Assumptions!$B$16 / 252)*F564</f>
        <v>3820.2133747223816</v>
      </c>
      <c r="P565" s="17">
        <f t="shared" ca="1" si="116"/>
        <v>64750.948085849173</v>
      </c>
      <c r="Q565" s="16">
        <f t="shared" si="117"/>
        <v>0</v>
      </c>
      <c r="R565" s="17">
        <f t="shared" si="118"/>
        <v>0</v>
      </c>
      <c r="S565" s="19">
        <f t="shared" si="119"/>
        <v>0</v>
      </c>
      <c r="T565" s="20">
        <f ca="1">IF(AND(S565=1,F564&gt;D564),[1]Assumptions!$B$19*(F564-D564),0)</f>
        <v>0</v>
      </c>
      <c r="U565" s="21">
        <f ca="1">OFFSET(Assumptions!$B$6,U$1-1,0)*$E565</f>
        <v>9630893.6698712595</v>
      </c>
      <c r="V565" s="21">
        <f ca="1">OFFSET(Assumptions!$B$6,V$1-1,0)*$E565</f>
        <v>12038617.087339073</v>
      </c>
      <c r="W565" s="21">
        <f ca="1">OFFSET(Assumptions!$B$6,W$1-1,0)*$E565</f>
        <v>6019308.5436695367</v>
      </c>
      <c r="X565" s="21">
        <f ca="1">OFFSET(Assumptions!$B$6,X$1-1,0)*$E565</f>
        <v>0</v>
      </c>
      <c r="Y565" s="21">
        <f ca="1">OFFSET(Assumptions!$B$6,Y$1-1,0)*$E565</f>
        <v>0</v>
      </c>
      <c r="Z565" s="21">
        <f ca="1">OFFSET(Assumptions!$B$6,Z$1-1,0)*$E565</f>
        <v>24077234.174678147</v>
      </c>
      <c r="AA565" s="21">
        <f ca="1">OFFSET(Assumptions!$B$6,AA$1-1,0)*$E565</f>
        <v>24077234.174678147</v>
      </c>
      <c r="AB565" s="21">
        <f ca="1">OFFSET(Assumptions!$B$6,AB$1-1,0)*$E565</f>
        <v>44542883.223154575</v>
      </c>
      <c r="AC565" s="24">
        <f t="shared" si="122"/>
        <v>0</v>
      </c>
      <c r="AD565" s="24">
        <f t="shared" si="124"/>
        <v>0</v>
      </c>
      <c r="AE565" s="24">
        <f t="shared" si="124"/>
        <v>0</v>
      </c>
      <c r="AF565" s="24">
        <f t="shared" si="124"/>
        <v>0</v>
      </c>
      <c r="AG565" s="24">
        <f t="shared" si="124"/>
        <v>0</v>
      </c>
      <c r="AH565" s="24">
        <f t="shared" si="124"/>
        <v>0</v>
      </c>
      <c r="AI565" s="24">
        <f t="shared" si="124"/>
        <v>0</v>
      </c>
      <c r="AJ565" s="24">
        <f t="shared" si="120"/>
        <v>0</v>
      </c>
      <c r="AK565" s="26">
        <f t="shared" ca="1" si="121"/>
        <v>-1.2715468964386023E-4</v>
      </c>
      <c r="AL565" s="34">
        <f t="shared" ca="1" si="123"/>
        <v>0.20321419925304518</v>
      </c>
    </row>
    <row r="566" spans="1:38" x14ac:dyDescent="0.25">
      <c r="A566" s="4">
        <f t="shared" si="112"/>
        <v>5</v>
      </c>
      <c r="B566" s="4">
        <f t="shared" si="113"/>
        <v>2014</v>
      </c>
      <c r="C566" s="9">
        <v>41786</v>
      </c>
      <c r="D566" s="12">
        <f ca="1">(1+Returns!E566)*D565</f>
        <v>119859449.03654139</v>
      </c>
      <c r="E566" s="12">
        <f t="shared" ca="1" si="114"/>
        <v>120427685.80152237</v>
      </c>
      <c r="F566" s="12">
        <f t="shared" ca="1" si="115"/>
        <v>120359115.12581985</v>
      </c>
      <c r="G566" s="14">
        <f ca="1">G565*(1+Returns!G566)+AC566</f>
        <v>9459195.0790700559</v>
      </c>
      <c r="H566" s="14">
        <f ca="1">H565*(1+Returns!H566)+AD566</f>
        <v>12071307.662397971</v>
      </c>
      <c r="I566" s="14">
        <f ca="1">I565*(1+Returns!I566)+AE566</f>
        <v>6037741.2152304221</v>
      </c>
      <c r="J566" s="14">
        <f ca="1">J565*(1+Returns!J566)+AF566</f>
        <v>0</v>
      </c>
      <c r="K566" s="14">
        <f ca="1">K565*(1+Returns!K566)+AG566</f>
        <v>0</v>
      </c>
      <c r="L566" s="14">
        <f ca="1">L565*(1+Returns!L566)+AH566</f>
        <v>24141778.323973279</v>
      </c>
      <c r="M566" s="14">
        <f ca="1">M565*(1+Returns!M566)+AI566</f>
        <v>24145959.598961435</v>
      </c>
      <c r="N566" s="14">
        <f ca="1">N565*(1+Returns!N566)+AJ566-R566-T566</f>
        <v>44571703.921889223</v>
      </c>
      <c r="O566" s="17">
        <f ca="1">(Assumptions!$B$16 / 252)*F565</f>
        <v>3819.7276166763454</v>
      </c>
      <c r="P566" s="17">
        <f t="shared" ca="1" si="116"/>
        <v>68570.675702525521</v>
      </c>
      <c r="Q566" s="16">
        <f t="shared" si="117"/>
        <v>0</v>
      </c>
      <c r="R566" s="17">
        <f t="shared" si="118"/>
        <v>0</v>
      </c>
      <c r="S566" s="19">
        <f t="shared" si="119"/>
        <v>0</v>
      </c>
      <c r="T566" s="20">
        <f ca="1">IF(AND(S566=1,F565&gt;D565),[1]Assumptions!$B$19*(F565-D565),0)</f>
        <v>0</v>
      </c>
      <c r="U566" s="21">
        <f ca="1">OFFSET(Assumptions!$B$6,U$1-1,0)*$E566</f>
        <v>9634214.864121791</v>
      </c>
      <c r="V566" s="21">
        <f ca="1">OFFSET(Assumptions!$B$6,V$1-1,0)*$E566</f>
        <v>12042768.580152238</v>
      </c>
      <c r="W566" s="21">
        <f ca="1">OFFSET(Assumptions!$B$6,W$1-1,0)*$E566</f>
        <v>6021384.2900761189</v>
      </c>
      <c r="X566" s="21">
        <f ca="1">OFFSET(Assumptions!$B$6,X$1-1,0)*$E566</f>
        <v>0</v>
      </c>
      <c r="Y566" s="21">
        <f ca="1">OFFSET(Assumptions!$B$6,Y$1-1,0)*$E566</f>
        <v>0</v>
      </c>
      <c r="Z566" s="21">
        <f ca="1">OFFSET(Assumptions!$B$6,Z$1-1,0)*$E566</f>
        <v>24085537.160304476</v>
      </c>
      <c r="AA566" s="21">
        <f ca="1">OFFSET(Assumptions!$B$6,AA$1-1,0)*$E566</f>
        <v>24085537.160304476</v>
      </c>
      <c r="AB566" s="21">
        <f ca="1">OFFSET(Assumptions!$B$6,AB$1-1,0)*$E566</f>
        <v>44558243.746563278</v>
      </c>
      <c r="AC566" s="24">
        <f t="shared" si="122"/>
        <v>0</v>
      </c>
      <c r="AD566" s="24">
        <f t="shared" si="124"/>
        <v>0</v>
      </c>
      <c r="AE566" s="24">
        <f t="shared" si="124"/>
        <v>0</v>
      </c>
      <c r="AF566" s="24">
        <f t="shared" si="124"/>
        <v>0</v>
      </c>
      <c r="AG566" s="24">
        <f t="shared" si="124"/>
        <v>0</v>
      </c>
      <c r="AH566" s="24">
        <f t="shared" si="124"/>
        <v>0</v>
      </c>
      <c r="AI566" s="24">
        <f t="shared" si="124"/>
        <v>0</v>
      </c>
      <c r="AJ566" s="24">
        <f t="shared" si="120"/>
        <v>0</v>
      </c>
      <c r="AK566" s="26">
        <f t="shared" ca="1" si="121"/>
        <v>3.1328753050252622E-4</v>
      </c>
      <c r="AL566" s="34">
        <f t="shared" ca="1" si="123"/>
        <v>0.20359115125819471</v>
      </c>
    </row>
    <row r="567" spans="1:38" x14ac:dyDescent="0.25">
      <c r="A567" s="4">
        <f t="shared" si="112"/>
        <v>5</v>
      </c>
      <c r="B567" s="4">
        <f t="shared" si="113"/>
        <v>2014</v>
      </c>
      <c r="C567" s="9">
        <v>41787</v>
      </c>
      <c r="D567" s="12">
        <f ca="1">(1+Returns!E567)*D566</f>
        <v>119908237.82527171</v>
      </c>
      <c r="E567" s="12">
        <f t="shared" ca="1" si="114"/>
        <v>120387094.08600152</v>
      </c>
      <c r="F567" s="12">
        <f t="shared" ca="1" si="115"/>
        <v>120314702.48600928</v>
      </c>
      <c r="G567" s="14">
        <f ca="1">G566*(1+Returns!G567)+AC567</f>
        <v>9371914.1161162984</v>
      </c>
      <c r="H567" s="14">
        <f ca="1">H566*(1+Returns!H567)+AD567</f>
        <v>12076454.273796294</v>
      </c>
      <c r="I567" s="14">
        <f ca="1">I566*(1+Returns!I567)+AE567</f>
        <v>6040431.3823976219</v>
      </c>
      <c r="J567" s="14">
        <f ca="1">J566*(1+Returns!J567)+AF567</f>
        <v>0</v>
      </c>
      <c r="K567" s="14">
        <f ca="1">K566*(1+Returns!K567)+AG567</f>
        <v>0</v>
      </c>
      <c r="L567" s="14">
        <f ca="1">L566*(1+Returns!L567)+AH567</f>
        <v>24152024.695812251</v>
      </c>
      <c r="M567" s="14">
        <f ca="1">M566*(1+Returns!M567)+AI567</f>
        <v>24156440.031841591</v>
      </c>
      <c r="N567" s="14">
        <f ca="1">N566*(1+Returns!N567)+AJ567-R567-T567</f>
        <v>44589829.58603745</v>
      </c>
      <c r="O567" s="17">
        <f ca="1">(Assumptions!$B$16 / 252)*F566</f>
        <v>3820.9242897085664</v>
      </c>
      <c r="P567" s="17">
        <f t="shared" ca="1" si="116"/>
        <v>72391.599992234085</v>
      </c>
      <c r="Q567" s="16">
        <f t="shared" si="117"/>
        <v>0</v>
      </c>
      <c r="R567" s="17">
        <f t="shared" si="118"/>
        <v>0</v>
      </c>
      <c r="S567" s="19">
        <f t="shared" si="119"/>
        <v>0</v>
      </c>
      <c r="T567" s="20">
        <f ca="1">IF(AND(S567=1,F566&gt;D566),[1]Assumptions!$B$19*(F566-D566),0)</f>
        <v>0</v>
      </c>
      <c r="U567" s="21">
        <f ca="1">OFFSET(Assumptions!$B$6,U$1-1,0)*$E567</f>
        <v>9630967.5268801209</v>
      </c>
      <c r="V567" s="21">
        <f ca="1">OFFSET(Assumptions!$B$6,V$1-1,0)*$E567</f>
        <v>12038709.408600152</v>
      </c>
      <c r="W567" s="21">
        <f ca="1">OFFSET(Assumptions!$B$6,W$1-1,0)*$E567</f>
        <v>6019354.7043000758</v>
      </c>
      <c r="X567" s="21">
        <f ca="1">OFFSET(Assumptions!$B$6,X$1-1,0)*$E567</f>
        <v>0</v>
      </c>
      <c r="Y567" s="21">
        <f ca="1">OFFSET(Assumptions!$B$6,Y$1-1,0)*$E567</f>
        <v>0</v>
      </c>
      <c r="Z567" s="21">
        <f ca="1">OFFSET(Assumptions!$B$6,Z$1-1,0)*$E567</f>
        <v>24077418.817200303</v>
      </c>
      <c r="AA567" s="21">
        <f ca="1">OFFSET(Assumptions!$B$6,AA$1-1,0)*$E567</f>
        <v>24077418.817200303</v>
      </c>
      <c r="AB567" s="21">
        <f ca="1">OFFSET(Assumptions!$B$6,AB$1-1,0)*$E567</f>
        <v>44543224.811820559</v>
      </c>
      <c r="AC567" s="24">
        <f t="shared" si="122"/>
        <v>0</v>
      </c>
      <c r="AD567" s="24">
        <f t="shared" si="124"/>
        <v>0</v>
      </c>
      <c r="AE567" s="24">
        <f t="shared" si="124"/>
        <v>0</v>
      </c>
      <c r="AF567" s="24">
        <f t="shared" si="124"/>
        <v>0</v>
      </c>
      <c r="AG567" s="24">
        <f t="shared" si="124"/>
        <v>0</v>
      </c>
      <c r="AH567" s="24">
        <f t="shared" si="124"/>
        <v>0</v>
      </c>
      <c r="AI567" s="24">
        <f t="shared" si="124"/>
        <v>0</v>
      </c>
      <c r="AJ567" s="24">
        <f t="shared" si="120"/>
        <v>0</v>
      </c>
      <c r="AK567" s="26">
        <f t="shared" ca="1" si="121"/>
        <v>-3.6900104960169156E-4</v>
      </c>
      <c r="AL567" s="34">
        <f t="shared" ca="1" si="123"/>
        <v>0.20314702486008906</v>
      </c>
    </row>
    <row r="568" spans="1:38" x14ac:dyDescent="0.25">
      <c r="A568" s="4">
        <f t="shared" si="112"/>
        <v>5</v>
      </c>
      <c r="B568" s="4">
        <f t="shared" si="113"/>
        <v>2014</v>
      </c>
      <c r="C568" s="9">
        <v>41788</v>
      </c>
      <c r="D568" s="12">
        <f ca="1">(1+Returns!E568)*D567</f>
        <v>119957046.47347848</v>
      </c>
      <c r="E568" s="12">
        <f t="shared" ca="1" si="114"/>
        <v>120455593.37737583</v>
      </c>
      <c r="F568" s="12">
        <f t="shared" ca="1" si="115"/>
        <v>120379382.26301895</v>
      </c>
      <c r="G568" s="14">
        <f ca="1">G567*(1+Returns!G568)+AC568</f>
        <v>9393704.4983367696</v>
      </c>
      <c r="H568" s="14">
        <f ca="1">H567*(1+Returns!H568)+AD568</f>
        <v>12081603.079456383</v>
      </c>
      <c r="I568" s="14">
        <f ca="1">I567*(1+Returns!I568)+AE568</f>
        <v>6043122.7481917795</v>
      </c>
      <c r="J568" s="14">
        <f ca="1">J567*(1+Returns!J568)+AF568</f>
        <v>0</v>
      </c>
      <c r="K568" s="14">
        <f ca="1">K567*(1+Returns!K568)+AG568</f>
        <v>0</v>
      </c>
      <c r="L568" s="14">
        <f ca="1">L567*(1+Returns!L568)+AH568</f>
        <v>24162275.416466564</v>
      </c>
      <c r="M568" s="14">
        <f ca="1">M567*(1+Returns!M568)+AI568</f>
        <v>24166925.013701167</v>
      </c>
      <c r="N568" s="14">
        <f ca="1">N567*(1+Returns!N568)+AJ568-R568-T568</f>
        <v>44607962.621223167</v>
      </c>
      <c r="O568" s="17">
        <f ca="1">(Assumptions!$B$16 / 252)*F567</f>
        <v>3819.5143646352153</v>
      </c>
      <c r="P568" s="17">
        <f t="shared" ca="1" si="116"/>
        <v>76211.114356869308</v>
      </c>
      <c r="Q568" s="16">
        <f t="shared" si="117"/>
        <v>0</v>
      </c>
      <c r="R568" s="17">
        <f t="shared" si="118"/>
        <v>0</v>
      </c>
      <c r="S568" s="19">
        <f t="shared" si="119"/>
        <v>0</v>
      </c>
      <c r="T568" s="20">
        <f ca="1">IF(AND(S568=1,F567&gt;D567),[1]Assumptions!$B$19*(F567-D567),0)</f>
        <v>0</v>
      </c>
      <c r="U568" s="21">
        <f ca="1">OFFSET(Assumptions!$B$6,U$1-1,0)*$E568</f>
        <v>9636447.4701900668</v>
      </c>
      <c r="V568" s="21">
        <f ca="1">OFFSET(Assumptions!$B$6,V$1-1,0)*$E568</f>
        <v>12045559.337737583</v>
      </c>
      <c r="W568" s="21">
        <f ca="1">OFFSET(Assumptions!$B$6,W$1-1,0)*$E568</f>
        <v>6022779.6688687913</v>
      </c>
      <c r="X568" s="21">
        <f ca="1">OFFSET(Assumptions!$B$6,X$1-1,0)*$E568</f>
        <v>0</v>
      </c>
      <c r="Y568" s="21">
        <f ca="1">OFFSET(Assumptions!$B$6,Y$1-1,0)*$E568</f>
        <v>0</v>
      </c>
      <c r="Z568" s="21">
        <f ca="1">OFFSET(Assumptions!$B$6,Z$1-1,0)*$E568</f>
        <v>24091118.675475165</v>
      </c>
      <c r="AA568" s="21">
        <f ca="1">OFFSET(Assumptions!$B$6,AA$1-1,0)*$E568</f>
        <v>24091118.675475165</v>
      </c>
      <c r="AB568" s="21">
        <f ca="1">OFFSET(Assumptions!$B$6,AB$1-1,0)*$E568</f>
        <v>44568569.549629055</v>
      </c>
      <c r="AC568" s="24">
        <f t="shared" si="122"/>
        <v>0</v>
      </c>
      <c r="AD568" s="24">
        <f t="shared" si="124"/>
        <v>0</v>
      </c>
      <c r="AE568" s="24">
        <f t="shared" si="124"/>
        <v>0</v>
      </c>
      <c r="AF568" s="24">
        <f t="shared" si="124"/>
        <v>0</v>
      </c>
      <c r="AG568" s="24">
        <f t="shared" si="124"/>
        <v>0</v>
      </c>
      <c r="AH568" s="24">
        <f t="shared" si="124"/>
        <v>0</v>
      </c>
      <c r="AI568" s="24">
        <f t="shared" si="124"/>
        <v>0</v>
      </c>
      <c r="AJ568" s="24">
        <f t="shared" si="120"/>
        <v>0</v>
      </c>
      <c r="AK568" s="26">
        <f t="shared" ca="1" si="121"/>
        <v>5.3758830527961265E-4</v>
      </c>
      <c r="AL568" s="34">
        <f t="shared" ca="1" si="123"/>
        <v>0.20379382263018586</v>
      </c>
    </row>
    <row r="569" spans="1:38" x14ac:dyDescent="0.25">
      <c r="A569" s="4">
        <f t="shared" si="112"/>
        <v>5</v>
      </c>
      <c r="B569" s="4">
        <f t="shared" si="113"/>
        <v>2014</v>
      </c>
      <c r="C569" s="9">
        <v>41789</v>
      </c>
      <c r="D569" s="12">
        <f ca="1">(1+Returns!E569)*D568</f>
        <v>120005874.9892455</v>
      </c>
      <c r="E569" s="12">
        <f t="shared" ca="1" si="114"/>
        <v>120610018.32055604</v>
      </c>
      <c r="F569" s="12">
        <f t="shared" ca="1" si="115"/>
        <v>120529985.63850829</v>
      </c>
      <c r="G569" s="14">
        <f ca="1">G568*(1+Returns!G569)+AC569</f>
        <v>9501400.8623548336</v>
      </c>
      <c r="H569" s="14">
        <f ca="1">H568*(1+Returns!H569)+AD569</f>
        <v>12086754.080313766</v>
      </c>
      <c r="I569" s="14">
        <f ca="1">I568*(1+Returns!I569)+AE569</f>
        <v>6045815.3131469535</v>
      </c>
      <c r="J569" s="14">
        <f ca="1">J568*(1+Returns!J569)+AF569</f>
        <v>0</v>
      </c>
      <c r="K569" s="14">
        <f ca="1">K568*(1+Returns!K569)+AG569</f>
        <v>0</v>
      </c>
      <c r="L569" s="14">
        <f ca="1">L568*(1+Returns!L569)+AH569</f>
        <v>24172530.487781961</v>
      </c>
      <c r="M569" s="14">
        <f ca="1">M568*(1+Returns!M569)+AI569</f>
        <v>24177414.54651463</v>
      </c>
      <c r="N569" s="14">
        <f ca="1">N568*(1+Returns!N569)+AJ569-R569-T569</f>
        <v>44626103.030443907</v>
      </c>
      <c r="O569" s="17">
        <f ca="1">(Assumptions!$B$16 / 252)*F568</f>
        <v>3821.5676908894902</v>
      </c>
      <c r="P569" s="17">
        <f t="shared" ca="1" si="116"/>
        <v>80032.682047758804</v>
      </c>
      <c r="Q569" s="16">
        <f t="shared" si="117"/>
        <v>0</v>
      </c>
      <c r="R569" s="17">
        <f t="shared" si="118"/>
        <v>0</v>
      </c>
      <c r="S569" s="19">
        <f t="shared" si="119"/>
        <v>0</v>
      </c>
      <c r="T569" s="20">
        <f ca="1">IF(AND(S569=1,F568&gt;D568),[1]Assumptions!$B$19*(F568-D568),0)</f>
        <v>0</v>
      </c>
      <c r="U569" s="21">
        <f ca="1">OFFSET(Assumptions!$B$6,U$1-1,0)*$E569</f>
        <v>9648801.4656444844</v>
      </c>
      <c r="V569" s="21">
        <f ca="1">OFFSET(Assumptions!$B$6,V$1-1,0)*$E569</f>
        <v>12061001.832055606</v>
      </c>
      <c r="W569" s="21">
        <f ca="1">OFFSET(Assumptions!$B$6,W$1-1,0)*$E569</f>
        <v>6030500.916027803</v>
      </c>
      <c r="X569" s="21">
        <f ca="1">OFFSET(Assumptions!$B$6,X$1-1,0)*$E569</f>
        <v>0</v>
      </c>
      <c r="Y569" s="21">
        <f ca="1">OFFSET(Assumptions!$B$6,Y$1-1,0)*$E569</f>
        <v>0</v>
      </c>
      <c r="Z569" s="21">
        <f ca="1">OFFSET(Assumptions!$B$6,Z$1-1,0)*$E569</f>
        <v>24122003.664111212</v>
      </c>
      <c r="AA569" s="21">
        <f ca="1">OFFSET(Assumptions!$B$6,AA$1-1,0)*$E569</f>
        <v>24122003.664111212</v>
      </c>
      <c r="AB569" s="21">
        <f ca="1">OFFSET(Assumptions!$B$6,AB$1-1,0)*$E569</f>
        <v>44625706.778605737</v>
      </c>
      <c r="AC569" s="24">
        <f t="shared" si="122"/>
        <v>0</v>
      </c>
      <c r="AD569" s="24">
        <f t="shared" si="124"/>
        <v>0</v>
      </c>
      <c r="AE569" s="24">
        <f t="shared" si="124"/>
        <v>0</v>
      </c>
      <c r="AF569" s="24">
        <f t="shared" si="124"/>
        <v>0</v>
      </c>
      <c r="AG569" s="24">
        <f t="shared" si="124"/>
        <v>0</v>
      </c>
      <c r="AH569" s="24">
        <f t="shared" si="124"/>
        <v>0</v>
      </c>
      <c r="AI569" s="24">
        <f t="shared" si="124"/>
        <v>0</v>
      </c>
      <c r="AJ569" s="24">
        <f t="shared" si="120"/>
        <v>0</v>
      </c>
      <c r="AK569" s="26">
        <f t="shared" ca="1" si="121"/>
        <v>1.2510728387049586E-3</v>
      </c>
      <c r="AL569" s="34">
        <f t="shared" ca="1" si="123"/>
        <v>0.20529985638507919</v>
      </c>
    </row>
    <row r="570" spans="1:38" x14ac:dyDescent="0.25">
      <c r="A570" s="4">
        <f t="shared" si="112"/>
        <v>6</v>
      </c>
      <c r="B570" s="4">
        <f t="shared" si="113"/>
        <v>2014</v>
      </c>
      <c r="C570" s="9">
        <v>41792</v>
      </c>
      <c r="D570" s="12">
        <f ca="1">(1+Returns!E570)*D569</f>
        <v>120054723.38065988</v>
      </c>
      <c r="E570" s="12">
        <f t="shared" ca="1" si="114"/>
        <v>120667387.87958167</v>
      </c>
      <c r="F570" s="12">
        <f t="shared" ca="1" si="115"/>
        <v>120663561.53083125</v>
      </c>
      <c r="G570" s="14">
        <f ca="1">G569*(1+Returns!G570)+AC570</f>
        <v>9739455.4492565952</v>
      </c>
      <c r="H570" s="14">
        <f ca="1">H569*(1+Returns!H570)+AD570</f>
        <v>12066155.029046206</v>
      </c>
      <c r="I570" s="14">
        <f ca="1">I569*(1+Returns!I570)+AE570</f>
        <v>6033194.6806782903</v>
      </c>
      <c r="J570" s="14">
        <f ca="1">J569*(1+Returns!J570)+AF570</f>
        <v>0</v>
      </c>
      <c r="K570" s="14">
        <f ca="1">K569*(1+Returns!K570)+AG570</f>
        <v>0</v>
      </c>
      <c r="L570" s="14">
        <f ca="1">L569*(1+Returns!L570)+AH570</f>
        <v>24132263.087934218</v>
      </c>
      <c r="M570" s="14">
        <f ca="1">M569*(1+Returns!M570)+AI570</f>
        <v>24132497.749853875</v>
      </c>
      <c r="N570" s="14">
        <f ca="1">N569*(1+Returns!N570)+AJ570-R570-T570</f>
        <v>44563821.882812485</v>
      </c>
      <c r="O570" s="17">
        <f ca="1">(Assumptions!$B$16 / 252)*F569</f>
        <v>3826.3487504288346</v>
      </c>
      <c r="P570" s="17">
        <f t="shared" ca="1" si="116"/>
        <v>3826.348750428835</v>
      </c>
      <c r="Q570" s="16">
        <f t="shared" si="117"/>
        <v>1</v>
      </c>
      <c r="R570" s="17">
        <f t="shared" ca="1" si="118"/>
        <v>80032.682047758804</v>
      </c>
      <c r="S570" s="19">
        <f t="shared" si="119"/>
        <v>0</v>
      </c>
      <c r="T570" s="20">
        <f ca="1">IF(AND(S570=1,F569&gt;D569),[1]Assumptions!$B$19*(F569-D569),0)</f>
        <v>0</v>
      </c>
      <c r="U570" s="21">
        <f ca="1">OFFSET(Assumptions!$B$6,U$1-1,0)*$E570</f>
        <v>9653391.0303665344</v>
      </c>
      <c r="V570" s="21">
        <f ca="1">OFFSET(Assumptions!$B$6,V$1-1,0)*$E570</f>
        <v>12066738.787958167</v>
      </c>
      <c r="W570" s="21">
        <f ca="1">OFFSET(Assumptions!$B$6,W$1-1,0)*$E570</f>
        <v>6033369.3939790837</v>
      </c>
      <c r="X570" s="21">
        <f ca="1">OFFSET(Assumptions!$B$6,X$1-1,0)*$E570</f>
        <v>0</v>
      </c>
      <c r="Y570" s="21">
        <f ca="1">OFFSET(Assumptions!$B$6,Y$1-1,0)*$E570</f>
        <v>0</v>
      </c>
      <c r="Z570" s="21">
        <f ca="1">OFFSET(Assumptions!$B$6,Z$1-1,0)*$E570</f>
        <v>24133477.575916335</v>
      </c>
      <c r="AA570" s="21">
        <f ca="1">OFFSET(Assumptions!$B$6,AA$1-1,0)*$E570</f>
        <v>24133477.575916335</v>
      </c>
      <c r="AB570" s="21">
        <f ca="1">OFFSET(Assumptions!$B$6,AB$1-1,0)*$E570</f>
        <v>44646933.515445217</v>
      </c>
      <c r="AC570" s="24">
        <f t="shared" ca="1" si="122"/>
        <v>147400.60328965075</v>
      </c>
      <c r="AD570" s="24">
        <f t="shared" ca="1" si="124"/>
        <v>-25752.248258160427</v>
      </c>
      <c r="AE570" s="24">
        <f t="shared" ca="1" si="124"/>
        <v>-15314.397119150497</v>
      </c>
      <c r="AF570" s="24">
        <f t="shared" ca="1" si="124"/>
        <v>0</v>
      </c>
      <c r="AG570" s="24">
        <f t="shared" ca="1" si="124"/>
        <v>0</v>
      </c>
      <c r="AH570" s="24">
        <f t="shared" ca="1" si="124"/>
        <v>-50526.823670748621</v>
      </c>
      <c r="AI570" s="24">
        <f t="shared" ca="1" si="124"/>
        <v>-55410.882403418422</v>
      </c>
      <c r="AJ570" s="24">
        <f t="shared" ca="1" si="120"/>
        <v>-396.25183817278594</v>
      </c>
      <c r="AK570" s="26">
        <f t="shared" ca="1" si="121"/>
        <v>1.1082378514801761E-3</v>
      </c>
      <c r="AL570" s="34">
        <f t="shared" ca="1" si="123"/>
        <v>0.20663561530830865</v>
      </c>
    </row>
    <row r="571" spans="1:38" x14ac:dyDescent="0.25">
      <c r="A571" s="4">
        <f t="shared" si="112"/>
        <v>6</v>
      </c>
      <c r="B571" s="4">
        <f t="shared" si="113"/>
        <v>2014</v>
      </c>
      <c r="C571" s="9">
        <v>41793</v>
      </c>
      <c r="D571" s="12">
        <f ca="1">(1+Returns!E571)*D570</f>
        <v>120103591.65581197</v>
      </c>
      <c r="E571" s="12">
        <f t="shared" ca="1" si="114"/>
        <v>120735367.82399768</v>
      </c>
      <c r="F571" s="12">
        <f t="shared" ca="1" si="115"/>
        <v>120727710.8859923</v>
      </c>
      <c r="G571" s="14">
        <f ca="1">G570*(1+Returns!G571)+AC571</f>
        <v>9760763.4557014536</v>
      </c>
      <c r="H571" s="14">
        <f ca="1">H570*(1+Returns!H571)+AD571</f>
        <v>12071299.443615297</v>
      </c>
      <c r="I571" s="14">
        <f ca="1">I570*(1+Returns!I571)+AE571</f>
        <v>6035882.8220981881</v>
      </c>
      <c r="J571" s="14">
        <f ca="1">J570*(1+Returns!J571)+AF571</f>
        <v>0</v>
      </c>
      <c r="K571" s="14">
        <f ca="1">K570*(1+Returns!K571)+AG571</f>
        <v>0</v>
      </c>
      <c r="L571" s="14">
        <f ca="1">L570*(1+Returns!L571)+AH571</f>
        <v>24142505.421270091</v>
      </c>
      <c r="M571" s="14">
        <f ca="1">M570*(1+Returns!M571)+AI571</f>
        <v>24142972.33968582</v>
      </c>
      <c r="N571" s="14">
        <f ca="1">N570*(1+Returns!N571)+AJ571-R571-T571</f>
        <v>44581944.341626815</v>
      </c>
      <c r="O571" s="17">
        <f ca="1">(Assumptions!$B$16 / 252)*F570</f>
        <v>3830.5892549470236</v>
      </c>
      <c r="P571" s="17">
        <f t="shared" ca="1" si="116"/>
        <v>7656.9380053758587</v>
      </c>
      <c r="Q571" s="16">
        <f t="shared" si="117"/>
        <v>0</v>
      </c>
      <c r="R571" s="17">
        <f t="shared" si="118"/>
        <v>0</v>
      </c>
      <c r="S571" s="19">
        <f t="shared" si="119"/>
        <v>0</v>
      </c>
      <c r="T571" s="20">
        <f ca="1">IF(AND(S571=1,F570&gt;D570),[1]Assumptions!$B$19*(F570-D570),0)</f>
        <v>0</v>
      </c>
      <c r="U571" s="21">
        <f ca="1">OFFSET(Assumptions!$B$6,U$1-1,0)*$E571</f>
        <v>9658829.425919814</v>
      </c>
      <c r="V571" s="21">
        <f ca="1">OFFSET(Assumptions!$B$6,V$1-1,0)*$E571</f>
        <v>12073536.782399768</v>
      </c>
      <c r="W571" s="21">
        <f ca="1">OFFSET(Assumptions!$B$6,W$1-1,0)*$E571</f>
        <v>6036768.391199884</v>
      </c>
      <c r="X571" s="21">
        <f ca="1">OFFSET(Assumptions!$B$6,X$1-1,0)*$E571</f>
        <v>0</v>
      </c>
      <c r="Y571" s="21">
        <f ca="1">OFFSET(Assumptions!$B$6,Y$1-1,0)*$E571</f>
        <v>0</v>
      </c>
      <c r="Z571" s="21">
        <f ca="1">OFFSET(Assumptions!$B$6,Z$1-1,0)*$E571</f>
        <v>24147073.564799536</v>
      </c>
      <c r="AA571" s="21">
        <f ca="1">OFFSET(Assumptions!$B$6,AA$1-1,0)*$E571</f>
        <v>24147073.564799536</v>
      </c>
      <c r="AB571" s="21">
        <f ca="1">OFFSET(Assumptions!$B$6,AB$1-1,0)*$E571</f>
        <v>44672086.094879143</v>
      </c>
      <c r="AC571" s="24">
        <f t="shared" si="122"/>
        <v>0</v>
      </c>
      <c r="AD571" s="24">
        <f t="shared" si="124"/>
        <v>0</v>
      </c>
      <c r="AE571" s="24">
        <f t="shared" si="124"/>
        <v>0</v>
      </c>
      <c r="AF571" s="24">
        <f t="shared" si="124"/>
        <v>0</v>
      </c>
      <c r="AG571" s="24">
        <f t="shared" si="124"/>
        <v>0</v>
      </c>
      <c r="AH571" s="24">
        <f t="shared" si="124"/>
        <v>0</v>
      </c>
      <c r="AI571" s="24">
        <f t="shared" si="124"/>
        <v>0</v>
      </c>
      <c r="AJ571" s="24">
        <f t="shared" si="120"/>
        <v>0</v>
      </c>
      <c r="AK571" s="26">
        <f t="shared" ca="1" si="121"/>
        <v>5.3163817102030997E-4</v>
      </c>
      <c r="AL571" s="34">
        <f t="shared" ca="1" si="123"/>
        <v>0.20727710885991923</v>
      </c>
    </row>
    <row r="572" spans="1:38" x14ac:dyDescent="0.25">
      <c r="A572" s="4">
        <f t="shared" si="112"/>
        <v>6</v>
      </c>
      <c r="B572" s="4">
        <f t="shared" si="113"/>
        <v>2014</v>
      </c>
      <c r="C572" s="9">
        <v>41794</v>
      </c>
      <c r="D572" s="12">
        <f ca="1">(1+Returns!E572)*D571</f>
        <v>120152479.82279547</v>
      </c>
      <c r="E572" s="12">
        <f t="shared" ca="1" si="114"/>
        <v>120755817.29322724</v>
      </c>
      <c r="F572" s="12">
        <f t="shared" ca="1" si="115"/>
        <v>120744327.72947945</v>
      </c>
      <c r="G572" s="14">
        <f ca="1">G571*(1+Returns!G572)+AC572</f>
        <v>9734521.3326317891</v>
      </c>
      <c r="H572" s="14">
        <f ca="1">H571*(1+Returns!H572)+AD572</f>
        <v>12076446.051509535</v>
      </c>
      <c r="I572" s="14">
        <f ca="1">I571*(1+Returns!I572)+AE572</f>
        <v>6038572.1612424543</v>
      </c>
      <c r="J572" s="14">
        <f ca="1">J571*(1+Returns!J572)+AF572</f>
        <v>0</v>
      </c>
      <c r="K572" s="14">
        <f ca="1">K571*(1+Returns!K572)+AG572</f>
        <v>0</v>
      </c>
      <c r="L572" s="14">
        <f ca="1">L571*(1+Returns!L572)+AH572</f>
        <v>24152752.101707261</v>
      </c>
      <c r="M572" s="14">
        <f ca="1">M571*(1+Returns!M572)+AI572</f>
        <v>24153451.475961041</v>
      </c>
      <c r="N572" s="14">
        <f ca="1">N571*(1+Returns!N572)+AJ572-R572-T572</f>
        <v>44600074.17017515</v>
      </c>
      <c r="O572" s="17">
        <f ca="1">(Assumptions!$B$16 / 252)*F571</f>
        <v>3832.6257424124537</v>
      </c>
      <c r="P572" s="17">
        <f t="shared" ca="1" si="116"/>
        <v>11489.563747788312</v>
      </c>
      <c r="Q572" s="16">
        <f t="shared" si="117"/>
        <v>0</v>
      </c>
      <c r="R572" s="17">
        <f t="shared" si="118"/>
        <v>0</v>
      </c>
      <c r="S572" s="19">
        <f t="shared" si="119"/>
        <v>0</v>
      </c>
      <c r="T572" s="20">
        <f ca="1">IF(AND(S572=1,F571&gt;D571),[1]Assumptions!$B$19*(F571-D571),0)</f>
        <v>0</v>
      </c>
      <c r="U572" s="21">
        <f ca="1">OFFSET(Assumptions!$B$6,U$1-1,0)*$E572</f>
        <v>9660465.3834581804</v>
      </c>
      <c r="V572" s="21">
        <f ca="1">OFFSET(Assumptions!$B$6,V$1-1,0)*$E572</f>
        <v>12075581.729322724</v>
      </c>
      <c r="W572" s="21">
        <f ca="1">OFFSET(Assumptions!$B$6,W$1-1,0)*$E572</f>
        <v>6037790.864661362</v>
      </c>
      <c r="X572" s="21">
        <f ca="1">OFFSET(Assumptions!$B$6,X$1-1,0)*$E572</f>
        <v>0</v>
      </c>
      <c r="Y572" s="21">
        <f ca="1">OFFSET(Assumptions!$B$6,Y$1-1,0)*$E572</f>
        <v>0</v>
      </c>
      <c r="Z572" s="21">
        <f ca="1">OFFSET(Assumptions!$B$6,Z$1-1,0)*$E572</f>
        <v>24151163.458645448</v>
      </c>
      <c r="AA572" s="21">
        <f ca="1">OFFSET(Assumptions!$B$6,AA$1-1,0)*$E572</f>
        <v>24151163.458645448</v>
      </c>
      <c r="AB572" s="21">
        <f ca="1">OFFSET(Assumptions!$B$6,AB$1-1,0)*$E572</f>
        <v>44679652.39849408</v>
      </c>
      <c r="AC572" s="24">
        <f t="shared" si="122"/>
        <v>0</v>
      </c>
      <c r="AD572" s="24">
        <f t="shared" si="124"/>
        <v>0</v>
      </c>
      <c r="AE572" s="24">
        <f t="shared" si="124"/>
        <v>0</v>
      </c>
      <c r="AF572" s="24">
        <f t="shared" si="124"/>
        <v>0</v>
      </c>
      <c r="AG572" s="24">
        <f t="shared" si="124"/>
        <v>0</v>
      </c>
      <c r="AH572" s="24">
        <f t="shared" si="124"/>
        <v>0</v>
      </c>
      <c r="AI572" s="24">
        <f t="shared" si="124"/>
        <v>0</v>
      </c>
      <c r="AJ572" s="24">
        <f t="shared" si="120"/>
        <v>0</v>
      </c>
      <c r="AK572" s="26">
        <f t="shared" ca="1" si="121"/>
        <v>1.3763901729935135E-4</v>
      </c>
      <c r="AL572" s="34">
        <f t="shared" ca="1" si="123"/>
        <v>0.20744327729479073</v>
      </c>
    </row>
    <row r="573" spans="1:38" x14ac:dyDescent="0.25">
      <c r="A573" s="4">
        <f t="shared" si="112"/>
        <v>6</v>
      </c>
      <c r="B573" s="4">
        <f t="shared" si="113"/>
        <v>2014</v>
      </c>
      <c r="C573" s="9">
        <v>41795</v>
      </c>
      <c r="D573" s="12">
        <f ca="1">(1+Returns!E573)*D572</f>
        <v>120201387.88970733</v>
      </c>
      <c r="E573" s="12">
        <f t="shared" ca="1" si="114"/>
        <v>120800059.00800298</v>
      </c>
      <c r="F573" s="12">
        <f t="shared" ca="1" si="115"/>
        <v>120784736.29099394</v>
      </c>
      <c r="G573" s="14">
        <f ca="1">G572*(1+Returns!G573)+AC573</f>
        <v>9732051.7924960479</v>
      </c>
      <c r="H573" s="14">
        <f ca="1">H572*(1+Returns!H573)+AD573</f>
        <v>12081594.853664046</v>
      </c>
      <c r="I573" s="14">
        <f ca="1">I572*(1+Returns!I573)+AE573</f>
        <v>6041262.6986447461</v>
      </c>
      <c r="J573" s="14">
        <f ca="1">J572*(1+Returns!J573)+AF573</f>
        <v>0</v>
      </c>
      <c r="K573" s="14">
        <f ca="1">K572*(1+Returns!K573)+AG573</f>
        <v>0</v>
      </c>
      <c r="L573" s="14">
        <f ca="1">L572*(1+Returns!L573)+AH573</f>
        <v>24163003.131090745</v>
      </c>
      <c r="M573" s="14">
        <f ca="1">M572*(1+Returns!M573)+AI573</f>
        <v>24163935.160652898</v>
      </c>
      <c r="N573" s="14">
        <f ca="1">N572*(1+Returns!N573)+AJ573-R573-T573</f>
        <v>44618211.371454492</v>
      </c>
      <c r="O573" s="17">
        <f ca="1">(Assumptions!$B$16 / 252)*F572</f>
        <v>3833.1532612533156</v>
      </c>
      <c r="P573" s="17">
        <f t="shared" ca="1" si="116"/>
        <v>15322.717009041628</v>
      </c>
      <c r="Q573" s="16">
        <f t="shared" si="117"/>
        <v>0</v>
      </c>
      <c r="R573" s="17">
        <f t="shared" si="118"/>
        <v>0</v>
      </c>
      <c r="S573" s="19">
        <f t="shared" si="119"/>
        <v>0</v>
      </c>
      <c r="T573" s="20">
        <f ca="1">IF(AND(S573=1,F572&gt;D572),[1]Assumptions!$B$19*(F572-D572),0)</f>
        <v>0</v>
      </c>
      <c r="U573" s="21">
        <f ca="1">OFFSET(Assumptions!$B$6,U$1-1,0)*$E573</f>
        <v>9664004.7206402384</v>
      </c>
      <c r="V573" s="21">
        <f ca="1">OFFSET(Assumptions!$B$6,V$1-1,0)*$E573</f>
        <v>12080005.900800299</v>
      </c>
      <c r="W573" s="21">
        <f ca="1">OFFSET(Assumptions!$B$6,W$1-1,0)*$E573</f>
        <v>6040002.9504001494</v>
      </c>
      <c r="X573" s="21">
        <f ca="1">OFFSET(Assumptions!$B$6,X$1-1,0)*$E573</f>
        <v>0</v>
      </c>
      <c r="Y573" s="21">
        <f ca="1">OFFSET(Assumptions!$B$6,Y$1-1,0)*$E573</f>
        <v>0</v>
      </c>
      <c r="Z573" s="21">
        <f ca="1">OFFSET(Assumptions!$B$6,Z$1-1,0)*$E573</f>
        <v>24160011.801600598</v>
      </c>
      <c r="AA573" s="21">
        <f ca="1">OFFSET(Assumptions!$B$6,AA$1-1,0)*$E573</f>
        <v>24160011.801600598</v>
      </c>
      <c r="AB573" s="21">
        <f ca="1">OFFSET(Assumptions!$B$6,AB$1-1,0)*$E573</f>
        <v>44696021.832961105</v>
      </c>
      <c r="AC573" s="24">
        <f t="shared" si="122"/>
        <v>0</v>
      </c>
      <c r="AD573" s="24">
        <f t="shared" si="124"/>
        <v>0</v>
      </c>
      <c r="AE573" s="24">
        <f t="shared" si="124"/>
        <v>0</v>
      </c>
      <c r="AF573" s="24">
        <f t="shared" si="124"/>
        <v>0</v>
      </c>
      <c r="AG573" s="24">
        <f t="shared" si="124"/>
        <v>0</v>
      </c>
      <c r="AH573" s="24">
        <f t="shared" si="124"/>
        <v>0</v>
      </c>
      <c r="AI573" s="24">
        <f t="shared" si="124"/>
        <v>0</v>
      </c>
      <c r="AJ573" s="24">
        <f t="shared" si="120"/>
        <v>0</v>
      </c>
      <c r="AK573" s="26">
        <f t="shared" ca="1" si="121"/>
        <v>3.3466219303512901E-4</v>
      </c>
      <c r="AL573" s="34">
        <f t="shared" ca="1" si="123"/>
        <v>0.20784736290993577</v>
      </c>
    </row>
    <row r="574" spans="1:38" x14ac:dyDescent="0.25">
      <c r="A574" s="4">
        <f t="shared" si="112"/>
        <v>6</v>
      </c>
      <c r="B574" s="4">
        <f t="shared" si="113"/>
        <v>2014</v>
      </c>
      <c r="C574" s="9">
        <v>41796</v>
      </c>
      <c r="D574" s="12">
        <f ca="1">(1+Returns!E574)*D573</f>
        <v>120250315.86464782</v>
      </c>
      <c r="E574" s="12">
        <f t="shared" ca="1" si="114"/>
        <v>120889097.5017384</v>
      </c>
      <c r="F574" s="12">
        <f t="shared" ca="1" si="115"/>
        <v>120869940.34865662</v>
      </c>
      <c r="G574" s="14">
        <f ca="1">G573*(1+Returns!G574)+AC574</f>
        <v>9774359.3604200594</v>
      </c>
      <c r="H574" s="14">
        <f ca="1">H573*(1+Returns!H574)+AD574</f>
        <v>12086745.851014355</v>
      </c>
      <c r="I574" s="14">
        <f ca="1">I573*(1+Returns!I574)+AE574</f>
        <v>6043954.4348389581</v>
      </c>
      <c r="J574" s="14">
        <f ca="1">J573*(1+Returns!J574)+AF574</f>
        <v>0</v>
      </c>
      <c r="K574" s="14">
        <f ca="1">K573*(1+Returns!K574)+AG574</f>
        <v>0</v>
      </c>
      <c r="L574" s="14">
        <f ca="1">L573*(1+Returns!L574)+AH574</f>
        <v>24173258.511266347</v>
      </c>
      <c r="M574" s="14">
        <f ca="1">M573*(1+Returns!M574)+AI574</f>
        <v>24174423.395735614</v>
      </c>
      <c r="N574" s="14">
        <f ca="1">N573*(1+Returns!N574)+AJ574-R574-T574</f>
        <v>44636355.948463053</v>
      </c>
      <c r="O574" s="17">
        <f ca="1">(Assumptions!$B$16 / 252)*F573</f>
        <v>3834.4360727299663</v>
      </c>
      <c r="P574" s="17">
        <f t="shared" ca="1" si="116"/>
        <v>19157.153081771594</v>
      </c>
      <c r="Q574" s="16">
        <f t="shared" si="117"/>
        <v>0</v>
      </c>
      <c r="R574" s="17">
        <f t="shared" si="118"/>
        <v>0</v>
      </c>
      <c r="S574" s="19">
        <f t="shared" si="119"/>
        <v>0</v>
      </c>
      <c r="T574" s="20">
        <f ca="1">IF(AND(S574=1,F573&gt;D573),[1]Assumptions!$B$19*(F573-D573),0)</f>
        <v>0</v>
      </c>
      <c r="U574" s="21">
        <f ca="1">OFFSET(Assumptions!$B$6,U$1-1,0)*$E574</f>
        <v>9671127.8001390714</v>
      </c>
      <c r="V574" s="21">
        <f ca="1">OFFSET(Assumptions!$B$6,V$1-1,0)*$E574</f>
        <v>12088909.750173841</v>
      </c>
      <c r="W574" s="21">
        <f ca="1">OFFSET(Assumptions!$B$6,W$1-1,0)*$E574</f>
        <v>6044454.8750869203</v>
      </c>
      <c r="X574" s="21">
        <f ca="1">OFFSET(Assumptions!$B$6,X$1-1,0)*$E574</f>
        <v>0</v>
      </c>
      <c r="Y574" s="21">
        <f ca="1">OFFSET(Assumptions!$B$6,Y$1-1,0)*$E574</f>
        <v>0</v>
      </c>
      <c r="Z574" s="21">
        <f ca="1">OFFSET(Assumptions!$B$6,Z$1-1,0)*$E574</f>
        <v>24177819.500347681</v>
      </c>
      <c r="AA574" s="21">
        <f ca="1">OFFSET(Assumptions!$B$6,AA$1-1,0)*$E574</f>
        <v>24177819.500347681</v>
      </c>
      <c r="AB574" s="21">
        <f ca="1">OFFSET(Assumptions!$B$6,AB$1-1,0)*$E574</f>
        <v>44728966.075643204</v>
      </c>
      <c r="AC574" s="24">
        <f t="shared" si="122"/>
        <v>0</v>
      </c>
      <c r="AD574" s="24">
        <f t="shared" si="124"/>
        <v>0</v>
      </c>
      <c r="AE574" s="24">
        <f t="shared" si="124"/>
        <v>0</v>
      </c>
      <c r="AF574" s="24">
        <f t="shared" si="124"/>
        <v>0</v>
      </c>
      <c r="AG574" s="24">
        <f t="shared" si="124"/>
        <v>0</v>
      </c>
      <c r="AH574" s="24">
        <f t="shared" si="124"/>
        <v>0</v>
      </c>
      <c r="AI574" s="24">
        <f t="shared" si="124"/>
        <v>0</v>
      </c>
      <c r="AJ574" s="24">
        <f t="shared" si="120"/>
        <v>0</v>
      </c>
      <c r="AK574" s="26">
        <f t="shared" ca="1" si="121"/>
        <v>7.0542073675117223E-4</v>
      </c>
      <c r="AL574" s="34">
        <f t="shared" ca="1" si="123"/>
        <v>0.20869940348656257</v>
      </c>
    </row>
    <row r="575" spans="1:38" x14ac:dyDescent="0.25">
      <c r="A575" s="4">
        <f t="shared" si="112"/>
        <v>6</v>
      </c>
      <c r="B575" s="4">
        <f t="shared" si="113"/>
        <v>2014</v>
      </c>
      <c r="C575" s="9">
        <v>41799</v>
      </c>
      <c r="D575" s="12">
        <f ca="1">(1+Returns!E575)*D574</f>
        <v>120299263.75572053</v>
      </c>
      <c r="E575" s="12">
        <f t="shared" ca="1" si="114"/>
        <v>120949982.41591406</v>
      </c>
      <c r="F575" s="12">
        <f t="shared" ca="1" si="115"/>
        <v>120926988.12186883</v>
      </c>
      <c r="G575" s="14">
        <f ca="1">G574*(1+Returns!G575)+AC575</f>
        <v>9788493.6695932802</v>
      </c>
      <c r="H575" s="14">
        <f ca="1">H574*(1+Returns!H575)+AD575</f>
        <v>12091899.044496387</v>
      </c>
      <c r="I575" s="14">
        <f ca="1">I574*(1+Returns!I575)+AE575</f>
        <v>6046647.3703592215</v>
      </c>
      <c r="J575" s="14">
        <f ca="1">J574*(1+Returns!J575)+AF575</f>
        <v>0</v>
      </c>
      <c r="K575" s="14">
        <f ca="1">K574*(1+Returns!K575)+AG575</f>
        <v>0</v>
      </c>
      <c r="L575" s="14">
        <f ca="1">L574*(1+Returns!L575)+AH575</f>
        <v>24183518.244080648</v>
      </c>
      <c r="M575" s="14">
        <f ca="1">M574*(1+Returns!M575)+AI575</f>
        <v>24184916.183184259</v>
      </c>
      <c r="N575" s="14">
        <f ca="1">N574*(1+Returns!N575)+AJ575-R575-T575</f>
        <v>44654507.904200263</v>
      </c>
      <c r="O575" s="17">
        <f ca="1">(Assumptions!$B$16 / 252)*F574</f>
        <v>3837.1409634494166</v>
      </c>
      <c r="P575" s="17">
        <f t="shared" ca="1" si="116"/>
        <v>22994.29404522101</v>
      </c>
      <c r="Q575" s="16">
        <f t="shared" si="117"/>
        <v>0</v>
      </c>
      <c r="R575" s="17">
        <f t="shared" si="118"/>
        <v>0</v>
      </c>
      <c r="S575" s="19">
        <f t="shared" si="119"/>
        <v>0</v>
      </c>
      <c r="T575" s="20">
        <f ca="1">IF(AND(S575=1,F574&gt;D574),[1]Assumptions!$B$19*(F574-D574),0)</f>
        <v>0</v>
      </c>
      <c r="U575" s="21">
        <f ca="1">OFFSET(Assumptions!$B$6,U$1-1,0)*$E575</f>
        <v>9675998.5932731256</v>
      </c>
      <c r="V575" s="21">
        <f ca="1">OFFSET(Assumptions!$B$6,V$1-1,0)*$E575</f>
        <v>12094998.241591407</v>
      </c>
      <c r="W575" s="21">
        <f ca="1">OFFSET(Assumptions!$B$6,W$1-1,0)*$E575</f>
        <v>6047499.1207957035</v>
      </c>
      <c r="X575" s="21">
        <f ca="1">OFFSET(Assumptions!$B$6,X$1-1,0)*$E575</f>
        <v>0</v>
      </c>
      <c r="Y575" s="21">
        <f ca="1">OFFSET(Assumptions!$B$6,Y$1-1,0)*$E575</f>
        <v>0</v>
      </c>
      <c r="Z575" s="21">
        <f ca="1">OFFSET(Assumptions!$B$6,Z$1-1,0)*$E575</f>
        <v>24189996.483182814</v>
      </c>
      <c r="AA575" s="21">
        <f ca="1">OFFSET(Assumptions!$B$6,AA$1-1,0)*$E575</f>
        <v>24189996.483182814</v>
      </c>
      <c r="AB575" s="21">
        <f ca="1">OFFSET(Assumptions!$B$6,AB$1-1,0)*$E575</f>
        <v>44751493.493888199</v>
      </c>
      <c r="AC575" s="24">
        <f t="shared" si="122"/>
        <v>0</v>
      </c>
      <c r="AD575" s="24">
        <f t="shared" si="124"/>
        <v>0</v>
      </c>
      <c r="AE575" s="24">
        <f t="shared" si="124"/>
        <v>0</v>
      </c>
      <c r="AF575" s="24">
        <f t="shared" si="124"/>
        <v>0</v>
      </c>
      <c r="AG575" s="24">
        <f t="shared" si="124"/>
        <v>0</v>
      </c>
      <c r="AH575" s="24">
        <f t="shared" si="124"/>
        <v>0</v>
      </c>
      <c r="AI575" s="24">
        <f t="shared" si="124"/>
        <v>0</v>
      </c>
      <c r="AJ575" s="24">
        <f t="shared" si="120"/>
        <v>0</v>
      </c>
      <c r="AK575" s="26">
        <f t="shared" ca="1" si="121"/>
        <v>4.7197651498498416E-4</v>
      </c>
      <c r="AL575" s="34">
        <f t="shared" ca="1" si="123"/>
        <v>0.20926988121868462</v>
      </c>
    </row>
    <row r="576" spans="1:38" x14ac:dyDescent="0.25">
      <c r="A576" s="4">
        <f t="shared" si="112"/>
        <v>6</v>
      </c>
      <c r="B576" s="4">
        <f t="shared" si="113"/>
        <v>2014</v>
      </c>
      <c r="C576" s="9">
        <v>41800</v>
      </c>
      <c r="D576" s="12">
        <f ca="1">(1+Returns!E576)*D575</f>
        <v>120348404.80197211</v>
      </c>
      <c r="E576" s="12">
        <f t="shared" ca="1" si="114"/>
        <v>120975593.8495851</v>
      </c>
      <c r="F576" s="12">
        <f t="shared" ca="1" si="115"/>
        <v>120948760.60353601</v>
      </c>
      <c r="G576" s="14">
        <f ca="1">G575*(1+Returns!G576)+AC576</f>
        <v>9767169.6412470415</v>
      </c>
      <c r="H576" s="14">
        <f ca="1">H575*(1+Returns!H576)+AD576</f>
        <v>12097072.629529484</v>
      </c>
      <c r="I576" s="14">
        <f ca="1">I575*(1+Returns!I576)+AE576</f>
        <v>6049350.9913847717</v>
      </c>
      <c r="J576" s="14">
        <f ca="1">J575*(1+Returns!J576)+AF576</f>
        <v>0</v>
      </c>
      <c r="K576" s="14">
        <f ca="1">K575*(1+Returns!K576)+AG576</f>
        <v>0</v>
      </c>
      <c r="L576" s="14">
        <f ca="1">L575*(1+Returns!L576)+AH576</f>
        <v>24193818.564179521</v>
      </c>
      <c r="M576" s="14">
        <f ca="1">M575*(1+Returns!M576)+AI576</f>
        <v>24195450.537140928</v>
      </c>
      <c r="N576" s="14">
        <f ca="1">N575*(1+Returns!N576)+AJ576-R576-T576</f>
        <v>44672731.486103356</v>
      </c>
      <c r="O576" s="17">
        <f ca="1">(Assumptions!$B$16 / 252)*F575</f>
        <v>3838.9520038688515</v>
      </c>
      <c r="P576" s="17">
        <f t="shared" ca="1" si="116"/>
        <v>26833.246049089859</v>
      </c>
      <c r="Q576" s="16">
        <f t="shared" si="117"/>
        <v>0</v>
      </c>
      <c r="R576" s="17">
        <f t="shared" si="118"/>
        <v>0</v>
      </c>
      <c r="S576" s="19">
        <f t="shared" si="119"/>
        <v>0</v>
      </c>
      <c r="T576" s="20">
        <f ca="1">IF(AND(S576=1,F575&gt;D575),[1]Assumptions!$B$19*(F575-D575),0)</f>
        <v>0</v>
      </c>
      <c r="U576" s="21">
        <f ca="1">OFFSET(Assumptions!$B$6,U$1-1,0)*$E576</f>
        <v>9678047.507966809</v>
      </c>
      <c r="V576" s="21">
        <f ca="1">OFFSET(Assumptions!$B$6,V$1-1,0)*$E576</f>
        <v>12097559.384958511</v>
      </c>
      <c r="W576" s="21">
        <f ca="1">OFFSET(Assumptions!$B$6,W$1-1,0)*$E576</f>
        <v>6048779.6924792556</v>
      </c>
      <c r="X576" s="21">
        <f ca="1">OFFSET(Assumptions!$B$6,X$1-1,0)*$E576</f>
        <v>0</v>
      </c>
      <c r="Y576" s="21">
        <f ca="1">OFFSET(Assumptions!$B$6,Y$1-1,0)*$E576</f>
        <v>0</v>
      </c>
      <c r="Z576" s="21">
        <f ca="1">OFFSET(Assumptions!$B$6,Z$1-1,0)*$E576</f>
        <v>24195118.769917022</v>
      </c>
      <c r="AA576" s="21">
        <f ca="1">OFFSET(Assumptions!$B$6,AA$1-1,0)*$E576</f>
        <v>24195118.769917022</v>
      </c>
      <c r="AB576" s="21">
        <f ca="1">OFFSET(Assumptions!$B$6,AB$1-1,0)*$E576</f>
        <v>44760969.724346489</v>
      </c>
      <c r="AC576" s="24">
        <f t="shared" si="122"/>
        <v>0</v>
      </c>
      <c r="AD576" s="24">
        <f t="shared" si="124"/>
        <v>0</v>
      </c>
      <c r="AE576" s="24">
        <f t="shared" si="124"/>
        <v>0</v>
      </c>
      <c r="AF576" s="24">
        <f t="shared" si="124"/>
        <v>0</v>
      </c>
      <c r="AG576" s="24">
        <f t="shared" si="124"/>
        <v>0</v>
      </c>
      <c r="AH576" s="24">
        <f t="shared" si="124"/>
        <v>0</v>
      </c>
      <c r="AI576" s="24">
        <f t="shared" si="124"/>
        <v>0</v>
      </c>
      <c r="AJ576" s="24">
        <f t="shared" si="120"/>
        <v>0</v>
      </c>
      <c r="AK576" s="26">
        <f t="shared" ca="1" si="121"/>
        <v>1.8004650579106496E-4</v>
      </c>
      <c r="AL576" s="34">
        <f t="shared" ca="1" si="123"/>
        <v>0.20948760603535632</v>
      </c>
    </row>
    <row r="577" spans="1:38" x14ac:dyDescent="0.25">
      <c r="A577" s="4">
        <f t="shared" si="112"/>
        <v>6</v>
      </c>
      <c r="B577" s="4">
        <f t="shared" si="113"/>
        <v>2014</v>
      </c>
      <c r="C577" s="9">
        <v>41801</v>
      </c>
      <c r="D577" s="12">
        <f ca="1">(1+Returns!E577)*D576</f>
        <v>120397392.62014675</v>
      </c>
      <c r="E577" s="12">
        <f t="shared" ca="1" si="114"/>
        <v>120937590.60458899</v>
      </c>
      <c r="F577" s="12">
        <f t="shared" ca="1" si="115"/>
        <v>120906917.71534613</v>
      </c>
      <c r="G577" s="14">
        <f ca="1">G576*(1+Returns!G577)+AC577</f>
        <v>9682376.3384263664</v>
      </c>
      <c r="H577" s="14">
        <f ca="1">H576*(1+Returns!H577)+AD577</f>
        <v>12102230.225841556</v>
      </c>
      <c r="I577" s="14">
        <f ca="1">I576*(1+Returns!I577)+AE577</f>
        <v>6052046.3313868968</v>
      </c>
      <c r="J577" s="14">
        <f ca="1">J576*(1+Returns!J577)+AF577</f>
        <v>0</v>
      </c>
      <c r="K577" s="14">
        <f ca="1">K576*(1+Returns!K577)+AG577</f>
        <v>0</v>
      </c>
      <c r="L577" s="14">
        <f ca="1">L576*(1+Returns!L577)+AH577</f>
        <v>24204087.023192216</v>
      </c>
      <c r="M577" s="14">
        <f ca="1">M576*(1+Returns!M577)+AI577</f>
        <v>24205952.45131503</v>
      </c>
      <c r="N577" s="14">
        <f ca="1">N576*(1+Returns!N577)+AJ577-R577-T577</f>
        <v>44690898.234426908</v>
      </c>
      <c r="O577" s="17">
        <f ca="1">(Assumptions!$B$16 / 252)*F576</f>
        <v>3839.6431937630477</v>
      </c>
      <c r="P577" s="17">
        <f t="shared" ca="1" si="116"/>
        <v>30672.889242852907</v>
      </c>
      <c r="Q577" s="16">
        <f t="shared" si="117"/>
        <v>0</v>
      </c>
      <c r="R577" s="17">
        <f t="shared" si="118"/>
        <v>0</v>
      </c>
      <c r="S577" s="19">
        <f t="shared" si="119"/>
        <v>0</v>
      </c>
      <c r="T577" s="20">
        <f ca="1">IF(AND(S577=1,F576&gt;D576),[1]Assumptions!$B$19*(F576-D576),0)</f>
        <v>0</v>
      </c>
      <c r="U577" s="21">
        <f ca="1">OFFSET(Assumptions!$B$6,U$1-1,0)*$E577</f>
        <v>9675007.2483671196</v>
      </c>
      <c r="V577" s="21">
        <f ca="1">OFFSET(Assumptions!$B$6,V$1-1,0)*$E577</f>
        <v>12093759.060458899</v>
      </c>
      <c r="W577" s="21">
        <f ca="1">OFFSET(Assumptions!$B$6,W$1-1,0)*$E577</f>
        <v>6046879.5302294493</v>
      </c>
      <c r="X577" s="21">
        <f ca="1">OFFSET(Assumptions!$B$6,X$1-1,0)*$E577</f>
        <v>0</v>
      </c>
      <c r="Y577" s="21">
        <f ca="1">OFFSET(Assumptions!$B$6,Y$1-1,0)*$E577</f>
        <v>0</v>
      </c>
      <c r="Z577" s="21">
        <f ca="1">OFFSET(Assumptions!$B$6,Z$1-1,0)*$E577</f>
        <v>24187518.120917797</v>
      </c>
      <c r="AA577" s="21">
        <f ca="1">OFFSET(Assumptions!$B$6,AA$1-1,0)*$E577</f>
        <v>24187518.120917797</v>
      </c>
      <c r="AB577" s="21">
        <f ca="1">OFFSET(Assumptions!$B$6,AB$1-1,0)*$E577</f>
        <v>44746908.523697928</v>
      </c>
      <c r="AC577" s="24">
        <f t="shared" si="122"/>
        <v>0</v>
      </c>
      <c r="AD577" s="24">
        <f t="shared" si="124"/>
        <v>0</v>
      </c>
      <c r="AE577" s="24">
        <f t="shared" si="124"/>
        <v>0</v>
      </c>
      <c r="AF577" s="24">
        <f t="shared" si="124"/>
        <v>0</v>
      </c>
      <c r="AG577" s="24">
        <f t="shared" si="124"/>
        <v>0</v>
      </c>
      <c r="AH577" s="24">
        <f t="shared" si="124"/>
        <v>0</v>
      </c>
      <c r="AI577" s="24">
        <f t="shared" si="124"/>
        <v>0</v>
      </c>
      <c r="AJ577" s="24">
        <f t="shared" si="120"/>
        <v>0</v>
      </c>
      <c r="AK577" s="26">
        <f t="shared" ca="1" si="121"/>
        <v>-3.4595549372384848E-4</v>
      </c>
      <c r="AL577" s="34">
        <f t="shared" ca="1" si="123"/>
        <v>0.20906917715345741</v>
      </c>
    </row>
    <row r="578" spans="1:38" x14ac:dyDescent="0.25">
      <c r="A578" s="4">
        <f t="shared" si="112"/>
        <v>6</v>
      </c>
      <c r="B578" s="4">
        <f t="shared" si="113"/>
        <v>2014</v>
      </c>
      <c r="C578" s="9">
        <v>41802</v>
      </c>
      <c r="D578" s="12">
        <f ca="1">(1+Returns!E578)*D577</f>
        <v>120446400.37881278</v>
      </c>
      <c r="E578" s="12">
        <f t="shared" ca="1" si="114"/>
        <v>120982863.23537073</v>
      </c>
      <c r="F578" s="12">
        <f t="shared" ca="1" si="115"/>
        <v>120948352.03127977</v>
      </c>
      <c r="G578" s="14">
        <f ca="1">G577*(1+Returns!G578)+AC578</f>
        <v>9680839.2072687559</v>
      </c>
      <c r="H578" s="14">
        <f ca="1">H577*(1+Returns!H578)+AD578</f>
        <v>12107390.021098822</v>
      </c>
      <c r="I578" s="14">
        <f ca="1">I577*(1+Returns!I578)+AE578</f>
        <v>6054742.8723207805</v>
      </c>
      <c r="J578" s="14">
        <f ca="1">J577*(1+Returns!J578)+AF578</f>
        <v>0</v>
      </c>
      <c r="K578" s="14">
        <f ca="1">K577*(1+Returns!K578)+AG578</f>
        <v>0</v>
      </c>
      <c r="L578" s="14">
        <f ca="1">L577*(1+Returns!L578)+AH578</f>
        <v>24214359.840394594</v>
      </c>
      <c r="M578" s="14">
        <f ca="1">M577*(1+Returns!M578)+AI578</f>
        <v>24216458.923792403</v>
      </c>
      <c r="N578" s="14">
        <f ca="1">N577*(1+Returns!N578)+AJ578-R578-T578</f>
        <v>44709072.370495372</v>
      </c>
      <c r="O578" s="17">
        <f ca="1">(Assumptions!$B$16 / 252)*F577</f>
        <v>3838.3148481062262</v>
      </c>
      <c r="P578" s="17">
        <f t="shared" ca="1" si="116"/>
        <v>34511.204090959131</v>
      </c>
      <c r="Q578" s="16">
        <f t="shared" si="117"/>
        <v>0</v>
      </c>
      <c r="R578" s="17">
        <f t="shared" si="118"/>
        <v>0</v>
      </c>
      <c r="S578" s="19">
        <f t="shared" si="119"/>
        <v>0</v>
      </c>
      <c r="T578" s="20">
        <f ca="1">IF(AND(S578=1,F577&gt;D577),[1]Assumptions!$B$19*(F577-D577),0)</f>
        <v>0</v>
      </c>
      <c r="U578" s="21">
        <f ca="1">OFFSET(Assumptions!$B$6,U$1-1,0)*$E578</f>
        <v>9678629.0588296577</v>
      </c>
      <c r="V578" s="21">
        <f ca="1">OFFSET(Assumptions!$B$6,V$1-1,0)*$E578</f>
        <v>12098286.323537074</v>
      </c>
      <c r="W578" s="21">
        <f ca="1">OFFSET(Assumptions!$B$6,W$1-1,0)*$E578</f>
        <v>6049143.161768537</v>
      </c>
      <c r="X578" s="21">
        <f ca="1">OFFSET(Assumptions!$B$6,X$1-1,0)*$E578</f>
        <v>0</v>
      </c>
      <c r="Y578" s="21">
        <f ca="1">OFFSET(Assumptions!$B$6,Y$1-1,0)*$E578</f>
        <v>0</v>
      </c>
      <c r="Z578" s="21">
        <f ca="1">OFFSET(Assumptions!$B$6,Z$1-1,0)*$E578</f>
        <v>24196572.647074148</v>
      </c>
      <c r="AA578" s="21">
        <f ca="1">OFFSET(Assumptions!$B$6,AA$1-1,0)*$E578</f>
        <v>24196572.647074148</v>
      </c>
      <c r="AB578" s="21">
        <f ca="1">OFFSET(Assumptions!$B$6,AB$1-1,0)*$E578</f>
        <v>44763659.397087164</v>
      </c>
      <c r="AC578" s="24">
        <f t="shared" si="122"/>
        <v>0</v>
      </c>
      <c r="AD578" s="24">
        <f t="shared" si="124"/>
        <v>0</v>
      </c>
      <c r="AE578" s="24">
        <f t="shared" si="124"/>
        <v>0</v>
      </c>
      <c r="AF578" s="24">
        <f t="shared" si="124"/>
        <v>0</v>
      </c>
      <c r="AG578" s="24">
        <f t="shared" si="124"/>
        <v>0</v>
      </c>
      <c r="AH578" s="24">
        <f t="shared" si="124"/>
        <v>0</v>
      </c>
      <c r="AI578" s="24">
        <f t="shared" si="124"/>
        <v>0</v>
      </c>
      <c r="AJ578" s="24">
        <f t="shared" si="120"/>
        <v>0</v>
      </c>
      <c r="AK578" s="26">
        <f t="shared" ca="1" si="121"/>
        <v>3.4269599057346056E-4</v>
      </c>
      <c r="AL578" s="34">
        <f t="shared" ca="1" si="123"/>
        <v>0.20948352031279383</v>
      </c>
    </row>
    <row r="579" spans="1:38" x14ac:dyDescent="0.25">
      <c r="A579" s="4">
        <f t="shared" si="112"/>
        <v>6</v>
      </c>
      <c r="B579" s="4">
        <f t="shared" si="113"/>
        <v>2014</v>
      </c>
      <c r="C579" s="9">
        <v>41803</v>
      </c>
      <c r="D579" s="12">
        <f ca="1">(1+Returns!E579)*D578</f>
        <v>120495428.08608697</v>
      </c>
      <c r="E579" s="12">
        <f t="shared" ca="1" si="114"/>
        <v>121080986.68122205</v>
      </c>
      <c r="F579" s="12">
        <f t="shared" ca="1" si="115"/>
        <v>121042635.84690788</v>
      </c>
      <c r="G579" s="14">
        <f ca="1">G578*(1+Returns!G579)+AC579</f>
        <v>9732133.1787607297</v>
      </c>
      <c r="H579" s="14">
        <f ca="1">H578*(1+Returns!H579)+AD579</f>
        <v>12112552.016238805</v>
      </c>
      <c r="I579" s="14">
        <f ca="1">I578*(1+Returns!I579)+AE579</f>
        <v>6057440.6147215087</v>
      </c>
      <c r="J579" s="14">
        <f ca="1">J578*(1+Returns!J579)+AF579</f>
        <v>0</v>
      </c>
      <c r="K579" s="14">
        <f ca="1">K578*(1+Returns!K579)+AG579</f>
        <v>0</v>
      </c>
      <c r="L579" s="14">
        <f ca="1">L578*(1+Returns!L579)+AH579</f>
        <v>24224637.017636381</v>
      </c>
      <c r="M579" s="14">
        <f ca="1">M578*(1+Returns!M579)+AI579</f>
        <v>24226969.956551556</v>
      </c>
      <c r="N579" s="14">
        <f ca="1">N578*(1+Returns!N579)+AJ579-R579-T579</f>
        <v>44727253.897313066</v>
      </c>
      <c r="O579" s="17">
        <f ca="1">(Assumptions!$B$16 / 252)*F578</f>
        <v>3839.6302232152307</v>
      </c>
      <c r="P579" s="17">
        <f t="shared" ca="1" si="116"/>
        <v>38350.834314174361</v>
      </c>
      <c r="Q579" s="16">
        <f t="shared" si="117"/>
        <v>0</v>
      </c>
      <c r="R579" s="17">
        <f t="shared" si="118"/>
        <v>0</v>
      </c>
      <c r="S579" s="19">
        <f t="shared" si="119"/>
        <v>0</v>
      </c>
      <c r="T579" s="20">
        <f ca="1">IF(AND(S579=1,F578&gt;D578),[1]Assumptions!$B$19*(F578-D578),0)</f>
        <v>0</v>
      </c>
      <c r="U579" s="21">
        <f ca="1">OFFSET(Assumptions!$B$6,U$1-1,0)*$E579</f>
        <v>9686478.9344977643</v>
      </c>
      <c r="V579" s="21">
        <f ca="1">OFFSET(Assumptions!$B$6,V$1-1,0)*$E579</f>
        <v>12108098.668122206</v>
      </c>
      <c r="W579" s="21">
        <f ca="1">OFFSET(Assumptions!$B$6,W$1-1,0)*$E579</f>
        <v>6054049.3340611029</v>
      </c>
      <c r="X579" s="21">
        <f ca="1">OFFSET(Assumptions!$B$6,X$1-1,0)*$E579</f>
        <v>0</v>
      </c>
      <c r="Y579" s="21">
        <f ca="1">OFFSET(Assumptions!$B$6,Y$1-1,0)*$E579</f>
        <v>0</v>
      </c>
      <c r="Z579" s="21">
        <f ca="1">OFFSET(Assumptions!$B$6,Z$1-1,0)*$E579</f>
        <v>24216197.336244412</v>
      </c>
      <c r="AA579" s="21">
        <f ca="1">OFFSET(Assumptions!$B$6,AA$1-1,0)*$E579</f>
        <v>24216197.336244412</v>
      </c>
      <c r="AB579" s="21">
        <f ca="1">OFFSET(Assumptions!$B$6,AB$1-1,0)*$E579</f>
        <v>44799965.072052158</v>
      </c>
      <c r="AC579" s="24">
        <f t="shared" si="122"/>
        <v>0</v>
      </c>
      <c r="AD579" s="24">
        <f t="shared" si="124"/>
        <v>0</v>
      </c>
      <c r="AE579" s="24">
        <f t="shared" si="124"/>
        <v>0</v>
      </c>
      <c r="AF579" s="24">
        <f t="shared" si="124"/>
        <v>0</v>
      </c>
      <c r="AG579" s="24">
        <f t="shared" si="124"/>
        <v>0</v>
      </c>
      <c r="AH579" s="24">
        <f t="shared" si="124"/>
        <v>0</v>
      </c>
      <c r="AI579" s="24">
        <f t="shared" si="124"/>
        <v>0</v>
      </c>
      <c r="AJ579" s="24">
        <f t="shared" si="120"/>
        <v>0</v>
      </c>
      <c r="AK579" s="26">
        <f t="shared" ca="1" si="121"/>
        <v>7.7953782787987258E-4</v>
      </c>
      <c r="AL579" s="34">
        <f t="shared" ca="1" si="123"/>
        <v>0.21042635846907487</v>
      </c>
    </row>
    <row r="580" spans="1:38" x14ac:dyDescent="0.25">
      <c r="A580" s="4">
        <f t="shared" ref="A580:A643" si="125">MONTH(C580)</f>
        <v>6</v>
      </c>
      <c r="B580" s="4">
        <f t="shared" ref="B580:B643" si="126">YEAR(C580)</f>
        <v>2014</v>
      </c>
      <c r="C580" s="9">
        <v>41806</v>
      </c>
      <c r="D580" s="12">
        <f ca="1">(1+Returns!E580)*D579</f>
        <v>120544475.75008941</v>
      </c>
      <c r="E580" s="12">
        <f t="shared" ref="E580:E643" ca="1" si="127">SUM(G580:N580)</f>
        <v>121170090.6214532</v>
      </c>
      <c r="F580" s="12">
        <f t="shared" ref="F580:F643" ca="1" si="128">E580-P580</f>
        <v>121127897.1637788</v>
      </c>
      <c r="G580" s="14">
        <f ca="1">G579*(1+Returns!G580)+AC580</f>
        <v>9774387.9239038825</v>
      </c>
      <c r="H580" s="14">
        <f ca="1">H579*(1+Returns!H580)+AD580</f>
        <v>12117716.212199425</v>
      </c>
      <c r="I580" s="14">
        <f ca="1">I579*(1+Returns!I580)+AE580</f>
        <v>6060139.5591244055</v>
      </c>
      <c r="J580" s="14">
        <f ca="1">J579*(1+Returns!J580)+AF580</f>
        <v>0</v>
      </c>
      <c r="K580" s="14">
        <f ca="1">K579*(1+Returns!K580)+AG580</f>
        <v>0</v>
      </c>
      <c r="L580" s="14">
        <f ca="1">L579*(1+Returns!L580)+AH580</f>
        <v>24234918.556768086</v>
      </c>
      <c r="M580" s="14">
        <f ca="1">M579*(1+Returns!M580)+AI580</f>
        <v>24237485.551571853</v>
      </c>
      <c r="N580" s="14">
        <f ca="1">N579*(1+Returns!N580)+AJ580-R580-T580</f>
        <v>44745442.81788554</v>
      </c>
      <c r="O580" s="17">
        <f ca="1">(Assumptions!$B$16 / 252)*F579</f>
        <v>3842.6233602192979</v>
      </c>
      <c r="P580" s="17">
        <f t="shared" ca="1" si="116"/>
        <v>42193.457674393656</v>
      </c>
      <c r="Q580" s="16">
        <f t="shared" si="117"/>
        <v>0</v>
      </c>
      <c r="R580" s="17">
        <f t="shared" si="118"/>
        <v>0</v>
      </c>
      <c r="S580" s="19">
        <f t="shared" si="119"/>
        <v>0</v>
      </c>
      <c r="T580" s="20">
        <f ca="1">IF(AND(S580=1,F579&gt;D579),[1]Assumptions!$B$19*(F579-D579),0)</f>
        <v>0</v>
      </c>
      <c r="U580" s="21">
        <f ca="1">OFFSET(Assumptions!$B$6,U$1-1,0)*$E580</f>
        <v>9693607.2497162558</v>
      </c>
      <c r="V580" s="21">
        <f ca="1">OFFSET(Assumptions!$B$6,V$1-1,0)*$E580</f>
        <v>12117009.062145321</v>
      </c>
      <c r="W580" s="21">
        <f ca="1">OFFSET(Assumptions!$B$6,W$1-1,0)*$E580</f>
        <v>6058504.5310726603</v>
      </c>
      <c r="X580" s="21">
        <f ca="1">OFFSET(Assumptions!$B$6,X$1-1,0)*$E580</f>
        <v>0</v>
      </c>
      <c r="Y580" s="21">
        <f ca="1">OFFSET(Assumptions!$B$6,Y$1-1,0)*$E580</f>
        <v>0</v>
      </c>
      <c r="Z580" s="21">
        <f ca="1">OFFSET(Assumptions!$B$6,Z$1-1,0)*$E580</f>
        <v>24234018.124290641</v>
      </c>
      <c r="AA580" s="21">
        <f ca="1">OFFSET(Assumptions!$B$6,AA$1-1,0)*$E580</f>
        <v>24234018.124290641</v>
      </c>
      <c r="AB580" s="21">
        <f ca="1">OFFSET(Assumptions!$B$6,AB$1-1,0)*$E580</f>
        <v>44832933.529937685</v>
      </c>
      <c r="AC580" s="24">
        <f t="shared" si="122"/>
        <v>0</v>
      </c>
      <c r="AD580" s="24">
        <f t="shared" si="124"/>
        <v>0</v>
      </c>
      <c r="AE580" s="24">
        <f t="shared" si="124"/>
        <v>0</v>
      </c>
      <c r="AF580" s="24">
        <f t="shared" si="124"/>
        <v>0</v>
      </c>
      <c r="AG580" s="24">
        <f t="shared" si="124"/>
        <v>0</v>
      </c>
      <c r="AH580" s="24">
        <f t="shared" si="124"/>
        <v>0</v>
      </c>
      <c r="AI580" s="24">
        <f t="shared" si="124"/>
        <v>0</v>
      </c>
      <c r="AJ580" s="24">
        <f t="shared" si="120"/>
        <v>0</v>
      </c>
      <c r="AK580" s="26">
        <f t="shared" ca="1" si="121"/>
        <v>7.0439078159822976E-4</v>
      </c>
      <c r="AL580" s="34">
        <f t="shared" ca="1" si="123"/>
        <v>0.21127897163778409</v>
      </c>
    </row>
    <row r="581" spans="1:38" x14ac:dyDescent="0.25">
      <c r="A581" s="4">
        <f t="shared" si="125"/>
        <v>6</v>
      </c>
      <c r="B581" s="4">
        <f t="shared" si="126"/>
        <v>2014</v>
      </c>
      <c r="C581" s="9">
        <v>41807</v>
      </c>
      <c r="D581" s="12">
        <f ca="1">(1+Returns!E581)*D580</f>
        <v>120593543.37894347</v>
      </c>
      <c r="E581" s="12">
        <f t="shared" ca="1" si="127"/>
        <v>121237051.23281993</v>
      </c>
      <c r="F581" s="12">
        <f t="shared" ca="1" si="128"/>
        <v>121191012.44507684</v>
      </c>
      <c r="G581" s="14">
        <f ca="1">G580*(1+Returns!G581)+AC581</f>
        <v>9794479.6111418102</v>
      </c>
      <c r="H581" s="14">
        <f ca="1">H580*(1+Returns!H581)+AD581</f>
        <v>12122882.609919004</v>
      </c>
      <c r="I581" s="14">
        <f ca="1">I580*(1+Returns!I581)+AE581</f>
        <v>6062839.7060650326</v>
      </c>
      <c r="J581" s="14">
        <f ca="1">J580*(1+Returns!J581)+AF581</f>
        <v>0</v>
      </c>
      <c r="K581" s="14">
        <f ca="1">K580*(1+Returns!K581)+AG581</f>
        <v>0</v>
      </c>
      <c r="L581" s="14">
        <f ca="1">L580*(1+Returns!L581)+AH581</f>
        <v>24245204.459641002</v>
      </c>
      <c r="M581" s="14">
        <f ca="1">M580*(1+Returns!M581)+AI581</f>
        <v>24248005.710833527</v>
      </c>
      <c r="N581" s="14">
        <f ca="1">N580*(1+Returns!N581)+AJ581-R581-T581</f>
        <v>44763639.135219559</v>
      </c>
      <c r="O581" s="17">
        <f ca="1">(Assumptions!$B$16 / 252)*F580</f>
        <v>3845.3300686913904</v>
      </c>
      <c r="P581" s="17">
        <f t="shared" ref="P581:P644" ca="1" si="129">P580+O581-IF(Q581=1,P580,0)</f>
        <v>46038.787743085049</v>
      </c>
      <c r="Q581" s="16">
        <f t="shared" ref="Q581:Q644" si="130">IF(DAY(C581)&lt;DAY(C580),1,0)</f>
        <v>0</v>
      </c>
      <c r="R581" s="17">
        <f t="shared" ref="R581:R644" si="131">IF(Q581=1,P580,0)</f>
        <v>0</v>
      </c>
      <c r="S581" s="19">
        <f t="shared" ref="S581:S644" si="132">IF(AND(DAY(C581)&lt;DAY(C580),OR(MONTH(C581)=7,MONTH(C581)=1)),1,0)</f>
        <v>0</v>
      </c>
      <c r="T581" s="20">
        <f ca="1">IF(AND(S581=1,F580&gt;D580),[1]Assumptions!$B$19*(F580-D580),0)</f>
        <v>0</v>
      </c>
      <c r="U581" s="21">
        <f ca="1">OFFSET(Assumptions!$B$6,U$1-1,0)*$E581</f>
        <v>9698964.0986255948</v>
      </c>
      <c r="V581" s="21">
        <f ca="1">OFFSET(Assumptions!$B$6,V$1-1,0)*$E581</f>
        <v>12123705.123281993</v>
      </c>
      <c r="W581" s="21">
        <f ca="1">OFFSET(Assumptions!$B$6,W$1-1,0)*$E581</f>
        <v>6061852.5616409965</v>
      </c>
      <c r="X581" s="21">
        <f ca="1">OFFSET(Assumptions!$B$6,X$1-1,0)*$E581</f>
        <v>0</v>
      </c>
      <c r="Y581" s="21">
        <f ca="1">OFFSET(Assumptions!$B$6,Y$1-1,0)*$E581</f>
        <v>0</v>
      </c>
      <c r="Z581" s="21">
        <f ca="1">OFFSET(Assumptions!$B$6,Z$1-1,0)*$E581</f>
        <v>24247410.246563986</v>
      </c>
      <c r="AA581" s="21">
        <f ca="1">OFFSET(Assumptions!$B$6,AA$1-1,0)*$E581</f>
        <v>24247410.246563986</v>
      </c>
      <c r="AB581" s="21">
        <f ca="1">OFFSET(Assumptions!$B$6,AB$1-1,0)*$E581</f>
        <v>44857708.956143372</v>
      </c>
      <c r="AC581" s="24">
        <f t="shared" si="122"/>
        <v>0</v>
      </c>
      <c r="AD581" s="24">
        <f t="shared" si="124"/>
        <v>0</v>
      </c>
      <c r="AE581" s="24">
        <f t="shared" si="124"/>
        <v>0</v>
      </c>
      <c r="AF581" s="24">
        <f t="shared" si="124"/>
        <v>0</v>
      </c>
      <c r="AG581" s="24">
        <f t="shared" si="124"/>
        <v>0</v>
      </c>
      <c r="AH581" s="24">
        <f t="shared" si="124"/>
        <v>0</v>
      </c>
      <c r="AI581" s="24">
        <f t="shared" si="124"/>
        <v>0</v>
      </c>
      <c r="AJ581" s="24">
        <f t="shared" ref="AJ581:AJ644" si="133">-SUM(AC581:AI581)</f>
        <v>0</v>
      </c>
      <c r="AK581" s="26">
        <f t="shared" ref="AK581:AK644" ca="1" si="134">F581/F580-1</f>
        <v>5.2106313059074871E-4</v>
      </c>
      <c r="AL581" s="34">
        <f t="shared" ca="1" si="123"/>
        <v>0.2119101244507644</v>
      </c>
    </row>
    <row r="582" spans="1:38" x14ac:dyDescent="0.25">
      <c r="A582" s="4">
        <f t="shared" si="125"/>
        <v>6</v>
      </c>
      <c r="B582" s="4">
        <f t="shared" si="126"/>
        <v>2014</v>
      </c>
      <c r="C582" s="9">
        <v>41808</v>
      </c>
      <c r="D582" s="12">
        <f ca="1">(1+Returns!E582)*D581</f>
        <v>120642630.98077586</v>
      </c>
      <c r="E582" s="12">
        <f t="shared" ca="1" si="127"/>
        <v>121353369.10217214</v>
      </c>
      <c r="F582" s="12">
        <f t="shared" ca="1" si="128"/>
        <v>121303482.98070064</v>
      </c>
      <c r="G582" s="14">
        <f ca="1">G581*(1+Returns!G582)+AC582</f>
        <v>9863908.8190087005</v>
      </c>
      <c r="H582" s="14">
        <f ca="1">H581*(1+Returns!H582)+AD582</f>
        <v>12128051.210336264</v>
      </c>
      <c r="I582" s="14">
        <f ca="1">I581*(1+Returns!I582)+AE582</f>
        <v>6065541.0560791912</v>
      </c>
      <c r="J582" s="14">
        <f ca="1">J581*(1+Returns!J582)+AF582</f>
        <v>0</v>
      </c>
      <c r="K582" s="14">
        <f ca="1">K581*(1+Returns!K582)+AG582</f>
        <v>0</v>
      </c>
      <c r="L582" s="14">
        <f ca="1">L581*(1+Returns!L582)+AH582</f>
        <v>24255494.728107214</v>
      </c>
      <c r="M582" s="14">
        <f ca="1">M581*(1+Returns!M582)+AI582</f>
        <v>24258530.43631766</v>
      </c>
      <c r="N582" s="14">
        <f ca="1">N581*(1+Returns!N582)+AJ582-R582-T582</f>
        <v>44781842.852323107</v>
      </c>
      <c r="O582" s="17">
        <f ca="1">(Assumptions!$B$16 / 252)*F581</f>
        <v>3847.3337284151376</v>
      </c>
      <c r="P582" s="17">
        <f t="shared" ca="1" si="129"/>
        <v>49886.121471500184</v>
      </c>
      <c r="Q582" s="16">
        <f t="shared" si="130"/>
        <v>0</v>
      </c>
      <c r="R582" s="17">
        <f t="shared" si="131"/>
        <v>0</v>
      </c>
      <c r="S582" s="19">
        <f t="shared" si="132"/>
        <v>0</v>
      </c>
      <c r="T582" s="20">
        <f ca="1">IF(AND(S582=1,F581&gt;D581),[1]Assumptions!$B$19*(F581-D581),0)</f>
        <v>0</v>
      </c>
      <c r="U582" s="21">
        <f ca="1">OFFSET(Assumptions!$B$6,U$1-1,0)*$E582</f>
        <v>9708269.5281737708</v>
      </c>
      <c r="V582" s="21">
        <f ca="1">OFFSET(Assumptions!$B$6,V$1-1,0)*$E582</f>
        <v>12135336.910217214</v>
      </c>
      <c r="W582" s="21">
        <f ca="1">OFFSET(Assumptions!$B$6,W$1-1,0)*$E582</f>
        <v>6067668.4551086072</v>
      </c>
      <c r="X582" s="21">
        <f ca="1">OFFSET(Assumptions!$B$6,X$1-1,0)*$E582</f>
        <v>0</v>
      </c>
      <c r="Y582" s="21">
        <f ca="1">OFFSET(Assumptions!$B$6,Y$1-1,0)*$E582</f>
        <v>0</v>
      </c>
      <c r="Z582" s="21">
        <f ca="1">OFFSET(Assumptions!$B$6,Z$1-1,0)*$E582</f>
        <v>24270673.820434429</v>
      </c>
      <c r="AA582" s="21">
        <f ca="1">OFFSET(Assumptions!$B$6,AA$1-1,0)*$E582</f>
        <v>24270673.820434429</v>
      </c>
      <c r="AB582" s="21">
        <f ca="1">OFFSET(Assumptions!$B$6,AB$1-1,0)*$E582</f>
        <v>44900746.567803688</v>
      </c>
      <c r="AC582" s="24">
        <f t="shared" ref="AC582:AC645" si="135">IF(Q582=1,U581-G581,0)</f>
        <v>0</v>
      </c>
      <c r="AD582" s="24">
        <f t="shared" si="124"/>
        <v>0</v>
      </c>
      <c r="AE582" s="24">
        <f t="shared" si="124"/>
        <v>0</v>
      </c>
      <c r="AF582" s="24">
        <f t="shared" si="124"/>
        <v>0</v>
      </c>
      <c r="AG582" s="24">
        <f t="shared" si="124"/>
        <v>0</v>
      </c>
      <c r="AH582" s="24">
        <f t="shared" si="124"/>
        <v>0</v>
      </c>
      <c r="AI582" s="24">
        <f t="shared" si="124"/>
        <v>0</v>
      </c>
      <c r="AJ582" s="24">
        <f t="shared" si="133"/>
        <v>0</v>
      </c>
      <c r="AK582" s="26">
        <f t="shared" ca="1" si="134"/>
        <v>9.2804353519837512E-4</v>
      </c>
      <c r="AL582" s="34">
        <f t="shared" ref="AL582:AL645" ca="1" si="136">(1+AK582)*(1+AL581)-1</f>
        <v>0.21303482980700239</v>
      </c>
    </row>
    <row r="583" spans="1:38" x14ac:dyDescent="0.25">
      <c r="A583" s="4">
        <f t="shared" si="125"/>
        <v>6</v>
      </c>
      <c r="B583" s="4">
        <f t="shared" si="126"/>
        <v>2014</v>
      </c>
      <c r="C583" s="9">
        <v>41810</v>
      </c>
      <c r="D583" s="12">
        <f ca="1">(1+Returns!E583)*D582</f>
        <v>120691738.56371659</v>
      </c>
      <c r="E583" s="12">
        <f t="shared" ca="1" si="127"/>
        <v>121411638.3027471</v>
      </c>
      <c r="F583" s="12">
        <f t="shared" ca="1" si="128"/>
        <v>121357901.277054</v>
      </c>
      <c r="G583" s="14">
        <f ca="1">G582*(1+Returns!G583)+AC583</f>
        <v>9875269.6124226805</v>
      </c>
      <c r="H583" s="14">
        <f ca="1">H582*(1+Returns!H583)+AD583</f>
        <v>12133222.014390327</v>
      </c>
      <c r="I583" s="14">
        <f ca="1">I582*(1+Returns!I583)+AE583</f>
        <v>6068243.6097029215</v>
      </c>
      <c r="J583" s="14">
        <f ca="1">J582*(1+Returns!J583)+AF583</f>
        <v>0</v>
      </c>
      <c r="K583" s="14">
        <f ca="1">K582*(1+Returns!K583)+AG583</f>
        <v>0</v>
      </c>
      <c r="L583" s="14">
        <f ca="1">L582*(1+Returns!L583)+AH583</f>
        <v>24265789.364019584</v>
      </c>
      <c r="M583" s="14">
        <f ca="1">M582*(1+Returns!M583)+AI583</f>
        <v>24269059.730006196</v>
      </c>
      <c r="N583" s="14">
        <f ca="1">N582*(1+Returns!N583)+AJ583-R583-T583</f>
        <v>44800053.9722054</v>
      </c>
      <c r="O583" s="17">
        <f ca="1">(Assumptions!$B$16 / 252)*F582</f>
        <v>3850.904221609544</v>
      </c>
      <c r="P583" s="17">
        <f t="shared" ca="1" si="129"/>
        <v>53737.025693109725</v>
      </c>
      <c r="Q583" s="16">
        <f t="shared" si="130"/>
        <v>0</v>
      </c>
      <c r="R583" s="17">
        <f t="shared" si="131"/>
        <v>0</v>
      </c>
      <c r="S583" s="19">
        <f t="shared" si="132"/>
        <v>0</v>
      </c>
      <c r="T583" s="20">
        <f ca="1">IF(AND(S583=1,F582&gt;D582),[1]Assumptions!$B$19*(F582-D582),0)</f>
        <v>0</v>
      </c>
      <c r="U583" s="21">
        <f ca="1">OFFSET(Assumptions!$B$6,U$1-1,0)*$E583</f>
        <v>9712931.0642197691</v>
      </c>
      <c r="V583" s="21">
        <f ca="1">OFFSET(Assumptions!$B$6,V$1-1,0)*$E583</f>
        <v>12141163.83027471</v>
      </c>
      <c r="W583" s="21">
        <f ca="1">OFFSET(Assumptions!$B$6,W$1-1,0)*$E583</f>
        <v>6070581.9151373552</v>
      </c>
      <c r="X583" s="21">
        <f ca="1">OFFSET(Assumptions!$B$6,X$1-1,0)*$E583</f>
        <v>0</v>
      </c>
      <c r="Y583" s="21">
        <f ca="1">OFFSET(Assumptions!$B$6,Y$1-1,0)*$E583</f>
        <v>0</v>
      </c>
      <c r="Z583" s="21">
        <f ca="1">OFFSET(Assumptions!$B$6,Z$1-1,0)*$E583</f>
        <v>24282327.660549421</v>
      </c>
      <c r="AA583" s="21">
        <f ca="1">OFFSET(Assumptions!$B$6,AA$1-1,0)*$E583</f>
        <v>24282327.660549421</v>
      </c>
      <c r="AB583" s="21">
        <f ca="1">OFFSET(Assumptions!$B$6,AB$1-1,0)*$E583</f>
        <v>44922306.172016427</v>
      </c>
      <c r="AC583" s="24">
        <f t="shared" si="135"/>
        <v>0</v>
      </c>
      <c r="AD583" s="24">
        <f t="shared" si="124"/>
        <v>0</v>
      </c>
      <c r="AE583" s="24">
        <f t="shared" si="124"/>
        <v>0</v>
      </c>
      <c r="AF583" s="24">
        <f t="shared" si="124"/>
        <v>0</v>
      </c>
      <c r="AG583" s="24">
        <f t="shared" si="124"/>
        <v>0</v>
      </c>
      <c r="AH583" s="24">
        <f t="shared" si="124"/>
        <v>0</v>
      </c>
      <c r="AI583" s="24">
        <f t="shared" si="124"/>
        <v>0</v>
      </c>
      <c r="AJ583" s="24">
        <f t="shared" si="133"/>
        <v>0</v>
      </c>
      <c r="AK583" s="26">
        <f t="shared" ca="1" si="134"/>
        <v>4.486128099223663E-4</v>
      </c>
      <c r="AL583" s="34">
        <f t="shared" ca="1" si="136"/>
        <v>0.2135790127705357</v>
      </c>
    </row>
    <row r="584" spans="1:38" x14ac:dyDescent="0.25">
      <c r="A584" s="4">
        <f t="shared" si="125"/>
        <v>6</v>
      </c>
      <c r="B584" s="4">
        <f t="shared" si="126"/>
        <v>2014</v>
      </c>
      <c r="C584" s="9">
        <v>41813</v>
      </c>
      <c r="D584" s="12">
        <f ca="1">(1+Returns!E584)*D583</f>
        <v>120740866.13589895</v>
      </c>
      <c r="E584" s="12">
        <f t="shared" ca="1" si="127"/>
        <v>121466609.24683455</v>
      </c>
      <c r="F584" s="12">
        <f t="shared" ca="1" si="128"/>
        <v>121409019.58935486</v>
      </c>
      <c r="G584" s="14">
        <f ca="1">G583*(1+Returns!G584)+AC584</f>
        <v>9883312.3953507282</v>
      </c>
      <c r="H584" s="14">
        <f ca="1">H583*(1+Returns!H584)+AD584</f>
        <v>12138395.023020715</v>
      </c>
      <c r="I584" s="14">
        <f ca="1">I583*(1+Returns!I584)+AE584</f>
        <v>6070947.3674725015</v>
      </c>
      <c r="J584" s="14">
        <f ca="1">J583*(1+Returns!J584)+AF584</f>
        <v>0</v>
      </c>
      <c r="K584" s="14">
        <f ca="1">K583*(1+Returns!K584)+AG584</f>
        <v>0</v>
      </c>
      <c r="L584" s="14">
        <f ca="1">L583*(1+Returns!L584)+AH584</f>
        <v>24276088.369231768</v>
      </c>
      <c r="M584" s="14">
        <f ca="1">M583*(1+Returns!M584)+AI584</f>
        <v>24279593.593881946</v>
      </c>
      <c r="N584" s="14">
        <f ca="1">N583*(1+Returns!N584)+AJ584-R584-T584</f>
        <v>44818272.497876875</v>
      </c>
      <c r="O584" s="17">
        <f ca="1">(Assumptions!$B$16 / 252)*F583</f>
        <v>3852.6317865731426</v>
      </c>
      <c r="P584" s="17">
        <f t="shared" ca="1" si="129"/>
        <v>57589.657479682865</v>
      </c>
      <c r="Q584" s="16">
        <f t="shared" si="130"/>
        <v>0</v>
      </c>
      <c r="R584" s="17">
        <f t="shared" si="131"/>
        <v>0</v>
      </c>
      <c r="S584" s="19">
        <f t="shared" si="132"/>
        <v>0</v>
      </c>
      <c r="T584" s="20">
        <f ca="1">IF(AND(S584=1,F583&gt;D583),[1]Assumptions!$B$19*(F583-D583),0)</f>
        <v>0</v>
      </c>
      <c r="U584" s="21">
        <f ca="1">OFFSET(Assumptions!$B$6,U$1-1,0)*$E584</f>
        <v>9717328.7397467643</v>
      </c>
      <c r="V584" s="21">
        <f ca="1">OFFSET(Assumptions!$B$6,V$1-1,0)*$E584</f>
        <v>12146660.924683455</v>
      </c>
      <c r="W584" s="21">
        <f ca="1">OFFSET(Assumptions!$B$6,W$1-1,0)*$E584</f>
        <v>6073330.4623417277</v>
      </c>
      <c r="X584" s="21">
        <f ca="1">OFFSET(Assumptions!$B$6,X$1-1,0)*$E584</f>
        <v>0</v>
      </c>
      <c r="Y584" s="21">
        <f ca="1">OFFSET(Assumptions!$B$6,Y$1-1,0)*$E584</f>
        <v>0</v>
      </c>
      <c r="Z584" s="21">
        <f ca="1">OFFSET(Assumptions!$B$6,Z$1-1,0)*$E584</f>
        <v>24293321.849366911</v>
      </c>
      <c r="AA584" s="21">
        <f ca="1">OFFSET(Assumptions!$B$6,AA$1-1,0)*$E584</f>
        <v>24293321.849366911</v>
      </c>
      <c r="AB584" s="21">
        <f ca="1">OFFSET(Assumptions!$B$6,AB$1-1,0)*$E584</f>
        <v>44942645.421328783</v>
      </c>
      <c r="AC584" s="24">
        <f t="shared" si="135"/>
        <v>0</v>
      </c>
      <c r="AD584" s="24">
        <f t="shared" si="124"/>
        <v>0</v>
      </c>
      <c r="AE584" s="24">
        <f t="shared" si="124"/>
        <v>0</v>
      </c>
      <c r="AF584" s="24">
        <f t="shared" si="124"/>
        <v>0</v>
      </c>
      <c r="AG584" s="24">
        <f t="shared" si="124"/>
        <v>0</v>
      </c>
      <c r="AH584" s="24">
        <f t="shared" si="124"/>
        <v>0</v>
      </c>
      <c r="AI584" s="24">
        <f t="shared" si="124"/>
        <v>0</v>
      </c>
      <c r="AJ584" s="24">
        <f t="shared" si="133"/>
        <v>0</v>
      </c>
      <c r="AK584" s="26">
        <f t="shared" ca="1" si="134"/>
        <v>4.2121948190376735E-4</v>
      </c>
      <c r="AL584" s="34">
        <f t="shared" ca="1" si="136"/>
        <v>0.21409019589354417</v>
      </c>
    </row>
    <row r="585" spans="1:38" x14ac:dyDescent="0.25">
      <c r="A585" s="4">
        <f t="shared" si="125"/>
        <v>6</v>
      </c>
      <c r="B585" s="4">
        <f t="shared" si="126"/>
        <v>2014</v>
      </c>
      <c r="C585" s="9">
        <v>41814</v>
      </c>
      <c r="D585" s="12">
        <f ca="1">(1+Returns!E585)*D584</f>
        <v>120790013.70545956</v>
      </c>
      <c r="E585" s="12">
        <f t="shared" ca="1" si="127"/>
        <v>121512284.37905991</v>
      </c>
      <c r="F585" s="12">
        <f t="shared" ca="1" si="128"/>
        <v>121450840.46699008</v>
      </c>
      <c r="G585" s="14">
        <f ca="1">G584*(1+Returns!G585)+AC585</f>
        <v>9882039.6040921286</v>
      </c>
      <c r="H585" s="14">
        <f ca="1">H584*(1+Returns!H585)+AD585</f>
        <v>12143570.237167349</v>
      </c>
      <c r="I585" s="14">
        <f ca="1">I584*(1+Returns!I585)+AE585</f>
        <v>6073652.3299244484</v>
      </c>
      <c r="J585" s="14">
        <f ca="1">J584*(1+Returns!J585)+AF585</f>
        <v>0</v>
      </c>
      <c r="K585" s="14">
        <f ca="1">K584*(1+Returns!K585)+AG585</f>
        <v>0</v>
      </c>
      <c r="L585" s="14">
        <f ca="1">L584*(1+Returns!L585)+AH585</f>
        <v>24286391.745598201</v>
      </c>
      <c r="M585" s="14">
        <f ca="1">M584*(1+Returns!M585)+AI585</f>
        <v>24290132.029928572</v>
      </c>
      <c r="N585" s="14">
        <f ca="1">N584*(1+Returns!N585)+AJ585-R585-T585</f>
        <v>44836498.432349198</v>
      </c>
      <c r="O585" s="17">
        <f ca="1">(Assumptions!$B$16 / 252)*F584</f>
        <v>3854.2545901382491</v>
      </c>
      <c r="P585" s="17">
        <f t="shared" ca="1" si="129"/>
        <v>61443.912069821112</v>
      </c>
      <c r="Q585" s="16">
        <f t="shared" si="130"/>
        <v>0</v>
      </c>
      <c r="R585" s="17">
        <f t="shared" si="131"/>
        <v>0</v>
      </c>
      <c r="S585" s="19">
        <f t="shared" si="132"/>
        <v>0</v>
      </c>
      <c r="T585" s="20">
        <f ca="1">IF(AND(S585=1,F584&gt;D584),[1]Assumptions!$B$19*(F584-D584),0)</f>
        <v>0</v>
      </c>
      <c r="U585" s="21">
        <f ca="1">OFFSET(Assumptions!$B$6,U$1-1,0)*$E585</f>
        <v>9720982.7503247932</v>
      </c>
      <c r="V585" s="21">
        <f ca="1">OFFSET(Assumptions!$B$6,V$1-1,0)*$E585</f>
        <v>12151228.437905991</v>
      </c>
      <c r="W585" s="21">
        <f ca="1">OFFSET(Assumptions!$B$6,W$1-1,0)*$E585</f>
        <v>6075614.2189529957</v>
      </c>
      <c r="X585" s="21">
        <f ca="1">OFFSET(Assumptions!$B$6,X$1-1,0)*$E585</f>
        <v>0</v>
      </c>
      <c r="Y585" s="21">
        <f ca="1">OFFSET(Assumptions!$B$6,Y$1-1,0)*$E585</f>
        <v>0</v>
      </c>
      <c r="Z585" s="21">
        <f ca="1">OFFSET(Assumptions!$B$6,Z$1-1,0)*$E585</f>
        <v>24302456.875811983</v>
      </c>
      <c r="AA585" s="21">
        <f ca="1">OFFSET(Assumptions!$B$6,AA$1-1,0)*$E585</f>
        <v>24302456.875811983</v>
      </c>
      <c r="AB585" s="21">
        <f ca="1">OFFSET(Assumptions!$B$6,AB$1-1,0)*$E585</f>
        <v>44959545.220252164</v>
      </c>
      <c r="AC585" s="24">
        <f t="shared" si="135"/>
        <v>0</v>
      </c>
      <c r="AD585" s="24">
        <f t="shared" si="124"/>
        <v>0</v>
      </c>
      <c r="AE585" s="24">
        <f t="shared" si="124"/>
        <v>0</v>
      </c>
      <c r="AF585" s="24">
        <f t="shared" si="124"/>
        <v>0</v>
      </c>
      <c r="AG585" s="24">
        <f t="shared" si="124"/>
        <v>0</v>
      </c>
      <c r="AH585" s="24">
        <f t="shared" si="124"/>
        <v>0</v>
      </c>
      <c r="AI585" s="24">
        <f t="shared" si="124"/>
        <v>0</v>
      </c>
      <c r="AJ585" s="24">
        <f t="shared" si="133"/>
        <v>0</v>
      </c>
      <c r="AK585" s="26">
        <f t="shared" ca="1" si="134"/>
        <v>3.4446269129495555E-4</v>
      </c>
      <c r="AL585" s="34">
        <f t="shared" ca="1" si="136"/>
        <v>0.2145084046698964</v>
      </c>
    </row>
    <row r="586" spans="1:38" x14ac:dyDescent="0.25">
      <c r="A586" s="4">
        <f t="shared" si="125"/>
        <v>6</v>
      </c>
      <c r="B586" s="4">
        <f t="shared" si="126"/>
        <v>2014</v>
      </c>
      <c r="C586" s="9">
        <v>41815</v>
      </c>
      <c r="D586" s="12">
        <f ca="1">(1+Returns!E586)*D585</f>
        <v>120839181.28053837</v>
      </c>
      <c r="E586" s="12">
        <f t="shared" ca="1" si="127"/>
        <v>121532776.82721619</v>
      </c>
      <c r="F586" s="12">
        <f t="shared" ca="1" si="128"/>
        <v>121467477.33290933</v>
      </c>
      <c r="G586" s="14">
        <f ca="1">G585*(1+Returns!G586)+AC586</f>
        <v>9855564.358110141</v>
      </c>
      <c r="H586" s="14">
        <f ca="1">H585*(1+Returns!H586)+AD586</f>
        <v>12148747.657770555</v>
      </c>
      <c r="I586" s="14">
        <f ca="1">I585*(1+Returns!I586)+AE586</f>
        <v>6076358.4975955188</v>
      </c>
      <c r="J586" s="14">
        <f ca="1">J585*(1+Returns!J586)+AF586</f>
        <v>0</v>
      </c>
      <c r="K586" s="14">
        <f ca="1">K585*(1+Returns!K586)+AG586</f>
        <v>0</v>
      </c>
      <c r="L586" s="14">
        <f ca="1">L585*(1+Returns!L586)+AH586</f>
        <v>24296699.494974114</v>
      </c>
      <c r="M586" s="14">
        <f ca="1">M585*(1+Returns!M586)+AI586</f>
        <v>24300675.040130608</v>
      </c>
      <c r="N586" s="14">
        <f ca="1">N585*(1+Returns!N586)+AJ586-R586-T586</f>
        <v>44854731.778635249</v>
      </c>
      <c r="O586" s="17">
        <f ca="1">(Assumptions!$B$16 / 252)*F585</f>
        <v>3855.5822370473043</v>
      </c>
      <c r="P586" s="17">
        <f t="shared" ca="1" si="129"/>
        <v>65299.494306868415</v>
      </c>
      <c r="Q586" s="16">
        <f t="shared" si="130"/>
        <v>0</v>
      </c>
      <c r="R586" s="17">
        <f t="shared" si="131"/>
        <v>0</v>
      </c>
      <c r="S586" s="19">
        <f t="shared" si="132"/>
        <v>0</v>
      </c>
      <c r="T586" s="20">
        <f ca="1">IF(AND(S586=1,F585&gt;D585),[1]Assumptions!$B$19*(F585-D585),0)</f>
        <v>0</v>
      </c>
      <c r="U586" s="21">
        <f ca="1">OFFSET(Assumptions!$B$6,U$1-1,0)*$E586</f>
        <v>9722622.1461772956</v>
      </c>
      <c r="V586" s="21">
        <f ca="1">OFFSET(Assumptions!$B$6,V$1-1,0)*$E586</f>
        <v>12153277.68272162</v>
      </c>
      <c r="W586" s="21">
        <f ca="1">OFFSET(Assumptions!$B$6,W$1-1,0)*$E586</f>
        <v>6076638.8413608102</v>
      </c>
      <c r="X586" s="21">
        <f ca="1">OFFSET(Assumptions!$B$6,X$1-1,0)*$E586</f>
        <v>0</v>
      </c>
      <c r="Y586" s="21">
        <f ca="1">OFFSET(Assumptions!$B$6,Y$1-1,0)*$E586</f>
        <v>0</v>
      </c>
      <c r="Z586" s="21">
        <f ca="1">OFFSET(Assumptions!$B$6,Z$1-1,0)*$E586</f>
        <v>24306555.365443241</v>
      </c>
      <c r="AA586" s="21">
        <f ca="1">OFFSET(Assumptions!$B$6,AA$1-1,0)*$E586</f>
        <v>24306555.365443241</v>
      </c>
      <c r="AB586" s="21">
        <f ca="1">OFFSET(Assumptions!$B$6,AB$1-1,0)*$E586</f>
        <v>44967127.42606999</v>
      </c>
      <c r="AC586" s="24">
        <f t="shared" si="135"/>
        <v>0</v>
      </c>
      <c r="AD586" s="24">
        <f t="shared" si="124"/>
        <v>0</v>
      </c>
      <c r="AE586" s="24">
        <f t="shared" si="124"/>
        <v>0</v>
      </c>
      <c r="AF586" s="24">
        <f t="shared" si="124"/>
        <v>0</v>
      </c>
      <c r="AG586" s="24">
        <f t="shared" si="124"/>
        <v>0</v>
      </c>
      <c r="AH586" s="24">
        <f t="shared" si="124"/>
        <v>0</v>
      </c>
      <c r="AI586" s="24">
        <f t="shared" si="124"/>
        <v>0</v>
      </c>
      <c r="AJ586" s="24">
        <f t="shared" si="133"/>
        <v>0</v>
      </c>
      <c r="AK586" s="26">
        <f t="shared" ca="1" si="134"/>
        <v>1.3698436219367061E-4</v>
      </c>
      <c r="AL586" s="34">
        <f t="shared" ca="1" si="136"/>
        <v>0.21467477332908902</v>
      </c>
    </row>
    <row r="587" spans="1:38" x14ac:dyDescent="0.25">
      <c r="A587" s="4">
        <f t="shared" si="125"/>
        <v>6</v>
      </c>
      <c r="B587" s="4">
        <f t="shared" si="126"/>
        <v>2014</v>
      </c>
      <c r="C587" s="9">
        <v>41816</v>
      </c>
      <c r="D587" s="12">
        <f ca="1">(1+Returns!E587)*D586</f>
        <v>120888368.86927861</v>
      </c>
      <c r="E587" s="12">
        <f t="shared" ca="1" si="127"/>
        <v>121580789.70323923</v>
      </c>
      <c r="F587" s="12">
        <f t="shared" ca="1" si="128"/>
        <v>121511634.09854084</v>
      </c>
      <c r="G587" s="14">
        <f ca="1">G586*(1+Returns!G587)+AC587</f>
        <v>9856589.7610073797</v>
      </c>
      <c r="H587" s="14">
        <f ca="1">H586*(1+Returns!H587)+AD587</f>
        <v>12153927.285771057</v>
      </c>
      <c r="I587" s="14">
        <f ca="1">I586*(1+Returns!I587)+AE587</f>
        <v>6079065.8710227087</v>
      </c>
      <c r="J587" s="14">
        <f ca="1">J586*(1+Returns!J587)+AF587</f>
        <v>0</v>
      </c>
      <c r="K587" s="14">
        <f ca="1">K586*(1+Returns!K587)+AG587</f>
        <v>0</v>
      </c>
      <c r="L587" s="14">
        <f ca="1">L586*(1+Returns!L587)+AH587</f>
        <v>24307011.619215522</v>
      </c>
      <c r="M587" s="14">
        <f ca="1">M586*(1+Returns!M587)+AI587</f>
        <v>24311222.626473438</v>
      </c>
      <c r="N587" s="14">
        <f ca="1">N586*(1+Returns!N587)+AJ587-R587-T587</f>
        <v>44872972.539749138</v>
      </c>
      <c r="O587" s="17">
        <f ca="1">(Assumptions!$B$16 / 252)*F586</f>
        <v>3856.110391520931</v>
      </c>
      <c r="P587" s="17">
        <f t="shared" ca="1" si="129"/>
        <v>69155.604698389347</v>
      </c>
      <c r="Q587" s="16">
        <f t="shared" si="130"/>
        <v>0</v>
      </c>
      <c r="R587" s="17">
        <f t="shared" si="131"/>
        <v>0</v>
      </c>
      <c r="S587" s="19">
        <f t="shared" si="132"/>
        <v>0</v>
      </c>
      <c r="T587" s="20">
        <f ca="1">IF(AND(S587=1,F586&gt;D586),[1]Assumptions!$B$19*(F586-D586),0)</f>
        <v>0</v>
      </c>
      <c r="U587" s="21">
        <f ca="1">OFFSET(Assumptions!$B$6,U$1-1,0)*$E587</f>
        <v>9726463.1762591396</v>
      </c>
      <c r="V587" s="21">
        <f ca="1">OFFSET(Assumptions!$B$6,V$1-1,0)*$E587</f>
        <v>12158078.970323924</v>
      </c>
      <c r="W587" s="21">
        <f ca="1">OFFSET(Assumptions!$B$6,W$1-1,0)*$E587</f>
        <v>6079039.485161962</v>
      </c>
      <c r="X587" s="21">
        <f ca="1">OFFSET(Assumptions!$B$6,X$1-1,0)*$E587</f>
        <v>0</v>
      </c>
      <c r="Y587" s="21">
        <f ca="1">OFFSET(Assumptions!$B$6,Y$1-1,0)*$E587</f>
        <v>0</v>
      </c>
      <c r="Z587" s="21">
        <f ca="1">OFFSET(Assumptions!$B$6,Z$1-1,0)*$E587</f>
        <v>24316157.940647848</v>
      </c>
      <c r="AA587" s="21">
        <f ca="1">OFFSET(Assumptions!$B$6,AA$1-1,0)*$E587</f>
        <v>24316157.940647848</v>
      </c>
      <c r="AB587" s="21">
        <f ca="1">OFFSET(Assumptions!$B$6,AB$1-1,0)*$E587</f>
        <v>44984892.190198518</v>
      </c>
      <c r="AC587" s="24">
        <f t="shared" si="135"/>
        <v>0</v>
      </c>
      <c r="AD587" s="24">
        <f t="shared" si="124"/>
        <v>0</v>
      </c>
      <c r="AE587" s="24">
        <f t="shared" si="124"/>
        <v>0</v>
      </c>
      <c r="AF587" s="24">
        <f t="shared" si="124"/>
        <v>0</v>
      </c>
      <c r="AG587" s="24">
        <f t="shared" si="124"/>
        <v>0</v>
      </c>
      <c r="AH587" s="24">
        <f t="shared" si="124"/>
        <v>0</v>
      </c>
      <c r="AI587" s="24">
        <f t="shared" si="124"/>
        <v>0</v>
      </c>
      <c r="AJ587" s="24">
        <f t="shared" si="133"/>
        <v>0</v>
      </c>
      <c r="AK587" s="26">
        <f t="shared" ca="1" si="134"/>
        <v>3.6352747748669145E-4</v>
      </c>
      <c r="AL587" s="34">
        <f t="shared" ca="1" si="136"/>
        <v>0.215116340985404</v>
      </c>
    </row>
    <row r="588" spans="1:38" x14ac:dyDescent="0.25">
      <c r="A588" s="4">
        <f t="shared" si="125"/>
        <v>6</v>
      </c>
      <c r="B588" s="4">
        <f t="shared" si="126"/>
        <v>2014</v>
      </c>
      <c r="C588" s="9">
        <v>41817</v>
      </c>
      <c r="D588" s="12">
        <f ca="1">(1+Returns!E588)*D587</f>
        <v>120937576.47982685</v>
      </c>
      <c r="E588" s="12">
        <f t="shared" ca="1" si="127"/>
        <v>121596249.89362042</v>
      </c>
      <c r="F588" s="12">
        <f t="shared" ca="1" si="128"/>
        <v>121523236.77672842</v>
      </c>
      <c r="G588" s="14">
        <f ca="1">G587*(1+Returns!G588)+AC588</f>
        <v>9825042.6909384243</v>
      </c>
      <c r="H588" s="14">
        <f ca="1">H587*(1+Returns!H588)+AD588</f>
        <v>12159109.122109979</v>
      </c>
      <c r="I588" s="14">
        <f ca="1">I587*(1+Returns!I588)+AE588</f>
        <v>6081774.4507432533</v>
      </c>
      <c r="J588" s="14">
        <f ca="1">J587*(1+Returns!J588)+AF588</f>
        <v>0</v>
      </c>
      <c r="K588" s="14">
        <f ca="1">K587*(1+Returns!K588)+AG588</f>
        <v>0</v>
      </c>
      <c r="L588" s="14">
        <f ca="1">L587*(1+Returns!L588)+AH588</f>
        <v>24317328.120179225</v>
      </c>
      <c r="M588" s="14">
        <f ca="1">M587*(1+Returns!M588)+AI588</f>
        <v>24321774.790943317</v>
      </c>
      <c r="N588" s="14">
        <f ca="1">N587*(1+Returns!N588)+AJ588-R588-T588</f>
        <v>44891220.718706205</v>
      </c>
      <c r="O588" s="17">
        <f ca="1">(Assumptions!$B$16 / 252)*F587</f>
        <v>3857.5121936044711</v>
      </c>
      <c r="P588" s="17">
        <f t="shared" ca="1" si="129"/>
        <v>73013.116891993821</v>
      </c>
      <c r="Q588" s="16">
        <f t="shared" si="130"/>
        <v>0</v>
      </c>
      <c r="R588" s="17">
        <f t="shared" si="131"/>
        <v>0</v>
      </c>
      <c r="S588" s="19">
        <f t="shared" si="132"/>
        <v>0</v>
      </c>
      <c r="T588" s="20">
        <f ca="1">IF(AND(S588=1,F587&gt;D587),[1]Assumptions!$B$19*(F587-D587),0)</f>
        <v>0</v>
      </c>
      <c r="U588" s="21">
        <f ca="1">OFFSET(Assumptions!$B$6,U$1-1,0)*$E588</f>
        <v>9727699.9914896339</v>
      </c>
      <c r="V588" s="21">
        <f ca="1">OFFSET(Assumptions!$B$6,V$1-1,0)*$E588</f>
        <v>12159624.989362042</v>
      </c>
      <c r="W588" s="21">
        <f ca="1">OFFSET(Assumptions!$B$6,W$1-1,0)*$E588</f>
        <v>6079812.4946810212</v>
      </c>
      <c r="X588" s="21">
        <f ca="1">OFFSET(Assumptions!$B$6,X$1-1,0)*$E588</f>
        <v>0</v>
      </c>
      <c r="Y588" s="21">
        <f ca="1">OFFSET(Assumptions!$B$6,Y$1-1,0)*$E588</f>
        <v>0</v>
      </c>
      <c r="Z588" s="21">
        <f ca="1">OFFSET(Assumptions!$B$6,Z$1-1,0)*$E588</f>
        <v>24319249.978724085</v>
      </c>
      <c r="AA588" s="21">
        <f ca="1">OFFSET(Assumptions!$B$6,AA$1-1,0)*$E588</f>
        <v>24319249.978724085</v>
      </c>
      <c r="AB588" s="21">
        <f ca="1">OFFSET(Assumptions!$B$6,AB$1-1,0)*$E588</f>
        <v>44990612.460639551</v>
      </c>
      <c r="AC588" s="24">
        <f t="shared" si="135"/>
        <v>0</v>
      </c>
      <c r="AD588" s="24">
        <f t="shared" si="124"/>
        <v>0</v>
      </c>
      <c r="AE588" s="24">
        <f t="shared" si="124"/>
        <v>0</v>
      </c>
      <c r="AF588" s="24">
        <f t="shared" si="124"/>
        <v>0</v>
      </c>
      <c r="AG588" s="24">
        <f t="shared" si="124"/>
        <v>0</v>
      </c>
      <c r="AH588" s="24">
        <f t="shared" si="124"/>
        <v>0</v>
      </c>
      <c r="AI588" s="24">
        <f t="shared" si="124"/>
        <v>0</v>
      </c>
      <c r="AJ588" s="24">
        <f t="shared" si="133"/>
        <v>0</v>
      </c>
      <c r="AK588" s="26">
        <f t="shared" ca="1" si="134"/>
        <v>9.5486150553769633E-5</v>
      </c>
      <c r="AL588" s="34">
        <f t="shared" ca="1" si="136"/>
        <v>0.21523236776727961</v>
      </c>
    </row>
    <row r="589" spans="1:38" x14ac:dyDescent="0.25">
      <c r="A589" s="4">
        <f t="shared" si="125"/>
        <v>6</v>
      </c>
      <c r="B589" s="4">
        <f t="shared" si="126"/>
        <v>2014</v>
      </c>
      <c r="C589" s="9">
        <v>41820</v>
      </c>
      <c r="D589" s="12">
        <f ca="1">(1+Returns!E589)*D588</f>
        <v>120986804.12033296</v>
      </c>
      <c r="E589" s="12">
        <f t="shared" ca="1" si="127"/>
        <v>121678672.05562562</v>
      </c>
      <c r="F589" s="12">
        <f t="shared" ca="1" si="128"/>
        <v>121601801.05820103</v>
      </c>
      <c r="G589" s="14">
        <f ca="1">G588*(1+Returns!G589)+AC589</f>
        <v>9860437.7968289703</v>
      </c>
      <c r="H589" s="14">
        <f ca="1">H588*(1+Returns!H589)+AD589</f>
        <v>12164293.167728851</v>
      </c>
      <c r="I589" s="14">
        <f ca="1">I588*(1+Returns!I589)+AE589</f>
        <v>6084484.2372946264</v>
      </c>
      <c r="J589" s="14">
        <f ca="1">J588*(1+Returns!J589)+AF589</f>
        <v>0</v>
      </c>
      <c r="K589" s="14">
        <f ca="1">K588*(1+Returns!K589)+AG589</f>
        <v>0</v>
      </c>
      <c r="L589" s="14">
        <f ca="1">L588*(1+Returns!L589)+AH589</f>
        <v>24327648.999722812</v>
      </c>
      <c r="M589" s="14">
        <f ca="1">M588*(1+Returns!M589)+AI589</f>
        <v>24332331.535527356</v>
      </c>
      <c r="N589" s="14">
        <f ca="1">N588*(1+Returns!N589)+AJ589-R589-T589</f>
        <v>44909476.318523005</v>
      </c>
      <c r="O589" s="17">
        <f ca="1">(Assumptions!$B$16 / 252)*F588</f>
        <v>3857.8805325945527</v>
      </c>
      <c r="P589" s="17">
        <f t="shared" ca="1" si="129"/>
        <v>76870.997424588379</v>
      </c>
      <c r="Q589" s="16">
        <f t="shared" si="130"/>
        <v>0</v>
      </c>
      <c r="R589" s="17">
        <f t="shared" si="131"/>
        <v>0</v>
      </c>
      <c r="S589" s="19">
        <f t="shared" si="132"/>
        <v>0</v>
      </c>
      <c r="T589" s="20">
        <f ca="1">IF(AND(S589=1,F588&gt;D588),[1]Assumptions!$B$19*(F588-D588),0)</f>
        <v>0</v>
      </c>
      <c r="U589" s="21">
        <f ca="1">OFFSET(Assumptions!$B$6,U$1-1,0)*$E589</f>
        <v>9734293.764450049</v>
      </c>
      <c r="V589" s="21">
        <f ca="1">OFFSET(Assumptions!$B$6,V$1-1,0)*$E589</f>
        <v>12167867.205562562</v>
      </c>
      <c r="W589" s="21">
        <f ca="1">OFFSET(Assumptions!$B$6,W$1-1,0)*$E589</f>
        <v>6083933.6027812809</v>
      </c>
      <c r="X589" s="21">
        <f ca="1">OFFSET(Assumptions!$B$6,X$1-1,0)*$E589</f>
        <v>0</v>
      </c>
      <c r="Y589" s="21">
        <f ca="1">OFFSET(Assumptions!$B$6,Y$1-1,0)*$E589</f>
        <v>0</v>
      </c>
      <c r="Z589" s="21">
        <f ca="1">OFFSET(Assumptions!$B$6,Z$1-1,0)*$E589</f>
        <v>24335734.411125124</v>
      </c>
      <c r="AA589" s="21">
        <f ca="1">OFFSET(Assumptions!$B$6,AA$1-1,0)*$E589</f>
        <v>24335734.411125124</v>
      </c>
      <c r="AB589" s="21">
        <f ca="1">OFFSET(Assumptions!$B$6,AB$1-1,0)*$E589</f>
        <v>45021108.660581477</v>
      </c>
      <c r="AC589" s="24">
        <f t="shared" si="135"/>
        <v>0</v>
      </c>
      <c r="AD589" s="24">
        <f t="shared" si="124"/>
        <v>0</v>
      </c>
      <c r="AE589" s="24">
        <f t="shared" si="124"/>
        <v>0</v>
      </c>
      <c r="AF589" s="24">
        <f t="shared" si="124"/>
        <v>0</v>
      </c>
      <c r="AG589" s="24">
        <f t="shared" si="124"/>
        <v>0</v>
      </c>
      <c r="AH589" s="24">
        <f t="shared" si="124"/>
        <v>0</v>
      </c>
      <c r="AI589" s="24">
        <f t="shared" si="124"/>
        <v>0</v>
      </c>
      <c r="AJ589" s="24">
        <f t="shared" si="133"/>
        <v>0</v>
      </c>
      <c r="AK589" s="26">
        <f t="shared" ca="1" si="134"/>
        <v>6.464959587684227E-4</v>
      </c>
      <c r="AL589" s="34">
        <f t="shared" ca="1" si="136"/>
        <v>0.21601801058200576</v>
      </c>
    </row>
    <row r="590" spans="1:38" x14ac:dyDescent="0.25">
      <c r="A590" s="4">
        <f t="shared" si="125"/>
        <v>7</v>
      </c>
      <c r="B590" s="4">
        <f t="shared" si="126"/>
        <v>2014</v>
      </c>
      <c r="C590" s="9">
        <v>41821</v>
      </c>
      <c r="D590" s="12">
        <f ca="1">(1+Returns!E590)*D589</f>
        <v>121036051.79895014</v>
      </c>
      <c r="E590" s="12">
        <f t="shared" ca="1" si="127"/>
        <v>121568841.70039892</v>
      </c>
      <c r="F590" s="12">
        <f t="shared" ca="1" si="128"/>
        <v>121564981.32576215</v>
      </c>
      <c r="G590" s="14">
        <f ca="1">G589*(1+Returns!G590)+AC590</f>
        <v>9777286.9340985324</v>
      </c>
      <c r="H590" s="14">
        <f ca="1">H589*(1+Returns!H590)+AD590</f>
        <v>12173053.46140331</v>
      </c>
      <c r="I590" s="14">
        <f ca="1">I589*(1+Returns!I590)+AE590</f>
        <v>6086644.5967011964</v>
      </c>
      <c r="J590" s="14">
        <f ca="1">J589*(1+Returns!J590)+AF590</f>
        <v>0</v>
      </c>
      <c r="K590" s="14">
        <f ca="1">K589*(1+Returns!K590)+AG590</f>
        <v>0</v>
      </c>
      <c r="L590" s="14">
        <f ca="1">L589*(1+Returns!L590)+AH590</f>
        <v>24346059.671106972</v>
      </c>
      <c r="M590" s="14">
        <f ca="1">M589*(1+Returns!M590)+AI590</f>
        <v>24346295.737811297</v>
      </c>
      <c r="N590" s="14">
        <f ca="1">N589*(1+Returns!N590)+AJ590-R590-T590</f>
        <v>44839501.299277611</v>
      </c>
      <c r="O590" s="17">
        <f ca="1">(Assumptions!$B$16 / 252)*F589</f>
        <v>3860.3746367682866</v>
      </c>
      <c r="P590" s="17">
        <f t="shared" ca="1" si="129"/>
        <v>3860.3746367682907</v>
      </c>
      <c r="Q590" s="16">
        <f t="shared" si="130"/>
        <v>1</v>
      </c>
      <c r="R590" s="17">
        <f t="shared" ca="1" si="131"/>
        <v>76870.997424588379</v>
      </c>
      <c r="S590" s="19">
        <f t="shared" si="132"/>
        <v>1</v>
      </c>
      <c r="T590" s="20">
        <f ca="1">IF(AND(S590=1,F589&gt;D589),[1]Assumptions!$B$19*(F589-D589),0)</f>
        <v>122999.38757361472</v>
      </c>
      <c r="U590" s="21">
        <f ca="1">OFFSET(Assumptions!$B$6,U$1-1,0)*$E590</f>
        <v>9725507.3360319138</v>
      </c>
      <c r="V590" s="21">
        <f ca="1">OFFSET(Assumptions!$B$6,V$1-1,0)*$E590</f>
        <v>12156884.170039892</v>
      </c>
      <c r="W590" s="21">
        <f ca="1">OFFSET(Assumptions!$B$6,W$1-1,0)*$E590</f>
        <v>6078442.0850199461</v>
      </c>
      <c r="X590" s="21">
        <f ca="1">OFFSET(Assumptions!$B$6,X$1-1,0)*$E590</f>
        <v>0</v>
      </c>
      <c r="Y590" s="21">
        <f ca="1">OFFSET(Assumptions!$B$6,Y$1-1,0)*$E590</f>
        <v>0</v>
      </c>
      <c r="Z590" s="21">
        <f ca="1">OFFSET(Assumptions!$B$6,Z$1-1,0)*$E590</f>
        <v>24313768.340079784</v>
      </c>
      <c r="AA590" s="21">
        <f ca="1">OFFSET(Assumptions!$B$6,AA$1-1,0)*$E590</f>
        <v>24313768.340079784</v>
      </c>
      <c r="AB590" s="21">
        <f ca="1">OFFSET(Assumptions!$B$6,AB$1-1,0)*$E590</f>
        <v>44980471.429147601</v>
      </c>
      <c r="AC590" s="24">
        <f t="shared" ca="1" si="135"/>
        <v>-126144.03237892129</v>
      </c>
      <c r="AD590" s="24">
        <f t="shared" ca="1" si="124"/>
        <v>3574.0378337111324</v>
      </c>
      <c r="AE590" s="24">
        <f t="shared" ca="1" si="124"/>
        <v>-550.63451334554702</v>
      </c>
      <c r="AF590" s="24">
        <f t="shared" ca="1" si="124"/>
        <v>0</v>
      </c>
      <c r="AG590" s="24">
        <f t="shared" ca="1" si="124"/>
        <v>0</v>
      </c>
      <c r="AH590" s="24">
        <f t="shared" ca="1" si="124"/>
        <v>8085.4114023111761</v>
      </c>
      <c r="AI590" s="24">
        <f t="shared" ca="1" si="124"/>
        <v>3402.8755977675319</v>
      </c>
      <c r="AJ590" s="24">
        <f t="shared" ca="1" si="133"/>
        <v>111632.34205847699</v>
      </c>
      <c r="AK590" s="26">
        <f t="shared" ca="1" si="134"/>
        <v>-3.0278936757899277E-4</v>
      </c>
      <c r="AL590" s="34">
        <f t="shared" ca="1" si="136"/>
        <v>0.21564981325761701</v>
      </c>
    </row>
    <row r="591" spans="1:38" x14ac:dyDescent="0.25">
      <c r="A591" s="4">
        <f t="shared" si="125"/>
        <v>7</v>
      </c>
      <c r="B591" s="4">
        <f t="shared" si="126"/>
        <v>2014</v>
      </c>
      <c r="C591" s="9">
        <v>41822</v>
      </c>
      <c r="D591" s="12">
        <f ca="1">(1+Returns!E591)*D590</f>
        <v>121085319.5238349</v>
      </c>
      <c r="E591" s="12">
        <f t="shared" ca="1" si="127"/>
        <v>121741655.53513528</v>
      </c>
      <c r="F591" s="12">
        <f t="shared" ca="1" si="128"/>
        <v>121733935.95474215</v>
      </c>
      <c r="G591" s="14">
        <f ca="1">G590*(1+Returns!G591)+AC591</f>
        <v>9903063.7924011629</v>
      </c>
      <c r="H591" s="14">
        <f ca="1">H590*(1+Returns!H591)+AD591</f>
        <v>12178243.452202071</v>
      </c>
      <c r="I591" s="14">
        <f ca="1">I590*(1+Returns!I591)+AE591</f>
        <v>6089356.5531876972</v>
      </c>
      <c r="J591" s="14">
        <f ca="1">J590*(1+Returns!J591)+AF591</f>
        <v>0</v>
      </c>
      <c r="K591" s="14">
        <f ca="1">K590*(1+Returns!K591)+AG591</f>
        <v>0</v>
      </c>
      <c r="L591" s="14">
        <f ca="1">L590*(1+Returns!L591)+AH591</f>
        <v>24356392.745036174</v>
      </c>
      <c r="M591" s="14">
        <f ca="1">M590*(1+Returns!M591)+AI591</f>
        <v>24356863.125589561</v>
      </c>
      <c r="N591" s="14">
        <f ca="1">N590*(1+Returns!N591)+AJ591-R591-T591</f>
        <v>44857735.86671862</v>
      </c>
      <c r="O591" s="17">
        <f ca="1">(Assumptions!$B$16 / 252)*F590</f>
        <v>3859.2057563734015</v>
      </c>
      <c r="P591" s="17">
        <f t="shared" ca="1" si="129"/>
        <v>7719.5803931416922</v>
      </c>
      <c r="Q591" s="16">
        <f t="shared" si="130"/>
        <v>0</v>
      </c>
      <c r="R591" s="17">
        <f t="shared" si="131"/>
        <v>0</v>
      </c>
      <c r="S591" s="19">
        <f t="shared" si="132"/>
        <v>0</v>
      </c>
      <c r="T591" s="20">
        <f ca="1">IF(AND(S591=1,F590&gt;D590),[1]Assumptions!$B$19*(F590-D590),0)</f>
        <v>0</v>
      </c>
      <c r="U591" s="21">
        <f ca="1">OFFSET(Assumptions!$B$6,U$1-1,0)*$E591</f>
        <v>9739332.4428108223</v>
      </c>
      <c r="V591" s="21">
        <f ca="1">OFFSET(Assumptions!$B$6,V$1-1,0)*$E591</f>
        <v>12174165.553513529</v>
      </c>
      <c r="W591" s="21">
        <f ca="1">OFFSET(Assumptions!$B$6,W$1-1,0)*$E591</f>
        <v>6087082.7767567644</v>
      </c>
      <c r="X591" s="21">
        <f ca="1">OFFSET(Assumptions!$B$6,X$1-1,0)*$E591</f>
        <v>0</v>
      </c>
      <c r="Y591" s="21">
        <f ca="1">OFFSET(Assumptions!$B$6,Y$1-1,0)*$E591</f>
        <v>0</v>
      </c>
      <c r="Z591" s="21">
        <f ca="1">OFFSET(Assumptions!$B$6,Z$1-1,0)*$E591</f>
        <v>24348331.107027058</v>
      </c>
      <c r="AA591" s="21">
        <f ca="1">OFFSET(Assumptions!$B$6,AA$1-1,0)*$E591</f>
        <v>24348331.107027058</v>
      </c>
      <c r="AB591" s="21">
        <f ca="1">OFFSET(Assumptions!$B$6,AB$1-1,0)*$E591</f>
        <v>45044412.548000053</v>
      </c>
      <c r="AC591" s="24">
        <f t="shared" si="135"/>
        <v>0</v>
      </c>
      <c r="AD591" s="24">
        <f t="shared" si="124"/>
        <v>0</v>
      </c>
      <c r="AE591" s="24">
        <f t="shared" si="124"/>
        <v>0</v>
      </c>
      <c r="AF591" s="24">
        <f t="shared" si="124"/>
        <v>0</v>
      </c>
      <c r="AG591" s="24">
        <f t="shared" si="124"/>
        <v>0</v>
      </c>
      <c r="AH591" s="24">
        <f t="shared" si="124"/>
        <v>0</v>
      </c>
      <c r="AI591" s="24">
        <f t="shared" si="124"/>
        <v>0</v>
      </c>
      <c r="AJ591" s="24">
        <f t="shared" si="133"/>
        <v>0</v>
      </c>
      <c r="AK591" s="26">
        <f t="shared" ca="1" si="134"/>
        <v>1.3898297613128552E-3</v>
      </c>
      <c r="AL591" s="34">
        <f t="shared" ca="1" si="136"/>
        <v>0.2173393595474169</v>
      </c>
    </row>
    <row r="592" spans="1:38" x14ac:dyDescent="0.25">
      <c r="A592" s="4">
        <f t="shared" si="125"/>
        <v>7</v>
      </c>
      <c r="B592" s="4">
        <f t="shared" si="126"/>
        <v>2014</v>
      </c>
      <c r="C592" s="9">
        <v>41823</v>
      </c>
      <c r="D592" s="12">
        <f ca="1">(1+Returns!E592)*D591</f>
        <v>121134607.30314708</v>
      </c>
      <c r="E592" s="12">
        <f t="shared" ca="1" si="127"/>
        <v>121787607.11883686</v>
      </c>
      <c r="F592" s="12">
        <f t="shared" ca="1" si="128"/>
        <v>121776022.96904834</v>
      </c>
      <c r="G592" s="14">
        <f ca="1">G591*(1+Returns!G592)+AC592</f>
        <v>9901958.5909169614</v>
      </c>
      <c r="H592" s="14">
        <f ca="1">H591*(1+Returns!H592)+AD592</f>
        <v>12183435.65575744</v>
      </c>
      <c r="I592" s="14">
        <f ca="1">I591*(1+Returns!I592)+AE592</f>
        <v>6092069.7180095734</v>
      </c>
      <c r="J592" s="14">
        <f ca="1">J591*(1+Returns!J592)+AF592</f>
        <v>0</v>
      </c>
      <c r="K592" s="14">
        <f ca="1">K591*(1+Returns!K592)+AG592</f>
        <v>0</v>
      </c>
      <c r="L592" s="14">
        <f ca="1">L591*(1+Returns!L592)+AH592</f>
        <v>24366730.204579238</v>
      </c>
      <c r="M592" s="14">
        <f ca="1">M591*(1+Returns!M592)+AI592</f>
        <v>24367435.100089587</v>
      </c>
      <c r="N592" s="14">
        <f ca="1">N591*(1+Returns!N592)+AJ592-R592-T592</f>
        <v>44875977.849484071</v>
      </c>
      <c r="O592" s="17">
        <f ca="1">(Assumptions!$B$16 / 252)*F591</f>
        <v>3864.5693953886394</v>
      </c>
      <c r="P592" s="17">
        <f t="shared" ca="1" si="129"/>
        <v>11584.149788530332</v>
      </c>
      <c r="Q592" s="16">
        <f t="shared" si="130"/>
        <v>0</v>
      </c>
      <c r="R592" s="17">
        <f t="shared" si="131"/>
        <v>0</v>
      </c>
      <c r="S592" s="19">
        <f t="shared" si="132"/>
        <v>0</v>
      </c>
      <c r="T592" s="20">
        <f ca="1">IF(AND(S592=1,F591&gt;D591),[1]Assumptions!$B$19*(F591-D591),0)</f>
        <v>0</v>
      </c>
      <c r="U592" s="21">
        <f ca="1">OFFSET(Assumptions!$B$6,U$1-1,0)*$E592</f>
        <v>9743008.5695069488</v>
      </c>
      <c r="V592" s="21">
        <f ca="1">OFFSET(Assumptions!$B$6,V$1-1,0)*$E592</f>
        <v>12178760.711883686</v>
      </c>
      <c r="W592" s="21">
        <f ca="1">OFFSET(Assumptions!$B$6,W$1-1,0)*$E592</f>
        <v>6089380.3559418432</v>
      </c>
      <c r="X592" s="21">
        <f ca="1">OFFSET(Assumptions!$B$6,X$1-1,0)*$E592</f>
        <v>0</v>
      </c>
      <c r="Y592" s="21">
        <f ca="1">OFFSET(Assumptions!$B$6,Y$1-1,0)*$E592</f>
        <v>0</v>
      </c>
      <c r="Z592" s="21">
        <f ca="1">OFFSET(Assumptions!$B$6,Z$1-1,0)*$E592</f>
        <v>24357521.423767373</v>
      </c>
      <c r="AA592" s="21">
        <f ca="1">OFFSET(Assumptions!$B$6,AA$1-1,0)*$E592</f>
        <v>24357521.423767373</v>
      </c>
      <c r="AB592" s="21">
        <f ca="1">OFFSET(Assumptions!$B$6,AB$1-1,0)*$E592</f>
        <v>45061414.633969642</v>
      </c>
      <c r="AC592" s="24">
        <f t="shared" si="135"/>
        <v>0</v>
      </c>
      <c r="AD592" s="24">
        <f t="shared" si="124"/>
        <v>0</v>
      </c>
      <c r="AE592" s="24">
        <f t="shared" si="124"/>
        <v>0</v>
      </c>
      <c r="AF592" s="24">
        <f t="shared" si="124"/>
        <v>0</v>
      </c>
      <c r="AG592" s="24">
        <f t="shared" si="124"/>
        <v>0</v>
      </c>
      <c r="AH592" s="24">
        <f t="shared" si="124"/>
        <v>0</v>
      </c>
      <c r="AI592" s="24">
        <f t="shared" si="124"/>
        <v>0</v>
      </c>
      <c r="AJ592" s="24">
        <f t="shared" si="133"/>
        <v>0</v>
      </c>
      <c r="AK592" s="26">
        <f t="shared" ca="1" si="134"/>
        <v>3.4572951228506454E-4</v>
      </c>
      <c r="AL592" s="34">
        <f t="shared" ca="1" si="136"/>
        <v>0.21776022969047859</v>
      </c>
    </row>
    <row r="593" spans="1:38" x14ac:dyDescent="0.25">
      <c r="A593" s="4">
        <f t="shared" si="125"/>
        <v>7</v>
      </c>
      <c r="B593" s="4">
        <f t="shared" si="126"/>
        <v>2014</v>
      </c>
      <c r="C593" s="9">
        <v>41824</v>
      </c>
      <c r="D593" s="12">
        <f ca="1">(1+Returns!E593)*D592</f>
        <v>121183915.14504983</v>
      </c>
      <c r="E593" s="12">
        <f t="shared" ca="1" si="127"/>
        <v>121824874.52635723</v>
      </c>
      <c r="F593" s="12">
        <f t="shared" ca="1" si="128"/>
        <v>121809424.47107762</v>
      </c>
      <c r="G593" s="14">
        <f ca="1">G592*(1+Returns!G593)+AC593</f>
        <v>9892149.3961499613</v>
      </c>
      <c r="H593" s="14">
        <f ca="1">H592*(1+Returns!H593)+AD593</f>
        <v>12188630.073012829</v>
      </c>
      <c r="I593" s="14">
        <f ca="1">I592*(1+Returns!I593)+AE593</f>
        <v>6094784.0917052096</v>
      </c>
      <c r="J593" s="14">
        <f ca="1">J592*(1+Returns!J593)+AF593</f>
        <v>0</v>
      </c>
      <c r="K593" s="14">
        <f ca="1">K592*(1+Returns!K593)+AG593</f>
        <v>0</v>
      </c>
      <c r="L593" s="14">
        <f ca="1">L592*(1+Returns!L593)+AH593</f>
        <v>24377072.051597532</v>
      </c>
      <c r="M593" s="14">
        <f ca="1">M592*(1+Returns!M593)+AI593</f>
        <v>24378011.663302217</v>
      </c>
      <c r="N593" s="14">
        <f ca="1">N592*(1+Returns!N593)+AJ593-R593-T593</f>
        <v>44894227.250589497</v>
      </c>
      <c r="O593" s="17">
        <f ca="1">(Assumptions!$B$16 / 252)*F592</f>
        <v>3865.9054910808995</v>
      </c>
      <c r="P593" s="17">
        <f t="shared" ca="1" si="129"/>
        <v>15450.055279611232</v>
      </c>
      <c r="Q593" s="16">
        <f t="shared" si="130"/>
        <v>0</v>
      </c>
      <c r="R593" s="17">
        <f t="shared" si="131"/>
        <v>0</v>
      </c>
      <c r="S593" s="19">
        <f t="shared" si="132"/>
        <v>0</v>
      </c>
      <c r="T593" s="20">
        <f ca="1">IF(AND(S593=1,F592&gt;D592),[1]Assumptions!$B$19*(F592-D592),0)</f>
        <v>0</v>
      </c>
      <c r="U593" s="21">
        <f ca="1">OFFSET(Assumptions!$B$6,U$1-1,0)*$E593</f>
        <v>9745989.9621085785</v>
      </c>
      <c r="V593" s="21">
        <f ca="1">OFFSET(Assumptions!$B$6,V$1-1,0)*$E593</f>
        <v>12182487.452635724</v>
      </c>
      <c r="W593" s="21">
        <f ca="1">OFFSET(Assumptions!$B$6,W$1-1,0)*$E593</f>
        <v>6091243.726317862</v>
      </c>
      <c r="X593" s="21">
        <f ca="1">OFFSET(Assumptions!$B$6,X$1-1,0)*$E593</f>
        <v>0</v>
      </c>
      <c r="Y593" s="21">
        <f ca="1">OFFSET(Assumptions!$B$6,Y$1-1,0)*$E593</f>
        <v>0</v>
      </c>
      <c r="Z593" s="21">
        <f ca="1">OFFSET(Assumptions!$B$6,Z$1-1,0)*$E593</f>
        <v>24364974.905271448</v>
      </c>
      <c r="AA593" s="21">
        <f ca="1">OFFSET(Assumptions!$B$6,AA$1-1,0)*$E593</f>
        <v>24364974.905271448</v>
      </c>
      <c r="AB593" s="21">
        <f ca="1">OFFSET(Assumptions!$B$6,AB$1-1,0)*$E593</f>
        <v>45075203.574752174</v>
      </c>
      <c r="AC593" s="24">
        <f t="shared" si="135"/>
        <v>0</v>
      </c>
      <c r="AD593" s="24">
        <f t="shared" si="124"/>
        <v>0</v>
      </c>
      <c r="AE593" s="24">
        <f t="shared" si="124"/>
        <v>0</v>
      </c>
      <c r="AF593" s="24">
        <f t="shared" si="124"/>
        <v>0</v>
      </c>
      <c r="AG593" s="24">
        <f t="shared" si="124"/>
        <v>0</v>
      </c>
      <c r="AH593" s="24">
        <f t="shared" si="124"/>
        <v>0</v>
      </c>
      <c r="AI593" s="24">
        <f t="shared" si="124"/>
        <v>0</v>
      </c>
      <c r="AJ593" s="24">
        <f t="shared" si="133"/>
        <v>0</v>
      </c>
      <c r="AK593" s="26">
        <f t="shared" ca="1" si="134"/>
        <v>2.7428635962079007E-4</v>
      </c>
      <c r="AL593" s="34">
        <f t="shared" ca="1" si="136"/>
        <v>0.21809424471077143</v>
      </c>
    </row>
    <row r="594" spans="1:38" x14ac:dyDescent="0.25">
      <c r="A594" s="4">
        <f t="shared" si="125"/>
        <v>7</v>
      </c>
      <c r="B594" s="4">
        <f t="shared" si="126"/>
        <v>2014</v>
      </c>
      <c r="C594" s="9">
        <v>41827</v>
      </c>
      <c r="D594" s="12">
        <f ca="1">(1+Returns!E594)*D593</f>
        <v>121233243.05770962</v>
      </c>
      <c r="E594" s="12">
        <f t="shared" ca="1" si="127"/>
        <v>121927085.42056583</v>
      </c>
      <c r="F594" s="12">
        <f t="shared" ca="1" si="128"/>
        <v>121907768.39942999</v>
      </c>
      <c r="G594" s="14">
        <f ca="1">G593*(1+Returns!G594)+AC594</f>
        <v>9947263.8626165316</v>
      </c>
      <c r="H594" s="14">
        <f ca="1">H593*(1+Returns!H594)+AD594</f>
        <v>12193826.704912048</v>
      </c>
      <c r="I594" s="14">
        <f ca="1">I593*(1+Returns!I594)+AE594</f>
        <v>6097499.6748132296</v>
      </c>
      <c r="J594" s="14">
        <f ca="1">J593*(1+Returns!J594)+AF594</f>
        <v>0</v>
      </c>
      <c r="K594" s="14">
        <f ca="1">K593*(1+Returns!K594)+AG594</f>
        <v>0</v>
      </c>
      <c r="L594" s="14">
        <f ca="1">L593*(1+Returns!L594)+AH594</f>
        <v>24387418.287953205</v>
      </c>
      <c r="M594" s="14">
        <f ca="1">M593*(1+Returns!M594)+AI594</f>
        <v>24388592.817219157</v>
      </c>
      <c r="N594" s="14">
        <f ca="1">N593*(1+Returns!N594)+AJ594-R594-T594</f>
        <v>44912484.073051661</v>
      </c>
      <c r="O594" s="17">
        <f ca="1">(Assumptions!$B$16 / 252)*F593</f>
        <v>3866.9658562246864</v>
      </c>
      <c r="P594" s="17">
        <f t="shared" ca="1" si="129"/>
        <v>19317.021135835919</v>
      </c>
      <c r="Q594" s="16">
        <f t="shared" si="130"/>
        <v>0</v>
      </c>
      <c r="R594" s="17">
        <f t="shared" si="131"/>
        <v>0</v>
      </c>
      <c r="S594" s="19">
        <f t="shared" si="132"/>
        <v>0</v>
      </c>
      <c r="T594" s="20">
        <f ca="1">IF(AND(S594=1,F593&gt;D593),[1]Assumptions!$B$19*(F593-D593),0)</f>
        <v>0</v>
      </c>
      <c r="U594" s="21">
        <f ca="1">OFFSET(Assumptions!$B$6,U$1-1,0)*$E594</f>
        <v>9754166.8336452674</v>
      </c>
      <c r="V594" s="21">
        <f ca="1">OFFSET(Assumptions!$B$6,V$1-1,0)*$E594</f>
        <v>12192708.542056583</v>
      </c>
      <c r="W594" s="21">
        <f ca="1">OFFSET(Assumptions!$B$6,W$1-1,0)*$E594</f>
        <v>6096354.2710282914</v>
      </c>
      <c r="X594" s="21">
        <f ca="1">OFFSET(Assumptions!$B$6,X$1-1,0)*$E594</f>
        <v>0</v>
      </c>
      <c r="Y594" s="21">
        <f ca="1">OFFSET(Assumptions!$B$6,Y$1-1,0)*$E594</f>
        <v>0</v>
      </c>
      <c r="Z594" s="21">
        <f ca="1">OFFSET(Assumptions!$B$6,Z$1-1,0)*$E594</f>
        <v>24385417.084113166</v>
      </c>
      <c r="AA594" s="21">
        <f ca="1">OFFSET(Assumptions!$B$6,AA$1-1,0)*$E594</f>
        <v>24385417.084113166</v>
      </c>
      <c r="AB594" s="21">
        <f ca="1">OFFSET(Assumptions!$B$6,AB$1-1,0)*$E594</f>
        <v>45113021.605609357</v>
      </c>
      <c r="AC594" s="24">
        <f t="shared" si="135"/>
        <v>0</v>
      </c>
      <c r="AD594" s="24">
        <f t="shared" si="124"/>
        <v>0</v>
      </c>
      <c r="AE594" s="24">
        <f t="shared" si="124"/>
        <v>0</v>
      </c>
      <c r="AF594" s="24">
        <f t="shared" si="124"/>
        <v>0</v>
      </c>
      <c r="AG594" s="24">
        <f t="shared" si="124"/>
        <v>0</v>
      </c>
      <c r="AH594" s="24">
        <f t="shared" si="124"/>
        <v>0</v>
      </c>
      <c r="AI594" s="24">
        <f t="shared" si="124"/>
        <v>0</v>
      </c>
      <c r="AJ594" s="24">
        <f t="shared" si="133"/>
        <v>0</v>
      </c>
      <c r="AK594" s="26">
        <f t="shared" ca="1" si="134"/>
        <v>8.0735894434602606E-4</v>
      </c>
      <c r="AL594" s="34">
        <f t="shared" ca="1" si="136"/>
        <v>0.21907768399429517</v>
      </c>
    </row>
    <row r="595" spans="1:38" x14ac:dyDescent="0.25">
      <c r="A595" s="4">
        <f t="shared" si="125"/>
        <v>7</v>
      </c>
      <c r="B595" s="4">
        <f t="shared" si="126"/>
        <v>2014</v>
      </c>
      <c r="C595" s="9">
        <v>41828</v>
      </c>
      <c r="D595" s="12">
        <f ca="1">(1+Returns!E595)*D594</f>
        <v>121282591.04929626</v>
      </c>
      <c r="E595" s="12">
        <f t="shared" ca="1" si="127"/>
        <v>121926738.86431311</v>
      </c>
      <c r="F595" s="12">
        <f t="shared" ca="1" si="128"/>
        <v>121903551.75529158</v>
      </c>
      <c r="G595" s="14">
        <f ca="1">G594*(1+Returns!G595)+AC595</f>
        <v>9899801.044810554</v>
      </c>
      <c r="H595" s="14">
        <f ca="1">H594*(1+Returns!H595)+AD595</f>
        <v>12199025.552399313</v>
      </c>
      <c r="I595" s="14">
        <f ca="1">I594*(1+Returns!I595)+AE595</f>
        <v>6100216.4678724967</v>
      </c>
      <c r="J595" s="14">
        <f ca="1">J594*(1+Returns!J595)+AF595</f>
        <v>0</v>
      </c>
      <c r="K595" s="14">
        <f ca="1">K594*(1+Returns!K595)+AG595</f>
        <v>0</v>
      </c>
      <c r="L595" s="14">
        <f ca="1">L594*(1+Returns!L595)+AH595</f>
        <v>24397768.915509205</v>
      </c>
      <c r="M595" s="14">
        <f ca="1">M594*(1+Returns!M595)+AI595</f>
        <v>24399178.563832983</v>
      </c>
      <c r="N595" s="14">
        <f ca="1">N594*(1+Returns!N595)+AJ595-R595-T595</f>
        <v>44930748.319888562</v>
      </c>
      <c r="O595" s="17">
        <f ca="1">(Assumptions!$B$16 / 252)*F594</f>
        <v>3870.0878856961899</v>
      </c>
      <c r="P595" s="17">
        <f t="shared" ca="1" si="129"/>
        <v>23187.109021532109</v>
      </c>
      <c r="Q595" s="16">
        <f t="shared" si="130"/>
        <v>0</v>
      </c>
      <c r="R595" s="17">
        <f t="shared" si="131"/>
        <v>0</v>
      </c>
      <c r="S595" s="19">
        <f t="shared" si="132"/>
        <v>0</v>
      </c>
      <c r="T595" s="20">
        <f ca="1">IF(AND(S595=1,F594&gt;D594),[1]Assumptions!$B$19*(F594-D594),0)</f>
        <v>0</v>
      </c>
      <c r="U595" s="21">
        <f ca="1">OFFSET(Assumptions!$B$6,U$1-1,0)*$E595</f>
        <v>9754139.109145049</v>
      </c>
      <c r="V595" s="21">
        <f ca="1">OFFSET(Assumptions!$B$6,V$1-1,0)*$E595</f>
        <v>12192673.886431312</v>
      </c>
      <c r="W595" s="21">
        <f ca="1">OFFSET(Assumptions!$B$6,W$1-1,0)*$E595</f>
        <v>6096336.9432156561</v>
      </c>
      <c r="X595" s="21">
        <f ca="1">OFFSET(Assumptions!$B$6,X$1-1,0)*$E595</f>
        <v>0</v>
      </c>
      <c r="Y595" s="21">
        <f ca="1">OFFSET(Assumptions!$B$6,Y$1-1,0)*$E595</f>
        <v>0</v>
      </c>
      <c r="Z595" s="21">
        <f ca="1">OFFSET(Assumptions!$B$6,Z$1-1,0)*$E595</f>
        <v>24385347.772862624</v>
      </c>
      <c r="AA595" s="21">
        <f ca="1">OFFSET(Assumptions!$B$6,AA$1-1,0)*$E595</f>
        <v>24385347.772862624</v>
      </c>
      <c r="AB595" s="21">
        <f ca="1">OFFSET(Assumptions!$B$6,AB$1-1,0)*$E595</f>
        <v>45112893.379795849</v>
      </c>
      <c r="AC595" s="24">
        <f t="shared" si="135"/>
        <v>0</v>
      </c>
      <c r="AD595" s="24">
        <f t="shared" si="124"/>
        <v>0</v>
      </c>
      <c r="AE595" s="24">
        <f t="shared" si="124"/>
        <v>0</v>
      </c>
      <c r="AF595" s="24">
        <f t="shared" si="124"/>
        <v>0</v>
      </c>
      <c r="AG595" s="24">
        <f t="shared" si="124"/>
        <v>0</v>
      </c>
      <c r="AH595" s="24">
        <f t="shared" si="124"/>
        <v>0</v>
      </c>
      <c r="AI595" s="24">
        <f t="shared" si="124"/>
        <v>0</v>
      </c>
      <c r="AJ595" s="24">
        <f t="shared" si="133"/>
        <v>0</v>
      </c>
      <c r="AK595" s="26">
        <f t="shared" ca="1" si="134"/>
        <v>-3.4588805896240693E-5</v>
      </c>
      <c r="AL595" s="34">
        <f t="shared" ca="1" si="136"/>
        <v>0.21903551755291106</v>
      </c>
    </row>
    <row r="596" spans="1:38" x14ac:dyDescent="0.25">
      <c r="A596" s="4">
        <f t="shared" si="125"/>
        <v>7</v>
      </c>
      <c r="B596" s="4">
        <f t="shared" si="126"/>
        <v>2014</v>
      </c>
      <c r="C596" s="9">
        <v>41829</v>
      </c>
      <c r="D596" s="12">
        <f ca="1">(1+Returns!E596)*D595</f>
        <v>121331959.12798287</v>
      </c>
      <c r="E596" s="12">
        <f t="shared" ca="1" si="127"/>
        <v>121972303.32048547</v>
      </c>
      <c r="F596" s="12">
        <f t="shared" ca="1" si="128"/>
        <v>121945246.25743996</v>
      </c>
      <c r="G596" s="14">
        <f ca="1">G595*(1+Returns!G596)+AC596</f>
        <v>9898229.3972583115</v>
      </c>
      <c r="H596" s="14">
        <f ca="1">H595*(1+Returns!H596)+AD596</f>
        <v>12204226.616419243</v>
      </c>
      <c r="I596" s="14">
        <f ca="1">I595*(1+Returns!I596)+AE596</f>
        <v>6102934.4714221163</v>
      </c>
      <c r="J596" s="14">
        <f ca="1">J595*(1+Returns!J596)+AF596</f>
        <v>0</v>
      </c>
      <c r="K596" s="14">
        <f ca="1">K595*(1+Returns!K596)+AG596</f>
        <v>0</v>
      </c>
      <c r="L596" s="14">
        <f ca="1">L595*(1+Returns!L596)+AH596</f>
        <v>24408123.936129265</v>
      </c>
      <c r="M596" s="14">
        <f ca="1">M595*(1+Returns!M596)+AI596</f>
        <v>24409768.905137133</v>
      </c>
      <c r="N596" s="14">
        <f ca="1">N595*(1+Returns!N596)+AJ596-R596-T596</f>
        <v>44949019.994119413</v>
      </c>
      <c r="O596" s="17">
        <f ca="1">(Assumptions!$B$16 / 252)*F595</f>
        <v>3869.9540239775101</v>
      </c>
      <c r="P596" s="17">
        <f t="shared" ca="1" si="129"/>
        <v>27057.063045509618</v>
      </c>
      <c r="Q596" s="16">
        <f t="shared" si="130"/>
        <v>0</v>
      </c>
      <c r="R596" s="17">
        <f t="shared" si="131"/>
        <v>0</v>
      </c>
      <c r="S596" s="19">
        <f t="shared" si="132"/>
        <v>0</v>
      </c>
      <c r="T596" s="20">
        <f ca="1">IF(AND(S596=1,F595&gt;D595),[1]Assumptions!$B$19*(F595-D595),0)</f>
        <v>0</v>
      </c>
      <c r="U596" s="21">
        <f ca="1">OFFSET(Assumptions!$B$6,U$1-1,0)*$E596</f>
        <v>9757784.2656388376</v>
      </c>
      <c r="V596" s="21">
        <f ca="1">OFFSET(Assumptions!$B$6,V$1-1,0)*$E596</f>
        <v>12197230.332048548</v>
      </c>
      <c r="W596" s="21">
        <f ca="1">OFFSET(Assumptions!$B$6,W$1-1,0)*$E596</f>
        <v>6098615.1660242742</v>
      </c>
      <c r="X596" s="21">
        <f ca="1">OFFSET(Assumptions!$B$6,X$1-1,0)*$E596</f>
        <v>0</v>
      </c>
      <c r="Y596" s="21">
        <f ca="1">OFFSET(Assumptions!$B$6,Y$1-1,0)*$E596</f>
        <v>0</v>
      </c>
      <c r="Z596" s="21">
        <f ca="1">OFFSET(Assumptions!$B$6,Z$1-1,0)*$E596</f>
        <v>24394460.664097097</v>
      </c>
      <c r="AA596" s="21">
        <f ca="1">OFFSET(Assumptions!$B$6,AA$1-1,0)*$E596</f>
        <v>24394460.664097097</v>
      </c>
      <c r="AB596" s="21">
        <f ca="1">OFFSET(Assumptions!$B$6,AB$1-1,0)*$E596</f>
        <v>45129752.228579625</v>
      </c>
      <c r="AC596" s="24">
        <f t="shared" si="135"/>
        <v>0</v>
      </c>
      <c r="AD596" s="24">
        <f t="shared" si="124"/>
        <v>0</v>
      </c>
      <c r="AE596" s="24">
        <f t="shared" si="124"/>
        <v>0</v>
      </c>
      <c r="AF596" s="24">
        <f t="shared" si="124"/>
        <v>0</v>
      </c>
      <c r="AG596" s="24">
        <f t="shared" si="124"/>
        <v>0</v>
      </c>
      <c r="AH596" s="24">
        <f t="shared" si="124"/>
        <v>0</v>
      </c>
      <c r="AI596" s="24">
        <f t="shared" si="124"/>
        <v>0</v>
      </c>
      <c r="AJ596" s="24">
        <f t="shared" si="133"/>
        <v>0</v>
      </c>
      <c r="AK596" s="26">
        <f t="shared" ca="1" si="134"/>
        <v>3.4202860825649495E-4</v>
      </c>
      <c r="AL596" s="34">
        <f t="shared" ca="1" si="136"/>
        <v>0.21945246257439499</v>
      </c>
    </row>
    <row r="597" spans="1:38" x14ac:dyDescent="0.25">
      <c r="A597" s="4">
        <f t="shared" si="125"/>
        <v>7</v>
      </c>
      <c r="B597" s="4">
        <f t="shared" si="126"/>
        <v>2014</v>
      </c>
      <c r="C597" s="9">
        <v>41830</v>
      </c>
      <c r="D597" s="12">
        <f ca="1">(1+Returns!E597)*D596</f>
        <v>121381347.30194591</v>
      </c>
      <c r="E597" s="12">
        <f t="shared" ca="1" si="127"/>
        <v>122033497.57884462</v>
      </c>
      <c r="F597" s="12">
        <f t="shared" ca="1" si="128"/>
        <v>122002569.23814015</v>
      </c>
      <c r="G597" s="14">
        <f ca="1">G596*(1+Returns!G597)+AC597</f>
        <v>9912267.7013578601</v>
      </c>
      <c r="H597" s="14">
        <f ca="1">H596*(1+Returns!H597)+AD597</f>
        <v>12209429.897916859</v>
      </c>
      <c r="I597" s="14">
        <f ca="1">I596*(1+Returns!I597)+AE597</f>
        <v>6105653.6860014321</v>
      </c>
      <c r="J597" s="14">
        <f ca="1">J596*(1+Returns!J597)+AF597</f>
        <v>0</v>
      </c>
      <c r="K597" s="14">
        <f ca="1">K596*(1+Returns!K597)+AG597</f>
        <v>0</v>
      </c>
      <c r="L597" s="14">
        <f ca="1">L596*(1+Returns!L597)+AH597</f>
        <v>24418483.351677909</v>
      </c>
      <c r="M597" s="14">
        <f ca="1">M596*(1+Returns!M597)+AI597</f>
        <v>24420363.843125906</v>
      </c>
      <c r="N597" s="14">
        <f ca="1">N596*(1+Returns!N597)+AJ597-R597-T597</f>
        <v>44967299.098764658</v>
      </c>
      <c r="O597" s="17">
        <f ca="1">(Assumptions!$B$16 / 252)*F596</f>
        <v>3871.2776589663476</v>
      </c>
      <c r="P597" s="17">
        <f t="shared" ca="1" si="129"/>
        <v>30928.340704475966</v>
      </c>
      <c r="Q597" s="16">
        <f t="shared" si="130"/>
        <v>0</v>
      </c>
      <c r="R597" s="17">
        <f t="shared" si="131"/>
        <v>0</v>
      </c>
      <c r="S597" s="19">
        <f t="shared" si="132"/>
        <v>0</v>
      </c>
      <c r="T597" s="20">
        <f ca="1">IF(AND(S597=1,F596&gt;D596),[1]Assumptions!$B$19*(F596-D596),0)</f>
        <v>0</v>
      </c>
      <c r="U597" s="21">
        <f ca="1">OFFSET(Assumptions!$B$6,U$1-1,0)*$E597</f>
        <v>9762679.8063075691</v>
      </c>
      <c r="V597" s="21">
        <f ca="1">OFFSET(Assumptions!$B$6,V$1-1,0)*$E597</f>
        <v>12203349.757884463</v>
      </c>
      <c r="W597" s="21">
        <f ca="1">OFFSET(Assumptions!$B$6,W$1-1,0)*$E597</f>
        <v>6101674.8789422316</v>
      </c>
      <c r="X597" s="21">
        <f ca="1">OFFSET(Assumptions!$B$6,X$1-1,0)*$E597</f>
        <v>0</v>
      </c>
      <c r="Y597" s="21">
        <f ca="1">OFFSET(Assumptions!$B$6,Y$1-1,0)*$E597</f>
        <v>0</v>
      </c>
      <c r="Z597" s="21">
        <f ca="1">OFFSET(Assumptions!$B$6,Z$1-1,0)*$E597</f>
        <v>24406699.515768927</v>
      </c>
      <c r="AA597" s="21">
        <f ca="1">OFFSET(Assumptions!$B$6,AA$1-1,0)*$E597</f>
        <v>24406699.515768927</v>
      </c>
      <c r="AB597" s="21">
        <f ca="1">OFFSET(Assumptions!$B$6,AB$1-1,0)*$E597</f>
        <v>45152394.104172513</v>
      </c>
      <c r="AC597" s="24">
        <f t="shared" si="135"/>
        <v>0</v>
      </c>
      <c r="AD597" s="24">
        <f t="shared" si="124"/>
        <v>0</v>
      </c>
      <c r="AE597" s="24">
        <f t="shared" si="124"/>
        <v>0</v>
      </c>
      <c r="AF597" s="24">
        <f t="shared" si="124"/>
        <v>0</v>
      </c>
      <c r="AG597" s="24">
        <f t="shared" si="124"/>
        <v>0</v>
      </c>
      <c r="AH597" s="24">
        <f t="shared" si="124"/>
        <v>0</v>
      </c>
      <c r="AI597" s="24">
        <f t="shared" si="124"/>
        <v>0</v>
      </c>
      <c r="AJ597" s="24">
        <f t="shared" si="133"/>
        <v>0</v>
      </c>
      <c r="AK597" s="26">
        <f t="shared" ca="1" si="134"/>
        <v>4.700714661658445E-4</v>
      </c>
      <c r="AL597" s="34">
        <f t="shared" ca="1" si="136"/>
        <v>0.2200256923813968</v>
      </c>
    </row>
    <row r="598" spans="1:38" x14ac:dyDescent="0.25">
      <c r="A598" s="4">
        <f t="shared" si="125"/>
        <v>7</v>
      </c>
      <c r="B598" s="4">
        <f t="shared" si="126"/>
        <v>2014</v>
      </c>
      <c r="C598" s="9">
        <v>41831</v>
      </c>
      <c r="D598" s="12">
        <f ca="1">(1+Returns!E598)*D597</f>
        <v>121430755.57936516</v>
      </c>
      <c r="E598" s="12">
        <f t="shared" ca="1" si="127"/>
        <v>122012474.15450791</v>
      </c>
      <c r="F598" s="12">
        <f t="shared" ca="1" si="128"/>
        <v>121977672.7163673</v>
      </c>
      <c r="G598" s="14">
        <f ca="1">G597*(1+Returns!G598)+AC598</f>
        <v>9844068.4638593998</v>
      </c>
      <c r="H598" s="14">
        <f ca="1">H597*(1+Returns!H598)+AD598</f>
        <v>12214635.397837583</v>
      </c>
      <c r="I598" s="14">
        <f ca="1">I597*(1+Returns!I598)+AE598</f>
        <v>6108374.1121500283</v>
      </c>
      <c r="J598" s="14">
        <f ca="1">J597*(1+Returns!J598)+AF598</f>
        <v>0</v>
      </c>
      <c r="K598" s="14">
        <f ca="1">K597*(1+Returns!K598)+AG598</f>
        <v>0</v>
      </c>
      <c r="L598" s="14">
        <f ca="1">L597*(1+Returns!L598)+AH598</f>
        <v>24428847.16402046</v>
      </c>
      <c r="M598" s="14">
        <f ca="1">M597*(1+Returns!M598)+AI598</f>
        <v>24430963.379794467</v>
      </c>
      <c r="N598" s="14">
        <f ca="1">N597*(1+Returns!N598)+AJ598-R598-T598</f>
        <v>44985585.636845976</v>
      </c>
      <c r="O598" s="17">
        <f ca="1">(Assumptions!$B$16 / 252)*F597</f>
        <v>3873.0974361314334</v>
      </c>
      <c r="P598" s="17">
        <f t="shared" ca="1" si="129"/>
        <v>34801.438140607403</v>
      </c>
      <c r="Q598" s="16">
        <f t="shared" si="130"/>
        <v>0</v>
      </c>
      <c r="R598" s="17">
        <f t="shared" si="131"/>
        <v>0</v>
      </c>
      <c r="S598" s="19">
        <f t="shared" si="132"/>
        <v>0</v>
      </c>
      <c r="T598" s="20">
        <f ca="1">IF(AND(S598=1,F597&gt;D597),[1]Assumptions!$B$19*(F597-D597),0)</f>
        <v>0</v>
      </c>
      <c r="U598" s="21">
        <f ca="1">OFFSET(Assumptions!$B$6,U$1-1,0)*$E598</f>
        <v>9760997.9323606323</v>
      </c>
      <c r="V598" s="21">
        <f ca="1">OFFSET(Assumptions!$B$6,V$1-1,0)*$E598</f>
        <v>12201247.415450791</v>
      </c>
      <c r="W598" s="21">
        <f ca="1">OFFSET(Assumptions!$B$6,W$1-1,0)*$E598</f>
        <v>6100623.7077253954</v>
      </c>
      <c r="X598" s="21">
        <f ca="1">OFFSET(Assumptions!$B$6,X$1-1,0)*$E598</f>
        <v>0</v>
      </c>
      <c r="Y598" s="21">
        <f ca="1">OFFSET(Assumptions!$B$6,Y$1-1,0)*$E598</f>
        <v>0</v>
      </c>
      <c r="Z598" s="21">
        <f ca="1">OFFSET(Assumptions!$B$6,Z$1-1,0)*$E598</f>
        <v>24402494.830901582</v>
      </c>
      <c r="AA598" s="21">
        <f ca="1">OFFSET(Assumptions!$B$6,AA$1-1,0)*$E598</f>
        <v>24402494.830901582</v>
      </c>
      <c r="AB598" s="21">
        <f ca="1">OFFSET(Assumptions!$B$6,AB$1-1,0)*$E598</f>
        <v>45144615.437167928</v>
      </c>
      <c r="AC598" s="24">
        <f t="shared" si="135"/>
        <v>0</v>
      </c>
      <c r="AD598" s="24">
        <f t="shared" si="124"/>
        <v>0</v>
      </c>
      <c r="AE598" s="24">
        <f t="shared" si="124"/>
        <v>0</v>
      </c>
      <c r="AF598" s="24">
        <f t="shared" si="124"/>
        <v>0</v>
      </c>
      <c r="AG598" s="24">
        <f t="shared" ref="AG598:AI661" si="137">IF($Q598=1,Y597-K597,0)</f>
        <v>0</v>
      </c>
      <c r="AH598" s="24">
        <f t="shared" si="137"/>
        <v>0</v>
      </c>
      <c r="AI598" s="24">
        <f t="shared" si="137"/>
        <v>0</v>
      </c>
      <c r="AJ598" s="24">
        <f t="shared" si="133"/>
        <v>0</v>
      </c>
      <c r="AK598" s="26">
        <f t="shared" ca="1" si="134"/>
        <v>-2.0406555311347496E-4</v>
      </c>
      <c r="AL598" s="34">
        <f t="shared" ca="1" si="136"/>
        <v>0.21977672716366836</v>
      </c>
    </row>
    <row r="599" spans="1:38" x14ac:dyDescent="0.25">
      <c r="A599" s="4">
        <f t="shared" si="125"/>
        <v>7</v>
      </c>
      <c r="B599" s="4">
        <f t="shared" si="126"/>
        <v>2014</v>
      </c>
      <c r="C599" s="9">
        <v>41834</v>
      </c>
      <c r="D599" s="12">
        <f ca="1">(1+Returns!E599)*D598</f>
        <v>121480183.96842374</v>
      </c>
      <c r="E599" s="12">
        <f t="shared" ca="1" si="127"/>
        <v>122055622.48599105</v>
      </c>
      <c r="F599" s="12">
        <f t="shared" ca="1" si="128"/>
        <v>122016948.74078007</v>
      </c>
      <c r="G599" s="14">
        <f ca="1">G598*(1+Returns!G599)+AC599</f>
        <v>9840021.1149079222</v>
      </c>
      <c r="H599" s="14">
        <f ca="1">H598*(1+Returns!H599)+AD599</f>
        <v>12219843.117127242</v>
      </c>
      <c r="I599" s="14">
        <f ca="1">I598*(1+Returns!I599)+AE599</f>
        <v>6111095.7504077302</v>
      </c>
      <c r="J599" s="14">
        <f ca="1">J598*(1+Returns!J599)+AF599</f>
        <v>0</v>
      </c>
      <c r="K599" s="14">
        <f ca="1">K598*(1+Returns!K599)+AG599</f>
        <v>0</v>
      </c>
      <c r="L599" s="14">
        <f ca="1">L598*(1+Returns!L599)+AH599</f>
        <v>24439215.375023022</v>
      </c>
      <c r="M599" s="14">
        <f ca="1">M598*(1+Returns!M599)+AI599</f>
        <v>24441567.517138857</v>
      </c>
      <c r="N599" s="14">
        <f ca="1">N598*(1+Returns!N599)+AJ599-R599-T599</f>
        <v>45003879.611386269</v>
      </c>
      <c r="O599" s="17">
        <f ca="1">(Assumptions!$B$16 / 252)*F598</f>
        <v>3872.3070703608664</v>
      </c>
      <c r="P599" s="17">
        <f t="shared" ca="1" si="129"/>
        <v>38673.745210968271</v>
      </c>
      <c r="Q599" s="16">
        <f t="shared" si="130"/>
        <v>0</v>
      </c>
      <c r="R599" s="17">
        <f t="shared" si="131"/>
        <v>0</v>
      </c>
      <c r="S599" s="19">
        <f t="shared" si="132"/>
        <v>0</v>
      </c>
      <c r="T599" s="20">
        <f ca="1">IF(AND(S599=1,F598&gt;D598),[1]Assumptions!$B$19*(F598-D598),0)</f>
        <v>0</v>
      </c>
      <c r="U599" s="21">
        <f ca="1">OFFSET(Assumptions!$B$6,U$1-1,0)*$E599</f>
        <v>9764449.7988792844</v>
      </c>
      <c r="V599" s="21">
        <f ca="1">OFFSET(Assumptions!$B$6,V$1-1,0)*$E599</f>
        <v>12205562.248599105</v>
      </c>
      <c r="W599" s="21">
        <f ca="1">OFFSET(Assumptions!$B$6,W$1-1,0)*$E599</f>
        <v>6102781.1242995523</v>
      </c>
      <c r="X599" s="21">
        <f ca="1">OFFSET(Assumptions!$B$6,X$1-1,0)*$E599</f>
        <v>0</v>
      </c>
      <c r="Y599" s="21">
        <f ca="1">OFFSET(Assumptions!$B$6,Y$1-1,0)*$E599</f>
        <v>0</v>
      </c>
      <c r="Z599" s="21">
        <f ca="1">OFFSET(Assumptions!$B$6,Z$1-1,0)*$E599</f>
        <v>24411124.497198209</v>
      </c>
      <c r="AA599" s="21">
        <f ca="1">OFFSET(Assumptions!$B$6,AA$1-1,0)*$E599</f>
        <v>24411124.497198209</v>
      </c>
      <c r="AB599" s="21">
        <f ca="1">OFFSET(Assumptions!$B$6,AB$1-1,0)*$E599</f>
        <v>45160580.319816686</v>
      </c>
      <c r="AC599" s="24">
        <f t="shared" si="135"/>
        <v>0</v>
      </c>
      <c r="AD599" s="24">
        <f t="shared" ref="AD599:AI662" si="138">IF($Q599=1,V598-H598,0)</f>
        <v>0</v>
      </c>
      <c r="AE599" s="24">
        <f t="shared" si="138"/>
        <v>0</v>
      </c>
      <c r="AF599" s="24">
        <f t="shared" si="138"/>
        <v>0</v>
      </c>
      <c r="AG599" s="24">
        <f t="shared" si="137"/>
        <v>0</v>
      </c>
      <c r="AH599" s="24">
        <f t="shared" si="137"/>
        <v>0</v>
      </c>
      <c r="AI599" s="24">
        <f t="shared" si="137"/>
        <v>0</v>
      </c>
      <c r="AJ599" s="24">
        <f t="shared" si="133"/>
        <v>0</v>
      </c>
      <c r="AK599" s="26">
        <f t="shared" ca="1" si="134"/>
        <v>3.2199355454243239E-4</v>
      </c>
      <c r="AL599" s="34">
        <f t="shared" ca="1" si="136"/>
        <v>0.22016948740779596</v>
      </c>
    </row>
    <row r="600" spans="1:38" x14ac:dyDescent="0.25">
      <c r="A600" s="4">
        <f t="shared" si="125"/>
        <v>7</v>
      </c>
      <c r="B600" s="4">
        <f t="shared" si="126"/>
        <v>2014</v>
      </c>
      <c r="C600" s="9">
        <v>41835</v>
      </c>
      <c r="D600" s="12">
        <f ca="1">(1+Returns!E600)*D599</f>
        <v>121529632.47730808</v>
      </c>
      <c r="E600" s="12">
        <f t="shared" ca="1" si="127"/>
        <v>122168018.43645681</v>
      </c>
      <c r="F600" s="12">
        <f t="shared" ca="1" si="128"/>
        <v>122125471.13731757</v>
      </c>
      <c r="G600" s="14">
        <f ca="1">G599*(1+Returns!G600)+AC600</f>
        <v>9905201.5092920177</v>
      </c>
      <c r="H600" s="14">
        <f ca="1">H599*(1+Returns!H600)+AD600</f>
        <v>12225053.056732064</v>
      </c>
      <c r="I600" s="14">
        <f ca="1">I599*(1+Returns!I600)+AE600</f>
        <v>6113818.6013146043</v>
      </c>
      <c r="J600" s="14">
        <f ca="1">J599*(1+Returns!J600)+AF600</f>
        <v>0</v>
      </c>
      <c r="K600" s="14">
        <f ca="1">K599*(1+Returns!K600)+AG600</f>
        <v>0</v>
      </c>
      <c r="L600" s="14">
        <f ca="1">L599*(1+Returns!L600)+AH600</f>
        <v>24449587.986552496</v>
      </c>
      <c r="M600" s="14">
        <f ca="1">M599*(1+Returns!M600)+AI600</f>
        <v>24452176.257155973</v>
      </c>
      <c r="N600" s="14">
        <f ca="1">N599*(1+Returns!N600)+AJ600-R600-T600</f>
        <v>45022181.025409669</v>
      </c>
      <c r="O600" s="17">
        <f ca="1">(Assumptions!$B$16 / 252)*F599</f>
        <v>3873.5539282787322</v>
      </c>
      <c r="P600" s="17">
        <f t="shared" ca="1" si="129"/>
        <v>42547.299139246999</v>
      </c>
      <c r="Q600" s="16">
        <f t="shared" si="130"/>
        <v>0</v>
      </c>
      <c r="R600" s="17">
        <f t="shared" si="131"/>
        <v>0</v>
      </c>
      <c r="S600" s="19">
        <f t="shared" si="132"/>
        <v>0</v>
      </c>
      <c r="T600" s="20">
        <f ca="1">IF(AND(S600=1,F599&gt;D599),[1]Assumptions!$B$19*(F599-D599),0)</f>
        <v>0</v>
      </c>
      <c r="U600" s="21">
        <f ca="1">OFFSET(Assumptions!$B$6,U$1-1,0)*$E600</f>
        <v>9773441.4749165457</v>
      </c>
      <c r="V600" s="21">
        <f ca="1">OFFSET(Assumptions!$B$6,V$1-1,0)*$E600</f>
        <v>12216801.843645683</v>
      </c>
      <c r="W600" s="21">
        <f ca="1">OFFSET(Assumptions!$B$6,W$1-1,0)*$E600</f>
        <v>6108400.9218228413</v>
      </c>
      <c r="X600" s="21">
        <f ca="1">OFFSET(Assumptions!$B$6,X$1-1,0)*$E600</f>
        <v>0</v>
      </c>
      <c r="Y600" s="21">
        <f ca="1">OFFSET(Assumptions!$B$6,Y$1-1,0)*$E600</f>
        <v>0</v>
      </c>
      <c r="Z600" s="21">
        <f ca="1">OFFSET(Assumptions!$B$6,Z$1-1,0)*$E600</f>
        <v>24433603.687291365</v>
      </c>
      <c r="AA600" s="21">
        <f ca="1">OFFSET(Assumptions!$B$6,AA$1-1,0)*$E600</f>
        <v>24433603.687291365</v>
      </c>
      <c r="AB600" s="21">
        <f ca="1">OFFSET(Assumptions!$B$6,AB$1-1,0)*$E600</f>
        <v>45202166.821489021</v>
      </c>
      <c r="AC600" s="24">
        <f t="shared" si="135"/>
        <v>0</v>
      </c>
      <c r="AD600" s="24">
        <f t="shared" si="138"/>
        <v>0</v>
      </c>
      <c r="AE600" s="24">
        <f t="shared" si="138"/>
        <v>0</v>
      </c>
      <c r="AF600" s="24">
        <f t="shared" si="138"/>
        <v>0</v>
      </c>
      <c r="AG600" s="24">
        <f t="shared" si="137"/>
        <v>0</v>
      </c>
      <c r="AH600" s="24">
        <f t="shared" si="137"/>
        <v>0</v>
      </c>
      <c r="AI600" s="24">
        <f t="shared" si="137"/>
        <v>0</v>
      </c>
      <c r="AJ600" s="24">
        <f t="shared" si="133"/>
        <v>0</v>
      </c>
      <c r="AK600" s="26">
        <f t="shared" ca="1" si="134"/>
        <v>8.8940428077788347E-4</v>
      </c>
      <c r="AL600" s="34">
        <f t="shared" ca="1" si="136"/>
        <v>0.2212547113731711</v>
      </c>
    </row>
    <row r="601" spans="1:38" x14ac:dyDescent="0.25">
      <c r="A601" s="4">
        <f t="shared" si="125"/>
        <v>7</v>
      </c>
      <c r="B601" s="4">
        <f t="shared" si="126"/>
        <v>2014</v>
      </c>
      <c r="C601" s="9">
        <v>41836</v>
      </c>
      <c r="D601" s="12">
        <f ca="1">(1+Returns!E601)*D600</f>
        <v>121579101.11420797</v>
      </c>
      <c r="E601" s="12">
        <f t="shared" ca="1" si="127"/>
        <v>122171317.20754987</v>
      </c>
      <c r="F601" s="12">
        <f t="shared" ca="1" si="128"/>
        <v>122124892.9093269</v>
      </c>
      <c r="G601" s="14">
        <f ca="1">G600*(1+Returns!G601)+AC601</f>
        <v>9861264.8402785305</v>
      </c>
      <c r="H601" s="14">
        <f ca="1">H600*(1+Returns!H601)+AD601</f>
        <v>12230265.217598684</v>
      </c>
      <c r="I601" s="14">
        <f ca="1">I600*(1+Returns!I601)+AE601</f>
        <v>6116542.6654109554</v>
      </c>
      <c r="J601" s="14">
        <f ca="1">J600*(1+Returns!J601)+AF601</f>
        <v>0</v>
      </c>
      <c r="K601" s="14">
        <f ca="1">K600*(1+Returns!K601)+AG601</f>
        <v>0</v>
      </c>
      <c r="L601" s="14">
        <f ca="1">L600*(1+Returns!L601)+AH601</f>
        <v>24459965.000476576</v>
      </c>
      <c r="M601" s="14">
        <f ca="1">M600*(1+Returns!M601)+AI601</f>
        <v>24462789.601843581</v>
      </c>
      <c r="N601" s="14">
        <f ca="1">N600*(1+Returns!N601)+AJ601-R601-T601</f>
        <v>45040489.881941542</v>
      </c>
      <c r="O601" s="17">
        <f ca="1">(Assumptions!$B$16 / 252)*F600</f>
        <v>3876.9990837243672</v>
      </c>
      <c r="P601" s="17">
        <f t="shared" ca="1" si="129"/>
        <v>46424.298222971367</v>
      </c>
      <c r="Q601" s="16">
        <f t="shared" si="130"/>
        <v>0</v>
      </c>
      <c r="R601" s="17">
        <f t="shared" si="131"/>
        <v>0</v>
      </c>
      <c r="S601" s="19">
        <f t="shared" si="132"/>
        <v>0</v>
      </c>
      <c r="T601" s="20">
        <f ca="1">IF(AND(S601=1,F600&gt;D600),[1]Assumptions!$B$19*(F600-D600),0)</f>
        <v>0</v>
      </c>
      <c r="U601" s="21">
        <f ca="1">OFFSET(Assumptions!$B$6,U$1-1,0)*$E601</f>
        <v>9773705.3766039889</v>
      </c>
      <c r="V601" s="21">
        <f ca="1">OFFSET(Assumptions!$B$6,V$1-1,0)*$E601</f>
        <v>12217131.720754988</v>
      </c>
      <c r="W601" s="21">
        <f ca="1">OFFSET(Assumptions!$B$6,W$1-1,0)*$E601</f>
        <v>6108565.8603774942</v>
      </c>
      <c r="X601" s="21">
        <f ca="1">OFFSET(Assumptions!$B$6,X$1-1,0)*$E601</f>
        <v>0</v>
      </c>
      <c r="Y601" s="21">
        <f ca="1">OFFSET(Assumptions!$B$6,Y$1-1,0)*$E601</f>
        <v>0</v>
      </c>
      <c r="Z601" s="21">
        <f ca="1">OFFSET(Assumptions!$B$6,Z$1-1,0)*$E601</f>
        <v>24434263.441509977</v>
      </c>
      <c r="AA601" s="21">
        <f ca="1">OFFSET(Assumptions!$B$6,AA$1-1,0)*$E601</f>
        <v>24434263.441509977</v>
      </c>
      <c r="AB601" s="21">
        <f ca="1">OFFSET(Assumptions!$B$6,AB$1-1,0)*$E601</f>
        <v>45203387.366793454</v>
      </c>
      <c r="AC601" s="24">
        <f t="shared" si="135"/>
        <v>0</v>
      </c>
      <c r="AD601" s="24">
        <f t="shared" si="138"/>
        <v>0</v>
      </c>
      <c r="AE601" s="24">
        <f t="shared" si="138"/>
        <v>0</v>
      </c>
      <c r="AF601" s="24">
        <f t="shared" si="138"/>
        <v>0</v>
      </c>
      <c r="AG601" s="24">
        <f t="shared" si="137"/>
        <v>0</v>
      </c>
      <c r="AH601" s="24">
        <f t="shared" si="137"/>
        <v>0</v>
      </c>
      <c r="AI601" s="24">
        <f t="shared" si="137"/>
        <v>0</v>
      </c>
      <c r="AJ601" s="24">
        <f t="shared" si="133"/>
        <v>0</v>
      </c>
      <c r="AK601" s="26">
        <f t="shared" ca="1" si="134"/>
        <v>-4.7347042781975546E-6</v>
      </c>
      <c r="AL601" s="34">
        <f t="shared" ca="1" si="136"/>
        <v>0.22124892909326443</v>
      </c>
    </row>
    <row r="602" spans="1:38" x14ac:dyDescent="0.25">
      <c r="A602" s="4">
        <f t="shared" si="125"/>
        <v>7</v>
      </c>
      <c r="B602" s="4">
        <f t="shared" si="126"/>
        <v>2014</v>
      </c>
      <c r="C602" s="9">
        <v>41837</v>
      </c>
      <c r="D602" s="12">
        <f ca="1">(1+Returns!E602)*D601</f>
        <v>121628589.8873165</v>
      </c>
      <c r="E602" s="12">
        <f t="shared" ca="1" si="127"/>
        <v>122322366.8821201</v>
      </c>
      <c r="F602" s="12">
        <f t="shared" ca="1" si="128"/>
        <v>122272065.60316986</v>
      </c>
      <c r="G602" s="14">
        <f ca="1">G601*(1+Returns!G602)+AC602</f>
        <v>9965059.1823360883</v>
      </c>
      <c r="H602" s="14">
        <f ca="1">H601*(1+Returns!H602)+AD602</f>
        <v>12235479.600674137</v>
      </c>
      <c r="I602" s="14">
        <f ca="1">I601*(1+Returns!I602)+AE602</f>
        <v>6119267.9432373317</v>
      </c>
      <c r="J602" s="14">
        <f ca="1">J601*(1+Returns!J602)+AF602</f>
        <v>0</v>
      </c>
      <c r="K602" s="14">
        <f ca="1">K601*(1+Returns!K602)+AG602</f>
        <v>0</v>
      </c>
      <c r="L602" s="14">
        <f ca="1">L601*(1+Returns!L602)+AH602</f>
        <v>24470346.418663748</v>
      </c>
      <c r="M602" s="14">
        <f ca="1">M601*(1+Returns!M602)+AI602</f>
        <v>24473407.553200316</v>
      </c>
      <c r="N602" s="14">
        <f ca="1">N601*(1+Returns!N602)+AJ602-R602-T602</f>
        <v>45058806.184008479</v>
      </c>
      <c r="O602" s="17">
        <f ca="1">(Assumptions!$B$16 / 252)*F601</f>
        <v>3876.9807272802186</v>
      </c>
      <c r="P602" s="17">
        <f t="shared" ca="1" si="129"/>
        <v>50301.278950251588</v>
      </c>
      <c r="Q602" s="16">
        <f t="shared" si="130"/>
        <v>0</v>
      </c>
      <c r="R602" s="17">
        <f t="shared" si="131"/>
        <v>0</v>
      </c>
      <c r="S602" s="19">
        <f t="shared" si="132"/>
        <v>0</v>
      </c>
      <c r="T602" s="20">
        <f ca="1">IF(AND(S602=1,F601&gt;D601),[1]Assumptions!$B$19*(F601-D601),0)</f>
        <v>0</v>
      </c>
      <c r="U602" s="21">
        <f ca="1">OFFSET(Assumptions!$B$6,U$1-1,0)*$E602</f>
        <v>9785789.3505696077</v>
      </c>
      <c r="V602" s="21">
        <f ca="1">OFFSET(Assumptions!$B$6,V$1-1,0)*$E602</f>
        <v>12232236.688212011</v>
      </c>
      <c r="W602" s="21">
        <f ca="1">OFFSET(Assumptions!$B$6,W$1-1,0)*$E602</f>
        <v>6116118.3441060055</v>
      </c>
      <c r="X602" s="21">
        <f ca="1">OFFSET(Assumptions!$B$6,X$1-1,0)*$E602</f>
        <v>0</v>
      </c>
      <c r="Y602" s="21">
        <f ca="1">OFFSET(Assumptions!$B$6,Y$1-1,0)*$E602</f>
        <v>0</v>
      </c>
      <c r="Z602" s="21">
        <f ca="1">OFFSET(Assumptions!$B$6,Z$1-1,0)*$E602</f>
        <v>24464473.376424022</v>
      </c>
      <c r="AA602" s="21">
        <f ca="1">OFFSET(Assumptions!$B$6,AA$1-1,0)*$E602</f>
        <v>24464473.376424022</v>
      </c>
      <c r="AB602" s="21">
        <f ca="1">OFFSET(Assumptions!$B$6,AB$1-1,0)*$E602</f>
        <v>45259275.746384434</v>
      </c>
      <c r="AC602" s="24">
        <f t="shared" si="135"/>
        <v>0</v>
      </c>
      <c r="AD602" s="24">
        <f t="shared" si="138"/>
        <v>0</v>
      </c>
      <c r="AE602" s="24">
        <f t="shared" si="138"/>
        <v>0</v>
      </c>
      <c r="AF602" s="24">
        <f t="shared" si="138"/>
        <v>0</v>
      </c>
      <c r="AG602" s="24">
        <f t="shared" si="137"/>
        <v>0</v>
      </c>
      <c r="AH602" s="24">
        <f t="shared" si="137"/>
        <v>0</v>
      </c>
      <c r="AI602" s="24">
        <f t="shared" si="137"/>
        <v>0</v>
      </c>
      <c r="AJ602" s="24">
        <f t="shared" si="133"/>
        <v>0</v>
      </c>
      <c r="AK602" s="26">
        <f t="shared" ca="1" si="134"/>
        <v>1.2050998804333801E-3</v>
      </c>
      <c r="AL602" s="34">
        <f t="shared" ca="1" si="136"/>
        <v>0.22272065603169411</v>
      </c>
    </row>
    <row r="603" spans="1:38" x14ac:dyDescent="0.25">
      <c r="A603" s="4">
        <f t="shared" si="125"/>
        <v>7</v>
      </c>
      <c r="B603" s="4">
        <f t="shared" si="126"/>
        <v>2014</v>
      </c>
      <c r="C603" s="9">
        <v>41838</v>
      </c>
      <c r="D603" s="12">
        <f ca="1">(1+Returns!E603)*D602</f>
        <v>121678098.80483012</v>
      </c>
      <c r="E603" s="12">
        <f t="shared" ca="1" si="127"/>
        <v>122464115.22428547</v>
      </c>
      <c r="F603" s="12">
        <f t="shared" ca="1" si="128"/>
        <v>122409932.29245892</v>
      </c>
      <c r="G603" s="14">
        <f ca="1">G602*(1+Returns!G603)+AC603</f>
        <v>10059532.291197803</v>
      </c>
      <c r="H603" s="14">
        <f ca="1">H602*(1+Returns!H603)+AD603</f>
        <v>12240696.206905866</v>
      </c>
      <c r="I603" s="14">
        <f ca="1">I602*(1+Returns!I603)+AE603</f>
        <v>6121994.4353345195</v>
      </c>
      <c r="J603" s="14">
        <f ca="1">J602*(1+Returns!J603)+AF603</f>
        <v>0</v>
      </c>
      <c r="K603" s="14">
        <f ca="1">K602*(1+Returns!K603)+AG603</f>
        <v>0</v>
      </c>
      <c r="L603" s="14">
        <f ca="1">L602*(1+Returns!L603)+AH603</f>
        <v>24480732.242983289</v>
      </c>
      <c r="M603" s="14">
        <f ca="1">M602*(1+Returns!M603)+AI603</f>
        <v>24484030.11322568</v>
      </c>
      <c r="N603" s="14">
        <f ca="1">N602*(1+Returns!N603)+AJ603-R603-T603</f>
        <v>45077129.934638306</v>
      </c>
      <c r="O603" s="17">
        <f ca="1">(Assumptions!$B$16 / 252)*F602</f>
        <v>3881.6528762911066</v>
      </c>
      <c r="P603" s="17">
        <f t="shared" ca="1" si="129"/>
        <v>54182.931826542692</v>
      </c>
      <c r="Q603" s="16">
        <f t="shared" si="130"/>
        <v>0</v>
      </c>
      <c r="R603" s="17">
        <f t="shared" si="131"/>
        <v>0</v>
      </c>
      <c r="S603" s="19">
        <f t="shared" si="132"/>
        <v>0</v>
      </c>
      <c r="T603" s="20">
        <f ca="1">IF(AND(S603=1,F602&gt;D602),[1]Assumptions!$B$19*(F602-D602),0)</f>
        <v>0</v>
      </c>
      <c r="U603" s="21">
        <f ca="1">OFFSET(Assumptions!$B$6,U$1-1,0)*$E603</f>
        <v>9797129.2179428376</v>
      </c>
      <c r="V603" s="21">
        <f ca="1">OFFSET(Assumptions!$B$6,V$1-1,0)*$E603</f>
        <v>12246411.522428548</v>
      </c>
      <c r="W603" s="21">
        <f ca="1">OFFSET(Assumptions!$B$6,W$1-1,0)*$E603</f>
        <v>6123205.761214274</v>
      </c>
      <c r="X603" s="21">
        <f ca="1">OFFSET(Assumptions!$B$6,X$1-1,0)*$E603</f>
        <v>0</v>
      </c>
      <c r="Y603" s="21">
        <f ca="1">OFFSET(Assumptions!$B$6,Y$1-1,0)*$E603</f>
        <v>0</v>
      </c>
      <c r="Z603" s="21">
        <f ca="1">OFFSET(Assumptions!$B$6,Z$1-1,0)*$E603</f>
        <v>24492823.044857096</v>
      </c>
      <c r="AA603" s="21">
        <f ca="1">OFFSET(Assumptions!$B$6,AA$1-1,0)*$E603</f>
        <v>24492823.044857096</v>
      </c>
      <c r="AB603" s="21">
        <f ca="1">OFFSET(Assumptions!$B$6,AB$1-1,0)*$E603</f>
        <v>45311722.632985622</v>
      </c>
      <c r="AC603" s="24">
        <f t="shared" si="135"/>
        <v>0</v>
      </c>
      <c r="AD603" s="24">
        <f t="shared" si="138"/>
        <v>0</v>
      </c>
      <c r="AE603" s="24">
        <f t="shared" si="138"/>
        <v>0</v>
      </c>
      <c r="AF603" s="24">
        <f t="shared" si="138"/>
        <v>0</v>
      </c>
      <c r="AG603" s="24">
        <f t="shared" si="137"/>
        <v>0</v>
      </c>
      <c r="AH603" s="24">
        <f t="shared" si="137"/>
        <v>0</v>
      </c>
      <c r="AI603" s="24">
        <f t="shared" si="137"/>
        <v>0</v>
      </c>
      <c r="AJ603" s="24">
        <f t="shared" si="133"/>
        <v>0</v>
      </c>
      <c r="AK603" s="26">
        <f t="shared" ca="1" si="134"/>
        <v>1.1275403634425363E-3</v>
      </c>
      <c r="AL603" s="34">
        <f t="shared" ca="1" si="136"/>
        <v>0.22409932292458468</v>
      </c>
    </row>
    <row r="604" spans="1:38" x14ac:dyDescent="0.25">
      <c r="A604" s="4">
        <f t="shared" si="125"/>
        <v>7</v>
      </c>
      <c r="B604" s="4">
        <f t="shared" si="126"/>
        <v>2014</v>
      </c>
      <c r="C604" s="9">
        <v>41841</v>
      </c>
      <c r="D604" s="12">
        <f ca="1">(1+Returns!E604)*D603</f>
        <v>121727627.87494862</v>
      </c>
      <c r="E604" s="12">
        <f t="shared" ca="1" si="127"/>
        <v>122430366.33148226</v>
      </c>
      <c r="F604" s="12">
        <f t="shared" ca="1" si="128"/>
        <v>122372297.37005913</v>
      </c>
      <c r="G604" s="14">
        <f ca="1">G603*(1+Returns!G604)+AC604</f>
        <v>9978488.2559116203</v>
      </c>
      <c r="H604" s="14">
        <f ca="1">H603*(1+Returns!H604)+AD604</f>
        <v>12245915.037241714</v>
      </c>
      <c r="I604" s="14">
        <f ca="1">I603*(1+Returns!I604)+AE604</f>
        <v>6124722.1422435483</v>
      </c>
      <c r="J604" s="14">
        <f ca="1">J603*(1+Returns!J604)+AF604</f>
        <v>0</v>
      </c>
      <c r="K604" s="14">
        <f ca="1">K603*(1+Returns!K604)+AG604</f>
        <v>0</v>
      </c>
      <c r="L604" s="14">
        <f ca="1">L603*(1+Returns!L604)+AH604</f>
        <v>24491122.475305274</v>
      </c>
      <c r="M604" s="14">
        <f ca="1">M603*(1+Returns!M604)+AI604</f>
        <v>24494657.283920042</v>
      </c>
      <c r="N604" s="14">
        <f ca="1">N603*(1+Returns!N604)+AJ604-R604-T604</f>
        <v>45095461.13686008</v>
      </c>
      <c r="O604" s="17">
        <f ca="1">(Assumptions!$B$16 / 252)*F603</f>
        <v>3886.0295965859973</v>
      </c>
      <c r="P604" s="17">
        <f t="shared" ca="1" si="129"/>
        <v>58068.961423128691</v>
      </c>
      <c r="Q604" s="16">
        <f t="shared" si="130"/>
        <v>0</v>
      </c>
      <c r="R604" s="17">
        <f t="shared" si="131"/>
        <v>0</v>
      </c>
      <c r="S604" s="19">
        <f t="shared" si="132"/>
        <v>0</v>
      </c>
      <c r="T604" s="20">
        <f ca="1">IF(AND(S604=1,F603&gt;D603),[1]Assumptions!$B$19*(F603-D603),0)</f>
        <v>0</v>
      </c>
      <c r="U604" s="21">
        <f ca="1">OFFSET(Assumptions!$B$6,U$1-1,0)*$E604</f>
        <v>9794429.3065185808</v>
      </c>
      <c r="V604" s="21">
        <f ca="1">OFFSET(Assumptions!$B$6,V$1-1,0)*$E604</f>
        <v>12243036.633148227</v>
      </c>
      <c r="W604" s="21">
        <f ca="1">OFFSET(Assumptions!$B$6,W$1-1,0)*$E604</f>
        <v>6121518.3165741134</v>
      </c>
      <c r="X604" s="21">
        <f ca="1">OFFSET(Assumptions!$B$6,X$1-1,0)*$E604</f>
        <v>0</v>
      </c>
      <c r="Y604" s="21">
        <f ca="1">OFFSET(Assumptions!$B$6,Y$1-1,0)*$E604</f>
        <v>0</v>
      </c>
      <c r="Z604" s="21">
        <f ca="1">OFFSET(Assumptions!$B$6,Z$1-1,0)*$E604</f>
        <v>24486073.266296454</v>
      </c>
      <c r="AA604" s="21">
        <f ca="1">OFFSET(Assumptions!$B$6,AA$1-1,0)*$E604</f>
        <v>24486073.266296454</v>
      </c>
      <c r="AB604" s="21">
        <f ca="1">OFFSET(Assumptions!$B$6,AB$1-1,0)*$E604</f>
        <v>45299235.542648435</v>
      </c>
      <c r="AC604" s="24">
        <f t="shared" si="135"/>
        <v>0</v>
      </c>
      <c r="AD604" s="24">
        <f t="shared" si="138"/>
        <v>0</v>
      </c>
      <c r="AE604" s="24">
        <f t="shared" si="138"/>
        <v>0</v>
      </c>
      <c r="AF604" s="24">
        <f t="shared" si="138"/>
        <v>0</v>
      </c>
      <c r="AG604" s="24">
        <f t="shared" si="137"/>
        <v>0</v>
      </c>
      <c r="AH604" s="24">
        <f t="shared" si="137"/>
        <v>0</v>
      </c>
      <c r="AI604" s="24">
        <f t="shared" si="137"/>
        <v>0</v>
      </c>
      <c r="AJ604" s="24">
        <f t="shared" si="133"/>
        <v>0</v>
      </c>
      <c r="AK604" s="26">
        <f t="shared" ca="1" si="134"/>
        <v>-3.074499078218329E-4</v>
      </c>
      <c r="AL604" s="34">
        <f t="shared" ca="1" si="136"/>
        <v>0.2237229737005868</v>
      </c>
    </row>
    <row r="605" spans="1:38" x14ac:dyDescent="0.25">
      <c r="A605" s="4">
        <f t="shared" si="125"/>
        <v>7</v>
      </c>
      <c r="B605" s="4">
        <f t="shared" si="126"/>
        <v>2014</v>
      </c>
      <c r="C605" s="9">
        <v>41842</v>
      </c>
      <c r="D605" s="12">
        <f ca="1">(1+Returns!E605)*D604</f>
        <v>121777177.10587512</v>
      </c>
      <c r="E605" s="12">
        <f t="shared" ca="1" si="127"/>
        <v>122452804.09446996</v>
      </c>
      <c r="F605" s="12">
        <f t="shared" ca="1" si="128"/>
        <v>122390850.2982097</v>
      </c>
      <c r="G605" s="14">
        <f ca="1">G604*(1+Returns!G605)+AC605</f>
        <v>9953610.9588450529</v>
      </c>
      <c r="H605" s="14">
        <f ca="1">H604*(1+Returns!H605)+AD605</f>
        <v>12251136.092629928</v>
      </c>
      <c r="I605" s="14">
        <f ca="1">I604*(1+Returns!I605)+AE605</f>
        <v>6127451.0645056879</v>
      </c>
      <c r="J605" s="14">
        <f ca="1">J604*(1+Returns!J605)+AF605</f>
        <v>0</v>
      </c>
      <c r="K605" s="14">
        <f ca="1">K604*(1+Returns!K605)+AG605</f>
        <v>0</v>
      </c>
      <c r="L605" s="14">
        <f ca="1">L604*(1+Returns!L605)+AH605</f>
        <v>24501517.11750057</v>
      </c>
      <c r="M605" s="14">
        <f ca="1">M604*(1+Returns!M605)+AI605</f>
        <v>24505289.06728464</v>
      </c>
      <c r="N605" s="14">
        <f ca="1">N604*(1+Returns!N605)+AJ605-R605-T605</f>
        <v>45113799.793704085</v>
      </c>
      <c r="O605" s="17">
        <f ca="1">(Assumptions!$B$16 / 252)*F604</f>
        <v>3884.8348371447341</v>
      </c>
      <c r="P605" s="17">
        <f t="shared" ca="1" si="129"/>
        <v>61953.796260273426</v>
      </c>
      <c r="Q605" s="16">
        <f t="shared" si="130"/>
        <v>0</v>
      </c>
      <c r="R605" s="17">
        <f t="shared" si="131"/>
        <v>0</v>
      </c>
      <c r="S605" s="19">
        <f t="shared" si="132"/>
        <v>0</v>
      </c>
      <c r="T605" s="20">
        <f ca="1">IF(AND(S605=1,F604&gt;D604),[1]Assumptions!$B$19*(F604-D604),0)</f>
        <v>0</v>
      </c>
      <c r="U605" s="21">
        <f ca="1">OFFSET(Assumptions!$B$6,U$1-1,0)*$E605</f>
        <v>9796224.3275575973</v>
      </c>
      <c r="V605" s="21">
        <f ca="1">OFFSET(Assumptions!$B$6,V$1-1,0)*$E605</f>
        <v>12245280.409446998</v>
      </c>
      <c r="W605" s="21">
        <f ca="1">OFFSET(Assumptions!$B$6,W$1-1,0)*$E605</f>
        <v>6122640.2047234988</v>
      </c>
      <c r="X605" s="21">
        <f ca="1">OFFSET(Assumptions!$B$6,X$1-1,0)*$E605</f>
        <v>0</v>
      </c>
      <c r="Y605" s="21">
        <f ca="1">OFFSET(Assumptions!$B$6,Y$1-1,0)*$E605</f>
        <v>0</v>
      </c>
      <c r="Z605" s="21">
        <f ca="1">OFFSET(Assumptions!$B$6,Z$1-1,0)*$E605</f>
        <v>24490560.818893995</v>
      </c>
      <c r="AA605" s="21">
        <f ca="1">OFFSET(Assumptions!$B$6,AA$1-1,0)*$E605</f>
        <v>24490560.818893995</v>
      </c>
      <c r="AB605" s="21">
        <f ca="1">OFFSET(Assumptions!$B$6,AB$1-1,0)*$E605</f>
        <v>45307537.514953889</v>
      </c>
      <c r="AC605" s="24">
        <f t="shared" si="135"/>
        <v>0</v>
      </c>
      <c r="AD605" s="24">
        <f t="shared" si="138"/>
        <v>0</v>
      </c>
      <c r="AE605" s="24">
        <f t="shared" si="138"/>
        <v>0</v>
      </c>
      <c r="AF605" s="24">
        <f t="shared" si="138"/>
        <v>0</v>
      </c>
      <c r="AG605" s="24">
        <f t="shared" si="137"/>
        <v>0</v>
      </c>
      <c r="AH605" s="24">
        <f t="shared" si="137"/>
        <v>0</v>
      </c>
      <c r="AI605" s="24">
        <f t="shared" si="137"/>
        <v>0</v>
      </c>
      <c r="AJ605" s="24">
        <f t="shared" si="133"/>
        <v>0</v>
      </c>
      <c r="AK605" s="26">
        <f t="shared" ca="1" si="134"/>
        <v>1.5161052418966037E-4</v>
      </c>
      <c r="AL605" s="34">
        <f t="shared" ca="1" si="136"/>
        <v>0.22390850298209242</v>
      </c>
    </row>
    <row r="606" spans="1:38" x14ac:dyDescent="0.25">
      <c r="A606" s="4">
        <f t="shared" si="125"/>
        <v>7</v>
      </c>
      <c r="B606" s="4">
        <f t="shared" si="126"/>
        <v>2014</v>
      </c>
      <c r="C606" s="9">
        <v>41843</v>
      </c>
      <c r="D606" s="12">
        <f ca="1">(1+Returns!E606)*D605</f>
        <v>121826746.50581606</v>
      </c>
      <c r="E606" s="12">
        <f t="shared" ca="1" si="127"/>
        <v>122554972.26452056</v>
      </c>
      <c r="F606" s="12">
        <f t="shared" ca="1" si="128"/>
        <v>122489133.0444413</v>
      </c>
      <c r="G606" s="14">
        <f ca="1">G605*(1+Returns!G606)+AC606</f>
        <v>10008444.142874693</v>
      </c>
      <c r="H606" s="14">
        <f ca="1">H605*(1+Returns!H606)+AD606</f>
        <v>12256359.374019163</v>
      </c>
      <c r="I606" s="14">
        <f ca="1">I605*(1+Returns!I606)+AE606</f>
        <v>6130181.2026624493</v>
      </c>
      <c r="J606" s="14">
        <f ca="1">J605*(1+Returns!J606)+AF606</f>
        <v>0</v>
      </c>
      <c r="K606" s="14">
        <f ca="1">K605*(1+Returns!K606)+AG606</f>
        <v>0</v>
      </c>
      <c r="L606" s="14">
        <f ca="1">L605*(1+Returns!L606)+AH606</f>
        <v>24511916.171440832</v>
      </c>
      <c r="M606" s="14">
        <f ca="1">M605*(1+Returns!M606)+AI606</f>
        <v>24515925.465321582</v>
      </c>
      <c r="N606" s="14">
        <f ca="1">N605*(1+Returns!N606)+AJ606-R606-T606</f>
        <v>45132145.908201836</v>
      </c>
      <c r="O606" s="17">
        <f ca="1">(Assumptions!$B$16 / 252)*F605</f>
        <v>3885.4238189907837</v>
      </c>
      <c r="P606" s="17">
        <f t="shared" ca="1" si="129"/>
        <v>65839.220079264211</v>
      </c>
      <c r="Q606" s="16">
        <f t="shared" si="130"/>
        <v>0</v>
      </c>
      <c r="R606" s="17">
        <f t="shared" si="131"/>
        <v>0</v>
      </c>
      <c r="S606" s="19">
        <f t="shared" si="132"/>
        <v>0</v>
      </c>
      <c r="T606" s="20">
        <f ca="1">IF(AND(S606=1,F605&gt;D605),[1]Assumptions!$B$19*(F605-D605),0)</f>
        <v>0</v>
      </c>
      <c r="U606" s="21">
        <f ca="1">OFFSET(Assumptions!$B$6,U$1-1,0)*$E606</f>
        <v>9804397.7811616454</v>
      </c>
      <c r="V606" s="21">
        <f ca="1">OFFSET(Assumptions!$B$6,V$1-1,0)*$E606</f>
        <v>12255497.226452056</v>
      </c>
      <c r="W606" s="21">
        <f ca="1">OFFSET(Assumptions!$B$6,W$1-1,0)*$E606</f>
        <v>6127748.6132260282</v>
      </c>
      <c r="X606" s="21">
        <f ca="1">OFFSET(Assumptions!$B$6,X$1-1,0)*$E606</f>
        <v>0</v>
      </c>
      <c r="Y606" s="21">
        <f ca="1">OFFSET(Assumptions!$B$6,Y$1-1,0)*$E606</f>
        <v>0</v>
      </c>
      <c r="Z606" s="21">
        <f ca="1">OFFSET(Assumptions!$B$6,Z$1-1,0)*$E606</f>
        <v>24510994.452904113</v>
      </c>
      <c r="AA606" s="21">
        <f ca="1">OFFSET(Assumptions!$B$6,AA$1-1,0)*$E606</f>
        <v>24510994.452904113</v>
      </c>
      <c r="AB606" s="21">
        <f ca="1">OFFSET(Assumptions!$B$6,AB$1-1,0)*$E606</f>
        <v>45345339.737872608</v>
      </c>
      <c r="AC606" s="24">
        <f t="shared" si="135"/>
        <v>0</v>
      </c>
      <c r="AD606" s="24">
        <f t="shared" si="138"/>
        <v>0</v>
      </c>
      <c r="AE606" s="24">
        <f t="shared" si="138"/>
        <v>0</v>
      </c>
      <c r="AF606" s="24">
        <f t="shared" si="138"/>
        <v>0</v>
      </c>
      <c r="AG606" s="24">
        <f t="shared" si="137"/>
        <v>0</v>
      </c>
      <c r="AH606" s="24">
        <f t="shared" si="137"/>
        <v>0</v>
      </c>
      <c r="AI606" s="24">
        <f t="shared" si="137"/>
        <v>0</v>
      </c>
      <c r="AJ606" s="24">
        <f t="shared" si="133"/>
        <v>0</v>
      </c>
      <c r="AK606" s="26">
        <f t="shared" ca="1" si="134"/>
        <v>8.0302364100037771E-4</v>
      </c>
      <c r="AL606" s="34">
        <f t="shared" ca="1" si="136"/>
        <v>0.22489133044440845</v>
      </c>
    </row>
    <row r="607" spans="1:38" x14ac:dyDescent="0.25">
      <c r="A607" s="4">
        <f t="shared" si="125"/>
        <v>7</v>
      </c>
      <c r="B607" s="4">
        <f t="shared" si="126"/>
        <v>2014</v>
      </c>
      <c r="C607" s="9">
        <v>41844</v>
      </c>
      <c r="D607" s="12">
        <f ca="1">(1+Returns!E607)*D606</f>
        <v>121876336.08298124</v>
      </c>
      <c r="E607" s="12">
        <f t="shared" ca="1" si="127"/>
        <v>122533725.9209404</v>
      </c>
      <c r="F607" s="12">
        <f t="shared" ca="1" si="128"/>
        <v>122463998.15695496</v>
      </c>
      <c r="G607" s="14">
        <f ca="1">G606*(1+Returns!G607)+AC607</f>
        <v>9939842.878907878</v>
      </c>
      <c r="H607" s="14">
        <f ca="1">H606*(1+Returns!H607)+AD607</f>
        <v>12261584.882358475</v>
      </c>
      <c r="I607" s="14">
        <f ca="1">I606*(1+Returns!I607)+AE607</f>
        <v>6132912.5572555847</v>
      </c>
      <c r="J607" s="14">
        <f ca="1">J606*(1+Returns!J607)+AF607</f>
        <v>0</v>
      </c>
      <c r="K607" s="14">
        <f ca="1">K606*(1+Returns!K607)+AG607</f>
        <v>0</v>
      </c>
      <c r="L607" s="14">
        <f ca="1">L606*(1+Returns!L607)+AH607</f>
        <v>24522319.63899852</v>
      </c>
      <c r="M607" s="14">
        <f ca="1">M606*(1+Returns!M607)+AI607</f>
        <v>24526566.480033841</v>
      </c>
      <c r="N607" s="14">
        <f ca="1">N606*(1+Returns!N607)+AJ607-R607-T607</f>
        <v>45150499.483386092</v>
      </c>
      <c r="O607" s="17">
        <f ca="1">(Assumptions!$B$16 / 252)*F606</f>
        <v>3888.5439061727393</v>
      </c>
      <c r="P607" s="17">
        <f t="shared" ca="1" si="129"/>
        <v>69727.763985436948</v>
      </c>
      <c r="Q607" s="16">
        <f t="shared" si="130"/>
        <v>0</v>
      </c>
      <c r="R607" s="17">
        <f t="shared" si="131"/>
        <v>0</v>
      </c>
      <c r="S607" s="19">
        <f t="shared" si="132"/>
        <v>0</v>
      </c>
      <c r="T607" s="20">
        <f ca="1">IF(AND(S607=1,F606&gt;D606),[1]Assumptions!$B$19*(F606-D606),0)</f>
        <v>0</v>
      </c>
      <c r="U607" s="21">
        <f ca="1">OFFSET(Assumptions!$B$6,U$1-1,0)*$E607</f>
        <v>9802698.073675232</v>
      </c>
      <c r="V607" s="21">
        <f ca="1">OFFSET(Assumptions!$B$6,V$1-1,0)*$E607</f>
        <v>12253372.592094041</v>
      </c>
      <c r="W607" s="21">
        <f ca="1">OFFSET(Assumptions!$B$6,W$1-1,0)*$E607</f>
        <v>6126686.2960470207</v>
      </c>
      <c r="X607" s="21">
        <f ca="1">OFFSET(Assumptions!$B$6,X$1-1,0)*$E607</f>
        <v>0</v>
      </c>
      <c r="Y607" s="21">
        <f ca="1">OFFSET(Assumptions!$B$6,Y$1-1,0)*$E607</f>
        <v>0</v>
      </c>
      <c r="Z607" s="21">
        <f ca="1">OFFSET(Assumptions!$B$6,Z$1-1,0)*$E607</f>
        <v>24506745.184188083</v>
      </c>
      <c r="AA607" s="21">
        <f ca="1">OFFSET(Assumptions!$B$6,AA$1-1,0)*$E607</f>
        <v>24506745.184188083</v>
      </c>
      <c r="AB607" s="21">
        <f ca="1">OFFSET(Assumptions!$B$6,AB$1-1,0)*$E607</f>
        <v>45337478.590747945</v>
      </c>
      <c r="AC607" s="24">
        <f t="shared" si="135"/>
        <v>0</v>
      </c>
      <c r="AD607" s="24">
        <f t="shared" si="138"/>
        <v>0</v>
      </c>
      <c r="AE607" s="24">
        <f t="shared" si="138"/>
        <v>0</v>
      </c>
      <c r="AF607" s="24">
        <f t="shared" si="138"/>
        <v>0</v>
      </c>
      <c r="AG607" s="24">
        <f t="shared" si="137"/>
        <v>0</v>
      </c>
      <c r="AH607" s="24">
        <f t="shared" si="137"/>
        <v>0</v>
      </c>
      <c r="AI607" s="24">
        <f t="shared" si="137"/>
        <v>0</v>
      </c>
      <c r="AJ607" s="24">
        <f t="shared" si="133"/>
        <v>0</v>
      </c>
      <c r="AK607" s="26">
        <f t="shared" ca="1" si="134"/>
        <v>-2.0520095833498342E-4</v>
      </c>
      <c r="AL607" s="34">
        <f t="shared" ca="1" si="136"/>
        <v>0.22463998156954501</v>
      </c>
    </row>
    <row r="608" spans="1:38" x14ac:dyDescent="0.25">
      <c r="A608" s="4">
        <f t="shared" si="125"/>
        <v>7</v>
      </c>
      <c r="B608" s="4">
        <f t="shared" si="126"/>
        <v>2014</v>
      </c>
      <c r="C608" s="9">
        <v>41845</v>
      </c>
      <c r="D608" s="12">
        <f ca="1">(1+Returns!E608)*D607</f>
        <v>121925945.84558381</v>
      </c>
      <c r="E608" s="12">
        <f t="shared" ca="1" si="127"/>
        <v>122394894.74715477</v>
      </c>
      <c r="F608" s="12">
        <f t="shared" ca="1" si="128"/>
        <v>122321279.2371961</v>
      </c>
      <c r="G608" s="14">
        <f ca="1">G607*(1+Returns!G608)+AC608</f>
        <v>9753636.841967402</v>
      </c>
      <c r="H608" s="14">
        <f ca="1">H607*(1+Returns!H608)+AD608</f>
        <v>12266812.618597327</v>
      </c>
      <c r="I608" s="14">
        <f ca="1">I607*(1+Returns!I608)+AE608</f>
        <v>6135645.1288270885</v>
      </c>
      <c r="J608" s="14">
        <f ca="1">J607*(1+Returns!J608)+AF608</f>
        <v>0</v>
      </c>
      <c r="K608" s="14">
        <f ca="1">K607*(1+Returns!K608)+AG608</f>
        <v>0</v>
      </c>
      <c r="L608" s="14">
        <f ca="1">L607*(1+Returns!L608)+AH608</f>
        <v>24532727.522046879</v>
      </c>
      <c r="M608" s="14">
        <f ca="1">M607*(1+Returns!M608)+AI608</f>
        <v>24537212.113425262</v>
      </c>
      <c r="N608" s="14">
        <f ca="1">N607*(1+Returns!N608)+AJ608-R608-T608</f>
        <v>45168860.522290833</v>
      </c>
      <c r="O608" s="17">
        <f ca="1">(Assumptions!$B$16 / 252)*F607</f>
        <v>3887.7459732366651</v>
      </c>
      <c r="P608" s="17">
        <f t="shared" ca="1" si="129"/>
        <v>73615.509958673618</v>
      </c>
      <c r="Q608" s="16">
        <f t="shared" si="130"/>
        <v>0</v>
      </c>
      <c r="R608" s="17">
        <f t="shared" si="131"/>
        <v>0</v>
      </c>
      <c r="S608" s="19">
        <f t="shared" si="132"/>
        <v>0</v>
      </c>
      <c r="T608" s="20">
        <f ca="1">IF(AND(S608=1,F607&gt;D607),[1]Assumptions!$B$19*(F607-D607),0)</f>
        <v>0</v>
      </c>
      <c r="U608" s="21">
        <f ca="1">OFFSET(Assumptions!$B$6,U$1-1,0)*$E608</f>
        <v>9791591.5797723811</v>
      </c>
      <c r="V608" s="21">
        <f ca="1">OFFSET(Assumptions!$B$6,V$1-1,0)*$E608</f>
        <v>12239489.474715479</v>
      </c>
      <c r="W608" s="21">
        <f ca="1">OFFSET(Assumptions!$B$6,W$1-1,0)*$E608</f>
        <v>6119744.7373577394</v>
      </c>
      <c r="X608" s="21">
        <f ca="1">OFFSET(Assumptions!$B$6,X$1-1,0)*$E608</f>
        <v>0</v>
      </c>
      <c r="Y608" s="21">
        <f ca="1">OFFSET(Assumptions!$B$6,Y$1-1,0)*$E608</f>
        <v>0</v>
      </c>
      <c r="Z608" s="21">
        <f ca="1">OFFSET(Assumptions!$B$6,Z$1-1,0)*$E608</f>
        <v>24478978.949430957</v>
      </c>
      <c r="AA608" s="21">
        <f ca="1">OFFSET(Assumptions!$B$6,AA$1-1,0)*$E608</f>
        <v>24478978.949430957</v>
      </c>
      <c r="AB608" s="21">
        <f ca="1">OFFSET(Assumptions!$B$6,AB$1-1,0)*$E608</f>
        <v>45286111.056447268</v>
      </c>
      <c r="AC608" s="24">
        <f t="shared" si="135"/>
        <v>0</v>
      </c>
      <c r="AD608" s="24">
        <f t="shared" si="138"/>
        <v>0</v>
      </c>
      <c r="AE608" s="24">
        <f t="shared" si="138"/>
        <v>0</v>
      </c>
      <c r="AF608" s="24">
        <f t="shared" si="138"/>
        <v>0</v>
      </c>
      <c r="AG608" s="24">
        <f t="shared" si="137"/>
        <v>0</v>
      </c>
      <c r="AH608" s="24">
        <f t="shared" si="137"/>
        <v>0</v>
      </c>
      <c r="AI608" s="24">
        <f t="shared" si="137"/>
        <v>0</v>
      </c>
      <c r="AJ608" s="24">
        <f t="shared" si="133"/>
        <v>0</v>
      </c>
      <c r="AK608" s="26">
        <f t="shared" ca="1" si="134"/>
        <v>-1.1653949071297465E-3</v>
      </c>
      <c r="AL608" s="34">
        <f t="shared" ca="1" si="136"/>
        <v>0.22321279237195646</v>
      </c>
    </row>
    <row r="609" spans="1:38" x14ac:dyDescent="0.25">
      <c r="A609" s="4">
        <f t="shared" si="125"/>
        <v>7</v>
      </c>
      <c r="B609" s="4">
        <f t="shared" si="126"/>
        <v>2014</v>
      </c>
      <c r="C609" s="9">
        <v>41848</v>
      </c>
      <c r="D609" s="12">
        <f ca="1">(1+Returns!E609)*D608</f>
        <v>121975575.80184025</v>
      </c>
      <c r="E609" s="12">
        <f t="shared" ca="1" si="127"/>
        <v>122460211.92731133</v>
      </c>
      <c r="F609" s="12">
        <f t="shared" ca="1" si="128"/>
        <v>122382713.20213878</v>
      </c>
      <c r="G609" s="14">
        <f ca="1">G608*(1+Returns!G609)+AC609</f>
        <v>9771559.207794765</v>
      </c>
      <c r="H609" s="14">
        <f ca="1">H608*(1+Returns!H609)+AD609</f>
        <v>12272042.583685584</v>
      </c>
      <c r="I609" s="14">
        <f ca="1">I608*(1+Returns!I609)+AE609</f>
        <v>6138378.9179191953</v>
      </c>
      <c r="J609" s="14">
        <f ca="1">J608*(1+Returns!J609)+AF609</f>
        <v>0</v>
      </c>
      <c r="K609" s="14">
        <f ca="1">K608*(1+Returns!K609)+AG609</f>
        <v>0</v>
      </c>
      <c r="L609" s="14">
        <f ca="1">L608*(1+Returns!L609)+AH609</f>
        <v>24543139.822459955</v>
      </c>
      <c r="M609" s="14">
        <f ca="1">M608*(1+Returns!M609)+AI609</f>
        <v>24547862.367500562</v>
      </c>
      <c r="N609" s="14">
        <f ca="1">N608*(1+Returns!N609)+AJ609-R609-T609</f>
        <v>45187229.027951278</v>
      </c>
      <c r="O609" s="17">
        <f ca="1">(Assumptions!$B$16 / 252)*F608</f>
        <v>3883.2152138792412</v>
      </c>
      <c r="P609" s="17">
        <f t="shared" ca="1" si="129"/>
        <v>77498.725172552862</v>
      </c>
      <c r="Q609" s="16">
        <f t="shared" si="130"/>
        <v>0</v>
      </c>
      <c r="R609" s="17">
        <f t="shared" si="131"/>
        <v>0</v>
      </c>
      <c r="S609" s="19">
        <f t="shared" si="132"/>
        <v>0</v>
      </c>
      <c r="T609" s="20">
        <f ca="1">IF(AND(S609=1,F608&gt;D608),[1]Assumptions!$B$19*(F608-D608),0)</f>
        <v>0</v>
      </c>
      <c r="U609" s="21">
        <f ca="1">OFFSET(Assumptions!$B$6,U$1-1,0)*$E609</f>
        <v>9796816.9541849066</v>
      </c>
      <c r="V609" s="21">
        <f ca="1">OFFSET(Assumptions!$B$6,V$1-1,0)*$E609</f>
        <v>12246021.192731135</v>
      </c>
      <c r="W609" s="21">
        <f ca="1">OFFSET(Assumptions!$B$6,W$1-1,0)*$E609</f>
        <v>6123010.5963655673</v>
      </c>
      <c r="X609" s="21">
        <f ca="1">OFFSET(Assumptions!$B$6,X$1-1,0)*$E609</f>
        <v>0</v>
      </c>
      <c r="Y609" s="21">
        <f ca="1">OFFSET(Assumptions!$B$6,Y$1-1,0)*$E609</f>
        <v>0</v>
      </c>
      <c r="Z609" s="21">
        <f ca="1">OFFSET(Assumptions!$B$6,Z$1-1,0)*$E609</f>
        <v>24492042.385462269</v>
      </c>
      <c r="AA609" s="21">
        <f ca="1">OFFSET(Assumptions!$B$6,AA$1-1,0)*$E609</f>
        <v>24492042.385462269</v>
      </c>
      <c r="AB609" s="21">
        <f ca="1">OFFSET(Assumptions!$B$6,AB$1-1,0)*$E609</f>
        <v>45310278.41310519</v>
      </c>
      <c r="AC609" s="24">
        <f t="shared" si="135"/>
        <v>0</v>
      </c>
      <c r="AD609" s="24">
        <f t="shared" si="138"/>
        <v>0</v>
      </c>
      <c r="AE609" s="24">
        <f t="shared" si="138"/>
        <v>0</v>
      </c>
      <c r="AF609" s="24">
        <f t="shared" si="138"/>
        <v>0</v>
      </c>
      <c r="AG609" s="24">
        <f t="shared" si="137"/>
        <v>0</v>
      </c>
      <c r="AH609" s="24">
        <f t="shared" si="137"/>
        <v>0</v>
      </c>
      <c r="AI609" s="24">
        <f t="shared" si="137"/>
        <v>0</v>
      </c>
      <c r="AJ609" s="24">
        <f t="shared" si="133"/>
        <v>0</v>
      </c>
      <c r="AK609" s="26">
        <f t="shared" ca="1" si="134"/>
        <v>5.0223448712927166E-4</v>
      </c>
      <c r="AL609" s="34">
        <f t="shared" ca="1" si="136"/>
        <v>0.22382713202138338</v>
      </c>
    </row>
    <row r="610" spans="1:38" x14ac:dyDescent="0.25">
      <c r="A610" s="4">
        <f t="shared" si="125"/>
        <v>7</v>
      </c>
      <c r="B610" s="4">
        <f t="shared" si="126"/>
        <v>2014</v>
      </c>
      <c r="C610" s="9">
        <v>41849</v>
      </c>
      <c r="D610" s="12">
        <f ca="1">(1+Returns!E610)*D609</f>
        <v>122025225.95997038</v>
      </c>
      <c r="E610" s="12">
        <f t="shared" ca="1" si="127"/>
        <v>122513688.37124105</v>
      </c>
      <c r="F610" s="12">
        <f t="shared" ca="1" si="128"/>
        <v>122432304.48057002</v>
      </c>
      <c r="G610" s="14">
        <f ca="1">G609*(1+Returns!G610)+AC610</f>
        <v>9777620.8778113462</v>
      </c>
      <c r="H610" s="14">
        <f ca="1">H609*(1+Returns!H610)+AD610</f>
        <v>12277274.77857352</v>
      </c>
      <c r="I610" s="14">
        <f ca="1">I609*(1+Returns!I610)+AE610</f>
        <v>6141113.9250743808</v>
      </c>
      <c r="J610" s="14">
        <f ca="1">J609*(1+Returns!J610)+AF610</f>
        <v>0</v>
      </c>
      <c r="K610" s="14">
        <f ca="1">K609*(1+Returns!K610)+AG610</f>
        <v>0</v>
      </c>
      <c r="L610" s="14">
        <f ca="1">L609*(1+Returns!L610)+AH610</f>
        <v>24553556.542112589</v>
      </c>
      <c r="M610" s="14">
        <f ca="1">M609*(1+Returns!M610)+AI610</f>
        <v>24558517.244265325</v>
      </c>
      <c r="N610" s="14">
        <f ca="1">N609*(1+Returns!N610)+AJ610-R610-T610</f>
        <v>45205605.003403887</v>
      </c>
      <c r="O610" s="17">
        <f ca="1">(Assumptions!$B$16 / 252)*F609</f>
        <v>3885.1654984805959</v>
      </c>
      <c r="P610" s="17">
        <f t="shared" ca="1" si="129"/>
        <v>81383.890671033456</v>
      </c>
      <c r="Q610" s="16">
        <f t="shared" si="130"/>
        <v>0</v>
      </c>
      <c r="R610" s="17">
        <f t="shared" si="131"/>
        <v>0</v>
      </c>
      <c r="S610" s="19">
        <f t="shared" si="132"/>
        <v>0</v>
      </c>
      <c r="T610" s="20">
        <f ca="1">IF(AND(S610=1,F609&gt;D609),[1]Assumptions!$B$19*(F609-D609),0)</f>
        <v>0</v>
      </c>
      <c r="U610" s="21">
        <f ca="1">OFFSET(Assumptions!$B$6,U$1-1,0)*$E610</f>
        <v>9801095.0696992837</v>
      </c>
      <c r="V610" s="21">
        <f ca="1">OFFSET(Assumptions!$B$6,V$1-1,0)*$E610</f>
        <v>12251368.837124106</v>
      </c>
      <c r="W610" s="21">
        <f ca="1">OFFSET(Assumptions!$B$6,W$1-1,0)*$E610</f>
        <v>6125684.4185620528</v>
      </c>
      <c r="X610" s="21">
        <f ca="1">OFFSET(Assumptions!$B$6,X$1-1,0)*$E610</f>
        <v>0</v>
      </c>
      <c r="Y610" s="21">
        <f ca="1">OFFSET(Assumptions!$B$6,Y$1-1,0)*$E610</f>
        <v>0</v>
      </c>
      <c r="Z610" s="21">
        <f ca="1">OFFSET(Assumptions!$B$6,Z$1-1,0)*$E610</f>
        <v>24502737.674248211</v>
      </c>
      <c r="AA610" s="21">
        <f ca="1">OFFSET(Assumptions!$B$6,AA$1-1,0)*$E610</f>
        <v>24502737.674248211</v>
      </c>
      <c r="AB610" s="21">
        <f ca="1">OFFSET(Assumptions!$B$6,AB$1-1,0)*$E610</f>
        <v>45330064.697359189</v>
      </c>
      <c r="AC610" s="24">
        <f t="shared" si="135"/>
        <v>0</v>
      </c>
      <c r="AD610" s="24">
        <f t="shared" si="138"/>
        <v>0</v>
      </c>
      <c r="AE610" s="24">
        <f t="shared" si="138"/>
        <v>0</v>
      </c>
      <c r="AF610" s="24">
        <f t="shared" si="138"/>
        <v>0</v>
      </c>
      <c r="AG610" s="24">
        <f t="shared" si="137"/>
        <v>0</v>
      </c>
      <c r="AH610" s="24">
        <f t="shared" si="137"/>
        <v>0</v>
      </c>
      <c r="AI610" s="24">
        <f t="shared" si="137"/>
        <v>0</v>
      </c>
      <c r="AJ610" s="24">
        <f t="shared" si="133"/>
        <v>0</v>
      </c>
      <c r="AK610" s="26">
        <f t="shared" ca="1" si="134"/>
        <v>4.0521473281374121E-4</v>
      </c>
      <c r="AL610" s="34">
        <f t="shared" ca="1" si="136"/>
        <v>0.22432304480569565</v>
      </c>
    </row>
    <row r="611" spans="1:38" x14ac:dyDescent="0.25">
      <c r="A611" s="4">
        <f t="shared" si="125"/>
        <v>7</v>
      </c>
      <c r="B611" s="4">
        <f t="shared" si="126"/>
        <v>2014</v>
      </c>
      <c r="C611" s="9">
        <v>41850</v>
      </c>
      <c r="D611" s="12">
        <f ca="1">(1+Returns!E611)*D610</f>
        <v>122074896.32819739</v>
      </c>
      <c r="E611" s="12">
        <f t="shared" ca="1" si="127"/>
        <v>122561437.08925596</v>
      </c>
      <c r="F611" s="12">
        <f t="shared" ca="1" si="128"/>
        <v>122476166.45876014</v>
      </c>
      <c r="G611" s="14">
        <f ca="1">G610*(1+Returns!G611)+AC611</f>
        <v>9777934.8539160285</v>
      </c>
      <c r="H611" s="14">
        <f ca="1">H610*(1+Returns!H611)+AD611</f>
        <v>12282509.204211811</v>
      </c>
      <c r="I611" s="14">
        <f ca="1">I610*(1+Returns!I611)+AE611</f>
        <v>6143850.1508353641</v>
      </c>
      <c r="J611" s="14">
        <f ca="1">J610*(1+Returns!J611)+AF611</f>
        <v>0</v>
      </c>
      <c r="K611" s="14">
        <f ca="1">K610*(1+Returns!K611)+AG611</f>
        <v>0</v>
      </c>
      <c r="L611" s="14">
        <f ca="1">L610*(1+Returns!L611)+AH611</f>
        <v>24563977.682880413</v>
      </c>
      <c r="M611" s="14">
        <f ca="1">M610*(1+Returns!M611)+AI611</f>
        <v>24569176.745726004</v>
      </c>
      <c r="N611" s="14">
        <f ca="1">N610*(1+Returns!N611)+AJ611-R611-T611</f>
        <v>45223988.451686345</v>
      </c>
      <c r="O611" s="17">
        <f ca="1">(Assumptions!$B$16 / 252)*F610</f>
        <v>3886.7398247800006</v>
      </c>
      <c r="P611" s="17">
        <f t="shared" ca="1" si="129"/>
        <v>85270.630495813457</v>
      </c>
      <c r="Q611" s="16">
        <f t="shared" si="130"/>
        <v>0</v>
      </c>
      <c r="R611" s="17">
        <f t="shared" si="131"/>
        <v>0</v>
      </c>
      <c r="S611" s="19">
        <f t="shared" si="132"/>
        <v>0</v>
      </c>
      <c r="T611" s="20">
        <f ca="1">IF(AND(S611=1,F610&gt;D610),[1]Assumptions!$B$19*(F610-D610),0)</f>
        <v>0</v>
      </c>
      <c r="U611" s="21">
        <f ca="1">OFFSET(Assumptions!$B$6,U$1-1,0)*$E611</f>
        <v>9804914.9671404772</v>
      </c>
      <c r="V611" s="21">
        <f ca="1">OFFSET(Assumptions!$B$6,V$1-1,0)*$E611</f>
        <v>12256143.708925597</v>
      </c>
      <c r="W611" s="21">
        <f ca="1">OFFSET(Assumptions!$B$6,W$1-1,0)*$E611</f>
        <v>6128071.8544627987</v>
      </c>
      <c r="X611" s="21">
        <f ca="1">OFFSET(Assumptions!$B$6,X$1-1,0)*$E611</f>
        <v>0</v>
      </c>
      <c r="Y611" s="21">
        <f ca="1">OFFSET(Assumptions!$B$6,Y$1-1,0)*$E611</f>
        <v>0</v>
      </c>
      <c r="Z611" s="21">
        <f ca="1">OFFSET(Assumptions!$B$6,Z$1-1,0)*$E611</f>
        <v>24512287.417851195</v>
      </c>
      <c r="AA611" s="21">
        <f ca="1">OFFSET(Assumptions!$B$6,AA$1-1,0)*$E611</f>
        <v>24512287.417851195</v>
      </c>
      <c r="AB611" s="21">
        <f ca="1">OFFSET(Assumptions!$B$6,AB$1-1,0)*$E611</f>
        <v>45347731.723024704</v>
      </c>
      <c r="AC611" s="24">
        <f t="shared" si="135"/>
        <v>0</v>
      </c>
      <c r="AD611" s="24">
        <f t="shared" si="138"/>
        <v>0</v>
      </c>
      <c r="AE611" s="24">
        <f t="shared" si="138"/>
        <v>0</v>
      </c>
      <c r="AF611" s="24">
        <f t="shared" si="138"/>
        <v>0</v>
      </c>
      <c r="AG611" s="24">
        <f t="shared" si="137"/>
        <v>0</v>
      </c>
      <c r="AH611" s="24">
        <f t="shared" si="137"/>
        <v>0</v>
      </c>
      <c r="AI611" s="24">
        <f t="shared" si="137"/>
        <v>0</v>
      </c>
      <c r="AJ611" s="24">
        <f t="shared" si="133"/>
        <v>0</v>
      </c>
      <c r="AK611" s="26">
        <f t="shared" ca="1" si="134"/>
        <v>3.5825494240437905E-4</v>
      </c>
      <c r="AL611" s="34">
        <f t="shared" ca="1" si="136"/>
        <v>0.22476166458759694</v>
      </c>
    </row>
    <row r="612" spans="1:38" x14ac:dyDescent="0.25">
      <c r="A612" s="4">
        <f t="shared" si="125"/>
        <v>7</v>
      </c>
      <c r="B612" s="4">
        <f t="shared" si="126"/>
        <v>2014</v>
      </c>
      <c r="C612" s="9">
        <v>41851</v>
      </c>
      <c r="D612" s="12">
        <f ca="1">(1+Returns!E612)*D611</f>
        <v>122124586.91474777</v>
      </c>
      <c r="E612" s="12">
        <f t="shared" ca="1" si="127"/>
        <v>122581477.7517345</v>
      </c>
      <c r="F612" s="12">
        <f t="shared" ca="1" si="128"/>
        <v>122492318.98897015</v>
      </c>
      <c r="G612" s="14">
        <f ca="1">G611*(1+Returns!G612)+AC612</f>
        <v>9750520.7980704959</v>
      </c>
      <c r="H612" s="14">
        <f ca="1">H611*(1+Returns!H612)+AD612</f>
        <v>12287745.861551538</v>
      </c>
      <c r="I612" s="14">
        <f ca="1">I611*(1+Returns!I612)+AE612</f>
        <v>6146587.5957451062</v>
      </c>
      <c r="J612" s="14">
        <f ca="1">J611*(1+Returns!J612)+AF612</f>
        <v>0</v>
      </c>
      <c r="K612" s="14">
        <f ca="1">K611*(1+Returns!K612)+AG612</f>
        <v>0</v>
      </c>
      <c r="L612" s="14">
        <f ca="1">L611*(1+Returns!L612)+AH612</f>
        <v>24574403.246639859</v>
      </c>
      <c r="M612" s="14">
        <f ca="1">M611*(1+Returns!M612)+AI612</f>
        <v>24579840.873889927</v>
      </c>
      <c r="N612" s="14">
        <f ca="1">N611*(1+Returns!N612)+AJ612-R612-T612</f>
        <v>45242379.375837572</v>
      </c>
      <c r="O612" s="17">
        <f ca="1">(Assumptions!$B$16 / 252)*F611</f>
        <v>3888.1322685320679</v>
      </c>
      <c r="P612" s="17">
        <f t="shared" ca="1" si="129"/>
        <v>89158.76276434552</v>
      </c>
      <c r="Q612" s="16">
        <f t="shared" si="130"/>
        <v>0</v>
      </c>
      <c r="R612" s="17">
        <f t="shared" si="131"/>
        <v>0</v>
      </c>
      <c r="S612" s="19">
        <f t="shared" si="132"/>
        <v>0</v>
      </c>
      <c r="T612" s="20">
        <f ca="1">IF(AND(S612=1,F611&gt;D611),[1]Assumptions!$B$19*(F611-D611),0)</f>
        <v>0</v>
      </c>
      <c r="U612" s="21">
        <f ca="1">OFFSET(Assumptions!$B$6,U$1-1,0)*$E612</f>
        <v>9806518.2201387603</v>
      </c>
      <c r="V612" s="21">
        <f ca="1">OFFSET(Assumptions!$B$6,V$1-1,0)*$E612</f>
        <v>12258147.77517345</v>
      </c>
      <c r="W612" s="21">
        <f ca="1">OFFSET(Assumptions!$B$6,W$1-1,0)*$E612</f>
        <v>6129073.8875867249</v>
      </c>
      <c r="X612" s="21">
        <f ca="1">OFFSET(Assumptions!$B$6,X$1-1,0)*$E612</f>
        <v>0</v>
      </c>
      <c r="Y612" s="21">
        <f ca="1">OFFSET(Assumptions!$B$6,Y$1-1,0)*$E612</f>
        <v>0</v>
      </c>
      <c r="Z612" s="21">
        <f ca="1">OFFSET(Assumptions!$B$6,Z$1-1,0)*$E612</f>
        <v>24516295.5503469</v>
      </c>
      <c r="AA612" s="21">
        <f ca="1">OFFSET(Assumptions!$B$6,AA$1-1,0)*$E612</f>
        <v>24516295.5503469</v>
      </c>
      <c r="AB612" s="21">
        <f ca="1">OFFSET(Assumptions!$B$6,AB$1-1,0)*$E612</f>
        <v>45355146.768141761</v>
      </c>
      <c r="AC612" s="24">
        <f t="shared" si="135"/>
        <v>0</v>
      </c>
      <c r="AD612" s="24">
        <f t="shared" si="138"/>
        <v>0</v>
      </c>
      <c r="AE612" s="24">
        <f t="shared" si="138"/>
        <v>0</v>
      </c>
      <c r="AF612" s="24">
        <f t="shared" si="138"/>
        <v>0</v>
      </c>
      <c r="AG612" s="24">
        <f t="shared" si="137"/>
        <v>0</v>
      </c>
      <c r="AH612" s="24">
        <f t="shared" si="137"/>
        <v>0</v>
      </c>
      <c r="AI612" s="24">
        <f t="shared" si="137"/>
        <v>0</v>
      </c>
      <c r="AJ612" s="24">
        <f t="shared" si="133"/>
        <v>0</v>
      </c>
      <c r="AK612" s="26">
        <f t="shared" ca="1" si="134"/>
        <v>1.3188304857214561E-4</v>
      </c>
      <c r="AL612" s="34">
        <f t="shared" ca="1" si="136"/>
        <v>0.22492318988969706</v>
      </c>
    </row>
    <row r="613" spans="1:38" x14ac:dyDescent="0.25">
      <c r="A613" s="4">
        <f t="shared" si="125"/>
        <v>8</v>
      </c>
      <c r="B613" s="4">
        <f t="shared" si="126"/>
        <v>2014</v>
      </c>
      <c r="C613" s="9">
        <v>41852</v>
      </c>
      <c r="D613" s="12">
        <f ca="1">(1+Returns!E613)*D612</f>
        <v>122174297.72785142</v>
      </c>
      <c r="E613" s="12">
        <f t="shared" ca="1" si="127"/>
        <v>122527251.93641661</v>
      </c>
      <c r="F613" s="12">
        <f t="shared" ca="1" si="128"/>
        <v>122523363.29136935</v>
      </c>
      <c r="G613" s="14">
        <f ca="1">G612*(1+Returns!G613)+AC613</f>
        <v>9793976.4644270372</v>
      </c>
      <c r="H613" s="14">
        <f ca="1">H612*(1+Returns!H613)+AD613</f>
        <v>12263386.665166102</v>
      </c>
      <c r="I613" s="14">
        <f ca="1">I612*(1+Returns!I613)+AE613</f>
        <v>6131812.5521884272</v>
      </c>
      <c r="J613" s="14">
        <f ca="1">J612*(1+Returns!J613)+AF613</f>
        <v>0</v>
      </c>
      <c r="K613" s="14">
        <f ca="1">K612*(1+Returns!K613)+AG613</f>
        <v>0</v>
      </c>
      <c r="L613" s="14">
        <f ca="1">L612*(1+Returns!L613)+AH613</f>
        <v>24526725.538975198</v>
      </c>
      <c r="M613" s="14">
        <f ca="1">M612*(1+Returns!M613)+AI613</f>
        <v>24526964.307222266</v>
      </c>
      <c r="N613" s="14">
        <f ca="1">N612*(1+Returns!N613)+AJ613-R613-T613</f>
        <v>45284386.40843758</v>
      </c>
      <c r="O613" s="17">
        <f ca="1">(Assumptions!$B$16 / 252)*F612</f>
        <v>3888.6450472688934</v>
      </c>
      <c r="P613" s="17">
        <f t="shared" ca="1" si="129"/>
        <v>3888.6450472688884</v>
      </c>
      <c r="Q613" s="16">
        <f t="shared" si="130"/>
        <v>1</v>
      </c>
      <c r="R613" s="17">
        <f t="shared" ca="1" si="131"/>
        <v>89158.76276434552</v>
      </c>
      <c r="S613" s="19">
        <f t="shared" si="132"/>
        <v>0</v>
      </c>
      <c r="T613" s="20">
        <f ca="1">IF(AND(S613=1,F612&gt;D612),[1]Assumptions!$B$19*(F612-D612),0)</f>
        <v>0</v>
      </c>
      <c r="U613" s="21">
        <f ca="1">OFFSET(Assumptions!$B$6,U$1-1,0)*$E613</f>
        <v>9802180.1549133286</v>
      </c>
      <c r="V613" s="21">
        <f ca="1">OFFSET(Assumptions!$B$6,V$1-1,0)*$E613</f>
        <v>12252725.193641663</v>
      </c>
      <c r="W613" s="21">
        <f ca="1">OFFSET(Assumptions!$B$6,W$1-1,0)*$E613</f>
        <v>6126362.5968208313</v>
      </c>
      <c r="X613" s="21">
        <f ca="1">OFFSET(Assumptions!$B$6,X$1-1,0)*$E613</f>
        <v>0</v>
      </c>
      <c r="Y613" s="21">
        <f ca="1">OFFSET(Assumptions!$B$6,Y$1-1,0)*$E613</f>
        <v>0</v>
      </c>
      <c r="Z613" s="21">
        <f ca="1">OFFSET(Assumptions!$B$6,Z$1-1,0)*$E613</f>
        <v>24505450.387283325</v>
      </c>
      <c r="AA613" s="21">
        <f ca="1">OFFSET(Assumptions!$B$6,AA$1-1,0)*$E613</f>
        <v>24505450.387283325</v>
      </c>
      <c r="AB613" s="21">
        <f ca="1">OFFSET(Assumptions!$B$6,AB$1-1,0)*$E613</f>
        <v>45335083.216474146</v>
      </c>
      <c r="AC613" s="24">
        <f t="shared" ca="1" si="135"/>
        <v>55997.422068264335</v>
      </c>
      <c r="AD613" s="24">
        <f t="shared" ca="1" si="138"/>
        <v>-29598.086378088221</v>
      </c>
      <c r="AE613" s="24">
        <f t="shared" ca="1" si="138"/>
        <v>-17513.708158381283</v>
      </c>
      <c r="AF613" s="24">
        <f t="shared" ca="1" si="138"/>
        <v>0</v>
      </c>
      <c r="AG613" s="24">
        <f t="shared" ca="1" si="137"/>
        <v>0</v>
      </c>
      <c r="AH613" s="24">
        <f t="shared" ca="1" si="137"/>
        <v>-58107.696292959154</v>
      </c>
      <c r="AI613" s="24">
        <f t="shared" ca="1" si="137"/>
        <v>-63545.323543027043</v>
      </c>
      <c r="AJ613" s="24">
        <f t="shared" ca="1" si="133"/>
        <v>112767.39230419137</v>
      </c>
      <c r="AK613" s="26">
        <f t="shared" ca="1" si="134"/>
        <v>2.5343876787897734E-4</v>
      </c>
      <c r="AL613" s="34">
        <f t="shared" ca="1" si="136"/>
        <v>0.22523363291368903</v>
      </c>
    </row>
    <row r="614" spans="1:38" x14ac:dyDescent="0.25">
      <c r="A614" s="4">
        <f t="shared" si="125"/>
        <v>8</v>
      </c>
      <c r="B614" s="4">
        <f t="shared" si="126"/>
        <v>2014</v>
      </c>
      <c r="C614" s="9">
        <v>41855</v>
      </c>
      <c r="D614" s="12">
        <f ca="1">(1+Returns!E614)*D613</f>
        <v>122224028.77574153</v>
      </c>
      <c r="E614" s="12">
        <f t="shared" ca="1" si="127"/>
        <v>122493415.54158142</v>
      </c>
      <c r="F614" s="12">
        <f t="shared" ca="1" si="128"/>
        <v>122485637.26595348</v>
      </c>
      <c r="G614" s="14">
        <f ca="1">G613*(1+Returns!G614)+AC614</f>
        <v>9712708.438850997</v>
      </c>
      <c r="H614" s="14">
        <f ca="1">H613*(1+Returns!H614)+AD614</f>
        <v>12268615.169596454</v>
      </c>
      <c r="I614" s="14">
        <f ca="1">I613*(1+Returns!I614)+AE614</f>
        <v>6134544.6336432779</v>
      </c>
      <c r="J614" s="14">
        <f ca="1">J613*(1+Returns!J614)+AF614</f>
        <v>0</v>
      </c>
      <c r="K614" s="14">
        <f ca="1">K613*(1+Returns!K614)+AG614</f>
        <v>0</v>
      </c>
      <c r="L614" s="14">
        <f ca="1">L613*(1+Returns!L614)+AH614</f>
        <v>24537135.291997213</v>
      </c>
      <c r="M614" s="14">
        <f ca="1">M613*(1+Returns!M614)+AI614</f>
        <v>24537610.113288589</v>
      </c>
      <c r="N614" s="14">
        <f ca="1">N613*(1+Returns!N614)+AJ614-R614-T614</f>
        <v>45302801.894204877</v>
      </c>
      <c r="O614" s="17">
        <f ca="1">(Assumptions!$B$16 / 252)*F613</f>
        <v>3889.6305806783917</v>
      </c>
      <c r="P614" s="17">
        <f t="shared" ca="1" si="129"/>
        <v>7778.2756279472796</v>
      </c>
      <c r="Q614" s="16">
        <f t="shared" si="130"/>
        <v>0</v>
      </c>
      <c r="R614" s="17">
        <f t="shared" si="131"/>
        <v>0</v>
      </c>
      <c r="S614" s="19">
        <f t="shared" si="132"/>
        <v>0</v>
      </c>
      <c r="T614" s="20">
        <f ca="1">IF(AND(S614=1,F613&gt;D613),[1]Assumptions!$B$19*(F613-D613),0)</f>
        <v>0</v>
      </c>
      <c r="U614" s="21">
        <f ca="1">OFFSET(Assumptions!$B$6,U$1-1,0)*$E614</f>
        <v>9799473.2433265131</v>
      </c>
      <c r="V614" s="21">
        <f ca="1">OFFSET(Assumptions!$B$6,V$1-1,0)*$E614</f>
        <v>12249341.554158144</v>
      </c>
      <c r="W614" s="21">
        <f ca="1">OFFSET(Assumptions!$B$6,W$1-1,0)*$E614</f>
        <v>6124670.7770790718</v>
      </c>
      <c r="X614" s="21">
        <f ca="1">OFFSET(Assumptions!$B$6,X$1-1,0)*$E614</f>
        <v>0</v>
      </c>
      <c r="Y614" s="21">
        <f ca="1">OFFSET(Assumptions!$B$6,Y$1-1,0)*$E614</f>
        <v>0</v>
      </c>
      <c r="Z614" s="21">
        <f ca="1">OFFSET(Assumptions!$B$6,Z$1-1,0)*$E614</f>
        <v>24498683.108316287</v>
      </c>
      <c r="AA614" s="21">
        <f ca="1">OFFSET(Assumptions!$B$6,AA$1-1,0)*$E614</f>
        <v>24498683.108316287</v>
      </c>
      <c r="AB614" s="21">
        <f ca="1">OFFSET(Assumptions!$B$6,AB$1-1,0)*$E614</f>
        <v>45322563.750385128</v>
      </c>
      <c r="AC614" s="24">
        <f t="shared" si="135"/>
        <v>0</v>
      </c>
      <c r="AD614" s="24">
        <f t="shared" si="138"/>
        <v>0</v>
      </c>
      <c r="AE614" s="24">
        <f t="shared" si="138"/>
        <v>0</v>
      </c>
      <c r="AF614" s="24">
        <f t="shared" si="138"/>
        <v>0</v>
      </c>
      <c r="AG614" s="24">
        <f t="shared" si="137"/>
        <v>0</v>
      </c>
      <c r="AH614" s="24">
        <f t="shared" si="137"/>
        <v>0</v>
      </c>
      <c r="AI614" s="24">
        <f t="shared" si="137"/>
        <v>0</v>
      </c>
      <c r="AJ614" s="24">
        <f t="shared" si="133"/>
        <v>0</v>
      </c>
      <c r="AK614" s="26">
        <f t="shared" ca="1" si="134"/>
        <v>-3.0790882981357459E-4</v>
      </c>
      <c r="AL614" s="34">
        <f t="shared" ca="1" si="136"/>
        <v>0.22485637265953029</v>
      </c>
    </row>
    <row r="615" spans="1:38" x14ac:dyDescent="0.25">
      <c r="A615" s="4">
        <f t="shared" si="125"/>
        <v>8</v>
      </c>
      <c r="B615" s="4">
        <f t="shared" si="126"/>
        <v>2014</v>
      </c>
      <c r="C615" s="9">
        <v>41856</v>
      </c>
      <c r="D615" s="12">
        <f ca="1">(1+Returns!E615)*D614</f>
        <v>122273824.06730506</v>
      </c>
      <c r="E615" s="12">
        <f t="shared" ca="1" si="127"/>
        <v>122579208.19545956</v>
      </c>
      <c r="F615" s="12">
        <f t="shared" ca="1" si="128"/>
        <v>122567541.48690253</v>
      </c>
      <c r="G615" s="14">
        <f ca="1">G614*(1+Returns!G615)+AC615</f>
        <v>9751007.5936141703</v>
      </c>
      <c r="H615" s="14">
        <f ca="1">H614*(1+Returns!H615)+AD615</f>
        <v>12273850.518328028</v>
      </c>
      <c r="I615" s="14">
        <f ca="1">I614*(1+Returns!I615)+AE615</f>
        <v>6137280.3383127907</v>
      </c>
      <c r="J615" s="14">
        <f ca="1">J614*(1+Returns!J615)+AF615</f>
        <v>0</v>
      </c>
      <c r="K615" s="14">
        <f ca="1">K614*(1+Returns!K615)+AG615</f>
        <v>0</v>
      </c>
      <c r="L615" s="14">
        <f ca="1">L614*(1+Returns!L615)+AH615</f>
        <v>24547558.653878685</v>
      </c>
      <c r="M615" s="14">
        <f ca="1">M614*(1+Returns!M615)+AI615</f>
        <v>24548269.928174209</v>
      </c>
      <c r="N615" s="14">
        <f ca="1">N614*(1+Returns!N615)+AJ615-R615-T615</f>
        <v>45321241.163151681</v>
      </c>
      <c r="O615" s="17">
        <f ca="1">(Assumptions!$B$16 / 252)*F614</f>
        <v>3888.4329290778883</v>
      </c>
      <c r="P615" s="17">
        <f t="shared" ca="1" si="129"/>
        <v>11666.708557025167</v>
      </c>
      <c r="Q615" s="16">
        <f t="shared" si="130"/>
        <v>0</v>
      </c>
      <c r="R615" s="17">
        <f t="shared" si="131"/>
        <v>0</v>
      </c>
      <c r="S615" s="19">
        <f t="shared" si="132"/>
        <v>0</v>
      </c>
      <c r="T615" s="20">
        <f ca="1">IF(AND(S615=1,F614&gt;D614),[1]Assumptions!$B$19*(F614-D614),0)</f>
        <v>0</v>
      </c>
      <c r="U615" s="21">
        <f ca="1">OFFSET(Assumptions!$B$6,U$1-1,0)*$E615</f>
        <v>9806336.6556367651</v>
      </c>
      <c r="V615" s="21">
        <f ca="1">OFFSET(Assumptions!$B$6,V$1-1,0)*$E615</f>
        <v>12257920.819545956</v>
      </c>
      <c r="W615" s="21">
        <f ca="1">OFFSET(Assumptions!$B$6,W$1-1,0)*$E615</f>
        <v>6128960.4097729782</v>
      </c>
      <c r="X615" s="21">
        <f ca="1">OFFSET(Assumptions!$B$6,X$1-1,0)*$E615</f>
        <v>0</v>
      </c>
      <c r="Y615" s="21">
        <f ca="1">OFFSET(Assumptions!$B$6,Y$1-1,0)*$E615</f>
        <v>0</v>
      </c>
      <c r="Z615" s="21">
        <f ca="1">OFFSET(Assumptions!$B$6,Z$1-1,0)*$E615</f>
        <v>24515841.639091913</v>
      </c>
      <c r="AA615" s="21">
        <f ca="1">OFFSET(Assumptions!$B$6,AA$1-1,0)*$E615</f>
        <v>24515841.639091913</v>
      </c>
      <c r="AB615" s="21">
        <f ca="1">OFFSET(Assumptions!$B$6,AB$1-1,0)*$E615</f>
        <v>45354307.032320037</v>
      </c>
      <c r="AC615" s="24">
        <f t="shared" si="135"/>
        <v>0</v>
      </c>
      <c r="AD615" s="24">
        <f t="shared" si="138"/>
        <v>0</v>
      </c>
      <c r="AE615" s="24">
        <f t="shared" si="138"/>
        <v>0</v>
      </c>
      <c r="AF615" s="24">
        <f t="shared" si="138"/>
        <v>0</v>
      </c>
      <c r="AG615" s="24">
        <f t="shared" si="137"/>
        <v>0</v>
      </c>
      <c r="AH615" s="24">
        <f t="shared" si="137"/>
        <v>0</v>
      </c>
      <c r="AI615" s="24">
        <f t="shared" si="137"/>
        <v>0</v>
      </c>
      <c r="AJ615" s="24">
        <f t="shared" si="133"/>
        <v>0</v>
      </c>
      <c r="AK615" s="26">
        <f t="shared" ca="1" si="134"/>
        <v>6.6868428639699218E-4</v>
      </c>
      <c r="AL615" s="34">
        <f t="shared" ca="1" si="136"/>
        <v>0.22567541486902098</v>
      </c>
    </row>
    <row r="616" spans="1:38" x14ac:dyDescent="0.25">
      <c r="A616" s="4">
        <f t="shared" si="125"/>
        <v>8</v>
      </c>
      <c r="B616" s="4">
        <f t="shared" si="126"/>
        <v>2014</v>
      </c>
      <c r="C616" s="9">
        <v>41857</v>
      </c>
      <c r="D616" s="12">
        <f ca="1">(1+Returns!E616)*D615</f>
        <v>122323639.64596832</v>
      </c>
      <c r="E616" s="12">
        <f t="shared" ca="1" si="127"/>
        <v>122878081.01703444</v>
      </c>
      <c r="F616" s="12">
        <f t="shared" ca="1" si="128"/>
        <v>122862523.27541433</v>
      </c>
      <c r="G616" s="14">
        <f ca="1">G615*(1+Returns!G616)+AC616</f>
        <v>10002366.89806281</v>
      </c>
      <c r="H616" s="14">
        <f ca="1">H615*(1+Returns!H616)+AD616</f>
        <v>12279088.101123998</v>
      </c>
      <c r="I616" s="14">
        <f ca="1">I615*(1+Returns!I616)+AE616</f>
        <v>6140017.2629718035</v>
      </c>
      <c r="J616" s="14">
        <f ca="1">J615*(1+Returns!J616)+AF616</f>
        <v>0</v>
      </c>
      <c r="K616" s="14">
        <f ca="1">K615*(1+Returns!K616)+AG616</f>
        <v>0</v>
      </c>
      <c r="L616" s="14">
        <f ca="1">L615*(1+Returns!L616)+AH616</f>
        <v>24557986.44359868</v>
      </c>
      <c r="M616" s="14">
        <f ca="1">M615*(1+Returns!M616)+AI616</f>
        <v>24558934.373977546</v>
      </c>
      <c r="N616" s="14">
        <f ca="1">N615*(1+Returns!N616)+AJ616-R616-T616</f>
        <v>45339687.937299602</v>
      </c>
      <c r="O616" s="17">
        <f ca="1">(Assumptions!$B$16 / 252)*F615</f>
        <v>3891.033063076271</v>
      </c>
      <c r="P616" s="17">
        <f t="shared" ca="1" si="129"/>
        <v>15557.741620101438</v>
      </c>
      <c r="Q616" s="16">
        <f t="shared" si="130"/>
        <v>0</v>
      </c>
      <c r="R616" s="17">
        <f t="shared" si="131"/>
        <v>0</v>
      </c>
      <c r="S616" s="19">
        <f t="shared" si="132"/>
        <v>0</v>
      </c>
      <c r="T616" s="20">
        <f ca="1">IF(AND(S616=1,F615&gt;D615),[1]Assumptions!$B$19*(F615-D615),0)</f>
        <v>0</v>
      </c>
      <c r="U616" s="21">
        <f ca="1">OFFSET(Assumptions!$B$6,U$1-1,0)*$E616</f>
        <v>9830246.4813627563</v>
      </c>
      <c r="V616" s="21">
        <f ca="1">OFFSET(Assumptions!$B$6,V$1-1,0)*$E616</f>
        <v>12287808.101703444</v>
      </c>
      <c r="W616" s="21">
        <f ca="1">OFFSET(Assumptions!$B$6,W$1-1,0)*$E616</f>
        <v>6143904.0508517222</v>
      </c>
      <c r="X616" s="21">
        <f ca="1">OFFSET(Assumptions!$B$6,X$1-1,0)*$E616</f>
        <v>0</v>
      </c>
      <c r="Y616" s="21">
        <f ca="1">OFFSET(Assumptions!$B$6,Y$1-1,0)*$E616</f>
        <v>0</v>
      </c>
      <c r="Z616" s="21">
        <f ca="1">OFFSET(Assumptions!$B$6,Z$1-1,0)*$E616</f>
        <v>24575616.203406889</v>
      </c>
      <c r="AA616" s="21">
        <f ca="1">OFFSET(Assumptions!$B$6,AA$1-1,0)*$E616</f>
        <v>24575616.203406889</v>
      </c>
      <c r="AB616" s="21">
        <f ca="1">OFFSET(Assumptions!$B$6,AB$1-1,0)*$E616</f>
        <v>45464889.976302743</v>
      </c>
      <c r="AC616" s="24">
        <f t="shared" si="135"/>
        <v>0</v>
      </c>
      <c r="AD616" s="24">
        <f t="shared" si="138"/>
        <v>0</v>
      </c>
      <c r="AE616" s="24">
        <f t="shared" si="138"/>
        <v>0</v>
      </c>
      <c r="AF616" s="24">
        <f t="shared" si="138"/>
        <v>0</v>
      </c>
      <c r="AG616" s="24">
        <f t="shared" si="137"/>
        <v>0</v>
      </c>
      <c r="AH616" s="24">
        <f t="shared" si="137"/>
        <v>0</v>
      </c>
      <c r="AI616" s="24">
        <f t="shared" si="137"/>
        <v>0</v>
      </c>
      <c r="AJ616" s="24">
        <f t="shared" si="133"/>
        <v>0</v>
      </c>
      <c r="AK616" s="26">
        <f t="shared" ca="1" si="134"/>
        <v>2.4066876510149271E-3</v>
      </c>
      <c r="AL616" s="34">
        <f t="shared" ca="1" si="136"/>
        <v>0.22862523275413893</v>
      </c>
    </row>
    <row r="617" spans="1:38" x14ac:dyDescent="0.25">
      <c r="A617" s="4">
        <f t="shared" si="125"/>
        <v>8</v>
      </c>
      <c r="B617" s="4">
        <f t="shared" si="126"/>
        <v>2014</v>
      </c>
      <c r="C617" s="9">
        <v>41858</v>
      </c>
      <c r="D617" s="12">
        <f ca="1">(1+Returns!E617)*D616</f>
        <v>122373475.51999648</v>
      </c>
      <c r="E617" s="12">
        <f t="shared" ca="1" si="127"/>
        <v>122853929.77350758</v>
      </c>
      <c r="F617" s="12">
        <f t="shared" ca="1" si="128"/>
        <v>122834471.63432318</v>
      </c>
      <c r="G617" s="14">
        <f ca="1">G616*(1+Returns!G617)+AC617</f>
        <v>9930682.1109535508</v>
      </c>
      <c r="H617" s="14">
        <f ca="1">H616*(1+Returns!H617)+AD617</f>
        <v>12284327.9189377</v>
      </c>
      <c r="I617" s="14">
        <f ca="1">I616*(1+Returns!I617)+AE617</f>
        <v>6142755.4081643708</v>
      </c>
      <c r="J617" s="14">
        <f ca="1">J616*(1+Returns!J617)+AF617</f>
        <v>0</v>
      </c>
      <c r="K617" s="14">
        <f ca="1">K616*(1+Returns!K617)+AG617</f>
        <v>0</v>
      </c>
      <c r="L617" s="14">
        <f ca="1">L616*(1+Returns!L617)+AH617</f>
        <v>24568418.663038142</v>
      </c>
      <c r="M617" s="14">
        <f ca="1">M616*(1+Returns!M617)+AI617</f>
        <v>24569603.452710398</v>
      </c>
      <c r="N617" s="14">
        <f ca="1">N616*(1+Returns!N617)+AJ617-R617-T617</f>
        <v>45358142.219703421</v>
      </c>
      <c r="O617" s="17">
        <f ca="1">(Assumptions!$B$16 / 252)*F616</f>
        <v>3900.3975642988676</v>
      </c>
      <c r="P617" s="17">
        <f t="shared" ca="1" si="129"/>
        <v>19458.139184400305</v>
      </c>
      <c r="Q617" s="16">
        <f t="shared" si="130"/>
        <v>0</v>
      </c>
      <c r="R617" s="17">
        <f t="shared" si="131"/>
        <v>0</v>
      </c>
      <c r="S617" s="19">
        <f t="shared" si="132"/>
        <v>0</v>
      </c>
      <c r="T617" s="20">
        <f ca="1">IF(AND(S617=1,F616&gt;D616),[1]Assumptions!$B$19*(F616-D616),0)</f>
        <v>0</v>
      </c>
      <c r="U617" s="21">
        <f ca="1">OFFSET(Assumptions!$B$6,U$1-1,0)*$E617</f>
        <v>9828314.3818806075</v>
      </c>
      <c r="V617" s="21">
        <f ca="1">OFFSET(Assumptions!$B$6,V$1-1,0)*$E617</f>
        <v>12285392.977350758</v>
      </c>
      <c r="W617" s="21">
        <f ca="1">OFFSET(Assumptions!$B$6,W$1-1,0)*$E617</f>
        <v>6142696.4886753792</v>
      </c>
      <c r="X617" s="21">
        <f ca="1">OFFSET(Assumptions!$B$6,X$1-1,0)*$E617</f>
        <v>0</v>
      </c>
      <c r="Y617" s="21">
        <f ca="1">OFFSET(Assumptions!$B$6,Y$1-1,0)*$E617</f>
        <v>0</v>
      </c>
      <c r="Z617" s="21">
        <f ca="1">OFFSET(Assumptions!$B$6,Z$1-1,0)*$E617</f>
        <v>24570785.954701517</v>
      </c>
      <c r="AA617" s="21">
        <f ca="1">OFFSET(Assumptions!$B$6,AA$1-1,0)*$E617</f>
        <v>24570785.954701517</v>
      </c>
      <c r="AB617" s="21">
        <f ca="1">OFFSET(Assumptions!$B$6,AB$1-1,0)*$E617</f>
        <v>45455954.016197801</v>
      </c>
      <c r="AC617" s="24">
        <f t="shared" si="135"/>
        <v>0</v>
      </c>
      <c r="AD617" s="24">
        <f t="shared" si="138"/>
        <v>0</v>
      </c>
      <c r="AE617" s="24">
        <f t="shared" si="138"/>
        <v>0</v>
      </c>
      <c r="AF617" s="24">
        <f t="shared" si="138"/>
        <v>0</v>
      </c>
      <c r="AG617" s="24">
        <f t="shared" si="137"/>
        <v>0</v>
      </c>
      <c r="AH617" s="24">
        <f t="shared" si="137"/>
        <v>0</v>
      </c>
      <c r="AI617" s="24">
        <f t="shared" si="137"/>
        <v>0</v>
      </c>
      <c r="AJ617" s="24">
        <f t="shared" si="133"/>
        <v>0</v>
      </c>
      <c r="AK617" s="26">
        <f t="shared" ca="1" si="134"/>
        <v>-2.2831731225536611E-4</v>
      </c>
      <c r="AL617" s="34">
        <f t="shared" ca="1" si="136"/>
        <v>0.22834471634322728</v>
      </c>
    </row>
    <row r="618" spans="1:38" x14ac:dyDescent="0.25">
      <c r="A618" s="4">
        <f t="shared" si="125"/>
        <v>8</v>
      </c>
      <c r="B618" s="4">
        <f t="shared" si="126"/>
        <v>2014</v>
      </c>
      <c r="C618" s="9">
        <v>41859</v>
      </c>
      <c r="D618" s="12">
        <f ca="1">(1+Returns!E618)*D617</f>
        <v>122423331.69765808</v>
      </c>
      <c r="E618" s="12">
        <f t="shared" ca="1" si="127"/>
        <v>122953476.17692223</v>
      </c>
      <c r="F618" s="12">
        <f t="shared" ca="1" si="128"/>
        <v>122930118.53070182</v>
      </c>
      <c r="G618" s="14">
        <f ca="1">G617*(1+Returns!G618)+AC618</f>
        <v>9982674.9358811472</v>
      </c>
      <c r="H618" s="14">
        <f ca="1">H617*(1+Returns!H618)+AD618</f>
        <v>12289569.972722877</v>
      </c>
      <c r="I618" s="14">
        <f ca="1">I617*(1+Returns!I618)+AE618</f>
        <v>6145494.7744347909</v>
      </c>
      <c r="J618" s="14">
        <f ca="1">J617*(1+Returns!J618)+AF618</f>
        <v>0</v>
      </c>
      <c r="K618" s="14">
        <f ca="1">K617*(1+Returns!K618)+AG618</f>
        <v>0</v>
      </c>
      <c r="L618" s="14">
        <f ca="1">L617*(1+Returns!L618)+AH618</f>
        <v>24578855.314078815</v>
      </c>
      <c r="M618" s="14">
        <f ca="1">M617*(1+Returns!M618)+AI618</f>
        <v>24580277.166385438</v>
      </c>
      <c r="N618" s="14">
        <f ca="1">N617*(1+Returns!N618)+AJ618-R618-T618</f>
        <v>45376604.013419174</v>
      </c>
      <c r="O618" s="17">
        <f ca="1">(Assumptions!$B$16 / 252)*F617</f>
        <v>3899.5070360102595</v>
      </c>
      <c r="P618" s="17">
        <f t="shared" ca="1" si="129"/>
        <v>23357.646220410563</v>
      </c>
      <c r="Q618" s="16">
        <f t="shared" si="130"/>
        <v>0</v>
      </c>
      <c r="R618" s="17">
        <f t="shared" si="131"/>
        <v>0</v>
      </c>
      <c r="S618" s="19">
        <f t="shared" si="132"/>
        <v>0</v>
      </c>
      <c r="T618" s="20">
        <f ca="1">IF(AND(S618=1,F617&gt;D617),[1]Assumptions!$B$19*(F617-D617),0)</f>
        <v>0</v>
      </c>
      <c r="U618" s="21">
        <f ca="1">OFFSET(Assumptions!$B$6,U$1-1,0)*$E618</f>
        <v>9836278.0941537786</v>
      </c>
      <c r="V618" s="21">
        <f ca="1">OFFSET(Assumptions!$B$6,V$1-1,0)*$E618</f>
        <v>12295347.617692225</v>
      </c>
      <c r="W618" s="21">
        <f ca="1">OFFSET(Assumptions!$B$6,W$1-1,0)*$E618</f>
        <v>6147673.8088461123</v>
      </c>
      <c r="X618" s="21">
        <f ca="1">OFFSET(Assumptions!$B$6,X$1-1,0)*$E618</f>
        <v>0</v>
      </c>
      <c r="Y618" s="21">
        <f ca="1">OFFSET(Assumptions!$B$6,Y$1-1,0)*$E618</f>
        <v>0</v>
      </c>
      <c r="Z618" s="21">
        <f ca="1">OFFSET(Assumptions!$B$6,Z$1-1,0)*$E618</f>
        <v>24590695.235384449</v>
      </c>
      <c r="AA618" s="21">
        <f ca="1">OFFSET(Assumptions!$B$6,AA$1-1,0)*$E618</f>
        <v>24590695.235384449</v>
      </c>
      <c r="AB618" s="21">
        <f ca="1">OFFSET(Assumptions!$B$6,AB$1-1,0)*$E618</f>
        <v>45492786.185461223</v>
      </c>
      <c r="AC618" s="24">
        <f t="shared" si="135"/>
        <v>0</v>
      </c>
      <c r="AD618" s="24">
        <f t="shared" si="138"/>
        <v>0</v>
      </c>
      <c r="AE618" s="24">
        <f t="shared" si="138"/>
        <v>0</v>
      </c>
      <c r="AF618" s="24">
        <f t="shared" si="138"/>
        <v>0</v>
      </c>
      <c r="AG618" s="24">
        <f t="shared" si="137"/>
        <v>0</v>
      </c>
      <c r="AH618" s="24">
        <f t="shared" si="137"/>
        <v>0</v>
      </c>
      <c r="AI618" s="24">
        <f t="shared" si="137"/>
        <v>0</v>
      </c>
      <c r="AJ618" s="24">
        <f t="shared" si="133"/>
        <v>0</v>
      </c>
      <c r="AK618" s="26">
        <f t="shared" ca="1" si="134"/>
        <v>7.7866493913347767E-4</v>
      </c>
      <c r="AL618" s="34">
        <f t="shared" ca="1" si="136"/>
        <v>0.22930118530701371</v>
      </c>
    </row>
    <row r="619" spans="1:38" x14ac:dyDescent="0.25">
      <c r="A619" s="4">
        <f t="shared" si="125"/>
        <v>8</v>
      </c>
      <c r="B619" s="4">
        <f t="shared" si="126"/>
        <v>2014</v>
      </c>
      <c r="C619" s="9">
        <v>41862</v>
      </c>
      <c r="D619" s="12">
        <f ca="1">(1+Returns!E619)*D618</f>
        <v>122473208.18722501</v>
      </c>
      <c r="E619" s="12">
        <f t="shared" ca="1" si="127"/>
        <v>122916096.79904266</v>
      </c>
      <c r="F619" s="12">
        <f t="shared" ca="1" si="128"/>
        <v>122888836.60937683</v>
      </c>
      <c r="G619" s="14">
        <f ca="1">G618*(1+Returns!G619)+AC619</f>
        <v>9897721.9361577854</v>
      </c>
      <c r="H619" s="14">
        <f ca="1">H618*(1+Returns!H619)+AD619</f>
        <v>12294814.263433676</v>
      </c>
      <c r="I619" s="14">
        <f ca="1">I618*(1+Returns!I619)+AE619</f>
        <v>6148235.3623276046</v>
      </c>
      <c r="J619" s="14">
        <f ca="1">J618*(1+Returns!J619)+AF619</f>
        <v>0</v>
      </c>
      <c r="K619" s="14">
        <f ca="1">K618*(1+Returns!K619)+AG619</f>
        <v>0</v>
      </c>
      <c r="L619" s="14">
        <f ca="1">L618*(1+Returns!L619)+AH619</f>
        <v>24589296.398603238</v>
      </c>
      <c r="M619" s="14">
        <f ca="1">M618*(1+Returns!M619)+AI619</f>
        <v>24590955.517016213</v>
      </c>
      <c r="N619" s="14">
        <f ca="1">N618*(1+Returns!N619)+AJ619-R619-T619</f>
        <v>45395073.321504131</v>
      </c>
      <c r="O619" s="17">
        <f ca="1">(Assumptions!$B$16 / 252)*F618</f>
        <v>3902.543445419105</v>
      </c>
      <c r="P619" s="17">
        <f t="shared" ca="1" si="129"/>
        <v>27260.189665829668</v>
      </c>
      <c r="Q619" s="16">
        <f t="shared" si="130"/>
        <v>0</v>
      </c>
      <c r="R619" s="17">
        <f t="shared" si="131"/>
        <v>0</v>
      </c>
      <c r="S619" s="19">
        <f t="shared" si="132"/>
        <v>0</v>
      </c>
      <c r="T619" s="20">
        <f ca="1">IF(AND(S619=1,F618&gt;D618),[1]Assumptions!$B$19*(F618-D618),0)</f>
        <v>0</v>
      </c>
      <c r="U619" s="21">
        <f ca="1">OFFSET(Assumptions!$B$6,U$1-1,0)*$E619</f>
        <v>9833287.7439234126</v>
      </c>
      <c r="V619" s="21">
        <f ca="1">OFFSET(Assumptions!$B$6,V$1-1,0)*$E619</f>
        <v>12291609.679904267</v>
      </c>
      <c r="W619" s="21">
        <f ca="1">OFFSET(Assumptions!$B$6,W$1-1,0)*$E619</f>
        <v>6145804.8399521336</v>
      </c>
      <c r="X619" s="21">
        <f ca="1">OFFSET(Assumptions!$B$6,X$1-1,0)*$E619</f>
        <v>0</v>
      </c>
      <c r="Y619" s="21">
        <f ca="1">OFFSET(Assumptions!$B$6,Y$1-1,0)*$E619</f>
        <v>0</v>
      </c>
      <c r="Z619" s="21">
        <f ca="1">OFFSET(Assumptions!$B$6,Z$1-1,0)*$E619</f>
        <v>24583219.359808534</v>
      </c>
      <c r="AA619" s="21">
        <f ca="1">OFFSET(Assumptions!$B$6,AA$1-1,0)*$E619</f>
        <v>24583219.359808534</v>
      </c>
      <c r="AB619" s="21">
        <f ca="1">OFFSET(Assumptions!$B$6,AB$1-1,0)*$E619</f>
        <v>45478955.815645784</v>
      </c>
      <c r="AC619" s="24">
        <f t="shared" si="135"/>
        <v>0</v>
      </c>
      <c r="AD619" s="24">
        <f t="shared" si="138"/>
        <v>0</v>
      </c>
      <c r="AE619" s="24">
        <f t="shared" si="138"/>
        <v>0</v>
      </c>
      <c r="AF619" s="24">
        <f t="shared" si="138"/>
        <v>0</v>
      </c>
      <c r="AG619" s="24">
        <f t="shared" si="137"/>
        <v>0</v>
      </c>
      <c r="AH619" s="24">
        <f t="shared" si="137"/>
        <v>0</v>
      </c>
      <c r="AI619" s="24">
        <f t="shared" si="137"/>
        <v>0</v>
      </c>
      <c r="AJ619" s="24">
        <f t="shared" si="133"/>
        <v>0</v>
      </c>
      <c r="AK619" s="26">
        <f t="shared" ca="1" si="134"/>
        <v>-3.3581616790412383E-4</v>
      </c>
      <c r="AL619" s="34">
        <f t="shared" ca="1" si="136"/>
        <v>0.22888836609376395</v>
      </c>
    </row>
    <row r="620" spans="1:38" x14ac:dyDescent="0.25">
      <c r="A620" s="4">
        <f t="shared" si="125"/>
        <v>8</v>
      </c>
      <c r="B620" s="4">
        <f t="shared" si="126"/>
        <v>2014</v>
      </c>
      <c r="C620" s="9">
        <v>41863</v>
      </c>
      <c r="D620" s="12">
        <f ca="1">(1+Returns!E620)*D619</f>
        <v>122523104.99697258</v>
      </c>
      <c r="E620" s="12">
        <f t="shared" ca="1" si="127"/>
        <v>122835454.05743718</v>
      </c>
      <c r="F620" s="12">
        <f t="shared" ca="1" si="128"/>
        <v>122804292.63486312</v>
      </c>
      <c r="G620" s="14">
        <f ca="1">G619*(1+Returns!G620)+AC620</f>
        <v>9769485.5208962075</v>
      </c>
      <c r="H620" s="14">
        <f ca="1">H619*(1+Returns!H620)+AD620</f>
        <v>12300060.792024655</v>
      </c>
      <c r="I620" s="14">
        <f ca="1">I619*(1+Returns!I620)+AE620</f>
        <v>6150977.1723875953</v>
      </c>
      <c r="J620" s="14">
        <f ca="1">J619*(1+Returns!J620)+AF620</f>
        <v>0</v>
      </c>
      <c r="K620" s="14">
        <f ca="1">K619*(1+Returns!K620)+AG620</f>
        <v>0</v>
      </c>
      <c r="L620" s="14">
        <f ca="1">L619*(1+Returns!L620)+AH620</f>
        <v>24599741.918494754</v>
      </c>
      <c r="M620" s="14">
        <f ca="1">M619*(1+Returns!M620)+AI620</f>
        <v>24601638.506617144</v>
      </c>
      <c r="N620" s="14">
        <f ca="1">N619*(1+Returns!N620)+AJ620-R620-T620</f>
        <v>45413550.147016816</v>
      </c>
      <c r="O620" s="17">
        <f ca="1">(Assumptions!$B$16 / 252)*F619</f>
        <v>3901.2329082341848</v>
      </c>
      <c r="P620" s="17">
        <f t="shared" ca="1" si="129"/>
        <v>31161.422574063854</v>
      </c>
      <c r="Q620" s="16">
        <f t="shared" si="130"/>
        <v>0</v>
      </c>
      <c r="R620" s="17">
        <f t="shared" si="131"/>
        <v>0</v>
      </c>
      <c r="S620" s="19">
        <f t="shared" si="132"/>
        <v>0</v>
      </c>
      <c r="T620" s="20">
        <f ca="1">IF(AND(S620=1,F619&gt;D619),[1]Assumptions!$B$19*(F619-D619),0)</f>
        <v>0</v>
      </c>
      <c r="U620" s="21">
        <f ca="1">OFFSET(Assumptions!$B$6,U$1-1,0)*$E620</f>
        <v>9826836.3245949745</v>
      </c>
      <c r="V620" s="21">
        <f ca="1">OFFSET(Assumptions!$B$6,V$1-1,0)*$E620</f>
        <v>12283545.405743718</v>
      </c>
      <c r="W620" s="21">
        <f ca="1">OFFSET(Assumptions!$B$6,W$1-1,0)*$E620</f>
        <v>6141772.7028718591</v>
      </c>
      <c r="X620" s="21">
        <f ca="1">OFFSET(Assumptions!$B$6,X$1-1,0)*$E620</f>
        <v>0</v>
      </c>
      <c r="Y620" s="21">
        <f ca="1">OFFSET(Assumptions!$B$6,Y$1-1,0)*$E620</f>
        <v>0</v>
      </c>
      <c r="Z620" s="21">
        <f ca="1">OFFSET(Assumptions!$B$6,Z$1-1,0)*$E620</f>
        <v>24567090.811487436</v>
      </c>
      <c r="AA620" s="21">
        <f ca="1">OFFSET(Assumptions!$B$6,AA$1-1,0)*$E620</f>
        <v>24567090.811487436</v>
      </c>
      <c r="AB620" s="21">
        <f ca="1">OFFSET(Assumptions!$B$6,AB$1-1,0)*$E620</f>
        <v>45449118.001251757</v>
      </c>
      <c r="AC620" s="24">
        <f t="shared" si="135"/>
        <v>0</v>
      </c>
      <c r="AD620" s="24">
        <f t="shared" si="138"/>
        <v>0</v>
      </c>
      <c r="AE620" s="24">
        <f t="shared" si="138"/>
        <v>0</v>
      </c>
      <c r="AF620" s="24">
        <f t="shared" si="138"/>
        <v>0</v>
      </c>
      <c r="AG620" s="24">
        <f t="shared" si="137"/>
        <v>0</v>
      </c>
      <c r="AH620" s="24">
        <f t="shared" si="137"/>
        <v>0</v>
      </c>
      <c r="AI620" s="24">
        <f t="shared" si="137"/>
        <v>0</v>
      </c>
      <c r="AJ620" s="24">
        <f t="shared" si="133"/>
        <v>0</v>
      </c>
      <c r="AK620" s="26">
        <f t="shared" ca="1" si="134"/>
        <v>-6.8797115219221272E-4</v>
      </c>
      <c r="AL620" s="34">
        <f t="shared" ca="1" si="136"/>
        <v>0.22804292634862677</v>
      </c>
    </row>
    <row r="621" spans="1:38" x14ac:dyDescent="0.25">
      <c r="A621" s="4">
        <f t="shared" si="125"/>
        <v>8</v>
      </c>
      <c r="B621" s="4">
        <f t="shared" si="126"/>
        <v>2014</v>
      </c>
      <c r="C621" s="9">
        <v>41864</v>
      </c>
      <c r="D621" s="12">
        <f ca="1">(1+Returns!E621)*D620</f>
        <v>122573022.13517939</v>
      </c>
      <c r="E621" s="12">
        <f t="shared" ca="1" si="127"/>
        <v>122917762.69770554</v>
      </c>
      <c r="F621" s="12">
        <f t="shared" ca="1" si="128"/>
        <v>122882702.72615893</v>
      </c>
      <c r="G621" s="14">
        <f ca="1">G620*(1+Returns!G621)+AC621</f>
        <v>9804180.4272369351</v>
      </c>
      <c r="H621" s="14">
        <f ca="1">H620*(1+Returns!H621)+AD621</f>
        <v>12305309.559450779</v>
      </c>
      <c r="I621" s="14">
        <f ca="1">I620*(1+Returns!I621)+AE621</f>
        <v>6153720.205159789</v>
      </c>
      <c r="J621" s="14">
        <f ca="1">J620*(1+Returns!J621)+AF621</f>
        <v>0</v>
      </c>
      <c r="K621" s="14">
        <f ca="1">K620*(1+Returns!K621)+AG621</f>
        <v>0</v>
      </c>
      <c r="L621" s="14">
        <f ca="1">L620*(1+Returns!L621)+AH621</f>
        <v>24610191.875637505</v>
      </c>
      <c r="M621" s="14">
        <f ca="1">M620*(1+Returns!M621)+AI621</f>
        <v>24612326.137203526</v>
      </c>
      <c r="N621" s="14">
        <f ca="1">N620*(1+Returns!N621)+AJ621-R621-T621</f>
        <v>45432034.493016995</v>
      </c>
      <c r="O621" s="17">
        <f ca="1">(Assumptions!$B$16 / 252)*F620</f>
        <v>3898.5489725353373</v>
      </c>
      <c r="P621" s="17">
        <f t="shared" ca="1" si="129"/>
        <v>35059.97154659919</v>
      </c>
      <c r="Q621" s="16">
        <f t="shared" si="130"/>
        <v>0</v>
      </c>
      <c r="R621" s="17">
        <f t="shared" si="131"/>
        <v>0</v>
      </c>
      <c r="S621" s="19">
        <f t="shared" si="132"/>
        <v>0</v>
      </c>
      <c r="T621" s="20">
        <f ca="1">IF(AND(S621=1,F620&gt;D620),[1]Assumptions!$B$19*(F620-D620),0)</f>
        <v>0</v>
      </c>
      <c r="U621" s="21">
        <f ca="1">OFFSET(Assumptions!$B$6,U$1-1,0)*$E621</f>
        <v>9833421.0158164427</v>
      </c>
      <c r="V621" s="21">
        <f ca="1">OFFSET(Assumptions!$B$6,V$1-1,0)*$E621</f>
        <v>12291776.269770555</v>
      </c>
      <c r="W621" s="21">
        <f ca="1">OFFSET(Assumptions!$B$6,W$1-1,0)*$E621</f>
        <v>6145888.1348852776</v>
      </c>
      <c r="X621" s="21">
        <f ca="1">OFFSET(Assumptions!$B$6,X$1-1,0)*$E621</f>
        <v>0</v>
      </c>
      <c r="Y621" s="21">
        <f ca="1">OFFSET(Assumptions!$B$6,Y$1-1,0)*$E621</f>
        <v>0</v>
      </c>
      <c r="Z621" s="21">
        <f ca="1">OFFSET(Assumptions!$B$6,Z$1-1,0)*$E621</f>
        <v>24583552.53954111</v>
      </c>
      <c r="AA621" s="21">
        <f ca="1">OFFSET(Assumptions!$B$6,AA$1-1,0)*$E621</f>
        <v>24583552.53954111</v>
      </c>
      <c r="AB621" s="21">
        <f ca="1">OFFSET(Assumptions!$B$6,AB$1-1,0)*$E621</f>
        <v>45479572.198151045</v>
      </c>
      <c r="AC621" s="24">
        <f t="shared" si="135"/>
        <v>0</v>
      </c>
      <c r="AD621" s="24">
        <f t="shared" si="138"/>
        <v>0</v>
      </c>
      <c r="AE621" s="24">
        <f t="shared" si="138"/>
        <v>0</v>
      </c>
      <c r="AF621" s="24">
        <f t="shared" si="138"/>
        <v>0</v>
      </c>
      <c r="AG621" s="24">
        <f t="shared" si="137"/>
        <v>0</v>
      </c>
      <c r="AH621" s="24">
        <f t="shared" si="137"/>
        <v>0</v>
      </c>
      <c r="AI621" s="24">
        <f t="shared" si="137"/>
        <v>0</v>
      </c>
      <c r="AJ621" s="24">
        <f t="shared" si="133"/>
        <v>0</v>
      </c>
      <c r="AK621" s="26">
        <f t="shared" ca="1" si="134"/>
        <v>6.3849633928469984E-4</v>
      </c>
      <c r="AL621" s="34">
        <f t="shared" ca="1" si="136"/>
        <v>0.22882702726158488</v>
      </c>
    </row>
    <row r="622" spans="1:38" x14ac:dyDescent="0.25">
      <c r="A622" s="4">
        <f t="shared" si="125"/>
        <v>8</v>
      </c>
      <c r="B622" s="4">
        <f t="shared" si="126"/>
        <v>2014</v>
      </c>
      <c r="C622" s="9">
        <v>41865</v>
      </c>
      <c r="D622" s="12">
        <f ca="1">(1+Returns!E622)*D621</f>
        <v>122622959.61012748</v>
      </c>
      <c r="E622" s="12">
        <f t="shared" ca="1" si="127"/>
        <v>123016238.76686421</v>
      </c>
      <c r="F622" s="12">
        <f t="shared" ca="1" si="128"/>
        <v>122977277.75713582</v>
      </c>
      <c r="G622" s="14">
        <f ca="1">G621*(1+Returns!G622)+AC622</f>
        <v>9855022.6937337145</v>
      </c>
      <c r="H622" s="14">
        <f ca="1">H621*(1+Returns!H622)+AD622</f>
        <v>12310560.566667417</v>
      </c>
      <c r="I622" s="14">
        <f ca="1">I621*(1+Returns!I622)+AE622</f>
        <v>6156464.4611894554</v>
      </c>
      <c r="J622" s="14">
        <f ca="1">J621*(1+Returns!J622)+AF622</f>
        <v>0</v>
      </c>
      <c r="K622" s="14">
        <f ca="1">K621*(1+Returns!K622)+AG622</f>
        <v>0</v>
      </c>
      <c r="L622" s="14">
        <f ca="1">L621*(1+Returns!L622)+AH622</f>
        <v>24620646.271916434</v>
      </c>
      <c r="M622" s="14">
        <f ca="1">M621*(1+Returns!M622)+AI622</f>
        <v>24623018.410791531</v>
      </c>
      <c r="N622" s="14">
        <f ca="1">N621*(1+Returns!N622)+AJ622-R622-T622</f>
        <v>45450526.362565674</v>
      </c>
      <c r="O622" s="17">
        <f ca="1">(Assumptions!$B$16 / 252)*F621</f>
        <v>3901.0381817828229</v>
      </c>
      <c r="P622" s="17">
        <f t="shared" ca="1" si="129"/>
        <v>38961.009728382014</v>
      </c>
      <c r="Q622" s="16">
        <f t="shared" si="130"/>
        <v>0</v>
      </c>
      <c r="R622" s="17">
        <f t="shared" si="131"/>
        <v>0</v>
      </c>
      <c r="S622" s="19">
        <f t="shared" si="132"/>
        <v>0</v>
      </c>
      <c r="T622" s="20">
        <f ca="1">IF(AND(S622=1,F621&gt;D621),[1]Assumptions!$B$19*(F621-D621),0)</f>
        <v>0</v>
      </c>
      <c r="U622" s="21">
        <f ca="1">OFFSET(Assumptions!$B$6,U$1-1,0)*$E622</f>
        <v>9841299.1013491377</v>
      </c>
      <c r="V622" s="21">
        <f ca="1">OFFSET(Assumptions!$B$6,V$1-1,0)*$E622</f>
        <v>12301623.876686422</v>
      </c>
      <c r="W622" s="21">
        <f ca="1">OFFSET(Assumptions!$B$6,W$1-1,0)*$E622</f>
        <v>6150811.9383432111</v>
      </c>
      <c r="X622" s="21">
        <f ca="1">OFFSET(Assumptions!$B$6,X$1-1,0)*$E622</f>
        <v>0</v>
      </c>
      <c r="Y622" s="21">
        <f ca="1">OFFSET(Assumptions!$B$6,Y$1-1,0)*$E622</f>
        <v>0</v>
      </c>
      <c r="Z622" s="21">
        <f ca="1">OFFSET(Assumptions!$B$6,Z$1-1,0)*$E622</f>
        <v>24603247.753372844</v>
      </c>
      <c r="AA622" s="21">
        <f ca="1">OFFSET(Assumptions!$B$6,AA$1-1,0)*$E622</f>
        <v>24603247.753372844</v>
      </c>
      <c r="AB622" s="21">
        <f ca="1">OFFSET(Assumptions!$B$6,AB$1-1,0)*$E622</f>
        <v>45516008.343739755</v>
      </c>
      <c r="AC622" s="24">
        <f t="shared" si="135"/>
        <v>0</v>
      </c>
      <c r="AD622" s="24">
        <f t="shared" si="138"/>
        <v>0</v>
      </c>
      <c r="AE622" s="24">
        <f t="shared" si="138"/>
        <v>0</v>
      </c>
      <c r="AF622" s="24">
        <f t="shared" si="138"/>
        <v>0</v>
      </c>
      <c r="AG622" s="24">
        <f t="shared" si="137"/>
        <v>0</v>
      </c>
      <c r="AH622" s="24">
        <f t="shared" si="137"/>
        <v>0</v>
      </c>
      <c r="AI622" s="24">
        <f t="shared" si="137"/>
        <v>0</v>
      </c>
      <c r="AJ622" s="24">
        <f t="shared" si="133"/>
        <v>0</v>
      </c>
      <c r="AK622" s="26">
        <f t="shared" ca="1" si="134"/>
        <v>7.6963664436680013E-4</v>
      </c>
      <c r="AL622" s="34">
        <f t="shared" ca="1" si="136"/>
        <v>0.22977277757135361</v>
      </c>
    </row>
    <row r="623" spans="1:38" x14ac:dyDescent="0.25">
      <c r="A623" s="4">
        <f t="shared" si="125"/>
        <v>8</v>
      </c>
      <c r="B623" s="4">
        <f t="shared" si="126"/>
        <v>2014</v>
      </c>
      <c r="C623" s="9">
        <v>41866</v>
      </c>
      <c r="D623" s="12">
        <f ca="1">(1+Returns!E623)*D622</f>
        <v>122672917.43010224</v>
      </c>
      <c r="E623" s="12">
        <f t="shared" ca="1" si="127"/>
        <v>123009803.62777399</v>
      </c>
      <c r="F623" s="12">
        <f t="shared" ca="1" si="128"/>
        <v>122966938.57748188</v>
      </c>
      <c r="G623" s="14">
        <f ca="1">G622*(1+Returns!G623)+AC623</f>
        <v>9800933.6747809332</v>
      </c>
      <c r="H623" s="14">
        <f ca="1">H622*(1+Returns!H623)+AD623</f>
        <v>12315813.814630348</v>
      </c>
      <c r="I623" s="14">
        <f ca="1">I622*(1+Returns!I623)+AE623</f>
        <v>6159209.9410221064</v>
      </c>
      <c r="J623" s="14">
        <f ca="1">J622*(1+Returns!J623)+AF623</f>
        <v>0</v>
      </c>
      <c r="K623" s="14">
        <f ca="1">K622*(1+Returns!K623)+AG623</f>
        <v>0</v>
      </c>
      <c r="L623" s="14">
        <f ca="1">L622*(1+Returns!L623)+AH623</f>
        <v>24631105.109217282</v>
      </c>
      <c r="M623" s="14">
        <f ca="1">M622*(1+Returns!M623)+AI623</f>
        <v>24633715.329398211</v>
      </c>
      <c r="N623" s="14">
        <f ca="1">N622*(1+Returns!N623)+AJ623-R623-T623</f>
        <v>45469025.758725107</v>
      </c>
      <c r="O623" s="17">
        <f ca="1">(Assumptions!$B$16 / 252)*F622</f>
        <v>3904.0405637185972</v>
      </c>
      <c r="P623" s="17">
        <f t="shared" ca="1" si="129"/>
        <v>42865.050292100612</v>
      </c>
      <c r="Q623" s="16">
        <f t="shared" si="130"/>
        <v>0</v>
      </c>
      <c r="R623" s="17">
        <f t="shared" si="131"/>
        <v>0</v>
      </c>
      <c r="S623" s="19">
        <f t="shared" si="132"/>
        <v>0</v>
      </c>
      <c r="T623" s="20">
        <f ca="1">IF(AND(S623=1,F622&gt;D622),[1]Assumptions!$B$19*(F622-D622),0)</f>
        <v>0</v>
      </c>
      <c r="U623" s="21">
        <f ca="1">OFFSET(Assumptions!$B$6,U$1-1,0)*$E623</f>
        <v>9840784.2902219184</v>
      </c>
      <c r="V623" s="21">
        <f ca="1">OFFSET(Assumptions!$B$6,V$1-1,0)*$E623</f>
        <v>12300980.362777399</v>
      </c>
      <c r="W623" s="21">
        <f ca="1">OFFSET(Assumptions!$B$6,W$1-1,0)*$E623</f>
        <v>6150490.1813886994</v>
      </c>
      <c r="X623" s="21">
        <f ca="1">OFFSET(Assumptions!$B$6,X$1-1,0)*$E623</f>
        <v>0</v>
      </c>
      <c r="Y623" s="21">
        <f ca="1">OFFSET(Assumptions!$B$6,Y$1-1,0)*$E623</f>
        <v>0</v>
      </c>
      <c r="Z623" s="21">
        <f ca="1">OFFSET(Assumptions!$B$6,Z$1-1,0)*$E623</f>
        <v>24601960.725554798</v>
      </c>
      <c r="AA623" s="21">
        <f ca="1">OFFSET(Assumptions!$B$6,AA$1-1,0)*$E623</f>
        <v>24601960.725554798</v>
      </c>
      <c r="AB623" s="21">
        <f ca="1">OFFSET(Assumptions!$B$6,AB$1-1,0)*$E623</f>
        <v>45513627.342276372</v>
      </c>
      <c r="AC623" s="24">
        <f t="shared" si="135"/>
        <v>0</v>
      </c>
      <c r="AD623" s="24">
        <f t="shared" si="138"/>
        <v>0</v>
      </c>
      <c r="AE623" s="24">
        <f t="shared" si="138"/>
        <v>0</v>
      </c>
      <c r="AF623" s="24">
        <f t="shared" si="138"/>
        <v>0</v>
      </c>
      <c r="AG623" s="24">
        <f t="shared" si="137"/>
        <v>0</v>
      </c>
      <c r="AH623" s="24">
        <f t="shared" si="137"/>
        <v>0</v>
      </c>
      <c r="AI623" s="24">
        <f t="shared" si="137"/>
        <v>0</v>
      </c>
      <c r="AJ623" s="24">
        <f t="shared" si="133"/>
        <v>0</v>
      </c>
      <c r="AK623" s="26">
        <f t="shared" ca="1" si="134"/>
        <v>-8.40739024517978E-5</v>
      </c>
      <c r="AL623" s="34">
        <f t="shared" ca="1" si="136"/>
        <v>0.22966938577481422</v>
      </c>
    </row>
    <row r="624" spans="1:38" x14ac:dyDescent="0.25">
      <c r="A624" s="4">
        <f t="shared" si="125"/>
        <v>8</v>
      </c>
      <c r="B624" s="4">
        <f t="shared" si="126"/>
        <v>2014</v>
      </c>
      <c r="C624" s="9">
        <v>41869</v>
      </c>
      <c r="D624" s="12">
        <f ca="1">(1+Returns!E624)*D623</f>
        <v>122722939.76564272</v>
      </c>
      <c r="E624" s="12">
        <f t="shared" ca="1" si="127"/>
        <v>123012698.61871052</v>
      </c>
      <c r="F624" s="12">
        <f t="shared" ca="1" si="128"/>
        <v>122965929.85608262</v>
      </c>
      <c r="G624" s="14">
        <f ca="1">G623*(1+Returns!G624)+AC624</f>
        <v>9756112.6470456179</v>
      </c>
      <c r="H624" s="14">
        <f ca="1">H623*(1+Returns!H624)+AD624</f>
        <v>12321073.937156133</v>
      </c>
      <c r="I624" s="14">
        <f ca="1">I623*(1+Returns!I624)+AE624</f>
        <v>6161959.0607699407</v>
      </c>
      <c r="J624" s="14">
        <f ca="1">J623*(1+Returns!J624)+AF624</f>
        <v>0</v>
      </c>
      <c r="K624" s="14">
        <f ca="1">K623*(1+Returns!K624)+AG624</f>
        <v>0</v>
      </c>
      <c r="L624" s="14">
        <f ca="1">L623*(1+Returns!L624)+AH624</f>
        <v>24641577.615291588</v>
      </c>
      <c r="M624" s="14">
        <f ca="1">M623*(1+Returns!M624)+AI624</f>
        <v>24644426.319818288</v>
      </c>
      <c r="N624" s="14">
        <f ca="1">N623*(1+Returns!N624)+AJ624-R624-T624</f>
        <v>45487549.038628958</v>
      </c>
      <c r="O624" s="17">
        <f ca="1">(Assumptions!$B$16 / 252)*F623</f>
        <v>3903.7123357930755</v>
      </c>
      <c r="P624" s="17">
        <f t="shared" ca="1" si="129"/>
        <v>46768.762627893688</v>
      </c>
      <c r="Q624" s="16">
        <f t="shared" si="130"/>
        <v>0</v>
      </c>
      <c r="R624" s="17">
        <f t="shared" si="131"/>
        <v>0</v>
      </c>
      <c r="S624" s="19">
        <f t="shared" si="132"/>
        <v>0</v>
      </c>
      <c r="T624" s="20">
        <f ca="1">IF(AND(S624=1,F623&gt;D623),[1]Assumptions!$B$19*(F623-D623),0)</f>
        <v>0</v>
      </c>
      <c r="U624" s="21">
        <f ca="1">OFFSET(Assumptions!$B$6,U$1-1,0)*$E624</f>
        <v>9841015.8894968424</v>
      </c>
      <c r="V624" s="21">
        <f ca="1">OFFSET(Assumptions!$B$6,V$1-1,0)*$E624</f>
        <v>12301269.861871053</v>
      </c>
      <c r="W624" s="21">
        <f ca="1">OFFSET(Assumptions!$B$6,W$1-1,0)*$E624</f>
        <v>6150634.9309355263</v>
      </c>
      <c r="X624" s="21">
        <f ca="1">OFFSET(Assumptions!$B$6,X$1-1,0)*$E624</f>
        <v>0</v>
      </c>
      <c r="Y624" s="21">
        <f ca="1">OFFSET(Assumptions!$B$6,Y$1-1,0)*$E624</f>
        <v>0</v>
      </c>
      <c r="Z624" s="21">
        <f ca="1">OFFSET(Assumptions!$B$6,Z$1-1,0)*$E624</f>
        <v>24602539.723742105</v>
      </c>
      <c r="AA624" s="21">
        <f ca="1">OFFSET(Assumptions!$B$6,AA$1-1,0)*$E624</f>
        <v>24602539.723742105</v>
      </c>
      <c r="AB624" s="21">
        <f ca="1">OFFSET(Assumptions!$B$6,AB$1-1,0)*$E624</f>
        <v>45514698.488922894</v>
      </c>
      <c r="AC624" s="24">
        <f t="shared" si="135"/>
        <v>0</v>
      </c>
      <c r="AD624" s="24">
        <f t="shared" si="138"/>
        <v>0</v>
      </c>
      <c r="AE624" s="24">
        <f t="shared" si="138"/>
        <v>0</v>
      </c>
      <c r="AF624" s="24">
        <f t="shared" si="138"/>
        <v>0</v>
      </c>
      <c r="AG624" s="24">
        <f t="shared" si="137"/>
        <v>0</v>
      </c>
      <c r="AH624" s="24">
        <f t="shared" si="137"/>
        <v>0</v>
      </c>
      <c r="AI624" s="24">
        <f t="shared" si="137"/>
        <v>0</v>
      </c>
      <c r="AJ624" s="24">
        <f t="shared" si="133"/>
        <v>0</v>
      </c>
      <c r="AK624" s="26">
        <f t="shared" ca="1" si="134"/>
        <v>-8.2031919387270946E-6</v>
      </c>
      <c r="AL624" s="34">
        <f t="shared" ca="1" si="136"/>
        <v>0.22965929856082146</v>
      </c>
    </row>
    <row r="625" spans="1:38" x14ac:dyDescent="0.25">
      <c r="A625" s="4">
        <f t="shared" si="125"/>
        <v>8</v>
      </c>
      <c r="B625" s="4">
        <f t="shared" si="126"/>
        <v>2014</v>
      </c>
      <c r="C625" s="9">
        <v>41870</v>
      </c>
      <c r="D625" s="12">
        <f ca="1">(1+Returns!E625)*D624</f>
        <v>122772938.31853263</v>
      </c>
      <c r="E625" s="12">
        <f t="shared" ca="1" si="127"/>
        <v>123034599.03556874</v>
      </c>
      <c r="F625" s="12">
        <f t="shared" ca="1" si="128"/>
        <v>122983926.59262796</v>
      </c>
      <c r="G625" s="14">
        <f ca="1">G624*(1+Returns!G625)+AC625</f>
        <v>9730318.9865025524</v>
      </c>
      <c r="H625" s="14">
        <f ca="1">H624*(1+Returns!H625)+AD625</f>
        <v>12326331.671457587</v>
      </c>
      <c r="I625" s="14">
        <f ca="1">I624*(1+Returns!I625)+AE625</f>
        <v>6164706.9909232967</v>
      </c>
      <c r="J625" s="14">
        <f ca="1">J624*(1+Returns!J625)+AF625</f>
        <v>0</v>
      </c>
      <c r="K625" s="14">
        <f ca="1">K624*(1+Returns!K625)+AG625</f>
        <v>0</v>
      </c>
      <c r="L625" s="14">
        <f ca="1">L624*(1+Returns!L625)+AH625</f>
        <v>24652045.344215848</v>
      </c>
      <c r="M625" s="14">
        <f ca="1">M624*(1+Returns!M625)+AI625</f>
        <v>24655132.538611345</v>
      </c>
      <c r="N625" s="14">
        <f ca="1">N624*(1+Returns!N625)+AJ625-R625-T625</f>
        <v>45506063.503858127</v>
      </c>
      <c r="O625" s="17">
        <f ca="1">(Assumptions!$B$16 / 252)*F624</f>
        <v>3903.6803128915117</v>
      </c>
      <c r="P625" s="17">
        <f t="shared" ca="1" si="129"/>
        <v>50672.4429407852</v>
      </c>
      <c r="Q625" s="16">
        <f t="shared" si="130"/>
        <v>0</v>
      </c>
      <c r="R625" s="17">
        <f t="shared" si="131"/>
        <v>0</v>
      </c>
      <c r="S625" s="19">
        <f t="shared" si="132"/>
        <v>0</v>
      </c>
      <c r="T625" s="20">
        <f ca="1">IF(AND(S625=1,F624&gt;D624),[1]Assumptions!$B$19*(F624-D624),0)</f>
        <v>0</v>
      </c>
      <c r="U625" s="21">
        <f ca="1">OFFSET(Assumptions!$B$6,U$1-1,0)*$E625</f>
        <v>9842767.9228454996</v>
      </c>
      <c r="V625" s="21">
        <f ca="1">OFFSET(Assumptions!$B$6,V$1-1,0)*$E625</f>
        <v>12303459.903556876</v>
      </c>
      <c r="W625" s="21">
        <f ca="1">OFFSET(Assumptions!$B$6,W$1-1,0)*$E625</f>
        <v>6151729.9517784379</v>
      </c>
      <c r="X625" s="21">
        <f ca="1">OFFSET(Assumptions!$B$6,X$1-1,0)*$E625</f>
        <v>0</v>
      </c>
      <c r="Y625" s="21">
        <f ca="1">OFFSET(Assumptions!$B$6,Y$1-1,0)*$E625</f>
        <v>0</v>
      </c>
      <c r="Z625" s="21">
        <f ca="1">OFFSET(Assumptions!$B$6,Z$1-1,0)*$E625</f>
        <v>24606919.807113752</v>
      </c>
      <c r="AA625" s="21">
        <f ca="1">OFFSET(Assumptions!$B$6,AA$1-1,0)*$E625</f>
        <v>24606919.807113752</v>
      </c>
      <c r="AB625" s="21">
        <f ca="1">OFFSET(Assumptions!$B$6,AB$1-1,0)*$E625</f>
        <v>45522801.643160433</v>
      </c>
      <c r="AC625" s="24">
        <f t="shared" si="135"/>
        <v>0</v>
      </c>
      <c r="AD625" s="24">
        <f t="shared" si="138"/>
        <v>0</v>
      </c>
      <c r="AE625" s="24">
        <f t="shared" si="138"/>
        <v>0</v>
      </c>
      <c r="AF625" s="24">
        <f t="shared" si="138"/>
        <v>0</v>
      </c>
      <c r="AG625" s="24">
        <f t="shared" si="137"/>
        <v>0</v>
      </c>
      <c r="AH625" s="24">
        <f t="shared" si="137"/>
        <v>0</v>
      </c>
      <c r="AI625" s="24">
        <f t="shared" si="137"/>
        <v>0</v>
      </c>
      <c r="AJ625" s="24">
        <f t="shared" si="133"/>
        <v>0</v>
      </c>
      <c r="AK625" s="26">
        <f t="shared" ca="1" si="134"/>
        <v>1.4635547070973587E-4</v>
      </c>
      <c r="AL625" s="34">
        <f t="shared" ca="1" si="136"/>
        <v>0.2298392659262749</v>
      </c>
    </row>
    <row r="626" spans="1:38" x14ac:dyDescent="0.25">
      <c r="A626" s="4">
        <f t="shared" si="125"/>
        <v>8</v>
      </c>
      <c r="B626" s="4">
        <f t="shared" si="126"/>
        <v>2014</v>
      </c>
      <c r="C626" s="9">
        <v>41871</v>
      </c>
      <c r="D626" s="12">
        <f ca="1">(1+Returns!E626)*D625</f>
        <v>122822957.24133298</v>
      </c>
      <c r="E626" s="12">
        <f t="shared" ca="1" si="127"/>
        <v>123072344.01169591</v>
      </c>
      <c r="F626" s="12">
        <f t="shared" ca="1" si="128"/>
        <v>123017767.31711726</v>
      </c>
      <c r="G626" s="14">
        <f ca="1">G625*(1+Returns!G626)+AC626</f>
        <v>9720349.782599844</v>
      </c>
      <c r="H626" s="14">
        <f ca="1">H625*(1+Returns!H626)+AD626</f>
        <v>12331591.649375962</v>
      </c>
      <c r="I626" s="14">
        <f ca="1">I625*(1+Returns!I626)+AE626</f>
        <v>6167456.1465181159</v>
      </c>
      <c r="J626" s="14">
        <f ca="1">J625*(1+Returns!J626)+AF626</f>
        <v>0</v>
      </c>
      <c r="K626" s="14">
        <f ca="1">K625*(1+Returns!K626)+AG626</f>
        <v>0</v>
      </c>
      <c r="L626" s="14">
        <f ca="1">L625*(1+Returns!L626)+AH626</f>
        <v>24662517.519825727</v>
      </c>
      <c r="M626" s="14">
        <f ca="1">M625*(1+Returns!M626)+AI626</f>
        <v>24665843.408481255</v>
      </c>
      <c r="N626" s="14">
        <f ca="1">N625*(1+Returns!N626)+AJ626-R626-T626</f>
        <v>45524585.504895002</v>
      </c>
      <c r="O626" s="17">
        <f ca="1">(Assumptions!$B$16 / 252)*F625</f>
        <v>3904.2516378612049</v>
      </c>
      <c r="P626" s="17">
        <f t="shared" ca="1" si="129"/>
        <v>54576.694578646406</v>
      </c>
      <c r="Q626" s="16">
        <f t="shared" si="130"/>
        <v>0</v>
      </c>
      <c r="R626" s="17">
        <f t="shared" si="131"/>
        <v>0</v>
      </c>
      <c r="S626" s="19">
        <f t="shared" si="132"/>
        <v>0</v>
      </c>
      <c r="T626" s="20">
        <f ca="1">IF(AND(S626=1,F625&gt;D625),[1]Assumptions!$B$19*(F625-D625),0)</f>
        <v>0</v>
      </c>
      <c r="U626" s="21">
        <f ca="1">OFFSET(Assumptions!$B$6,U$1-1,0)*$E626</f>
        <v>9845787.5209356733</v>
      </c>
      <c r="V626" s="21">
        <f ca="1">OFFSET(Assumptions!$B$6,V$1-1,0)*$E626</f>
        <v>12307234.401169591</v>
      </c>
      <c r="W626" s="21">
        <f ca="1">OFFSET(Assumptions!$B$6,W$1-1,0)*$E626</f>
        <v>6153617.2005847953</v>
      </c>
      <c r="X626" s="21">
        <f ca="1">OFFSET(Assumptions!$B$6,X$1-1,0)*$E626</f>
        <v>0</v>
      </c>
      <c r="Y626" s="21">
        <f ca="1">OFFSET(Assumptions!$B$6,Y$1-1,0)*$E626</f>
        <v>0</v>
      </c>
      <c r="Z626" s="21">
        <f ca="1">OFFSET(Assumptions!$B$6,Z$1-1,0)*$E626</f>
        <v>24614468.802339181</v>
      </c>
      <c r="AA626" s="21">
        <f ca="1">OFFSET(Assumptions!$B$6,AA$1-1,0)*$E626</f>
        <v>24614468.802339181</v>
      </c>
      <c r="AB626" s="21">
        <f ca="1">OFFSET(Assumptions!$B$6,AB$1-1,0)*$E626</f>
        <v>45536767.284327485</v>
      </c>
      <c r="AC626" s="24">
        <f t="shared" si="135"/>
        <v>0</v>
      </c>
      <c r="AD626" s="24">
        <f t="shared" si="138"/>
        <v>0</v>
      </c>
      <c r="AE626" s="24">
        <f t="shared" si="138"/>
        <v>0</v>
      </c>
      <c r="AF626" s="24">
        <f t="shared" si="138"/>
        <v>0</v>
      </c>
      <c r="AG626" s="24">
        <f t="shared" si="137"/>
        <v>0</v>
      </c>
      <c r="AH626" s="24">
        <f t="shared" si="137"/>
        <v>0</v>
      </c>
      <c r="AI626" s="24">
        <f t="shared" si="137"/>
        <v>0</v>
      </c>
      <c r="AJ626" s="24">
        <f t="shared" si="133"/>
        <v>0</v>
      </c>
      <c r="AK626" s="26">
        <f t="shared" ca="1" si="134"/>
        <v>2.7516379926129098E-4</v>
      </c>
      <c r="AL626" s="34">
        <f t="shared" ca="1" si="136"/>
        <v>0.230177673171168</v>
      </c>
    </row>
    <row r="627" spans="1:38" x14ac:dyDescent="0.25">
      <c r="A627" s="4">
        <f t="shared" si="125"/>
        <v>8</v>
      </c>
      <c r="B627" s="4">
        <f t="shared" si="126"/>
        <v>2014</v>
      </c>
      <c r="C627" s="9">
        <v>41872</v>
      </c>
      <c r="D627" s="12">
        <f ca="1">(1+Returns!E627)*D626</f>
        <v>122873129.19113651</v>
      </c>
      <c r="E627" s="12">
        <f t="shared" ca="1" si="127"/>
        <v>123027194.83778571</v>
      </c>
      <c r="F627" s="12">
        <f t="shared" ca="1" si="128"/>
        <v>122968712.81726049</v>
      </c>
      <c r="G627" s="14">
        <f ca="1">G626*(1+Returns!G627)+AC627</f>
        <v>9627339.9988748562</v>
      </c>
      <c r="H627" s="14">
        <f ca="1">H626*(1+Returns!H627)+AD627</f>
        <v>12336867.788198881</v>
      </c>
      <c r="I627" s="14">
        <f ca="1">I626*(1+Returns!I627)+AE627</f>
        <v>6170213.7844438236</v>
      </c>
      <c r="J627" s="14">
        <f ca="1">J626*(1+Returns!J627)+AF627</f>
        <v>0</v>
      </c>
      <c r="K627" s="14">
        <f ca="1">K626*(1+Returns!K627)+AG627</f>
        <v>0</v>
      </c>
      <c r="L627" s="14">
        <f ca="1">L626*(1+Returns!L627)+AH627</f>
        <v>24673021.856801614</v>
      </c>
      <c r="M627" s="14">
        <f ca="1">M626*(1+Returns!M627)+AI627</f>
        <v>24676587.242494848</v>
      </c>
      <c r="N627" s="14">
        <f ca="1">N626*(1+Returns!N627)+AJ627-R627-T627</f>
        <v>45543164.166971684</v>
      </c>
      <c r="O627" s="17">
        <f ca="1">(Assumptions!$B$16 / 252)*F626</f>
        <v>3905.3259465751507</v>
      </c>
      <c r="P627" s="17">
        <f t="shared" ca="1" si="129"/>
        <v>58482.020525221553</v>
      </c>
      <c r="Q627" s="16">
        <f t="shared" si="130"/>
        <v>0</v>
      </c>
      <c r="R627" s="17">
        <f t="shared" si="131"/>
        <v>0</v>
      </c>
      <c r="S627" s="19">
        <f t="shared" si="132"/>
        <v>0</v>
      </c>
      <c r="T627" s="20">
        <f ca="1">IF(AND(S627=1,F626&gt;D626),[1]Assumptions!$B$19*(F626-D626),0)</f>
        <v>0</v>
      </c>
      <c r="U627" s="21">
        <f ca="1">OFFSET(Assumptions!$B$6,U$1-1,0)*$E627</f>
        <v>9842175.5870228559</v>
      </c>
      <c r="V627" s="21">
        <f ca="1">OFFSET(Assumptions!$B$6,V$1-1,0)*$E627</f>
        <v>12302719.483778572</v>
      </c>
      <c r="W627" s="21">
        <f ca="1">OFFSET(Assumptions!$B$6,W$1-1,0)*$E627</f>
        <v>6151359.7418892859</v>
      </c>
      <c r="X627" s="21">
        <f ca="1">OFFSET(Assumptions!$B$6,X$1-1,0)*$E627</f>
        <v>0</v>
      </c>
      <c r="Y627" s="21">
        <f ca="1">OFFSET(Assumptions!$B$6,Y$1-1,0)*$E627</f>
        <v>0</v>
      </c>
      <c r="Z627" s="21">
        <f ca="1">OFFSET(Assumptions!$B$6,Z$1-1,0)*$E627</f>
        <v>24605438.967557143</v>
      </c>
      <c r="AA627" s="21">
        <f ca="1">OFFSET(Assumptions!$B$6,AA$1-1,0)*$E627</f>
        <v>24605438.967557143</v>
      </c>
      <c r="AB627" s="21">
        <f ca="1">OFFSET(Assumptions!$B$6,AB$1-1,0)*$E627</f>
        <v>45520062.089980714</v>
      </c>
      <c r="AC627" s="24">
        <f t="shared" si="135"/>
        <v>0</v>
      </c>
      <c r="AD627" s="24">
        <f t="shared" si="138"/>
        <v>0</v>
      </c>
      <c r="AE627" s="24">
        <f t="shared" si="138"/>
        <v>0</v>
      </c>
      <c r="AF627" s="24">
        <f t="shared" si="138"/>
        <v>0</v>
      </c>
      <c r="AG627" s="24">
        <f t="shared" si="137"/>
        <v>0</v>
      </c>
      <c r="AH627" s="24">
        <f t="shared" si="137"/>
        <v>0</v>
      </c>
      <c r="AI627" s="24">
        <f t="shared" si="137"/>
        <v>0</v>
      </c>
      <c r="AJ627" s="24">
        <f t="shared" si="133"/>
        <v>0</v>
      </c>
      <c r="AK627" s="26">
        <f t="shared" ca="1" si="134"/>
        <v>-3.9875947130718625E-4</v>
      </c>
      <c r="AL627" s="34">
        <f t="shared" ca="1" si="136"/>
        <v>0.22968712817260029</v>
      </c>
    </row>
    <row r="628" spans="1:38" x14ac:dyDescent="0.25">
      <c r="A628" s="4">
        <f t="shared" si="125"/>
        <v>8</v>
      </c>
      <c r="B628" s="4">
        <f t="shared" si="126"/>
        <v>2014</v>
      </c>
      <c r="C628" s="9">
        <v>41873</v>
      </c>
      <c r="D628" s="12">
        <f ca="1">(1+Returns!E628)*D627</f>
        <v>122923233.16702679</v>
      </c>
      <c r="E628" s="12">
        <f t="shared" ca="1" si="127"/>
        <v>123087160.87755305</v>
      </c>
      <c r="F628" s="12">
        <f t="shared" ca="1" si="128"/>
        <v>123024775.08836696</v>
      </c>
      <c r="G628" s="14">
        <f ca="1">G627*(1+Returns!G628)+AC628</f>
        <v>9639509.4505268726</v>
      </c>
      <c r="H628" s="14">
        <f ca="1">H627*(1+Returns!H628)+AD628</f>
        <v>12342136.902942501</v>
      </c>
      <c r="I628" s="14">
        <f ca="1">I627*(1+Returns!I628)+AE628</f>
        <v>6172967.8156792587</v>
      </c>
      <c r="J628" s="14">
        <f ca="1">J627*(1+Returns!J628)+AF628</f>
        <v>0</v>
      </c>
      <c r="K628" s="14">
        <f ca="1">K627*(1+Returns!K628)+AG628</f>
        <v>0</v>
      </c>
      <c r="L628" s="14">
        <f ca="1">L627*(1+Returns!L628)+AH628</f>
        <v>24683512.184788164</v>
      </c>
      <c r="M628" s="14">
        <f ca="1">M627*(1+Returns!M628)+AI628</f>
        <v>24687316.874059565</v>
      </c>
      <c r="N628" s="14">
        <f ca="1">N627*(1+Returns!N628)+AJ628-R628-T628</f>
        <v>45561717.649556689</v>
      </c>
      <c r="O628" s="17">
        <f ca="1">(Assumptions!$B$16 / 252)*F627</f>
        <v>3903.7686608654121</v>
      </c>
      <c r="P628" s="17">
        <f t="shared" ca="1" si="129"/>
        <v>62385.789186086964</v>
      </c>
      <c r="Q628" s="16">
        <f t="shared" si="130"/>
        <v>0</v>
      </c>
      <c r="R628" s="17">
        <f t="shared" si="131"/>
        <v>0</v>
      </c>
      <c r="S628" s="19">
        <f t="shared" si="132"/>
        <v>0</v>
      </c>
      <c r="T628" s="20">
        <f ca="1">IF(AND(S628=1,F627&gt;D627),[1]Assumptions!$B$19*(F627-D627),0)</f>
        <v>0</v>
      </c>
      <c r="U628" s="21">
        <f ca="1">OFFSET(Assumptions!$B$6,U$1-1,0)*$E628</f>
        <v>9846972.8702042438</v>
      </c>
      <c r="V628" s="21">
        <f ca="1">OFFSET(Assumptions!$B$6,V$1-1,0)*$E628</f>
        <v>12308716.087755306</v>
      </c>
      <c r="W628" s="21">
        <f ca="1">OFFSET(Assumptions!$B$6,W$1-1,0)*$E628</f>
        <v>6154358.0438776528</v>
      </c>
      <c r="X628" s="21">
        <f ca="1">OFFSET(Assumptions!$B$6,X$1-1,0)*$E628</f>
        <v>0</v>
      </c>
      <c r="Y628" s="21">
        <f ca="1">OFFSET(Assumptions!$B$6,Y$1-1,0)*$E628</f>
        <v>0</v>
      </c>
      <c r="Z628" s="21">
        <f ca="1">OFFSET(Assumptions!$B$6,Z$1-1,0)*$E628</f>
        <v>24617432.175510611</v>
      </c>
      <c r="AA628" s="21">
        <f ca="1">OFFSET(Assumptions!$B$6,AA$1-1,0)*$E628</f>
        <v>24617432.175510611</v>
      </c>
      <c r="AB628" s="21">
        <f ca="1">OFFSET(Assumptions!$B$6,AB$1-1,0)*$E628</f>
        <v>45542249.524694629</v>
      </c>
      <c r="AC628" s="24">
        <f t="shared" si="135"/>
        <v>0</v>
      </c>
      <c r="AD628" s="24">
        <f t="shared" si="138"/>
        <v>0</v>
      </c>
      <c r="AE628" s="24">
        <f t="shared" si="138"/>
        <v>0</v>
      </c>
      <c r="AF628" s="24">
        <f t="shared" si="138"/>
        <v>0</v>
      </c>
      <c r="AG628" s="24">
        <f t="shared" si="137"/>
        <v>0</v>
      </c>
      <c r="AH628" s="24">
        <f t="shared" si="137"/>
        <v>0</v>
      </c>
      <c r="AI628" s="24">
        <f t="shared" si="137"/>
        <v>0</v>
      </c>
      <c r="AJ628" s="24">
        <f t="shared" si="133"/>
        <v>0</v>
      </c>
      <c r="AK628" s="26">
        <f t="shared" ca="1" si="134"/>
        <v>4.5590678980089727E-4</v>
      </c>
      <c r="AL628" s="34">
        <f t="shared" ca="1" si="136"/>
        <v>0.23024775088366489</v>
      </c>
    </row>
    <row r="629" spans="1:38" x14ac:dyDescent="0.25">
      <c r="A629" s="4">
        <f t="shared" si="125"/>
        <v>8</v>
      </c>
      <c r="B629" s="4">
        <f t="shared" si="126"/>
        <v>2014</v>
      </c>
      <c r="C629" s="9">
        <v>41876</v>
      </c>
      <c r="D629" s="12">
        <f ca="1">(1+Returns!E629)*D628</f>
        <v>122973313.32145137</v>
      </c>
      <c r="E629" s="12">
        <f t="shared" ca="1" si="127"/>
        <v>123156647.05698813</v>
      </c>
      <c r="F629" s="12">
        <f t="shared" ca="1" si="128"/>
        <v>123090355.71938655</v>
      </c>
      <c r="G629" s="14">
        <f ca="1">G628*(1+Returns!G629)+AC629</f>
        <v>9661221.0201318134</v>
      </c>
      <c r="H629" s="14">
        <f ca="1">H628*(1+Returns!H629)+AD629</f>
        <v>12347403.625379102</v>
      </c>
      <c r="I629" s="14">
        <f ca="1">I628*(1+Returns!I629)+AE629</f>
        <v>6175720.6551949242</v>
      </c>
      <c r="J629" s="14">
        <f ca="1">J628*(1+Returns!J629)+AF629</f>
        <v>0</v>
      </c>
      <c r="K629" s="14">
        <f ca="1">K628*(1+Returns!K629)+AG629</f>
        <v>0</v>
      </c>
      <c r="L629" s="14">
        <f ca="1">L628*(1+Returns!L629)+AH629</f>
        <v>24693997.727495003</v>
      </c>
      <c r="M629" s="14">
        <f ca="1">M628*(1+Returns!M629)+AI629</f>
        <v>24698041.725692838</v>
      </c>
      <c r="N629" s="14">
        <f ca="1">N628*(1+Returns!N629)+AJ629-R629-T629</f>
        <v>45580262.303094462</v>
      </c>
      <c r="O629" s="17">
        <f ca="1">(Assumptions!$B$16 / 252)*F628</f>
        <v>3905.5484155037125</v>
      </c>
      <c r="P629" s="17">
        <f t="shared" ca="1" si="129"/>
        <v>66291.337601590683</v>
      </c>
      <c r="Q629" s="16">
        <f t="shared" si="130"/>
        <v>0</v>
      </c>
      <c r="R629" s="17">
        <f t="shared" si="131"/>
        <v>0</v>
      </c>
      <c r="S629" s="19">
        <f t="shared" si="132"/>
        <v>0</v>
      </c>
      <c r="T629" s="20">
        <f ca="1">IF(AND(S629=1,F628&gt;D628),[1]Assumptions!$B$19*(F628-D628),0)</f>
        <v>0</v>
      </c>
      <c r="U629" s="21">
        <f ca="1">OFFSET(Assumptions!$B$6,U$1-1,0)*$E629</f>
        <v>9852531.764559051</v>
      </c>
      <c r="V629" s="21">
        <f ca="1">OFFSET(Assumptions!$B$6,V$1-1,0)*$E629</f>
        <v>12315664.705698814</v>
      </c>
      <c r="W629" s="21">
        <f ca="1">OFFSET(Assumptions!$B$6,W$1-1,0)*$E629</f>
        <v>6157832.3528494071</v>
      </c>
      <c r="X629" s="21">
        <f ca="1">OFFSET(Assumptions!$B$6,X$1-1,0)*$E629</f>
        <v>0</v>
      </c>
      <c r="Y629" s="21">
        <f ca="1">OFFSET(Assumptions!$B$6,Y$1-1,0)*$E629</f>
        <v>0</v>
      </c>
      <c r="Z629" s="21">
        <f ca="1">OFFSET(Assumptions!$B$6,Z$1-1,0)*$E629</f>
        <v>24631329.411397628</v>
      </c>
      <c r="AA629" s="21">
        <f ca="1">OFFSET(Assumptions!$B$6,AA$1-1,0)*$E629</f>
        <v>24631329.411397628</v>
      </c>
      <c r="AB629" s="21">
        <f ca="1">OFFSET(Assumptions!$B$6,AB$1-1,0)*$E629</f>
        <v>45567959.411085613</v>
      </c>
      <c r="AC629" s="24">
        <f t="shared" si="135"/>
        <v>0</v>
      </c>
      <c r="AD629" s="24">
        <f t="shared" si="138"/>
        <v>0</v>
      </c>
      <c r="AE629" s="24">
        <f t="shared" si="138"/>
        <v>0</v>
      </c>
      <c r="AF629" s="24">
        <f t="shared" si="138"/>
        <v>0</v>
      </c>
      <c r="AG629" s="24">
        <f t="shared" si="137"/>
        <v>0</v>
      </c>
      <c r="AH629" s="24">
        <f t="shared" si="137"/>
        <v>0</v>
      </c>
      <c r="AI629" s="24">
        <f t="shared" si="137"/>
        <v>0</v>
      </c>
      <c r="AJ629" s="24">
        <f t="shared" si="133"/>
        <v>0</v>
      </c>
      <c r="AK629" s="26">
        <f t="shared" ca="1" si="134"/>
        <v>5.3306848943623919E-4</v>
      </c>
      <c r="AL629" s="34">
        <f t="shared" ca="1" si="136"/>
        <v>0.23090355719386069</v>
      </c>
    </row>
    <row r="630" spans="1:38" x14ac:dyDescent="0.25">
      <c r="A630" s="4">
        <f t="shared" si="125"/>
        <v>8</v>
      </c>
      <c r="B630" s="4">
        <f t="shared" si="126"/>
        <v>2014</v>
      </c>
      <c r="C630" s="9">
        <v>41877</v>
      </c>
      <c r="D630" s="12">
        <f ca="1">(1+Returns!E630)*D629</f>
        <v>123023546.69021006</v>
      </c>
      <c r="E630" s="12">
        <f t="shared" ca="1" si="127"/>
        <v>123245817.54353389</v>
      </c>
      <c r="F630" s="12">
        <f t="shared" ca="1" si="128"/>
        <v>123175618.575592</v>
      </c>
      <c r="G630" s="14">
        <f ca="1">G629*(1+Returns!G630)+AC630</f>
        <v>9702470.2815944124</v>
      </c>
      <c r="H630" s="14">
        <f ca="1">H629*(1+Returns!H630)+AD630</f>
        <v>12352686.529442294</v>
      </c>
      <c r="I630" s="14">
        <f ca="1">I629*(1+Returns!I630)+AE630</f>
        <v>6178481.9884079639</v>
      </c>
      <c r="J630" s="14">
        <f ca="1">J629*(1+Returns!J630)+AF630</f>
        <v>0</v>
      </c>
      <c r="K630" s="14">
        <f ca="1">K629*(1+Returns!K630)+AG630</f>
        <v>0</v>
      </c>
      <c r="L630" s="14">
        <f ca="1">L629*(1+Returns!L630)+AH630</f>
        <v>24704515.472619884</v>
      </c>
      <c r="M630" s="14">
        <f ca="1">M629*(1+Returns!M630)+AI630</f>
        <v>24708799.584500551</v>
      </c>
      <c r="N630" s="14">
        <f ca="1">N629*(1+Returns!N630)+AJ630-R630-T630</f>
        <v>45598863.686968781</v>
      </c>
      <c r="O630" s="17">
        <f ca="1">(Assumptions!$B$16 / 252)*F629</f>
        <v>3907.6303402979856</v>
      </c>
      <c r="P630" s="17">
        <f t="shared" ca="1" si="129"/>
        <v>70198.967941888666</v>
      </c>
      <c r="Q630" s="16">
        <f t="shared" si="130"/>
        <v>0</v>
      </c>
      <c r="R630" s="17">
        <f t="shared" si="131"/>
        <v>0</v>
      </c>
      <c r="S630" s="19">
        <f t="shared" si="132"/>
        <v>0</v>
      </c>
      <c r="T630" s="20">
        <f ca="1">IF(AND(S630=1,F629&gt;D629),[1]Assumptions!$B$19*(F629-D629),0)</f>
        <v>0</v>
      </c>
      <c r="U630" s="21">
        <f ca="1">OFFSET(Assumptions!$B$6,U$1-1,0)*$E630</f>
        <v>9859665.4034827109</v>
      </c>
      <c r="V630" s="21">
        <f ca="1">OFFSET(Assumptions!$B$6,V$1-1,0)*$E630</f>
        <v>12324581.754353389</v>
      </c>
      <c r="W630" s="21">
        <f ca="1">OFFSET(Assumptions!$B$6,W$1-1,0)*$E630</f>
        <v>6162290.8771766946</v>
      </c>
      <c r="X630" s="21">
        <f ca="1">OFFSET(Assumptions!$B$6,X$1-1,0)*$E630</f>
        <v>0</v>
      </c>
      <c r="Y630" s="21">
        <f ca="1">OFFSET(Assumptions!$B$6,Y$1-1,0)*$E630</f>
        <v>0</v>
      </c>
      <c r="Z630" s="21">
        <f ca="1">OFFSET(Assumptions!$B$6,Z$1-1,0)*$E630</f>
        <v>24649163.508706778</v>
      </c>
      <c r="AA630" s="21">
        <f ca="1">OFFSET(Assumptions!$B$6,AA$1-1,0)*$E630</f>
        <v>24649163.508706778</v>
      </c>
      <c r="AB630" s="21">
        <f ca="1">OFFSET(Assumptions!$B$6,AB$1-1,0)*$E630</f>
        <v>45600952.491107538</v>
      </c>
      <c r="AC630" s="24">
        <f t="shared" si="135"/>
        <v>0</v>
      </c>
      <c r="AD630" s="24">
        <f t="shared" si="138"/>
        <v>0</v>
      </c>
      <c r="AE630" s="24">
        <f t="shared" si="138"/>
        <v>0</v>
      </c>
      <c r="AF630" s="24">
        <f t="shared" si="138"/>
        <v>0</v>
      </c>
      <c r="AG630" s="24">
        <f t="shared" si="137"/>
        <v>0</v>
      </c>
      <c r="AH630" s="24">
        <f t="shared" si="137"/>
        <v>0</v>
      </c>
      <c r="AI630" s="24">
        <f t="shared" si="137"/>
        <v>0</v>
      </c>
      <c r="AJ630" s="24">
        <f t="shared" si="133"/>
        <v>0</v>
      </c>
      <c r="AK630" s="26">
        <f t="shared" ca="1" si="134"/>
        <v>6.9268510686426588E-4</v>
      </c>
      <c r="AL630" s="34">
        <f t="shared" ca="1" si="136"/>
        <v>0.23175618575591517</v>
      </c>
    </row>
    <row r="631" spans="1:38" x14ac:dyDescent="0.25">
      <c r="A631" s="4">
        <f t="shared" si="125"/>
        <v>8</v>
      </c>
      <c r="B631" s="4">
        <f t="shared" si="126"/>
        <v>2014</v>
      </c>
      <c r="C631" s="9">
        <v>41878</v>
      </c>
      <c r="D631" s="12">
        <f ca="1">(1+Returns!E631)*D630</f>
        <v>123073800.57879755</v>
      </c>
      <c r="E631" s="12">
        <f t="shared" ca="1" si="127"/>
        <v>123280701.33903618</v>
      </c>
      <c r="F631" s="12">
        <f t="shared" ca="1" si="128"/>
        <v>123206592.03399666</v>
      </c>
      <c r="G631" s="14">
        <f ca="1">G630*(1+Returns!G631)+AC631</f>
        <v>9689412.6001604032</v>
      </c>
      <c r="H631" s="14">
        <f ca="1">H630*(1+Returns!H631)+AD631</f>
        <v>12357971.693824835</v>
      </c>
      <c r="I631" s="14">
        <f ca="1">I630*(1+Returns!I631)+AE631</f>
        <v>6181244.5562884277</v>
      </c>
      <c r="J631" s="14">
        <f ca="1">J630*(1+Returns!J631)+AF631</f>
        <v>0</v>
      </c>
      <c r="K631" s="14">
        <f ca="1">K630*(1+Returns!K631)+AG631</f>
        <v>0</v>
      </c>
      <c r="L631" s="14">
        <f ca="1">L630*(1+Returns!L631)+AH631</f>
        <v>24715037.697495822</v>
      </c>
      <c r="M631" s="14">
        <f ca="1">M630*(1+Returns!M631)+AI631</f>
        <v>24719562.129166659</v>
      </c>
      <c r="N631" s="14">
        <f ca="1">N630*(1+Returns!N631)+AJ631-R631-T631</f>
        <v>45617472.662100032</v>
      </c>
      <c r="O631" s="17">
        <f ca="1">(Assumptions!$B$16 / 252)*F630</f>
        <v>3910.337097637841</v>
      </c>
      <c r="P631" s="17">
        <f t="shared" ca="1" si="129"/>
        <v>74109.305039526502</v>
      </c>
      <c r="Q631" s="16">
        <f t="shared" si="130"/>
        <v>0</v>
      </c>
      <c r="R631" s="17">
        <f t="shared" si="131"/>
        <v>0</v>
      </c>
      <c r="S631" s="19">
        <f t="shared" si="132"/>
        <v>0</v>
      </c>
      <c r="T631" s="20">
        <f ca="1">IF(AND(S631=1,F630&gt;D630),[1]Assumptions!$B$19*(F630-D630),0)</f>
        <v>0</v>
      </c>
      <c r="U631" s="21">
        <f ca="1">OFFSET(Assumptions!$B$6,U$1-1,0)*$E631</f>
        <v>9862456.1071228944</v>
      </c>
      <c r="V631" s="21">
        <f ca="1">OFFSET(Assumptions!$B$6,V$1-1,0)*$E631</f>
        <v>12328070.133903619</v>
      </c>
      <c r="W631" s="21">
        <f ca="1">OFFSET(Assumptions!$B$6,W$1-1,0)*$E631</f>
        <v>6164035.0669518095</v>
      </c>
      <c r="X631" s="21">
        <f ca="1">OFFSET(Assumptions!$B$6,X$1-1,0)*$E631</f>
        <v>0</v>
      </c>
      <c r="Y631" s="21">
        <f ca="1">OFFSET(Assumptions!$B$6,Y$1-1,0)*$E631</f>
        <v>0</v>
      </c>
      <c r="Z631" s="21">
        <f ca="1">OFFSET(Assumptions!$B$6,Z$1-1,0)*$E631</f>
        <v>24656140.267807238</v>
      </c>
      <c r="AA631" s="21">
        <f ca="1">OFFSET(Assumptions!$B$6,AA$1-1,0)*$E631</f>
        <v>24656140.267807238</v>
      </c>
      <c r="AB631" s="21">
        <f ca="1">OFFSET(Assumptions!$B$6,AB$1-1,0)*$E631</f>
        <v>45613859.495443389</v>
      </c>
      <c r="AC631" s="24">
        <f t="shared" si="135"/>
        <v>0</v>
      </c>
      <c r="AD631" s="24">
        <f t="shared" si="138"/>
        <v>0</v>
      </c>
      <c r="AE631" s="24">
        <f t="shared" si="138"/>
        <v>0</v>
      </c>
      <c r="AF631" s="24">
        <f t="shared" si="138"/>
        <v>0</v>
      </c>
      <c r="AG631" s="24">
        <f t="shared" si="137"/>
        <v>0</v>
      </c>
      <c r="AH631" s="24">
        <f t="shared" si="137"/>
        <v>0</v>
      </c>
      <c r="AI631" s="24">
        <f t="shared" si="137"/>
        <v>0</v>
      </c>
      <c r="AJ631" s="24">
        <f t="shared" si="133"/>
        <v>0</v>
      </c>
      <c r="AK631" s="26">
        <f t="shared" ca="1" si="134"/>
        <v>2.5145770537093881E-4</v>
      </c>
      <c r="AL631" s="34">
        <f t="shared" ca="1" si="136"/>
        <v>0.23206592033996176</v>
      </c>
    </row>
    <row r="632" spans="1:38" x14ac:dyDescent="0.25">
      <c r="A632" s="4">
        <f t="shared" si="125"/>
        <v>8</v>
      </c>
      <c r="B632" s="4">
        <f t="shared" si="126"/>
        <v>2014</v>
      </c>
      <c r="C632" s="9">
        <v>41879</v>
      </c>
      <c r="D632" s="12">
        <f ca="1">(1+Returns!E632)*D631</f>
        <v>123123942.07589136</v>
      </c>
      <c r="E632" s="12">
        <f t="shared" ca="1" si="127"/>
        <v>123356113.57948169</v>
      </c>
      <c r="F632" s="12">
        <f t="shared" ca="1" si="128"/>
        <v>123278092.95406014</v>
      </c>
      <c r="G632" s="14">
        <f ca="1">G631*(1+Returns!G632)+AC632</f>
        <v>9716989.6888198238</v>
      </c>
      <c r="H632" s="14">
        <f ca="1">H631*(1+Returns!H632)+AD632</f>
        <v>12363245.173393453</v>
      </c>
      <c r="I632" s="14">
        <f ca="1">I631*(1+Returns!I632)+AE632</f>
        <v>6184001.0868226262</v>
      </c>
      <c r="J632" s="14">
        <f ca="1">J631*(1+Returns!J632)+AF632</f>
        <v>0</v>
      </c>
      <c r="K632" s="14">
        <f ca="1">K631*(1+Returns!K632)+AG632</f>
        <v>0</v>
      </c>
      <c r="L632" s="14">
        <f ca="1">L631*(1+Returns!L632)+AH632</f>
        <v>24725536.632223513</v>
      </c>
      <c r="M632" s="14">
        <f ca="1">M631*(1+Returns!M632)+AI632</f>
        <v>24730300.989028476</v>
      </c>
      <c r="N632" s="14">
        <f ca="1">N631*(1+Returns!N632)+AJ632-R632-T632</f>
        <v>45636040.0091938</v>
      </c>
      <c r="O632" s="17">
        <f ca="1">(Assumptions!$B$16 / 252)*F631</f>
        <v>3911.3203820316398</v>
      </c>
      <c r="P632" s="17">
        <f t="shared" ca="1" si="129"/>
        <v>78020.625421558143</v>
      </c>
      <c r="Q632" s="16">
        <f t="shared" si="130"/>
        <v>0</v>
      </c>
      <c r="R632" s="17">
        <f t="shared" si="131"/>
        <v>0</v>
      </c>
      <c r="S632" s="19">
        <f t="shared" si="132"/>
        <v>0</v>
      </c>
      <c r="T632" s="20">
        <f ca="1">IF(AND(S632=1,F631&gt;D631),[1]Assumptions!$B$19*(F631-D631),0)</f>
        <v>0</v>
      </c>
      <c r="U632" s="21">
        <f ca="1">OFFSET(Assumptions!$B$6,U$1-1,0)*$E632</f>
        <v>9868489.086358536</v>
      </c>
      <c r="V632" s="21">
        <f ca="1">OFFSET(Assumptions!$B$6,V$1-1,0)*$E632</f>
        <v>12335611.357948169</v>
      </c>
      <c r="W632" s="21">
        <f ca="1">OFFSET(Assumptions!$B$6,W$1-1,0)*$E632</f>
        <v>6167805.6789740846</v>
      </c>
      <c r="X632" s="21">
        <f ca="1">OFFSET(Assumptions!$B$6,X$1-1,0)*$E632</f>
        <v>0</v>
      </c>
      <c r="Y632" s="21">
        <f ca="1">OFFSET(Assumptions!$B$6,Y$1-1,0)*$E632</f>
        <v>0</v>
      </c>
      <c r="Z632" s="21">
        <f ca="1">OFFSET(Assumptions!$B$6,Z$1-1,0)*$E632</f>
        <v>24671222.715896338</v>
      </c>
      <c r="AA632" s="21">
        <f ca="1">OFFSET(Assumptions!$B$6,AA$1-1,0)*$E632</f>
        <v>24671222.715896338</v>
      </c>
      <c r="AB632" s="21">
        <f ca="1">OFFSET(Assumptions!$B$6,AB$1-1,0)*$E632</f>
        <v>45641762.024408229</v>
      </c>
      <c r="AC632" s="24">
        <f t="shared" si="135"/>
        <v>0</v>
      </c>
      <c r="AD632" s="24">
        <f t="shared" si="138"/>
        <v>0</v>
      </c>
      <c r="AE632" s="24">
        <f t="shared" si="138"/>
        <v>0</v>
      </c>
      <c r="AF632" s="24">
        <f t="shared" si="138"/>
        <v>0</v>
      </c>
      <c r="AG632" s="24">
        <f t="shared" si="137"/>
        <v>0</v>
      </c>
      <c r="AH632" s="24">
        <f t="shared" si="137"/>
        <v>0</v>
      </c>
      <c r="AI632" s="24">
        <f t="shared" si="137"/>
        <v>0</v>
      </c>
      <c r="AJ632" s="24">
        <f t="shared" si="133"/>
        <v>0</v>
      </c>
      <c r="AK632" s="26">
        <f t="shared" ca="1" si="134"/>
        <v>5.803335591310077E-4</v>
      </c>
      <c r="AL632" s="34">
        <f t="shared" ca="1" si="136"/>
        <v>0.2327809295405967</v>
      </c>
    </row>
    <row r="633" spans="1:38" x14ac:dyDescent="0.25">
      <c r="A633" s="4">
        <f t="shared" si="125"/>
        <v>8</v>
      </c>
      <c r="B633" s="4">
        <f t="shared" si="126"/>
        <v>2014</v>
      </c>
      <c r="C633" s="9">
        <v>41880</v>
      </c>
      <c r="D633" s="12">
        <f ca="1">(1+Returns!E633)*D632</f>
        <v>123174236.97498995</v>
      </c>
      <c r="E633" s="12">
        <f t="shared" ca="1" si="127"/>
        <v>123419686.88157269</v>
      </c>
      <c r="F633" s="12">
        <f t="shared" ca="1" si="128"/>
        <v>123337752.66589862</v>
      </c>
      <c r="G633" s="14">
        <f ca="1">G632*(1+Returns!G633)+AC633</f>
        <v>9732581.0380594395</v>
      </c>
      <c r="H633" s="14">
        <f ca="1">H632*(1+Returns!H633)+AD633</f>
        <v>12368534.855349464</v>
      </c>
      <c r="I633" s="14">
        <f ca="1">I632*(1+Returns!I633)+AE633</f>
        <v>6186766.1224425826</v>
      </c>
      <c r="J633" s="14">
        <f ca="1">J632*(1+Returns!J633)+AF633</f>
        <v>0</v>
      </c>
      <c r="K633" s="14">
        <f ca="1">K632*(1+Returns!K633)+AG633</f>
        <v>0</v>
      </c>
      <c r="L633" s="14">
        <f ca="1">L632*(1+Returns!L633)+AH633</f>
        <v>24736067.81049782</v>
      </c>
      <c r="M633" s="14">
        <f ca="1">M632*(1+Returns!M633)+AI633</f>
        <v>24741072.899176944</v>
      </c>
      <c r="N633" s="14">
        <f ca="1">N632*(1+Returns!N633)+AJ633-R633-T633</f>
        <v>45654664.156046443</v>
      </c>
      <c r="O633" s="17">
        <f ca="1">(Assumptions!$B$16 / 252)*F632</f>
        <v>3913.5902525098454</v>
      </c>
      <c r="P633" s="17">
        <f t="shared" ca="1" si="129"/>
        <v>81934.215674067993</v>
      </c>
      <c r="Q633" s="16">
        <f t="shared" si="130"/>
        <v>0</v>
      </c>
      <c r="R633" s="17">
        <f t="shared" si="131"/>
        <v>0</v>
      </c>
      <c r="S633" s="19">
        <f t="shared" si="132"/>
        <v>0</v>
      </c>
      <c r="T633" s="20">
        <f ca="1">IF(AND(S633=1,F632&gt;D632),[1]Assumptions!$B$19*(F632-D632),0)</f>
        <v>0</v>
      </c>
      <c r="U633" s="21">
        <f ca="1">OFFSET(Assumptions!$B$6,U$1-1,0)*$E633</f>
        <v>9873574.9505258165</v>
      </c>
      <c r="V633" s="21">
        <f ca="1">OFFSET(Assumptions!$B$6,V$1-1,0)*$E633</f>
        <v>12341968.68815727</v>
      </c>
      <c r="W633" s="21">
        <f ca="1">OFFSET(Assumptions!$B$6,W$1-1,0)*$E633</f>
        <v>6170984.3440786349</v>
      </c>
      <c r="X633" s="21">
        <f ca="1">OFFSET(Assumptions!$B$6,X$1-1,0)*$E633</f>
        <v>0</v>
      </c>
      <c r="Y633" s="21">
        <f ca="1">OFFSET(Assumptions!$B$6,Y$1-1,0)*$E633</f>
        <v>0</v>
      </c>
      <c r="Z633" s="21">
        <f ca="1">OFFSET(Assumptions!$B$6,Z$1-1,0)*$E633</f>
        <v>24683937.376314539</v>
      </c>
      <c r="AA633" s="21">
        <f ca="1">OFFSET(Assumptions!$B$6,AA$1-1,0)*$E633</f>
        <v>24683937.376314539</v>
      </c>
      <c r="AB633" s="21">
        <f ca="1">OFFSET(Assumptions!$B$6,AB$1-1,0)*$E633</f>
        <v>45665284.146181896</v>
      </c>
      <c r="AC633" s="24">
        <f t="shared" si="135"/>
        <v>0</v>
      </c>
      <c r="AD633" s="24">
        <f t="shared" si="138"/>
        <v>0</v>
      </c>
      <c r="AE633" s="24">
        <f t="shared" si="138"/>
        <v>0</v>
      </c>
      <c r="AF633" s="24">
        <f t="shared" si="138"/>
        <v>0</v>
      </c>
      <c r="AG633" s="24">
        <f t="shared" si="137"/>
        <v>0</v>
      </c>
      <c r="AH633" s="24">
        <f t="shared" si="137"/>
        <v>0</v>
      </c>
      <c r="AI633" s="24">
        <f t="shared" si="137"/>
        <v>0</v>
      </c>
      <c r="AJ633" s="24">
        <f t="shared" si="133"/>
        <v>0</v>
      </c>
      <c r="AK633" s="26">
        <f t="shared" ca="1" si="134"/>
        <v>4.8394414943397912E-4</v>
      </c>
      <c r="AL633" s="34">
        <f t="shared" ca="1" si="136"/>
        <v>0.2333775266589817</v>
      </c>
    </row>
    <row r="634" spans="1:38" x14ac:dyDescent="0.25">
      <c r="A634" s="4">
        <f t="shared" si="125"/>
        <v>9</v>
      </c>
      <c r="B634" s="4">
        <f t="shared" si="126"/>
        <v>2014</v>
      </c>
      <c r="C634" s="9">
        <v>41883</v>
      </c>
      <c r="D634" s="12">
        <f ca="1">(1+Returns!E634)*D633</f>
        <v>123224419.39087594</v>
      </c>
      <c r="E634" s="12">
        <f t="shared" ca="1" si="127"/>
        <v>123334614.28251332</v>
      </c>
      <c r="F634" s="12">
        <f t="shared" ca="1" si="128"/>
        <v>123330698.79830171</v>
      </c>
      <c r="G634" s="14">
        <f ca="1">G633*(1+Returns!G634)+AC634</f>
        <v>9822561.0291870739</v>
      </c>
      <c r="H634" s="14">
        <f ca="1">H633*(1+Returns!H634)+AD634</f>
        <v>12347246.675311586</v>
      </c>
      <c r="I634" s="14">
        <f ca="1">I633*(1+Returns!I634)+AE634</f>
        <v>6173743.3369593006</v>
      </c>
      <c r="J634" s="14">
        <f ca="1">J633*(1+Returns!J634)+AF634</f>
        <v>0</v>
      </c>
      <c r="K634" s="14">
        <f ca="1">K633*(1+Returns!K634)+AG634</f>
        <v>0</v>
      </c>
      <c r="L634" s="14">
        <f ca="1">L633*(1+Returns!L634)+AH634</f>
        <v>24694445.244622927</v>
      </c>
      <c r="M634" s="14">
        <f ca="1">M633*(1+Returns!M634)+AI634</f>
        <v>24694685.581048384</v>
      </c>
      <c r="N634" s="14">
        <f ca="1">N633*(1+Returns!N634)+AJ634-R634-T634</f>
        <v>45601932.415384047</v>
      </c>
      <c r="O634" s="17">
        <f ca="1">(Assumptions!$B$16 / 252)*F633</f>
        <v>3915.4842116158293</v>
      </c>
      <c r="P634" s="17">
        <f t="shared" ca="1" si="129"/>
        <v>3915.4842116158252</v>
      </c>
      <c r="Q634" s="16">
        <f t="shared" si="130"/>
        <v>1</v>
      </c>
      <c r="R634" s="17">
        <f t="shared" ca="1" si="131"/>
        <v>81934.215674067993</v>
      </c>
      <c r="S634" s="19">
        <f t="shared" si="132"/>
        <v>0</v>
      </c>
      <c r="T634" s="20">
        <f ca="1">IF(AND(S634=1,F633&gt;D633),[1]Assumptions!$B$19*(F633-D633),0)</f>
        <v>0</v>
      </c>
      <c r="U634" s="21">
        <f ca="1">OFFSET(Assumptions!$B$6,U$1-1,0)*$E634</f>
        <v>9866769.1426010653</v>
      </c>
      <c r="V634" s="21">
        <f ca="1">OFFSET(Assumptions!$B$6,V$1-1,0)*$E634</f>
        <v>12333461.428251334</v>
      </c>
      <c r="W634" s="21">
        <f ca="1">OFFSET(Assumptions!$B$6,W$1-1,0)*$E634</f>
        <v>6166730.7141256668</v>
      </c>
      <c r="X634" s="21">
        <f ca="1">OFFSET(Assumptions!$B$6,X$1-1,0)*$E634</f>
        <v>0</v>
      </c>
      <c r="Y634" s="21">
        <f ca="1">OFFSET(Assumptions!$B$6,Y$1-1,0)*$E634</f>
        <v>0</v>
      </c>
      <c r="Z634" s="21">
        <f ca="1">OFFSET(Assumptions!$B$6,Z$1-1,0)*$E634</f>
        <v>24666922.856502667</v>
      </c>
      <c r="AA634" s="21">
        <f ca="1">OFFSET(Assumptions!$B$6,AA$1-1,0)*$E634</f>
        <v>24666922.856502667</v>
      </c>
      <c r="AB634" s="21">
        <f ca="1">OFFSET(Assumptions!$B$6,AB$1-1,0)*$E634</f>
        <v>45633807.284529924</v>
      </c>
      <c r="AC634" s="24">
        <f t="shared" ca="1" si="135"/>
        <v>140993.91246637702</v>
      </c>
      <c r="AD634" s="24">
        <f t="shared" ca="1" si="138"/>
        <v>-26566.167192194611</v>
      </c>
      <c r="AE634" s="24">
        <f t="shared" ca="1" si="138"/>
        <v>-15781.778363947757</v>
      </c>
      <c r="AF634" s="24">
        <f t="shared" ca="1" si="138"/>
        <v>0</v>
      </c>
      <c r="AG634" s="24">
        <f t="shared" ca="1" si="137"/>
        <v>0</v>
      </c>
      <c r="AH634" s="24">
        <f t="shared" ca="1" si="137"/>
        <v>-52130.434183280915</v>
      </c>
      <c r="AI634" s="24">
        <f t="shared" ca="1" si="137"/>
        <v>-57135.522862404585</v>
      </c>
      <c r="AJ634" s="24">
        <f t="shared" ca="1" si="133"/>
        <v>10619.990135450847</v>
      </c>
      <c r="AK634" s="26">
        <f t="shared" ca="1" si="134"/>
        <v>-5.7191471746875777E-5</v>
      </c>
      <c r="AL634" s="34">
        <f t="shared" ca="1" si="136"/>
        <v>0.23330698798301253</v>
      </c>
    </row>
    <row r="635" spans="1:38" x14ac:dyDescent="0.25">
      <c r="A635" s="4">
        <f t="shared" si="125"/>
        <v>9</v>
      </c>
      <c r="B635" s="4">
        <f t="shared" si="126"/>
        <v>2014</v>
      </c>
      <c r="C635" s="9">
        <v>41884</v>
      </c>
      <c r="D635" s="12">
        <f ca="1">(1+Returns!E635)*D634</f>
        <v>123274622.25157997</v>
      </c>
      <c r="E635" s="12">
        <f t="shared" ca="1" si="127"/>
        <v>123289952.41563612</v>
      </c>
      <c r="F635" s="12">
        <f t="shared" ca="1" si="128"/>
        <v>123282121.6711452</v>
      </c>
      <c r="G635" s="14">
        <f ca="1">G634*(1+Returns!G635)+AC635</f>
        <v>9730097.8123075422</v>
      </c>
      <c r="H635" s="14">
        <f ca="1">H634*(1+Returns!H635)+AD635</f>
        <v>12352515.578225765</v>
      </c>
      <c r="I635" s="14">
        <f ca="1">I634*(1+Returns!I635)+AE635</f>
        <v>6176496.5223192479</v>
      </c>
      <c r="J635" s="14">
        <f ca="1">J634*(1+Returns!J635)+AF635</f>
        <v>0</v>
      </c>
      <c r="K635" s="14">
        <f ca="1">K634*(1+Returns!K635)+AG635</f>
        <v>0</v>
      </c>
      <c r="L635" s="14">
        <f ca="1">L634*(1+Returns!L635)+AH635</f>
        <v>24704935.431687709</v>
      </c>
      <c r="M635" s="14">
        <f ca="1">M634*(1+Returns!M635)+AI635</f>
        <v>24705413.633851293</v>
      </c>
      <c r="N635" s="14">
        <f ca="1">N634*(1+Returns!N635)+AJ635-R635-T635</f>
        <v>45620493.437244564</v>
      </c>
      <c r="O635" s="17">
        <f ca="1">(Assumptions!$B$16 / 252)*F634</f>
        <v>3915.2602793111655</v>
      </c>
      <c r="P635" s="17">
        <f t="shared" ca="1" si="129"/>
        <v>7830.7444909269907</v>
      </c>
      <c r="Q635" s="16">
        <f t="shared" si="130"/>
        <v>0</v>
      </c>
      <c r="R635" s="17">
        <f t="shared" si="131"/>
        <v>0</v>
      </c>
      <c r="S635" s="19">
        <f t="shared" si="132"/>
        <v>0</v>
      </c>
      <c r="T635" s="20">
        <f ca="1">IF(AND(S635=1,F634&gt;D634),[1]Assumptions!$B$19*(F634-D634),0)</f>
        <v>0</v>
      </c>
      <c r="U635" s="21">
        <f ca="1">OFFSET(Assumptions!$B$6,U$1-1,0)*$E635</f>
        <v>9863196.1932508908</v>
      </c>
      <c r="V635" s="21">
        <f ca="1">OFFSET(Assumptions!$B$6,V$1-1,0)*$E635</f>
        <v>12328995.241563613</v>
      </c>
      <c r="W635" s="21">
        <f ca="1">OFFSET(Assumptions!$B$6,W$1-1,0)*$E635</f>
        <v>6164497.6207818063</v>
      </c>
      <c r="X635" s="21">
        <f ca="1">OFFSET(Assumptions!$B$6,X$1-1,0)*$E635</f>
        <v>0</v>
      </c>
      <c r="Y635" s="21">
        <f ca="1">OFFSET(Assumptions!$B$6,Y$1-1,0)*$E635</f>
        <v>0</v>
      </c>
      <c r="Z635" s="21">
        <f ca="1">OFFSET(Assumptions!$B$6,Z$1-1,0)*$E635</f>
        <v>24657990.483127225</v>
      </c>
      <c r="AA635" s="21">
        <f ca="1">OFFSET(Assumptions!$B$6,AA$1-1,0)*$E635</f>
        <v>24657990.483127225</v>
      </c>
      <c r="AB635" s="21">
        <f ca="1">OFFSET(Assumptions!$B$6,AB$1-1,0)*$E635</f>
        <v>45617282.393785365</v>
      </c>
      <c r="AC635" s="24">
        <f t="shared" si="135"/>
        <v>0</v>
      </c>
      <c r="AD635" s="24">
        <f t="shared" si="138"/>
        <v>0</v>
      </c>
      <c r="AE635" s="24">
        <f t="shared" si="138"/>
        <v>0</v>
      </c>
      <c r="AF635" s="24">
        <f t="shared" si="138"/>
        <v>0</v>
      </c>
      <c r="AG635" s="24">
        <f t="shared" si="137"/>
        <v>0</v>
      </c>
      <c r="AH635" s="24">
        <f t="shared" si="137"/>
        <v>0</v>
      </c>
      <c r="AI635" s="24">
        <f t="shared" si="137"/>
        <v>0</v>
      </c>
      <c r="AJ635" s="24">
        <f t="shared" si="133"/>
        <v>0</v>
      </c>
      <c r="AK635" s="26">
        <f t="shared" ca="1" si="134"/>
        <v>-3.9387701221049731E-4</v>
      </c>
      <c r="AL635" s="34">
        <f t="shared" ca="1" si="136"/>
        <v>0.2328212167114474</v>
      </c>
    </row>
    <row r="636" spans="1:38" x14ac:dyDescent="0.25">
      <c r="A636" s="4">
        <f t="shared" si="125"/>
        <v>9</v>
      </c>
      <c r="B636" s="4">
        <f t="shared" si="126"/>
        <v>2014</v>
      </c>
      <c r="C636" s="9">
        <v>41885</v>
      </c>
      <c r="D636" s="12">
        <f ca="1">(1+Returns!E636)*D635</f>
        <v>123324845.56543149</v>
      </c>
      <c r="E636" s="12">
        <f t="shared" ca="1" si="127"/>
        <v>123318921.0625176</v>
      </c>
      <c r="F636" s="12">
        <f t="shared" ca="1" si="128"/>
        <v>123307176.59987839</v>
      </c>
      <c r="G636" s="14">
        <f ca="1">G635*(1+Returns!G636)+AC636</f>
        <v>9711244.9614734985</v>
      </c>
      <c r="H636" s="14">
        <f ca="1">H635*(1+Returns!H636)+AD636</f>
        <v>12357786.729522815</v>
      </c>
      <c r="I636" s="14">
        <f ca="1">I635*(1+Returns!I636)+AE636</f>
        <v>6179250.935464222</v>
      </c>
      <c r="J636" s="14">
        <f ca="1">J635*(1+Returns!J636)+AF636</f>
        <v>0</v>
      </c>
      <c r="K636" s="14">
        <f ca="1">K635*(1+Returns!K636)+AG636</f>
        <v>0</v>
      </c>
      <c r="L636" s="14">
        <f ca="1">L635*(1+Returns!L636)+AH636</f>
        <v>24715430.074978314</v>
      </c>
      <c r="M636" s="14">
        <f ca="1">M635*(1+Returns!M636)+AI636</f>
        <v>24716146.347216353</v>
      </c>
      <c r="N636" s="14">
        <f ca="1">N635*(1+Returns!N636)+AJ636-R636-T636</f>
        <v>45639062.013862401</v>
      </c>
      <c r="O636" s="17">
        <f ca="1">(Assumptions!$B$16 / 252)*F635</f>
        <v>3913.7181482903238</v>
      </c>
      <c r="P636" s="17">
        <f t="shared" ca="1" si="129"/>
        <v>11744.462639217314</v>
      </c>
      <c r="Q636" s="16">
        <f t="shared" si="130"/>
        <v>0</v>
      </c>
      <c r="R636" s="17">
        <f t="shared" si="131"/>
        <v>0</v>
      </c>
      <c r="S636" s="19">
        <f t="shared" si="132"/>
        <v>0</v>
      </c>
      <c r="T636" s="20">
        <f ca="1">IF(AND(S636=1,F635&gt;D635),[1]Assumptions!$B$19*(F635-D635),0)</f>
        <v>0</v>
      </c>
      <c r="U636" s="21">
        <f ca="1">OFFSET(Assumptions!$B$6,U$1-1,0)*$E636</f>
        <v>9865513.6850014087</v>
      </c>
      <c r="V636" s="21">
        <f ca="1">OFFSET(Assumptions!$B$6,V$1-1,0)*$E636</f>
        <v>12331892.106251761</v>
      </c>
      <c r="W636" s="21">
        <f ca="1">OFFSET(Assumptions!$B$6,W$1-1,0)*$E636</f>
        <v>6165946.0531258807</v>
      </c>
      <c r="X636" s="21">
        <f ca="1">OFFSET(Assumptions!$B$6,X$1-1,0)*$E636</f>
        <v>0</v>
      </c>
      <c r="Y636" s="21">
        <f ca="1">OFFSET(Assumptions!$B$6,Y$1-1,0)*$E636</f>
        <v>0</v>
      </c>
      <c r="Z636" s="21">
        <f ca="1">OFFSET(Assumptions!$B$6,Z$1-1,0)*$E636</f>
        <v>24663784.212503523</v>
      </c>
      <c r="AA636" s="21">
        <f ca="1">OFFSET(Assumptions!$B$6,AA$1-1,0)*$E636</f>
        <v>24663784.212503523</v>
      </c>
      <c r="AB636" s="21">
        <f ca="1">OFFSET(Assumptions!$B$6,AB$1-1,0)*$E636</f>
        <v>45628000.793131508</v>
      </c>
      <c r="AC636" s="24">
        <f t="shared" si="135"/>
        <v>0</v>
      </c>
      <c r="AD636" s="24">
        <f t="shared" si="138"/>
        <v>0</v>
      </c>
      <c r="AE636" s="24">
        <f t="shared" si="138"/>
        <v>0</v>
      </c>
      <c r="AF636" s="24">
        <f t="shared" si="138"/>
        <v>0</v>
      </c>
      <c r="AG636" s="24">
        <f t="shared" si="137"/>
        <v>0</v>
      </c>
      <c r="AH636" s="24">
        <f t="shared" si="137"/>
        <v>0</v>
      </c>
      <c r="AI636" s="24">
        <f t="shared" si="137"/>
        <v>0</v>
      </c>
      <c r="AJ636" s="24">
        <f t="shared" si="133"/>
        <v>0</v>
      </c>
      <c r="AK636" s="26">
        <f t="shared" ca="1" si="134"/>
        <v>2.032324589611445E-4</v>
      </c>
      <c r="AL636" s="34">
        <f t="shared" ca="1" si="136"/>
        <v>0.2330717659987791</v>
      </c>
    </row>
    <row r="637" spans="1:38" x14ac:dyDescent="0.25">
      <c r="A637" s="4">
        <f t="shared" si="125"/>
        <v>9</v>
      </c>
      <c r="B637" s="4">
        <f t="shared" si="126"/>
        <v>2014</v>
      </c>
      <c r="C637" s="9">
        <v>41886</v>
      </c>
      <c r="D637" s="12">
        <f ca="1">(1+Returns!E637)*D636</f>
        <v>123375089.3407633</v>
      </c>
      <c r="E637" s="12">
        <f t="shared" ca="1" si="127"/>
        <v>123410406.56494571</v>
      </c>
      <c r="F637" s="12">
        <f t="shared" ca="1" si="128"/>
        <v>123394747.58876364</v>
      </c>
      <c r="G637" s="14">
        <f ca="1">G636*(1+Returns!G637)+AC637</f>
        <v>9754888.8099732734</v>
      </c>
      <c r="H637" s="14">
        <f ca="1">H636*(1+Returns!H637)+AD637</f>
        <v>12363060.130162179</v>
      </c>
      <c r="I637" s="14">
        <f ca="1">I636*(1+Returns!I637)+AE637</f>
        <v>6182006.5769417547</v>
      </c>
      <c r="J637" s="14">
        <f ca="1">J636*(1+Returns!J637)+AF637</f>
        <v>0</v>
      </c>
      <c r="K637" s="14">
        <f ca="1">K636*(1+Returns!K637)+AG637</f>
        <v>0</v>
      </c>
      <c r="L637" s="14">
        <f ca="1">L636*(1+Returns!L637)+AH637</f>
        <v>24725929.17638775</v>
      </c>
      <c r="M637" s="14">
        <f ca="1">M636*(1+Returns!M637)+AI637</f>
        <v>24726883.723168243</v>
      </c>
      <c r="N637" s="14">
        <f ca="1">N636*(1+Returns!N637)+AJ637-R637-T637</f>
        <v>45657638.148312509</v>
      </c>
      <c r="O637" s="17">
        <f ca="1">(Assumptions!$B$16 / 252)*F636</f>
        <v>3914.5135428532817</v>
      </c>
      <c r="P637" s="17">
        <f t="shared" ca="1" si="129"/>
        <v>15658.976182070595</v>
      </c>
      <c r="Q637" s="16">
        <f t="shared" si="130"/>
        <v>0</v>
      </c>
      <c r="R637" s="17">
        <f t="shared" si="131"/>
        <v>0</v>
      </c>
      <c r="S637" s="19">
        <f t="shared" si="132"/>
        <v>0</v>
      </c>
      <c r="T637" s="20">
        <f ca="1">IF(AND(S637=1,F636&gt;D636),[1]Assumptions!$B$19*(F636-D636),0)</f>
        <v>0</v>
      </c>
      <c r="U637" s="21">
        <f ca="1">OFFSET(Assumptions!$B$6,U$1-1,0)*$E637</f>
        <v>9872832.5251956563</v>
      </c>
      <c r="V637" s="21">
        <f ca="1">OFFSET(Assumptions!$B$6,V$1-1,0)*$E637</f>
        <v>12341040.656494573</v>
      </c>
      <c r="W637" s="21">
        <f ca="1">OFFSET(Assumptions!$B$6,W$1-1,0)*$E637</f>
        <v>6170520.3282472864</v>
      </c>
      <c r="X637" s="21">
        <f ca="1">OFFSET(Assumptions!$B$6,X$1-1,0)*$E637</f>
        <v>0</v>
      </c>
      <c r="Y637" s="21">
        <f ca="1">OFFSET(Assumptions!$B$6,Y$1-1,0)*$E637</f>
        <v>0</v>
      </c>
      <c r="Z637" s="21">
        <f ca="1">OFFSET(Assumptions!$B$6,Z$1-1,0)*$E637</f>
        <v>24682081.312989146</v>
      </c>
      <c r="AA637" s="21">
        <f ca="1">OFFSET(Assumptions!$B$6,AA$1-1,0)*$E637</f>
        <v>24682081.312989146</v>
      </c>
      <c r="AB637" s="21">
        <f ca="1">OFFSET(Assumptions!$B$6,AB$1-1,0)*$E637</f>
        <v>45661850.429029912</v>
      </c>
      <c r="AC637" s="24">
        <f t="shared" si="135"/>
        <v>0</v>
      </c>
      <c r="AD637" s="24">
        <f t="shared" si="138"/>
        <v>0</v>
      </c>
      <c r="AE637" s="24">
        <f t="shared" si="138"/>
        <v>0</v>
      </c>
      <c r="AF637" s="24">
        <f t="shared" si="138"/>
        <v>0</v>
      </c>
      <c r="AG637" s="24">
        <f t="shared" si="137"/>
        <v>0</v>
      </c>
      <c r="AH637" s="24">
        <f t="shared" si="137"/>
        <v>0</v>
      </c>
      <c r="AI637" s="24">
        <f t="shared" si="137"/>
        <v>0</v>
      </c>
      <c r="AJ637" s="24">
        <f t="shared" si="133"/>
        <v>0</v>
      </c>
      <c r="AK637" s="26">
        <f t="shared" ca="1" si="134"/>
        <v>7.1018566234326563E-4</v>
      </c>
      <c r="AL637" s="34">
        <f t="shared" ca="1" si="136"/>
        <v>0.23394747588763165</v>
      </c>
    </row>
    <row r="638" spans="1:38" x14ac:dyDescent="0.25">
      <c r="A638" s="4">
        <f t="shared" si="125"/>
        <v>9</v>
      </c>
      <c r="B638" s="4">
        <f t="shared" si="126"/>
        <v>2014</v>
      </c>
      <c r="C638" s="9">
        <v>41887</v>
      </c>
      <c r="D638" s="12">
        <f ca="1">(1+Returns!E638)*D637</f>
        <v>123425353.58591162</v>
      </c>
      <c r="E638" s="12">
        <f t="shared" ca="1" si="127"/>
        <v>123407787.13922681</v>
      </c>
      <c r="F638" s="12">
        <f t="shared" ca="1" si="128"/>
        <v>123388210.86947049</v>
      </c>
      <c r="G638" s="14">
        <f ca="1">G637*(1+Returns!G638)+AC638</f>
        <v>9704407.5656100269</v>
      </c>
      <c r="H638" s="14">
        <f ca="1">H637*(1+Returns!H638)+AD638</f>
        <v>12368335.781103715</v>
      </c>
      <c r="I638" s="14">
        <f ca="1">I637*(1+Returns!I638)+AE638</f>
        <v>6184763.4472996211</v>
      </c>
      <c r="J638" s="14">
        <f ca="1">J637*(1+Returns!J638)+AF638</f>
        <v>0</v>
      </c>
      <c r="K638" s="14">
        <f ca="1">K637*(1+Returns!K638)+AG638</f>
        <v>0</v>
      </c>
      <c r="L638" s="14">
        <f ca="1">L637*(1+Returns!L638)+AH638</f>
        <v>24736432.737809818</v>
      </c>
      <c r="M638" s="14">
        <f ca="1">M637*(1+Returns!M638)+AI638</f>
        <v>24737625.763732515</v>
      </c>
      <c r="N638" s="14">
        <f ca="1">N637*(1+Returns!N638)+AJ638-R638-T638</f>
        <v>45676221.843671098</v>
      </c>
      <c r="O638" s="17">
        <f ca="1">(Assumptions!$B$16 / 252)*F637</f>
        <v>3917.2935742464647</v>
      </c>
      <c r="P638" s="17">
        <f t="shared" ca="1" si="129"/>
        <v>19576.269756317059</v>
      </c>
      <c r="Q638" s="16">
        <f t="shared" si="130"/>
        <v>0</v>
      </c>
      <c r="R638" s="17">
        <f t="shared" si="131"/>
        <v>0</v>
      </c>
      <c r="S638" s="19">
        <f t="shared" si="132"/>
        <v>0</v>
      </c>
      <c r="T638" s="20">
        <f ca="1">IF(AND(S638=1,F637&gt;D637),[1]Assumptions!$B$19*(F637-D637),0)</f>
        <v>0</v>
      </c>
      <c r="U638" s="21">
        <f ca="1">OFFSET(Assumptions!$B$6,U$1-1,0)*$E638</f>
        <v>9872622.9711381458</v>
      </c>
      <c r="V638" s="21">
        <f ca="1">OFFSET(Assumptions!$B$6,V$1-1,0)*$E638</f>
        <v>12340778.713922681</v>
      </c>
      <c r="W638" s="21">
        <f ca="1">OFFSET(Assumptions!$B$6,W$1-1,0)*$E638</f>
        <v>6170389.3569613406</v>
      </c>
      <c r="X638" s="21">
        <f ca="1">OFFSET(Assumptions!$B$6,X$1-1,0)*$E638</f>
        <v>0</v>
      </c>
      <c r="Y638" s="21">
        <f ca="1">OFFSET(Assumptions!$B$6,Y$1-1,0)*$E638</f>
        <v>0</v>
      </c>
      <c r="Z638" s="21">
        <f ca="1">OFFSET(Assumptions!$B$6,Z$1-1,0)*$E638</f>
        <v>24681557.427845363</v>
      </c>
      <c r="AA638" s="21">
        <f ca="1">OFFSET(Assumptions!$B$6,AA$1-1,0)*$E638</f>
        <v>24681557.427845363</v>
      </c>
      <c r="AB638" s="21">
        <f ca="1">OFFSET(Assumptions!$B$6,AB$1-1,0)*$E638</f>
        <v>45660881.241513915</v>
      </c>
      <c r="AC638" s="24">
        <f t="shared" si="135"/>
        <v>0</v>
      </c>
      <c r="AD638" s="24">
        <f t="shared" si="138"/>
        <v>0</v>
      </c>
      <c r="AE638" s="24">
        <f t="shared" si="138"/>
        <v>0</v>
      </c>
      <c r="AF638" s="24">
        <f t="shared" si="138"/>
        <v>0</v>
      </c>
      <c r="AG638" s="24">
        <f t="shared" si="137"/>
        <v>0</v>
      </c>
      <c r="AH638" s="24">
        <f t="shared" si="137"/>
        <v>0</v>
      </c>
      <c r="AI638" s="24">
        <f t="shared" si="137"/>
        <v>0</v>
      </c>
      <c r="AJ638" s="24">
        <f t="shared" si="133"/>
        <v>0</v>
      </c>
      <c r="AK638" s="26">
        <f t="shared" ca="1" si="134"/>
        <v>-5.2974048092679915E-5</v>
      </c>
      <c r="AL638" s="34">
        <f t="shared" ca="1" si="136"/>
        <v>0.23388210869470005</v>
      </c>
    </row>
    <row r="639" spans="1:38" x14ac:dyDescent="0.25">
      <c r="A639" s="4">
        <f t="shared" si="125"/>
        <v>9</v>
      </c>
      <c r="B639" s="4">
        <f t="shared" si="126"/>
        <v>2014</v>
      </c>
      <c r="C639" s="9">
        <v>41890</v>
      </c>
      <c r="D639" s="12">
        <f ca="1">(1+Returns!E639)*D638</f>
        <v>123475638.30921605</v>
      </c>
      <c r="E639" s="12">
        <f t="shared" ca="1" si="127"/>
        <v>123386884.58647649</v>
      </c>
      <c r="F639" s="12">
        <f t="shared" ca="1" si="128"/>
        <v>123363391.23066083</v>
      </c>
      <c r="G639" s="14">
        <f ca="1">G638*(1+Returns!G639)+AC639</f>
        <v>9635623.0209925827</v>
      </c>
      <c r="H639" s="14">
        <f ca="1">H638*(1+Returns!H639)+AD639</f>
        <v>12373613.683307687</v>
      </c>
      <c r="I639" s="14">
        <f ca="1">I638*(1+Returns!I639)+AE639</f>
        <v>6187521.5470858412</v>
      </c>
      <c r="J639" s="14">
        <f ca="1">J638*(1+Returns!J639)+AF639</f>
        <v>0</v>
      </c>
      <c r="K639" s="14">
        <f ca="1">K638*(1+Returns!K639)+AG639</f>
        <v>0</v>
      </c>
      <c r="L639" s="14">
        <f ca="1">L638*(1+Returns!L639)+AH639</f>
        <v>24746940.761139132</v>
      </c>
      <c r="M639" s="14">
        <f ca="1">M638*(1+Returns!M639)+AI639</f>
        <v>24748372.470935609</v>
      </c>
      <c r="N639" s="14">
        <f ca="1">N638*(1+Returns!N639)+AJ639-R639-T639</f>
        <v>45694813.103015631</v>
      </c>
      <c r="O639" s="17">
        <f ca="1">(Assumptions!$B$16 / 252)*F638</f>
        <v>3917.0860593482694</v>
      </c>
      <c r="P639" s="17">
        <f t="shared" ca="1" si="129"/>
        <v>23493.355815665327</v>
      </c>
      <c r="Q639" s="16">
        <f t="shared" si="130"/>
        <v>0</v>
      </c>
      <c r="R639" s="17">
        <f t="shared" si="131"/>
        <v>0</v>
      </c>
      <c r="S639" s="19">
        <f t="shared" si="132"/>
        <v>0</v>
      </c>
      <c r="T639" s="20">
        <f ca="1">IF(AND(S639=1,F638&gt;D638),[1]Assumptions!$B$19*(F638-D638),0)</f>
        <v>0</v>
      </c>
      <c r="U639" s="21">
        <f ca="1">OFFSET(Assumptions!$B$6,U$1-1,0)*$E639</f>
        <v>9870950.766918119</v>
      </c>
      <c r="V639" s="21">
        <f ca="1">OFFSET(Assumptions!$B$6,V$1-1,0)*$E639</f>
        <v>12338688.45864765</v>
      </c>
      <c r="W639" s="21">
        <f ca="1">OFFSET(Assumptions!$B$6,W$1-1,0)*$E639</f>
        <v>6169344.2293238249</v>
      </c>
      <c r="X639" s="21">
        <f ca="1">OFFSET(Assumptions!$B$6,X$1-1,0)*$E639</f>
        <v>0</v>
      </c>
      <c r="Y639" s="21">
        <f ca="1">OFFSET(Assumptions!$B$6,Y$1-1,0)*$E639</f>
        <v>0</v>
      </c>
      <c r="Z639" s="21">
        <f ca="1">OFFSET(Assumptions!$B$6,Z$1-1,0)*$E639</f>
        <v>24677376.917295299</v>
      </c>
      <c r="AA639" s="21">
        <f ca="1">OFFSET(Assumptions!$B$6,AA$1-1,0)*$E639</f>
        <v>24677376.917295299</v>
      </c>
      <c r="AB639" s="21">
        <f ca="1">OFFSET(Assumptions!$B$6,AB$1-1,0)*$E639</f>
        <v>45653147.296996303</v>
      </c>
      <c r="AC639" s="24">
        <f t="shared" si="135"/>
        <v>0</v>
      </c>
      <c r="AD639" s="24">
        <f t="shared" si="138"/>
        <v>0</v>
      </c>
      <c r="AE639" s="24">
        <f t="shared" si="138"/>
        <v>0</v>
      </c>
      <c r="AF639" s="24">
        <f t="shared" si="138"/>
        <v>0</v>
      </c>
      <c r="AG639" s="24">
        <f t="shared" si="137"/>
        <v>0</v>
      </c>
      <c r="AH639" s="24">
        <f t="shared" si="137"/>
        <v>0</v>
      </c>
      <c r="AI639" s="24">
        <f t="shared" si="137"/>
        <v>0</v>
      </c>
      <c r="AJ639" s="24">
        <f t="shared" si="133"/>
        <v>0</v>
      </c>
      <c r="AK639" s="26">
        <f t="shared" ca="1" si="134"/>
        <v>-2.0115081201654839E-4</v>
      </c>
      <c r="AL639" s="34">
        <f t="shared" ca="1" si="136"/>
        <v>0.23363391230660335</v>
      </c>
    </row>
    <row r="640" spans="1:38" x14ac:dyDescent="0.25">
      <c r="A640" s="4">
        <f t="shared" si="125"/>
        <v>9</v>
      </c>
      <c r="B640" s="4">
        <f t="shared" si="126"/>
        <v>2014</v>
      </c>
      <c r="C640" s="9">
        <v>41891</v>
      </c>
      <c r="D640" s="12">
        <f ca="1">(1+Returns!E640)*D639</f>
        <v>123525943.5190196</v>
      </c>
      <c r="E640" s="12">
        <f t="shared" ca="1" si="127"/>
        <v>123367675.3760083</v>
      </c>
      <c r="F640" s="12">
        <f t="shared" ca="1" si="128"/>
        <v>123340265.72205833</v>
      </c>
      <c r="G640" s="14">
        <f ca="1">G639*(1+Returns!G640)+AC640</f>
        <v>9568511.6369240768</v>
      </c>
      <c r="H640" s="14">
        <f ca="1">H639*(1+Returns!H640)+AD640</f>
        <v>12378893.837734768</v>
      </c>
      <c r="I640" s="14">
        <f ca="1">I639*(1+Returns!I640)+AE640</f>
        <v>6190280.87684868</v>
      </c>
      <c r="J640" s="14">
        <f ca="1">J639*(1+Returns!J640)+AF640</f>
        <v>0</v>
      </c>
      <c r="K640" s="14">
        <f ca="1">K639*(1+Returns!K640)+AG640</f>
        <v>0</v>
      </c>
      <c r="L640" s="14">
        <f ca="1">L639*(1+Returns!L640)+AH640</f>
        <v>24757453.248271108</v>
      </c>
      <c r="M640" s="14">
        <f ca="1">M639*(1+Returns!M640)+AI640</f>
        <v>24759123.846804839</v>
      </c>
      <c r="N640" s="14">
        <f ca="1">N639*(1+Returns!N640)+AJ640-R640-T640</f>
        <v>45713411.929424822</v>
      </c>
      <c r="O640" s="17">
        <f ca="1">(Assumptions!$B$16 / 252)*F639</f>
        <v>3916.2981343066926</v>
      </c>
      <c r="P640" s="17">
        <f t="shared" ca="1" si="129"/>
        <v>27409.65394997202</v>
      </c>
      <c r="Q640" s="16">
        <f t="shared" si="130"/>
        <v>0</v>
      </c>
      <c r="R640" s="17">
        <f t="shared" si="131"/>
        <v>0</v>
      </c>
      <c r="S640" s="19">
        <f t="shared" si="132"/>
        <v>0</v>
      </c>
      <c r="T640" s="20">
        <f ca="1">IF(AND(S640=1,F639&gt;D639),[1]Assumptions!$B$19*(F639-D639),0)</f>
        <v>0</v>
      </c>
      <c r="U640" s="21">
        <f ca="1">OFFSET(Assumptions!$B$6,U$1-1,0)*$E640</f>
        <v>9869414.0300806649</v>
      </c>
      <c r="V640" s="21">
        <f ca="1">OFFSET(Assumptions!$B$6,V$1-1,0)*$E640</f>
        <v>12336767.53760083</v>
      </c>
      <c r="W640" s="21">
        <f ca="1">OFFSET(Assumptions!$B$6,W$1-1,0)*$E640</f>
        <v>6168383.7688004151</v>
      </c>
      <c r="X640" s="21">
        <f ca="1">OFFSET(Assumptions!$B$6,X$1-1,0)*$E640</f>
        <v>0</v>
      </c>
      <c r="Y640" s="21">
        <f ca="1">OFFSET(Assumptions!$B$6,Y$1-1,0)*$E640</f>
        <v>0</v>
      </c>
      <c r="Z640" s="21">
        <f ca="1">OFFSET(Assumptions!$B$6,Z$1-1,0)*$E640</f>
        <v>24673535.07520166</v>
      </c>
      <c r="AA640" s="21">
        <f ca="1">OFFSET(Assumptions!$B$6,AA$1-1,0)*$E640</f>
        <v>24673535.07520166</v>
      </c>
      <c r="AB640" s="21">
        <f ca="1">OFFSET(Assumptions!$B$6,AB$1-1,0)*$E640</f>
        <v>45646039.889123075</v>
      </c>
      <c r="AC640" s="24">
        <f t="shared" si="135"/>
        <v>0</v>
      </c>
      <c r="AD640" s="24">
        <f t="shared" si="138"/>
        <v>0</v>
      </c>
      <c r="AE640" s="24">
        <f t="shared" si="138"/>
        <v>0</v>
      </c>
      <c r="AF640" s="24">
        <f t="shared" si="138"/>
        <v>0</v>
      </c>
      <c r="AG640" s="24">
        <f t="shared" si="137"/>
        <v>0</v>
      </c>
      <c r="AH640" s="24">
        <f t="shared" si="137"/>
        <v>0</v>
      </c>
      <c r="AI640" s="24">
        <f t="shared" si="137"/>
        <v>0</v>
      </c>
      <c r="AJ640" s="24">
        <f t="shared" si="133"/>
        <v>0</v>
      </c>
      <c r="AK640" s="26">
        <f t="shared" ca="1" si="134"/>
        <v>-1.8745843780554328E-4</v>
      </c>
      <c r="AL640" s="34">
        <f t="shared" ca="1" si="136"/>
        <v>0.23340265722057851</v>
      </c>
    </row>
    <row r="641" spans="1:38" x14ac:dyDescent="0.25">
      <c r="A641" s="4">
        <f t="shared" si="125"/>
        <v>9</v>
      </c>
      <c r="B641" s="4">
        <f t="shared" si="126"/>
        <v>2014</v>
      </c>
      <c r="C641" s="9">
        <v>41892</v>
      </c>
      <c r="D641" s="12">
        <f ca="1">(1+Returns!E641)*D640</f>
        <v>123576269.22366869</v>
      </c>
      <c r="E641" s="12">
        <f t="shared" ca="1" si="127"/>
        <v>123280116.02148619</v>
      </c>
      <c r="F641" s="12">
        <f t="shared" ca="1" si="128"/>
        <v>123248790.80354504</v>
      </c>
      <c r="G641" s="14">
        <f ca="1">G640*(1+Returns!G641)+AC641</f>
        <v>9433029.918554496</v>
      </c>
      <c r="H641" s="14">
        <f ca="1">H640*(1+Returns!H641)+AD641</f>
        <v>12384176.245346043</v>
      </c>
      <c r="I641" s="14">
        <f ca="1">I640*(1+Returns!I641)+AE641</f>
        <v>6193041.4371366464</v>
      </c>
      <c r="J641" s="14">
        <f ca="1">J640*(1+Returns!J641)+AF641</f>
        <v>0</v>
      </c>
      <c r="K641" s="14">
        <f ca="1">K640*(1+Returns!K641)+AG641</f>
        <v>0</v>
      </c>
      <c r="L641" s="14">
        <f ca="1">L640*(1+Returns!L641)+AH641</f>
        <v>24767970.201101966</v>
      </c>
      <c r="M641" s="14">
        <f ca="1">M640*(1+Returns!M641)+AI641</f>
        <v>24769879.893368401</v>
      </c>
      <c r="N641" s="14">
        <f ca="1">N640*(1+Returns!N641)+AJ641-R641-T641</f>
        <v>45732018.325978637</v>
      </c>
      <c r="O641" s="17">
        <f ca="1">(Assumptions!$B$16 / 252)*F640</f>
        <v>3915.5639911764547</v>
      </c>
      <c r="P641" s="17">
        <f t="shared" ca="1" si="129"/>
        <v>31325.217941148476</v>
      </c>
      <c r="Q641" s="16">
        <f t="shared" si="130"/>
        <v>0</v>
      </c>
      <c r="R641" s="17">
        <f t="shared" si="131"/>
        <v>0</v>
      </c>
      <c r="S641" s="19">
        <f t="shared" si="132"/>
        <v>0</v>
      </c>
      <c r="T641" s="20">
        <f ca="1">IF(AND(S641=1,F640&gt;D640),[1]Assumptions!$B$19*(F640-D640),0)</f>
        <v>0</v>
      </c>
      <c r="U641" s="21">
        <f ca="1">OFFSET(Assumptions!$B$6,U$1-1,0)*$E641</f>
        <v>9862409.2817188948</v>
      </c>
      <c r="V641" s="21">
        <f ca="1">OFFSET(Assumptions!$B$6,V$1-1,0)*$E641</f>
        <v>12328011.60214862</v>
      </c>
      <c r="W641" s="21">
        <f ca="1">OFFSET(Assumptions!$B$6,W$1-1,0)*$E641</f>
        <v>6164005.8010743102</v>
      </c>
      <c r="X641" s="21">
        <f ca="1">OFFSET(Assumptions!$B$6,X$1-1,0)*$E641</f>
        <v>0</v>
      </c>
      <c r="Y641" s="21">
        <f ca="1">OFFSET(Assumptions!$B$6,Y$1-1,0)*$E641</f>
        <v>0</v>
      </c>
      <c r="Z641" s="21">
        <f ca="1">OFFSET(Assumptions!$B$6,Z$1-1,0)*$E641</f>
        <v>24656023.204297241</v>
      </c>
      <c r="AA641" s="21">
        <f ca="1">OFFSET(Assumptions!$B$6,AA$1-1,0)*$E641</f>
        <v>24656023.204297241</v>
      </c>
      <c r="AB641" s="21">
        <f ca="1">OFFSET(Assumptions!$B$6,AB$1-1,0)*$E641</f>
        <v>45613642.92794989</v>
      </c>
      <c r="AC641" s="24">
        <f t="shared" si="135"/>
        <v>0</v>
      </c>
      <c r="AD641" s="24">
        <f t="shared" si="138"/>
        <v>0</v>
      </c>
      <c r="AE641" s="24">
        <f t="shared" si="138"/>
        <v>0</v>
      </c>
      <c r="AF641" s="24">
        <f t="shared" si="138"/>
        <v>0</v>
      </c>
      <c r="AG641" s="24">
        <f t="shared" si="137"/>
        <v>0</v>
      </c>
      <c r="AH641" s="24">
        <f t="shared" si="137"/>
        <v>0</v>
      </c>
      <c r="AI641" s="24">
        <f t="shared" si="137"/>
        <v>0</v>
      </c>
      <c r="AJ641" s="24">
        <f t="shared" si="133"/>
        <v>0</v>
      </c>
      <c r="AK641" s="26">
        <f t="shared" ca="1" si="134"/>
        <v>-7.4164684158717353E-4</v>
      </c>
      <c r="AL641" s="34">
        <f t="shared" ca="1" si="136"/>
        <v>0.23248790803544561</v>
      </c>
    </row>
    <row r="642" spans="1:38" x14ac:dyDescent="0.25">
      <c r="A642" s="4">
        <f t="shared" si="125"/>
        <v>9</v>
      </c>
      <c r="B642" s="4">
        <f t="shared" si="126"/>
        <v>2014</v>
      </c>
      <c r="C642" s="9">
        <v>41893</v>
      </c>
      <c r="D642" s="12">
        <f ca="1">(1+Returns!E642)*D641</f>
        <v>123626748.89388388</v>
      </c>
      <c r="E642" s="12">
        <f t="shared" ca="1" si="127"/>
        <v>123314713.58860898</v>
      </c>
      <c r="F642" s="12">
        <f t="shared" ca="1" si="128"/>
        <v>123279475.71064232</v>
      </c>
      <c r="G642" s="14">
        <f ca="1">G641*(1+Returns!G642)+AC642</f>
        <v>9419558.0532129612</v>
      </c>
      <c r="H642" s="14">
        <f ca="1">H641*(1+Returns!H642)+AD642</f>
        <v>12389474.882775482</v>
      </c>
      <c r="I642" s="14">
        <f ca="1">I641*(1+Returns!I642)+AE642</f>
        <v>6195810.5149438996</v>
      </c>
      <c r="J642" s="14">
        <f ca="1">J641*(1+Returns!J642)+AF642</f>
        <v>0</v>
      </c>
      <c r="K642" s="14">
        <f ca="1">K641*(1+Returns!K642)+AG642</f>
        <v>0</v>
      </c>
      <c r="L642" s="14">
        <f ca="1">L641*(1+Returns!L642)+AH642</f>
        <v>24778519.452815298</v>
      </c>
      <c r="M642" s="14">
        <f ca="1">M641*(1+Returns!M642)+AI642</f>
        <v>24780669.043113001</v>
      </c>
      <c r="N642" s="14">
        <f ca="1">N641*(1+Returns!N642)+AJ642-R642-T642</f>
        <v>45750681.641748346</v>
      </c>
      <c r="O642" s="17">
        <f ca="1">(Assumptions!$B$16 / 252)*F641</f>
        <v>3912.6600255093663</v>
      </c>
      <c r="P642" s="17">
        <f t="shared" ca="1" si="129"/>
        <v>35237.877966657841</v>
      </c>
      <c r="Q642" s="16">
        <f t="shared" si="130"/>
        <v>0</v>
      </c>
      <c r="R642" s="17">
        <f t="shared" si="131"/>
        <v>0</v>
      </c>
      <c r="S642" s="19">
        <f t="shared" si="132"/>
        <v>0</v>
      </c>
      <c r="T642" s="20">
        <f ca="1">IF(AND(S642=1,F641&gt;D641),[1]Assumptions!$B$19*(F641-D641),0)</f>
        <v>0</v>
      </c>
      <c r="U642" s="21">
        <f ca="1">OFFSET(Assumptions!$B$6,U$1-1,0)*$E642</f>
        <v>9865177.087088719</v>
      </c>
      <c r="V642" s="21">
        <f ca="1">OFFSET(Assumptions!$B$6,V$1-1,0)*$E642</f>
        <v>12331471.358860899</v>
      </c>
      <c r="W642" s="21">
        <f ca="1">OFFSET(Assumptions!$B$6,W$1-1,0)*$E642</f>
        <v>6165735.6794304494</v>
      </c>
      <c r="X642" s="21">
        <f ca="1">OFFSET(Assumptions!$B$6,X$1-1,0)*$E642</f>
        <v>0</v>
      </c>
      <c r="Y642" s="21">
        <f ca="1">OFFSET(Assumptions!$B$6,Y$1-1,0)*$E642</f>
        <v>0</v>
      </c>
      <c r="Z642" s="21">
        <f ca="1">OFFSET(Assumptions!$B$6,Z$1-1,0)*$E642</f>
        <v>24662942.717721798</v>
      </c>
      <c r="AA642" s="21">
        <f ca="1">OFFSET(Assumptions!$B$6,AA$1-1,0)*$E642</f>
        <v>24662942.717721798</v>
      </c>
      <c r="AB642" s="21">
        <f ca="1">OFFSET(Assumptions!$B$6,AB$1-1,0)*$E642</f>
        <v>45626444.027785324</v>
      </c>
      <c r="AC642" s="24">
        <f t="shared" si="135"/>
        <v>0</v>
      </c>
      <c r="AD642" s="24">
        <f t="shared" si="138"/>
        <v>0</v>
      </c>
      <c r="AE642" s="24">
        <f t="shared" si="138"/>
        <v>0</v>
      </c>
      <c r="AF642" s="24">
        <f t="shared" si="138"/>
        <v>0</v>
      </c>
      <c r="AG642" s="24">
        <f t="shared" si="137"/>
        <v>0</v>
      </c>
      <c r="AH642" s="24">
        <f t="shared" si="137"/>
        <v>0</v>
      </c>
      <c r="AI642" s="24">
        <f t="shared" si="137"/>
        <v>0</v>
      </c>
      <c r="AJ642" s="24">
        <f t="shared" si="133"/>
        <v>0</v>
      </c>
      <c r="AK642" s="26">
        <f t="shared" ca="1" si="134"/>
        <v>2.4896720606526479E-4</v>
      </c>
      <c r="AL642" s="34">
        <f t="shared" ca="1" si="136"/>
        <v>0.23279475710641839</v>
      </c>
    </row>
    <row r="643" spans="1:38" x14ac:dyDescent="0.25">
      <c r="A643" s="4">
        <f t="shared" si="125"/>
        <v>9</v>
      </c>
      <c r="B643" s="4">
        <f t="shared" si="126"/>
        <v>2014</v>
      </c>
      <c r="C643" s="9">
        <v>41894</v>
      </c>
      <c r="D643" s="12">
        <f ca="1">(1+Returns!E643)*D642</f>
        <v>123677115.66765074</v>
      </c>
      <c r="E643" s="12">
        <f t="shared" ca="1" si="127"/>
        <v>123448982.41592866</v>
      </c>
      <c r="F643" s="12">
        <f t="shared" ca="1" si="128"/>
        <v>123409830.90381245</v>
      </c>
      <c r="G643" s="14">
        <f ca="1">G642*(1+Returns!G643)+AC643</f>
        <v>9505864.057162689</v>
      </c>
      <c r="H643" s="14">
        <f ca="1">H642*(1+Returns!H643)+AD643</f>
        <v>12394761.805603834</v>
      </c>
      <c r="I643" s="14">
        <f ca="1">I642*(1+Returns!I643)+AE643</f>
        <v>6198573.5411780216</v>
      </c>
      <c r="J643" s="14">
        <f ca="1">J642*(1+Returns!J643)+AF643</f>
        <v>0</v>
      </c>
      <c r="K643" s="14">
        <f ca="1">K642*(1+Returns!K643)+AG643</f>
        <v>0</v>
      </c>
      <c r="L643" s="14">
        <f ca="1">L642*(1+Returns!L643)+AH643</f>
        <v>24789045.354558524</v>
      </c>
      <c r="M643" s="14">
        <f ca="1">M642*(1+Returns!M643)+AI643</f>
        <v>24791434.449504323</v>
      </c>
      <c r="N643" s="14">
        <f ca="1">N642*(1+Returns!N643)+AJ643-R643-T643</f>
        <v>45769303.207921267</v>
      </c>
      <c r="O643" s="17">
        <f ca="1">(Assumptions!$B$16 / 252)*F642</f>
        <v>3913.6341495442007</v>
      </c>
      <c r="P643" s="17">
        <f t="shared" ca="1" si="129"/>
        <v>39151.512116202044</v>
      </c>
      <c r="Q643" s="16">
        <f t="shared" si="130"/>
        <v>0</v>
      </c>
      <c r="R643" s="17">
        <f t="shared" si="131"/>
        <v>0</v>
      </c>
      <c r="S643" s="19">
        <f t="shared" si="132"/>
        <v>0</v>
      </c>
      <c r="T643" s="20">
        <f ca="1">IF(AND(S643=1,F642&gt;D642),[1]Assumptions!$B$19*(F642-D642),0)</f>
        <v>0</v>
      </c>
      <c r="U643" s="21">
        <f ca="1">OFFSET(Assumptions!$B$6,U$1-1,0)*$E643</f>
        <v>9875918.5932742935</v>
      </c>
      <c r="V643" s="21">
        <f ca="1">OFFSET(Assumptions!$B$6,V$1-1,0)*$E643</f>
        <v>12344898.241592867</v>
      </c>
      <c r="W643" s="21">
        <f ca="1">OFFSET(Assumptions!$B$6,W$1-1,0)*$E643</f>
        <v>6172449.1207964336</v>
      </c>
      <c r="X643" s="21">
        <f ca="1">OFFSET(Assumptions!$B$6,X$1-1,0)*$E643</f>
        <v>0</v>
      </c>
      <c r="Y643" s="21">
        <f ca="1">OFFSET(Assumptions!$B$6,Y$1-1,0)*$E643</f>
        <v>0</v>
      </c>
      <c r="Z643" s="21">
        <f ca="1">OFFSET(Assumptions!$B$6,Z$1-1,0)*$E643</f>
        <v>24689796.483185735</v>
      </c>
      <c r="AA643" s="21">
        <f ca="1">OFFSET(Assumptions!$B$6,AA$1-1,0)*$E643</f>
        <v>24689796.483185735</v>
      </c>
      <c r="AB643" s="21">
        <f ca="1">OFFSET(Assumptions!$B$6,AB$1-1,0)*$E643</f>
        <v>45676123.493893601</v>
      </c>
      <c r="AC643" s="24">
        <f t="shared" si="135"/>
        <v>0</v>
      </c>
      <c r="AD643" s="24">
        <f t="shared" si="138"/>
        <v>0</v>
      </c>
      <c r="AE643" s="24">
        <f t="shared" si="138"/>
        <v>0</v>
      </c>
      <c r="AF643" s="24">
        <f t="shared" si="138"/>
        <v>0</v>
      </c>
      <c r="AG643" s="24">
        <f t="shared" si="137"/>
        <v>0</v>
      </c>
      <c r="AH643" s="24">
        <f t="shared" si="137"/>
        <v>0</v>
      </c>
      <c r="AI643" s="24">
        <f t="shared" si="137"/>
        <v>0</v>
      </c>
      <c r="AJ643" s="24">
        <f t="shared" si="133"/>
        <v>0</v>
      </c>
      <c r="AK643" s="26">
        <f t="shared" ca="1" si="134"/>
        <v>1.0573957458750449E-3</v>
      </c>
      <c r="AL643" s="34">
        <f t="shared" ca="1" si="136"/>
        <v>0.23409830903811968</v>
      </c>
    </row>
    <row r="644" spans="1:38" x14ac:dyDescent="0.25">
      <c r="A644" s="4">
        <f t="shared" ref="A644:A707" si="139">MONTH(C644)</f>
        <v>9</v>
      </c>
      <c r="B644" s="4">
        <f t="shared" ref="B644:B707" si="140">YEAR(C644)</f>
        <v>2014</v>
      </c>
      <c r="C644" s="9">
        <v>41897</v>
      </c>
      <c r="D644" s="12">
        <f ca="1">(1+Returns!E644)*D643</f>
        <v>123727502.9613449</v>
      </c>
      <c r="E644" s="12">
        <f t="shared" ref="E644:E707" ca="1" si="141">SUM(G644:N644)</f>
        <v>123474369.33638287</v>
      </c>
      <c r="F644" s="12">
        <f t="shared" ref="F644:F707" ca="1" si="142">E644-P644</f>
        <v>123431300.05185702</v>
      </c>
      <c r="G644" s="14">
        <f ca="1">G643*(1+Returns!G644)+AC644</f>
        <v>9483267.9384137336</v>
      </c>
      <c r="H644" s="14">
        <f ca="1">H643*(1+Returns!H644)+AD644</f>
        <v>12400050.98450464</v>
      </c>
      <c r="I644" s="14">
        <f ca="1">I643*(1+Returns!I644)+AE644</f>
        <v>6201337.7995857149</v>
      </c>
      <c r="J644" s="14">
        <f ca="1">J643*(1+Returns!J644)+AF644</f>
        <v>0</v>
      </c>
      <c r="K644" s="14">
        <f ca="1">K643*(1+Returns!K644)+AG644</f>
        <v>0</v>
      </c>
      <c r="L644" s="14">
        <f ca="1">L643*(1+Returns!L644)+AH644</f>
        <v>24799575.727699149</v>
      </c>
      <c r="M644" s="14">
        <f ca="1">M643*(1+Returns!M644)+AI644</f>
        <v>24802204.532685228</v>
      </c>
      <c r="N644" s="14">
        <f ca="1">N643*(1+Returns!N644)+AJ644-R644-T644</f>
        <v>45787932.353494413</v>
      </c>
      <c r="O644" s="17">
        <f ca="1">(Assumptions!$B$16 / 252)*F643</f>
        <v>3917.7724096448396</v>
      </c>
      <c r="P644" s="17">
        <f t="shared" ca="1" si="129"/>
        <v>43069.284525846881</v>
      </c>
      <c r="Q644" s="16">
        <f t="shared" si="130"/>
        <v>0</v>
      </c>
      <c r="R644" s="17">
        <f t="shared" si="131"/>
        <v>0</v>
      </c>
      <c r="S644" s="19">
        <f t="shared" si="132"/>
        <v>0</v>
      </c>
      <c r="T644" s="20">
        <f ca="1">IF(AND(S644=1,F643&gt;D643),[1]Assumptions!$B$19*(F643-D643),0)</f>
        <v>0</v>
      </c>
      <c r="U644" s="21">
        <f ca="1">OFFSET(Assumptions!$B$6,U$1-1,0)*$E644</f>
        <v>9877949.5469106287</v>
      </c>
      <c r="V644" s="21">
        <f ca="1">OFFSET(Assumptions!$B$6,V$1-1,0)*$E644</f>
        <v>12347436.933638288</v>
      </c>
      <c r="W644" s="21">
        <f ca="1">OFFSET(Assumptions!$B$6,W$1-1,0)*$E644</f>
        <v>6173718.4668191439</v>
      </c>
      <c r="X644" s="21">
        <f ca="1">OFFSET(Assumptions!$B$6,X$1-1,0)*$E644</f>
        <v>0</v>
      </c>
      <c r="Y644" s="21">
        <f ca="1">OFFSET(Assumptions!$B$6,Y$1-1,0)*$E644</f>
        <v>0</v>
      </c>
      <c r="Z644" s="21">
        <f ca="1">OFFSET(Assumptions!$B$6,Z$1-1,0)*$E644</f>
        <v>24694873.867276575</v>
      </c>
      <c r="AA644" s="21">
        <f ca="1">OFFSET(Assumptions!$B$6,AA$1-1,0)*$E644</f>
        <v>24694873.867276575</v>
      </c>
      <c r="AB644" s="21">
        <f ca="1">OFFSET(Assumptions!$B$6,AB$1-1,0)*$E644</f>
        <v>45685516.654461659</v>
      </c>
      <c r="AC644" s="24">
        <f t="shared" si="135"/>
        <v>0</v>
      </c>
      <c r="AD644" s="24">
        <f t="shared" si="138"/>
        <v>0</v>
      </c>
      <c r="AE644" s="24">
        <f t="shared" si="138"/>
        <v>0</v>
      </c>
      <c r="AF644" s="24">
        <f t="shared" si="138"/>
        <v>0</v>
      </c>
      <c r="AG644" s="24">
        <f t="shared" si="137"/>
        <v>0</v>
      </c>
      <c r="AH644" s="24">
        <f t="shared" si="137"/>
        <v>0</v>
      </c>
      <c r="AI644" s="24">
        <f t="shared" si="137"/>
        <v>0</v>
      </c>
      <c r="AJ644" s="24">
        <f t="shared" si="133"/>
        <v>0</v>
      </c>
      <c r="AK644" s="26">
        <f t="shared" ca="1" si="134"/>
        <v>1.7396627065546788E-4</v>
      </c>
      <c r="AL644" s="34">
        <f t="shared" ca="1" si="136"/>
        <v>0.23431300051856518</v>
      </c>
    </row>
    <row r="645" spans="1:38" x14ac:dyDescent="0.25">
      <c r="A645" s="4">
        <f t="shared" si="139"/>
        <v>9</v>
      </c>
      <c r="B645" s="4">
        <f t="shared" si="140"/>
        <v>2014</v>
      </c>
      <c r="C645" s="9">
        <v>41898</v>
      </c>
      <c r="D645" s="12">
        <f ca="1">(1+Returns!E645)*D644</f>
        <v>123777910.78332637</v>
      </c>
      <c r="E645" s="12">
        <f t="shared" ca="1" si="141"/>
        <v>123398450.46898797</v>
      </c>
      <c r="F645" s="12">
        <f t="shared" ca="1" si="142"/>
        <v>123351462.73049222</v>
      </c>
      <c r="G645" s="14">
        <f ca="1">G644*(1+Returns!G645)+AC645</f>
        <v>9359345.8074540459</v>
      </c>
      <c r="H645" s="14">
        <f ca="1">H644*(1+Returns!H645)+AD645</f>
        <v>12405342.420440625</v>
      </c>
      <c r="I645" s="14">
        <f ca="1">I644*(1+Returns!I645)+AE645</f>
        <v>6204103.2907164684</v>
      </c>
      <c r="J645" s="14">
        <f ca="1">J644*(1+Returns!J645)+AF645</f>
        <v>0</v>
      </c>
      <c r="K645" s="14">
        <f ca="1">K644*(1+Returns!K645)+AG645</f>
        <v>0</v>
      </c>
      <c r="L645" s="14">
        <f ca="1">L644*(1+Returns!L645)+AH645</f>
        <v>24810110.574136626</v>
      </c>
      <c r="M645" s="14">
        <f ca="1">M644*(1+Returns!M645)+AI645</f>
        <v>24812979.294687439</v>
      </c>
      <c r="N645" s="14">
        <f ca="1">N644*(1+Returns!N645)+AJ645-R645-T645</f>
        <v>45806569.081552774</v>
      </c>
      <c r="O645" s="17">
        <f ca="1">(Assumptions!$B$16 / 252)*F644</f>
        <v>3918.453969900223</v>
      </c>
      <c r="P645" s="17">
        <f t="shared" ref="P645:P708" ca="1" si="143">P644+O645-IF(Q645=1,P644,0)</f>
        <v>46987.7384957471</v>
      </c>
      <c r="Q645" s="16">
        <f t="shared" ref="Q645:Q708" si="144">IF(DAY(C645)&lt;DAY(C644),1,0)</f>
        <v>0</v>
      </c>
      <c r="R645" s="17">
        <f t="shared" ref="R645:R708" si="145">IF(Q645=1,P644,0)</f>
        <v>0</v>
      </c>
      <c r="S645" s="19">
        <f t="shared" ref="S645:S708" si="146">IF(AND(DAY(C645)&lt;DAY(C644),OR(MONTH(C645)=7,MONTH(C645)=1)),1,0)</f>
        <v>0</v>
      </c>
      <c r="T645" s="20">
        <f ca="1">IF(AND(S645=1,F644&gt;D644),[1]Assumptions!$B$19*(F644-D644),0)</f>
        <v>0</v>
      </c>
      <c r="U645" s="21">
        <f ca="1">OFFSET(Assumptions!$B$6,U$1-1,0)*$E645</f>
        <v>9871876.0375190377</v>
      </c>
      <c r="V645" s="21">
        <f ca="1">OFFSET(Assumptions!$B$6,V$1-1,0)*$E645</f>
        <v>12339845.046898797</v>
      </c>
      <c r="W645" s="21">
        <f ca="1">OFFSET(Assumptions!$B$6,W$1-1,0)*$E645</f>
        <v>6169922.5234493986</v>
      </c>
      <c r="X645" s="21">
        <f ca="1">OFFSET(Assumptions!$B$6,X$1-1,0)*$E645</f>
        <v>0</v>
      </c>
      <c r="Y645" s="21">
        <f ca="1">OFFSET(Assumptions!$B$6,Y$1-1,0)*$E645</f>
        <v>0</v>
      </c>
      <c r="Z645" s="21">
        <f ca="1">OFFSET(Assumptions!$B$6,Z$1-1,0)*$E645</f>
        <v>24679690.093797594</v>
      </c>
      <c r="AA645" s="21">
        <f ca="1">OFFSET(Assumptions!$B$6,AA$1-1,0)*$E645</f>
        <v>24679690.093797594</v>
      </c>
      <c r="AB645" s="21">
        <f ca="1">OFFSET(Assumptions!$B$6,AB$1-1,0)*$E645</f>
        <v>45657426.673525549</v>
      </c>
      <c r="AC645" s="24">
        <f t="shared" si="135"/>
        <v>0</v>
      </c>
      <c r="AD645" s="24">
        <f t="shared" si="138"/>
        <v>0</v>
      </c>
      <c r="AE645" s="24">
        <f t="shared" si="138"/>
        <v>0</v>
      </c>
      <c r="AF645" s="24">
        <f t="shared" si="138"/>
        <v>0</v>
      </c>
      <c r="AG645" s="24">
        <f t="shared" si="137"/>
        <v>0</v>
      </c>
      <c r="AH645" s="24">
        <f t="shared" si="137"/>
        <v>0</v>
      </c>
      <c r="AI645" s="24">
        <f t="shared" si="137"/>
        <v>0</v>
      </c>
      <c r="AJ645" s="24">
        <f t="shared" ref="AJ645:AJ708" si="147">-SUM(AC645:AI645)</f>
        <v>0</v>
      </c>
      <c r="AK645" s="26">
        <f t="shared" ref="AK645:AK708" ca="1" si="148">F645/F644-1</f>
        <v>-6.4681585085191173E-4</v>
      </c>
      <c r="AL645" s="34">
        <f t="shared" ca="1" si="136"/>
        <v>0.23351462730491712</v>
      </c>
    </row>
    <row r="646" spans="1:38" x14ac:dyDescent="0.25">
      <c r="A646" s="4">
        <f t="shared" si="139"/>
        <v>9</v>
      </c>
      <c r="B646" s="4">
        <f t="shared" si="140"/>
        <v>2014</v>
      </c>
      <c r="C646" s="9">
        <v>41899</v>
      </c>
      <c r="D646" s="12">
        <f ca="1">(1+Returns!E646)*D645</f>
        <v>123828339.14195861</v>
      </c>
      <c r="E646" s="12">
        <f t="shared" ca="1" si="141"/>
        <v>123496215.82947409</v>
      </c>
      <c r="F646" s="12">
        <f t="shared" ca="1" si="142"/>
        <v>123445312.17152658</v>
      </c>
      <c r="G646" s="14">
        <f ca="1">G645*(1+Returns!G646)+AC646</f>
        <v>9409087.6714817844</v>
      </c>
      <c r="H646" s="14">
        <f ca="1">H645*(1+Returns!H646)+AD646</f>
        <v>12410636.11437493</v>
      </c>
      <c r="I646" s="14">
        <f ca="1">I645*(1+Returns!I646)+AE646</f>
        <v>6206870.0151200164</v>
      </c>
      <c r="J646" s="14">
        <f ca="1">J645*(1+Returns!J646)+AF646</f>
        <v>0</v>
      </c>
      <c r="K646" s="14">
        <f ca="1">K645*(1+Returns!K646)+AG646</f>
        <v>0</v>
      </c>
      <c r="L646" s="14">
        <f ca="1">L645*(1+Returns!L646)+AH646</f>
        <v>24820649.895771205</v>
      </c>
      <c r="M646" s="14">
        <f ca="1">M645*(1+Returns!M646)+AI646</f>
        <v>24823758.737543564</v>
      </c>
      <c r="N646" s="14">
        <f ca="1">N645*(1+Returns!N646)+AJ646-R646-T646</f>
        <v>45825213.395182587</v>
      </c>
      <c r="O646" s="17">
        <f ca="1">(Assumptions!$B$16 / 252)*F645</f>
        <v>3915.9194517616575</v>
      </c>
      <c r="P646" s="17">
        <f t="shared" ca="1" si="143"/>
        <v>50903.657947508756</v>
      </c>
      <c r="Q646" s="16">
        <f t="shared" si="144"/>
        <v>0</v>
      </c>
      <c r="R646" s="17">
        <f t="shared" si="145"/>
        <v>0</v>
      </c>
      <c r="S646" s="19">
        <f t="shared" si="146"/>
        <v>0</v>
      </c>
      <c r="T646" s="20">
        <f ca="1">IF(AND(S646=1,F645&gt;D645),[1]Assumptions!$B$19*(F645-D645),0)</f>
        <v>0</v>
      </c>
      <c r="U646" s="21">
        <f ca="1">OFFSET(Assumptions!$B$6,U$1-1,0)*$E646</f>
        <v>9879697.2663579267</v>
      </c>
      <c r="V646" s="21">
        <f ca="1">OFFSET(Assumptions!$B$6,V$1-1,0)*$E646</f>
        <v>12349621.582947411</v>
      </c>
      <c r="W646" s="21">
        <f ca="1">OFFSET(Assumptions!$B$6,W$1-1,0)*$E646</f>
        <v>6174810.7914737053</v>
      </c>
      <c r="X646" s="21">
        <f ca="1">OFFSET(Assumptions!$B$6,X$1-1,0)*$E646</f>
        <v>0</v>
      </c>
      <c r="Y646" s="21">
        <f ca="1">OFFSET(Assumptions!$B$6,Y$1-1,0)*$E646</f>
        <v>0</v>
      </c>
      <c r="Z646" s="21">
        <f ca="1">OFFSET(Assumptions!$B$6,Z$1-1,0)*$E646</f>
        <v>24699243.165894821</v>
      </c>
      <c r="AA646" s="21">
        <f ca="1">OFFSET(Assumptions!$B$6,AA$1-1,0)*$E646</f>
        <v>24699243.165894821</v>
      </c>
      <c r="AB646" s="21">
        <f ca="1">OFFSET(Assumptions!$B$6,AB$1-1,0)*$E646</f>
        <v>45693599.856905416</v>
      </c>
      <c r="AC646" s="24">
        <f t="shared" ref="AC646:AC709" si="149">IF(Q646=1,U645-G645,0)</f>
        <v>0</v>
      </c>
      <c r="AD646" s="24">
        <f t="shared" si="138"/>
        <v>0</v>
      </c>
      <c r="AE646" s="24">
        <f t="shared" si="138"/>
        <v>0</v>
      </c>
      <c r="AF646" s="24">
        <f t="shared" si="138"/>
        <v>0</v>
      </c>
      <c r="AG646" s="24">
        <f t="shared" si="137"/>
        <v>0</v>
      </c>
      <c r="AH646" s="24">
        <f t="shared" si="137"/>
        <v>0</v>
      </c>
      <c r="AI646" s="24">
        <f t="shared" si="137"/>
        <v>0</v>
      </c>
      <c r="AJ646" s="24">
        <f t="shared" si="147"/>
        <v>0</v>
      </c>
      <c r="AK646" s="26">
        <f t="shared" ca="1" si="148"/>
        <v>7.6082957556344866E-4</v>
      </c>
      <c r="AL646" s="34">
        <f t="shared" ref="AL646:AL709" ca="1" si="150">(1+AK646)*(1+AL645)-1</f>
        <v>0.23445312171526078</v>
      </c>
    </row>
    <row r="647" spans="1:38" x14ac:dyDescent="0.25">
      <c r="A647" s="4">
        <f t="shared" si="139"/>
        <v>9</v>
      </c>
      <c r="B647" s="4">
        <f t="shared" si="140"/>
        <v>2014</v>
      </c>
      <c r="C647" s="9">
        <v>41900</v>
      </c>
      <c r="D647" s="12">
        <f ca="1">(1+Returns!E647)*D646</f>
        <v>123878788.04560843</v>
      </c>
      <c r="E647" s="12">
        <f t="shared" ca="1" si="141"/>
        <v>123639753.6281127</v>
      </c>
      <c r="F647" s="12">
        <f t="shared" ca="1" si="142"/>
        <v>123584931.0713661</v>
      </c>
      <c r="G647" s="14">
        <f ca="1">G646*(1+Returns!G647)+AC647</f>
        <v>9504581.7322328594</v>
      </c>
      <c r="H647" s="14">
        <f ca="1">H646*(1+Returns!H647)+AD647</f>
        <v>12415932.0672711</v>
      </c>
      <c r="I647" s="14">
        <f ca="1">I646*(1+Returns!I647)+AE647</f>
        <v>6209637.9733463367</v>
      </c>
      <c r="J647" s="14">
        <f ca="1">J646*(1+Returns!J647)+AF647</f>
        <v>0</v>
      </c>
      <c r="K647" s="14">
        <f ca="1">K646*(1+Returns!K647)+AG647</f>
        <v>0</v>
      </c>
      <c r="L647" s="14">
        <f ca="1">L646*(1+Returns!L647)+AH647</f>
        <v>24831193.694503948</v>
      </c>
      <c r="M647" s="14">
        <f ca="1">M646*(1+Returns!M647)+AI647</f>
        <v>24834542.863287099</v>
      </c>
      <c r="N647" s="14">
        <f ca="1">N646*(1+Returns!N647)+AJ647-R647-T647</f>
        <v>45843865.297471359</v>
      </c>
      <c r="O647" s="17">
        <f ca="1">(Assumptions!$B$16 / 252)*F646</f>
        <v>3918.8987990960818</v>
      </c>
      <c r="P647" s="17">
        <f t="shared" ca="1" si="143"/>
        <v>54822.556746604838</v>
      </c>
      <c r="Q647" s="16">
        <f t="shared" si="144"/>
        <v>0</v>
      </c>
      <c r="R647" s="17">
        <f t="shared" si="145"/>
        <v>0</v>
      </c>
      <c r="S647" s="19">
        <f t="shared" si="146"/>
        <v>0</v>
      </c>
      <c r="T647" s="20">
        <f ca="1">IF(AND(S647=1,F646&gt;D646),[1]Assumptions!$B$19*(F646-D646),0)</f>
        <v>0</v>
      </c>
      <c r="U647" s="21">
        <f ca="1">OFFSET(Assumptions!$B$6,U$1-1,0)*$E647</f>
        <v>9891180.2902490161</v>
      </c>
      <c r="V647" s="21">
        <f ca="1">OFFSET(Assumptions!$B$6,V$1-1,0)*$E647</f>
        <v>12363975.362811271</v>
      </c>
      <c r="W647" s="21">
        <f ca="1">OFFSET(Assumptions!$B$6,W$1-1,0)*$E647</f>
        <v>6181987.6814056356</v>
      </c>
      <c r="X647" s="21">
        <f ca="1">OFFSET(Assumptions!$B$6,X$1-1,0)*$E647</f>
        <v>0</v>
      </c>
      <c r="Y647" s="21">
        <f ca="1">OFFSET(Assumptions!$B$6,Y$1-1,0)*$E647</f>
        <v>0</v>
      </c>
      <c r="Z647" s="21">
        <f ca="1">OFFSET(Assumptions!$B$6,Z$1-1,0)*$E647</f>
        <v>24727950.725622542</v>
      </c>
      <c r="AA647" s="21">
        <f ca="1">OFFSET(Assumptions!$B$6,AA$1-1,0)*$E647</f>
        <v>24727950.725622542</v>
      </c>
      <c r="AB647" s="21">
        <f ca="1">OFFSET(Assumptions!$B$6,AB$1-1,0)*$E647</f>
        <v>45746708.842401698</v>
      </c>
      <c r="AC647" s="24">
        <f t="shared" si="149"/>
        <v>0</v>
      </c>
      <c r="AD647" s="24">
        <f t="shared" si="138"/>
        <v>0</v>
      </c>
      <c r="AE647" s="24">
        <f t="shared" si="138"/>
        <v>0</v>
      </c>
      <c r="AF647" s="24">
        <f t="shared" si="138"/>
        <v>0</v>
      </c>
      <c r="AG647" s="24">
        <f t="shared" si="137"/>
        <v>0</v>
      </c>
      <c r="AH647" s="24">
        <f t="shared" si="137"/>
        <v>0</v>
      </c>
      <c r="AI647" s="24">
        <f t="shared" si="137"/>
        <v>0</v>
      </c>
      <c r="AJ647" s="24">
        <f t="shared" si="147"/>
        <v>0</v>
      </c>
      <c r="AK647" s="26">
        <f t="shared" ca="1" si="148"/>
        <v>1.1310182410615433E-3</v>
      </c>
      <c r="AL647" s="34">
        <f t="shared" ca="1" si="150"/>
        <v>0.23584931071365611</v>
      </c>
    </row>
    <row r="648" spans="1:38" x14ac:dyDescent="0.25">
      <c r="A648" s="4">
        <f t="shared" si="139"/>
        <v>9</v>
      </c>
      <c r="B648" s="4">
        <f t="shared" si="140"/>
        <v>2014</v>
      </c>
      <c r="C648" s="9">
        <v>41901</v>
      </c>
      <c r="D648" s="12">
        <f ca="1">(1+Returns!E648)*D647</f>
        <v>123929257.50264609</v>
      </c>
      <c r="E648" s="12">
        <f t="shared" ca="1" si="141"/>
        <v>123849414.81745139</v>
      </c>
      <c r="F648" s="12">
        <f t="shared" ca="1" si="142"/>
        <v>123790668.92955966</v>
      </c>
      <c r="G648" s="14">
        <f ca="1">G647*(1+Returns!G648)+AC648</f>
        <v>9666178.9337156396</v>
      </c>
      <c r="H648" s="14">
        <f ca="1">H647*(1+Returns!H648)+AD648</f>
        <v>12421230.280093098</v>
      </c>
      <c r="I648" s="14">
        <f ca="1">I647*(1+Returns!I648)+AE648</f>
        <v>6212407.1659456538</v>
      </c>
      <c r="J648" s="14">
        <f ca="1">J647*(1+Returns!J648)+AF648</f>
        <v>0</v>
      </c>
      <c r="K648" s="14">
        <f ca="1">K647*(1+Returns!K648)+AG648</f>
        <v>0</v>
      </c>
      <c r="L648" s="14">
        <f ca="1">L647*(1+Returns!L648)+AH648</f>
        <v>24841741.972236726</v>
      </c>
      <c r="M648" s="14">
        <f ca="1">M647*(1+Returns!M648)+AI648</f>
        <v>24845331.673952416</v>
      </c>
      <c r="N648" s="14">
        <f ca="1">N647*(1+Returns!N648)+AJ648-R648-T648</f>
        <v>45862524.791507848</v>
      </c>
      <c r="O648" s="17">
        <f ca="1">(Assumptions!$B$16 / 252)*F647</f>
        <v>3923.3311451227332</v>
      </c>
      <c r="P648" s="17">
        <f t="shared" ca="1" si="143"/>
        <v>58745.887891727572</v>
      </c>
      <c r="Q648" s="16">
        <f t="shared" si="144"/>
        <v>0</v>
      </c>
      <c r="R648" s="17">
        <f t="shared" si="145"/>
        <v>0</v>
      </c>
      <c r="S648" s="19">
        <f t="shared" si="146"/>
        <v>0</v>
      </c>
      <c r="T648" s="20">
        <f ca="1">IF(AND(S648=1,F647&gt;D647),[1]Assumptions!$B$19*(F647-D647),0)</f>
        <v>0</v>
      </c>
      <c r="U648" s="21">
        <f ca="1">OFFSET(Assumptions!$B$6,U$1-1,0)*$E648</f>
        <v>9907953.1853961106</v>
      </c>
      <c r="V648" s="21">
        <f ca="1">OFFSET(Assumptions!$B$6,V$1-1,0)*$E648</f>
        <v>12384941.481745139</v>
      </c>
      <c r="W648" s="21">
        <f ca="1">OFFSET(Assumptions!$B$6,W$1-1,0)*$E648</f>
        <v>6192470.7408725694</v>
      </c>
      <c r="X648" s="21">
        <f ca="1">OFFSET(Assumptions!$B$6,X$1-1,0)*$E648</f>
        <v>0</v>
      </c>
      <c r="Y648" s="21">
        <f ca="1">OFFSET(Assumptions!$B$6,Y$1-1,0)*$E648</f>
        <v>0</v>
      </c>
      <c r="Z648" s="21">
        <f ca="1">OFFSET(Assumptions!$B$6,Z$1-1,0)*$E648</f>
        <v>24769882.963490278</v>
      </c>
      <c r="AA648" s="21">
        <f ca="1">OFFSET(Assumptions!$B$6,AA$1-1,0)*$E648</f>
        <v>24769882.963490278</v>
      </c>
      <c r="AB648" s="21">
        <f ca="1">OFFSET(Assumptions!$B$6,AB$1-1,0)*$E648</f>
        <v>45824283.482457012</v>
      </c>
      <c r="AC648" s="24">
        <f t="shared" si="149"/>
        <v>0</v>
      </c>
      <c r="AD648" s="24">
        <f t="shared" si="138"/>
        <v>0</v>
      </c>
      <c r="AE648" s="24">
        <f t="shared" si="138"/>
        <v>0</v>
      </c>
      <c r="AF648" s="24">
        <f t="shared" si="138"/>
        <v>0</v>
      </c>
      <c r="AG648" s="24">
        <f t="shared" si="137"/>
        <v>0</v>
      </c>
      <c r="AH648" s="24">
        <f t="shared" si="137"/>
        <v>0</v>
      </c>
      <c r="AI648" s="24">
        <f t="shared" si="137"/>
        <v>0</v>
      </c>
      <c r="AJ648" s="24">
        <f t="shared" si="147"/>
        <v>0</v>
      </c>
      <c r="AK648" s="26">
        <f t="shared" ca="1" si="148"/>
        <v>1.6647487392678073E-3</v>
      </c>
      <c r="AL648" s="34">
        <f t="shared" ca="1" si="150"/>
        <v>0.23790668929559167</v>
      </c>
    </row>
    <row r="649" spans="1:38" x14ac:dyDescent="0.25">
      <c r="A649" s="4">
        <f t="shared" si="139"/>
        <v>9</v>
      </c>
      <c r="B649" s="4">
        <f t="shared" si="140"/>
        <v>2014</v>
      </c>
      <c r="C649" s="9">
        <v>41904</v>
      </c>
      <c r="D649" s="12">
        <f ca="1">(1+Returns!E649)*D648</f>
        <v>123979747.52144524</v>
      </c>
      <c r="E649" s="12">
        <f t="shared" ca="1" si="141"/>
        <v>124030963.23487374</v>
      </c>
      <c r="F649" s="12">
        <f t="shared" ca="1" si="142"/>
        <v>123968287.48447631</v>
      </c>
      <c r="G649" s="14">
        <f ca="1">G648*(1+Returns!G649)+AC649</f>
        <v>9799643.1047709621</v>
      </c>
      <c r="H649" s="14">
        <f ca="1">H648*(1+Returns!H649)+AD649</f>
        <v>12426530.753805293</v>
      </c>
      <c r="I649" s="14">
        <f ca="1">I648*(1+Returns!I649)+AE649</f>
        <v>6215177.5934684379</v>
      </c>
      <c r="J649" s="14">
        <f ca="1">J648*(1+Returns!J649)+AF649</f>
        <v>0</v>
      </c>
      <c r="K649" s="14">
        <f ca="1">K648*(1+Returns!K649)+AG649</f>
        <v>0</v>
      </c>
      <c r="L649" s="14">
        <f ca="1">L648*(1+Returns!L649)+AH649</f>
        <v>24852294.730872214</v>
      </c>
      <c r="M649" s="14">
        <f ca="1">M648*(1+Returns!M649)+AI649</f>
        <v>24856125.171574775</v>
      </c>
      <c r="N649" s="14">
        <f ca="1">N648*(1+Returns!N649)+AJ649-R649-T649</f>
        <v>45881191.880382061</v>
      </c>
      <c r="O649" s="17">
        <f ca="1">(Assumptions!$B$16 / 252)*F648</f>
        <v>3929.8625057003064</v>
      </c>
      <c r="P649" s="17">
        <f t="shared" ca="1" si="143"/>
        <v>62675.750397427881</v>
      </c>
      <c r="Q649" s="16">
        <f t="shared" si="144"/>
        <v>0</v>
      </c>
      <c r="R649" s="17">
        <f t="shared" si="145"/>
        <v>0</v>
      </c>
      <c r="S649" s="19">
        <f t="shared" si="146"/>
        <v>0</v>
      </c>
      <c r="T649" s="20">
        <f ca="1">IF(AND(S649=1,F648&gt;D648),[1]Assumptions!$B$19*(F648-D648),0)</f>
        <v>0</v>
      </c>
      <c r="U649" s="21">
        <f ca="1">OFFSET(Assumptions!$B$6,U$1-1,0)*$E649</f>
        <v>9922477.0587898996</v>
      </c>
      <c r="V649" s="21">
        <f ca="1">OFFSET(Assumptions!$B$6,V$1-1,0)*$E649</f>
        <v>12403096.323487375</v>
      </c>
      <c r="W649" s="21">
        <f ca="1">OFFSET(Assumptions!$B$6,W$1-1,0)*$E649</f>
        <v>6201548.1617436875</v>
      </c>
      <c r="X649" s="21">
        <f ca="1">OFFSET(Assumptions!$B$6,X$1-1,0)*$E649</f>
        <v>0</v>
      </c>
      <c r="Y649" s="21">
        <f ca="1">OFFSET(Assumptions!$B$6,Y$1-1,0)*$E649</f>
        <v>0</v>
      </c>
      <c r="Z649" s="21">
        <f ca="1">OFFSET(Assumptions!$B$6,Z$1-1,0)*$E649</f>
        <v>24806192.64697475</v>
      </c>
      <c r="AA649" s="21">
        <f ca="1">OFFSET(Assumptions!$B$6,AA$1-1,0)*$E649</f>
        <v>24806192.64697475</v>
      </c>
      <c r="AB649" s="21">
        <f ca="1">OFFSET(Assumptions!$B$6,AB$1-1,0)*$E649</f>
        <v>45891456.396903284</v>
      </c>
      <c r="AC649" s="24">
        <f t="shared" si="149"/>
        <v>0</v>
      </c>
      <c r="AD649" s="24">
        <f t="shared" si="138"/>
        <v>0</v>
      </c>
      <c r="AE649" s="24">
        <f t="shared" si="138"/>
        <v>0</v>
      </c>
      <c r="AF649" s="24">
        <f t="shared" si="138"/>
        <v>0</v>
      </c>
      <c r="AG649" s="24">
        <f t="shared" si="137"/>
        <v>0</v>
      </c>
      <c r="AH649" s="24">
        <f t="shared" si="137"/>
        <v>0</v>
      </c>
      <c r="AI649" s="24">
        <f t="shared" si="137"/>
        <v>0</v>
      </c>
      <c r="AJ649" s="24">
        <f t="shared" si="147"/>
        <v>0</v>
      </c>
      <c r="AK649" s="26">
        <f t="shared" ca="1" si="148"/>
        <v>1.4348299145043875E-3</v>
      </c>
      <c r="AL649" s="34">
        <f t="shared" ca="1" si="150"/>
        <v>0.23968287484475814</v>
      </c>
    </row>
    <row r="650" spans="1:38" x14ac:dyDescent="0.25">
      <c r="A650" s="4">
        <f t="shared" si="139"/>
        <v>9</v>
      </c>
      <c r="B650" s="4">
        <f t="shared" si="140"/>
        <v>2014</v>
      </c>
      <c r="C650" s="9">
        <v>41905</v>
      </c>
      <c r="D650" s="12">
        <f ca="1">(1+Returns!E650)*D649</f>
        <v>124030258.11038296</v>
      </c>
      <c r="E650" s="12">
        <f t="shared" ca="1" si="141"/>
        <v>124256477.90881777</v>
      </c>
      <c r="F650" s="12">
        <f t="shared" ca="1" si="142"/>
        <v>124189866.65723036</v>
      </c>
      <c r="G650" s="14">
        <f ca="1">G649*(1+Returns!G650)+AC650</f>
        <v>9977053.2652904075</v>
      </c>
      <c r="H650" s="14">
        <f ca="1">H649*(1+Returns!H650)+AD650</f>
        <v>12431833.489372468</v>
      </c>
      <c r="I650" s="14">
        <f ca="1">I649*(1+Returns!I650)+AE650</f>
        <v>6217949.2564654034</v>
      </c>
      <c r="J650" s="14">
        <f ca="1">J649*(1+Returns!J650)+AF650</f>
        <v>0</v>
      </c>
      <c r="K650" s="14">
        <f ca="1">K649*(1+Returns!K650)+AG650</f>
        <v>0</v>
      </c>
      <c r="L650" s="14">
        <f ca="1">L649*(1+Returns!L650)+AH650</f>
        <v>24862851.972313896</v>
      </c>
      <c r="M650" s="14">
        <f ca="1">M649*(1+Returns!M650)+AI650</f>
        <v>24866923.35819032</v>
      </c>
      <c r="N650" s="14">
        <f ca="1">N649*(1+Returns!N650)+AJ650-R650-T650</f>
        <v>45899866.567185275</v>
      </c>
      <c r="O650" s="17">
        <f ca="1">(Assumptions!$B$16 / 252)*F649</f>
        <v>3935.5011899833748</v>
      </c>
      <c r="P650" s="17">
        <f t="shared" ca="1" si="143"/>
        <v>66611.251587411258</v>
      </c>
      <c r="Q650" s="16">
        <f t="shared" si="144"/>
        <v>0</v>
      </c>
      <c r="R650" s="17">
        <f t="shared" si="145"/>
        <v>0</v>
      </c>
      <c r="S650" s="19">
        <f t="shared" si="146"/>
        <v>0</v>
      </c>
      <c r="T650" s="20">
        <f ca="1">IF(AND(S650=1,F649&gt;D649),[1]Assumptions!$B$19*(F649-D649),0)</f>
        <v>0</v>
      </c>
      <c r="U650" s="21">
        <f ca="1">OFFSET(Assumptions!$B$6,U$1-1,0)*$E650</f>
        <v>9940518.2327054217</v>
      </c>
      <c r="V650" s="21">
        <f ca="1">OFFSET(Assumptions!$B$6,V$1-1,0)*$E650</f>
        <v>12425647.790881777</v>
      </c>
      <c r="W650" s="21">
        <f ca="1">OFFSET(Assumptions!$B$6,W$1-1,0)*$E650</f>
        <v>6212823.8954408886</v>
      </c>
      <c r="X650" s="21">
        <f ca="1">OFFSET(Assumptions!$B$6,X$1-1,0)*$E650</f>
        <v>0</v>
      </c>
      <c r="Y650" s="21">
        <f ca="1">OFFSET(Assumptions!$B$6,Y$1-1,0)*$E650</f>
        <v>0</v>
      </c>
      <c r="Z650" s="21">
        <f ca="1">OFFSET(Assumptions!$B$6,Z$1-1,0)*$E650</f>
        <v>24851295.581763554</v>
      </c>
      <c r="AA650" s="21">
        <f ca="1">OFFSET(Assumptions!$B$6,AA$1-1,0)*$E650</f>
        <v>24851295.581763554</v>
      </c>
      <c r="AB650" s="21">
        <f ca="1">OFFSET(Assumptions!$B$6,AB$1-1,0)*$E650</f>
        <v>45974896.826262571</v>
      </c>
      <c r="AC650" s="24">
        <f t="shared" si="149"/>
        <v>0</v>
      </c>
      <c r="AD650" s="24">
        <f t="shared" si="138"/>
        <v>0</v>
      </c>
      <c r="AE650" s="24">
        <f t="shared" si="138"/>
        <v>0</v>
      </c>
      <c r="AF650" s="24">
        <f t="shared" si="138"/>
        <v>0</v>
      </c>
      <c r="AG650" s="24">
        <f t="shared" si="137"/>
        <v>0</v>
      </c>
      <c r="AH650" s="24">
        <f t="shared" si="137"/>
        <v>0</v>
      </c>
      <c r="AI650" s="24">
        <f t="shared" si="137"/>
        <v>0</v>
      </c>
      <c r="AJ650" s="24">
        <f t="shared" si="147"/>
        <v>0</v>
      </c>
      <c r="AK650" s="26">
        <f t="shared" ca="1" si="148"/>
        <v>1.7873859295007843E-3</v>
      </c>
      <c r="AL650" s="34">
        <f t="shared" ca="1" si="150"/>
        <v>0.24189866657229864</v>
      </c>
    </row>
    <row r="651" spans="1:38" x14ac:dyDescent="0.25">
      <c r="A651" s="4">
        <f t="shared" si="139"/>
        <v>9</v>
      </c>
      <c r="B651" s="4">
        <f t="shared" si="140"/>
        <v>2014</v>
      </c>
      <c r="C651" s="9">
        <v>41906</v>
      </c>
      <c r="D651" s="12">
        <f ca="1">(1+Returns!E651)*D650</f>
        <v>124080923.23051848</v>
      </c>
      <c r="E651" s="12">
        <f t="shared" ca="1" si="141"/>
        <v>124374696.42436251</v>
      </c>
      <c r="F651" s="12">
        <f t="shared" ca="1" si="142"/>
        <v>124304142.63732566</v>
      </c>
      <c r="G651" s="14">
        <f ca="1">G650*(1+Returns!G651)+AC651</f>
        <v>10047019.639749702</v>
      </c>
      <c r="H651" s="14">
        <f ca="1">H650*(1+Returns!H651)+AD651</f>
        <v>12437152.517213991</v>
      </c>
      <c r="I651" s="14">
        <f ca="1">I650*(1+Returns!I651)+AE651</f>
        <v>6220729.471238303</v>
      </c>
      <c r="J651" s="14">
        <f ca="1">J650*(1+Returns!J651)+AF651</f>
        <v>0</v>
      </c>
      <c r="K651" s="14">
        <f ca="1">K650*(1+Returns!K651)+AG651</f>
        <v>0</v>
      </c>
      <c r="L651" s="14">
        <f ca="1">L650*(1+Returns!L651)+AH651</f>
        <v>24873441.636369433</v>
      </c>
      <c r="M651" s="14">
        <f ca="1">M650*(1+Returns!M651)+AI651</f>
        <v>24877754.777678587</v>
      </c>
      <c r="N651" s="14">
        <f ca="1">N650*(1+Returns!N651)+AJ651-R651-T651</f>
        <v>45918598.382112511</v>
      </c>
      <c r="O651" s="17">
        <f ca="1">(Assumptions!$B$16 / 252)*F650</f>
        <v>3942.5354494358844</v>
      </c>
      <c r="P651" s="17">
        <f t="shared" ca="1" si="143"/>
        <v>70553.787036847149</v>
      </c>
      <c r="Q651" s="16">
        <f t="shared" si="144"/>
        <v>0</v>
      </c>
      <c r="R651" s="17">
        <f t="shared" si="145"/>
        <v>0</v>
      </c>
      <c r="S651" s="19">
        <f t="shared" si="146"/>
        <v>0</v>
      </c>
      <c r="T651" s="20">
        <f ca="1">IF(AND(S651=1,F650&gt;D650),[1]Assumptions!$B$19*(F650-D650),0)</f>
        <v>0</v>
      </c>
      <c r="U651" s="21">
        <f ca="1">OFFSET(Assumptions!$B$6,U$1-1,0)*$E651</f>
        <v>9949975.7139490005</v>
      </c>
      <c r="V651" s="21">
        <f ca="1">OFFSET(Assumptions!$B$6,V$1-1,0)*$E651</f>
        <v>12437469.642436251</v>
      </c>
      <c r="W651" s="21">
        <f ca="1">OFFSET(Assumptions!$B$6,W$1-1,0)*$E651</f>
        <v>6218734.8212181255</v>
      </c>
      <c r="X651" s="21">
        <f ca="1">OFFSET(Assumptions!$B$6,X$1-1,0)*$E651</f>
        <v>0</v>
      </c>
      <c r="Y651" s="21">
        <f ca="1">OFFSET(Assumptions!$B$6,Y$1-1,0)*$E651</f>
        <v>0</v>
      </c>
      <c r="Z651" s="21">
        <f ca="1">OFFSET(Assumptions!$B$6,Z$1-1,0)*$E651</f>
        <v>24874939.284872502</v>
      </c>
      <c r="AA651" s="21">
        <f ca="1">OFFSET(Assumptions!$B$6,AA$1-1,0)*$E651</f>
        <v>24874939.284872502</v>
      </c>
      <c r="AB651" s="21">
        <f ca="1">OFFSET(Assumptions!$B$6,AB$1-1,0)*$E651</f>
        <v>46018637.677014127</v>
      </c>
      <c r="AC651" s="24">
        <f t="shared" si="149"/>
        <v>0</v>
      </c>
      <c r="AD651" s="24">
        <f t="shared" si="138"/>
        <v>0</v>
      </c>
      <c r="AE651" s="24">
        <f t="shared" si="138"/>
        <v>0</v>
      </c>
      <c r="AF651" s="24">
        <f t="shared" si="138"/>
        <v>0</v>
      </c>
      <c r="AG651" s="24">
        <f t="shared" si="137"/>
        <v>0</v>
      </c>
      <c r="AH651" s="24">
        <f t="shared" si="137"/>
        <v>0</v>
      </c>
      <c r="AI651" s="24">
        <f t="shared" si="137"/>
        <v>0</v>
      </c>
      <c r="AJ651" s="24">
        <f t="shared" si="147"/>
        <v>0</v>
      </c>
      <c r="AK651" s="26">
        <f t="shared" ca="1" si="148"/>
        <v>9.2017153388779249E-4</v>
      </c>
      <c r="AL651" s="34">
        <f t="shared" ca="1" si="150"/>
        <v>0.24304142637325166</v>
      </c>
    </row>
    <row r="652" spans="1:38" x14ac:dyDescent="0.25">
      <c r="A652" s="4">
        <f t="shared" si="139"/>
        <v>9</v>
      </c>
      <c r="B652" s="4">
        <f t="shared" si="140"/>
        <v>2014</v>
      </c>
      <c r="C652" s="9">
        <v>41907</v>
      </c>
      <c r="D652" s="12">
        <f ca="1">(1+Returns!E652)*D651</f>
        <v>124131609.04684892</v>
      </c>
      <c r="E652" s="12">
        <f t="shared" ca="1" si="141"/>
        <v>124317246.52720873</v>
      </c>
      <c r="F652" s="12">
        <f t="shared" ca="1" si="142"/>
        <v>124242746.57691355</v>
      </c>
      <c r="G652" s="14">
        <f ca="1">G651*(1+Returns!G652)+AC652</f>
        <v>9941297.2098567802</v>
      </c>
      <c r="H652" s="14">
        <f ca="1">H651*(1+Returns!H652)+AD652</f>
        <v>12442473.820830621</v>
      </c>
      <c r="I652" s="14">
        <f ca="1">I651*(1+Returns!I652)+AE652</f>
        <v>6223510.9291210873</v>
      </c>
      <c r="J652" s="14">
        <f ca="1">J651*(1+Returns!J652)+AF652</f>
        <v>0</v>
      </c>
      <c r="K652" s="14">
        <f ca="1">K651*(1+Returns!K652)+AG652</f>
        <v>0</v>
      </c>
      <c r="L652" s="14">
        <f ca="1">L651*(1+Returns!L652)+AH652</f>
        <v>24884035.810807969</v>
      </c>
      <c r="M652" s="14">
        <f ca="1">M651*(1+Returns!M652)+AI652</f>
        <v>24888590.915066466</v>
      </c>
      <c r="N652" s="14">
        <f ca="1">N651*(1+Returns!N652)+AJ652-R652-T652</f>
        <v>45937337.841525808</v>
      </c>
      <c r="O652" s="17">
        <f ca="1">(Assumptions!$B$16 / 252)*F651</f>
        <v>3946.1632583277988</v>
      </c>
      <c r="P652" s="17">
        <f t="shared" ca="1" si="143"/>
        <v>74499.950295174945</v>
      </c>
      <c r="Q652" s="16">
        <f t="shared" si="144"/>
        <v>0</v>
      </c>
      <c r="R652" s="17">
        <f t="shared" si="145"/>
        <v>0</v>
      </c>
      <c r="S652" s="19">
        <f t="shared" si="146"/>
        <v>0</v>
      </c>
      <c r="T652" s="20">
        <f ca="1">IF(AND(S652=1,F651&gt;D651),[1]Assumptions!$B$19*(F651-D651),0)</f>
        <v>0</v>
      </c>
      <c r="U652" s="21">
        <f ca="1">OFFSET(Assumptions!$B$6,U$1-1,0)*$E652</f>
        <v>9945379.722176699</v>
      </c>
      <c r="V652" s="21">
        <f ca="1">OFFSET(Assumptions!$B$6,V$1-1,0)*$E652</f>
        <v>12431724.652720874</v>
      </c>
      <c r="W652" s="21">
        <f ca="1">OFFSET(Assumptions!$B$6,W$1-1,0)*$E652</f>
        <v>6215862.3263604371</v>
      </c>
      <c r="X652" s="21">
        <f ca="1">OFFSET(Assumptions!$B$6,X$1-1,0)*$E652</f>
        <v>0</v>
      </c>
      <c r="Y652" s="21">
        <f ca="1">OFFSET(Assumptions!$B$6,Y$1-1,0)*$E652</f>
        <v>0</v>
      </c>
      <c r="Z652" s="21">
        <f ca="1">OFFSET(Assumptions!$B$6,Z$1-1,0)*$E652</f>
        <v>24863449.305441748</v>
      </c>
      <c r="AA652" s="21">
        <f ca="1">OFFSET(Assumptions!$B$6,AA$1-1,0)*$E652</f>
        <v>24863449.305441748</v>
      </c>
      <c r="AB652" s="21">
        <f ca="1">OFFSET(Assumptions!$B$6,AB$1-1,0)*$E652</f>
        <v>45997381.21506723</v>
      </c>
      <c r="AC652" s="24">
        <f t="shared" si="149"/>
        <v>0</v>
      </c>
      <c r="AD652" s="24">
        <f t="shared" si="138"/>
        <v>0</v>
      </c>
      <c r="AE652" s="24">
        <f t="shared" si="138"/>
        <v>0</v>
      </c>
      <c r="AF652" s="24">
        <f t="shared" si="138"/>
        <v>0</v>
      </c>
      <c r="AG652" s="24">
        <f t="shared" si="137"/>
        <v>0</v>
      </c>
      <c r="AH652" s="24">
        <f t="shared" si="137"/>
        <v>0</v>
      </c>
      <c r="AI652" s="24">
        <f t="shared" si="137"/>
        <v>0</v>
      </c>
      <c r="AJ652" s="24">
        <f t="shared" si="147"/>
        <v>0</v>
      </c>
      <c r="AK652" s="26">
        <f t="shared" ca="1" si="148"/>
        <v>-4.9391805542020606E-4</v>
      </c>
      <c r="AL652" s="34">
        <f t="shared" ca="1" si="150"/>
        <v>0.24242746576913055</v>
      </c>
    </row>
    <row r="653" spans="1:38" x14ac:dyDescent="0.25">
      <c r="A653" s="4">
        <f t="shared" si="139"/>
        <v>9</v>
      </c>
      <c r="B653" s="4">
        <f t="shared" si="140"/>
        <v>2014</v>
      </c>
      <c r="C653" s="9">
        <v>41908</v>
      </c>
      <c r="D653" s="12">
        <f ca="1">(1+Returns!E653)*D652</f>
        <v>124182315.56782848</v>
      </c>
      <c r="E653" s="12">
        <f t="shared" ca="1" si="141"/>
        <v>124554659.9022492</v>
      </c>
      <c r="F653" s="12">
        <f t="shared" ca="1" si="142"/>
        <v>124476215.73777698</v>
      </c>
      <c r="G653" s="14">
        <f ca="1">G652*(1+Returns!G653)+AC653</f>
        <v>10130417.651879113</v>
      </c>
      <c r="H653" s="14">
        <f ca="1">H652*(1+Returns!H653)+AD653</f>
        <v>12447797.401196061</v>
      </c>
      <c r="I653" s="14">
        <f ca="1">I652*(1+Returns!I653)+AE653</f>
        <v>6226293.6306695845</v>
      </c>
      <c r="J653" s="14">
        <f ca="1">J652*(1+Returns!J653)+AF653</f>
        <v>0</v>
      </c>
      <c r="K653" s="14">
        <f ca="1">K652*(1+Returns!K653)+AG653</f>
        <v>0</v>
      </c>
      <c r="L653" s="14">
        <f ca="1">L652*(1+Returns!L653)+AH653</f>
        <v>24894634.497550577</v>
      </c>
      <c r="M653" s="14">
        <f ca="1">M652*(1+Returns!M653)+AI653</f>
        <v>24899431.772408962</v>
      </c>
      <c r="N653" s="14">
        <f ca="1">N652*(1+Returns!N653)+AJ653-R653-T653</f>
        <v>45956084.948544905</v>
      </c>
      <c r="O653" s="17">
        <f ca="1">(Assumptions!$B$16 / 252)*F652</f>
        <v>3944.2141770448743</v>
      </c>
      <c r="P653" s="17">
        <f t="shared" ca="1" si="143"/>
        <v>78444.164472219825</v>
      </c>
      <c r="Q653" s="16">
        <f t="shared" si="144"/>
        <v>0</v>
      </c>
      <c r="R653" s="17">
        <f t="shared" si="145"/>
        <v>0</v>
      </c>
      <c r="S653" s="19">
        <f t="shared" si="146"/>
        <v>0</v>
      </c>
      <c r="T653" s="20">
        <f ca="1">IF(AND(S653=1,F652&gt;D652),[1]Assumptions!$B$19*(F652-D652),0)</f>
        <v>0</v>
      </c>
      <c r="U653" s="21">
        <f ca="1">OFFSET(Assumptions!$B$6,U$1-1,0)*$E653</f>
        <v>9964372.7921799365</v>
      </c>
      <c r="V653" s="21">
        <f ca="1">OFFSET(Assumptions!$B$6,V$1-1,0)*$E653</f>
        <v>12455465.99022492</v>
      </c>
      <c r="W653" s="21">
        <f ca="1">OFFSET(Assumptions!$B$6,W$1-1,0)*$E653</f>
        <v>6227732.9951124601</v>
      </c>
      <c r="X653" s="21">
        <f ca="1">OFFSET(Assumptions!$B$6,X$1-1,0)*$E653</f>
        <v>0</v>
      </c>
      <c r="Y653" s="21">
        <f ca="1">OFFSET(Assumptions!$B$6,Y$1-1,0)*$E653</f>
        <v>0</v>
      </c>
      <c r="Z653" s="21">
        <f ca="1">OFFSET(Assumptions!$B$6,Z$1-1,0)*$E653</f>
        <v>24910931.98044984</v>
      </c>
      <c r="AA653" s="21">
        <f ca="1">OFFSET(Assumptions!$B$6,AA$1-1,0)*$E653</f>
        <v>24910931.98044984</v>
      </c>
      <c r="AB653" s="21">
        <f ca="1">OFFSET(Assumptions!$B$6,AB$1-1,0)*$E653</f>
        <v>46085224.163832203</v>
      </c>
      <c r="AC653" s="24">
        <f t="shared" si="149"/>
        <v>0</v>
      </c>
      <c r="AD653" s="24">
        <f t="shared" si="138"/>
        <v>0</v>
      </c>
      <c r="AE653" s="24">
        <f t="shared" si="138"/>
        <v>0</v>
      </c>
      <c r="AF653" s="24">
        <f t="shared" si="138"/>
        <v>0</v>
      </c>
      <c r="AG653" s="24">
        <f t="shared" si="137"/>
        <v>0</v>
      </c>
      <c r="AH653" s="24">
        <f t="shared" si="137"/>
        <v>0</v>
      </c>
      <c r="AI653" s="24">
        <f t="shared" si="137"/>
        <v>0</v>
      </c>
      <c r="AJ653" s="24">
        <f t="shared" si="147"/>
        <v>0</v>
      </c>
      <c r="AK653" s="26">
        <f t="shared" ca="1" si="148"/>
        <v>1.8791371512292265E-3</v>
      </c>
      <c r="AL653" s="34">
        <f t="shared" ca="1" si="150"/>
        <v>0.24476215737776497</v>
      </c>
    </row>
    <row r="654" spans="1:38" x14ac:dyDescent="0.25">
      <c r="A654" s="4">
        <f t="shared" si="139"/>
        <v>9</v>
      </c>
      <c r="B654" s="4">
        <f t="shared" si="140"/>
        <v>2014</v>
      </c>
      <c r="C654" s="9">
        <v>41911</v>
      </c>
      <c r="D654" s="12">
        <f ca="1">(1+Returns!E654)*D653</f>
        <v>124232908.68501396</v>
      </c>
      <c r="E654" s="12">
        <f t="shared" ca="1" si="141"/>
        <v>124556128.46484949</v>
      </c>
      <c r="F654" s="12">
        <f t="shared" ca="1" si="142"/>
        <v>124473732.67448083</v>
      </c>
      <c r="G654" s="14">
        <f ca="1">G653*(1+Returns!G654)+AC654</f>
        <v>10083700.386126695</v>
      </c>
      <c r="H654" s="14">
        <f ca="1">H653*(1+Returns!H654)+AD654</f>
        <v>12453109.211814813</v>
      </c>
      <c r="I654" s="14">
        <f ca="1">I653*(1+Returns!I654)+AE654</f>
        <v>6229070.2508714767</v>
      </c>
      <c r="J654" s="14">
        <f ca="1">J653*(1+Returns!J654)+AF654</f>
        <v>0</v>
      </c>
      <c r="K654" s="14">
        <f ca="1">K653*(1+Returns!K654)+AG654</f>
        <v>0</v>
      </c>
      <c r="L654" s="14">
        <f ca="1">L653*(1+Returns!L654)+AH654</f>
        <v>24905209.724902384</v>
      </c>
      <c r="M654" s="14">
        <f ca="1">M653*(1+Returns!M654)+AI654</f>
        <v>24910248.772606846</v>
      </c>
      <c r="N654" s="14">
        <f ca="1">N653*(1+Returns!N654)+AJ654-R654-T654</f>
        <v>45974790.118527263</v>
      </c>
      <c r="O654" s="17">
        <f ca="1">(Assumptions!$B$16 / 252)*F653</f>
        <v>3951.6258964373642</v>
      </c>
      <c r="P654" s="17">
        <f t="shared" ca="1" si="143"/>
        <v>82395.790368657195</v>
      </c>
      <c r="Q654" s="16">
        <f t="shared" si="144"/>
        <v>0</v>
      </c>
      <c r="R654" s="17">
        <f t="shared" si="145"/>
        <v>0</v>
      </c>
      <c r="S654" s="19">
        <f t="shared" si="146"/>
        <v>0</v>
      </c>
      <c r="T654" s="20">
        <f ca="1">IF(AND(S654=1,F653&gt;D653),[1]Assumptions!$B$19*(F653-D653),0)</f>
        <v>0</v>
      </c>
      <c r="U654" s="21">
        <f ca="1">OFFSET(Assumptions!$B$6,U$1-1,0)*$E654</f>
        <v>9964490.2771879584</v>
      </c>
      <c r="V654" s="21">
        <f ca="1">OFFSET(Assumptions!$B$6,V$1-1,0)*$E654</f>
        <v>12455612.84648495</v>
      </c>
      <c r="W654" s="21">
        <f ca="1">OFFSET(Assumptions!$B$6,W$1-1,0)*$E654</f>
        <v>6227806.4232424749</v>
      </c>
      <c r="X654" s="21">
        <f ca="1">OFFSET(Assumptions!$B$6,X$1-1,0)*$E654</f>
        <v>0</v>
      </c>
      <c r="Y654" s="21">
        <f ca="1">OFFSET(Assumptions!$B$6,Y$1-1,0)*$E654</f>
        <v>0</v>
      </c>
      <c r="Z654" s="21">
        <f ca="1">OFFSET(Assumptions!$B$6,Z$1-1,0)*$E654</f>
        <v>24911225.6929699</v>
      </c>
      <c r="AA654" s="21">
        <f ca="1">OFFSET(Assumptions!$B$6,AA$1-1,0)*$E654</f>
        <v>24911225.6929699</v>
      </c>
      <c r="AB654" s="21">
        <f ca="1">OFFSET(Assumptions!$B$6,AB$1-1,0)*$E654</f>
        <v>46085767.531994313</v>
      </c>
      <c r="AC654" s="24">
        <f t="shared" si="149"/>
        <v>0</v>
      </c>
      <c r="AD654" s="24">
        <f t="shared" si="138"/>
        <v>0</v>
      </c>
      <c r="AE654" s="24">
        <f t="shared" si="138"/>
        <v>0</v>
      </c>
      <c r="AF654" s="24">
        <f t="shared" si="138"/>
        <v>0</v>
      </c>
      <c r="AG654" s="24">
        <f t="shared" si="137"/>
        <v>0</v>
      </c>
      <c r="AH654" s="24">
        <f t="shared" si="137"/>
        <v>0</v>
      </c>
      <c r="AI654" s="24">
        <f t="shared" si="137"/>
        <v>0</v>
      </c>
      <c r="AJ654" s="24">
        <f t="shared" si="147"/>
        <v>0</v>
      </c>
      <c r="AK654" s="26">
        <f t="shared" ca="1" si="148"/>
        <v>-1.994809435235112E-5</v>
      </c>
      <c r="AL654" s="34">
        <f t="shared" ca="1" si="150"/>
        <v>0.24473732674480342</v>
      </c>
    </row>
    <row r="655" spans="1:38" x14ac:dyDescent="0.25">
      <c r="A655" s="4">
        <f t="shared" si="139"/>
        <v>9</v>
      </c>
      <c r="B655" s="4">
        <f t="shared" si="140"/>
        <v>2014</v>
      </c>
      <c r="C655" s="9">
        <v>41912</v>
      </c>
      <c r="D655" s="12">
        <f ca="1">(1+Returns!E655)*D654</f>
        <v>124283522.41434133</v>
      </c>
      <c r="E655" s="12">
        <f t="shared" ca="1" si="141"/>
        <v>125058347.36131099</v>
      </c>
      <c r="F655" s="12">
        <f t="shared" ca="1" si="142"/>
        <v>124972000.0238733</v>
      </c>
      <c r="G655" s="14">
        <f ca="1">G654*(1+Returns!G655)+AC655</f>
        <v>10537713.144323841</v>
      </c>
      <c r="H655" s="14">
        <f ca="1">H654*(1+Returns!H655)+AD655</f>
        <v>12458423.28912631</v>
      </c>
      <c r="I655" s="14">
        <f ca="1">I654*(1+Returns!I655)+AE655</f>
        <v>6231848.1093091797</v>
      </c>
      <c r="J655" s="14">
        <f ca="1">J654*(1+Returns!J655)+AF655</f>
        <v>0</v>
      </c>
      <c r="K655" s="14">
        <f ca="1">K654*(1+Returns!K655)+AG655</f>
        <v>0</v>
      </c>
      <c r="L655" s="14">
        <f ca="1">L654*(1+Returns!L655)+AH655</f>
        <v>24915789.444605086</v>
      </c>
      <c r="M655" s="14">
        <f ca="1">M654*(1+Returns!M655)+AI655</f>
        <v>24921070.472008083</v>
      </c>
      <c r="N655" s="14">
        <f ca="1">N654*(1+Returns!N655)+AJ655-R655-T655</f>
        <v>45993502.901938498</v>
      </c>
      <c r="O655" s="17">
        <f ca="1">(Assumptions!$B$16 / 252)*F654</f>
        <v>3951.5470690311372</v>
      </c>
      <c r="P655" s="17">
        <f t="shared" ca="1" si="143"/>
        <v>86347.337437688329</v>
      </c>
      <c r="Q655" s="16">
        <f t="shared" si="144"/>
        <v>0</v>
      </c>
      <c r="R655" s="17">
        <f t="shared" si="145"/>
        <v>0</v>
      </c>
      <c r="S655" s="19">
        <f t="shared" si="146"/>
        <v>0</v>
      </c>
      <c r="T655" s="20">
        <f ca="1">IF(AND(S655=1,F654&gt;D654),[1]Assumptions!$B$19*(F654-D654),0)</f>
        <v>0</v>
      </c>
      <c r="U655" s="21">
        <f ca="1">OFFSET(Assumptions!$B$6,U$1-1,0)*$E655</f>
        <v>10004667.788904879</v>
      </c>
      <c r="V655" s="21">
        <f ca="1">OFFSET(Assumptions!$B$6,V$1-1,0)*$E655</f>
        <v>12505834.7361311</v>
      </c>
      <c r="W655" s="21">
        <f ca="1">OFFSET(Assumptions!$B$6,W$1-1,0)*$E655</f>
        <v>6252917.36806555</v>
      </c>
      <c r="X655" s="21">
        <f ca="1">OFFSET(Assumptions!$B$6,X$1-1,0)*$E655</f>
        <v>0</v>
      </c>
      <c r="Y655" s="21">
        <f ca="1">OFFSET(Assumptions!$B$6,Y$1-1,0)*$E655</f>
        <v>0</v>
      </c>
      <c r="Z655" s="21">
        <f ca="1">OFFSET(Assumptions!$B$6,Z$1-1,0)*$E655</f>
        <v>25011669.4722622</v>
      </c>
      <c r="AA655" s="21">
        <f ca="1">OFFSET(Assumptions!$B$6,AA$1-1,0)*$E655</f>
        <v>25011669.4722622</v>
      </c>
      <c r="AB655" s="21">
        <f ca="1">OFFSET(Assumptions!$B$6,AB$1-1,0)*$E655</f>
        <v>46271588.523685068</v>
      </c>
      <c r="AC655" s="24">
        <f t="shared" si="149"/>
        <v>0</v>
      </c>
      <c r="AD655" s="24">
        <f t="shared" si="138"/>
        <v>0</v>
      </c>
      <c r="AE655" s="24">
        <f t="shared" si="138"/>
        <v>0</v>
      </c>
      <c r="AF655" s="24">
        <f t="shared" si="138"/>
        <v>0</v>
      </c>
      <c r="AG655" s="24">
        <f t="shared" si="137"/>
        <v>0</v>
      </c>
      <c r="AH655" s="24">
        <f t="shared" si="137"/>
        <v>0</v>
      </c>
      <c r="AI655" s="24">
        <f t="shared" si="137"/>
        <v>0</v>
      </c>
      <c r="AJ655" s="24">
        <f t="shared" si="147"/>
        <v>0</v>
      </c>
      <c r="AK655" s="26">
        <f t="shared" ca="1" si="148"/>
        <v>4.0029919460640162E-3</v>
      </c>
      <c r="AL655" s="34">
        <f t="shared" ca="1" si="150"/>
        <v>0.24972000023872809</v>
      </c>
    </row>
    <row r="656" spans="1:38" x14ac:dyDescent="0.25">
      <c r="A656" s="4">
        <f t="shared" si="139"/>
        <v>10</v>
      </c>
      <c r="B656" s="4">
        <f t="shared" si="140"/>
        <v>2014</v>
      </c>
      <c r="C656" s="9">
        <v>41913</v>
      </c>
      <c r="D656" s="12">
        <f ca="1">(1+Returns!E656)*D655</f>
        <v>124334156.76420815</v>
      </c>
      <c r="E656" s="12">
        <f t="shared" ca="1" si="141"/>
        <v>124950712.93153071</v>
      </c>
      <c r="F656" s="12">
        <f t="shared" ca="1" si="142"/>
        <v>124946745.5664506</v>
      </c>
      <c r="G656" s="14">
        <f ca="1">G655*(1+Returns!G656)+AC656</f>
        <v>9935154.2398181465</v>
      </c>
      <c r="H656" s="14">
        <f ca="1">H655*(1+Returns!H656)+AD656</f>
        <v>12511151.0811026</v>
      </c>
      <c r="I656" s="14">
        <f ca="1">I655*(1+Returns!I656)+AE656</f>
        <v>6255696.465291257</v>
      </c>
      <c r="J656" s="14">
        <f ca="1">J655*(1+Returns!J656)+AF656</f>
        <v>0</v>
      </c>
      <c r="K656" s="14">
        <f ca="1">K655*(1+Returns!K656)+AG656</f>
        <v>0</v>
      </c>
      <c r="L656" s="14">
        <f ca="1">L655*(1+Returns!L656)+AH656</f>
        <v>25022253.686224144</v>
      </c>
      <c r="M656" s="14">
        <f ca="1">M655*(1+Returns!M656)+AI656</f>
        <v>25022495.872908253</v>
      </c>
      <c r="N656" s="14">
        <f ca="1">N655*(1+Returns!N656)+AJ656-R656-T656</f>
        <v>46203961.586186327</v>
      </c>
      <c r="O656" s="17">
        <f ca="1">(Assumptions!$B$16 / 252)*F655</f>
        <v>3967.3650801229619</v>
      </c>
      <c r="P656" s="17">
        <f t="shared" ca="1" si="143"/>
        <v>3967.3650801229669</v>
      </c>
      <c r="Q656" s="16">
        <f t="shared" si="144"/>
        <v>1</v>
      </c>
      <c r="R656" s="17">
        <f t="shared" ca="1" si="145"/>
        <v>86347.337437688329</v>
      </c>
      <c r="S656" s="19">
        <f t="shared" si="146"/>
        <v>0</v>
      </c>
      <c r="T656" s="20">
        <f ca="1">IF(AND(S656=1,F655&gt;D655),[1]Assumptions!$B$19*(F655-D655),0)</f>
        <v>0</v>
      </c>
      <c r="U656" s="21">
        <f ca="1">OFFSET(Assumptions!$B$6,U$1-1,0)*$E656</f>
        <v>9996057.034522457</v>
      </c>
      <c r="V656" s="21">
        <f ca="1">OFFSET(Assumptions!$B$6,V$1-1,0)*$E656</f>
        <v>12495071.293153072</v>
      </c>
      <c r="W656" s="21">
        <f ca="1">OFFSET(Assumptions!$B$6,W$1-1,0)*$E656</f>
        <v>6247535.6465765359</v>
      </c>
      <c r="X656" s="21">
        <f ca="1">OFFSET(Assumptions!$B$6,X$1-1,0)*$E656</f>
        <v>0</v>
      </c>
      <c r="Y656" s="21">
        <f ca="1">OFFSET(Assumptions!$B$6,Y$1-1,0)*$E656</f>
        <v>0</v>
      </c>
      <c r="Z656" s="21">
        <f ca="1">OFFSET(Assumptions!$B$6,Z$1-1,0)*$E656</f>
        <v>24990142.586306144</v>
      </c>
      <c r="AA656" s="21">
        <f ca="1">OFFSET(Assumptions!$B$6,AA$1-1,0)*$E656</f>
        <v>24990142.586306144</v>
      </c>
      <c r="AB656" s="21">
        <f ca="1">OFFSET(Assumptions!$B$6,AB$1-1,0)*$E656</f>
        <v>46231763.784666367</v>
      </c>
      <c r="AC656" s="24">
        <f t="shared" ca="1" si="149"/>
        <v>-533045.3554189615</v>
      </c>
      <c r="AD656" s="24">
        <f t="shared" ca="1" si="138"/>
        <v>47411.447004789487</v>
      </c>
      <c r="AE656" s="24">
        <f t="shared" ca="1" si="138"/>
        <v>21069.258756370284</v>
      </c>
      <c r="AF656" s="24">
        <f t="shared" ca="1" si="138"/>
        <v>0</v>
      </c>
      <c r="AG656" s="24">
        <f t="shared" ca="1" si="137"/>
        <v>0</v>
      </c>
      <c r="AH656" s="24">
        <f t="shared" ca="1" si="137"/>
        <v>95880.027657113969</v>
      </c>
      <c r="AI656" s="24">
        <f t="shared" ca="1" si="137"/>
        <v>90599.000254116952</v>
      </c>
      <c r="AJ656" s="24">
        <f t="shared" ca="1" si="147"/>
        <v>278085.6217465708</v>
      </c>
      <c r="AK656" s="26">
        <f t="shared" ca="1" si="148"/>
        <v>-2.0208092547036038E-4</v>
      </c>
      <c r="AL656" s="34">
        <f t="shared" ca="1" si="150"/>
        <v>0.24946745566450113</v>
      </c>
    </row>
    <row r="657" spans="1:38" x14ac:dyDescent="0.25">
      <c r="A657" s="4">
        <f t="shared" si="139"/>
        <v>10</v>
      </c>
      <c r="B657" s="4">
        <f t="shared" si="140"/>
        <v>2014</v>
      </c>
      <c r="C657" s="9">
        <v>41914</v>
      </c>
      <c r="D657" s="12">
        <f ca="1">(1+Returns!E657)*D656</f>
        <v>124384811.74301545</v>
      </c>
      <c r="E657" s="12">
        <f t="shared" ca="1" si="141"/>
        <v>125188862.69659773</v>
      </c>
      <c r="F657" s="12">
        <f t="shared" ca="1" si="142"/>
        <v>125180928.76816629</v>
      </c>
      <c r="G657" s="14">
        <f ca="1">G656*(1+Returns!G657)+AC657</f>
        <v>10124869.463171178</v>
      </c>
      <c r="H657" s="14">
        <f ca="1">H656*(1+Returns!H657)+AD657</f>
        <v>12516489.926443947</v>
      </c>
      <c r="I657" s="14">
        <f ca="1">I656*(1+Returns!I657)+AE657</f>
        <v>6258486.1977087697</v>
      </c>
      <c r="J657" s="14">
        <f ca="1">J656*(1+Returns!J657)+AF657</f>
        <v>0</v>
      </c>
      <c r="K657" s="14">
        <f ca="1">K656*(1+Returns!K657)+AG657</f>
        <v>0</v>
      </c>
      <c r="L657" s="14">
        <f ca="1">L656*(1+Returns!L657)+AH657</f>
        <v>25032883.126138695</v>
      </c>
      <c r="M657" s="14">
        <f ca="1">M656*(1+Returns!M657)+AI657</f>
        <v>25033366.33554703</v>
      </c>
      <c r="N657" s="14">
        <f ca="1">N656*(1+Returns!N657)+AJ657-R657-T657</f>
        <v>46222767.647588111</v>
      </c>
      <c r="O657" s="17">
        <f ca="1">(Assumptions!$B$16 / 252)*F656</f>
        <v>3966.5633513158919</v>
      </c>
      <c r="P657" s="17">
        <f t="shared" ca="1" si="143"/>
        <v>7933.9284314388588</v>
      </c>
      <c r="Q657" s="16">
        <f t="shared" si="144"/>
        <v>0</v>
      </c>
      <c r="R657" s="17">
        <f t="shared" si="145"/>
        <v>0</v>
      </c>
      <c r="S657" s="19">
        <f t="shared" si="146"/>
        <v>0</v>
      </c>
      <c r="T657" s="20">
        <f ca="1">IF(AND(S657=1,F656&gt;D656),[1]Assumptions!$B$19*(F656-D656),0)</f>
        <v>0</v>
      </c>
      <c r="U657" s="21">
        <f ca="1">OFFSET(Assumptions!$B$6,U$1-1,0)*$E657</f>
        <v>10015109.015727818</v>
      </c>
      <c r="V657" s="21">
        <f ca="1">OFFSET(Assumptions!$B$6,V$1-1,0)*$E657</f>
        <v>12518886.269659773</v>
      </c>
      <c r="W657" s="21">
        <f ca="1">OFFSET(Assumptions!$B$6,W$1-1,0)*$E657</f>
        <v>6259443.1348298863</v>
      </c>
      <c r="X657" s="21">
        <f ca="1">OFFSET(Assumptions!$B$6,X$1-1,0)*$E657</f>
        <v>0</v>
      </c>
      <c r="Y657" s="21">
        <f ca="1">OFFSET(Assumptions!$B$6,Y$1-1,0)*$E657</f>
        <v>0</v>
      </c>
      <c r="Z657" s="21">
        <f ca="1">OFFSET(Assumptions!$B$6,Z$1-1,0)*$E657</f>
        <v>25037772.539319545</v>
      </c>
      <c r="AA657" s="21">
        <f ca="1">OFFSET(Assumptions!$B$6,AA$1-1,0)*$E657</f>
        <v>25037772.539319545</v>
      </c>
      <c r="AB657" s="21">
        <f ca="1">OFFSET(Assumptions!$B$6,AB$1-1,0)*$E657</f>
        <v>46319879.197741158</v>
      </c>
      <c r="AC657" s="24">
        <f t="shared" si="149"/>
        <v>0</v>
      </c>
      <c r="AD657" s="24">
        <f t="shared" si="138"/>
        <v>0</v>
      </c>
      <c r="AE657" s="24">
        <f t="shared" si="138"/>
        <v>0</v>
      </c>
      <c r="AF657" s="24">
        <f t="shared" si="138"/>
        <v>0</v>
      </c>
      <c r="AG657" s="24">
        <f t="shared" si="137"/>
        <v>0</v>
      </c>
      <c r="AH657" s="24">
        <f t="shared" si="137"/>
        <v>0</v>
      </c>
      <c r="AI657" s="24">
        <f t="shared" si="137"/>
        <v>0</v>
      </c>
      <c r="AJ657" s="24">
        <f t="shared" si="147"/>
        <v>0</v>
      </c>
      <c r="AK657" s="26">
        <f t="shared" ca="1" si="148"/>
        <v>1.8742641167164287E-3</v>
      </c>
      <c r="AL657" s="34">
        <f t="shared" ca="1" si="150"/>
        <v>0.251809287681658</v>
      </c>
    </row>
    <row r="658" spans="1:38" x14ac:dyDescent="0.25">
      <c r="A658" s="4">
        <f t="shared" si="139"/>
        <v>10</v>
      </c>
      <c r="B658" s="4">
        <f t="shared" si="140"/>
        <v>2014</v>
      </c>
      <c r="C658" s="9">
        <v>41915</v>
      </c>
      <c r="D658" s="12">
        <f ca="1">(1+Returns!E658)*D657</f>
        <v>124435487.35916768</v>
      </c>
      <c r="E658" s="12">
        <f t="shared" ca="1" si="141"/>
        <v>125354100.99005565</v>
      </c>
      <c r="F658" s="12">
        <f t="shared" ca="1" si="142"/>
        <v>125342193.06388554</v>
      </c>
      <c r="G658" s="14">
        <f ca="1">G657*(1+Returns!G658)+AC658</f>
        <v>10241652.800299453</v>
      </c>
      <c r="H658" s="14">
        <f ca="1">H657*(1+Returns!H658)+AD658</f>
        <v>12521831.050014485</v>
      </c>
      <c r="I658" s="14">
        <f ca="1">I657*(1+Returns!I658)+AE658</f>
        <v>6261277.174209496</v>
      </c>
      <c r="J658" s="14">
        <f ca="1">J657*(1+Returns!J658)+AF658</f>
        <v>0</v>
      </c>
      <c r="K658" s="14">
        <f ca="1">K657*(1+Returns!K658)+AG658</f>
        <v>0</v>
      </c>
      <c r="L658" s="14">
        <f ca="1">L657*(1+Returns!L658)+AH658</f>
        <v>25043517.081433605</v>
      </c>
      <c r="M658" s="14">
        <f ca="1">M657*(1+Returns!M658)+AI658</f>
        <v>25044241.520614721</v>
      </c>
      <c r="N658" s="14">
        <f ca="1">N657*(1+Returns!N658)+AJ658-R658-T658</f>
        <v>46241581.363483869</v>
      </c>
      <c r="O658" s="17">
        <f ca="1">(Assumptions!$B$16 / 252)*F657</f>
        <v>3973.9977386719456</v>
      </c>
      <c r="P658" s="17">
        <f t="shared" ca="1" si="143"/>
        <v>11907.926170110804</v>
      </c>
      <c r="Q658" s="16">
        <f t="shared" si="144"/>
        <v>0</v>
      </c>
      <c r="R658" s="17">
        <f t="shared" si="145"/>
        <v>0</v>
      </c>
      <c r="S658" s="19">
        <f t="shared" si="146"/>
        <v>0</v>
      </c>
      <c r="T658" s="20">
        <f ca="1">IF(AND(S658=1,F657&gt;D657),[1]Assumptions!$B$19*(F657-D657),0)</f>
        <v>0</v>
      </c>
      <c r="U658" s="21">
        <f ca="1">OFFSET(Assumptions!$B$6,U$1-1,0)*$E658</f>
        <v>10028328.079204453</v>
      </c>
      <c r="V658" s="21">
        <f ca="1">OFFSET(Assumptions!$B$6,V$1-1,0)*$E658</f>
        <v>12535410.099005565</v>
      </c>
      <c r="W658" s="21">
        <f ca="1">OFFSET(Assumptions!$B$6,W$1-1,0)*$E658</f>
        <v>6267705.0495027825</v>
      </c>
      <c r="X658" s="21">
        <f ca="1">OFFSET(Assumptions!$B$6,X$1-1,0)*$E658</f>
        <v>0</v>
      </c>
      <c r="Y658" s="21">
        <f ca="1">OFFSET(Assumptions!$B$6,Y$1-1,0)*$E658</f>
        <v>0</v>
      </c>
      <c r="Z658" s="21">
        <f ca="1">OFFSET(Assumptions!$B$6,Z$1-1,0)*$E658</f>
        <v>25070820.19801113</v>
      </c>
      <c r="AA658" s="21">
        <f ca="1">OFFSET(Assumptions!$B$6,AA$1-1,0)*$E658</f>
        <v>25070820.19801113</v>
      </c>
      <c r="AB658" s="21">
        <f ca="1">OFFSET(Assumptions!$B$6,AB$1-1,0)*$E658</f>
        <v>46381017.366320588</v>
      </c>
      <c r="AC658" s="24">
        <f t="shared" si="149"/>
        <v>0</v>
      </c>
      <c r="AD658" s="24">
        <f t="shared" si="138"/>
        <v>0</v>
      </c>
      <c r="AE658" s="24">
        <f t="shared" si="138"/>
        <v>0</v>
      </c>
      <c r="AF658" s="24">
        <f t="shared" si="138"/>
        <v>0</v>
      </c>
      <c r="AG658" s="24">
        <f t="shared" si="137"/>
        <v>0</v>
      </c>
      <c r="AH658" s="24">
        <f t="shared" si="137"/>
        <v>0</v>
      </c>
      <c r="AI658" s="24">
        <f t="shared" si="137"/>
        <v>0</v>
      </c>
      <c r="AJ658" s="24">
        <f t="shared" si="147"/>
        <v>0</v>
      </c>
      <c r="AK658" s="26">
        <f t="shared" ca="1" si="148"/>
        <v>1.2882497142827631E-3</v>
      </c>
      <c r="AL658" s="34">
        <f t="shared" ca="1" si="150"/>
        <v>0.25342193063885032</v>
      </c>
    </row>
    <row r="659" spans="1:38" x14ac:dyDescent="0.25">
      <c r="A659" s="4">
        <f t="shared" si="139"/>
        <v>10</v>
      </c>
      <c r="B659" s="4">
        <f t="shared" si="140"/>
        <v>2014</v>
      </c>
      <c r="C659" s="9">
        <v>41918</v>
      </c>
      <c r="D659" s="12">
        <f ca="1">(1+Returns!E659)*D658</f>
        <v>124486183.62107268</v>
      </c>
      <c r="E659" s="12">
        <f t="shared" ca="1" si="141"/>
        <v>125330686.04537153</v>
      </c>
      <c r="F659" s="12">
        <f t="shared" ca="1" si="142"/>
        <v>125314799.00196129</v>
      </c>
      <c r="G659" s="14">
        <f ca="1">G658*(1+Returns!G659)+AC659</f>
        <v>10169762.476057865</v>
      </c>
      <c r="H659" s="14">
        <f ca="1">H658*(1+Returns!H659)+AD659</f>
        <v>12527174.452786392</v>
      </c>
      <c r="I659" s="14">
        <f ca="1">I658*(1+Returns!I659)+AE659</f>
        <v>6264069.395348235</v>
      </c>
      <c r="J659" s="14">
        <f ca="1">J658*(1+Returns!J659)+AF659</f>
        <v>0</v>
      </c>
      <c r="K659" s="14">
        <f ca="1">K658*(1+Returns!K659)+AG659</f>
        <v>0</v>
      </c>
      <c r="L659" s="14">
        <f ca="1">L658*(1+Returns!L659)+AH659</f>
        <v>25054155.55402701</v>
      </c>
      <c r="M659" s="14">
        <f ca="1">M658*(1+Returns!M659)+AI659</f>
        <v>25055121.430162877</v>
      </c>
      <c r="N659" s="14">
        <f ca="1">N658*(1+Returns!N659)+AJ659-R659-T659</f>
        <v>46260402.736989155</v>
      </c>
      <c r="O659" s="17">
        <f ca="1">(Assumptions!$B$16 / 252)*F658</f>
        <v>3979.1172401233503</v>
      </c>
      <c r="P659" s="17">
        <f t="shared" ca="1" si="143"/>
        <v>15887.043410234155</v>
      </c>
      <c r="Q659" s="16">
        <f t="shared" si="144"/>
        <v>0</v>
      </c>
      <c r="R659" s="17">
        <f t="shared" si="145"/>
        <v>0</v>
      </c>
      <c r="S659" s="19">
        <f t="shared" si="146"/>
        <v>0</v>
      </c>
      <c r="T659" s="20">
        <f ca="1">IF(AND(S659=1,F658&gt;D658),[1]Assumptions!$B$19*(F658-D658),0)</f>
        <v>0</v>
      </c>
      <c r="U659" s="21">
        <f ca="1">OFFSET(Assumptions!$B$6,U$1-1,0)*$E659</f>
        <v>10026454.883629723</v>
      </c>
      <c r="V659" s="21">
        <f ca="1">OFFSET(Assumptions!$B$6,V$1-1,0)*$E659</f>
        <v>12533068.604537154</v>
      </c>
      <c r="W659" s="21">
        <f ca="1">OFFSET(Assumptions!$B$6,W$1-1,0)*$E659</f>
        <v>6266534.3022685768</v>
      </c>
      <c r="X659" s="21">
        <f ca="1">OFFSET(Assumptions!$B$6,X$1-1,0)*$E659</f>
        <v>0</v>
      </c>
      <c r="Y659" s="21">
        <f ca="1">OFFSET(Assumptions!$B$6,Y$1-1,0)*$E659</f>
        <v>0</v>
      </c>
      <c r="Z659" s="21">
        <f ca="1">OFFSET(Assumptions!$B$6,Z$1-1,0)*$E659</f>
        <v>25066137.209074307</v>
      </c>
      <c r="AA659" s="21">
        <f ca="1">OFFSET(Assumptions!$B$6,AA$1-1,0)*$E659</f>
        <v>25066137.209074307</v>
      </c>
      <c r="AB659" s="21">
        <f ca="1">OFFSET(Assumptions!$B$6,AB$1-1,0)*$E659</f>
        <v>46372353.83678747</v>
      </c>
      <c r="AC659" s="24">
        <f t="shared" si="149"/>
        <v>0</v>
      </c>
      <c r="AD659" s="24">
        <f t="shared" si="138"/>
        <v>0</v>
      </c>
      <c r="AE659" s="24">
        <f t="shared" si="138"/>
        <v>0</v>
      </c>
      <c r="AF659" s="24">
        <f t="shared" si="138"/>
        <v>0</v>
      </c>
      <c r="AG659" s="24">
        <f t="shared" si="137"/>
        <v>0</v>
      </c>
      <c r="AH659" s="24">
        <f t="shared" si="137"/>
        <v>0</v>
      </c>
      <c r="AI659" s="24">
        <f t="shared" si="137"/>
        <v>0</v>
      </c>
      <c r="AJ659" s="24">
        <f t="shared" si="147"/>
        <v>0</v>
      </c>
      <c r="AK659" s="26">
        <f t="shared" ca="1" si="148"/>
        <v>-2.1855419356098249E-4</v>
      </c>
      <c r="AL659" s="34">
        <f t="shared" ca="1" si="150"/>
        <v>0.25314799001960786</v>
      </c>
    </row>
    <row r="660" spans="1:38" x14ac:dyDescent="0.25">
      <c r="A660" s="4">
        <f t="shared" si="139"/>
        <v>10</v>
      </c>
      <c r="B660" s="4">
        <f t="shared" si="140"/>
        <v>2014</v>
      </c>
      <c r="C660" s="9">
        <v>41919</v>
      </c>
      <c r="D660" s="12">
        <f ca="1">(1+Returns!E660)*D659</f>
        <v>124536900.53714174</v>
      </c>
      <c r="E660" s="12">
        <f t="shared" ca="1" si="141"/>
        <v>124794090.71493815</v>
      </c>
      <c r="F660" s="12">
        <f t="shared" ca="1" si="142"/>
        <v>124774225.42394055</v>
      </c>
      <c r="G660" s="14">
        <f ca="1">G659*(1+Returns!G660)+AC660</f>
        <v>9584671.3342232686</v>
      </c>
      <c r="H660" s="14">
        <f ca="1">H659*(1+Returns!H660)+AD660</f>
        <v>12532520.135732265</v>
      </c>
      <c r="I660" s="14">
        <f ca="1">I659*(1+Returns!I660)+AE660</f>
        <v>6266862.8616800345</v>
      </c>
      <c r="J660" s="14">
        <f ca="1">J659*(1+Returns!J660)+AF660</f>
        <v>0</v>
      </c>
      <c r="K660" s="14">
        <f ca="1">K659*(1+Returns!K660)+AG660</f>
        <v>0</v>
      </c>
      <c r="L660" s="14">
        <f ca="1">L659*(1+Returns!L660)+AH660</f>
        <v>25064798.545837853</v>
      </c>
      <c r="M660" s="14">
        <f ca="1">M659*(1+Returns!M660)+AI660</f>
        <v>25066006.066243947</v>
      </c>
      <c r="N660" s="14">
        <f ca="1">N659*(1+Returns!N660)+AJ660-R660-T660</f>
        <v>46279231.771220788</v>
      </c>
      <c r="O660" s="17">
        <f ca="1">(Assumptions!$B$16 / 252)*F659</f>
        <v>3978.2475873638505</v>
      </c>
      <c r="P660" s="17">
        <f t="shared" ca="1" si="143"/>
        <v>19865.290997598007</v>
      </c>
      <c r="Q660" s="16">
        <f t="shared" si="144"/>
        <v>0</v>
      </c>
      <c r="R660" s="17">
        <f t="shared" si="145"/>
        <v>0</v>
      </c>
      <c r="S660" s="19">
        <f t="shared" si="146"/>
        <v>0</v>
      </c>
      <c r="T660" s="20">
        <f ca="1">IF(AND(S660=1,F659&gt;D659),[1]Assumptions!$B$19*(F659-D659),0)</f>
        <v>0</v>
      </c>
      <c r="U660" s="21">
        <f ca="1">OFFSET(Assumptions!$B$6,U$1-1,0)*$E660</f>
        <v>9983527.2571950518</v>
      </c>
      <c r="V660" s="21">
        <f ca="1">OFFSET(Assumptions!$B$6,V$1-1,0)*$E660</f>
        <v>12479409.071493816</v>
      </c>
      <c r="W660" s="21">
        <f ca="1">OFFSET(Assumptions!$B$6,W$1-1,0)*$E660</f>
        <v>6239704.5357469078</v>
      </c>
      <c r="X660" s="21">
        <f ca="1">OFFSET(Assumptions!$B$6,X$1-1,0)*$E660</f>
        <v>0</v>
      </c>
      <c r="Y660" s="21">
        <f ca="1">OFFSET(Assumptions!$B$6,Y$1-1,0)*$E660</f>
        <v>0</v>
      </c>
      <c r="Z660" s="21">
        <f ca="1">OFFSET(Assumptions!$B$6,Z$1-1,0)*$E660</f>
        <v>24958818.142987631</v>
      </c>
      <c r="AA660" s="21">
        <f ca="1">OFFSET(Assumptions!$B$6,AA$1-1,0)*$E660</f>
        <v>24958818.142987631</v>
      </c>
      <c r="AB660" s="21">
        <f ca="1">OFFSET(Assumptions!$B$6,AB$1-1,0)*$E660</f>
        <v>46173813.564527117</v>
      </c>
      <c r="AC660" s="24">
        <f t="shared" si="149"/>
        <v>0</v>
      </c>
      <c r="AD660" s="24">
        <f t="shared" si="138"/>
        <v>0</v>
      </c>
      <c r="AE660" s="24">
        <f t="shared" si="138"/>
        <v>0</v>
      </c>
      <c r="AF660" s="24">
        <f t="shared" si="138"/>
        <v>0</v>
      </c>
      <c r="AG660" s="24">
        <f t="shared" si="137"/>
        <v>0</v>
      </c>
      <c r="AH660" s="24">
        <f t="shared" si="137"/>
        <v>0</v>
      </c>
      <c r="AI660" s="24">
        <f t="shared" si="137"/>
        <v>0</v>
      </c>
      <c r="AJ660" s="24">
        <f t="shared" si="147"/>
        <v>0</v>
      </c>
      <c r="AK660" s="26">
        <f t="shared" ca="1" si="148"/>
        <v>-4.3137249736343586E-3</v>
      </c>
      <c r="AL660" s="34">
        <f t="shared" ca="1" si="150"/>
        <v>0.24774225423940055</v>
      </c>
    </row>
    <row r="661" spans="1:38" x14ac:dyDescent="0.25">
      <c r="A661" s="4">
        <f t="shared" si="139"/>
        <v>10</v>
      </c>
      <c r="B661" s="4">
        <f t="shared" si="140"/>
        <v>2014</v>
      </c>
      <c r="C661" s="9">
        <v>41920</v>
      </c>
      <c r="D661" s="12">
        <f ca="1">(1+Returns!E661)*D660</f>
        <v>124587772.61564218</v>
      </c>
      <c r="E661" s="12">
        <f t="shared" ca="1" si="141"/>
        <v>124736538.07120419</v>
      </c>
      <c r="F661" s="12">
        <f t="shared" ca="1" si="142"/>
        <v>124712711.69368519</v>
      </c>
      <c r="G661" s="14">
        <f ca="1">G660*(1+Returns!G661)+AC661</f>
        <v>9478474.050624311</v>
      </c>
      <c r="H661" s="14">
        <f ca="1">H660*(1+Returns!H661)+AD661</f>
        <v>12537882.242905226</v>
      </c>
      <c r="I661" s="14">
        <f ca="1">I660*(1+Returns!I661)+AE661</f>
        <v>6269664.9470604612</v>
      </c>
      <c r="J661" s="14">
        <f ca="1">J660*(1+Returns!J661)+AF661</f>
        <v>0</v>
      </c>
      <c r="K661" s="14">
        <f ca="1">K660*(1+Returns!K661)+AG661</f>
        <v>0</v>
      </c>
      <c r="L661" s="14">
        <f ca="1">L660*(1+Returns!L661)+AH661</f>
        <v>25075474.2236127</v>
      </c>
      <c r="M661" s="14">
        <f ca="1">M660*(1+Returns!M661)+AI661</f>
        <v>25076924.201257601</v>
      </c>
      <c r="N661" s="14">
        <f ca="1">N660*(1+Returns!N661)+AJ661-R661-T661</f>
        <v>46298118.405743882</v>
      </c>
      <c r="O661" s="17">
        <f ca="1">(Assumptions!$B$16 / 252)*F660</f>
        <v>3961.0865213949382</v>
      </c>
      <c r="P661" s="17">
        <f t="shared" ca="1" si="143"/>
        <v>23826.377518992944</v>
      </c>
      <c r="Q661" s="16">
        <f t="shared" si="144"/>
        <v>0</v>
      </c>
      <c r="R661" s="17">
        <f t="shared" si="145"/>
        <v>0</v>
      </c>
      <c r="S661" s="19">
        <f t="shared" si="146"/>
        <v>0</v>
      </c>
      <c r="T661" s="20">
        <f ca="1">IF(AND(S661=1,F660&gt;D660),[1]Assumptions!$B$19*(F660-D660),0)</f>
        <v>0</v>
      </c>
      <c r="U661" s="21">
        <f ca="1">OFFSET(Assumptions!$B$6,U$1-1,0)*$E661</f>
        <v>9978923.0456963349</v>
      </c>
      <c r="V661" s="21">
        <f ca="1">OFFSET(Assumptions!$B$6,V$1-1,0)*$E661</f>
        <v>12473653.80712042</v>
      </c>
      <c r="W661" s="21">
        <f ca="1">OFFSET(Assumptions!$B$6,W$1-1,0)*$E661</f>
        <v>6236826.90356021</v>
      </c>
      <c r="X661" s="21">
        <f ca="1">OFFSET(Assumptions!$B$6,X$1-1,0)*$E661</f>
        <v>0</v>
      </c>
      <c r="Y661" s="21">
        <f ca="1">OFFSET(Assumptions!$B$6,Y$1-1,0)*$E661</f>
        <v>0</v>
      </c>
      <c r="Z661" s="21">
        <f ca="1">OFFSET(Assumptions!$B$6,Z$1-1,0)*$E661</f>
        <v>24947307.61424084</v>
      </c>
      <c r="AA661" s="21">
        <f ca="1">OFFSET(Assumptions!$B$6,AA$1-1,0)*$E661</f>
        <v>24947307.61424084</v>
      </c>
      <c r="AB661" s="21">
        <f ca="1">OFFSET(Assumptions!$B$6,AB$1-1,0)*$E661</f>
        <v>46152519.086345546</v>
      </c>
      <c r="AC661" s="24">
        <f t="shared" si="149"/>
        <v>0</v>
      </c>
      <c r="AD661" s="24">
        <f t="shared" si="138"/>
        <v>0</v>
      </c>
      <c r="AE661" s="24">
        <f t="shared" si="138"/>
        <v>0</v>
      </c>
      <c r="AF661" s="24">
        <f t="shared" si="138"/>
        <v>0</v>
      </c>
      <c r="AG661" s="24">
        <f t="shared" si="137"/>
        <v>0</v>
      </c>
      <c r="AH661" s="24">
        <f t="shared" si="137"/>
        <v>0</v>
      </c>
      <c r="AI661" s="24">
        <f t="shared" si="137"/>
        <v>0</v>
      </c>
      <c r="AJ661" s="24">
        <f t="shared" si="147"/>
        <v>0</v>
      </c>
      <c r="AK661" s="26">
        <f t="shared" ca="1" si="148"/>
        <v>-4.9300029750820595E-4</v>
      </c>
      <c r="AL661" s="34">
        <f t="shared" ca="1" si="150"/>
        <v>0.24712711693684697</v>
      </c>
    </row>
    <row r="662" spans="1:38" x14ac:dyDescent="0.25">
      <c r="A662" s="4">
        <f t="shared" si="139"/>
        <v>10</v>
      </c>
      <c r="B662" s="4">
        <f t="shared" si="140"/>
        <v>2014</v>
      </c>
      <c r="C662" s="9">
        <v>41921</v>
      </c>
      <c r="D662" s="12">
        <f ca="1">(1+Returns!E662)*D661</f>
        <v>124638665.47487795</v>
      </c>
      <c r="E662" s="12">
        <f t="shared" ca="1" si="141"/>
        <v>124888649.6638599</v>
      </c>
      <c r="F662" s="12">
        <f t="shared" ca="1" si="142"/>
        <v>124860864.15263635</v>
      </c>
      <c r="G662" s="14">
        <f ca="1">G661*(1+Returns!G662)+AC662</f>
        <v>9581920.4459621999</v>
      </c>
      <c r="H662" s="14">
        <f ca="1">H661*(1+Returns!H662)+AD662</f>
        <v>12543246.644285019</v>
      </c>
      <c r="I662" s="14">
        <f ca="1">I661*(1+Returns!I662)+AE662</f>
        <v>6272468.2853297181</v>
      </c>
      <c r="J662" s="14">
        <f ca="1">J661*(1+Returns!J662)+AF662</f>
        <v>0</v>
      </c>
      <c r="K662" s="14">
        <f ca="1">K661*(1+Returns!K662)+AG662</f>
        <v>0</v>
      </c>
      <c r="L662" s="14">
        <f ca="1">L661*(1+Returns!L662)+AH662</f>
        <v>25086154.44840578</v>
      </c>
      <c r="M662" s="14">
        <f ca="1">M661*(1+Returns!M662)+AI662</f>
        <v>25087847.091942016</v>
      </c>
      <c r="N662" s="14">
        <f ca="1">N661*(1+Returns!N662)+AJ662-R662-T662</f>
        <v>46317012.747935183</v>
      </c>
      <c r="O662" s="17">
        <f ca="1">(Assumptions!$B$16 / 252)*F661</f>
        <v>3959.1337045614346</v>
      </c>
      <c r="P662" s="17">
        <f t="shared" ca="1" si="143"/>
        <v>27785.511223554378</v>
      </c>
      <c r="Q662" s="16">
        <f t="shared" si="144"/>
        <v>0</v>
      </c>
      <c r="R662" s="17">
        <f t="shared" si="145"/>
        <v>0</v>
      </c>
      <c r="S662" s="19">
        <f t="shared" si="146"/>
        <v>0</v>
      </c>
      <c r="T662" s="20">
        <f ca="1">IF(AND(S662=1,F661&gt;D661),[1]Assumptions!$B$19*(F661-D661),0)</f>
        <v>0</v>
      </c>
      <c r="U662" s="21">
        <f ca="1">OFFSET(Assumptions!$B$6,U$1-1,0)*$E662</f>
        <v>9991091.9731087927</v>
      </c>
      <c r="V662" s="21">
        <f ca="1">OFFSET(Assumptions!$B$6,V$1-1,0)*$E662</f>
        <v>12488864.96638599</v>
      </c>
      <c r="W662" s="21">
        <f ca="1">OFFSET(Assumptions!$B$6,W$1-1,0)*$E662</f>
        <v>6244432.4831929952</v>
      </c>
      <c r="X662" s="21">
        <f ca="1">OFFSET(Assumptions!$B$6,X$1-1,0)*$E662</f>
        <v>0</v>
      </c>
      <c r="Y662" s="21">
        <f ca="1">OFFSET(Assumptions!$B$6,Y$1-1,0)*$E662</f>
        <v>0</v>
      </c>
      <c r="Z662" s="21">
        <f ca="1">OFFSET(Assumptions!$B$6,Z$1-1,0)*$E662</f>
        <v>24977729.932771981</v>
      </c>
      <c r="AA662" s="21">
        <f ca="1">OFFSET(Assumptions!$B$6,AA$1-1,0)*$E662</f>
        <v>24977729.932771981</v>
      </c>
      <c r="AB662" s="21">
        <f ca="1">OFFSET(Assumptions!$B$6,AB$1-1,0)*$E662</f>
        <v>46208800.375628166</v>
      </c>
      <c r="AC662" s="24">
        <f t="shared" si="149"/>
        <v>0</v>
      </c>
      <c r="AD662" s="24">
        <f t="shared" si="138"/>
        <v>0</v>
      </c>
      <c r="AE662" s="24">
        <f t="shared" si="138"/>
        <v>0</v>
      </c>
      <c r="AF662" s="24">
        <f t="shared" si="138"/>
        <v>0</v>
      </c>
      <c r="AG662" s="24">
        <f t="shared" si="138"/>
        <v>0</v>
      </c>
      <c r="AH662" s="24">
        <f t="shared" si="138"/>
        <v>0</v>
      </c>
      <c r="AI662" s="24">
        <f t="shared" si="138"/>
        <v>0</v>
      </c>
      <c r="AJ662" s="24">
        <f t="shared" si="147"/>
        <v>0</v>
      </c>
      <c r="AK662" s="26">
        <f t="shared" ca="1" si="148"/>
        <v>1.1879499446298958E-3</v>
      </c>
      <c r="AL662" s="34">
        <f t="shared" ca="1" si="150"/>
        <v>0.24860864152635864</v>
      </c>
    </row>
    <row r="663" spans="1:38" x14ac:dyDescent="0.25">
      <c r="A663" s="4">
        <f t="shared" si="139"/>
        <v>10</v>
      </c>
      <c r="B663" s="4">
        <f t="shared" si="140"/>
        <v>2014</v>
      </c>
      <c r="C663" s="9">
        <v>41922</v>
      </c>
      <c r="D663" s="12">
        <f ca="1">(1+Returns!E663)*D662</f>
        <v>124689579.12333781</v>
      </c>
      <c r="E663" s="12">
        <f t="shared" ca="1" si="141"/>
        <v>124858709.79581431</v>
      </c>
      <c r="F663" s="12">
        <f t="shared" ca="1" si="142"/>
        <v>124826960.44763352</v>
      </c>
      <c r="G663" s="14">
        <f ca="1">G662*(1+Returns!G663)+AC663</f>
        <v>9503294.814450426</v>
      </c>
      <c r="H663" s="14">
        <f ca="1">H662*(1+Returns!H663)+AD663</f>
        <v>12548613.340853237</v>
      </c>
      <c r="I663" s="14">
        <f ca="1">I662*(1+Returns!I663)+AE663</f>
        <v>6275272.8770480053</v>
      </c>
      <c r="J663" s="14">
        <f ca="1">J662*(1+Returns!J663)+AF663</f>
        <v>0</v>
      </c>
      <c r="K663" s="14">
        <f ca="1">K662*(1+Returns!K663)+AG663</f>
        <v>0</v>
      </c>
      <c r="L663" s="14">
        <f ca="1">L662*(1+Returns!L663)+AH663</f>
        <v>25096839.222153772</v>
      </c>
      <c r="M663" s="14">
        <f ca="1">M662*(1+Returns!M663)+AI663</f>
        <v>25098774.740368646</v>
      </c>
      <c r="N663" s="14">
        <f ca="1">N662*(1+Returns!N663)+AJ663-R663-T663</f>
        <v>46335914.800940208</v>
      </c>
      <c r="O663" s="17">
        <f ca="1">(Assumptions!$B$16 / 252)*F662</f>
        <v>3963.8369572265506</v>
      </c>
      <c r="P663" s="17">
        <f t="shared" ca="1" si="143"/>
        <v>31749.348180780929</v>
      </c>
      <c r="Q663" s="16">
        <f t="shared" si="144"/>
        <v>0</v>
      </c>
      <c r="R663" s="17">
        <f t="shared" si="145"/>
        <v>0</v>
      </c>
      <c r="S663" s="19">
        <f t="shared" si="146"/>
        <v>0</v>
      </c>
      <c r="T663" s="20">
        <f ca="1">IF(AND(S663=1,F662&gt;D662),[1]Assumptions!$B$19*(F662-D662),0)</f>
        <v>0</v>
      </c>
      <c r="U663" s="21">
        <f ca="1">OFFSET(Assumptions!$B$6,U$1-1,0)*$E663</f>
        <v>9988696.7836651448</v>
      </c>
      <c r="V663" s="21">
        <f ca="1">OFFSET(Assumptions!$B$6,V$1-1,0)*$E663</f>
        <v>12485870.979581431</v>
      </c>
      <c r="W663" s="21">
        <f ca="1">OFFSET(Assumptions!$B$6,W$1-1,0)*$E663</f>
        <v>6242935.4897907153</v>
      </c>
      <c r="X663" s="21">
        <f ca="1">OFFSET(Assumptions!$B$6,X$1-1,0)*$E663</f>
        <v>0</v>
      </c>
      <c r="Y663" s="21">
        <f ca="1">OFFSET(Assumptions!$B$6,Y$1-1,0)*$E663</f>
        <v>0</v>
      </c>
      <c r="Z663" s="21">
        <f ca="1">OFFSET(Assumptions!$B$6,Z$1-1,0)*$E663</f>
        <v>24971741.959162861</v>
      </c>
      <c r="AA663" s="21">
        <f ca="1">OFFSET(Assumptions!$B$6,AA$1-1,0)*$E663</f>
        <v>24971741.959162861</v>
      </c>
      <c r="AB663" s="21">
        <f ca="1">OFFSET(Assumptions!$B$6,AB$1-1,0)*$E663</f>
        <v>46197722.624451295</v>
      </c>
      <c r="AC663" s="24">
        <f t="shared" si="149"/>
        <v>0</v>
      </c>
      <c r="AD663" s="24">
        <f t="shared" ref="AD663:AI726" si="151">IF($Q663=1,V662-H662,0)</f>
        <v>0</v>
      </c>
      <c r="AE663" s="24">
        <f t="shared" si="151"/>
        <v>0</v>
      </c>
      <c r="AF663" s="24">
        <f t="shared" si="151"/>
        <v>0</v>
      </c>
      <c r="AG663" s="24">
        <f t="shared" si="151"/>
        <v>0</v>
      </c>
      <c r="AH663" s="24">
        <f t="shared" si="151"/>
        <v>0</v>
      </c>
      <c r="AI663" s="24">
        <f t="shared" si="151"/>
        <v>0</v>
      </c>
      <c r="AJ663" s="24">
        <f t="shared" si="147"/>
        <v>0</v>
      </c>
      <c r="AK663" s="26">
        <f t="shared" ca="1" si="148"/>
        <v>-2.7153187856676642E-4</v>
      </c>
      <c r="AL663" s="34">
        <f t="shared" ca="1" si="150"/>
        <v>0.2482696044763304</v>
      </c>
    </row>
    <row r="664" spans="1:38" x14ac:dyDescent="0.25">
      <c r="A664" s="4">
        <f t="shared" si="139"/>
        <v>10</v>
      </c>
      <c r="B664" s="4">
        <f t="shared" si="140"/>
        <v>2014</v>
      </c>
      <c r="C664" s="9">
        <v>41925</v>
      </c>
      <c r="D664" s="12">
        <f ca="1">(1+Returns!E664)*D663</f>
        <v>124740513.5695139</v>
      </c>
      <c r="E664" s="12">
        <f t="shared" ca="1" si="141"/>
        <v>124897833.33955328</v>
      </c>
      <c r="F664" s="12">
        <f t="shared" ca="1" si="142"/>
        <v>124862121.23072337</v>
      </c>
      <c r="G664" s="14">
        <f ca="1">G663*(1+Returns!G664)+AC664</f>
        <v>9493712.0198758449</v>
      </c>
      <c r="H664" s="14">
        <f ca="1">H663*(1+Returns!H664)+AD664</f>
        <v>12553982.333591884</v>
      </c>
      <c r="I664" s="14">
        <f ca="1">I663*(1+Returns!I664)+AE664</f>
        <v>6278078.722775775</v>
      </c>
      <c r="J664" s="14">
        <f ca="1">J663*(1+Returns!J664)+AF664</f>
        <v>0</v>
      </c>
      <c r="K664" s="14">
        <f ca="1">K663*(1+Returns!K664)+AG664</f>
        <v>0</v>
      </c>
      <c r="L664" s="14">
        <f ca="1">L663*(1+Returns!L664)+AH664</f>
        <v>25107528.54679418</v>
      </c>
      <c r="M664" s="14">
        <f ca="1">M663*(1+Returns!M664)+AI664</f>
        <v>25109707.148609847</v>
      </c>
      <c r="N664" s="14">
        <f ca="1">N663*(1+Returns!N664)+AJ664-R664-T664</f>
        <v>46354824.567905754</v>
      </c>
      <c r="O664" s="17">
        <f ca="1">(Assumptions!$B$16 / 252)*F663</f>
        <v>3962.7606491312226</v>
      </c>
      <c r="P664" s="17">
        <f t="shared" ca="1" si="143"/>
        <v>35712.108829912155</v>
      </c>
      <c r="Q664" s="16">
        <f t="shared" si="144"/>
        <v>0</v>
      </c>
      <c r="R664" s="17">
        <f t="shared" si="145"/>
        <v>0</v>
      </c>
      <c r="S664" s="19">
        <f t="shared" si="146"/>
        <v>0</v>
      </c>
      <c r="T664" s="20">
        <f ca="1">IF(AND(S664=1,F663&gt;D663),[1]Assumptions!$B$19*(F663-D663),0)</f>
        <v>0</v>
      </c>
      <c r="U664" s="21">
        <f ca="1">OFFSET(Assumptions!$B$6,U$1-1,0)*$E664</f>
        <v>9991826.6671642624</v>
      </c>
      <c r="V664" s="21">
        <f ca="1">OFFSET(Assumptions!$B$6,V$1-1,0)*$E664</f>
        <v>12489783.333955329</v>
      </c>
      <c r="W664" s="21">
        <f ca="1">OFFSET(Assumptions!$B$6,W$1-1,0)*$E664</f>
        <v>6244891.6669776645</v>
      </c>
      <c r="X664" s="21">
        <f ca="1">OFFSET(Assumptions!$B$6,X$1-1,0)*$E664</f>
        <v>0</v>
      </c>
      <c r="Y664" s="21">
        <f ca="1">OFFSET(Assumptions!$B$6,Y$1-1,0)*$E664</f>
        <v>0</v>
      </c>
      <c r="Z664" s="21">
        <f ca="1">OFFSET(Assumptions!$B$6,Z$1-1,0)*$E664</f>
        <v>24979566.667910658</v>
      </c>
      <c r="AA664" s="21">
        <f ca="1">OFFSET(Assumptions!$B$6,AA$1-1,0)*$E664</f>
        <v>24979566.667910658</v>
      </c>
      <c r="AB664" s="21">
        <f ca="1">OFFSET(Assumptions!$B$6,AB$1-1,0)*$E664</f>
        <v>46212198.335634716</v>
      </c>
      <c r="AC664" s="24">
        <f t="shared" si="149"/>
        <v>0</v>
      </c>
      <c r="AD664" s="24">
        <f t="shared" si="151"/>
        <v>0</v>
      </c>
      <c r="AE664" s="24">
        <f t="shared" si="151"/>
        <v>0</v>
      </c>
      <c r="AF664" s="24">
        <f t="shared" si="151"/>
        <v>0</v>
      </c>
      <c r="AG664" s="24">
        <f t="shared" si="151"/>
        <v>0</v>
      </c>
      <c r="AH664" s="24">
        <f t="shared" si="151"/>
        <v>0</v>
      </c>
      <c r="AI664" s="24">
        <f t="shared" si="151"/>
        <v>0</v>
      </c>
      <c r="AJ664" s="24">
        <f t="shared" si="147"/>
        <v>0</v>
      </c>
      <c r="AK664" s="26">
        <f t="shared" ca="1" si="148"/>
        <v>2.8167619369856567E-4</v>
      </c>
      <c r="AL664" s="34">
        <f t="shared" ca="1" si="150"/>
        <v>0.24862121230722889</v>
      </c>
    </row>
    <row r="665" spans="1:38" x14ac:dyDescent="0.25">
      <c r="A665" s="4">
        <f t="shared" si="139"/>
        <v>10</v>
      </c>
      <c r="B665" s="4">
        <f t="shared" si="140"/>
        <v>2014</v>
      </c>
      <c r="C665" s="9">
        <v>41926</v>
      </c>
      <c r="D665" s="12">
        <f ca="1">(1+Returns!E665)*D664</f>
        <v>124791334.10214725</v>
      </c>
      <c r="E665" s="12">
        <f t="shared" ca="1" si="141"/>
        <v>124906238.73788732</v>
      </c>
      <c r="F665" s="12">
        <f t="shared" ca="1" si="142"/>
        <v>124866562.75219294</v>
      </c>
      <c r="G665" s="14">
        <f ca="1">G664*(1+Returns!G665)+AC665</f>
        <v>9453519.1015037689</v>
      </c>
      <c r="H665" s="14">
        <f ca="1">H664*(1+Returns!H665)+AD665</f>
        <v>12559339.45618297</v>
      </c>
      <c r="I665" s="14">
        <f ca="1">I664*(1+Returns!I665)+AE665</f>
        <v>6280878.4365773955</v>
      </c>
      <c r="J665" s="14">
        <f ca="1">J664*(1+Returns!J665)+AF665</f>
        <v>0</v>
      </c>
      <c r="K665" s="14">
        <f ca="1">K664*(1+Returns!K665)+AG665</f>
        <v>0</v>
      </c>
      <c r="L665" s="14">
        <f ca="1">L664*(1+Returns!L665)+AH665</f>
        <v>25118194.211423658</v>
      </c>
      <c r="M665" s="14">
        <f ca="1">M664*(1+Returns!M665)+AI665</f>
        <v>25120615.498233162</v>
      </c>
      <c r="N665" s="14">
        <f ca="1">N664*(1+Returns!N665)+AJ665-R665-T665</f>
        <v>46373692.033966362</v>
      </c>
      <c r="O665" s="17">
        <f ca="1">(Assumptions!$B$16 / 252)*F664</f>
        <v>3963.8768644674083</v>
      </c>
      <c r="P665" s="17">
        <f t="shared" ca="1" si="143"/>
        <v>39675.98569437956</v>
      </c>
      <c r="Q665" s="16">
        <f t="shared" si="144"/>
        <v>0</v>
      </c>
      <c r="R665" s="17">
        <f t="shared" si="145"/>
        <v>0</v>
      </c>
      <c r="S665" s="19">
        <f t="shared" si="146"/>
        <v>0</v>
      </c>
      <c r="T665" s="20">
        <f ca="1">IF(AND(S665=1,F664&gt;D664),[1]Assumptions!$B$19*(F664-D664),0)</f>
        <v>0</v>
      </c>
      <c r="U665" s="21">
        <f ca="1">OFFSET(Assumptions!$B$6,U$1-1,0)*$E665</f>
        <v>9992499.0990309864</v>
      </c>
      <c r="V665" s="21">
        <f ca="1">OFFSET(Assumptions!$B$6,V$1-1,0)*$E665</f>
        <v>12490623.873788733</v>
      </c>
      <c r="W665" s="21">
        <f ca="1">OFFSET(Assumptions!$B$6,W$1-1,0)*$E665</f>
        <v>6245311.9368943665</v>
      </c>
      <c r="X665" s="21">
        <f ca="1">OFFSET(Assumptions!$B$6,X$1-1,0)*$E665</f>
        <v>0</v>
      </c>
      <c r="Y665" s="21">
        <f ca="1">OFFSET(Assumptions!$B$6,Y$1-1,0)*$E665</f>
        <v>0</v>
      </c>
      <c r="Z665" s="21">
        <f ca="1">OFFSET(Assumptions!$B$6,Z$1-1,0)*$E665</f>
        <v>24981247.747577466</v>
      </c>
      <c r="AA665" s="21">
        <f ca="1">OFFSET(Assumptions!$B$6,AA$1-1,0)*$E665</f>
        <v>24981247.747577466</v>
      </c>
      <c r="AB665" s="21">
        <f ca="1">OFFSET(Assumptions!$B$6,AB$1-1,0)*$E665</f>
        <v>46215308.33301831</v>
      </c>
      <c r="AC665" s="24">
        <f t="shared" si="149"/>
        <v>0</v>
      </c>
      <c r="AD665" s="24">
        <f t="shared" si="151"/>
        <v>0</v>
      </c>
      <c r="AE665" s="24">
        <f t="shared" si="151"/>
        <v>0</v>
      </c>
      <c r="AF665" s="24">
        <f t="shared" si="151"/>
        <v>0</v>
      </c>
      <c r="AG665" s="24">
        <f t="shared" si="151"/>
        <v>0</v>
      </c>
      <c r="AH665" s="24">
        <f t="shared" si="151"/>
        <v>0</v>
      </c>
      <c r="AI665" s="24">
        <f t="shared" si="151"/>
        <v>0</v>
      </c>
      <c r="AJ665" s="24">
        <f t="shared" si="147"/>
        <v>0</v>
      </c>
      <c r="AK665" s="26">
        <f t="shared" ca="1" si="148"/>
        <v>3.5571408092405221E-5</v>
      </c>
      <c r="AL665" s="34">
        <f t="shared" ca="1" si="150"/>
        <v>0.24866562752192478</v>
      </c>
    </row>
    <row r="666" spans="1:38" x14ac:dyDescent="0.25">
      <c r="A666" s="4">
        <f t="shared" si="139"/>
        <v>10</v>
      </c>
      <c r="B666" s="4">
        <f t="shared" si="140"/>
        <v>2014</v>
      </c>
      <c r="C666" s="9">
        <v>41927</v>
      </c>
      <c r="D666" s="12">
        <f ca="1">(1+Returns!E666)*D665</f>
        <v>124842310.11421464</v>
      </c>
      <c r="E666" s="12">
        <f t="shared" ca="1" si="141"/>
        <v>125057708.87470956</v>
      </c>
      <c r="F666" s="12">
        <f t="shared" ca="1" si="142"/>
        <v>125014068.87115003</v>
      </c>
      <c r="G666" s="14">
        <f ca="1">G665*(1+Returns!G666)+AC666</f>
        <v>9556241.7785521988</v>
      </c>
      <c r="H666" s="14">
        <f ca="1">H665*(1+Returns!H666)+AD666</f>
        <v>12564713.03814863</v>
      </c>
      <c r="I666" s="14">
        <f ca="1">I665*(1+Returns!I666)+AE666</f>
        <v>6283686.7887037816</v>
      </c>
      <c r="J666" s="14">
        <f ca="1">J665*(1+Returns!J666)+AF666</f>
        <v>0</v>
      </c>
      <c r="K666" s="14">
        <f ca="1">K665*(1+Returns!K666)+AG666</f>
        <v>0</v>
      </c>
      <c r="L666" s="14">
        <f ca="1">L665*(1+Returns!L666)+AH666</f>
        <v>25128892.631648213</v>
      </c>
      <c r="M666" s="14">
        <f ca="1">M665*(1+Returns!M666)+AI666</f>
        <v>25131557.41977068</v>
      </c>
      <c r="N666" s="14">
        <f ca="1">N665*(1+Returns!N666)+AJ666-R666-T666</f>
        <v>46392617.217886046</v>
      </c>
      <c r="O666" s="17">
        <f ca="1">(Assumptions!$B$16 / 252)*F665</f>
        <v>3964.0178651489823</v>
      </c>
      <c r="P666" s="17">
        <f t="shared" ca="1" si="143"/>
        <v>43640.003559528544</v>
      </c>
      <c r="Q666" s="16">
        <f t="shared" si="144"/>
        <v>0</v>
      </c>
      <c r="R666" s="17">
        <f t="shared" si="145"/>
        <v>0</v>
      </c>
      <c r="S666" s="19">
        <f t="shared" si="146"/>
        <v>0</v>
      </c>
      <c r="T666" s="20">
        <f ca="1">IF(AND(S666=1,F665&gt;D665),[1]Assumptions!$B$19*(F665-D665),0)</f>
        <v>0</v>
      </c>
      <c r="U666" s="21">
        <f ca="1">OFFSET(Assumptions!$B$6,U$1-1,0)*$E666</f>
        <v>10004616.709976764</v>
      </c>
      <c r="V666" s="21">
        <f ca="1">OFFSET(Assumptions!$B$6,V$1-1,0)*$E666</f>
        <v>12505770.887470957</v>
      </c>
      <c r="W666" s="21">
        <f ca="1">OFFSET(Assumptions!$B$6,W$1-1,0)*$E666</f>
        <v>6252885.4437354784</v>
      </c>
      <c r="X666" s="21">
        <f ca="1">OFFSET(Assumptions!$B$6,X$1-1,0)*$E666</f>
        <v>0</v>
      </c>
      <c r="Y666" s="21">
        <f ca="1">OFFSET(Assumptions!$B$6,Y$1-1,0)*$E666</f>
        <v>0</v>
      </c>
      <c r="Z666" s="21">
        <f ca="1">OFFSET(Assumptions!$B$6,Z$1-1,0)*$E666</f>
        <v>25011541.774941914</v>
      </c>
      <c r="AA666" s="21">
        <f ca="1">OFFSET(Assumptions!$B$6,AA$1-1,0)*$E666</f>
        <v>25011541.774941914</v>
      </c>
      <c r="AB666" s="21">
        <f ca="1">OFFSET(Assumptions!$B$6,AB$1-1,0)*$E666</f>
        <v>46271352.283642538</v>
      </c>
      <c r="AC666" s="24">
        <f t="shared" si="149"/>
        <v>0</v>
      </c>
      <c r="AD666" s="24">
        <f t="shared" si="151"/>
        <v>0</v>
      </c>
      <c r="AE666" s="24">
        <f t="shared" si="151"/>
        <v>0</v>
      </c>
      <c r="AF666" s="24">
        <f t="shared" si="151"/>
        <v>0</v>
      </c>
      <c r="AG666" s="24">
        <f t="shared" si="151"/>
        <v>0</v>
      </c>
      <c r="AH666" s="24">
        <f t="shared" si="151"/>
        <v>0</v>
      </c>
      <c r="AI666" s="24">
        <f t="shared" si="151"/>
        <v>0</v>
      </c>
      <c r="AJ666" s="24">
        <f t="shared" si="147"/>
        <v>0</v>
      </c>
      <c r="AK666" s="26">
        <f t="shared" ca="1" si="148"/>
        <v>1.1813099976958341E-3</v>
      </c>
      <c r="AL666" s="34">
        <f t="shared" ca="1" si="150"/>
        <v>0.25014068871149564</v>
      </c>
    </row>
    <row r="667" spans="1:38" x14ac:dyDescent="0.25">
      <c r="A667" s="4">
        <f t="shared" si="139"/>
        <v>10</v>
      </c>
      <c r="B667" s="4">
        <f t="shared" si="140"/>
        <v>2014</v>
      </c>
      <c r="C667" s="9">
        <v>41928</v>
      </c>
      <c r="D667" s="12">
        <f ca="1">(1+Returns!E667)*D666</f>
        <v>124893172.11977828</v>
      </c>
      <c r="E667" s="12">
        <f t="shared" ca="1" si="141"/>
        <v>125205742.52767515</v>
      </c>
      <c r="F667" s="12">
        <f t="shared" ca="1" si="142"/>
        <v>125158133.82351653</v>
      </c>
      <c r="G667" s="14">
        <f ca="1">G666*(1+Returns!G667)+AC667</f>
        <v>9655636.0845307037</v>
      </c>
      <c r="H667" s="14">
        <f ca="1">H666*(1+Returns!H667)+AD667</f>
        <v>12570074.739820542</v>
      </c>
      <c r="I667" s="14">
        <f ca="1">I666*(1+Returns!I667)+AE667</f>
        <v>6286489.0034265071</v>
      </c>
      <c r="J667" s="14">
        <f ca="1">J666*(1+Returns!J667)+AF667</f>
        <v>0</v>
      </c>
      <c r="K667" s="14">
        <f ca="1">K666*(1+Returns!K667)+AG667</f>
        <v>0</v>
      </c>
      <c r="L667" s="14">
        <f ca="1">L666*(1+Returns!L667)+AH667</f>
        <v>25139567.371729452</v>
      </c>
      <c r="M667" s="14">
        <f ca="1">M666*(1+Returns!M667)+AI667</f>
        <v>25142475.261754688</v>
      </c>
      <c r="N667" s="14">
        <f ca="1">N666*(1+Returns!N667)+AJ667-R667-T667</f>
        <v>46411500.066413261</v>
      </c>
      <c r="O667" s="17">
        <f ca="1">(Assumptions!$B$16 / 252)*F666</f>
        <v>3968.700599084128</v>
      </c>
      <c r="P667" s="17">
        <f t="shared" ca="1" si="143"/>
        <v>47608.704158612672</v>
      </c>
      <c r="Q667" s="16">
        <f t="shared" si="144"/>
        <v>0</v>
      </c>
      <c r="R667" s="17">
        <f t="shared" si="145"/>
        <v>0</v>
      </c>
      <c r="S667" s="19">
        <f t="shared" si="146"/>
        <v>0</v>
      </c>
      <c r="T667" s="20">
        <f ca="1">IF(AND(S667=1,F666&gt;D666),[1]Assumptions!$B$19*(F666-D666),0)</f>
        <v>0</v>
      </c>
      <c r="U667" s="21">
        <f ca="1">OFFSET(Assumptions!$B$6,U$1-1,0)*$E667</f>
        <v>10016459.402214013</v>
      </c>
      <c r="V667" s="21">
        <f ca="1">OFFSET(Assumptions!$B$6,V$1-1,0)*$E667</f>
        <v>12520574.252767516</v>
      </c>
      <c r="W667" s="21">
        <f ca="1">OFFSET(Assumptions!$B$6,W$1-1,0)*$E667</f>
        <v>6260287.1263837582</v>
      </c>
      <c r="X667" s="21">
        <f ca="1">OFFSET(Assumptions!$B$6,X$1-1,0)*$E667</f>
        <v>0</v>
      </c>
      <c r="Y667" s="21">
        <f ca="1">OFFSET(Assumptions!$B$6,Y$1-1,0)*$E667</f>
        <v>0</v>
      </c>
      <c r="Z667" s="21">
        <f ca="1">OFFSET(Assumptions!$B$6,Z$1-1,0)*$E667</f>
        <v>25041148.505535033</v>
      </c>
      <c r="AA667" s="21">
        <f ca="1">OFFSET(Assumptions!$B$6,AA$1-1,0)*$E667</f>
        <v>25041148.505535033</v>
      </c>
      <c r="AB667" s="21">
        <f ca="1">OFFSET(Assumptions!$B$6,AB$1-1,0)*$E667</f>
        <v>46326124.735239804</v>
      </c>
      <c r="AC667" s="24">
        <f t="shared" si="149"/>
        <v>0</v>
      </c>
      <c r="AD667" s="24">
        <f t="shared" si="151"/>
        <v>0</v>
      </c>
      <c r="AE667" s="24">
        <f t="shared" si="151"/>
        <v>0</v>
      </c>
      <c r="AF667" s="24">
        <f t="shared" si="151"/>
        <v>0</v>
      </c>
      <c r="AG667" s="24">
        <f t="shared" si="151"/>
        <v>0</v>
      </c>
      <c r="AH667" s="24">
        <f t="shared" si="151"/>
        <v>0</v>
      </c>
      <c r="AI667" s="24">
        <f t="shared" si="151"/>
        <v>0</v>
      </c>
      <c r="AJ667" s="24">
        <f t="shared" si="147"/>
        <v>0</v>
      </c>
      <c r="AK667" s="26">
        <f t="shared" ca="1" si="148"/>
        <v>1.1523899163299323E-3</v>
      </c>
      <c r="AL667" s="34">
        <f t="shared" ca="1" si="150"/>
        <v>0.2515813382351606</v>
      </c>
    </row>
    <row r="668" spans="1:38" x14ac:dyDescent="0.25">
      <c r="A668" s="4">
        <f t="shared" si="139"/>
        <v>10</v>
      </c>
      <c r="B668" s="4">
        <f t="shared" si="140"/>
        <v>2014</v>
      </c>
      <c r="C668" s="9">
        <v>41929</v>
      </c>
      <c r="D668" s="12">
        <f ca="1">(1+Returns!E668)*D667</f>
        <v>124944189.73165749</v>
      </c>
      <c r="E668" s="12">
        <f t="shared" ca="1" si="141"/>
        <v>125348453.30763549</v>
      </c>
      <c r="F668" s="12">
        <f t="shared" ca="1" si="142"/>
        <v>125296871.32938723</v>
      </c>
      <c r="G668" s="14">
        <f ca="1">G667*(1+Returns!G668)+AC668</f>
        <v>9749558.2485082373</v>
      </c>
      <c r="H668" s="14">
        <f ca="1">H667*(1+Returns!H668)+AD668</f>
        <v>12575452.914935926</v>
      </c>
      <c r="I668" s="14">
        <f ca="1">I667*(1+Returns!I668)+AE668</f>
        <v>6289299.8641904192</v>
      </c>
      <c r="J668" s="14">
        <f ca="1">J667*(1+Returns!J668)+AF668</f>
        <v>0</v>
      </c>
      <c r="K668" s="14">
        <f ca="1">K667*(1+Returns!K668)+AG668</f>
        <v>0</v>
      </c>
      <c r="L668" s="14">
        <f ca="1">L667*(1+Returns!L668)+AH668</f>
        <v>25150274.895277619</v>
      </c>
      <c r="M668" s="14">
        <f ca="1">M667*(1+Returns!M668)+AI668</f>
        <v>25153426.704866916</v>
      </c>
      <c r="N668" s="14">
        <f ca="1">N667*(1+Returns!N668)+AJ668-R668-T668</f>
        <v>46430440.679856367</v>
      </c>
      <c r="O668" s="17">
        <f ca="1">(Assumptions!$B$16 / 252)*F667</f>
        <v>3973.2740896354453</v>
      </c>
      <c r="P668" s="17">
        <f t="shared" ca="1" si="143"/>
        <v>51581.978248248117</v>
      </c>
      <c r="Q668" s="16">
        <f t="shared" si="144"/>
        <v>0</v>
      </c>
      <c r="R668" s="17">
        <f t="shared" si="145"/>
        <v>0</v>
      </c>
      <c r="S668" s="19">
        <f t="shared" si="146"/>
        <v>0</v>
      </c>
      <c r="T668" s="20">
        <f ca="1">IF(AND(S668=1,F667&gt;D667),[1]Assumptions!$B$19*(F667-D667),0)</f>
        <v>0</v>
      </c>
      <c r="U668" s="21">
        <f ca="1">OFFSET(Assumptions!$B$6,U$1-1,0)*$E668</f>
        <v>10027876.26461084</v>
      </c>
      <c r="V668" s="21">
        <f ca="1">OFFSET(Assumptions!$B$6,V$1-1,0)*$E668</f>
        <v>12534845.330763549</v>
      </c>
      <c r="W668" s="21">
        <f ca="1">OFFSET(Assumptions!$B$6,W$1-1,0)*$E668</f>
        <v>6267422.6653817743</v>
      </c>
      <c r="X668" s="21">
        <f ca="1">OFFSET(Assumptions!$B$6,X$1-1,0)*$E668</f>
        <v>0</v>
      </c>
      <c r="Y668" s="21">
        <f ca="1">OFFSET(Assumptions!$B$6,Y$1-1,0)*$E668</f>
        <v>0</v>
      </c>
      <c r="Z668" s="21">
        <f ca="1">OFFSET(Assumptions!$B$6,Z$1-1,0)*$E668</f>
        <v>25069690.661527097</v>
      </c>
      <c r="AA668" s="21">
        <f ca="1">OFFSET(Assumptions!$B$6,AA$1-1,0)*$E668</f>
        <v>25069690.661527097</v>
      </c>
      <c r="AB668" s="21">
        <f ca="1">OFFSET(Assumptions!$B$6,AB$1-1,0)*$E668</f>
        <v>46378927.723825127</v>
      </c>
      <c r="AC668" s="24">
        <f t="shared" si="149"/>
        <v>0</v>
      </c>
      <c r="AD668" s="24">
        <f t="shared" si="151"/>
        <v>0</v>
      </c>
      <c r="AE668" s="24">
        <f t="shared" si="151"/>
        <v>0</v>
      </c>
      <c r="AF668" s="24">
        <f t="shared" si="151"/>
        <v>0</v>
      </c>
      <c r="AG668" s="24">
        <f t="shared" si="151"/>
        <v>0</v>
      </c>
      <c r="AH668" s="24">
        <f t="shared" si="151"/>
        <v>0</v>
      </c>
      <c r="AI668" s="24">
        <f t="shared" si="151"/>
        <v>0</v>
      </c>
      <c r="AJ668" s="24">
        <f t="shared" si="147"/>
        <v>0</v>
      </c>
      <c r="AK668" s="26">
        <f t="shared" ca="1" si="148"/>
        <v>1.1084977191040402E-3</v>
      </c>
      <c r="AL668" s="34">
        <f t="shared" ca="1" si="150"/>
        <v>0.25296871329386739</v>
      </c>
    </row>
    <row r="669" spans="1:38" x14ac:dyDescent="0.25">
      <c r="A669" s="4">
        <f t="shared" si="139"/>
        <v>10</v>
      </c>
      <c r="B669" s="4">
        <f t="shared" si="140"/>
        <v>2014</v>
      </c>
      <c r="C669" s="9">
        <v>41932</v>
      </c>
      <c r="D669" s="12">
        <f ca="1">(1+Returns!E669)*D668</f>
        <v>124995228.18372099</v>
      </c>
      <c r="E669" s="12">
        <f t="shared" ca="1" si="141"/>
        <v>125423435.56074777</v>
      </c>
      <c r="F669" s="12">
        <f t="shared" ca="1" si="142"/>
        <v>125367875.90404463</v>
      </c>
      <c r="G669" s="14">
        <f ca="1">G668*(1+Returns!G669)+AC669</f>
        <v>9775731.2672854476</v>
      </c>
      <c r="H669" s="14">
        <f ca="1">H668*(1+Returns!H669)+AD669</f>
        <v>12580833.3911329</v>
      </c>
      <c r="I669" s="14">
        <f ca="1">I668*(1+Returns!I669)+AE669</f>
        <v>6292111.9817668749</v>
      </c>
      <c r="J669" s="14">
        <f ca="1">J668*(1+Returns!J669)+AF669</f>
        <v>0</v>
      </c>
      <c r="K669" s="14">
        <f ca="1">K668*(1+Returns!K669)+AG669</f>
        <v>0</v>
      </c>
      <c r="L669" s="14">
        <f ca="1">L668*(1+Returns!L669)+AH669</f>
        <v>25160986.979407869</v>
      </c>
      <c r="M669" s="14">
        <f ca="1">M668*(1+Returns!M669)+AI669</f>
        <v>25164382.918158095</v>
      </c>
      <c r="N669" s="14">
        <f ca="1">N668*(1+Returns!N669)+AJ669-R669-T669</f>
        <v>46449389.022996582</v>
      </c>
      <c r="O669" s="17">
        <f ca="1">(Assumptions!$B$16 / 252)*F668</f>
        <v>3977.6784549011818</v>
      </c>
      <c r="P669" s="17">
        <f t="shared" ca="1" si="143"/>
        <v>55559.656703149296</v>
      </c>
      <c r="Q669" s="16">
        <f t="shared" si="144"/>
        <v>0</v>
      </c>
      <c r="R669" s="17">
        <f t="shared" si="145"/>
        <v>0</v>
      </c>
      <c r="S669" s="19">
        <f t="shared" si="146"/>
        <v>0</v>
      </c>
      <c r="T669" s="20">
        <f ca="1">IF(AND(S669=1,F668&gt;D668),[1]Assumptions!$B$19*(F668-D668),0)</f>
        <v>0</v>
      </c>
      <c r="U669" s="21">
        <f ca="1">OFFSET(Assumptions!$B$6,U$1-1,0)*$E669</f>
        <v>10033874.844859822</v>
      </c>
      <c r="V669" s="21">
        <f ca="1">OFFSET(Assumptions!$B$6,V$1-1,0)*$E669</f>
        <v>12542343.556074778</v>
      </c>
      <c r="W669" s="21">
        <f ca="1">OFFSET(Assumptions!$B$6,W$1-1,0)*$E669</f>
        <v>6271171.7780373888</v>
      </c>
      <c r="X669" s="21">
        <f ca="1">OFFSET(Assumptions!$B$6,X$1-1,0)*$E669</f>
        <v>0</v>
      </c>
      <c r="Y669" s="21">
        <f ca="1">OFFSET(Assumptions!$B$6,Y$1-1,0)*$E669</f>
        <v>0</v>
      </c>
      <c r="Z669" s="21">
        <f ca="1">OFFSET(Assumptions!$B$6,Z$1-1,0)*$E669</f>
        <v>25084687.112149555</v>
      </c>
      <c r="AA669" s="21">
        <f ca="1">OFFSET(Assumptions!$B$6,AA$1-1,0)*$E669</f>
        <v>25084687.112149555</v>
      </c>
      <c r="AB669" s="21">
        <f ca="1">OFFSET(Assumptions!$B$6,AB$1-1,0)*$E669</f>
        <v>46406671.157476678</v>
      </c>
      <c r="AC669" s="24">
        <f t="shared" si="149"/>
        <v>0</v>
      </c>
      <c r="AD669" s="24">
        <f t="shared" si="151"/>
        <v>0</v>
      </c>
      <c r="AE669" s="24">
        <f t="shared" si="151"/>
        <v>0</v>
      </c>
      <c r="AF669" s="24">
        <f t="shared" si="151"/>
        <v>0</v>
      </c>
      <c r="AG669" s="24">
        <f t="shared" si="151"/>
        <v>0</v>
      </c>
      <c r="AH669" s="24">
        <f t="shared" si="151"/>
        <v>0</v>
      </c>
      <c r="AI669" s="24">
        <f t="shared" si="151"/>
        <v>0</v>
      </c>
      <c r="AJ669" s="24">
        <f t="shared" si="147"/>
        <v>0</v>
      </c>
      <c r="AK669" s="26">
        <f t="shared" ca="1" si="148"/>
        <v>5.6669072343185078E-4</v>
      </c>
      <c r="AL669" s="34">
        <f t="shared" ca="1" si="150"/>
        <v>0.25367875904044146</v>
      </c>
    </row>
    <row r="670" spans="1:38" x14ac:dyDescent="0.25">
      <c r="A670" s="4">
        <f t="shared" si="139"/>
        <v>10</v>
      </c>
      <c r="B670" s="4">
        <f t="shared" si="140"/>
        <v>2014</v>
      </c>
      <c r="C670" s="9">
        <v>41933</v>
      </c>
      <c r="D670" s="12">
        <f ca="1">(1+Returns!E670)*D669</f>
        <v>125046287.48448177</v>
      </c>
      <c r="E670" s="12">
        <f t="shared" ca="1" si="141"/>
        <v>125550800.38131349</v>
      </c>
      <c r="F670" s="12">
        <f t="shared" ca="1" si="142"/>
        <v>125491260.79204196</v>
      </c>
      <c r="G670" s="14">
        <f ca="1">G669*(1+Returns!G670)+AC670</f>
        <v>9854266.2264426034</v>
      </c>
      <c r="H670" s="14">
        <f ca="1">H669*(1+Returns!H670)+AD670</f>
        <v>12586216.169395996</v>
      </c>
      <c r="I670" s="14">
        <f ca="1">I669*(1+Returns!I670)+AE670</f>
        <v>6294925.3567178296</v>
      </c>
      <c r="J670" s="14">
        <f ca="1">J669*(1+Returns!J670)+AF670</f>
        <v>0</v>
      </c>
      <c r="K670" s="14">
        <f ca="1">K669*(1+Returns!K670)+AG670</f>
        <v>0</v>
      </c>
      <c r="L670" s="14">
        <f ca="1">L669*(1+Returns!L670)+AH670</f>
        <v>25171703.626062661</v>
      </c>
      <c r="M670" s="14">
        <f ca="1">M669*(1+Returns!M670)+AI670</f>
        <v>25175343.903705996</v>
      </c>
      <c r="N670" s="14">
        <f ca="1">N669*(1+Returns!N670)+AJ670-R670-T670</f>
        <v>46468345.098988399</v>
      </c>
      <c r="O670" s="17">
        <f ca="1">(Assumptions!$B$16 / 252)*F669</f>
        <v>3979.932568382369</v>
      </c>
      <c r="P670" s="17">
        <f t="shared" ca="1" si="143"/>
        <v>59539.589271531666</v>
      </c>
      <c r="Q670" s="16">
        <f t="shared" si="144"/>
        <v>0</v>
      </c>
      <c r="R670" s="17">
        <f t="shared" si="145"/>
        <v>0</v>
      </c>
      <c r="S670" s="19">
        <f t="shared" si="146"/>
        <v>0</v>
      </c>
      <c r="T670" s="20">
        <f ca="1">IF(AND(S670=1,F669&gt;D669),[1]Assumptions!$B$19*(F669-D669),0)</f>
        <v>0</v>
      </c>
      <c r="U670" s="21">
        <f ca="1">OFFSET(Assumptions!$B$6,U$1-1,0)*$E670</f>
        <v>10044064.03050508</v>
      </c>
      <c r="V670" s="21">
        <f ca="1">OFFSET(Assumptions!$B$6,V$1-1,0)*$E670</f>
        <v>12555080.038131349</v>
      </c>
      <c r="W670" s="21">
        <f ca="1">OFFSET(Assumptions!$B$6,W$1-1,0)*$E670</f>
        <v>6277540.0190656744</v>
      </c>
      <c r="X670" s="21">
        <f ca="1">OFFSET(Assumptions!$B$6,X$1-1,0)*$E670</f>
        <v>0</v>
      </c>
      <c r="Y670" s="21">
        <f ca="1">OFFSET(Assumptions!$B$6,Y$1-1,0)*$E670</f>
        <v>0</v>
      </c>
      <c r="Z670" s="21">
        <f ca="1">OFFSET(Assumptions!$B$6,Z$1-1,0)*$E670</f>
        <v>25110160.076262698</v>
      </c>
      <c r="AA670" s="21">
        <f ca="1">OFFSET(Assumptions!$B$6,AA$1-1,0)*$E670</f>
        <v>25110160.076262698</v>
      </c>
      <c r="AB670" s="21">
        <f ca="1">OFFSET(Assumptions!$B$6,AB$1-1,0)*$E670</f>
        <v>46453796.14108599</v>
      </c>
      <c r="AC670" s="24">
        <f t="shared" si="149"/>
        <v>0</v>
      </c>
      <c r="AD670" s="24">
        <f t="shared" si="151"/>
        <v>0</v>
      </c>
      <c r="AE670" s="24">
        <f t="shared" si="151"/>
        <v>0</v>
      </c>
      <c r="AF670" s="24">
        <f t="shared" si="151"/>
        <v>0</v>
      </c>
      <c r="AG670" s="24">
        <f t="shared" si="151"/>
        <v>0</v>
      </c>
      <c r="AH670" s="24">
        <f t="shared" si="151"/>
        <v>0</v>
      </c>
      <c r="AI670" s="24">
        <f t="shared" si="151"/>
        <v>0</v>
      </c>
      <c r="AJ670" s="24">
        <f t="shared" si="147"/>
        <v>0</v>
      </c>
      <c r="AK670" s="26">
        <f t="shared" ca="1" si="148"/>
        <v>9.8418264732957894E-4</v>
      </c>
      <c r="AL670" s="34">
        <f t="shared" ca="1" si="150"/>
        <v>0.2549126079204147</v>
      </c>
    </row>
    <row r="671" spans="1:38" x14ac:dyDescent="0.25">
      <c r="A671" s="4">
        <f t="shared" si="139"/>
        <v>10</v>
      </c>
      <c r="B671" s="4">
        <f t="shared" si="140"/>
        <v>2014</v>
      </c>
      <c r="C671" s="9">
        <v>41934</v>
      </c>
      <c r="D671" s="12">
        <f ca="1">(1+Returns!E671)*D670</f>
        <v>125097367.64245631</v>
      </c>
      <c r="E671" s="12">
        <f t="shared" ca="1" si="141"/>
        <v>125548392.00064677</v>
      </c>
      <c r="F671" s="12">
        <f t="shared" ca="1" si="142"/>
        <v>125484868.56182629</v>
      </c>
      <c r="G671" s="14">
        <f ca="1">G670*(1+Returns!G671)+AC671</f>
        <v>9803007.3485689443</v>
      </c>
      <c r="H671" s="14">
        <f ca="1">H670*(1+Returns!H671)+AD671</f>
        <v>12591601.250710163</v>
      </c>
      <c r="I671" s="14">
        <f ca="1">I670*(1+Returns!I671)+AE671</f>
        <v>6297739.9896054892</v>
      </c>
      <c r="J671" s="14">
        <f ca="1">J670*(1+Returns!J671)+AF671</f>
        <v>0</v>
      </c>
      <c r="K671" s="14">
        <f ca="1">K670*(1+Returns!K671)+AG671</f>
        <v>0</v>
      </c>
      <c r="L671" s="14">
        <f ca="1">L670*(1+Returns!L671)+AH671</f>
        <v>25182424.837185279</v>
      </c>
      <c r="M671" s="14">
        <f ca="1">M670*(1+Returns!M671)+AI671</f>
        <v>25186309.663589299</v>
      </c>
      <c r="N671" s="14">
        <f ca="1">N670*(1+Returns!N671)+AJ671-R671-T671</f>
        <v>46487308.910987608</v>
      </c>
      <c r="O671" s="17">
        <f ca="1">(Assumptions!$B$16 / 252)*F670</f>
        <v>3983.8495489537127</v>
      </c>
      <c r="P671" s="17">
        <f t="shared" ca="1" si="143"/>
        <v>63523.438820485375</v>
      </c>
      <c r="Q671" s="16">
        <f t="shared" si="144"/>
        <v>0</v>
      </c>
      <c r="R671" s="17">
        <f t="shared" si="145"/>
        <v>0</v>
      </c>
      <c r="S671" s="19">
        <f t="shared" si="146"/>
        <v>0</v>
      </c>
      <c r="T671" s="20">
        <f ca="1">IF(AND(S671=1,F670&gt;D670),[1]Assumptions!$B$19*(F670-D670),0)</f>
        <v>0</v>
      </c>
      <c r="U671" s="21">
        <f ca="1">OFFSET(Assumptions!$B$6,U$1-1,0)*$E671</f>
        <v>10043871.360051742</v>
      </c>
      <c r="V671" s="21">
        <f ca="1">OFFSET(Assumptions!$B$6,V$1-1,0)*$E671</f>
        <v>12554839.200064678</v>
      </c>
      <c r="W671" s="21">
        <f ca="1">OFFSET(Assumptions!$B$6,W$1-1,0)*$E671</f>
        <v>6277419.6000323389</v>
      </c>
      <c r="X671" s="21">
        <f ca="1">OFFSET(Assumptions!$B$6,X$1-1,0)*$E671</f>
        <v>0</v>
      </c>
      <c r="Y671" s="21">
        <f ca="1">OFFSET(Assumptions!$B$6,Y$1-1,0)*$E671</f>
        <v>0</v>
      </c>
      <c r="Z671" s="21">
        <f ca="1">OFFSET(Assumptions!$B$6,Z$1-1,0)*$E671</f>
        <v>25109678.400129355</v>
      </c>
      <c r="AA671" s="21">
        <f ca="1">OFFSET(Assumptions!$B$6,AA$1-1,0)*$E671</f>
        <v>25109678.400129355</v>
      </c>
      <c r="AB671" s="21">
        <f ca="1">OFFSET(Assumptions!$B$6,AB$1-1,0)*$E671</f>
        <v>46452905.040239304</v>
      </c>
      <c r="AC671" s="24">
        <f t="shared" si="149"/>
        <v>0</v>
      </c>
      <c r="AD671" s="24">
        <f t="shared" si="151"/>
        <v>0</v>
      </c>
      <c r="AE671" s="24">
        <f t="shared" si="151"/>
        <v>0</v>
      </c>
      <c r="AF671" s="24">
        <f t="shared" si="151"/>
        <v>0</v>
      </c>
      <c r="AG671" s="24">
        <f t="shared" si="151"/>
        <v>0</v>
      </c>
      <c r="AH671" s="24">
        <f t="shared" si="151"/>
        <v>0</v>
      </c>
      <c r="AI671" s="24">
        <f t="shared" si="151"/>
        <v>0</v>
      </c>
      <c r="AJ671" s="24">
        <f t="shared" si="147"/>
        <v>0</v>
      </c>
      <c r="AK671" s="26">
        <f t="shared" ca="1" si="148"/>
        <v>-5.093765235386627E-5</v>
      </c>
      <c r="AL671" s="34">
        <f t="shared" ca="1" si="150"/>
        <v>0.25484868561825791</v>
      </c>
    </row>
    <row r="672" spans="1:38" x14ac:dyDescent="0.25">
      <c r="A672" s="4">
        <f t="shared" si="139"/>
        <v>10</v>
      </c>
      <c r="B672" s="4">
        <f t="shared" si="140"/>
        <v>2014</v>
      </c>
      <c r="C672" s="9">
        <v>41935</v>
      </c>
      <c r="D672" s="12">
        <f ca="1">(1+Returns!E672)*D671</f>
        <v>125148468.66616459</v>
      </c>
      <c r="E672" s="12">
        <f t="shared" ca="1" si="141"/>
        <v>125403850.11220959</v>
      </c>
      <c r="F672" s="12">
        <f t="shared" ca="1" si="142"/>
        <v>125336343.02676809</v>
      </c>
      <c r="G672" s="14">
        <f ca="1">G671*(1+Returns!G672)+AC672</f>
        <v>9609594.3183977939</v>
      </c>
      <c r="H672" s="14">
        <f ca="1">H671*(1+Returns!H672)+AD672</f>
        <v>12596988.636060776</v>
      </c>
      <c r="I672" s="14">
        <f ca="1">I671*(1+Returns!I672)+AE672</f>
        <v>6300555.880992312</v>
      </c>
      <c r="J672" s="14">
        <f ca="1">J671*(1+Returns!J672)+AF672</f>
        <v>0</v>
      </c>
      <c r="K672" s="14">
        <f ca="1">K671*(1+Returns!K672)+AG672</f>
        <v>0</v>
      </c>
      <c r="L672" s="14">
        <f ca="1">L671*(1+Returns!L672)+AH672</f>
        <v>25193150.614719834</v>
      </c>
      <c r="M672" s="14">
        <f ca="1">M671*(1+Returns!M672)+AI672</f>
        <v>25197280.199887581</v>
      </c>
      <c r="N672" s="14">
        <f ca="1">N671*(1+Returns!N672)+AJ672-R672-T672</f>
        <v>46506280.462151296</v>
      </c>
      <c r="O672" s="17">
        <f ca="1">(Assumptions!$B$16 / 252)*F671</f>
        <v>3983.6466210103581</v>
      </c>
      <c r="P672" s="17">
        <f t="shared" ca="1" si="143"/>
        <v>67507.085441495728</v>
      </c>
      <c r="Q672" s="16">
        <f t="shared" si="144"/>
        <v>0</v>
      </c>
      <c r="R672" s="17">
        <f t="shared" si="145"/>
        <v>0</v>
      </c>
      <c r="S672" s="19">
        <f t="shared" si="146"/>
        <v>0</v>
      </c>
      <c r="T672" s="20">
        <f ca="1">IF(AND(S672=1,F671&gt;D671),[1]Assumptions!$B$19*(F671-D671),0)</f>
        <v>0</v>
      </c>
      <c r="U672" s="21">
        <f ca="1">OFFSET(Assumptions!$B$6,U$1-1,0)*$E672</f>
        <v>10032308.008976767</v>
      </c>
      <c r="V672" s="21">
        <f ca="1">OFFSET(Assumptions!$B$6,V$1-1,0)*$E672</f>
        <v>12540385.01122096</v>
      </c>
      <c r="W672" s="21">
        <f ca="1">OFFSET(Assumptions!$B$6,W$1-1,0)*$E672</f>
        <v>6270192.50561048</v>
      </c>
      <c r="X672" s="21">
        <f ca="1">OFFSET(Assumptions!$B$6,X$1-1,0)*$E672</f>
        <v>0</v>
      </c>
      <c r="Y672" s="21">
        <f ca="1">OFFSET(Assumptions!$B$6,Y$1-1,0)*$E672</f>
        <v>0</v>
      </c>
      <c r="Z672" s="21">
        <f ca="1">OFFSET(Assumptions!$B$6,Z$1-1,0)*$E672</f>
        <v>25080770.02244192</v>
      </c>
      <c r="AA672" s="21">
        <f ca="1">OFFSET(Assumptions!$B$6,AA$1-1,0)*$E672</f>
        <v>25080770.02244192</v>
      </c>
      <c r="AB672" s="21">
        <f ca="1">OFFSET(Assumptions!$B$6,AB$1-1,0)*$E672</f>
        <v>46399424.541517548</v>
      </c>
      <c r="AC672" s="24">
        <f t="shared" si="149"/>
        <v>0</v>
      </c>
      <c r="AD672" s="24">
        <f t="shared" si="151"/>
        <v>0</v>
      </c>
      <c r="AE672" s="24">
        <f t="shared" si="151"/>
        <v>0</v>
      </c>
      <c r="AF672" s="24">
        <f t="shared" si="151"/>
        <v>0</v>
      </c>
      <c r="AG672" s="24">
        <f t="shared" si="151"/>
        <v>0</v>
      </c>
      <c r="AH672" s="24">
        <f t="shared" si="151"/>
        <v>0</v>
      </c>
      <c r="AI672" s="24">
        <f t="shared" si="151"/>
        <v>0</v>
      </c>
      <c r="AJ672" s="24">
        <f t="shared" si="147"/>
        <v>0</v>
      </c>
      <c r="AK672" s="26">
        <f t="shared" ca="1" si="148"/>
        <v>-1.1836131061891964E-3</v>
      </c>
      <c r="AL672" s="34">
        <f t="shared" ca="1" si="150"/>
        <v>0.25336343026767594</v>
      </c>
    </row>
    <row r="673" spans="1:38" x14ac:dyDescent="0.25">
      <c r="A673" s="4">
        <f t="shared" si="139"/>
        <v>10</v>
      </c>
      <c r="B673" s="4">
        <f t="shared" si="140"/>
        <v>2014</v>
      </c>
      <c r="C673" s="9">
        <v>41936</v>
      </c>
      <c r="D673" s="12">
        <f ca="1">(1+Returns!E673)*D672</f>
        <v>125199590.56413004</v>
      </c>
      <c r="E673" s="12">
        <f t="shared" ca="1" si="141"/>
        <v>125362932.39322367</v>
      </c>
      <c r="F673" s="12">
        <f t="shared" ca="1" si="142"/>
        <v>125291446.37625752</v>
      </c>
      <c r="G673" s="14">
        <f ca="1">G672*(1+Returns!G673)+AC673</f>
        <v>9519784.8044186104</v>
      </c>
      <c r="H673" s="14">
        <f ca="1">H672*(1+Returns!H673)+AD673</f>
        <v>12602378.326433629</v>
      </c>
      <c r="I673" s="14">
        <f ca="1">I672*(1+Returns!I673)+AE673</f>
        <v>6303373.0314410068</v>
      </c>
      <c r="J673" s="14">
        <f ca="1">J672*(1+Returns!J673)+AF673</f>
        <v>0</v>
      </c>
      <c r="K673" s="14">
        <f ca="1">K672*(1+Returns!K673)+AG673</f>
        <v>0</v>
      </c>
      <c r="L673" s="14">
        <f ca="1">L672*(1+Returns!L673)+AH673</f>
        <v>25203880.960611269</v>
      </c>
      <c r="M673" s="14">
        <f ca="1">M672*(1+Returns!M673)+AI673</f>
        <v>25208255.514681336</v>
      </c>
      <c r="N673" s="14">
        <f ca="1">N672*(1+Returns!N673)+AJ673-R673-T673</f>
        <v>46525259.755637825</v>
      </c>
      <c r="O673" s="17">
        <f ca="1">(Assumptions!$B$16 / 252)*F672</f>
        <v>3978.9315246593042</v>
      </c>
      <c r="P673" s="17">
        <f t="shared" ca="1" si="143"/>
        <v>71486.016966155032</v>
      </c>
      <c r="Q673" s="16">
        <f t="shared" si="144"/>
        <v>0</v>
      </c>
      <c r="R673" s="17">
        <f t="shared" si="145"/>
        <v>0</v>
      </c>
      <c r="S673" s="19">
        <f t="shared" si="146"/>
        <v>0</v>
      </c>
      <c r="T673" s="20">
        <f ca="1">IF(AND(S673=1,F672&gt;D672),[1]Assumptions!$B$19*(F672-D672),0)</f>
        <v>0</v>
      </c>
      <c r="U673" s="21">
        <f ca="1">OFFSET(Assumptions!$B$6,U$1-1,0)*$E673</f>
        <v>10029034.591457894</v>
      </c>
      <c r="V673" s="21">
        <f ca="1">OFFSET(Assumptions!$B$6,V$1-1,0)*$E673</f>
        <v>12536293.239322368</v>
      </c>
      <c r="W673" s="21">
        <f ca="1">OFFSET(Assumptions!$B$6,W$1-1,0)*$E673</f>
        <v>6268146.619661184</v>
      </c>
      <c r="X673" s="21">
        <f ca="1">OFFSET(Assumptions!$B$6,X$1-1,0)*$E673</f>
        <v>0</v>
      </c>
      <c r="Y673" s="21">
        <f ca="1">OFFSET(Assumptions!$B$6,Y$1-1,0)*$E673</f>
        <v>0</v>
      </c>
      <c r="Z673" s="21">
        <f ca="1">OFFSET(Assumptions!$B$6,Z$1-1,0)*$E673</f>
        <v>25072586.478644736</v>
      </c>
      <c r="AA673" s="21">
        <f ca="1">OFFSET(Assumptions!$B$6,AA$1-1,0)*$E673</f>
        <v>25072586.478644736</v>
      </c>
      <c r="AB673" s="21">
        <f ca="1">OFFSET(Assumptions!$B$6,AB$1-1,0)*$E673</f>
        <v>46384284.985492758</v>
      </c>
      <c r="AC673" s="24">
        <f t="shared" si="149"/>
        <v>0</v>
      </c>
      <c r="AD673" s="24">
        <f t="shared" si="151"/>
        <v>0</v>
      </c>
      <c r="AE673" s="24">
        <f t="shared" si="151"/>
        <v>0</v>
      </c>
      <c r="AF673" s="24">
        <f t="shared" si="151"/>
        <v>0</v>
      </c>
      <c r="AG673" s="24">
        <f t="shared" si="151"/>
        <v>0</v>
      </c>
      <c r="AH673" s="24">
        <f t="shared" si="151"/>
        <v>0</v>
      </c>
      <c r="AI673" s="24">
        <f t="shared" si="151"/>
        <v>0</v>
      </c>
      <c r="AJ673" s="24">
        <f t="shared" si="147"/>
        <v>0</v>
      </c>
      <c r="AK673" s="26">
        <f t="shared" ca="1" si="148"/>
        <v>-3.5820935433683587E-4</v>
      </c>
      <c r="AL673" s="34">
        <f t="shared" ca="1" si="150"/>
        <v>0.25291446376257043</v>
      </c>
    </row>
    <row r="674" spans="1:38" x14ac:dyDescent="0.25">
      <c r="A674" s="4">
        <f t="shared" si="139"/>
        <v>10</v>
      </c>
      <c r="B674" s="4">
        <f t="shared" si="140"/>
        <v>2014</v>
      </c>
      <c r="C674" s="9">
        <v>41939</v>
      </c>
      <c r="D674" s="12">
        <f ca="1">(1+Returns!E674)*D673</f>
        <v>125250733.3448796</v>
      </c>
      <c r="E674" s="12">
        <f t="shared" ca="1" si="141"/>
        <v>125504028.94820863</v>
      </c>
      <c r="F674" s="12">
        <f t="shared" ca="1" si="142"/>
        <v>125428565.42500831</v>
      </c>
      <c r="G674" s="14">
        <f ca="1">G673*(1+Returns!G674)+AC674</f>
        <v>9611968.9024149962</v>
      </c>
      <c r="H674" s="14">
        <f ca="1">H673*(1+Returns!H674)+AD674</f>
        <v>12607770.322814936</v>
      </c>
      <c r="I674" s="14">
        <f ca="1">I673*(1+Returns!I674)+AE674</f>
        <v>6306191.4415145349</v>
      </c>
      <c r="J674" s="14">
        <f ca="1">J673*(1+Returns!J674)+AF674</f>
        <v>0</v>
      </c>
      <c r="K674" s="14">
        <f ca="1">K673*(1+Returns!K674)+AG674</f>
        <v>0</v>
      </c>
      <c r="L674" s="14">
        <f ca="1">L673*(1+Returns!L674)+AH674</f>
        <v>25214615.87680535</v>
      </c>
      <c r="M674" s="14">
        <f ca="1">M673*(1+Returns!M674)+AI674</f>
        <v>25219235.610051956</v>
      </c>
      <c r="N674" s="14">
        <f ca="1">N673*(1+Returns!N674)+AJ674-R674-T674</f>
        <v>46544246.79460685</v>
      </c>
      <c r="O674" s="17">
        <f ca="1">(Assumptions!$B$16 / 252)*F673</f>
        <v>3977.5062341669054</v>
      </c>
      <c r="P674" s="17">
        <f t="shared" ca="1" si="143"/>
        <v>75463.523200321943</v>
      </c>
      <c r="Q674" s="16">
        <f t="shared" si="144"/>
        <v>0</v>
      </c>
      <c r="R674" s="17">
        <f t="shared" si="145"/>
        <v>0</v>
      </c>
      <c r="S674" s="19">
        <f t="shared" si="146"/>
        <v>0</v>
      </c>
      <c r="T674" s="20">
        <f ca="1">IF(AND(S674=1,F673&gt;D673),[1]Assumptions!$B$19*(F673-D673),0)</f>
        <v>0</v>
      </c>
      <c r="U674" s="21">
        <f ca="1">OFFSET(Assumptions!$B$6,U$1-1,0)*$E674</f>
        <v>10040322.315856691</v>
      </c>
      <c r="V674" s="21">
        <f ca="1">OFFSET(Assumptions!$B$6,V$1-1,0)*$E674</f>
        <v>12550402.894820863</v>
      </c>
      <c r="W674" s="21">
        <f ca="1">OFFSET(Assumptions!$B$6,W$1-1,0)*$E674</f>
        <v>6275201.4474104317</v>
      </c>
      <c r="X674" s="21">
        <f ca="1">OFFSET(Assumptions!$B$6,X$1-1,0)*$E674</f>
        <v>0</v>
      </c>
      <c r="Y674" s="21">
        <f ca="1">OFFSET(Assumptions!$B$6,Y$1-1,0)*$E674</f>
        <v>0</v>
      </c>
      <c r="Z674" s="21">
        <f ca="1">OFFSET(Assumptions!$B$6,Z$1-1,0)*$E674</f>
        <v>25100805.789641727</v>
      </c>
      <c r="AA674" s="21">
        <f ca="1">OFFSET(Assumptions!$B$6,AA$1-1,0)*$E674</f>
        <v>25100805.789641727</v>
      </c>
      <c r="AB674" s="21">
        <f ca="1">OFFSET(Assumptions!$B$6,AB$1-1,0)*$E674</f>
        <v>46436490.710837193</v>
      </c>
      <c r="AC674" s="24">
        <f t="shared" si="149"/>
        <v>0</v>
      </c>
      <c r="AD674" s="24">
        <f t="shared" si="151"/>
        <v>0</v>
      </c>
      <c r="AE674" s="24">
        <f t="shared" si="151"/>
        <v>0</v>
      </c>
      <c r="AF674" s="24">
        <f t="shared" si="151"/>
        <v>0</v>
      </c>
      <c r="AG674" s="24">
        <f t="shared" si="151"/>
        <v>0</v>
      </c>
      <c r="AH674" s="24">
        <f t="shared" si="151"/>
        <v>0</v>
      </c>
      <c r="AI674" s="24">
        <f t="shared" si="151"/>
        <v>0</v>
      </c>
      <c r="AJ674" s="24">
        <f t="shared" si="147"/>
        <v>0</v>
      </c>
      <c r="AK674" s="26">
        <f t="shared" ca="1" si="148"/>
        <v>1.094400717021049E-3</v>
      </c>
      <c r="AL674" s="34">
        <f t="shared" ca="1" si="150"/>
        <v>0.25428565425007821</v>
      </c>
    </row>
    <row r="675" spans="1:38" x14ac:dyDescent="0.25">
      <c r="A675" s="4">
        <f t="shared" si="139"/>
        <v>10</v>
      </c>
      <c r="B675" s="4">
        <f t="shared" si="140"/>
        <v>2014</v>
      </c>
      <c r="C675" s="9">
        <v>41940</v>
      </c>
      <c r="D675" s="12">
        <f ca="1">(1+Returns!E675)*D674</f>
        <v>125301897.01694366</v>
      </c>
      <c r="E675" s="12">
        <f t="shared" ca="1" si="141"/>
        <v>125693879.37424159</v>
      </c>
      <c r="F675" s="12">
        <f t="shared" ca="1" si="142"/>
        <v>125614433.99182142</v>
      </c>
      <c r="G675" s="14">
        <f ca="1">G674*(1+Returns!G675)+AC675</f>
        <v>9752886.2007244173</v>
      </c>
      <c r="H675" s="14">
        <f ca="1">H674*(1+Returns!H675)+AD675</f>
        <v>12613164.626191339</v>
      </c>
      <c r="I675" s="14">
        <f ca="1">I674*(1+Returns!I675)+AE675</f>
        <v>6309011.1117761089</v>
      </c>
      <c r="J675" s="14">
        <f ca="1">J674*(1+Returns!J675)+AF675</f>
        <v>0</v>
      </c>
      <c r="K675" s="14">
        <f ca="1">K674*(1+Returns!K675)+AG675</f>
        <v>0</v>
      </c>
      <c r="L675" s="14">
        <f ca="1">L674*(1+Returns!L675)+AH675</f>
        <v>25225355.365248676</v>
      </c>
      <c r="M675" s="14">
        <f ca="1">M674*(1+Returns!M675)+AI675</f>
        <v>25230220.488081746</v>
      </c>
      <c r="N675" s="14">
        <f ca="1">N674*(1+Returns!N675)+AJ675-R675-T675</f>
        <v>46563241.58221931</v>
      </c>
      <c r="O675" s="17">
        <f ca="1">(Assumptions!$B$16 / 252)*F674</f>
        <v>3981.8592198415336</v>
      </c>
      <c r="P675" s="17">
        <f t="shared" ca="1" si="143"/>
        <v>79445.382420163471</v>
      </c>
      <c r="Q675" s="16">
        <f t="shared" si="144"/>
        <v>0</v>
      </c>
      <c r="R675" s="17">
        <f t="shared" si="145"/>
        <v>0</v>
      </c>
      <c r="S675" s="19">
        <f t="shared" si="146"/>
        <v>0</v>
      </c>
      <c r="T675" s="20">
        <f ca="1">IF(AND(S675=1,F674&gt;D674),[1]Assumptions!$B$19*(F674-D674),0)</f>
        <v>0</v>
      </c>
      <c r="U675" s="21">
        <f ca="1">OFFSET(Assumptions!$B$6,U$1-1,0)*$E675</f>
        <v>10055510.349939328</v>
      </c>
      <c r="V675" s="21">
        <f ca="1">OFFSET(Assumptions!$B$6,V$1-1,0)*$E675</f>
        <v>12569387.937424161</v>
      </c>
      <c r="W675" s="21">
        <f ca="1">OFFSET(Assumptions!$B$6,W$1-1,0)*$E675</f>
        <v>6284693.9687120803</v>
      </c>
      <c r="X675" s="21">
        <f ca="1">OFFSET(Assumptions!$B$6,X$1-1,0)*$E675</f>
        <v>0</v>
      </c>
      <c r="Y675" s="21">
        <f ca="1">OFFSET(Assumptions!$B$6,Y$1-1,0)*$E675</f>
        <v>0</v>
      </c>
      <c r="Z675" s="21">
        <f ca="1">OFFSET(Assumptions!$B$6,Z$1-1,0)*$E675</f>
        <v>25138775.874848321</v>
      </c>
      <c r="AA675" s="21">
        <f ca="1">OFFSET(Assumptions!$B$6,AA$1-1,0)*$E675</f>
        <v>25138775.874848321</v>
      </c>
      <c r="AB675" s="21">
        <f ca="1">OFFSET(Assumptions!$B$6,AB$1-1,0)*$E675</f>
        <v>46506735.368469387</v>
      </c>
      <c r="AC675" s="24">
        <f t="shared" si="149"/>
        <v>0</v>
      </c>
      <c r="AD675" s="24">
        <f t="shared" si="151"/>
        <v>0</v>
      </c>
      <c r="AE675" s="24">
        <f t="shared" si="151"/>
        <v>0</v>
      </c>
      <c r="AF675" s="24">
        <f t="shared" si="151"/>
        <v>0</v>
      </c>
      <c r="AG675" s="24">
        <f t="shared" si="151"/>
        <v>0</v>
      </c>
      <c r="AH675" s="24">
        <f t="shared" si="151"/>
        <v>0</v>
      </c>
      <c r="AI675" s="24">
        <f t="shared" si="151"/>
        <v>0</v>
      </c>
      <c r="AJ675" s="24">
        <f t="shared" si="147"/>
        <v>0</v>
      </c>
      <c r="AK675" s="26">
        <f t="shared" ca="1" si="148"/>
        <v>1.4818679156802794E-3</v>
      </c>
      <c r="AL675" s="34">
        <f t="shared" ca="1" si="150"/>
        <v>0.25614433991820951</v>
      </c>
    </row>
    <row r="676" spans="1:38" x14ac:dyDescent="0.25">
      <c r="A676" s="4">
        <f t="shared" si="139"/>
        <v>10</v>
      </c>
      <c r="B676" s="4">
        <f t="shared" si="140"/>
        <v>2014</v>
      </c>
      <c r="C676" s="9">
        <v>41941</v>
      </c>
      <c r="D676" s="12">
        <f ca="1">(1+Returns!E676)*D675</f>
        <v>125353081.58885613</v>
      </c>
      <c r="E676" s="12">
        <f t="shared" ca="1" si="141"/>
        <v>125706224.24248163</v>
      </c>
      <c r="F676" s="12">
        <f t="shared" ca="1" si="142"/>
        <v>125622791.10025221</v>
      </c>
      <c r="G676" s="14">
        <f ca="1">G675*(1+Returns!G676)+AC676</f>
        <v>9716277.2617625147</v>
      </c>
      <c r="H676" s="14">
        <f ca="1">H675*(1+Returns!H676)+AD676</f>
        <v>12618561.237549895</v>
      </c>
      <c r="I676" s="14">
        <f ca="1">I675*(1+Returns!I676)+AE676</f>
        <v>6311832.0427891929</v>
      </c>
      <c r="J676" s="14">
        <f ca="1">J675*(1+Returns!J676)+AF676</f>
        <v>0</v>
      </c>
      <c r="K676" s="14">
        <f ca="1">K675*(1+Returns!K676)+AG676</f>
        <v>0</v>
      </c>
      <c r="L676" s="14">
        <f ca="1">L675*(1+Returns!L676)+AH676</f>
        <v>25236099.427888673</v>
      </c>
      <c r="M676" s="14">
        <f ca="1">M675*(1+Returns!M676)+AI676</f>
        <v>25241210.150853913</v>
      </c>
      <c r="N676" s="14">
        <f ca="1">N675*(1+Returns!N676)+AJ676-R676-T676</f>
        <v>46582244.121637449</v>
      </c>
      <c r="O676" s="17">
        <f ca="1">(Assumptions!$B$16 / 252)*F675</f>
        <v>3987.759809264172</v>
      </c>
      <c r="P676" s="17">
        <f t="shared" ca="1" si="143"/>
        <v>83433.142229427642</v>
      </c>
      <c r="Q676" s="16">
        <f t="shared" si="144"/>
        <v>0</v>
      </c>
      <c r="R676" s="17">
        <f t="shared" si="145"/>
        <v>0</v>
      </c>
      <c r="S676" s="19">
        <f t="shared" si="146"/>
        <v>0</v>
      </c>
      <c r="T676" s="20">
        <f ca="1">IF(AND(S676=1,F675&gt;D675),[1]Assumptions!$B$19*(F675-D675),0)</f>
        <v>0</v>
      </c>
      <c r="U676" s="21">
        <f ca="1">OFFSET(Assumptions!$B$6,U$1-1,0)*$E676</f>
        <v>10056497.939398531</v>
      </c>
      <c r="V676" s="21">
        <f ca="1">OFFSET(Assumptions!$B$6,V$1-1,0)*$E676</f>
        <v>12570622.424248165</v>
      </c>
      <c r="W676" s="21">
        <f ca="1">OFFSET(Assumptions!$B$6,W$1-1,0)*$E676</f>
        <v>6285311.2121240823</v>
      </c>
      <c r="X676" s="21">
        <f ca="1">OFFSET(Assumptions!$B$6,X$1-1,0)*$E676</f>
        <v>0</v>
      </c>
      <c r="Y676" s="21">
        <f ca="1">OFFSET(Assumptions!$B$6,Y$1-1,0)*$E676</f>
        <v>0</v>
      </c>
      <c r="Z676" s="21">
        <f ca="1">OFFSET(Assumptions!$B$6,Z$1-1,0)*$E676</f>
        <v>25141244.848496329</v>
      </c>
      <c r="AA676" s="21">
        <f ca="1">OFFSET(Assumptions!$B$6,AA$1-1,0)*$E676</f>
        <v>25141244.848496329</v>
      </c>
      <c r="AB676" s="21">
        <f ca="1">OFFSET(Assumptions!$B$6,AB$1-1,0)*$E676</f>
        <v>46511302.969718203</v>
      </c>
      <c r="AC676" s="24">
        <f t="shared" si="149"/>
        <v>0</v>
      </c>
      <c r="AD676" s="24">
        <f t="shared" si="151"/>
        <v>0</v>
      </c>
      <c r="AE676" s="24">
        <f t="shared" si="151"/>
        <v>0</v>
      </c>
      <c r="AF676" s="24">
        <f t="shared" si="151"/>
        <v>0</v>
      </c>
      <c r="AG676" s="24">
        <f t="shared" si="151"/>
        <v>0</v>
      </c>
      <c r="AH676" s="24">
        <f t="shared" si="151"/>
        <v>0</v>
      </c>
      <c r="AI676" s="24">
        <f t="shared" si="151"/>
        <v>0</v>
      </c>
      <c r="AJ676" s="24">
        <f t="shared" si="147"/>
        <v>0</v>
      </c>
      <c r="AK676" s="26">
        <f t="shared" ca="1" si="148"/>
        <v>6.6529841875828666E-5</v>
      </c>
      <c r="AL676" s="34">
        <f t="shared" ca="1" si="150"/>
        <v>0.25622791100251741</v>
      </c>
    </row>
    <row r="677" spans="1:38" x14ac:dyDescent="0.25">
      <c r="A677" s="4">
        <f t="shared" si="139"/>
        <v>10</v>
      </c>
      <c r="B677" s="4">
        <f t="shared" si="140"/>
        <v>2014</v>
      </c>
      <c r="C677" s="9">
        <v>41942</v>
      </c>
      <c r="D677" s="12">
        <f ca="1">(1+Returns!E677)*D676</f>
        <v>125404287.06915438</v>
      </c>
      <c r="E677" s="12">
        <f t="shared" ca="1" si="141"/>
        <v>125760158.40714715</v>
      </c>
      <c r="F677" s="12">
        <f t="shared" ca="1" si="142"/>
        <v>125672737.23980343</v>
      </c>
      <c r="G677" s="14">
        <f ca="1">G676*(1+Returns!G677)+AC677</f>
        <v>9721236.9310006015</v>
      </c>
      <c r="H677" s="14">
        <f ca="1">H676*(1+Returns!H677)+AD677</f>
        <v>12623960.15787809</v>
      </c>
      <c r="I677" s="14">
        <f ca="1">I676*(1+Returns!I677)+AE677</f>
        <v>6314654.2351175034</v>
      </c>
      <c r="J677" s="14">
        <f ca="1">J676*(1+Returns!J677)+AF677</f>
        <v>0</v>
      </c>
      <c r="K677" s="14">
        <f ca="1">K676*(1+Returns!K677)+AG677</f>
        <v>0</v>
      </c>
      <c r="L677" s="14">
        <f ca="1">L676*(1+Returns!L677)+AH677</f>
        <v>25246848.066673599</v>
      </c>
      <c r="M677" s="14">
        <f ca="1">M676*(1+Returns!M677)+AI677</f>
        <v>25252204.600452572</v>
      </c>
      <c r="N677" s="14">
        <f ca="1">N676*(1+Returns!N677)+AJ677-R677-T677</f>
        <v>46601254.416024789</v>
      </c>
      <c r="O677" s="17">
        <f ca="1">(Assumptions!$B$16 / 252)*F676</f>
        <v>3988.0251142937209</v>
      </c>
      <c r="P677" s="17">
        <f t="shared" ca="1" si="143"/>
        <v>87421.167343721361</v>
      </c>
      <c r="Q677" s="16">
        <f t="shared" si="144"/>
        <v>0</v>
      </c>
      <c r="R677" s="17">
        <f t="shared" si="145"/>
        <v>0</v>
      </c>
      <c r="S677" s="19">
        <f t="shared" si="146"/>
        <v>0</v>
      </c>
      <c r="T677" s="20">
        <f ca="1">IF(AND(S677=1,F676&gt;D676),[1]Assumptions!$B$19*(F676-D676),0)</f>
        <v>0</v>
      </c>
      <c r="U677" s="21">
        <f ca="1">OFFSET(Assumptions!$B$6,U$1-1,0)*$E677</f>
        <v>10060812.672571773</v>
      </c>
      <c r="V677" s="21">
        <f ca="1">OFFSET(Assumptions!$B$6,V$1-1,0)*$E677</f>
        <v>12576015.840714715</v>
      </c>
      <c r="W677" s="21">
        <f ca="1">OFFSET(Assumptions!$B$6,W$1-1,0)*$E677</f>
        <v>6288007.9203573577</v>
      </c>
      <c r="X677" s="21">
        <f ca="1">OFFSET(Assumptions!$B$6,X$1-1,0)*$E677</f>
        <v>0</v>
      </c>
      <c r="Y677" s="21">
        <f ca="1">OFFSET(Assumptions!$B$6,Y$1-1,0)*$E677</f>
        <v>0</v>
      </c>
      <c r="Z677" s="21">
        <f ca="1">OFFSET(Assumptions!$B$6,Z$1-1,0)*$E677</f>
        <v>25152031.681429431</v>
      </c>
      <c r="AA677" s="21">
        <f ca="1">OFFSET(Assumptions!$B$6,AA$1-1,0)*$E677</f>
        <v>25152031.681429431</v>
      </c>
      <c r="AB677" s="21">
        <f ca="1">OFFSET(Assumptions!$B$6,AB$1-1,0)*$E677</f>
        <v>46531258.610644445</v>
      </c>
      <c r="AC677" s="24">
        <f t="shared" si="149"/>
        <v>0</v>
      </c>
      <c r="AD677" s="24">
        <f t="shared" si="151"/>
        <v>0</v>
      </c>
      <c r="AE677" s="24">
        <f t="shared" si="151"/>
        <v>0</v>
      </c>
      <c r="AF677" s="24">
        <f t="shared" si="151"/>
        <v>0</v>
      </c>
      <c r="AG677" s="24">
        <f t="shared" si="151"/>
        <v>0</v>
      </c>
      <c r="AH677" s="24">
        <f t="shared" si="151"/>
        <v>0</v>
      </c>
      <c r="AI677" s="24">
        <f t="shared" si="151"/>
        <v>0</v>
      </c>
      <c r="AJ677" s="24">
        <f t="shared" si="147"/>
        <v>0</v>
      </c>
      <c r="AK677" s="26">
        <f t="shared" ca="1" si="148"/>
        <v>3.9758820126323258E-4</v>
      </c>
      <c r="AL677" s="34">
        <f t="shared" ca="1" si="150"/>
        <v>0.25672737239802967</v>
      </c>
    </row>
    <row r="678" spans="1:38" x14ac:dyDescent="0.25">
      <c r="A678" s="4">
        <f t="shared" si="139"/>
        <v>10</v>
      </c>
      <c r="B678" s="4">
        <f t="shared" si="140"/>
        <v>2014</v>
      </c>
      <c r="C678" s="9">
        <v>41943</v>
      </c>
      <c r="D678" s="12">
        <f ca="1">(1+Returns!E678)*D677</f>
        <v>125456634.58070566</v>
      </c>
      <c r="E678" s="12">
        <f t="shared" ca="1" si="141"/>
        <v>125941836.09136519</v>
      </c>
      <c r="F678" s="12">
        <f t="shared" ca="1" si="142"/>
        <v>125850425.31331544</v>
      </c>
      <c r="G678" s="14">
        <f ca="1">G677*(1+Returns!G678)+AC678</f>
        <v>9852849.0410162322</v>
      </c>
      <c r="H678" s="14">
        <f ca="1">H677*(1+Returns!H678)+AD678</f>
        <v>12629479.308980888</v>
      </c>
      <c r="I678" s="14">
        <f ca="1">I677*(1+Returns!I678)+AE678</f>
        <v>6317539.1824167892</v>
      </c>
      <c r="J678" s="14">
        <f ca="1">J677*(1+Returns!J678)+AF678</f>
        <v>0</v>
      </c>
      <c r="K678" s="14">
        <f ca="1">K677*(1+Returns!K678)+AG678</f>
        <v>0</v>
      </c>
      <c r="L678" s="14">
        <f ca="1">L677*(1+Returns!L678)+AH678</f>
        <v>25257836.107154537</v>
      </c>
      <c r="M678" s="14">
        <f ca="1">M677*(1+Returns!M678)+AI678</f>
        <v>25263443.743684005</v>
      </c>
      <c r="N678" s="14">
        <f ca="1">N677*(1+Returns!N678)+AJ678-R678-T678</f>
        <v>46620688.708112724</v>
      </c>
      <c r="O678" s="17">
        <f ca="1">(Assumptions!$B$16 / 252)*F677</f>
        <v>3989.6107060255058</v>
      </c>
      <c r="P678" s="17">
        <f t="shared" ca="1" si="143"/>
        <v>91410.778049746863</v>
      </c>
      <c r="Q678" s="16">
        <f t="shared" si="144"/>
        <v>0</v>
      </c>
      <c r="R678" s="17">
        <f t="shared" si="145"/>
        <v>0</v>
      </c>
      <c r="S678" s="19">
        <f t="shared" si="146"/>
        <v>0</v>
      </c>
      <c r="T678" s="20">
        <f ca="1">IF(AND(S678=1,F677&gt;D677),[1]Assumptions!$B$19*(F677-D677),0)</f>
        <v>0</v>
      </c>
      <c r="U678" s="21">
        <f ca="1">OFFSET(Assumptions!$B$6,U$1-1,0)*$E678</f>
        <v>10075346.887309216</v>
      </c>
      <c r="V678" s="21">
        <f ca="1">OFFSET(Assumptions!$B$6,V$1-1,0)*$E678</f>
        <v>12594183.60913652</v>
      </c>
      <c r="W678" s="21">
        <f ca="1">OFFSET(Assumptions!$B$6,W$1-1,0)*$E678</f>
        <v>6297091.80456826</v>
      </c>
      <c r="X678" s="21">
        <f ca="1">OFFSET(Assumptions!$B$6,X$1-1,0)*$E678</f>
        <v>0</v>
      </c>
      <c r="Y678" s="21">
        <f ca="1">OFFSET(Assumptions!$B$6,Y$1-1,0)*$E678</f>
        <v>0</v>
      </c>
      <c r="Z678" s="21">
        <f ca="1">OFFSET(Assumptions!$B$6,Z$1-1,0)*$E678</f>
        <v>25188367.21827304</v>
      </c>
      <c r="AA678" s="21">
        <f ca="1">OFFSET(Assumptions!$B$6,AA$1-1,0)*$E678</f>
        <v>25188367.21827304</v>
      </c>
      <c r="AB678" s="21">
        <f ca="1">OFFSET(Assumptions!$B$6,AB$1-1,0)*$E678</f>
        <v>46598479.353805117</v>
      </c>
      <c r="AC678" s="24">
        <f t="shared" si="149"/>
        <v>0</v>
      </c>
      <c r="AD678" s="24">
        <f t="shared" si="151"/>
        <v>0</v>
      </c>
      <c r="AE678" s="24">
        <f t="shared" si="151"/>
        <v>0</v>
      </c>
      <c r="AF678" s="24">
        <f t="shared" si="151"/>
        <v>0</v>
      </c>
      <c r="AG678" s="24">
        <f t="shared" si="151"/>
        <v>0</v>
      </c>
      <c r="AH678" s="24">
        <f t="shared" si="151"/>
        <v>0</v>
      </c>
      <c r="AI678" s="24">
        <f t="shared" si="151"/>
        <v>0</v>
      </c>
      <c r="AJ678" s="24">
        <f t="shared" si="147"/>
        <v>0</v>
      </c>
      <c r="AK678" s="26">
        <f t="shared" ca="1" si="148"/>
        <v>1.4138951487381313E-3</v>
      </c>
      <c r="AL678" s="34">
        <f t="shared" ca="1" si="150"/>
        <v>0.25850425313314962</v>
      </c>
    </row>
    <row r="679" spans="1:38" x14ac:dyDescent="0.25">
      <c r="A679" s="4">
        <f t="shared" si="139"/>
        <v>11</v>
      </c>
      <c r="B679" s="4">
        <f t="shared" si="140"/>
        <v>2014</v>
      </c>
      <c r="C679" s="9">
        <v>41946</v>
      </c>
      <c r="D679" s="12">
        <f ca="1">(1+Returns!E679)*D678</f>
        <v>125508869.70507967</v>
      </c>
      <c r="E679" s="12">
        <f t="shared" ca="1" si="141"/>
        <v>125939215.47762355</v>
      </c>
      <c r="F679" s="12">
        <f t="shared" ca="1" si="142"/>
        <v>125935220.2260263</v>
      </c>
      <c r="G679" s="14">
        <f ca="1">G678*(1+Returns!G679)+AC679</f>
        <v>10114178.018911278</v>
      </c>
      <c r="H679" s="14">
        <f ca="1">H678*(1+Returns!H679)+AD679</f>
        <v>12599691.054081915</v>
      </c>
      <c r="I679" s="14">
        <f ca="1">I678*(1+Returns!I679)+AE679</f>
        <v>6299970.7072748449</v>
      </c>
      <c r="J679" s="14">
        <f ca="1">J678*(1+Returns!J679)+AF679</f>
        <v>0</v>
      </c>
      <c r="K679" s="14">
        <f ca="1">K678*(1+Returns!K679)+AG679</f>
        <v>0</v>
      </c>
      <c r="L679" s="14">
        <f ca="1">L678*(1+Returns!L679)+AH679</f>
        <v>25199331.924618267</v>
      </c>
      <c r="M679" s="14">
        <f ca="1">M678*(1+Returns!M679)+AI679</f>
        <v>25199582.639342241</v>
      </c>
      <c r="N679" s="14">
        <f ca="1">N678*(1+Returns!N679)+AJ679-R679-T679</f>
        <v>46526461.133395009</v>
      </c>
      <c r="O679" s="17">
        <f ca="1">(Assumptions!$B$16 / 252)*F678</f>
        <v>3995.2515972481087</v>
      </c>
      <c r="P679" s="17">
        <f t="shared" ca="1" si="143"/>
        <v>3995.2515972481051</v>
      </c>
      <c r="Q679" s="16">
        <f t="shared" si="144"/>
        <v>1</v>
      </c>
      <c r="R679" s="17">
        <f t="shared" ca="1" si="145"/>
        <v>91410.778049746863</v>
      </c>
      <c r="S679" s="19">
        <f t="shared" si="146"/>
        <v>0</v>
      </c>
      <c r="T679" s="20">
        <f ca="1">IF(AND(S679=1,F678&gt;D678),[1]Assumptions!$B$19*(F678-D678),0)</f>
        <v>0</v>
      </c>
      <c r="U679" s="21">
        <f ca="1">OFFSET(Assumptions!$B$6,U$1-1,0)*$E679</f>
        <v>10075137.238209885</v>
      </c>
      <c r="V679" s="21">
        <f ca="1">OFFSET(Assumptions!$B$6,V$1-1,0)*$E679</f>
        <v>12593921.547762357</v>
      </c>
      <c r="W679" s="21">
        <f ca="1">OFFSET(Assumptions!$B$6,W$1-1,0)*$E679</f>
        <v>6296960.7738811783</v>
      </c>
      <c r="X679" s="21">
        <f ca="1">OFFSET(Assumptions!$B$6,X$1-1,0)*$E679</f>
        <v>0</v>
      </c>
      <c r="Y679" s="21">
        <f ca="1">OFFSET(Assumptions!$B$6,Y$1-1,0)*$E679</f>
        <v>0</v>
      </c>
      <c r="Z679" s="21">
        <f ca="1">OFFSET(Assumptions!$B$6,Z$1-1,0)*$E679</f>
        <v>25187843.095524713</v>
      </c>
      <c r="AA679" s="21">
        <f ca="1">OFFSET(Assumptions!$B$6,AA$1-1,0)*$E679</f>
        <v>25187843.095524713</v>
      </c>
      <c r="AB679" s="21">
        <f ca="1">OFFSET(Assumptions!$B$6,AB$1-1,0)*$E679</f>
        <v>46597509.726720713</v>
      </c>
      <c r="AC679" s="24">
        <f t="shared" ca="1" si="149"/>
        <v>222497.84629298374</v>
      </c>
      <c r="AD679" s="24">
        <f t="shared" ca="1" si="151"/>
        <v>-35295.699844367802</v>
      </c>
      <c r="AE679" s="24">
        <f t="shared" ca="1" si="151"/>
        <v>-20447.377848529257</v>
      </c>
      <c r="AF679" s="24">
        <f t="shared" ca="1" si="151"/>
        <v>0</v>
      </c>
      <c r="AG679" s="24">
        <f t="shared" ca="1" si="151"/>
        <v>0</v>
      </c>
      <c r="AH679" s="24">
        <f t="shared" ca="1" si="151"/>
        <v>-69468.888881497085</v>
      </c>
      <c r="AI679" s="24">
        <f t="shared" ca="1" si="151"/>
        <v>-75076.525410965085</v>
      </c>
      <c r="AJ679" s="24">
        <f t="shared" ca="1" si="147"/>
        <v>-22209.354307624511</v>
      </c>
      <c r="AK679" s="26">
        <f t="shared" ca="1" si="148"/>
        <v>6.7377533687107416E-4</v>
      </c>
      <c r="AL679" s="34">
        <f t="shared" ca="1" si="150"/>
        <v>0.25935220226025812</v>
      </c>
    </row>
    <row r="680" spans="1:38" x14ac:dyDescent="0.25">
      <c r="A680" s="4">
        <f t="shared" si="139"/>
        <v>11</v>
      </c>
      <c r="B680" s="4">
        <f t="shared" si="140"/>
        <v>2014</v>
      </c>
      <c r="C680" s="9">
        <v>41947</v>
      </c>
      <c r="D680" s="12">
        <f ca="1">(1+Returns!E680)*D679</f>
        <v>125561126.57807009</v>
      </c>
      <c r="E680" s="12">
        <f t="shared" ca="1" si="141"/>
        <v>125996749.01732144</v>
      </c>
      <c r="F680" s="12">
        <f t="shared" ca="1" si="142"/>
        <v>125988755.82222494</v>
      </c>
      <c r="G680" s="14">
        <f ca="1">G679*(1+Returns!G680)+AC680</f>
        <v>10121866.464945681</v>
      </c>
      <c r="H680" s="14">
        <f ca="1">H679*(1+Returns!H680)+AD680</f>
        <v>12605185.509008493</v>
      </c>
      <c r="I680" s="14">
        <f ca="1">I679*(1+Returns!I680)+AE680</f>
        <v>6302841.6040270263</v>
      </c>
      <c r="J680" s="14">
        <f ca="1">J679*(1+Returns!J680)+AF680</f>
        <v>0</v>
      </c>
      <c r="K680" s="14">
        <f ca="1">K679*(1+Returns!K680)+AG680</f>
        <v>0</v>
      </c>
      <c r="L680" s="14">
        <f ca="1">L679*(1+Returns!L680)+AH680</f>
        <v>25210271.233650014</v>
      </c>
      <c r="M680" s="14">
        <f ca="1">M679*(1+Returns!M680)+AI680</f>
        <v>25210769.70999404</v>
      </c>
      <c r="N680" s="14">
        <f ca="1">N679*(1+Returns!N680)+AJ680-R680-T680</f>
        <v>46545814.49569618</v>
      </c>
      <c r="O680" s="17">
        <f ca="1">(Assumptions!$B$16 / 252)*F679</f>
        <v>3997.9434992389297</v>
      </c>
      <c r="P680" s="17">
        <f t="shared" ca="1" si="143"/>
        <v>7993.1950964870348</v>
      </c>
      <c r="Q680" s="16">
        <f t="shared" si="144"/>
        <v>0</v>
      </c>
      <c r="R680" s="17">
        <f t="shared" si="145"/>
        <v>0</v>
      </c>
      <c r="S680" s="19">
        <f t="shared" si="146"/>
        <v>0</v>
      </c>
      <c r="T680" s="20">
        <f ca="1">IF(AND(S680=1,F679&gt;D679),[1]Assumptions!$B$19*(F679-D679),0)</f>
        <v>0</v>
      </c>
      <c r="U680" s="21">
        <f ca="1">OFFSET(Assumptions!$B$6,U$1-1,0)*$E680</f>
        <v>10079739.921385715</v>
      </c>
      <c r="V680" s="21">
        <f ca="1">OFFSET(Assumptions!$B$6,V$1-1,0)*$E680</f>
        <v>12599674.901732145</v>
      </c>
      <c r="W680" s="21">
        <f ca="1">OFFSET(Assumptions!$B$6,W$1-1,0)*$E680</f>
        <v>6299837.4508660724</v>
      </c>
      <c r="X680" s="21">
        <f ca="1">OFFSET(Assumptions!$B$6,X$1-1,0)*$E680</f>
        <v>0</v>
      </c>
      <c r="Y680" s="21">
        <f ca="1">OFFSET(Assumptions!$B$6,Y$1-1,0)*$E680</f>
        <v>0</v>
      </c>
      <c r="Z680" s="21">
        <f ca="1">OFFSET(Assumptions!$B$6,Z$1-1,0)*$E680</f>
        <v>25199349.80346429</v>
      </c>
      <c r="AA680" s="21">
        <f ca="1">OFFSET(Assumptions!$B$6,AA$1-1,0)*$E680</f>
        <v>25199349.80346429</v>
      </c>
      <c r="AB680" s="21">
        <f ca="1">OFFSET(Assumptions!$B$6,AB$1-1,0)*$E680</f>
        <v>46618797.136408933</v>
      </c>
      <c r="AC680" s="24">
        <f t="shared" si="149"/>
        <v>0</v>
      </c>
      <c r="AD680" s="24">
        <f t="shared" si="151"/>
        <v>0</v>
      </c>
      <c r="AE680" s="24">
        <f t="shared" si="151"/>
        <v>0</v>
      </c>
      <c r="AF680" s="24">
        <f t="shared" si="151"/>
        <v>0</v>
      </c>
      <c r="AG680" s="24">
        <f t="shared" si="151"/>
        <v>0</v>
      </c>
      <c r="AH680" s="24">
        <f t="shared" si="151"/>
        <v>0</v>
      </c>
      <c r="AI680" s="24">
        <f t="shared" si="151"/>
        <v>0</v>
      </c>
      <c r="AJ680" s="24">
        <f t="shared" si="147"/>
        <v>0</v>
      </c>
      <c r="AK680" s="26">
        <f t="shared" ca="1" si="148"/>
        <v>4.2510424091490862E-4</v>
      </c>
      <c r="AL680" s="34">
        <f t="shared" ca="1" si="150"/>
        <v>0.25988755822224441</v>
      </c>
    </row>
    <row r="681" spans="1:38" x14ac:dyDescent="0.25">
      <c r="A681" s="4">
        <f t="shared" si="139"/>
        <v>11</v>
      </c>
      <c r="B681" s="4">
        <f t="shared" si="140"/>
        <v>2014</v>
      </c>
      <c r="C681" s="9">
        <v>41948</v>
      </c>
      <c r="D681" s="12">
        <f ca="1">(1+Returns!E681)*D680</f>
        <v>125613405.20873213</v>
      </c>
      <c r="E681" s="12">
        <f t="shared" ca="1" si="141"/>
        <v>126080647.2721085</v>
      </c>
      <c r="F681" s="12">
        <f t="shared" ca="1" si="142"/>
        <v>126068654.43397003</v>
      </c>
      <c r="G681" s="14">
        <f ca="1">G680*(1+Returns!G681)+AC681</f>
        <v>10155898.156224348</v>
      </c>
      <c r="H681" s="14">
        <f ca="1">H680*(1+Returns!H681)+AD681</f>
        <v>12610682.359948974</v>
      </c>
      <c r="I681" s="14">
        <f ca="1">I680*(1+Returns!I681)+AE681</f>
        <v>6305713.8090469036</v>
      </c>
      <c r="J681" s="14">
        <f ca="1">J680*(1+Returns!J681)+AF681</f>
        <v>0</v>
      </c>
      <c r="K681" s="14">
        <f ca="1">K680*(1+Returns!K681)+AG681</f>
        <v>0</v>
      </c>
      <c r="L681" s="14">
        <f ca="1">L680*(1+Returns!L681)+AH681</f>
        <v>25221215.291556947</v>
      </c>
      <c r="M681" s="14">
        <f ca="1">M680*(1+Returns!M681)+AI681</f>
        <v>25221961.747019749</v>
      </c>
      <c r="N681" s="14">
        <f ca="1">N680*(1+Returns!N681)+AJ681-R681-T681</f>
        <v>46565175.908311583</v>
      </c>
      <c r="O681" s="17">
        <f ca="1">(Assumptions!$B$16 / 252)*F680</f>
        <v>3999.6430419753947</v>
      </c>
      <c r="P681" s="17">
        <f t="shared" ca="1" si="143"/>
        <v>11992.83813846243</v>
      </c>
      <c r="Q681" s="16">
        <f t="shared" si="144"/>
        <v>0</v>
      </c>
      <c r="R681" s="17">
        <f t="shared" si="145"/>
        <v>0</v>
      </c>
      <c r="S681" s="19">
        <f t="shared" si="146"/>
        <v>0</v>
      </c>
      <c r="T681" s="20">
        <f ca="1">IF(AND(S681=1,F680&gt;D680),[1]Assumptions!$B$19*(F680-D680),0)</f>
        <v>0</v>
      </c>
      <c r="U681" s="21">
        <f ca="1">OFFSET(Assumptions!$B$6,U$1-1,0)*$E681</f>
        <v>10086451.78176868</v>
      </c>
      <c r="V681" s="21">
        <f ca="1">OFFSET(Assumptions!$B$6,V$1-1,0)*$E681</f>
        <v>12608064.72721085</v>
      </c>
      <c r="W681" s="21">
        <f ca="1">OFFSET(Assumptions!$B$6,W$1-1,0)*$E681</f>
        <v>6304032.3636054248</v>
      </c>
      <c r="X681" s="21">
        <f ca="1">OFFSET(Assumptions!$B$6,X$1-1,0)*$E681</f>
        <v>0</v>
      </c>
      <c r="Y681" s="21">
        <f ca="1">OFFSET(Assumptions!$B$6,Y$1-1,0)*$E681</f>
        <v>0</v>
      </c>
      <c r="Z681" s="21">
        <f ca="1">OFFSET(Assumptions!$B$6,Z$1-1,0)*$E681</f>
        <v>25216129.454421699</v>
      </c>
      <c r="AA681" s="21">
        <f ca="1">OFFSET(Assumptions!$B$6,AA$1-1,0)*$E681</f>
        <v>25216129.454421699</v>
      </c>
      <c r="AB681" s="21">
        <f ca="1">OFFSET(Assumptions!$B$6,AB$1-1,0)*$E681</f>
        <v>46649839.490680143</v>
      </c>
      <c r="AC681" s="24">
        <f t="shared" si="149"/>
        <v>0</v>
      </c>
      <c r="AD681" s="24">
        <f t="shared" si="151"/>
        <v>0</v>
      </c>
      <c r="AE681" s="24">
        <f t="shared" si="151"/>
        <v>0</v>
      </c>
      <c r="AF681" s="24">
        <f t="shared" si="151"/>
        <v>0</v>
      </c>
      <c r="AG681" s="24">
        <f t="shared" si="151"/>
        <v>0</v>
      </c>
      <c r="AH681" s="24">
        <f t="shared" si="151"/>
        <v>0</v>
      </c>
      <c r="AI681" s="24">
        <f t="shared" si="151"/>
        <v>0</v>
      </c>
      <c r="AJ681" s="24">
        <f t="shared" si="147"/>
        <v>0</v>
      </c>
      <c r="AK681" s="26">
        <f t="shared" ca="1" si="148"/>
        <v>6.3417255947695317E-4</v>
      </c>
      <c r="AL681" s="34">
        <f t="shared" ca="1" si="150"/>
        <v>0.26068654433969529</v>
      </c>
    </row>
    <row r="682" spans="1:38" x14ac:dyDescent="0.25">
      <c r="A682" s="4">
        <f t="shared" si="139"/>
        <v>11</v>
      </c>
      <c r="B682" s="4">
        <f t="shared" si="140"/>
        <v>2014</v>
      </c>
      <c r="C682" s="9">
        <v>41949</v>
      </c>
      <c r="D682" s="12">
        <f ca="1">(1+Returns!E682)*D681</f>
        <v>125665840.0124684</v>
      </c>
      <c r="E682" s="12">
        <f t="shared" ca="1" si="141"/>
        <v>126242238.58294722</v>
      </c>
      <c r="F682" s="12">
        <f t="shared" ca="1" si="142"/>
        <v>126226243.56530292</v>
      </c>
      <c r="G682" s="14">
        <f ca="1">G681*(1+Returns!G682)+AC682</f>
        <v>10267473.444756685</v>
      </c>
      <c r="H682" s="14">
        <f ca="1">H681*(1+Returns!H682)+AD682</f>
        <v>12616195.706045089</v>
      </c>
      <c r="I682" s="14">
        <f ca="1">I681*(1+Returns!I682)+AE682</f>
        <v>6308594.6717744796</v>
      </c>
      <c r="J682" s="14">
        <f ca="1">J681*(1+Returns!J682)+AF682</f>
        <v>0</v>
      </c>
      <c r="K682" s="14">
        <f ca="1">K681*(1+Returns!K682)+AG682</f>
        <v>0</v>
      </c>
      <c r="L682" s="14">
        <f ca="1">L681*(1+Returns!L682)+AH682</f>
        <v>25232192.176032592</v>
      </c>
      <c r="M682" s="14">
        <f ca="1">M681*(1+Returns!M682)+AI682</f>
        <v>25233187.429891311</v>
      </c>
      <c r="N682" s="14">
        <f ca="1">N681*(1+Returns!N682)+AJ682-R682-T682</f>
        <v>46584595.154447086</v>
      </c>
      <c r="O682" s="17">
        <f ca="1">(Assumptions!$B$16 / 252)*F681</f>
        <v>4002.1795058403181</v>
      </c>
      <c r="P682" s="17">
        <f t="shared" ca="1" si="143"/>
        <v>15995.017644302749</v>
      </c>
      <c r="Q682" s="16">
        <f t="shared" si="144"/>
        <v>0</v>
      </c>
      <c r="R682" s="17">
        <f t="shared" si="145"/>
        <v>0</v>
      </c>
      <c r="S682" s="19">
        <f t="shared" si="146"/>
        <v>0</v>
      </c>
      <c r="T682" s="20">
        <f ca="1">IF(AND(S682=1,F681&gt;D681),[1]Assumptions!$B$19*(F681-D681),0)</f>
        <v>0</v>
      </c>
      <c r="U682" s="21">
        <f ca="1">OFFSET(Assumptions!$B$6,U$1-1,0)*$E682</f>
        <v>10099379.086635778</v>
      </c>
      <c r="V682" s="21">
        <f ca="1">OFFSET(Assumptions!$B$6,V$1-1,0)*$E682</f>
        <v>12624223.858294724</v>
      </c>
      <c r="W682" s="21">
        <f ca="1">OFFSET(Assumptions!$B$6,W$1-1,0)*$E682</f>
        <v>6312111.9291473618</v>
      </c>
      <c r="X682" s="21">
        <f ca="1">OFFSET(Assumptions!$B$6,X$1-1,0)*$E682</f>
        <v>0</v>
      </c>
      <c r="Y682" s="21">
        <f ca="1">OFFSET(Assumptions!$B$6,Y$1-1,0)*$E682</f>
        <v>0</v>
      </c>
      <c r="Z682" s="21">
        <f ca="1">OFFSET(Assumptions!$B$6,Z$1-1,0)*$E682</f>
        <v>25248447.716589447</v>
      </c>
      <c r="AA682" s="21">
        <f ca="1">OFFSET(Assumptions!$B$6,AA$1-1,0)*$E682</f>
        <v>25248447.716589447</v>
      </c>
      <c r="AB682" s="21">
        <f ca="1">OFFSET(Assumptions!$B$6,AB$1-1,0)*$E682</f>
        <v>46709628.275690474</v>
      </c>
      <c r="AC682" s="24">
        <f t="shared" si="149"/>
        <v>0</v>
      </c>
      <c r="AD682" s="24">
        <f t="shared" si="151"/>
        <v>0</v>
      </c>
      <c r="AE682" s="24">
        <f t="shared" si="151"/>
        <v>0</v>
      </c>
      <c r="AF682" s="24">
        <f t="shared" si="151"/>
        <v>0</v>
      </c>
      <c r="AG682" s="24">
        <f t="shared" si="151"/>
        <v>0</v>
      </c>
      <c r="AH682" s="24">
        <f t="shared" si="151"/>
        <v>0</v>
      </c>
      <c r="AI682" s="24">
        <f t="shared" si="151"/>
        <v>0</v>
      </c>
      <c r="AJ682" s="24">
        <f t="shared" si="147"/>
        <v>0</v>
      </c>
      <c r="AK682" s="26">
        <f t="shared" ca="1" si="148"/>
        <v>1.2500262816355079E-3</v>
      </c>
      <c r="AL682" s="34">
        <f t="shared" ca="1" si="150"/>
        <v>0.2622624356530241</v>
      </c>
    </row>
    <row r="683" spans="1:38" x14ac:dyDescent="0.25">
      <c r="A683" s="4">
        <f t="shared" si="139"/>
        <v>11</v>
      </c>
      <c r="B683" s="4">
        <f t="shared" si="140"/>
        <v>2014</v>
      </c>
      <c r="C683" s="9">
        <v>41950</v>
      </c>
      <c r="D683" s="12">
        <f ca="1">(1+Returns!E683)*D682</f>
        <v>125718296.7040648</v>
      </c>
      <c r="E683" s="12">
        <f t="shared" ca="1" si="141"/>
        <v>126336368.24491727</v>
      </c>
      <c r="F683" s="12">
        <f t="shared" ca="1" si="142"/>
        <v>126316366.04493757</v>
      </c>
      <c r="G683" s="14">
        <f ca="1">G682*(1+Returns!G683)+AC683</f>
        <v>10311565.485673429</v>
      </c>
      <c r="H683" s="14">
        <f ca="1">H682*(1+Returns!H683)+AD683</f>
        <v>12621711.462556781</v>
      </c>
      <c r="I683" s="14">
        <f ca="1">I682*(1+Returns!I683)+AE683</f>
        <v>6311476.850668679</v>
      </c>
      <c r="J683" s="14">
        <f ca="1">J682*(1+Returns!J683)+AF683</f>
        <v>0</v>
      </c>
      <c r="K683" s="14">
        <f ca="1">K682*(1+Returns!K683)+AG683</f>
        <v>0</v>
      </c>
      <c r="L683" s="14">
        <f ca="1">L682*(1+Returns!L683)+AH683</f>
        <v>25243173.837914534</v>
      </c>
      <c r="M683" s="14">
        <f ca="1">M682*(1+Returns!M683)+AI683</f>
        <v>25244418.109041799</v>
      </c>
      <c r="N683" s="14">
        <f ca="1">N682*(1+Returns!N683)+AJ683-R683-T683</f>
        <v>46604022.499062046</v>
      </c>
      <c r="O683" s="17">
        <f ca="1">(Assumptions!$B$16 / 252)*F682</f>
        <v>4007.1823354064418</v>
      </c>
      <c r="P683" s="17">
        <f t="shared" ca="1" si="143"/>
        <v>20002.199979709192</v>
      </c>
      <c r="Q683" s="16">
        <f t="shared" si="144"/>
        <v>0</v>
      </c>
      <c r="R683" s="17">
        <f t="shared" si="145"/>
        <v>0</v>
      </c>
      <c r="S683" s="19">
        <f t="shared" si="146"/>
        <v>0</v>
      </c>
      <c r="T683" s="20">
        <f ca="1">IF(AND(S683=1,F682&gt;D682),[1]Assumptions!$B$19*(F682-D682),0)</f>
        <v>0</v>
      </c>
      <c r="U683" s="21">
        <f ca="1">OFFSET(Assumptions!$B$6,U$1-1,0)*$E683</f>
        <v>10106909.459593382</v>
      </c>
      <c r="V683" s="21">
        <f ca="1">OFFSET(Assumptions!$B$6,V$1-1,0)*$E683</f>
        <v>12633636.824491728</v>
      </c>
      <c r="W683" s="21">
        <f ca="1">OFFSET(Assumptions!$B$6,W$1-1,0)*$E683</f>
        <v>6316818.412245864</v>
      </c>
      <c r="X683" s="21">
        <f ca="1">OFFSET(Assumptions!$B$6,X$1-1,0)*$E683</f>
        <v>0</v>
      </c>
      <c r="Y683" s="21">
        <f ca="1">OFFSET(Assumptions!$B$6,Y$1-1,0)*$E683</f>
        <v>0</v>
      </c>
      <c r="Z683" s="21">
        <f ca="1">OFFSET(Assumptions!$B$6,Z$1-1,0)*$E683</f>
        <v>25267273.648983456</v>
      </c>
      <c r="AA683" s="21">
        <f ca="1">OFFSET(Assumptions!$B$6,AA$1-1,0)*$E683</f>
        <v>25267273.648983456</v>
      </c>
      <c r="AB683" s="21">
        <f ca="1">OFFSET(Assumptions!$B$6,AB$1-1,0)*$E683</f>
        <v>46744456.250619389</v>
      </c>
      <c r="AC683" s="24">
        <f t="shared" si="149"/>
        <v>0</v>
      </c>
      <c r="AD683" s="24">
        <f t="shared" si="151"/>
        <v>0</v>
      </c>
      <c r="AE683" s="24">
        <f t="shared" si="151"/>
        <v>0</v>
      </c>
      <c r="AF683" s="24">
        <f t="shared" si="151"/>
        <v>0</v>
      </c>
      <c r="AG683" s="24">
        <f t="shared" si="151"/>
        <v>0</v>
      </c>
      <c r="AH683" s="24">
        <f t="shared" si="151"/>
        <v>0</v>
      </c>
      <c r="AI683" s="24">
        <f t="shared" si="151"/>
        <v>0</v>
      </c>
      <c r="AJ683" s="24">
        <f t="shared" si="147"/>
        <v>0</v>
      </c>
      <c r="AK683" s="26">
        <f t="shared" ca="1" si="148"/>
        <v>7.1397577151244285E-4</v>
      </c>
      <c r="AL683" s="34">
        <f t="shared" ca="1" si="150"/>
        <v>0.26316366044937056</v>
      </c>
    </row>
    <row r="684" spans="1:38" x14ac:dyDescent="0.25">
      <c r="A684" s="4">
        <f t="shared" si="139"/>
        <v>11</v>
      </c>
      <c r="B684" s="4">
        <f t="shared" si="140"/>
        <v>2014</v>
      </c>
      <c r="C684" s="9">
        <v>41953</v>
      </c>
      <c r="D684" s="12">
        <f ca="1">(1+Returns!E684)*D683</f>
        <v>125770775.29265797</v>
      </c>
      <c r="E684" s="12">
        <f t="shared" ca="1" si="141"/>
        <v>126379336.15333992</v>
      </c>
      <c r="F684" s="12">
        <f t="shared" ca="1" si="142"/>
        <v>126355323.90999371</v>
      </c>
      <c r="G684" s="14">
        <f ca="1">G683*(1+Returns!G684)+AC684</f>
        <v>10304474.164960474</v>
      </c>
      <c r="H684" s="14">
        <f ca="1">H683*(1+Returns!H684)+AD684</f>
        <v>12627229.630537873</v>
      </c>
      <c r="I684" s="14">
        <f ca="1">I683*(1+Returns!I684)+AE684</f>
        <v>6314360.3463308131</v>
      </c>
      <c r="J684" s="14">
        <f ca="1">J683*(1+Returns!J684)+AF684</f>
        <v>0</v>
      </c>
      <c r="K684" s="14">
        <f ca="1">K683*(1+Returns!K684)+AG684</f>
        <v>0</v>
      </c>
      <c r="L684" s="14">
        <f ca="1">L683*(1+Returns!L684)+AH684</f>
        <v>25254160.279282019</v>
      </c>
      <c r="M684" s="14">
        <f ca="1">M683*(1+Returns!M684)+AI684</f>
        <v>25255653.786694933</v>
      </c>
      <c r="N684" s="14">
        <f ca="1">N683*(1+Returns!N684)+AJ684-R684-T684</f>
        <v>46623457.945533805</v>
      </c>
      <c r="O684" s="17">
        <f ca="1">(Assumptions!$B$16 / 252)*F683</f>
        <v>4010.0433665059545</v>
      </c>
      <c r="P684" s="17">
        <f t="shared" ca="1" si="143"/>
        <v>24012.243346215146</v>
      </c>
      <c r="Q684" s="16">
        <f t="shared" si="144"/>
        <v>0</v>
      </c>
      <c r="R684" s="17">
        <f t="shared" si="145"/>
        <v>0</v>
      </c>
      <c r="S684" s="19">
        <f t="shared" si="146"/>
        <v>0</v>
      </c>
      <c r="T684" s="20">
        <f ca="1">IF(AND(S684=1,F683&gt;D683),[1]Assumptions!$B$19*(F683-D683),0)</f>
        <v>0</v>
      </c>
      <c r="U684" s="21">
        <f ca="1">OFFSET(Assumptions!$B$6,U$1-1,0)*$E684</f>
        <v>10110346.892267194</v>
      </c>
      <c r="V684" s="21">
        <f ca="1">OFFSET(Assumptions!$B$6,V$1-1,0)*$E684</f>
        <v>12637933.615333993</v>
      </c>
      <c r="W684" s="21">
        <f ca="1">OFFSET(Assumptions!$B$6,W$1-1,0)*$E684</f>
        <v>6318966.8076669965</v>
      </c>
      <c r="X684" s="21">
        <f ca="1">OFFSET(Assumptions!$B$6,X$1-1,0)*$E684</f>
        <v>0</v>
      </c>
      <c r="Y684" s="21">
        <f ca="1">OFFSET(Assumptions!$B$6,Y$1-1,0)*$E684</f>
        <v>0</v>
      </c>
      <c r="Z684" s="21">
        <f ca="1">OFFSET(Assumptions!$B$6,Z$1-1,0)*$E684</f>
        <v>25275867.230667986</v>
      </c>
      <c r="AA684" s="21">
        <f ca="1">OFFSET(Assumptions!$B$6,AA$1-1,0)*$E684</f>
        <v>25275867.230667986</v>
      </c>
      <c r="AB684" s="21">
        <f ca="1">OFFSET(Assumptions!$B$6,AB$1-1,0)*$E684</f>
        <v>46760354.376735769</v>
      </c>
      <c r="AC684" s="24">
        <f t="shared" si="149"/>
        <v>0</v>
      </c>
      <c r="AD684" s="24">
        <f t="shared" si="151"/>
        <v>0</v>
      </c>
      <c r="AE684" s="24">
        <f t="shared" si="151"/>
        <v>0</v>
      </c>
      <c r="AF684" s="24">
        <f t="shared" si="151"/>
        <v>0</v>
      </c>
      <c r="AG684" s="24">
        <f t="shared" si="151"/>
        <v>0</v>
      </c>
      <c r="AH684" s="24">
        <f t="shared" si="151"/>
        <v>0</v>
      </c>
      <c r="AI684" s="24">
        <f t="shared" si="151"/>
        <v>0</v>
      </c>
      <c r="AJ684" s="24">
        <f t="shared" si="147"/>
        <v>0</v>
      </c>
      <c r="AK684" s="26">
        <f t="shared" ca="1" si="148"/>
        <v>3.0841502392719988E-4</v>
      </c>
      <c r="AL684" s="34">
        <f t="shared" ca="1" si="150"/>
        <v>0.263553239099932</v>
      </c>
    </row>
    <row r="685" spans="1:38" x14ac:dyDescent="0.25">
      <c r="A685" s="4">
        <f t="shared" si="139"/>
        <v>11</v>
      </c>
      <c r="B685" s="4">
        <f t="shared" si="140"/>
        <v>2014</v>
      </c>
      <c r="C685" s="9">
        <v>41954</v>
      </c>
      <c r="D685" s="12">
        <f ca="1">(1+Returns!E685)*D684</f>
        <v>125823275.78738838</v>
      </c>
      <c r="E685" s="12">
        <f t="shared" ca="1" si="141"/>
        <v>126337582.46876878</v>
      </c>
      <c r="F685" s="12">
        <f t="shared" ca="1" si="142"/>
        <v>126309558.94529843</v>
      </c>
      <c r="G685" s="14">
        <f ca="1">G684*(1+Returns!G685)+AC685</f>
        <v>10212639.633831926</v>
      </c>
      <c r="H685" s="14">
        <f ca="1">H684*(1+Returns!H685)+AD685</f>
        <v>12632750.211042652</v>
      </c>
      <c r="I685" s="14">
        <f ca="1">I684*(1+Returns!I685)+AE685</f>
        <v>6317245.1593624679</v>
      </c>
      <c r="J685" s="14">
        <f ca="1">J684*(1+Returns!J685)+AF685</f>
        <v>0</v>
      </c>
      <c r="K685" s="14">
        <f ca="1">K684*(1+Returns!K685)+AG685</f>
        <v>0</v>
      </c>
      <c r="L685" s="14">
        <f ca="1">L684*(1+Returns!L685)+AH685</f>
        <v>25265151.502215195</v>
      </c>
      <c r="M685" s="14">
        <f ca="1">M684*(1+Returns!M685)+AI685</f>
        <v>25266894.46507543</v>
      </c>
      <c r="N685" s="14">
        <f ca="1">N684*(1+Returns!N685)+AJ685-R685-T685</f>
        <v>46642901.497241102</v>
      </c>
      <c r="O685" s="17">
        <f ca="1">(Assumptions!$B$16 / 252)*F684</f>
        <v>4011.2801241267844</v>
      </c>
      <c r="P685" s="17">
        <f t="shared" ca="1" si="143"/>
        <v>28023.52347034193</v>
      </c>
      <c r="Q685" s="16">
        <f t="shared" si="144"/>
        <v>0</v>
      </c>
      <c r="R685" s="17">
        <f t="shared" si="145"/>
        <v>0</v>
      </c>
      <c r="S685" s="19">
        <f t="shared" si="146"/>
        <v>0</v>
      </c>
      <c r="T685" s="20">
        <f ca="1">IF(AND(S685=1,F684&gt;D684),[1]Assumptions!$B$19*(F684-D684),0)</f>
        <v>0</v>
      </c>
      <c r="U685" s="21">
        <f ca="1">OFFSET(Assumptions!$B$6,U$1-1,0)*$E685</f>
        <v>10107006.597501501</v>
      </c>
      <c r="V685" s="21">
        <f ca="1">OFFSET(Assumptions!$B$6,V$1-1,0)*$E685</f>
        <v>12633758.246876879</v>
      </c>
      <c r="W685" s="21">
        <f ca="1">OFFSET(Assumptions!$B$6,W$1-1,0)*$E685</f>
        <v>6316879.1234384393</v>
      </c>
      <c r="X685" s="21">
        <f ca="1">OFFSET(Assumptions!$B$6,X$1-1,0)*$E685</f>
        <v>0</v>
      </c>
      <c r="Y685" s="21">
        <f ca="1">OFFSET(Assumptions!$B$6,Y$1-1,0)*$E685</f>
        <v>0</v>
      </c>
      <c r="Z685" s="21">
        <f ca="1">OFFSET(Assumptions!$B$6,Z$1-1,0)*$E685</f>
        <v>25267516.493753757</v>
      </c>
      <c r="AA685" s="21">
        <f ca="1">OFFSET(Assumptions!$B$6,AA$1-1,0)*$E685</f>
        <v>25267516.493753757</v>
      </c>
      <c r="AB685" s="21">
        <f ca="1">OFFSET(Assumptions!$B$6,AB$1-1,0)*$E685</f>
        <v>46744905.513444446</v>
      </c>
      <c r="AC685" s="24">
        <f t="shared" si="149"/>
        <v>0</v>
      </c>
      <c r="AD685" s="24">
        <f t="shared" si="151"/>
        <v>0</v>
      </c>
      <c r="AE685" s="24">
        <f t="shared" si="151"/>
        <v>0</v>
      </c>
      <c r="AF685" s="24">
        <f t="shared" si="151"/>
        <v>0</v>
      </c>
      <c r="AG685" s="24">
        <f t="shared" si="151"/>
        <v>0</v>
      </c>
      <c r="AH685" s="24">
        <f t="shared" si="151"/>
        <v>0</v>
      </c>
      <c r="AI685" s="24">
        <f t="shared" si="151"/>
        <v>0</v>
      </c>
      <c r="AJ685" s="24">
        <f t="shared" si="147"/>
        <v>0</v>
      </c>
      <c r="AK685" s="26">
        <f t="shared" ca="1" si="148"/>
        <v>-3.6219261111525292E-4</v>
      </c>
      <c r="AL685" s="34">
        <f t="shared" ca="1" si="150"/>
        <v>0.26309558945297917</v>
      </c>
    </row>
    <row r="686" spans="1:38" x14ac:dyDescent="0.25">
      <c r="A686" s="4">
        <f t="shared" si="139"/>
        <v>11</v>
      </c>
      <c r="B686" s="4">
        <f t="shared" si="140"/>
        <v>2014</v>
      </c>
      <c r="C686" s="9">
        <v>41955</v>
      </c>
      <c r="D686" s="12">
        <f ca="1">(1+Returns!E686)*D685</f>
        <v>125875798.1974003</v>
      </c>
      <c r="E686" s="12">
        <f t="shared" ca="1" si="141"/>
        <v>126397784.92482886</v>
      </c>
      <c r="F686" s="12">
        <f t="shared" ca="1" si="142"/>
        <v>126365751.57409041</v>
      </c>
      <c r="G686" s="14">
        <f ca="1">G685*(1+Returns!G686)+AC686</f>
        <v>10222739.616569309</v>
      </c>
      <c r="H686" s="14">
        <f ca="1">H685*(1+Returns!H686)+AD686</f>
        <v>12638273.205125863</v>
      </c>
      <c r="I686" s="14">
        <f ca="1">I685*(1+Returns!I686)+AE686</f>
        <v>6320131.2903655041</v>
      </c>
      <c r="J686" s="14">
        <f ca="1">J685*(1+Returns!J686)+AF686</f>
        <v>0</v>
      </c>
      <c r="K686" s="14">
        <f ca="1">K685*(1+Returns!K686)+AG686</f>
        <v>0</v>
      </c>
      <c r="L686" s="14">
        <f ca="1">L685*(1+Returns!L686)+AH686</f>
        <v>25276147.508795112</v>
      </c>
      <c r="M686" s="14">
        <f ca="1">M685*(1+Returns!M686)+AI686</f>
        <v>25278140.146408986</v>
      </c>
      <c r="N686" s="14">
        <f ca="1">N685*(1+Returns!N686)+AJ686-R686-T686</f>
        <v>46662353.157564096</v>
      </c>
      <c r="O686" s="17">
        <f ca="1">(Assumptions!$B$16 / 252)*F685</f>
        <v>4009.8272681047119</v>
      </c>
      <c r="P686" s="17">
        <f t="shared" ca="1" si="143"/>
        <v>32033.350738446643</v>
      </c>
      <c r="Q686" s="16">
        <f t="shared" si="144"/>
        <v>0</v>
      </c>
      <c r="R686" s="17">
        <f t="shared" si="145"/>
        <v>0</v>
      </c>
      <c r="S686" s="19">
        <f t="shared" si="146"/>
        <v>0</v>
      </c>
      <c r="T686" s="20">
        <f ca="1">IF(AND(S686=1,F685&gt;D685),[1]Assumptions!$B$19*(F685-D685),0)</f>
        <v>0</v>
      </c>
      <c r="U686" s="21">
        <f ca="1">OFFSET(Assumptions!$B$6,U$1-1,0)*$E686</f>
        <v>10111822.793986309</v>
      </c>
      <c r="V686" s="21">
        <f ca="1">OFFSET(Assumptions!$B$6,V$1-1,0)*$E686</f>
        <v>12639778.492482886</v>
      </c>
      <c r="W686" s="21">
        <f ca="1">OFFSET(Assumptions!$B$6,W$1-1,0)*$E686</f>
        <v>6319889.2462414429</v>
      </c>
      <c r="X686" s="21">
        <f ca="1">OFFSET(Assumptions!$B$6,X$1-1,0)*$E686</f>
        <v>0</v>
      </c>
      <c r="Y686" s="21">
        <f ca="1">OFFSET(Assumptions!$B$6,Y$1-1,0)*$E686</f>
        <v>0</v>
      </c>
      <c r="Z686" s="21">
        <f ca="1">OFFSET(Assumptions!$B$6,Z$1-1,0)*$E686</f>
        <v>25279556.984965771</v>
      </c>
      <c r="AA686" s="21">
        <f ca="1">OFFSET(Assumptions!$B$6,AA$1-1,0)*$E686</f>
        <v>25279556.984965771</v>
      </c>
      <c r="AB686" s="21">
        <f ca="1">OFFSET(Assumptions!$B$6,AB$1-1,0)*$E686</f>
        <v>46767180.42218668</v>
      </c>
      <c r="AC686" s="24">
        <f t="shared" si="149"/>
        <v>0</v>
      </c>
      <c r="AD686" s="24">
        <f t="shared" si="151"/>
        <v>0</v>
      </c>
      <c r="AE686" s="24">
        <f t="shared" si="151"/>
        <v>0</v>
      </c>
      <c r="AF686" s="24">
        <f t="shared" si="151"/>
        <v>0</v>
      </c>
      <c r="AG686" s="24">
        <f t="shared" si="151"/>
        <v>0</v>
      </c>
      <c r="AH686" s="24">
        <f t="shared" si="151"/>
        <v>0</v>
      </c>
      <c r="AI686" s="24">
        <f t="shared" si="151"/>
        <v>0</v>
      </c>
      <c r="AJ686" s="24">
        <f t="shared" si="147"/>
        <v>0</v>
      </c>
      <c r="AK686" s="26">
        <f t="shared" ca="1" si="148"/>
        <v>4.4488025499567208E-4</v>
      </c>
      <c r="AL686" s="34">
        <f t="shared" ca="1" si="150"/>
        <v>0.26365751574089891</v>
      </c>
    </row>
    <row r="687" spans="1:38" x14ac:dyDescent="0.25">
      <c r="A687" s="4">
        <f t="shared" si="139"/>
        <v>11</v>
      </c>
      <c r="B687" s="4">
        <f t="shared" si="140"/>
        <v>2014</v>
      </c>
      <c r="C687" s="9">
        <v>41956</v>
      </c>
      <c r="D687" s="12">
        <f ca="1">(1+Returns!E687)*D686</f>
        <v>125928342.53184183</v>
      </c>
      <c r="E687" s="12">
        <f t="shared" ca="1" si="141"/>
        <v>126445609.64130829</v>
      </c>
      <c r="F687" s="12">
        <f t="shared" ca="1" si="142"/>
        <v>126409564.67940876</v>
      </c>
      <c r="G687" s="14">
        <f ca="1">G686*(1+Returns!G687)+AC687</f>
        <v>10220440.223613128</v>
      </c>
      <c r="H687" s="14">
        <f ca="1">H686*(1+Returns!H687)+AD687</f>
        <v>12643798.613842716</v>
      </c>
      <c r="I687" s="14">
        <f ca="1">I686*(1+Returns!I687)+AE687</f>
        <v>6323018.7399420571</v>
      </c>
      <c r="J687" s="14">
        <f ca="1">J686*(1+Returns!J687)+AF687</f>
        <v>0</v>
      </c>
      <c r="K687" s="14">
        <f ca="1">K686*(1+Returns!K687)+AG687</f>
        <v>0</v>
      </c>
      <c r="L687" s="14">
        <f ca="1">L686*(1+Returns!L687)+AH687</f>
        <v>25287148.301103733</v>
      </c>
      <c r="M687" s="14">
        <f ca="1">M686*(1+Returns!M687)+AI687</f>
        <v>25289390.832922298</v>
      </c>
      <c r="N687" s="14">
        <f ca="1">N686*(1+Returns!N687)+AJ687-R687-T687</f>
        <v>46681812.929884359</v>
      </c>
      <c r="O687" s="17">
        <f ca="1">(Assumptions!$B$16 / 252)*F686</f>
        <v>4011.611161082235</v>
      </c>
      <c r="P687" s="17">
        <f t="shared" ca="1" si="143"/>
        <v>36044.961899528877</v>
      </c>
      <c r="Q687" s="16">
        <f t="shared" si="144"/>
        <v>0</v>
      </c>
      <c r="R687" s="17">
        <f t="shared" si="145"/>
        <v>0</v>
      </c>
      <c r="S687" s="19">
        <f t="shared" si="146"/>
        <v>0</v>
      </c>
      <c r="T687" s="20">
        <f ca="1">IF(AND(S687=1,F686&gt;D686),[1]Assumptions!$B$19*(F686-D686),0)</f>
        <v>0</v>
      </c>
      <c r="U687" s="21">
        <f ca="1">OFFSET(Assumptions!$B$6,U$1-1,0)*$E687</f>
        <v>10115648.771304663</v>
      </c>
      <c r="V687" s="21">
        <f ca="1">OFFSET(Assumptions!$B$6,V$1-1,0)*$E687</f>
        <v>12644560.96413083</v>
      </c>
      <c r="W687" s="21">
        <f ca="1">OFFSET(Assumptions!$B$6,W$1-1,0)*$E687</f>
        <v>6322280.482065415</v>
      </c>
      <c r="X687" s="21">
        <f ca="1">OFFSET(Assumptions!$B$6,X$1-1,0)*$E687</f>
        <v>0</v>
      </c>
      <c r="Y687" s="21">
        <f ca="1">OFFSET(Assumptions!$B$6,Y$1-1,0)*$E687</f>
        <v>0</v>
      </c>
      <c r="Z687" s="21">
        <f ca="1">OFFSET(Assumptions!$B$6,Z$1-1,0)*$E687</f>
        <v>25289121.92826166</v>
      </c>
      <c r="AA687" s="21">
        <f ca="1">OFFSET(Assumptions!$B$6,AA$1-1,0)*$E687</f>
        <v>25289121.92826166</v>
      </c>
      <c r="AB687" s="21">
        <f ca="1">OFFSET(Assumptions!$B$6,AB$1-1,0)*$E687</f>
        <v>46784875.56728407</v>
      </c>
      <c r="AC687" s="24">
        <f t="shared" si="149"/>
        <v>0</v>
      </c>
      <c r="AD687" s="24">
        <f t="shared" si="151"/>
        <v>0</v>
      </c>
      <c r="AE687" s="24">
        <f t="shared" si="151"/>
        <v>0</v>
      </c>
      <c r="AF687" s="24">
        <f t="shared" si="151"/>
        <v>0</v>
      </c>
      <c r="AG687" s="24">
        <f t="shared" si="151"/>
        <v>0</v>
      </c>
      <c r="AH687" s="24">
        <f t="shared" si="151"/>
        <v>0</v>
      </c>
      <c r="AI687" s="24">
        <f t="shared" si="151"/>
        <v>0</v>
      </c>
      <c r="AJ687" s="24">
        <f t="shared" si="147"/>
        <v>0</v>
      </c>
      <c r="AK687" s="26">
        <f t="shared" ca="1" si="148"/>
        <v>3.4671661247287489E-4</v>
      </c>
      <c r="AL687" s="34">
        <f t="shared" ca="1" si="150"/>
        <v>0.26409564679408248</v>
      </c>
    </row>
    <row r="688" spans="1:38" x14ac:dyDescent="0.25">
      <c r="A688" s="4">
        <f t="shared" si="139"/>
        <v>11</v>
      </c>
      <c r="B688" s="4">
        <f t="shared" si="140"/>
        <v>2014</v>
      </c>
      <c r="C688" s="9">
        <v>41957</v>
      </c>
      <c r="D688" s="12">
        <f ca="1">(1+Returns!E688)*D687</f>
        <v>125980908.79986489</v>
      </c>
      <c r="E688" s="12">
        <f t="shared" ca="1" si="141"/>
        <v>126466836.48299323</v>
      </c>
      <c r="F688" s="12">
        <f t="shared" ca="1" si="142"/>
        <v>126426778.51904039</v>
      </c>
      <c r="G688" s="14">
        <f ca="1">G687*(1+Returns!G688)+AC688</f>
        <v>10191521.310397975</v>
      </c>
      <c r="H688" s="14">
        <f ca="1">H687*(1+Returns!H688)+AD688</f>
        <v>12649326.43824888</v>
      </c>
      <c r="I688" s="14">
        <f ca="1">I687*(1+Returns!I688)+AE688</f>
        <v>6325907.5086945379</v>
      </c>
      <c r="J688" s="14">
        <f ca="1">J687*(1+Returns!J688)+AF688</f>
        <v>0</v>
      </c>
      <c r="K688" s="14">
        <f ca="1">K687*(1+Returns!K688)+AG688</f>
        <v>0</v>
      </c>
      <c r="L688" s="14">
        <f ca="1">L687*(1+Returns!L688)+AH688</f>
        <v>25298153.881223921</v>
      </c>
      <c r="M688" s="14">
        <f ca="1">M687*(1+Returns!M688)+AI688</f>
        <v>25300646.526843049</v>
      </c>
      <c r="N688" s="14">
        <f ca="1">N687*(1+Returns!N688)+AJ688-R688-T688</f>
        <v>46701280.817584857</v>
      </c>
      <c r="O688" s="17">
        <f ca="1">(Assumptions!$B$16 / 252)*F687</f>
        <v>4013.0020533145635</v>
      </c>
      <c r="P688" s="17">
        <f t="shared" ca="1" si="143"/>
        <v>40057.963952843442</v>
      </c>
      <c r="Q688" s="16">
        <f t="shared" si="144"/>
        <v>0</v>
      </c>
      <c r="R688" s="17">
        <f t="shared" si="145"/>
        <v>0</v>
      </c>
      <c r="S688" s="19">
        <f t="shared" si="146"/>
        <v>0</v>
      </c>
      <c r="T688" s="20">
        <f ca="1">IF(AND(S688=1,F687&gt;D687),[1]Assumptions!$B$19*(F687-D687),0)</f>
        <v>0</v>
      </c>
      <c r="U688" s="21">
        <f ca="1">OFFSET(Assumptions!$B$6,U$1-1,0)*$E688</f>
        <v>10117346.918639459</v>
      </c>
      <c r="V688" s="21">
        <f ca="1">OFFSET(Assumptions!$B$6,V$1-1,0)*$E688</f>
        <v>12646683.648299323</v>
      </c>
      <c r="W688" s="21">
        <f ca="1">OFFSET(Assumptions!$B$6,W$1-1,0)*$E688</f>
        <v>6323341.8241496617</v>
      </c>
      <c r="X688" s="21">
        <f ca="1">OFFSET(Assumptions!$B$6,X$1-1,0)*$E688</f>
        <v>0</v>
      </c>
      <c r="Y688" s="21">
        <f ca="1">OFFSET(Assumptions!$B$6,Y$1-1,0)*$E688</f>
        <v>0</v>
      </c>
      <c r="Z688" s="21">
        <f ca="1">OFFSET(Assumptions!$B$6,Z$1-1,0)*$E688</f>
        <v>25293367.296598647</v>
      </c>
      <c r="AA688" s="21">
        <f ca="1">OFFSET(Assumptions!$B$6,AA$1-1,0)*$E688</f>
        <v>25293367.296598647</v>
      </c>
      <c r="AB688" s="21">
        <f ca="1">OFFSET(Assumptions!$B$6,AB$1-1,0)*$E688</f>
        <v>46792729.498707496</v>
      </c>
      <c r="AC688" s="24">
        <f t="shared" si="149"/>
        <v>0</v>
      </c>
      <c r="AD688" s="24">
        <f t="shared" si="151"/>
        <v>0</v>
      </c>
      <c r="AE688" s="24">
        <f t="shared" si="151"/>
        <v>0</v>
      </c>
      <c r="AF688" s="24">
        <f t="shared" si="151"/>
        <v>0</v>
      </c>
      <c r="AG688" s="24">
        <f t="shared" si="151"/>
        <v>0</v>
      </c>
      <c r="AH688" s="24">
        <f t="shared" si="151"/>
        <v>0</v>
      </c>
      <c r="AI688" s="24">
        <f t="shared" si="151"/>
        <v>0</v>
      </c>
      <c r="AJ688" s="24">
        <f t="shared" si="147"/>
        <v>0</v>
      </c>
      <c r="AK688" s="26">
        <f t="shared" ca="1" si="148"/>
        <v>1.3617513576047457E-4</v>
      </c>
      <c r="AL688" s="34">
        <f t="shared" ca="1" si="150"/>
        <v>0.26426778519039895</v>
      </c>
    </row>
    <row r="689" spans="1:38" x14ac:dyDescent="0.25">
      <c r="A689" s="4">
        <f t="shared" si="139"/>
        <v>11</v>
      </c>
      <c r="B689" s="4">
        <f t="shared" si="140"/>
        <v>2014</v>
      </c>
      <c r="C689" s="9">
        <v>41960</v>
      </c>
      <c r="D689" s="12">
        <f ca="1">(1+Returns!E689)*D688</f>
        <v>126033497.01062521</v>
      </c>
      <c r="E689" s="12">
        <f t="shared" ca="1" si="141"/>
        <v>126448271.89186278</v>
      </c>
      <c r="F689" s="12">
        <f t="shared" ca="1" si="142"/>
        <v>126404200.37938552</v>
      </c>
      <c r="G689" s="14">
        <f ca="1">G688*(1+Returns!G689)+AC689</f>
        <v>10122789.309547333</v>
      </c>
      <c r="H689" s="14">
        <f ca="1">H688*(1+Returns!H689)+AD689</f>
        <v>12654856.679400485</v>
      </c>
      <c r="I689" s="14">
        <f ca="1">I688*(1+Returns!I689)+AE689</f>
        <v>6328797.5972256325</v>
      </c>
      <c r="J689" s="14">
        <f ca="1">J688*(1+Returns!J689)+AF689</f>
        <v>0</v>
      </c>
      <c r="K689" s="14">
        <f ca="1">K688*(1+Returns!K689)+AG689</f>
        <v>0</v>
      </c>
      <c r="L689" s="14">
        <f ca="1">L688*(1+Returns!L689)+AH689</f>
        <v>25309164.251239449</v>
      </c>
      <c r="M689" s="14">
        <f ca="1">M688*(1+Returns!M689)+AI689</f>
        <v>25311907.230399914</v>
      </c>
      <c r="N689" s="14">
        <f ca="1">N688*(1+Returns!N689)+AJ689-R689-T689</f>
        <v>46720756.824049987</v>
      </c>
      <c r="O689" s="17">
        <f ca="1">(Assumptions!$B$16 / 252)*F688</f>
        <v>4013.5485244139804</v>
      </c>
      <c r="P689" s="17">
        <f t="shared" ca="1" si="143"/>
        <v>44071.51247725742</v>
      </c>
      <c r="Q689" s="16">
        <f t="shared" si="144"/>
        <v>0</v>
      </c>
      <c r="R689" s="17">
        <f t="shared" si="145"/>
        <v>0</v>
      </c>
      <c r="S689" s="19">
        <f t="shared" si="146"/>
        <v>0</v>
      </c>
      <c r="T689" s="20">
        <f ca="1">IF(AND(S689=1,F688&gt;D688),[1]Assumptions!$B$19*(F688-D688),0)</f>
        <v>0</v>
      </c>
      <c r="U689" s="21">
        <f ca="1">OFFSET(Assumptions!$B$6,U$1-1,0)*$E689</f>
        <v>10115861.751349023</v>
      </c>
      <c r="V689" s="21">
        <f ca="1">OFFSET(Assumptions!$B$6,V$1-1,0)*$E689</f>
        <v>12644827.189186279</v>
      </c>
      <c r="W689" s="21">
        <f ca="1">OFFSET(Assumptions!$B$6,W$1-1,0)*$E689</f>
        <v>6322413.5945931394</v>
      </c>
      <c r="X689" s="21">
        <f ca="1">OFFSET(Assumptions!$B$6,X$1-1,0)*$E689</f>
        <v>0</v>
      </c>
      <c r="Y689" s="21">
        <f ca="1">OFFSET(Assumptions!$B$6,Y$1-1,0)*$E689</f>
        <v>0</v>
      </c>
      <c r="Z689" s="21">
        <f ca="1">OFFSET(Assumptions!$B$6,Z$1-1,0)*$E689</f>
        <v>25289654.378372557</v>
      </c>
      <c r="AA689" s="21">
        <f ca="1">OFFSET(Assumptions!$B$6,AA$1-1,0)*$E689</f>
        <v>25289654.378372557</v>
      </c>
      <c r="AB689" s="21">
        <f ca="1">OFFSET(Assumptions!$B$6,AB$1-1,0)*$E689</f>
        <v>46785860.599989228</v>
      </c>
      <c r="AC689" s="24">
        <f t="shared" si="149"/>
        <v>0</v>
      </c>
      <c r="AD689" s="24">
        <f t="shared" si="151"/>
        <v>0</v>
      </c>
      <c r="AE689" s="24">
        <f t="shared" si="151"/>
        <v>0</v>
      </c>
      <c r="AF689" s="24">
        <f t="shared" si="151"/>
        <v>0</v>
      </c>
      <c r="AG689" s="24">
        <f t="shared" si="151"/>
        <v>0</v>
      </c>
      <c r="AH689" s="24">
        <f t="shared" si="151"/>
        <v>0</v>
      </c>
      <c r="AI689" s="24">
        <f t="shared" si="151"/>
        <v>0</v>
      </c>
      <c r="AJ689" s="24">
        <f t="shared" si="147"/>
        <v>0</v>
      </c>
      <c r="AK689" s="26">
        <f t="shared" ca="1" si="148"/>
        <v>-1.7858668803683031E-4</v>
      </c>
      <c r="AL689" s="34">
        <f t="shared" ca="1" si="150"/>
        <v>0.26404200379385023</v>
      </c>
    </row>
    <row r="690" spans="1:38" x14ac:dyDescent="0.25">
      <c r="A690" s="4">
        <f t="shared" si="139"/>
        <v>11</v>
      </c>
      <c r="B690" s="4">
        <f t="shared" si="140"/>
        <v>2014</v>
      </c>
      <c r="C690" s="9">
        <v>41961</v>
      </c>
      <c r="D690" s="12">
        <f ca="1">(1+Returns!E690)*D689</f>
        <v>126086107.17328236</v>
      </c>
      <c r="E690" s="12">
        <f t="shared" ca="1" si="141"/>
        <v>126507642.54967557</v>
      </c>
      <c r="F690" s="12">
        <f t="shared" ca="1" si="142"/>
        <v>126459558.20544024</v>
      </c>
      <c r="G690" s="14">
        <f ca="1">G689*(1+Returns!G690)+AC690</f>
        <v>10131970.893460052</v>
      </c>
      <c r="H690" s="14">
        <f ca="1">H689*(1+Returns!H690)+AD690</f>
        <v>12660389.338354126</v>
      </c>
      <c r="I690" s="14">
        <f ca="1">I689*(1+Returns!I690)+AE690</f>
        <v>6331689.0061383015</v>
      </c>
      <c r="J690" s="14">
        <f ca="1">J689*(1+Returns!J690)+AF690</f>
        <v>0</v>
      </c>
      <c r="K690" s="14">
        <f ca="1">K689*(1+Returns!K690)+AG690</f>
        <v>0</v>
      </c>
      <c r="L690" s="14">
        <f ca="1">L689*(1+Returns!L690)+AH690</f>
        <v>25320179.413234994</v>
      </c>
      <c r="M690" s="14">
        <f ca="1">M689*(1+Returns!M690)+AI690</f>
        <v>25323172.945822563</v>
      </c>
      <c r="N690" s="14">
        <f ca="1">N689*(1+Returns!N690)+AJ690-R690-T690</f>
        <v>46740240.952665538</v>
      </c>
      <c r="O690" s="17">
        <f ca="1">(Assumptions!$B$16 / 252)*F689</f>
        <v>4012.8317580757307</v>
      </c>
      <c r="P690" s="17">
        <f t="shared" ca="1" si="143"/>
        <v>48084.344235333148</v>
      </c>
      <c r="Q690" s="16">
        <f t="shared" si="144"/>
        <v>0</v>
      </c>
      <c r="R690" s="17">
        <f t="shared" si="145"/>
        <v>0</v>
      </c>
      <c r="S690" s="19">
        <f t="shared" si="146"/>
        <v>0</v>
      </c>
      <c r="T690" s="20">
        <f ca="1">IF(AND(S690=1,F689&gt;D689),[1]Assumptions!$B$19*(F689-D689),0)</f>
        <v>0</v>
      </c>
      <c r="U690" s="21">
        <f ca="1">OFFSET(Assumptions!$B$6,U$1-1,0)*$E690</f>
        <v>10120611.403974045</v>
      </c>
      <c r="V690" s="21">
        <f ca="1">OFFSET(Assumptions!$B$6,V$1-1,0)*$E690</f>
        <v>12650764.254967557</v>
      </c>
      <c r="W690" s="21">
        <f ca="1">OFFSET(Assumptions!$B$6,W$1-1,0)*$E690</f>
        <v>6325382.1274837786</v>
      </c>
      <c r="X690" s="21">
        <f ca="1">OFFSET(Assumptions!$B$6,X$1-1,0)*$E690</f>
        <v>0</v>
      </c>
      <c r="Y690" s="21">
        <f ca="1">OFFSET(Assumptions!$B$6,Y$1-1,0)*$E690</f>
        <v>0</v>
      </c>
      <c r="Z690" s="21">
        <f ca="1">OFFSET(Assumptions!$B$6,Z$1-1,0)*$E690</f>
        <v>25301528.509935115</v>
      </c>
      <c r="AA690" s="21">
        <f ca="1">OFFSET(Assumptions!$B$6,AA$1-1,0)*$E690</f>
        <v>25301528.509935115</v>
      </c>
      <c r="AB690" s="21">
        <f ca="1">OFFSET(Assumptions!$B$6,AB$1-1,0)*$E690</f>
        <v>46807827.743379958</v>
      </c>
      <c r="AC690" s="24">
        <f t="shared" si="149"/>
        <v>0</v>
      </c>
      <c r="AD690" s="24">
        <f t="shared" si="151"/>
        <v>0</v>
      </c>
      <c r="AE690" s="24">
        <f t="shared" si="151"/>
        <v>0</v>
      </c>
      <c r="AF690" s="24">
        <f t="shared" si="151"/>
        <v>0</v>
      </c>
      <c r="AG690" s="24">
        <f t="shared" si="151"/>
        <v>0</v>
      </c>
      <c r="AH690" s="24">
        <f t="shared" si="151"/>
        <v>0</v>
      </c>
      <c r="AI690" s="24">
        <f t="shared" si="151"/>
        <v>0</v>
      </c>
      <c r="AJ690" s="24">
        <f t="shared" si="147"/>
        <v>0</v>
      </c>
      <c r="AK690" s="26">
        <f t="shared" ca="1" si="148"/>
        <v>4.3794293139454155E-4</v>
      </c>
      <c r="AL690" s="34">
        <f t="shared" ca="1" si="150"/>
        <v>0.26459558205439748</v>
      </c>
    </row>
    <row r="691" spans="1:38" x14ac:dyDescent="0.25">
      <c r="A691" s="4">
        <f t="shared" si="139"/>
        <v>11</v>
      </c>
      <c r="B691" s="4">
        <f t="shared" si="140"/>
        <v>2014</v>
      </c>
      <c r="C691" s="9">
        <v>41962</v>
      </c>
      <c r="D691" s="12">
        <f ca="1">(1+Returns!E691)*D690</f>
        <v>126138739.29699969</v>
      </c>
      <c r="E691" s="12">
        <f t="shared" ca="1" si="141"/>
        <v>126520787.63863257</v>
      </c>
      <c r="F691" s="12">
        <f t="shared" ca="1" si="142"/>
        <v>126468688.70524785</v>
      </c>
      <c r="G691" s="14">
        <f ca="1">G690*(1+Returns!G691)+AC691</f>
        <v>10094905.234973418</v>
      </c>
      <c r="H691" s="14">
        <f ca="1">H690*(1+Returns!H691)+AD691</f>
        <v>12665924.416166855</v>
      </c>
      <c r="I691" s="14">
        <f ca="1">I690*(1+Returns!I691)+AE691</f>
        <v>6334581.7360357819</v>
      </c>
      <c r="J691" s="14">
        <f ca="1">J690*(1+Returns!J691)+AF691</f>
        <v>0</v>
      </c>
      <c r="K691" s="14">
        <f ca="1">K690*(1+Returns!K691)+AG691</f>
        <v>0</v>
      </c>
      <c r="L691" s="14">
        <f ca="1">L690*(1+Returns!L691)+AH691</f>
        <v>25331199.369296141</v>
      </c>
      <c r="M691" s="14">
        <f ca="1">M690*(1+Returns!M691)+AI691</f>
        <v>25334443.675341655</v>
      </c>
      <c r="N691" s="14">
        <f ca="1">N690*(1+Returns!N691)+AJ691-R691-T691</f>
        <v>46759733.206818722</v>
      </c>
      <c r="O691" s="17">
        <f ca="1">(Assumptions!$B$16 / 252)*F690</f>
        <v>4014.589149379055</v>
      </c>
      <c r="P691" s="17">
        <f t="shared" ca="1" si="143"/>
        <v>52098.933384712203</v>
      </c>
      <c r="Q691" s="16">
        <f t="shared" si="144"/>
        <v>0</v>
      </c>
      <c r="R691" s="17">
        <f t="shared" si="145"/>
        <v>0</v>
      </c>
      <c r="S691" s="19">
        <f t="shared" si="146"/>
        <v>0</v>
      </c>
      <c r="T691" s="20">
        <f ca="1">IF(AND(S691=1,F690&gt;D690),[1]Assumptions!$B$19*(F690-D690),0)</f>
        <v>0</v>
      </c>
      <c r="U691" s="21">
        <f ca="1">OFFSET(Assumptions!$B$6,U$1-1,0)*$E691</f>
        <v>10121663.011090605</v>
      </c>
      <c r="V691" s="21">
        <f ca="1">OFFSET(Assumptions!$B$6,V$1-1,0)*$E691</f>
        <v>12652078.763863258</v>
      </c>
      <c r="W691" s="21">
        <f ca="1">OFFSET(Assumptions!$B$6,W$1-1,0)*$E691</f>
        <v>6326039.381931629</v>
      </c>
      <c r="X691" s="21">
        <f ca="1">OFFSET(Assumptions!$B$6,X$1-1,0)*$E691</f>
        <v>0</v>
      </c>
      <c r="Y691" s="21">
        <f ca="1">OFFSET(Assumptions!$B$6,Y$1-1,0)*$E691</f>
        <v>0</v>
      </c>
      <c r="Z691" s="21">
        <f ca="1">OFFSET(Assumptions!$B$6,Z$1-1,0)*$E691</f>
        <v>25304157.527726516</v>
      </c>
      <c r="AA691" s="21">
        <f ca="1">OFFSET(Assumptions!$B$6,AA$1-1,0)*$E691</f>
        <v>25304157.527726516</v>
      </c>
      <c r="AB691" s="21">
        <f ca="1">OFFSET(Assumptions!$B$6,AB$1-1,0)*$E691</f>
        <v>46812691.426294051</v>
      </c>
      <c r="AC691" s="24">
        <f t="shared" si="149"/>
        <v>0</v>
      </c>
      <c r="AD691" s="24">
        <f t="shared" si="151"/>
        <v>0</v>
      </c>
      <c r="AE691" s="24">
        <f t="shared" si="151"/>
        <v>0</v>
      </c>
      <c r="AF691" s="24">
        <f t="shared" si="151"/>
        <v>0</v>
      </c>
      <c r="AG691" s="24">
        <f t="shared" si="151"/>
        <v>0</v>
      </c>
      <c r="AH691" s="24">
        <f t="shared" si="151"/>
        <v>0</v>
      </c>
      <c r="AI691" s="24">
        <f t="shared" si="151"/>
        <v>0</v>
      </c>
      <c r="AJ691" s="24">
        <f t="shared" si="147"/>
        <v>0</v>
      </c>
      <c r="AK691" s="26">
        <f t="shared" ca="1" si="148"/>
        <v>7.2200946588552029E-5</v>
      </c>
      <c r="AL691" s="34">
        <f t="shared" ca="1" si="150"/>
        <v>0.26468688705247345</v>
      </c>
    </row>
    <row r="692" spans="1:38" x14ac:dyDescent="0.25">
      <c r="A692" s="4">
        <f t="shared" si="139"/>
        <v>11</v>
      </c>
      <c r="B692" s="4">
        <f t="shared" si="140"/>
        <v>2014</v>
      </c>
      <c r="C692" s="9">
        <v>41963</v>
      </c>
      <c r="D692" s="12">
        <f ca="1">(1+Returns!E692)*D691</f>
        <v>126191393.39094444</v>
      </c>
      <c r="E692" s="12">
        <f t="shared" ca="1" si="141"/>
        <v>126569417.44786605</v>
      </c>
      <c r="F692" s="12">
        <f t="shared" ca="1" si="142"/>
        <v>126513303.63547483</v>
      </c>
      <c r="G692" s="14">
        <f ca="1">G691*(1+Returns!G692)+AC692</f>
        <v>10093302.613851879</v>
      </c>
      <c r="H692" s="14">
        <f ca="1">H691*(1+Returns!H692)+AD692</f>
        <v>12671461.91389619</v>
      </c>
      <c r="I692" s="14">
        <f ca="1">I691*(1+Returns!I692)+AE692</f>
        <v>6337475.7875215858</v>
      </c>
      <c r="J692" s="14">
        <f ca="1">J691*(1+Returns!J692)+AF692</f>
        <v>0</v>
      </c>
      <c r="K692" s="14">
        <f ca="1">K691*(1+Returns!K692)+AG692</f>
        <v>0</v>
      </c>
      <c r="L692" s="14">
        <f ca="1">L691*(1+Returns!L692)+AH692</f>
        <v>25342224.121509384</v>
      </c>
      <c r="M692" s="14">
        <f ca="1">M691*(1+Returns!M692)+AI692</f>
        <v>25345719.421188839</v>
      </c>
      <c r="N692" s="14">
        <f ca="1">N691*(1+Returns!N692)+AJ692-R692-T692</f>
        <v>46779233.589898169</v>
      </c>
      <c r="O692" s="17">
        <f ca="1">(Assumptions!$B$16 / 252)*F691</f>
        <v>4014.8790065158046</v>
      </c>
      <c r="P692" s="17">
        <f t="shared" ca="1" si="143"/>
        <v>56113.812391228006</v>
      </c>
      <c r="Q692" s="16">
        <f t="shared" si="144"/>
        <v>0</v>
      </c>
      <c r="R692" s="17">
        <f t="shared" si="145"/>
        <v>0</v>
      </c>
      <c r="S692" s="19">
        <f t="shared" si="146"/>
        <v>0</v>
      </c>
      <c r="T692" s="20">
        <f ca="1">IF(AND(S692=1,F691&gt;D691),[1]Assumptions!$B$19*(F691-D691),0)</f>
        <v>0</v>
      </c>
      <c r="U692" s="21">
        <f ca="1">OFFSET(Assumptions!$B$6,U$1-1,0)*$E692</f>
        <v>10125553.395829285</v>
      </c>
      <c r="V692" s="21">
        <f ca="1">OFFSET(Assumptions!$B$6,V$1-1,0)*$E692</f>
        <v>12656941.744786605</v>
      </c>
      <c r="W692" s="21">
        <f ca="1">OFFSET(Assumptions!$B$6,W$1-1,0)*$E692</f>
        <v>6328470.8723933026</v>
      </c>
      <c r="X692" s="21">
        <f ca="1">OFFSET(Assumptions!$B$6,X$1-1,0)*$E692</f>
        <v>0</v>
      </c>
      <c r="Y692" s="21">
        <f ca="1">OFFSET(Assumptions!$B$6,Y$1-1,0)*$E692</f>
        <v>0</v>
      </c>
      <c r="Z692" s="21">
        <f ca="1">OFFSET(Assumptions!$B$6,Z$1-1,0)*$E692</f>
        <v>25313883.48957321</v>
      </c>
      <c r="AA692" s="21">
        <f ca="1">OFFSET(Assumptions!$B$6,AA$1-1,0)*$E692</f>
        <v>25313883.48957321</v>
      </c>
      <c r="AB692" s="21">
        <f ca="1">OFFSET(Assumptions!$B$6,AB$1-1,0)*$E692</f>
        <v>46830684.455710441</v>
      </c>
      <c r="AC692" s="24">
        <f t="shared" si="149"/>
        <v>0</v>
      </c>
      <c r="AD692" s="24">
        <f t="shared" si="151"/>
        <v>0</v>
      </c>
      <c r="AE692" s="24">
        <f t="shared" si="151"/>
        <v>0</v>
      </c>
      <c r="AF692" s="24">
        <f t="shared" si="151"/>
        <v>0</v>
      </c>
      <c r="AG692" s="24">
        <f t="shared" si="151"/>
        <v>0</v>
      </c>
      <c r="AH692" s="24">
        <f t="shared" si="151"/>
        <v>0</v>
      </c>
      <c r="AI692" s="24">
        <f t="shared" si="151"/>
        <v>0</v>
      </c>
      <c r="AJ692" s="24">
        <f t="shared" si="147"/>
        <v>0</v>
      </c>
      <c r="AK692" s="26">
        <f t="shared" ca="1" si="148"/>
        <v>3.5277451425907991E-4</v>
      </c>
      <c r="AL692" s="34">
        <f t="shared" ca="1" si="150"/>
        <v>0.26513303635474328</v>
      </c>
    </row>
    <row r="693" spans="1:38" x14ac:dyDescent="0.25">
      <c r="A693" s="4">
        <f t="shared" si="139"/>
        <v>11</v>
      </c>
      <c r="B693" s="4">
        <f t="shared" si="140"/>
        <v>2014</v>
      </c>
      <c r="C693" s="9">
        <v>41964</v>
      </c>
      <c r="D693" s="12">
        <f ca="1">(1+Returns!E693)*D692</f>
        <v>126244069.46428761</v>
      </c>
      <c r="E693" s="12">
        <f t="shared" ca="1" si="141"/>
        <v>126505109.36897144</v>
      </c>
      <c r="F693" s="12">
        <f t="shared" ca="1" si="142"/>
        <v>126444979.2612267</v>
      </c>
      <c r="G693" s="14">
        <f ca="1">G692*(1+Returns!G693)+AC693</f>
        <v>9978740.4123190194</v>
      </c>
      <c r="H693" s="14">
        <f ca="1">H692*(1+Returns!H693)+AD693</f>
        <v>12677001.832600109</v>
      </c>
      <c r="I693" s="14">
        <f ca="1">I692*(1+Returns!I693)+AE693</f>
        <v>6340371.1611995017</v>
      </c>
      <c r="J693" s="14">
        <f ca="1">J692*(1+Returns!J693)+AF693</f>
        <v>0</v>
      </c>
      <c r="K693" s="14">
        <f ca="1">K692*(1+Returns!K693)+AG693</f>
        <v>0</v>
      </c>
      <c r="L693" s="14">
        <f ca="1">L692*(1+Returns!L693)+AH693</f>
        <v>25353253.671962127</v>
      </c>
      <c r="M693" s="14">
        <f ca="1">M692*(1+Returns!M693)+AI693</f>
        <v>25357000.185596764</v>
      </c>
      <c r="N693" s="14">
        <f ca="1">N692*(1+Returns!N693)+AJ693-R693-T693</f>
        <v>46798742.105293907</v>
      </c>
      <c r="O693" s="17">
        <f ca="1">(Assumptions!$B$16 / 252)*F692</f>
        <v>4016.2953535071374</v>
      </c>
      <c r="P693" s="17">
        <f t="shared" ca="1" si="143"/>
        <v>60130.107744735142</v>
      </c>
      <c r="Q693" s="16">
        <f t="shared" si="144"/>
        <v>0</v>
      </c>
      <c r="R693" s="17">
        <f t="shared" si="145"/>
        <v>0</v>
      </c>
      <c r="S693" s="19">
        <f t="shared" si="146"/>
        <v>0</v>
      </c>
      <c r="T693" s="20">
        <f ca="1">IF(AND(S693=1,F692&gt;D692),[1]Assumptions!$B$19*(F692-D692),0)</f>
        <v>0</v>
      </c>
      <c r="U693" s="21">
        <f ca="1">OFFSET(Assumptions!$B$6,U$1-1,0)*$E693</f>
        <v>10120408.749517715</v>
      </c>
      <c r="V693" s="21">
        <f ca="1">OFFSET(Assumptions!$B$6,V$1-1,0)*$E693</f>
        <v>12650510.936897144</v>
      </c>
      <c r="W693" s="21">
        <f ca="1">OFFSET(Assumptions!$B$6,W$1-1,0)*$E693</f>
        <v>6325255.4684485719</v>
      </c>
      <c r="X693" s="21">
        <f ca="1">OFFSET(Assumptions!$B$6,X$1-1,0)*$E693</f>
        <v>0</v>
      </c>
      <c r="Y693" s="21">
        <f ca="1">OFFSET(Assumptions!$B$6,Y$1-1,0)*$E693</f>
        <v>0</v>
      </c>
      <c r="Z693" s="21">
        <f ca="1">OFFSET(Assumptions!$B$6,Z$1-1,0)*$E693</f>
        <v>25301021.873794287</v>
      </c>
      <c r="AA693" s="21">
        <f ca="1">OFFSET(Assumptions!$B$6,AA$1-1,0)*$E693</f>
        <v>25301021.873794287</v>
      </c>
      <c r="AB693" s="21">
        <f ca="1">OFFSET(Assumptions!$B$6,AB$1-1,0)*$E693</f>
        <v>46806890.46651943</v>
      </c>
      <c r="AC693" s="24">
        <f t="shared" si="149"/>
        <v>0</v>
      </c>
      <c r="AD693" s="24">
        <f t="shared" si="151"/>
        <v>0</v>
      </c>
      <c r="AE693" s="24">
        <f t="shared" si="151"/>
        <v>0</v>
      </c>
      <c r="AF693" s="24">
        <f t="shared" si="151"/>
        <v>0</v>
      </c>
      <c r="AG693" s="24">
        <f t="shared" si="151"/>
        <v>0</v>
      </c>
      <c r="AH693" s="24">
        <f t="shared" si="151"/>
        <v>0</v>
      </c>
      <c r="AI693" s="24">
        <f t="shared" si="151"/>
        <v>0</v>
      </c>
      <c r="AJ693" s="24">
        <f t="shared" si="147"/>
        <v>0</v>
      </c>
      <c r="AK693" s="26">
        <f t="shared" ca="1" si="148"/>
        <v>-5.4005683422031492E-4</v>
      </c>
      <c r="AL693" s="34">
        <f t="shared" ca="1" si="150"/>
        <v>0.26444979261226198</v>
      </c>
    </row>
    <row r="694" spans="1:38" x14ac:dyDescent="0.25">
      <c r="A694" s="4">
        <f t="shared" si="139"/>
        <v>11</v>
      </c>
      <c r="B694" s="4">
        <f t="shared" si="140"/>
        <v>2014</v>
      </c>
      <c r="C694" s="9">
        <v>41967</v>
      </c>
      <c r="D694" s="12">
        <f ca="1">(1+Returns!E694)*D693</f>
        <v>126296767.52620408</v>
      </c>
      <c r="E694" s="12">
        <f t="shared" ca="1" si="141"/>
        <v>126450408.30917996</v>
      </c>
      <c r="F694" s="12">
        <f t="shared" ca="1" si="142"/>
        <v>126386264.07510947</v>
      </c>
      <c r="G694" s="14">
        <f ca="1">G693*(1+Returns!G694)+AC694</f>
        <v>9873763.5282301735</v>
      </c>
      <c r="H694" s="14">
        <f ca="1">H693*(1+Returns!H694)+AD694</f>
        <v>12682544.173337054</v>
      </c>
      <c r="I694" s="14">
        <f ca="1">I693*(1+Returns!I694)+AE694</f>
        <v>6343267.8576735929</v>
      </c>
      <c r="J694" s="14">
        <f ca="1">J693*(1+Returns!J694)+AF694</f>
        <v>0</v>
      </c>
      <c r="K694" s="14">
        <f ca="1">K693*(1+Returns!K694)+AG694</f>
        <v>0</v>
      </c>
      <c r="L694" s="14">
        <f ca="1">L693*(1+Returns!L694)+AH694</f>
        <v>25364288.022742677</v>
      </c>
      <c r="M694" s="14">
        <f ca="1">M693*(1+Returns!M694)+AI694</f>
        <v>25368285.97079907</v>
      </c>
      <c r="N694" s="14">
        <f ca="1">N693*(1+Returns!N694)+AJ694-R694-T694</f>
        <v>46818258.756397389</v>
      </c>
      <c r="O694" s="17">
        <f ca="1">(Assumptions!$B$16 / 252)*F693</f>
        <v>4014.1263257532282</v>
      </c>
      <c r="P694" s="17">
        <f t="shared" ca="1" si="143"/>
        <v>64144.234070488368</v>
      </c>
      <c r="Q694" s="16">
        <f t="shared" si="144"/>
        <v>0</v>
      </c>
      <c r="R694" s="17">
        <f t="shared" si="145"/>
        <v>0</v>
      </c>
      <c r="S694" s="19">
        <f t="shared" si="146"/>
        <v>0</v>
      </c>
      <c r="T694" s="20">
        <f ca="1">IF(AND(S694=1,F693&gt;D693),[1]Assumptions!$B$19*(F693-D693),0)</f>
        <v>0</v>
      </c>
      <c r="U694" s="21">
        <f ca="1">OFFSET(Assumptions!$B$6,U$1-1,0)*$E694</f>
        <v>10116032.664734397</v>
      </c>
      <c r="V694" s="21">
        <f ca="1">OFFSET(Assumptions!$B$6,V$1-1,0)*$E694</f>
        <v>12645040.830917997</v>
      </c>
      <c r="W694" s="21">
        <f ca="1">OFFSET(Assumptions!$B$6,W$1-1,0)*$E694</f>
        <v>6322520.4154589986</v>
      </c>
      <c r="X694" s="21">
        <f ca="1">OFFSET(Assumptions!$B$6,X$1-1,0)*$E694</f>
        <v>0</v>
      </c>
      <c r="Y694" s="21">
        <f ca="1">OFFSET(Assumptions!$B$6,Y$1-1,0)*$E694</f>
        <v>0</v>
      </c>
      <c r="Z694" s="21">
        <f ca="1">OFFSET(Assumptions!$B$6,Z$1-1,0)*$E694</f>
        <v>25290081.661835995</v>
      </c>
      <c r="AA694" s="21">
        <f ca="1">OFFSET(Assumptions!$B$6,AA$1-1,0)*$E694</f>
        <v>25290081.661835995</v>
      </c>
      <c r="AB694" s="21">
        <f ca="1">OFFSET(Assumptions!$B$6,AB$1-1,0)*$E694</f>
        <v>46786651.074396588</v>
      </c>
      <c r="AC694" s="24">
        <f t="shared" si="149"/>
        <v>0</v>
      </c>
      <c r="AD694" s="24">
        <f t="shared" si="151"/>
        <v>0</v>
      </c>
      <c r="AE694" s="24">
        <f t="shared" si="151"/>
        <v>0</v>
      </c>
      <c r="AF694" s="24">
        <f t="shared" si="151"/>
        <v>0</v>
      </c>
      <c r="AG694" s="24">
        <f t="shared" si="151"/>
        <v>0</v>
      </c>
      <c r="AH694" s="24">
        <f t="shared" si="151"/>
        <v>0</v>
      </c>
      <c r="AI694" s="24">
        <f t="shared" si="151"/>
        <v>0</v>
      </c>
      <c r="AJ694" s="24">
        <f t="shared" si="147"/>
        <v>0</v>
      </c>
      <c r="AK694" s="26">
        <f t="shared" ca="1" si="148"/>
        <v>-4.6435363792440842E-4</v>
      </c>
      <c r="AL694" s="34">
        <f t="shared" ca="1" si="150"/>
        <v>0.26386264075108978</v>
      </c>
    </row>
    <row r="695" spans="1:38" x14ac:dyDescent="0.25">
      <c r="A695" s="4">
        <f t="shared" si="139"/>
        <v>11</v>
      </c>
      <c r="B695" s="4">
        <f t="shared" si="140"/>
        <v>2014</v>
      </c>
      <c r="C695" s="9">
        <v>41968</v>
      </c>
      <c r="D695" s="12">
        <f ca="1">(1+Returns!E695)*D694</f>
        <v>126349487.58587253</v>
      </c>
      <c r="E695" s="12">
        <f t="shared" ca="1" si="141"/>
        <v>126470597.08909711</v>
      </c>
      <c r="F695" s="12">
        <f t="shared" ca="1" si="142"/>
        <v>126402440.59267503</v>
      </c>
      <c r="G695" s="14">
        <f ca="1">G694*(1+Returns!G695)+AC695</f>
        <v>9843654.7728108745</v>
      </c>
      <c r="H695" s="14">
        <f ca="1">H694*(1+Returns!H695)+AD695</f>
        <v>12688088.937165929</v>
      </c>
      <c r="I695" s="14">
        <f ca="1">I694*(1+Returns!I695)+AE695</f>
        <v>6346165.8775482001</v>
      </c>
      <c r="J695" s="14">
        <f ca="1">J694*(1+Returns!J695)+AF695</f>
        <v>0</v>
      </c>
      <c r="K695" s="14">
        <f ca="1">K694*(1+Returns!K695)+AG695</f>
        <v>0</v>
      </c>
      <c r="L695" s="14">
        <f ca="1">L694*(1+Returns!L695)+AH695</f>
        <v>25375327.175940257</v>
      </c>
      <c r="M695" s="14">
        <f ca="1">M694*(1+Returns!M695)+AI695</f>
        <v>25379576.77903039</v>
      </c>
      <c r="N695" s="14">
        <f ca="1">N694*(1+Returns!N695)+AJ695-R695-T695</f>
        <v>46837783.546601474</v>
      </c>
      <c r="O695" s="17">
        <f ca="1">(Assumptions!$B$16 / 252)*F694</f>
        <v>4012.2623515907767</v>
      </c>
      <c r="P695" s="17">
        <f t="shared" ca="1" si="143"/>
        <v>68156.496422079144</v>
      </c>
      <c r="Q695" s="16">
        <f t="shared" si="144"/>
        <v>0</v>
      </c>
      <c r="R695" s="17">
        <f t="shared" si="145"/>
        <v>0</v>
      </c>
      <c r="S695" s="19">
        <f t="shared" si="146"/>
        <v>0</v>
      </c>
      <c r="T695" s="20">
        <f ca="1">IF(AND(S695=1,F694&gt;D694),[1]Assumptions!$B$19*(F694-D694),0)</f>
        <v>0</v>
      </c>
      <c r="U695" s="21">
        <f ca="1">OFFSET(Assumptions!$B$6,U$1-1,0)*$E695</f>
        <v>10117647.767127769</v>
      </c>
      <c r="V695" s="21">
        <f ca="1">OFFSET(Assumptions!$B$6,V$1-1,0)*$E695</f>
        <v>12647059.708909713</v>
      </c>
      <c r="W695" s="21">
        <f ca="1">OFFSET(Assumptions!$B$6,W$1-1,0)*$E695</f>
        <v>6323529.8544548564</v>
      </c>
      <c r="X695" s="21">
        <f ca="1">OFFSET(Assumptions!$B$6,X$1-1,0)*$E695</f>
        <v>0</v>
      </c>
      <c r="Y695" s="21">
        <f ca="1">OFFSET(Assumptions!$B$6,Y$1-1,0)*$E695</f>
        <v>0</v>
      </c>
      <c r="Z695" s="21">
        <f ca="1">OFFSET(Assumptions!$B$6,Z$1-1,0)*$E695</f>
        <v>25294119.417819425</v>
      </c>
      <c r="AA695" s="21">
        <f ca="1">OFFSET(Assumptions!$B$6,AA$1-1,0)*$E695</f>
        <v>25294119.417819425</v>
      </c>
      <c r="AB695" s="21">
        <f ca="1">OFFSET(Assumptions!$B$6,AB$1-1,0)*$E695</f>
        <v>46794120.922965929</v>
      </c>
      <c r="AC695" s="24">
        <f t="shared" si="149"/>
        <v>0</v>
      </c>
      <c r="AD695" s="24">
        <f t="shared" si="151"/>
        <v>0</v>
      </c>
      <c r="AE695" s="24">
        <f t="shared" si="151"/>
        <v>0</v>
      </c>
      <c r="AF695" s="24">
        <f t="shared" si="151"/>
        <v>0</v>
      </c>
      <c r="AG695" s="24">
        <f t="shared" si="151"/>
        <v>0</v>
      </c>
      <c r="AH695" s="24">
        <f t="shared" si="151"/>
        <v>0</v>
      </c>
      <c r="AI695" s="24">
        <f t="shared" si="151"/>
        <v>0</v>
      </c>
      <c r="AJ695" s="24">
        <f t="shared" si="147"/>
        <v>0</v>
      </c>
      <c r="AK695" s="26">
        <f t="shared" ca="1" si="148"/>
        <v>1.2799268721130908E-4</v>
      </c>
      <c r="AL695" s="34">
        <f t="shared" ca="1" si="150"/>
        <v>0.26402440592674559</v>
      </c>
    </row>
    <row r="696" spans="1:38" x14ac:dyDescent="0.25">
      <c r="A696" s="4">
        <f t="shared" si="139"/>
        <v>11</v>
      </c>
      <c r="B696" s="4">
        <f t="shared" si="140"/>
        <v>2014</v>
      </c>
      <c r="C696" s="9">
        <v>41969</v>
      </c>
      <c r="D696" s="12">
        <f ca="1">(1+Returns!E696)*D695</f>
        <v>126402229.65247549</v>
      </c>
      <c r="E696" s="12">
        <f t="shared" ca="1" si="141"/>
        <v>126591472.79106382</v>
      </c>
      <c r="F696" s="12">
        <f t="shared" ca="1" si="142"/>
        <v>126519303.51874991</v>
      </c>
      <c r="G696" s="14">
        <f ca="1">G695*(1+Returns!G696)+AC696</f>
        <v>9914211.2190179862</v>
      </c>
      <c r="H696" s="14">
        <f ca="1">H695*(1+Returns!H696)+AD696</f>
        <v>12693636.125146102</v>
      </c>
      <c r="I696" s="14">
        <f ca="1">I695*(1+Returns!I696)+AE696</f>
        <v>6349065.221427938</v>
      </c>
      <c r="J696" s="14">
        <f ca="1">J695*(1+Returns!J696)+AF696</f>
        <v>0</v>
      </c>
      <c r="K696" s="14">
        <f ca="1">K695*(1+Returns!K696)+AG696</f>
        <v>0</v>
      </c>
      <c r="L696" s="14">
        <f ca="1">L695*(1+Returns!L696)+AH696</f>
        <v>25386371.133644994</v>
      </c>
      <c r="M696" s="14">
        <f ca="1">M695*(1+Returns!M696)+AI696</f>
        <v>25390872.612526353</v>
      </c>
      <c r="N696" s="14">
        <f ca="1">N695*(1+Returns!N696)+AJ696-R696-T696</f>
        <v>46857316.479300447</v>
      </c>
      <c r="O696" s="17">
        <f ca="1">(Assumptions!$B$16 / 252)*F695</f>
        <v>4012.7758918309532</v>
      </c>
      <c r="P696" s="17">
        <f t="shared" ca="1" si="143"/>
        <v>72169.2723139101</v>
      </c>
      <c r="Q696" s="16">
        <f t="shared" si="144"/>
        <v>0</v>
      </c>
      <c r="R696" s="17">
        <f t="shared" si="145"/>
        <v>0</v>
      </c>
      <c r="S696" s="19">
        <f t="shared" si="146"/>
        <v>0</v>
      </c>
      <c r="T696" s="20">
        <f ca="1">IF(AND(S696=1,F695&gt;D695),[1]Assumptions!$B$19*(F695-D695),0)</f>
        <v>0</v>
      </c>
      <c r="U696" s="21">
        <f ca="1">OFFSET(Assumptions!$B$6,U$1-1,0)*$E696</f>
        <v>10127317.823285105</v>
      </c>
      <c r="V696" s="21">
        <f ca="1">OFFSET(Assumptions!$B$6,V$1-1,0)*$E696</f>
        <v>12659147.279106382</v>
      </c>
      <c r="W696" s="21">
        <f ca="1">OFFSET(Assumptions!$B$6,W$1-1,0)*$E696</f>
        <v>6329573.6395531911</v>
      </c>
      <c r="X696" s="21">
        <f ca="1">OFFSET(Assumptions!$B$6,X$1-1,0)*$E696</f>
        <v>0</v>
      </c>
      <c r="Y696" s="21">
        <f ca="1">OFFSET(Assumptions!$B$6,Y$1-1,0)*$E696</f>
        <v>0</v>
      </c>
      <c r="Z696" s="21">
        <f ca="1">OFFSET(Assumptions!$B$6,Z$1-1,0)*$E696</f>
        <v>25318294.558212765</v>
      </c>
      <c r="AA696" s="21">
        <f ca="1">OFFSET(Assumptions!$B$6,AA$1-1,0)*$E696</f>
        <v>25318294.558212765</v>
      </c>
      <c r="AB696" s="21">
        <f ca="1">OFFSET(Assumptions!$B$6,AB$1-1,0)*$E696</f>
        <v>46838844.932693608</v>
      </c>
      <c r="AC696" s="24">
        <f t="shared" si="149"/>
        <v>0</v>
      </c>
      <c r="AD696" s="24">
        <f t="shared" si="151"/>
        <v>0</v>
      </c>
      <c r="AE696" s="24">
        <f t="shared" si="151"/>
        <v>0</v>
      </c>
      <c r="AF696" s="24">
        <f t="shared" si="151"/>
        <v>0</v>
      </c>
      <c r="AG696" s="24">
        <f t="shared" si="151"/>
        <v>0</v>
      </c>
      <c r="AH696" s="24">
        <f t="shared" si="151"/>
        <v>0</v>
      </c>
      <c r="AI696" s="24">
        <f t="shared" si="151"/>
        <v>0</v>
      </c>
      <c r="AJ696" s="24">
        <f t="shared" si="147"/>
        <v>0</v>
      </c>
      <c r="AK696" s="26">
        <f t="shared" ca="1" si="148"/>
        <v>9.2453061449560003E-4</v>
      </c>
      <c r="AL696" s="34">
        <f t="shared" ca="1" si="150"/>
        <v>0.26519303518749449</v>
      </c>
    </row>
    <row r="697" spans="1:38" x14ac:dyDescent="0.25">
      <c r="A697" s="4">
        <f t="shared" si="139"/>
        <v>11</v>
      </c>
      <c r="B697" s="4">
        <f t="shared" si="140"/>
        <v>2014</v>
      </c>
      <c r="C697" s="9">
        <v>41970</v>
      </c>
      <c r="D697" s="12">
        <f ca="1">(1+Returns!E697)*D696</f>
        <v>126454993.73519932</v>
      </c>
      <c r="E697" s="12">
        <f t="shared" ca="1" si="141"/>
        <v>126773101.75287187</v>
      </c>
      <c r="F697" s="12">
        <f t="shared" ca="1" si="142"/>
        <v>126696915.99473196</v>
      </c>
      <c r="G697" s="14">
        <f ca="1">G696*(1+Returns!G697)+AC697</f>
        <v>10045499.195255252</v>
      </c>
      <c r="H697" s="14">
        <f ca="1">H696*(1+Returns!H697)+AD697</f>
        <v>12699185.738337403</v>
      </c>
      <c r="I697" s="14">
        <f ca="1">I696*(1+Returns!I697)+AE697</f>
        <v>6351965.8899176996</v>
      </c>
      <c r="J697" s="14">
        <f ca="1">J696*(1+Returns!J697)+AF697</f>
        <v>0</v>
      </c>
      <c r="K697" s="14">
        <f ca="1">K696*(1+Returns!K697)+AG697</f>
        <v>0</v>
      </c>
      <c r="L697" s="14">
        <f ca="1">L696*(1+Returns!L697)+AH697</f>
        <v>25397419.897947926</v>
      </c>
      <c r="M697" s="14">
        <f ca="1">M696*(1+Returns!M697)+AI697</f>
        <v>25402173.47352358</v>
      </c>
      <c r="N697" s="14">
        <f ca="1">N696*(1+Returns!N697)+AJ697-R697-T697</f>
        <v>46876857.557890005</v>
      </c>
      <c r="O697" s="17">
        <f ca="1">(Assumptions!$B$16 / 252)*F696</f>
        <v>4016.4858259920602</v>
      </c>
      <c r="P697" s="17">
        <f t="shared" ca="1" si="143"/>
        <v>76185.758139902158</v>
      </c>
      <c r="Q697" s="16">
        <f t="shared" si="144"/>
        <v>0</v>
      </c>
      <c r="R697" s="17">
        <f t="shared" si="145"/>
        <v>0</v>
      </c>
      <c r="S697" s="19">
        <f t="shared" si="146"/>
        <v>0</v>
      </c>
      <c r="T697" s="20">
        <f ca="1">IF(AND(S697=1,F696&gt;D696),[1]Assumptions!$B$19*(F696-D696),0)</f>
        <v>0</v>
      </c>
      <c r="U697" s="21">
        <f ca="1">OFFSET(Assumptions!$B$6,U$1-1,0)*$E697</f>
        <v>10141848.14022975</v>
      </c>
      <c r="V697" s="21">
        <f ca="1">OFFSET(Assumptions!$B$6,V$1-1,0)*$E697</f>
        <v>12677310.175287187</v>
      </c>
      <c r="W697" s="21">
        <f ca="1">OFFSET(Assumptions!$B$6,W$1-1,0)*$E697</f>
        <v>6338655.0876435935</v>
      </c>
      <c r="X697" s="21">
        <f ca="1">OFFSET(Assumptions!$B$6,X$1-1,0)*$E697</f>
        <v>0</v>
      </c>
      <c r="Y697" s="21">
        <f ca="1">OFFSET(Assumptions!$B$6,Y$1-1,0)*$E697</f>
        <v>0</v>
      </c>
      <c r="Z697" s="21">
        <f ca="1">OFFSET(Assumptions!$B$6,Z$1-1,0)*$E697</f>
        <v>25354620.350574374</v>
      </c>
      <c r="AA697" s="21">
        <f ca="1">OFFSET(Assumptions!$B$6,AA$1-1,0)*$E697</f>
        <v>25354620.350574374</v>
      </c>
      <c r="AB697" s="21">
        <f ca="1">OFFSET(Assumptions!$B$6,AB$1-1,0)*$E697</f>
        <v>46906047.648562595</v>
      </c>
      <c r="AC697" s="24">
        <f t="shared" si="149"/>
        <v>0</v>
      </c>
      <c r="AD697" s="24">
        <f t="shared" si="151"/>
        <v>0</v>
      </c>
      <c r="AE697" s="24">
        <f t="shared" si="151"/>
        <v>0</v>
      </c>
      <c r="AF697" s="24">
        <f t="shared" si="151"/>
        <v>0</v>
      </c>
      <c r="AG697" s="24">
        <f t="shared" si="151"/>
        <v>0</v>
      </c>
      <c r="AH697" s="24">
        <f t="shared" si="151"/>
        <v>0</v>
      </c>
      <c r="AI697" s="24">
        <f t="shared" si="151"/>
        <v>0</v>
      </c>
      <c r="AJ697" s="24">
        <f t="shared" si="147"/>
        <v>0</v>
      </c>
      <c r="AK697" s="26">
        <f t="shared" ca="1" si="148"/>
        <v>1.403836972243111E-3</v>
      </c>
      <c r="AL697" s="34">
        <f t="shared" ca="1" si="150"/>
        <v>0.26696915994731518</v>
      </c>
    </row>
    <row r="698" spans="1:38" x14ac:dyDescent="0.25">
      <c r="A698" s="4">
        <f t="shared" si="139"/>
        <v>11</v>
      </c>
      <c r="B698" s="4">
        <f t="shared" si="140"/>
        <v>2014</v>
      </c>
      <c r="C698" s="9">
        <v>41971</v>
      </c>
      <c r="D698" s="12">
        <f ca="1">(1+Returns!E698)*D697</f>
        <v>126507779.8432342</v>
      </c>
      <c r="E698" s="12">
        <f t="shared" ca="1" si="141"/>
        <v>126804453.00815269</v>
      </c>
      <c r="F698" s="12">
        <f t="shared" ca="1" si="142"/>
        <v>126724245.1256955</v>
      </c>
      <c r="G698" s="14">
        <f ca="1">G697*(1+Returns!G698)+AC698</f>
        <v>10026487.725761976</v>
      </c>
      <c r="H698" s="14">
        <f ca="1">H697*(1+Returns!H698)+AD698</f>
        <v>12704737.777800128</v>
      </c>
      <c r="I698" s="14">
        <f ca="1">I697*(1+Returns!I698)+AE698</f>
        <v>6354867.8836226538</v>
      </c>
      <c r="J698" s="14">
        <f ca="1">J697*(1+Returns!J698)+AF698</f>
        <v>0</v>
      </c>
      <c r="K698" s="14">
        <f ca="1">K697*(1+Returns!K698)+AG698</f>
        <v>0</v>
      </c>
      <c r="L698" s="14">
        <f ca="1">L697*(1+Returns!L698)+AH698</f>
        <v>25408473.470941</v>
      </c>
      <c r="M698" s="14">
        <f ca="1">M697*(1+Returns!M698)+AI698</f>
        <v>25413479.36425969</v>
      </c>
      <c r="N698" s="14">
        <f ca="1">N697*(1+Returns!N698)+AJ698-R698-T698</f>
        <v>46896406.78576725</v>
      </c>
      <c r="O698" s="17">
        <f ca="1">(Assumptions!$B$16 / 252)*F697</f>
        <v>4022.1243172930781</v>
      </c>
      <c r="P698" s="17">
        <f t="shared" ca="1" si="143"/>
        <v>80207.882457195243</v>
      </c>
      <c r="Q698" s="16">
        <f t="shared" si="144"/>
        <v>0</v>
      </c>
      <c r="R698" s="17">
        <f t="shared" si="145"/>
        <v>0</v>
      </c>
      <c r="S698" s="19">
        <f t="shared" si="146"/>
        <v>0</v>
      </c>
      <c r="T698" s="20">
        <f ca="1">IF(AND(S698=1,F697&gt;D697),[1]Assumptions!$B$19*(F697-D697),0)</f>
        <v>0</v>
      </c>
      <c r="U698" s="21">
        <f ca="1">OFFSET(Assumptions!$B$6,U$1-1,0)*$E698</f>
        <v>10144356.240652217</v>
      </c>
      <c r="V698" s="21">
        <f ca="1">OFFSET(Assumptions!$B$6,V$1-1,0)*$E698</f>
        <v>12680445.300815269</v>
      </c>
      <c r="W698" s="21">
        <f ca="1">OFFSET(Assumptions!$B$6,W$1-1,0)*$E698</f>
        <v>6340222.6504076347</v>
      </c>
      <c r="X698" s="21">
        <f ca="1">OFFSET(Assumptions!$B$6,X$1-1,0)*$E698</f>
        <v>0</v>
      </c>
      <c r="Y698" s="21">
        <f ca="1">OFFSET(Assumptions!$B$6,Y$1-1,0)*$E698</f>
        <v>0</v>
      </c>
      <c r="Z698" s="21">
        <f ca="1">OFFSET(Assumptions!$B$6,Z$1-1,0)*$E698</f>
        <v>25360890.601630539</v>
      </c>
      <c r="AA698" s="21">
        <f ca="1">OFFSET(Assumptions!$B$6,AA$1-1,0)*$E698</f>
        <v>25360890.601630539</v>
      </c>
      <c r="AB698" s="21">
        <f ca="1">OFFSET(Assumptions!$B$6,AB$1-1,0)*$E698</f>
        <v>46917647.613016494</v>
      </c>
      <c r="AC698" s="24">
        <f t="shared" si="149"/>
        <v>0</v>
      </c>
      <c r="AD698" s="24">
        <f t="shared" si="151"/>
        <v>0</v>
      </c>
      <c r="AE698" s="24">
        <f t="shared" si="151"/>
        <v>0</v>
      </c>
      <c r="AF698" s="24">
        <f t="shared" si="151"/>
        <v>0</v>
      </c>
      <c r="AG698" s="24">
        <f t="shared" si="151"/>
        <v>0</v>
      </c>
      <c r="AH698" s="24">
        <f t="shared" si="151"/>
        <v>0</v>
      </c>
      <c r="AI698" s="24">
        <f t="shared" si="151"/>
        <v>0</v>
      </c>
      <c r="AJ698" s="24">
        <f t="shared" si="147"/>
        <v>0</v>
      </c>
      <c r="AK698" s="26">
        <f t="shared" ca="1" si="148"/>
        <v>2.1570478451637953E-4</v>
      </c>
      <c r="AL698" s="34">
        <f t="shared" ca="1" si="150"/>
        <v>0.26724245125695045</v>
      </c>
    </row>
    <row r="699" spans="1:38" x14ac:dyDescent="0.25">
      <c r="A699" s="4">
        <f t="shared" si="139"/>
        <v>12</v>
      </c>
      <c r="B699" s="4">
        <f t="shared" si="140"/>
        <v>2014</v>
      </c>
      <c r="C699" s="9">
        <v>41974</v>
      </c>
      <c r="D699" s="12">
        <f ca="1">(1+Returns!E699)*D698</f>
        <v>126560452.62244973</v>
      </c>
      <c r="E699" s="12">
        <f t="shared" ca="1" si="141"/>
        <v>126820957.47415122</v>
      </c>
      <c r="F699" s="12">
        <f t="shared" ca="1" si="142"/>
        <v>126816934.48224247</v>
      </c>
      <c r="G699" s="14">
        <f ca="1">G698*(1+Returns!G699)+AC699</f>
        <v>10190813.038169675</v>
      </c>
      <c r="H699" s="14">
        <f ca="1">H698*(1+Returns!H699)+AD699</f>
        <v>12685985.564364152</v>
      </c>
      <c r="I699" s="14">
        <f ca="1">I698*(1+Returns!I699)+AE699</f>
        <v>6343118.5638039568</v>
      </c>
      <c r="J699" s="14">
        <f ca="1">J698*(1+Returns!J699)+AF699</f>
        <v>0</v>
      </c>
      <c r="K699" s="14">
        <f ca="1">K698*(1+Returns!K699)+AG699</f>
        <v>0</v>
      </c>
      <c r="L699" s="14">
        <f ca="1">L698*(1+Returns!L699)+AH699</f>
        <v>25371920.701323461</v>
      </c>
      <c r="M699" s="14">
        <f ca="1">M698*(1+Returns!M699)+AI699</f>
        <v>25372172.629322223</v>
      </c>
      <c r="N699" s="14">
        <f ca="1">N698*(1+Returns!N699)+AJ699-R699-T699</f>
        <v>46856946.977167763</v>
      </c>
      <c r="O699" s="17">
        <f ca="1">(Assumptions!$B$16 / 252)*F698</f>
        <v>4022.991908752238</v>
      </c>
      <c r="P699" s="17">
        <f t="shared" ca="1" si="143"/>
        <v>4022.991908752243</v>
      </c>
      <c r="Q699" s="16">
        <f t="shared" si="144"/>
        <v>1</v>
      </c>
      <c r="R699" s="17">
        <f t="shared" ca="1" si="145"/>
        <v>80207.882457195243</v>
      </c>
      <c r="S699" s="19">
        <f t="shared" si="146"/>
        <v>0</v>
      </c>
      <c r="T699" s="20">
        <f ca="1">IF(AND(S699=1,F698&gt;D698),[1]Assumptions!$B$19*(F698-D698),0)</f>
        <v>0</v>
      </c>
      <c r="U699" s="21">
        <f ca="1">OFFSET(Assumptions!$B$6,U$1-1,0)*$E699</f>
        <v>10145676.597932098</v>
      </c>
      <c r="V699" s="21">
        <f ca="1">OFFSET(Assumptions!$B$6,V$1-1,0)*$E699</f>
        <v>12682095.747415124</v>
      </c>
      <c r="W699" s="21">
        <f ca="1">OFFSET(Assumptions!$B$6,W$1-1,0)*$E699</f>
        <v>6341047.8737075618</v>
      </c>
      <c r="X699" s="21">
        <f ca="1">OFFSET(Assumptions!$B$6,X$1-1,0)*$E699</f>
        <v>0</v>
      </c>
      <c r="Y699" s="21">
        <f ca="1">OFFSET(Assumptions!$B$6,Y$1-1,0)*$E699</f>
        <v>0</v>
      </c>
      <c r="Z699" s="21">
        <f ca="1">OFFSET(Assumptions!$B$6,Z$1-1,0)*$E699</f>
        <v>25364191.494830247</v>
      </c>
      <c r="AA699" s="21">
        <f ca="1">OFFSET(Assumptions!$B$6,AA$1-1,0)*$E699</f>
        <v>25364191.494830247</v>
      </c>
      <c r="AB699" s="21">
        <f ca="1">OFFSET(Assumptions!$B$6,AB$1-1,0)*$E699</f>
        <v>46923754.265435949</v>
      </c>
      <c r="AC699" s="24">
        <f t="shared" ca="1" si="149"/>
        <v>117868.51489024051</v>
      </c>
      <c r="AD699" s="24">
        <f t="shared" ca="1" si="151"/>
        <v>-24292.476984858513</v>
      </c>
      <c r="AE699" s="24">
        <f t="shared" ca="1" si="151"/>
        <v>-14645.233215019107</v>
      </c>
      <c r="AF699" s="24">
        <f t="shared" ca="1" si="151"/>
        <v>0</v>
      </c>
      <c r="AG699" s="24">
        <f t="shared" ca="1" si="151"/>
        <v>0</v>
      </c>
      <c r="AH699" s="24">
        <f t="shared" ca="1" si="151"/>
        <v>-47582.869310460985</v>
      </c>
      <c r="AI699" s="24">
        <f t="shared" ca="1" si="151"/>
        <v>-52588.762629151344</v>
      </c>
      <c r="AJ699" s="24">
        <f t="shared" ca="1" si="147"/>
        <v>21240.827249249443</v>
      </c>
      <c r="AK699" s="26">
        <f t="shared" ca="1" si="148"/>
        <v>7.3142559622296766E-4</v>
      </c>
      <c r="AL699" s="34">
        <f t="shared" ca="1" si="150"/>
        <v>0.26816934482242005</v>
      </c>
    </row>
    <row r="700" spans="1:38" x14ac:dyDescent="0.25">
      <c r="A700" s="4">
        <f t="shared" si="139"/>
        <v>12</v>
      </c>
      <c r="B700" s="4">
        <f t="shared" si="140"/>
        <v>2014</v>
      </c>
      <c r="C700" s="9">
        <v>41975</v>
      </c>
      <c r="D700" s="12">
        <f ca="1">(1+Returns!E700)*D699</f>
        <v>126613147.33250362</v>
      </c>
      <c r="E700" s="12">
        <f t="shared" ca="1" si="141"/>
        <v>126888136.63060486</v>
      </c>
      <c r="F700" s="12">
        <f t="shared" ca="1" si="142"/>
        <v>126880087.7042681</v>
      </c>
      <c r="G700" s="14">
        <f ca="1">G699*(1+Returns!G700)+AC700</f>
        <v>10207800.794794362</v>
      </c>
      <c r="H700" s="14">
        <f ca="1">H699*(1+Returns!H700)+AD700</f>
        <v>12691517.650475109</v>
      </c>
      <c r="I700" s="14">
        <f ca="1">I699*(1+Returns!I700)+AE700</f>
        <v>6346009.1230350491</v>
      </c>
      <c r="J700" s="14">
        <f ca="1">J699*(1+Returns!J700)+AF700</f>
        <v>0</v>
      </c>
      <c r="K700" s="14">
        <f ca="1">K699*(1+Returns!K700)+AG700</f>
        <v>0</v>
      </c>
      <c r="L700" s="14">
        <f ca="1">L699*(1+Returns!L700)+AH700</f>
        <v>25382934.933054324</v>
      </c>
      <c r="M700" s="14">
        <f ca="1">M699*(1+Returns!M700)+AI700</f>
        <v>25383436.319354564</v>
      </c>
      <c r="N700" s="14">
        <f ca="1">N699*(1+Returns!N700)+AJ700-R700-T700</f>
        <v>46876437.809891447</v>
      </c>
      <c r="O700" s="17">
        <f ca="1">(Assumptions!$B$16 / 252)*F699</f>
        <v>4025.9344280076971</v>
      </c>
      <c r="P700" s="17">
        <f t="shared" ca="1" si="143"/>
        <v>8048.9263367599397</v>
      </c>
      <c r="Q700" s="16">
        <f t="shared" si="144"/>
        <v>0</v>
      </c>
      <c r="R700" s="17">
        <f t="shared" si="145"/>
        <v>0</v>
      </c>
      <c r="S700" s="19">
        <f t="shared" si="146"/>
        <v>0</v>
      </c>
      <c r="T700" s="20">
        <f ca="1">IF(AND(S700=1,F699&gt;D699),[1]Assumptions!$B$19*(F699-D699),0)</f>
        <v>0</v>
      </c>
      <c r="U700" s="21">
        <f ca="1">OFFSET(Assumptions!$B$6,U$1-1,0)*$E700</f>
        <v>10151050.930448389</v>
      </c>
      <c r="V700" s="21">
        <f ca="1">OFFSET(Assumptions!$B$6,V$1-1,0)*$E700</f>
        <v>12688813.663060486</v>
      </c>
      <c r="W700" s="21">
        <f ca="1">OFFSET(Assumptions!$B$6,W$1-1,0)*$E700</f>
        <v>6344406.8315302432</v>
      </c>
      <c r="X700" s="21">
        <f ca="1">OFFSET(Assumptions!$B$6,X$1-1,0)*$E700</f>
        <v>0</v>
      </c>
      <c r="Y700" s="21">
        <f ca="1">OFFSET(Assumptions!$B$6,Y$1-1,0)*$E700</f>
        <v>0</v>
      </c>
      <c r="Z700" s="21">
        <f ca="1">OFFSET(Assumptions!$B$6,Z$1-1,0)*$E700</f>
        <v>25377627.326120973</v>
      </c>
      <c r="AA700" s="21">
        <f ca="1">OFFSET(Assumptions!$B$6,AA$1-1,0)*$E700</f>
        <v>25377627.326120973</v>
      </c>
      <c r="AB700" s="21">
        <f ca="1">OFFSET(Assumptions!$B$6,AB$1-1,0)*$E700</f>
        <v>46948610.553323798</v>
      </c>
      <c r="AC700" s="24">
        <f t="shared" si="149"/>
        <v>0</v>
      </c>
      <c r="AD700" s="24">
        <f t="shared" si="151"/>
        <v>0</v>
      </c>
      <c r="AE700" s="24">
        <f t="shared" si="151"/>
        <v>0</v>
      </c>
      <c r="AF700" s="24">
        <f t="shared" si="151"/>
        <v>0</v>
      </c>
      <c r="AG700" s="24">
        <f t="shared" si="151"/>
        <v>0</v>
      </c>
      <c r="AH700" s="24">
        <f t="shared" si="151"/>
        <v>0</v>
      </c>
      <c r="AI700" s="24">
        <f t="shared" si="151"/>
        <v>0</v>
      </c>
      <c r="AJ700" s="24">
        <f t="shared" si="147"/>
        <v>0</v>
      </c>
      <c r="AK700" s="26">
        <f t="shared" ca="1" si="148"/>
        <v>4.9798729391681285E-4</v>
      </c>
      <c r="AL700" s="34">
        <f t="shared" ca="1" si="150"/>
        <v>0.26880087704267641</v>
      </c>
    </row>
    <row r="701" spans="1:38" x14ac:dyDescent="0.25">
      <c r="A701" s="4">
        <f t="shared" si="139"/>
        <v>12</v>
      </c>
      <c r="B701" s="4">
        <f t="shared" si="140"/>
        <v>2014</v>
      </c>
      <c r="C701" s="9">
        <v>41976</v>
      </c>
      <c r="D701" s="12">
        <f ca="1">(1+Returns!E701)*D700</f>
        <v>126665863.98252697</v>
      </c>
      <c r="E701" s="12">
        <f t="shared" ca="1" si="141"/>
        <v>127031802.58089742</v>
      </c>
      <c r="F701" s="12">
        <f t="shared" ca="1" si="142"/>
        <v>127019725.71526846</v>
      </c>
      <c r="G701" s="14">
        <f ca="1">G700*(1+Returns!G701)+AC701</f>
        <v>10301253.726320807</v>
      </c>
      <c r="H701" s="14">
        <f ca="1">H700*(1+Returns!H701)+AD701</f>
        <v>12697052.14901012</v>
      </c>
      <c r="I701" s="14">
        <f ca="1">I700*(1+Returns!I701)+AE701</f>
        <v>6348900.9994940292</v>
      </c>
      <c r="J701" s="14">
        <f ca="1">J700*(1+Returns!J701)+AF701</f>
        <v>0</v>
      </c>
      <c r="K701" s="14">
        <f ca="1">K700*(1+Returns!K701)+AG701</f>
        <v>0</v>
      </c>
      <c r="L701" s="14">
        <f ca="1">L700*(1+Returns!L701)+AH701</f>
        <v>25393953.946185149</v>
      </c>
      <c r="M701" s="14">
        <f ca="1">M700*(1+Returns!M701)+AI701</f>
        <v>25394705.009775124</v>
      </c>
      <c r="N701" s="14">
        <f ca="1">N700*(1+Returns!N701)+AJ701-R701-T701</f>
        <v>46895936.750112198</v>
      </c>
      <c r="O701" s="17">
        <f ca="1">(Assumptions!$B$16 / 252)*F700</f>
        <v>4027.939292198987</v>
      </c>
      <c r="P701" s="17">
        <f t="shared" ca="1" si="143"/>
        <v>12076.865628958927</v>
      </c>
      <c r="Q701" s="16">
        <f t="shared" si="144"/>
        <v>0</v>
      </c>
      <c r="R701" s="17">
        <f t="shared" si="145"/>
        <v>0</v>
      </c>
      <c r="S701" s="19">
        <f t="shared" si="146"/>
        <v>0</v>
      </c>
      <c r="T701" s="20">
        <f ca="1">IF(AND(S701=1,F700&gt;D700),[1]Assumptions!$B$19*(F700-D700),0)</f>
        <v>0</v>
      </c>
      <c r="U701" s="21">
        <f ca="1">OFFSET(Assumptions!$B$6,U$1-1,0)*$E701</f>
        <v>10162544.206471793</v>
      </c>
      <c r="V701" s="21">
        <f ca="1">OFFSET(Assumptions!$B$6,V$1-1,0)*$E701</f>
        <v>12703180.258089744</v>
      </c>
      <c r="W701" s="21">
        <f ca="1">OFFSET(Assumptions!$B$6,W$1-1,0)*$E701</f>
        <v>6351590.1290448718</v>
      </c>
      <c r="X701" s="21">
        <f ca="1">OFFSET(Assumptions!$B$6,X$1-1,0)*$E701</f>
        <v>0</v>
      </c>
      <c r="Y701" s="21">
        <f ca="1">OFFSET(Assumptions!$B$6,Y$1-1,0)*$E701</f>
        <v>0</v>
      </c>
      <c r="Z701" s="21">
        <f ca="1">OFFSET(Assumptions!$B$6,Z$1-1,0)*$E701</f>
        <v>25406360.516179487</v>
      </c>
      <c r="AA701" s="21">
        <f ca="1">OFFSET(Assumptions!$B$6,AA$1-1,0)*$E701</f>
        <v>25406360.516179487</v>
      </c>
      <c r="AB701" s="21">
        <f ca="1">OFFSET(Assumptions!$B$6,AB$1-1,0)*$E701</f>
        <v>47001766.954932041</v>
      </c>
      <c r="AC701" s="24">
        <f t="shared" si="149"/>
        <v>0</v>
      </c>
      <c r="AD701" s="24">
        <f t="shared" si="151"/>
        <v>0</v>
      </c>
      <c r="AE701" s="24">
        <f t="shared" si="151"/>
        <v>0</v>
      </c>
      <c r="AF701" s="24">
        <f t="shared" si="151"/>
        <v>0</v>
      </c>
      <c r="AG701" s="24">
        <f t="shared" si="151"/>
        <v>0</v>
      </c>
      <c r="AH701" s="24">
        <f t="shared" si="151"/>
        <v>0</v>
      </c>
      <c r="AI701" s="24">
        <f t="shared" si="151"/>
        <v>0</v>
      </c>
      <c r="AJ701" s="24">
        <f t="shared" si="147"/>
        <v>0</v>
      </c>
      <c r="AK701" s="26">
        <f t="shared" ca="1" si="148"/>
        <v>1.1005510283523812E-3</v>
      </c>
      <c r="AL701" s="34">
        <f t="shared" ca="1" si="150"/>
        <v>0.27019725715268006</v>
      </c>
    </row>
    <row r="702" spans="1:38" x14ac:dyDescent="0.25">
      <c r="A702" s="4">
        <f t="shared" si="139"/>
        <v>12</v>
      </c>
      <c r="B702" s="4">
        <f t="shared" si="140"/>
        <v>2014</v>
      </c>
      <c r="C702" s="9">
        <v>41977</v>
      </c>
      <c r="D702" s="12">
        <f ca="1">(1+Returns!E702)*D701</f>
        <v>126718738.11412919</v>
      </c>
      <c r="E702" s="12">
        <f t="shared" ca="1" si="141"/>
        <v>127321233.92157602</v>
      </c>
      <c r="F702" s="12">
        <f t="shared" ca="1" si="142"/>
        <v>127305124.68370214</v>
      </c>
      <c r="G702" s="14">
        <f ca="1">G701*(1+Returns!G702)+AC702</f>
        <v>10540321.551098207</v>
      </c>
      <c r="H702" s="14">
        <f ca="1">H701*(1+Returns!H702)+AD702</f>
        <v>12702603.255675074</v>
      </c>
      <c r="I702" s="14">
        <f ca="1">I701*(1+Returns!I702)+AE702</f>
        <v>6351801.5929564647</v>
      </c>
      <c r="J702" s="14">
        <f ca="1">J701*(1+Returns!J702)+AF702</f>
        <v>0</v>
      </c>
      <c r="K702" s="14">
        <f ca="1">K701*(1+Returns!K702)+AG702</f>
        <v>0</v>
      </c>
      <c r="L702" s="14">
        <f ca="1">L701*(1+Returns!L702)+AH702</f>
        <v>25405006.010711972</v>
      </c>
      <c r="M702" s="14">
        <f ca="1">M701*(1+Returns!M702)+AI702</f>
        <v>25406007.576479331</v>
      </c>
      <c r="N702" s="14">
        <f ca="1">N701*(1+Returns!N702)+AJ702-R702-T702</f>
        <v>46915493.934654973</v>
      </c>
      <c r="O702" s="17">
        <f ca="1">(Assumptions!$B$16 / 252)*F701</f>
        <v>4032.3722449291572</v>
      </c>
      <c r="P702" s="17">
        <f t="shared" ca="1" si="143"/>
        <v>16109.237873888083</v>
      </c>
      <c r="Q702" s="16">
        <f t="shared" si="144"/>
        <v>0</v>
      </c>
      <c r="R702" s="17">
        <f t="shared" si="145"/>
        <v>0</v>
      </c>
      <c r="S702" s="19">
        <f t="shared" si="146"/>
        <v>0</v>
      </c>
      <c r="T702" s="20">
        <f ca="1">IF(AND(S702=1,F701&gt;D701),[1]Assumptions!$B$19*(F701-D701),0)</f>
        <v>0</v>
      </c>
      <c r="U702" s="21">
        <f ca="1">OFFSET(Assumptions!$B$6,U$1-1,0)*$E702</f>
        <v>10185698.713726083</v>
      </c>
      <c r="V702" s="21">
        <f ca="1">OFFSET(Assumptions!$B$6,V$1-1,0)*$E702</f>
        <v>12732123.392157603</v>
      </c>
      <c r="W702" s="21">
        <f ca="1">OFFSET(Assumptions!$B$6,W$1-1,0)*$E702</f>
        <v>6366061.6960788015</v>
      </c>
      <c r="X702" s="21">
        <f ca="1">OFFSET(Assumptions!$B$6,X$1-1,0)*$E702</f>
        <v>0</v>
      </c>
      <c r="Y702" s="21">
        <f ca="1">OFFSET(Assumptions!$B$6,Y$1-1,0)*$E702</f>
        <v>0</v>
      </c>
      <c r="Z702" s="21">
        <f ca="1">OFFSET(Assumptions!$B$6,Z$1-1,0)*$E702</f>
        <v>25464246.784315206</v>
      </c>
      <c r="AA702" s="21">
        <f ca="1">OFFSET(Assumptions!$B$6,AA$1-1,0)*$E702</f>
        <v>25464246.784315206</v>
      </c>
      <c r="AB702" s="21">
        <f ca="1">OFFSET(Assumptions!$B$6,AB$1-1,0)*$E702</f>
        <v>47108856.550983131</v>
      </c>
      <c r="AC702" s="24">
        <f t="shared" si="149"/>
        <v>0</v>
      </c>
      <c r="AD702" s="24">
        <f t="shared" si="151"/>
        <v>0</v>
      </c>
      <c r="AE702" s="24">
        <f t="shared" si="151"/>
        <v>0</v>
      </c>
      <c r="AF702" s="24">
        <f t="shared" si="151"/>
        <v>0</v>
      </c>
      <c r="AG702" s="24">
        <f t="shared" si="151"/>
        <v>0</v>
      </c>
      <c r="AH702" s="24">
        <f t="shared" si="151"/>
        <v>0</v>
      </c>
      <c r="AI702" s="24">
        <f t="shared" si="151"/>
        <v>0</v>
      </c>
      <c r="AJ702" s="24">
        <f t="shared" si="147"/>
        <v>0</v>
      </c>
      <c r="AK702" s="26">
        <f t="shared" ca="1" si="148"/>
        <v>2.2468869841008043E-3</v>
      </c>
      <c r="AL702" s="34">
        <f t="shared" ca="1" si="150"/>
        <v>0.27305124683701698</v>
      </c>
    </row>
    <row r="703" spans="1:38" x14ac:dyDescent="0.25">
      <c r="A703" s="4">
        <f t="shared" si="139"/>
        <v>12</v>
      </c>
      <c r="B703" s="4">
        <f t="shared" si="140"/>
        <v>2014</v>
      </c>
      <c r="C703" s="9">
        <v>41978</v>
      </c>
      <c r="D703" s="12">
        <f ca="1">(1+Returns!E703)*D702</f>
        <v>126773893.71208073</v>
      </c>
      <c r="E703" s="12">
        <f t="shared" ca="1" si="141"/>
        <v>127042853.27915168</v>
      </c>
      <c r="F703" s="12">
        <f t="shared" ca="1" si="142"/>
        <v>127022702.60874815</v>
      </c>
      <c r="G703" s="14">
        <f ca="1">G702*(1+Returns!G703)+AC703</f>
        <v>10209407.469205739</v>
      </c>
      <c r="H703" s="14">
        <f ca="1">H702*(1+Returns!H703)+AD703</f>
        <v>12708393.400932364</v>
      </c>
      <c r="I703" s="14">
        <f ca="1">I702*(1+Returns!I703)+AE703</f>
        <v>6354826.8384447973</v>
      </c>
      <c r="J703" s="14">
        <f ca="1">J702*(1+Returns!J703)+AF703</f>
        <v>0</v>
      </c>
      <c r="K703" s="14">
        <f ca="1">K702*(1+Returns!K703)+AG703</f>
        <v>0</v>
      </c>
      <c r="L703" s="14">
        <f ca="1">L702*(1+Returns!L703)+AH703</f>
        <v>25416534.089330941</v>
      </c>
      <c r="M703" s="14">
        <f ca="1">M702*(1+Returns!M703)+AI703</f>
        <v>25417796.454500783</v>
      </c>
      <c r="N703" s="14">
        <f ca="1">N702*(1+Returns!N703)+AJ703-R703-T703</f>
        <v>46935895.026737057</v>
      </c>
      <c r="O703" s="17">
        <f ca="1">(Assumptions!$B$16 / 252)*F702</f>
        <v>4041.4325296413376</v>
      </c>
      <c r="P703" s="17">
        <f t="shared" ca="1" si="143"/>
        <v>20150.670403529421</v>
      </c>
      <c r="Q703" s="16">
        <f t="shared" si="144"/>
        <v>0</v>
      </c>
      <c r="R703" s="17">
        <f t="shared" si="145"/>
        <v>0</v>
      </c>
      <c r="S703" s="19">
        <f t="shared" si="146"/>
        <v>0</v>
      </c>
      <c r="T703" s="20">
        <f ca="1">IF(AND(S703=1,F702&gt;D702),[1]Assumptions!$B$19*(F702-D702),0)</f>
        <v>0</v>
      </c>
      <c r="U703" s="21">
        <f ca="1">OFFSET(Assumptions!$B$6,U$1-1,0)*$E703</f>
        <v>10163428.262332134</v>
      </c>
      <c r="V703" s="21">
        <f ca="1">OFFSET(Assumptions!$B$6,V$1-1,0)*$E703</f>
        <v>12704285.327915169</v>
      </c>
      <c r="W703" s="21">
        <f ca="1">OFFSET(Assumptions!$B$6,W$1-1,0)*$E703</f>
        <v>6352142.6639575846</v>
      </c>
      <c r="X703" s="21">
        <f ca="1">OFFSET(Assumptions!$B$6,X$1-1,0)*$E703</f>
        <v>0</v>
      </c>
      <c r="Y703" s="21">
        <f ca="1">OFFSET(Assumptions!$B$6,Y$1-1,0)*$E703</f>
        <v>0</v>
      </c>
      <c r="Z703" s="21">
        <f ca="1">OFFSET(Assumptions!$B$6,Z$1-1,0)*$E703</f>
        <v>25408570.655830339</v>
      </c>
      <c r="AA703" s="21">
        <f ca="1">OFFSET(Assumptions!$B$6,AA$1-1,0)*$E703</f>
        <v>25408570.655830339</v>
      </c>
      <c r="AB703" s="21">
        <f ca="1">OFFSET(Assumptions!$B$6,AB$1-1,0)*$E703</f>
        <v>47005855.713286117</v>
      </c>
      <c r="AC703" s="24">
        <f t="shared" si="149"/>
        <v>0</v>
      </c>
      <c r="AD703" s="24">
        <f t="shared" si="151"/>
        <v>0</v>
      </c>
      <c r="AE703" s="24">
        <f t="shared" si="151"/>
        <v>0</v>
      </c>
      <c r="AF703" s="24">
        <f t="shared" si="151"/>
        <v>0</v>
      </c>
      <c r="AG703" s="24">
        <f t="shared" si="151"/>
        <v>0</v>
      </c>
      <c r="AH703" s="24">
        <f t="shared" si="151"/>
        <v>0</v>
      </c>
      <c r="AI703" s="24">
        <f t="shared" si="151"/>
        <v>0</v>
      </c>
      <c r="AJ703" s="24">
        <f t="shared" si="147"/>
        <v>0</v>
      </c>
      <c r="AK703" s="26">
        <f t="shared" ca="1" si="148"/>
        <v>-2.2184658760256992E-3</v>
      </c>
      <c r="AL703" s="34">
        <f t="shared" ca="1" si="150"/>
        <v>0.27022702608747706</v>
      </c>
    </row>
    <row r="704" spans="1:38" x14ac:dyDescent="0.25">
      <c r="A704" s="4">
        <f t="shared" si="139"/>
        <v>12</v>
      </c>
      <c r="B704" s="4">
        <f t="shared" si="140"/>
        <v>2014</v>
      </c>
      <c r="C704" s="9">
        <v>41981</v>
      </c>
      <c r="D704" s="12">
        <f ca="1">(1+Returns!E704)*D703</f>
        <v>126829073.31705785</v>
      </c>
      <c r="E704" s="12">
        <f t="shared" ca="1" si="141"/>
        <v>127105557.82515174</v>
      </c>
      <c r="F704" s="12">
        <f t="shared" ca="1" si="142"/>
        <v>127081374.68799873</v>
      </c>
      <c r="G704" s="14">
        <f ca="1">G703*(1+Returns!G704)+AC704</f>
        <v>10219554.922832547</v>
      </c>
      <c r="H704" s="14">
        <f ca="1">H703*(1+Returns!H704)+AD704</f>
        <v>12714186.185474014</v>
      </c>
      <c r="I704" s="14">
        <f ca="1">I703*(1+Returns!I704)+AE704</f>
        <v>6357853.5248015402</v>
      </c>
      <c r="J704" s="14">
        <f ca="1">J703*(1+Returns!J704)+AF704</f>
        <v>0</v>
      </c>
      <c r="K704" s="14">
        <f ca="1">K703*(1+Returns!K704)+AG704</f>
        <v>0</v>
      </c>
      <c r="L704" s="14">
        <f ca="1">L703*(1+Returns!L704)+AH704</f>
        <v>25428067.399068397</v>
      </c>
      <c r="M704" s="14">
        <f ca="1">M703*(1+Returns!M704)+AI704</f>
        <v>25429590.802789241</v>
      </c>
      <c r="N704" s="14">
        <f ca="1">N703*(1+Returns!N704)+AJ704-R704-T704</f>
        <v>46956304.990185998</v>
      </c>
      <c r="O704" s="17">
        <f ca="1">(Assumptions!$B$16 / 252)*F703</f>
        <v>4032.4667494840683</v>
      </c>
      <c r="P704" s="17">
        <f t="shared" ca="1" si="143"/>
        <v>24183.137153013489</v>
      </c>
      <c r="Q704" s="16">
        <f t="shared" si="144"/>
        <v>0</v>
      </c>
      <c r="R704" s="17">
        <f t="shared" si="145"/>
        <v>0</v>
      </c>
      <c r="S704" s="19">
        <f t="shared" si="146"/>
        <v>0</v>
      </c>
      <c r="T704" s="20">
        <f ca="1">IF(AND(S704=1,F703&gt;D703),[1]Assumptions!$B$19*(F703-D703),0)</f>
        <v>0</v>
      </c>
      <c r="U704" s="21">
        <f ca="1">OFFSET(Assumptions!$B$6,U$1-1,0)*$E704</f>
        <v>10168444.626012139</v>
      </c>
      <c r="V704" s="21">
        <f ca="1">OFFSET(Assumptions!$B$6,V$1-1,0)*$E704</f>
        <v>12710555.782515176</v>
      </c>
      <c r="W704" s="21">
        <f ca="1">OFFSET(Assumptions!$B$6,W$1-1,0)*$E704</f>
        <v>6355277.8912575878</v>
      </c>
      <c r="X704" s="21">
        <f ca="1">OFFSET(Assumptions!$B$6,X$1-1,0)*$E704</f>
        <v>0</v>
      </c>
      <c r="Y704" s="21">
        <f ca="1">OFFSET(Assumptions!$B$6,Y$1-1,0)*$E704</f>
        <v>0</v>
      </c>
      <c r="Z704" s="21">
        <f ca="1">OFFSET(Assumptions!$B$6,Z$1-1,0)*$E704</f>
        <v>25421111.565030351</v>
      </c>
      <c r="AA704" s="21">
        <f ca="1">OFFSET(Assumptions!$B$6,AA$1-1,0)*$E704</f>
        <v>25421111.565030351</v>
      </c>
      <c r="AB704" s="21">
        <f ca="1">OFFSET(Assumptions!$B$6,AB$1-1,0)*$E704</f>
        <v>47029056.39530614</v>
      </c>
      <c r="AC704" s="24">
        <f t="shared" si="149"/>
        <v>0</v>
      </c>
      <c r="AD704" s="24">
        <f t="shared" si="151"/>
        <v>0</v>
      </c>
      <c r="AE704" s="24">
        <f t="shared" si="151"/>
        <v>0</v>
      </c>
      <c r="AF704" s="24">
        <f t="shared" si="151"/>
        <v>0</v>
      </c>
      <c r="AG704" s="24">
        <f t="shared" si="151"/>
        <v>0</v>
      </c>
      <c r="AH704" s="24">
        <f t="shared" si="151"/>
        <v>0</v>
      </c>
      <c r="AI704" s="24">
        <f t="shared" si="151"/>
        <v>0</v>
      </c>
      <c r="AJ704" s="24">
        <f t="shared" si="147"/>
        <v>0</v>
      </c>
      <c r="AK704" s="26">
        <f t="shared" ca="1" si="148"/>
        <v>4.6190230600973159E-4</v>
      </c>
      <c r="AL704" s="34">
        <f t="shared" ca="1" si="150"/>
        <v>0.27081374687998272</v>
      </c>
    </row>
    <row r="705" spans="1:38" x14ac:dyDescent="0.25">
      <c r="A705" s="4">
        <f t="shared" si="139"/>
        <v>12</v>
      </c>
      <c r="B705" s="4">
        <f t="shared" si="140"/>
        <v>2014</v>
      </c>
      <c r="C705" s="9">
        <v>41982</v>
      </c>
      <c r="D705" s="12">
        <f ca="1">(1+Returns!E705)*D704</f>
        <v>126884276.93950982</v>
      </c>
      <c r="E705" s="12">
        <f t="shared" ca="1" si="141"/>
        <v>127130399.07106072</v>
      </c>
      <c r="F705" s="12">
        <f t="shared" ca="1" si="142"/>
        <v>127102181.60455252</v>
      </c>
      <c r="G705" s="14">
        <f ca="1">G704*(1+Returns!G705)+AC705</f>
        <v>10191815.412804117</v>
      </c>
      <c r="H705" s="14">
        <f ca="1">H704*(1+Returns!H705)+AD705</f>
        <v>12719981.610503072</v>
      </c>
      <c r="I705" s="14">
        <f ca="1">I704*(1+Returns!I705)+AE705</f>
        <v>6360881.6527129523</v>
      </c>
      <c r="J705" s="14">
        <f ca="1">J704*(1+Returns!J705)+AF705</f>
        <v>0</v>
      </c>
      <c r="K705" s="14">
        <f ca="1">K704*(1+Returns!K705)+AG705</f>
        <v>0</v>
      </c>
      <c r="L705" s="14">
        <f ca="1">L704*(1+Returns!L705)+AH705</f>
        <v>25439605.942298077</v>
      </c>
      <c r="M705" s="14">
        <f ca="1">M704*(1+Returns!M705)+AI705</f>
        <v>25441390.623883013</v>
      </c>
      <c r="N705" s="14">
        <f ca="1">N704*(1+Returns!N705)+AJ705-R705-T705</f>
        <v>46976723.828859493</v>
      </c>
      <c r="O705" s="17">
        <f ca="1">(Assumptions!$B$16 / 252)*F704</f>
        <v>4034.3293551745628</v>
      </c>
      <c r="P705" s="17">
        <f t="shared" ca="1" si="143"/>
        <v>28217.466508188052</v>
      </c>
      <c r="Q705" s="16">
        <f t="shared" si="144"/>
        <v>0</v>
      </c>
      <c r="R705" s="17">
        <f t="shared" si="145"/>
        <v>0</v>
      </c>
      <c r="S705" s="19">
        <f t="shared" si="146"/>
        <v>0</v>
      </c>
      <c r="T705" s="20">
        <f ca="1">IF(AND(S705=1,F704&gt;D704),[1]Assumptions!$B$19*(F704-D704),0)</f>
        <v>0</v>
      </c>
      <c r="U705" s="21">
        <f ca="1">OFFSET(Assumptions!$B$6,U$1-1,0)*$E705</f>
        <v>10170431.925684858</v>
      </c>
      <c r="V705" s="21">
        <f ca="1">OFFSET(Assumptions!$B$6,V$1-1,0)*$E705</f>
        <v>12713039.907106072</v>
      </c>
      <c r="W705" s="21">
        <f ca="1">OFFSET(Assumptions!$B$6,W$1-1,0)*$E705</f>
        <v>6356519.9535530359</v>
      </c>
      <c r="X705" s="21">
        <f ca="1">OFFSET(Assumptions!$B$6,X$1-1,0)*$E705</f>
        <v>0</v>
      </c>
      <c r="Y705" s="21">
        <f ca="1">OFFSET(Assumptions!$B$6,Y$1-1,0)*$E705</f>
        <v>0</v>
      </c>
      <c r="Z705" s="21">
        <f ca="1">OFFSET(Assumptions!$B$6,Z$1-1,0)*$E705</f>
        <v>25426079.814212143</v>
      </c>
      <c r="AA705" s="21">
        <f ca="1">OFFSET(Assumptions!$B$6,AA$1-1,0)*$E705</f>
        <v>25426079.814212143</v>
      </c>
      <c r="AB705" s="21">
        <f ca="1">OFFSET(Assumptions!$B$6,AB$1-1,0)*$E705</f>
        <v>47038247.656292468</v>
      </c>
      <c r="AC705" s="24">
        <f t="shared" si="149"/>
        <v>0</v>
      </c>
      <c r="AD705" s="24">
        <f t="shared" si="151"/>
        <v>0</v>
      </c>
      <c r="AE705" s="24">
        <f t="shared" si="151"/>
        <v>0</v>
      </c>
      <c r="AF705" s="24">
        <f t="shared" si="151"/>
        <v>0</v>
      </c>
      <c r="AG705" s="24">
        <f t="shared" ref="AG705:AI768" si="152">IF($Q705=1,Y704-K704,0)</f>
        <v>0</v>
      </c>
      <c r="AH705" s="24">
        <f t="shared" si="152"/>
        <v>0</v>
      </c>
      <c r="AI705" s="24">
        <f t="shared" si="152"/>
        <v>0</v>
      </c>
      <c r="AJ705" s="24">
        <f t="shared" si="147"/>
        <v>0</v>
      </c>
      <c r="AK705" s="26">
        <f t="shared" ca="1" si="148"/>
        <v>1.6372907992923125E-4</v>
      </c>
      <c r="AL705" s="34">
        <f t="shared" ca="1" si="150"/>
        <v>0.27102181604552089</v>
      </c>
    </row>
    <row r="706" spans="1:38" x14ac:dyDescent="0.25">
      <c r="A706" s="4">
        <f t="shared" si="139"/>
        <v>12</v>
      </c>
      <c r="B706" s="4">
        <f t="shared" si="140"/>
        <v>2014</v>
      </c>
      <c r="C706" s="9">
        <v>41983</v>
      </c>
      <c r="D706" s="12">
        <f ca="1">(1+Returns!E706)*D705</f>
        <v>126939414.50205389</v>
      </c>
      <c r="E706" s="12">
        <f t="shared" ca="1" si="141"/>
        <v>127126741.91524893</v>
      </c>
      <c r="F706" s="12">
        <f t="shared" ca="1" si="142"/>
        <v>127094489.45884854</v>
      </c>
      <c r="G706" s="14">
        <f ca="1">G705*(1+Returns!G706)+AC706</f>
        <v>10135639.477899659</v>
      </c>
      <c r="H706" s="14">
        <f ca="1">H705*(1+Returns!H706)+AD706</f>
        <v>12725770.243236251</v>
      </c>
      <c r="I706" s="14">
        <f ca="1">I705*(1+Returns!I706)+AE706</f>
        <v>6363906.305843628</v>
      </c>
      <c r="J706" s="14">
        <f ca="1">J705*(1+Returns!J706)+AF706</f>
        <v>0</v>
      </c>
      <c r="K706" s="14">
        <f ca="1">K705*(1+Returns!K706)+AG706</f>
        <v>0</v>
      </c>
      <c r="L706" s="14">
        <f ca="1">L705*(1+Returns!L706)+AH706</f>
        <v>25451130.933871958</v>
      </c>
      <c r="M706" s="14">
        <f ca="1">M705*(1+Returns!M706)+AI706</f>
        <v>25453176.731345639</v>
      </c>
      <c r="N706" s="14">
        <f ca="1">N705*(1+Returns!N706)+AJ706-R706-T706</f>
        <v>46997118.223051786</v>
      </c>
      <c r="O706" s="17">
        <f ca="1">(Assumptions!$B$16 / 252)*F705</f>
        <v>4034.9898922080165</v>
      </c>
      <c r="P706" s="17">
        <f t="shared" ca="1" si="143"/>
        <v>32252.45640039607</v>
      </c>
      <c r="Q706" s="16">
        <f t="shared" si="144"/>
        <v>0</v>
      </c>
      <c r="R706" s="17">
        <f t="shared" si="145"/>
        <v>0</v>
      </c>
      <c r="S706" s="19">
        <f t="shared" si="146"/>
        <v>0</v>
      </c>
      <c r="T706" s="20">
        <f ca="1">IF(AND(S706=1,F705&gt;D705),[1]Assumptions!$B$19*(F705-D705),0)</f>
        <v>0</v>
      </c>
      <c r="U706" s="21">
        <f ca="1">OFFSET(Assumptions!$B$6,U$1-1,0)*$E706</f>
        <v>10170139.353219915</v>
      </c>
      <c r="V706" s="21">
        <f ca="1">OFFSET(Assumptions!$B$6,V$1-1,0)*$E706</f>
        <v>12712674.191524893</v>
      </c>
      <c r="W706" s="21">
        <f ca="1">OFFSET(Assumptions!$B$6,W$1-1,0)*$E706</f>
        <v>6356337.0957624465</v>
      </c>
      <c r="X706" s="21">
        <f ca="1">OFFSET(Assumptions!$B$6,X$1-1,0)*$E706</f>
        <v>0</v>
      </c>
      <c r="Y706" s="21">
        <f ca="1">OFFSET(Assumptions!$B$6,Y$1-1,0)*$E706</f>
        <v>0</v>
      </c>
      <c r="Z706" s="21">
        <f ca="1">OFFSET(Assumptions!$B$6,Z$1-1,0)*$E706</f>
        <v>25425348.383049786</v>
      </c>
      <c r="AA706" s="21">
        <f ca="1">OFFSET(Assumptions!$B$6,AA$1-1,0)*$E706</f>
        <v>25425348.383049786</v>
      </c>
      <c r="AB706" s="21">
        <f ca="1">OFFSET(Assumptions!$B$6,AB$1-1,0)*$E706</f>
        <v>47036894.508642107</v>
      </c>
      <c r="AC706" s="24">
        <f t="shared" si="149"/>
        <v>0</v>
      </c>
      <c r="AD706" s="24">
        <f t="shared" ref="AD706:AI769" si="153">IF($Q706=1,V705-H705,0)</f>
        <v>0</v>
      </c>
      <c r="AE706" s="24">
        <f t="shared" si="153"/>
        <v>0</v>
      </c>
      <c r="AF706" s="24">
        <f t="shared" si="153"/>
        <v>0</v>
      </c>
      <c r="AG706" s="24">
        <f t="shared" si="152"/>
        <v>0</v>
      </c>
      <c r="AH706" s="24">
        <f t="shared" si="152"/>
        <v>0</v>
      </c>
      <c r="AI706" s="24">
        <f t="shared" si="152"/>
        <v>0</v>
      </c>
      <c r="AJ706" s="24">
        <f t="shared" si="147"/>
        <v>0</v>
      </c>
      <c r="AK706" s="26">
        <f t="shared" ca="1" si="148"/>
        <v>-6.0519383749957356E-5</v>
      </c>
      <c r="AL706" s="34">
        <f t="shared" ca="1" si="150"/>
        <v>0.27094489458848114</v>
      </c>
    </row>
    <row r="707" spans="1:38" x14ac:dyDescent="0.25">
      <c r="A707" s="4">
        <f t="shared" si="139"/>
        <v>12</v>
      </c>
      <c r="B707" s="4">
        <f t="shared" si="140"/>
        <v>2014</v>
      </c>
      <c r="C707" s="9">
        <v>41984</v>
      </c>
      <c r="D707" s="12">
        <f ca="1">(1+Returns!E707)*D706</f>
        <v>126994576.02462576</v>
      </c>
      <c r="E707" s="12">
        <f t="shared" ca="1" si="141"/>
        <v>127266870.8035153</v>
      </c>
      <c r="F707" s="12">
        <f t="shared" ca="1" si="142"/>
        <v>127230583.60141779</v>
      </c>
      <c r="G707" s="14">
        <f ca="1">G706*(1+Returns!G707)+AC707</f>
        <v>10223225.979238106</v>
      </c>
      <c r="H707" s="14">
        <f ca="1">H706*(1+Returns!H707)+AD707</f>
        <v>12731561.51027111</v>
      </c>
      <c r="I707" s="14">
        <f ca="1">I706*(1+Returns!I707)+AE707</f>
        <v>6366932.3972224994</v>
      </c>
      <c r="J707" s="14">
        <f ca="1">J706*(1+Returns!J707)+AF707</f>
        <v>0</v>
      </c>
      <c r="K707" s="14">
        <f ca="1">K706*(1+Returns!K707)+AG707</f>
        <v>0</v>
      </c>
      <c r="L707" s="14">
        <f ca="1">L706*(1+Returns!L707)+AH707</f>
        <v>25462661.14665214</v>
      </c>
      <c r="M707" s="14">
        <f ca="1">M706*(1+Returns!M707)+AI707</f>
        <v>25464968.298900098</v>
      </c>
      <c r="N707" s="14">
        <f ca="1">N706*(1+Returns!N707)+AJ707-R707-T707</f>
        <v>47017521.471231341</v>
      </c>
      <c r="O707" s="17">
        <f ca="1">(Assumptions!$B$16 / 252)*F706</f>
        <v>4034.7456971063025</v>
      </c>
      <c r="P707" s="17">
        <f t="shared" ca="1" si="143"/>
        <v>36287.20209750237</v>
      </c>
      <c r="Q707" s="16">
        <f t="shared" si="144"/>
        <v>0</v>
      </c>
      <c r="R707" s="17">
        <f t="shared" si="145"/>
        <v>0</v>
      </c>
      <c r="S707" s="19">
        <f t="shared" si="146"/>
        <v>0</v>
      </c>
      <c r="T707" s="20">
        <f ca="1">IF(AND(S707=1,F706&gt;D706),[1]Assumptions!$B$19*(F706-D706),0)</f>
        <v>0</v>
      </c>
      <c r="U707" s="21">
        <f ca="1">OFFSET(Assumptions!$B$6,U$1-1,0)*$E707</f>
        <v>10181349.664281225</v>
      </c>
      <c r="V707" s="21">
        <f ca="1">OFFSET(Assumptions!$B$6,V$1-1,0)*$E707</f>
        <v>12726687.080351532</v>
      </c>
      <c r="W707" s="21">
        <f ca="1">OFFSET(Assumptions!$B$6,W$1-1,0)*$E707</f>
        <v>6363343.5401757658</v>
      </c>
      <c r="X707" s="21">
        <f ca="1">OFFSET(Assumptions!$B$6,X$1-1,0)*$E707</f>
        <v>0</v>
      </c>
      <c r="Y707" s="21">
        <f ca="1">OFFSET(Assumptions!$B$6,Y$1-1,0)*$E707</f>
        <v>0</v>
      </c>
      <c r="Z707" s="21">
        <f ca="1">OFFSET(Assumptions!$B$6,Z$1-1,0)*$E707</f>
        <v>25453374.160703063</v>
      </c>
      <c r="AA707" s="21">
        <f ca="1">OFFSET(Assumptions!$B$6,AA$1-1,0)*$E707</f>
        <v>25453374.160703063</v>
      </c>
      <c r="AB707" s="21">
        <f ca="1">OFFSET(Assumptions!$B$6,AB$1-1,0)*$E707</f>
        <v>47088742.197300658</v>
      </c>
      <c r="AC707" s="24">
        <f t="shared" si="149"/>
        <v>0</v>
      </c>
      <c r="AD707" s="24">
        <f t="shared" si="153"/>
        <v>0</v>
      </c>
      <c r="AE707" s="24">
        <f t="shared" si="153"/>
        <v>0</v>
      </c>
      <c r="AF707" s="24">
        <f t="shared" si="153"/>
        <v>0</v>
      </c>
      <c r="AG707" s="24">
        <f t="shared" si="152"/>
        <v>0</v>
      </c>
      <c r="AH707" s="24">
        <f t="shared" si="152"/>
        <v>0</v>
      </c>
      <c r="AI707" s="24">
        <f t="shared" si="152"/>
        <v>0</v>
      </c>
      <c r="AJ707" s="24">
        <f t="shared" si="147"/>
        <v>0</v>
      </c>
      <c r="AK707" s="26">
        <f t="shared" ca="1" si="148"/>
        <v>1.0708107263244226E-3</v>
      </c>
      <c r="AL707" s="34">
        <f t="shared" ca="1" si="150"/>
        <v>0.27230583601417369</v>
      </c>
    </row>
    <row r="708" spans="1:38" x14ac:dyDescent="0.25">
      <c r="A708" s="4">
        <f t="shared" ref="A708:A771" si="154">MONTH(C708)</f>
        <v>12</v>
      </c>
      <c r="B708" s="4">
        <f t="shared" ref="B708:B771" si="155">YEAR(C708)</f>
        <v>2014</v>
      </c>
      <c r="C708" s="9">
        <v>41985</v>
      </c>
      <c r="D708" s="12">
        <f ca="1">(1+Returns!E708)*D707</f>
        <v>127049851.68378623</v>
      </c>
      <c r="E708" s="12">
        <f t="shared" ref="E708:E771" ca="1" si="156">SUM(G708:N708)</f>
        <v>127268725.9931213</v>
      </c>
      <c r="F708" s="12">
        <f t="shared" ref="F708:F771" ca="1" si="157">E708-P708</f>
        <v>127228399.72487772</v>
      </c>
      <c r="G708" s="14">
        <f ca="1">G707*(1+Returns!G708)+AC708</f>
        <v>10172429.435370749</v>
      </c>
      <c r="H708" s="14">
        <f ca="1">H707*(1+Returns!H708)+AD708</f>
        <v>12737364.855381779</v>
      </c>
      <c r="I708" s="14">
        <f ca="1">I707*(1+Returns!I708)+AE708</f>
        <v>6369964.8492327407</v>
      </c>
      <c r="J708" s="14">
        <f ca="1">J707*(1+Returns!J708)+AF708</f>
        <v>0</v>
      </c>
      <c r="K708" s="14">
        <f ca="1">K707*(1+Returns!K708)+AG708</f>
        <v>0</v>
      </c>
      <c r="L708" s="14">
        <f ca="1">L707*(1+Returns!L708)+AH708</f>
        <v>25474215.387553439</v>
      </c>
      <c r="M708" s="14">
        <f ca="1">M707*(1+Returns!M708)+AI708</f>
        <v>25476784.535835087</v>
      </c>
      <c r="N708" s="14">
        <f ca="1">N707*(1+Returns!N708)+AJ708-R708-T708</f>
        <v>47037966.929747492</v>
      </c>
      <c r="O708" s="17">
        <f ca="1">(Assumptions!$B$16 / 252)*F707</f>
        <v>4039.0661460767551</v>
      </c>
      <c r="P708" s="17">
        <f t="shared" ca="1" si="143"/>
        <v>40326.268243579121</v>
      </c>
      <c r="Q708" s="16">
        <f t="shared" si="144"/>
        <v>0</v>
      </c>
      <c r="R708" s="17">
        <f t="shared" si="145"/>
        <v>0</v>
      </c>
      <c r="S708" s="19">
        <f t="shared" si="146"/>
        <v>0</v>
      </c>
      <c r="T708" s="20">
        <f ca="1">IF(AND(S708=1,F707&gt;D707),[1]Assumptions!$B$19*(F707-D707),0)</f>
        <v>0</v>
      </c>
      <c r="U708" s="21">
        <f ca="1">OFFSET(Assumptions!$B$6,U$1-1,0)*$E708</f>
        <v>10181498.079449704</v>
      </c>
      <c r="V708" s="21">
        <f ca="1">OFFSET(Assumptions!$B$6,V$1-1,0)*$E708</f>
        <v>12726872.59931213</v>
      </c>
      <c r="W708" s="21">
        <f ca="1">OFFSET(Assumptions!$B$6,W$1-1,0)*$E708</f>
        <v>6363436.2996560652</v>
      </c>
      <c r="X708" s="21">
        <f ca="1">OFFSET(Assumptions!$B$6,X$1-1,0)*$E708</f>
        <v>0</v>
      </c>
      <c r="Y708" s="21">
        <f ca="1">OFFSET(Assumptions!$B$6,Y$1-1,0)*$E708</f>
        <v>0</v>
      </c>
      <c r="Z708" s="21">
        <f ca="1">OFFSET(Assumptions!$B$6,Z$1-1,0)*$E708</f>
        <v>25453745.198624261</v>
      </c>
      <c r="AA708" s="21">
        <f ca="1">OFFSET(Assumptions!$B$6,AA$1-1,0)*$E708</f>
        <v>25453745.198624261</v>
      </c>
      <c r="AB708" s="21">
        <f ca="1">OFFSET(Assumptions!$B$6,AB$1-1,0)*$E708</f>
        <v>47089428.617454879</v>
      </c>
      <c r="AC708" s="24">
        <f t="shared" si="149"/>
        <v>0</v>
      </c>
      <c r="AD708" s="24">
        <f t="shared" si="153"/>
        <v>0</v>
      </c>
      <c r="AE708" s="24">
        <f t="shared" si="153"/>
        <v>0</v>
      </c>
      <c r="AF708" s="24">
        <f t="shared" si="153"/>
        <v>0</v>
      </c>
      <c r="AG708" s="24">
        <f t="shared" si="152"/>
        <v>0</v>
      </c>
      <c r="AH708" s="24">
        <f t="shared" si="152"/>
        <v>0</v>
      </c>
      <c r="AI708" s="24">
        <f t="shared" si="152"/>
        <v>0</v>
      </c>
      <c r="AJ708" s="24">
        <f t="shared" si="147"/>
        <v>0</v>
      </c>
      <c r="AK708" s="26">
        <f t="shared" ca="1" si="148"/>
        <v>-1.7164713689621358E-5</v>
      </c>
      <c r="AL708" s="34">
        <f t="shared" ca="1" si="150"/>
        <v>0.27228399724877295</v>
      </c>
    </row>
    <row r="709" spans="1:38" x14ac:dyDescent="0.25">
      <c r="A709" s="4">
        <f t="shared" si="154"/>
        <v>12</v>
      </c>
      <c r="B709" s="4">
        <f t="shared" si="155"/>
        <v>2014</v>
      </c>
      <c r="C709" s="9">
        <v>41988</v>
      </c>
      <c r="D709" s="12">
        <f ca="1">(1+Returns!E709)*D708</f>
        <v>127105151.4022301</v>
      </c>
      <c r="E709" s="12">
        <f t="shared" ca="1" si="156"/>
        <v>127378331.24227655</v>
      </c>
      <c r="F709" s="12">
        <f t="shared" ca="1" si="157"/>
        <v>127333965.9772163</v>
      </c>
      <c r="G709" s="14">
        <f ca="1">G708*(1+Returns!G709)+AC709</f>
        <v>10229359.244838981</v>
      </c>
      <c r="H709" s="14">
        <f ca="1">H708*(1+Returns!H709)+AD709</f>
        <v>12743170.845793612</v>
      </c>
      <c r="I709" s="14">
        <f ca="1">I708*(1+Returns!I709)+AE709</f>
        <v>6372998.7455437258</v>
      </c>
      <c r="J709" s="14">
        <f ca="1">J708*(1+Returns!J709)+AF709</f>
        <v>0</v>
      </c>
      <c r="K709" s="14">
        <f ca="1">K708*(1+Returns!K709)+AG709</f>
        <v>0</v>
      </c>
      <c r="L709" s="14">
        <f ca="1">L708*(1+Returns!L709)+AH709</f>
        <v>25485774.871444937</v>
      </c>
      <c r="M709" s="14">
        <f ca="1">M708*(1+Returns!M709)+AI709</f>
        <v>25488606.255732149</v>
      </c>
      <c r="N709" s="14">
        <f ca="1">N708*(1+Returns!N709)+AJ709-R709-T709</f>
        <v>47058421.278923146</v>
      </c>
      <c r="O709" s="17">
        <f ca="1">(Assumptions!$B$16 / 252)*F708</f>
        <v>4038.9968166627846</v>
      </c>
      <c r="P709" s="17">
        <f t="shared" ref="P709:P772" ca="1" si="158">P708+O709-IF(Q709=1,P708,0)</f>
        <v>44365.265060241909</v>
      </c>
      <c r="Q709" s="16">
        <f t="shared" ref="Q709:Q772" si="159">IF(DAY(C709)&lt;DAY(C708),1,0)</f>
        <v>0</v>
      </c>
      <c r="R709" s="17">
        <f t="shared" ref="R709:R772" si="160">IF(Q709=1,P708,0)</f>
        <v>0</v>
      </c>
      <c r="S709" s="19">
        <f t="shared" ref="S709:S772" si="161">IF(AND(DAY(C709)&lt;DAY(C708),OR(MONTH(C709)=7,MONTH(C709)=1)),1,0)</f>
        <v>0</v>
      </c>
      <c r="T709" s="20">
        <f ca="1">IF(AND(S709=1,F708&gt;D708),[1]Assumptions!$B$19*(F708-D708),0)</f>
        <v>0</v>
      </c>
      <c r="U709" s="21">
        <f ca="1">OFFSET(Assumptions!$B$6,U$1-1,0)*$E709</f>
        <v>10190266.499382123</v>
      </c>
      <c r="V709" s="21">
        <f ca="1">OFFSET(Assumptions!$B$6,V$1-1,0)*$E709</f>
        <v>12737833.124227656</v>
      </c>
      <c r="W709" s="21">
        <f ca="1">OFFSET(Assumptions!$B$6,W$1-1,0)*$E709</f>
        <v>6368916.562113828</v>
      </c>
      <c r="X709" s="21">
        <f ca="1">OFFSET(Assumptions!$B$6,X$1-1,0)*$E709</f>
        <v>0</v>
      </c>
      <c r="Y709" s="21">
        <f ca="1">OFFSET(Assumptions!$B$6,Y$1-1,0)*$E709</f>
        <v>0</v>
      </c>
      <c r="Z709" s="21">
        <f ca="1">OFFSET(Assumptions!$B$6,Z$1-1,0)*$E709</f>
        <v>25475666.248455312</v>
      </c>
      <c r="AA709" s="21">
        <f ca="1">OFFSET(Assumptions!$B$6,AA$1-1,0)*$E709</f>
        <v>25475666.248455312</v>
      </c>
      <c r="AB709" s="21">
        <f ca="1">OFFSET(Assumptions!$B$6,AB$1-1,0)*$E709</f>
        <v>47129982.559642322</v>
      </c>
      <c r="AC709" s="24">
        <f t="shared" si="149"/>
        <v>0</v>
      </c>
      <c r="AD709" s="24">
        <f t="shared" si="153"/>
        <v>0</v>
      </c>
      <c r="AE709" s="24">
        <f t="shared" si="153"/>
        <v>0</v>
      </c>
      <c r="AF709" s="24">
        <f t="shared" si="153"/>
        <v>0</v>
      </c>
      <c r="AG709" s="24">
        <f t="shared" si="152"/>
        <v>0</v>
      </c>
      <c r="AH709" s="24">
        <f t="shared" si="152"/>
        <v>0</v>
      </c>
      <c r="AI709" s="24">
        <f t="shared" si="152"/>
        <v>0</v>
      </c>
      <c r="AJ709" s="24">
        <f t="shared" ref="AJ709:AJ772" si="162">-SUM(AC709:AI709)</f>
        <v>0</v>
      </c>
      <c r="AK709" s="26">
        <f t="shared" ref="AK709:AK772" ca="1" si="163">F709/F708-1</f>
        <v>8.2973811324249525E-4</v>
      </c>
      <c r="AL709" s="34">
        <f t="shared" ca="1" si="150"/>
        <v>0.27333965977215868</v>
      </c>
    </row>
    <row r="710" spans="1:38" x14ac:dyDescent="0.25">
      <c r="A710" s="4">
        <f t="shared" si="154"/>
        <v>12</v>
      </c>
      <c r="B710" s="4">
        <f t="shared" si="155"/>
        <v>2014</v>
      </c>
      <c r="C710" s="9">
        <v>41989</v>
      </c>
      <c r="D710" s="12">
        <f ca="1">(1+Returns!E710)*D709</f>
        <v>127160475.19042942</v>
      </c>
      <c r="E710" s="12">
        <f t="shared" ca="1" si="156"/>
        <v>127709705.60444286</v>
      </c>
      <c r="F710" s="12">
        <f t="shared" ca="1" si="157"/>
        <v>127661297.99125636</v>
      </c>
      <c r="G710" s="14">
        <f ca="1">G709*(1+Returns!G710)+AC710</f>
        <v>10508034.450421518</v>
      </c>
      <c r="H710" s="14">
        <f ca="1">H709*(1+Returns!H710)+AD710</f>
        <v>12748979.482712399</v>
      </c>
      <c r="I710" s="14">
        <f ca="1">I709*(1+Returns!I710)+AE710</f>
        <v>6376034.0868433481</v>
      </c>
      <c r="J710" s="14">
        <f ca="1">J709*(1+Returns!J710)+AF710</f>
        <v>0</v>
      </c>
      <c r="K710" s="14">
        <f ca="1">K709*(1+Returns!K710)+AG710</f>
        <v>0</v>
      </c>
      <c r="L710" s="14">
        <f ca="1">L709*(1+Returns!L710)+AH710</f>
        <v>25497339.600705754</v>
      </c>
      <c r="M710" s="14">
        <f ca="1">M709*(1+Returns!M710)+AI710</f>
        <v>25500433.461135481</v>
      </c>
      <c r="N710" s="14">
        <f ca="1">N709*(1+Returns!N710)+AJ710-R710-T710</f>
        <v>47078884.522624381</v>
      </c>
      <c r="O710" s="17">
        <f ca="1">(Assumptions!$B$16 / 252)*F709</f>
        <v>4042.3481262608348</v>
      </c>
      <c r="P710" s="17">
        <f t="shared" ca="1" si="158"/>
        <v>48407.613186502742</v>
      </c>
      <c r="Q710" s="16">
        <f t="shared" si="159"/>
        <v>0</v>
      </c>
      <c r="R710" s="17">
        <f t="shared" si="160"/>
        <v>0</v>
      </c>
      <c r="S710" s="19">
        <f t="shared" si="161"/>
        <v>0</v>
      </c>
      <c r="T710" s="20">
        <f ca="1">IF(AND(S710=1,F709&gt;D709),[1]Assumptions!$B$19*(F709-D709),0)</f>
        <v>0</v>
      </c>
      <c r="U710" s="21">
        <f ca="1">OFFSET(Assumptions!$B$6,U$1-1,0)*$E710</f>
        <v>10216776.448355429</v>
      </c>
      <c r="V710" s="21">
        <f ca="1">OFFSET(Assumptions!$B$6,V$1-1,0)*$E710</f>
        <v>12770970.560444288</v>
      </c>
      <c r="W710" s="21">
        <f ca="1">OFFSET(Assumptions!$B$6,W$1-1,0)*$E710</f>
        <v>6385485.280222144</v>
      </c>
      <c r="X710" s="21">
        <f ca="1">OFFSET(Assumptions!$B$6,X$1-1,0)*$E710</f>
        <v>0</v>
      </c>
      <c r="Y710" s="21">
        <f ca="1">OFFSET(Assumptions!$B$6,Y$1-1,0)*$E710</f>
        <v>0</v>
      </c>
      <c r="Z710" s="21">
        <f ca="1">OFFSET(Assumptions!$B$6,Z$1-1,0)*$E710</f>
        <v>25541941.120888576</v>
      </c>
      <c r="AA710" s="21">
        <f ca="1">OFFSET(Assumptions!$B$6,AA$1-1,0)*$E710</f>
        <v>25541941.120888576</v>
      </c>
      <c r="AB710" s="21">
        <f ca="1">OFFSET(Assumptions!$B$6,AB$1-1,0)*$E710</f>
        <v>47252591.073643856</v>
      </c>
      <c r="AC710" s="24">
        <f t="shared" ref="AC710:AC773" si="164">IF(Q710=1,U709-G709,0)</f>
        <v>0</v>
      </c>
      <c r="AD710" s="24">
        <f t="shared" si="153"/>
        <v>0</v>
      </c>
      <c r="AE710" s="24">
        <f t="shared" si="153"/>
        <v>0</v>
      </c>
      <c r="AF710" s="24">
        <f t="shared" si="153"/>
        <v>0</v>
      </c>
      <c r="AG710" s="24">
        <f t="shared" si="152"/>
        <v>0</v>
      </c>
      <c r="AH710" s="24">
        <f t="shared" si="152"/>
        <v>0</v>
      </c>
      <c r="AI710" s="24">
        <f t="shared" si="152"/>
        <v>0</v>
      </c>
      <c r="AJ710" s="24">
        <f t="shared" si="162"/>
        <v>0</v>
      </c>
      <c r="AK710" s="26">
        <f t="shared" ca="1" si="163"/>
        <v>2.5706574952564232E-3</v>
      </c>
      <c r="AL710" s="34">
        <f t="shared" ref="AL710:AL773" ca="1" si="165">(1+AK710)*(1+AL709)-1</f>
        <v>0.27661297991255918</v>
      </c>
    </row>
    <row r="711" spans="1:38" x14ac:dyDescent="0.25">
      <c r="A711" s="4">
        <f t="shared" si="154"/>
        <v>12</v>
      </c>
      <c r="B711" s="4">
        <f t="shared" si="155"/>
        <v>2014</v>
      </c>
      <c r="C711" s="9">
        <v>41990</v>
      </c>
      <c r="D711" s="12">
        <f ca="1">(1+Returns!E711)*D710</f>
        <v>127215823.05886079</v>
      </c>
      <c r="E711" s="12">
        <f t="shared" ca="1" si="156"/>
        <v>128189391.92893207</v>
      </c>
      <c r="F711" s="12">
        <f t="shared" ca="1" si="157"/>
        <v>128136931.5761268</v>
      </c>
      <c r="G711" s="14">
        <f ca="1">G710*(1+Returns!G711)+AC711</f>
        <v>10934997.890742254</v>
      </c>
      <c r="H711" s="14">
        <f ca="1">H710*(1+Returns!H711)+AD711</f>
        <v>12754790.767344479</v>
      </c>
      <c r="I711" s="14">
        <f ca="1">I710*(1+Returns!I711)+AE711</f>
        <v>6379070.873819829</v>
      </c>
      <c r="J711" s="14">
        <f ca="1">J710*(1+Returns!J711)+AF711</f>
        <v>0</v>
      </c>
      <c r="K711" s="14">
        <f ca="1">K710*(1+Returns!K711)+AG711</f>
        <v>0</v>
      </c>
      <c r="L711" s="14">
        <f ca="1">L710*(1+Returns!L711)+AH711</f>
        <v>25508909.577716094</v>
      </c>
      <c r="M711" s="14">
        <f ca="1">M710*(1+Returns!M711)+AI711</f>
        <v>25512266.154590461</v>
      </c>
      <c r="N711" s="14">
        <f ca="1">N710*(1+Returns!N711)+AJ711-R711-T711</f>
        <v>47099356.664718963</v>
      </c>
      <c r="O711" s="17">
        <f ca="1">(Assumptions!$B$16 / 252)*F710</f>
        <v>4052.7396187700429</v>
      </c>
      <c r="P711" s="17">
        <f t="shared" ca="1" si="158"/>
        <v>52460.352805272785</v>
      </c>
      <c r="Q711" s="16">
        <f t="shared" si="159"/>
        <v>0</v>
      </c>
      <c r="R711" s="17">
        <f t="shared" si="160"/>
        <v>0</v>
      </c>
      <c r="S711" s="19">
        <f t="shared" si="161"/>
        <v>0</v>
      </c>
      <c r="T711" s="20">
        <f ca="1">IF(AND(S711=1,F710&gt;D710),[1]Assumptions!$B$19*(F710-D710),0)</f>
        <v>0</v>
      </c>
      <c r="U711" s="21">
        <f ca="1">OFFSET(Assumptions!$B$6,U$1-1,0)*$E711</f>
        <v>10255151.354314566</v>
      </c>
      <c r="V711" s="21">
        <f ca="1">OFFSET(Assumptions!$B$6,V$1-1,0)*$E711</f>
        <v>12818939.192893207</v>
      </c>
      <c r="W711" s="21">
        <f ca="1">OFFSET(Assumptions!$B$6,W$1-1,0)*$E711</f>
        <v>6409469.5964466035</v>
      </c>
      <c r="X711" s="21">
        <f ca="1">OFFSET(Assumptions!$B$6,X$1-1,0)*$E711</f>
        <v>0</v>
      </c>
      <c r="Y711" s="21">
        <f ca="1">OFFSET(Assumptions!$B$6,Y$1-1,0)*$E711</f>
        <v>0</v>
      </c>
      <c r="Z711" s="21">
        <f ca="1">OFFSET(Assumptions!$B$6,Z$1-1,0)*$E711</f>
        <v>25637878.385786414</v>
      </c>
      <c r="AA711" s="21">
        <f ca="1">OFFSET(Assumptions!$B$6,AA$1-1,0)*$E711</f>
        <v>25637878.385786414</v>
      </c>
      <c r="AB711" s="21">
        <f ca="1">OFFSET(Assumptions!$B$6,AB$1-1,0)*$E711</f>
        <v>47430075.013704866</v>
      </c>
      <c r="AC711" s="24">
        <f t="shared" si="164"/>
        <v>0</v>
      </c>
      <c r="AD711" s="24">
        <f t="shared" si="153"/>
        <v>0</v>
      </c>
      <c r="AE711" s="24">
        <f t="shared" si="153"/>
        <v>0</v>
      </c>
      <c r="AF711" s="24">
        <f t="shared" si="153"/>
        <v>0</v>
      </c>
      <c r="AG711" s="24">
        <f t="shared" si="152"/>
        <v>0</v>
      </c>
      <c r="AH711" s="24">
        <f t="shared" si="152"/>
        <v>0</v>
      </c>
      <c r="AI711" s="24">
        <f t="shared" si="152"/>
        <v>0</v>
      </c>
      <c r="AJ711" s="24">
        <f t="shared" si="162"/>
        <v>0</v>
      </c>
      <c r="AK711" s="26">
        <f t="shared" ca="1" si="163"/>
        <v>3.7257461137754078E-3</v>
      </c>
      <c r="AL711" s="34">
        <f t="shared" ca="1" si="165"/>
        <v>0.28136931576126356</v>
      </c>
    </row>
    <row r="712" spans="1:38" x14ac:dyDescent="0.25">
      <c r="A712" s="4">
        <f t="shared" si="154"/>
        <v>12</v>
      </c>
      <c r="B712" s="4">
        <f t="shared" si="155"/>
        <v>2014</v>
      </c>
      <c r="C712" s="9">
        <v>41991</v>
      </c>
      <c r="D712" s="12">
        <f ca="1">(1+Returns!E712)*D711</f>
        <v>127271195.01800539</v>
      </c>
      <c r="E712" s="12">
        <f t="shared" ca="1" si="156"/>
        <v>128234544.50776663</v>
      </c>
      <c r="F712" s="12">
        <f t="shared" ca="1" si="157"/>
        <v>128178016.31586371</v>
      </c>
      <c r="G712" s="14">
        <f ca="1">G711*(1+Returns!G712)+AC712</f>
        <v>10927403.847130956</v>
      </c>
      <c r="H712" s="14">
        <f ca="1">H711*(1+Returns!H712)+AD712</f>
        <v>12760604.700896742</v>
      </c>
      <c r="I712" s="14">
        <f ca="1">I711*(1+Returns!I712)+AE712</f>
        <v>6382109.1071617166</v>
      </c>
      <c r="J712" s="14">
        <f ca="1">J711*(1+Returns!J712)+AF712</f>
        <v>0</v>
      </c>
      <c r="K712" s="14">
        <f ca="1">K711*(1+Returns!K712)+AG712</f>
        <v>0</v>
      </c>
      <c r="L712" s="14">
        <f ca="1">L711*(1+Returns!L712)+AH712</f>
        <v>25520484.804857235</v>
      </c>
      <c r="M712" s="14">
        <f ca="1">M711*(1+Returns!M712)+AI712</f>
        <v>25524104.338643659</v>
      </c>
      <c r="N712" s="14">
        <f ca="1">N711*(1+Returns!N712)+AJ712-R712-T712</f>
        <v>47119837.709076338</v>
      </c>
      <c r="O712" s="17">
        <f ca="1">(Assumptions!$B$16 / 252)*F711</f>
        <v>4067.8390976548189</v>
      </c>
      <c r="P712" s="17">
        <f t="shared" ca="1" si="158"/>
        <v>56528.191902927603</v>
      </c>
      <c r="Q712" s="16">
        <f t="shared" si="159"/>
        <v>0</v>
      </c>
      <c r="R712" s="17">
        <f t="shared" si="160"/>
        <v>0</v>
      </c>
      <c r="S712" s="19">
        <f t="shared" si="161"/>
        <v>0</v>
      </c>
      <c r="T712" s="20">
        <f ca="1">IF(AND(S712=1,F711&gt;D711),[1]Assumptions!$B$19*(F711-D711),0)</f>
        <v>0</v>
      </c>
      <c r="U712" s="21">
        <f ca="1">OFFSET(Assumptions!$B$6,U$1-1,0)*$E712</f>
        <v>10258763.560621331</v>
      </c>
      <c r="V712" s="21">
        <f ca="1">OFFSET(Assumptions!$B$6,V$1-1,0)*$E712</f>
        <v>12823454.450776665</v>
      </c>
      <c r="W712" s="21">
        <f ca="1">OFFSET(Assumptions!$B$6,W$1-1,0)*$E712</f>
        <v>6411727.2253883323</v>
      </c>
      <c r="X712" s="21">
        <f ca="1">OFFSET(Assumptions!$B$6,X$1-1,0)*$E712</f>
        <v>0</v>
      </c>
      <c r="Y712" s="21">
        <f ca="1">OFFSET(Assumptions!$B$6,Y$1-1,0)*$E712</f>
        <v>0</v>
      </c>
      <c r="Z712" s="21">
        <f ca="1">OFFSET(Assumptions!$B$6,Z$1-1,0)*$E712</f>
        <v>25646908.901553329</v>
      </c>
      <c r="AA712" s="21">
        <f ca="1">OFFSET(Assumptions!$B$6,AA$1-1,0)*$E712</f>
        <v>25646908.901553329</v>
      </c>
      <c r="AB712" s="21">
        <f ca="1">OFFSET(Assumptions!$B$6,AB$1-1,0)*$E712</f>
        <v>47446781.467873655</v>
      </c>
      <c r="AC712" s="24">
        <f t="shared" si="164"/>
        <v>0</v>
      </c>
      <c r="AD712" s="24">
        <f t="shared" si="153"/>
        <v>0</v>
      </c>
      <c r="AE712" s="24">
        <f t="shared" si="153"/>
        <v>0</v>
      </c>
      <c r="AF712" s="24">
        <f t="shared" si="153"/>
        <v>0</v>
      </c>
      <c r="AG712" s="24">
        <f t="shared" si="152"/>
        <v>0</v>
      </c>
      <c r="AH712" s="24">
        <f t="shared" si="152"/>
        <v>0</v>
      </c>
      <c r="AI712" s="24">
        <f t="shared" si="152"/>
        <v>0</v>
      </c>
      <c r="AJ712" s="24">
        <f t="shared" si="162"/>
        <v>0</v>
      </c>
      <c r="AK712" s="26">
        <f t="shared" ca="1" si="163"/>
        <v>3.206315246631064E-4</v>
      </c>
      <c r="AL712" s="34">
        <f t="shared" ca="1" si="165"/>
        <v>0.28178016315863252</v>
      </c>
    </row>
    <row r="713" spans="1:38" x14ac:dyDescent="0.25">
      <c r="A713" s="4">
        <f t="shared" si="154"/>
        <v>12</v>
      </c>
      <c r="B713" s="4">
        <f t="shared" si="155"/>
        <v>2014</v>
      </c>
      <c r="C713" s="9">
        <v>41992</v>
      </c>
      <c r="D713" s="12">
        <f ca="1">(1+Returns!E713)*D712</f>
        <v>127326591.07834892</v>
      </c>
      <c r="E713" s="12">
        <f t="shared" ca="1" si="156"/>
        <v>128120714.28491122</v>
      </c>
      <c r="F713" s="12">
        <f t="shared" ca="1" si="157"/>
        <v>128060116.94963318</v>
      </c>
      <c r="G713" s="14">
        <f ca="1">G712*(1+Returns!G713)+AC713</f>
        <v>10760803.252854707</v>
      </c>
      <c r="H713" s="14">
        <f ca="1">H712*(1+Returns!H713)+AD713</f>
        <v>12766421.28457663</v>
      </c>
      <c r="I713" s="14">
        <f ca="1">I712*(1+Returns!I713)+AE713</f>
        <v>6385148.7875578888</v>
      </c>
      <c r="J713" s="14">
        <f ca="1">J712*(1+Returns!J713)+AF713</f>
        <v>0</v>
      </c>
      <c r="K713" s="14">
        <f ca="1">K712*(1+Returns!K713)+AG713</f>
        <v>0</v>
      </c>
      <c r="L713" s="14">
        <f ca="1">L712*(1+Returns!L713)+AH713</f>
        <v>25532065.28451154</v>
      </c>
      <c r="M713" s="14">
        <f ca="1">M712*(1+Returns!M713)+AI713</f>
        <v>25535948.01584281</v>
      </c>
      <c r="N713" s="14">
        <f ca="1">N712*(1+Returns!N713)+AJ713-R713-T713</f>
        <v>47140327.659567632</v>
      </c>
      <c r="O713" s="17">
        <f ca="1">(Assumptions!$B$16 / 252)*F712</f>
        <v>4069.1433751067843</v>
      </c>
      <c r="P713" s="17">
        <f t="shared" ca="1" si="158"/>
        <v>60597.335278034385</v>
      </c>
      <c r="Q713" s="16">
        <f t="shared" si="159"/>
        <v>0</v>
      </c>
      <c r="R713" s="17">
        <f t="shared" si="160"/>
        <v>0</v>
      </c>
      <c r="S713" s="19">
        <f t="shared" si="161"/>
        <v>0</v>
      </c>
      <c r="T713" s="20">
        <f ca="1">IF(AND(S713=1,F712&gt;D712),[1]Assumptions!$B$19*(F712-D712),0)</f>
        <v>0</v>
      </c>
      <c r="U713" s="21">
        <f ca="1">OFFSET(Assumptions!$B$6,U$1-1,0)*$E713</f>
        <v>10249657.142792897</v>
      </c>
      <c r="V713" s="21">
        <f ca="1">OFFSET(Assumptions!$B$6,V$1-1,0)*$E713</f>
        <v>12812071.428491123</v>
      </c>
      <c r="W713" s="21">
        <f ca="1">OFFSET(Assumptions!$B$6,W$1-1,0)*$E713</f>
        <v>6406035.7142455615</v>
      </c>
      <c r="X713" s="21">
        <f ca="1">OFFSET(Assumptions!$B$6,X$1-1,0)*$E713</f>
        <v>0</v>
      </c>
      <c r="Y713" s="21">
        <f ca="1">OFFSET(Assumptions!$B$6,Y$1-1,0)*$E713</f>
        <v>0</v>
      </c>
      <c r="Z713" s="21">
        <f ca="1">OFFSET(Assumptions!$B$6,Z$1-1,0)*$E713</f>
        <v>25624142.856982246</v>
      </c>
      <c r="AA713" s="21">
        <f ca="1">OFFSET(Assumptions!$B$6,AA$1-1,0)*$E713</f>
        <v>25624142.856982246</v>
      </c>
      <c r="AB713" s="21">
        <f ca="1">OFFSET(Assumptions!$B$6,AB$1-1,0)*$E713</f>
        <v>47404664.285417147</v>
      </c>
      <c r="AC713" s="24">
        <f t="shared" si="164"/>
        <v>0</v>
      </c>
      <c r="AD713" s="24">
        <f t="shared" si="153"/>
        <v>0</v>
      </c>
      <c r="AE713" s="24">
        <f t="shared" si="153"/>
        <v>0</v>
      </c>
      <c r="AF713" s="24">
        <f t="shared" si="153"/>
        <v>0</v>
      </c>
      <c r="AG713" s="24">
        <f t="shared" si="152"/>
        <v>0</v>
      </c>
      <c r="AH713" s="24">
        <f t="shared" si="152"/>
        <v>0</v>
      </c>
      <c r="AI713" s="24">
        <f t="shared" si="152"/>
        <v>0</v>
      </c>
      <c r="AJ713" s="24">
        <f t="shared" si="162"/>
        <v>0</v>
      </c>
      <c r="AK713" s="26">
        <f t="shared" ca="1" si="163"/>
        <v>-9.1980957124504492E-4</v>
      </c>
      <c r="AL713" s="34">
        <f t="shared" ca="1" si="165"/>
        <v>0.28060116949632707</v>
      </c>
    </row>
    <row r="714" spans="1:38" x14ac:dyDescent="0.25">
      <c r="A714" s="4">
        <f t="shared" si="154"/>
        <v>12</v>
      </c>
      <c r="B714" s="4">
        <f t="shared" si="155"/>
        <v>2014</v>
      </c>
      <c r="C714" s="9">
        <v>41995</v>
      </c>
      <c r="D714" s="12">
        <f ca="1">(1+Returns!E714)*D713</f>
        <v>127382011.25038168</v>
      </c>
      <c r="E714" s="12">
        <f t="shared" ca="1" si="156"/>
        <v>128165302.45657337</v>
      </c>
      <c r="F714" s="12">
        <f t="shared" ca="1" si="157"/>
        <v>128100639.72075725</v>
      </c>
      <c r="G714" s="14">
        <f ca="1">G713*(1+Returns!G714)+AC714</f>
        <v>10752597.293418715</v>
      </c>
      <c r="H714" s="14">
        <f ca="1">H713*(1+Returns!H714)+AD714</f>
        <v>12772240.519592132</v>
      </c>
      <c r="I714" s="14">
        <f ca="1">I713*(1+Returns!I714)+AE714</f>
        <v>6388189.9156975513</v>
      </c>
      <c r="J714" s="14">
        <f ca="1">J713*(1+Returns!J714)+AF714</f>
        <v>0</v>
      </c>
      <c r="K714" s="14">
        <f ca="1">K713*(1+Returns!K714)+AG714</f>
        <v>0</v>
      </c>
      <c r="L714" s="14">
        <f ca="1">L713*(1+Returns!L714)+AH714</f>
        <v>25543651.019062452</v>
      </c>
      <c r="M714" s="14">
        <f ca="1">M713*(1+Returns!M714)+AI714</f>
        <v>25547797.188736845</v>
      </c>
      <c r="N714" s="14">
        <f ca="1">N713*(1+Returns!N714)+AJ714-R714-T714</f>
        <v>47160826.520065658</v>
      </c>
      <c r="O714" s="17">
        <f ca="1">(Assumptions!$B$16 / 252)*F713</f>
        <v>4065.4005380835929</v>
      </c>
      <c r="P714" s="17">
        <f t="shared" ca="1" si="158"/>
        <v>64662.73581611798</v>
      </c>
      <c r="Q714" s="16">
        <f t="shared" si="159"/>
        <v>0</v>
      </c>
      <c r="R714" s="17">
        <f t="shared" si="160"/>
        <v>0</v>
      </c>
      <c r="S714" s="19">
        <f t="shared" si="161"/>
        <v>0</v>
      </c>
      <c r="T714" s="20">
        <f ca="1">IF(AND(S714=1,F713&gt;D713),[1]Assumptions!$B$19*(F713-D713),0)</f>
        <v>0</v>
      </c>
      <c r="U714" s="21">
        <f ca="1">OFFSET(Assumptions!$B$6,U$1-1,0)*$E714</f>
        <v>10253224.19652587</v>
      </c>
      <c r="V714" s="21">
        <f ca="1">OFFSET(Assumptions!$B$6,V$1-1,0)*$E714</f>
        <v>12816530.245657338</v>
      </c>
      <c r="W714" s="21">
        <f ca="1">OFFSET(Assumptions!$B$6,W$1-1,0)*$E714</f>
        <v>6408265.1228286689</v>
      </c>
      <c r="X714" s="21">
        <f ca="1">OFFSET(Assumptions!$B$6,X$1-1,0)*$E714</f>
        <v>0</v>
      </c>
      <c r="Y714" s="21">
        <f ca="1">OFFSET(Assumptions!$B$6,Y$1-1,0)*$E714</f>
        <v>0</v>
      </c>
      <c r="Z714" s="21">
        <f ca="1">OFFSET(Assumptions!$B$6,Z$1-1,0)*$E714</f>
        <v>25633060.491314676</v>
      </c>
      <c r="AA714" s="21">
        <f ca="1">OFFSET(Assumptions!$B$6,AA$1-1,0)*$E714</f>
        <v>25633060.491314676</v>
      </c>
      <c r="AB714" s="21">
        <f ca="1">OFFSET(Assumptions!$B$6,AB$1-1,0)*$E714</f>
        <v>47421161.908932142</v>
      </c>
      <c r="AC714" s="24">
        <f t="shared" si="164"/>
        <v>0</v>
      </c>
      <c r="AD714" s="24">
        <f t="shared" si="153"/>
        <v>0</v>
      </c>
      <c r="AE714" s="24">
        <f t="shared" si="153"/>
        <v>0</v>
      </c>
      <c r="AF714" s="24">
        <f t="shared" si="153"/>
        <v>0</v>
      </c>
      <c r="AG714" s="24">
        <f t="shared" si="152"/>
        <v>0</v>
      </c>
      <c r="AH714" s="24">
        <f t="shared" si="152"/>
        <v>0</v>
      </c>
      <c r="AI714" s="24">
        <f t="shared" si="152"/>
        <v>0</v>
      </c>
      <c r="AJ714" s="24">
        <f t="shared" si="162"/>
        <v>0</v>
      </c>
      <c r="AK714" s="26">
        <f t="shared" ca="1" si="163"/>
        <v>3.1643553113425149E-4</v>
      </c>
      <c r="AL714" s="34">
        <f t="shared" ca="1" si="165"/>
        <v>0.28100639720756782</v>
      </c>
    </row>
    <row r="715" spans="1:38" x14ac:dyDescent="0.25">
      <c r="A715" s="4">
        <f t="shared" si="154"/>
        <v>12</v>
      </c>
      <c r="B715" s="4">
        <f t="shared" si="155"/>
        <v>2014</v>
      </c>
      <c r="C715" s="9">
        <v>41996</v>
      </c>
      <c r="D715" s="12">
        <f ca="1">(1+Returns!E715)*D714</f>
        <v>127437455.5445985</v>
      </c>
      <c r="E715" s="12">
        <f t="shared" ca="1" si="156"/>
        <v>128167454.13267544</v>
      </c>
      <c r="F715" s="12">
        <f t="shared" ca="1" si="157"/>
        <v>128098724.70988406</v>
      </c>
      <c r="G715" s="14">
        <f ca="1">G714*(1+Returns!G715)+AC715</f>
        <v>10701931.068038119</v>
      </c>
      <c r="H715" s="14">
        <f ca="1">H714*(1+Returns!H715)+AD715</f>
        <v>12778062.40715179</v>
      </c>
      <c r="I715" s="14">
        <f ca="1">I714*(1+Returns!I715)+AE715</f>
        <v>6391232.4922702368</v>
      </c>
      <c r="J715" s="14">
        <f ca="1">J714*(1+Returns!J715)+AF715</f>
        <v>0</v>
      </c>
      <c r="K715" s="14">
        <f ca="1">K714*(1+Returns!K715)+AG715</f>
        <v>0</v>
      </c>
      <c r="L715" s="14">
        <f ca="1">L714*(1+Returns!L715)+AH715</f>
        <v>25555242.010894496</v>
      </c>
      <c r="M715" s="14">
        <f ca="1">M714*(1+Returns!M715)+AI715</f>
        <v>25559651.859875873</v>
      </c>
      <c r="N715" s="14">
        <f ca="1">N714*(1+Returns!N715)+AJ715-R715-T715</f>
        <v>47181334.294444911</v>
      </c>
      <c r="O715" s="17">
        <f ca="1">(Assumptions!$B$16 / 252)*F714</f>
        <v>4066.6869752621346</v>
      </c>
      <c r="P715" s="17">
        <f t="shared" ca="1" si="158"/>
        <v>68729.422791380115</v>
      </c>
      <c r="Q715" s="16">
        <f t="shared" si="159"/>
        <v>0</v>
      </c>
      <c r="R715" s="17">
        <f t="shared" si="160"/>
        <v>0</v>
      </c>
      <c r="S715" s="19">
        <f t="shared" si="161"/>
        <v>0</v>
      </c>
      <c r="T715" s="20">
        <f ca="1">IF(AND(S715=1,F714&gt;D714),[1]Assumptions!$B$19*(F714-D714),0)</f>
        <v>0</v>
      </c>
      <c r="U715" s="21">
        <f ca="1">OFFSET(Assumptions!$B$6,U$1-1,0)*$E715</f>
        <v>10253396.330614036</v>
      </c>
      <c r="V715" s="21">
        <f ca="1">OFFSET(Assumptions!$B$6,V$1-1,0)*$E715</f>
        <v>12816745.413267545</v>
      </c>
      <c r="W715" s="21">
        <f ca="1">OFFSET(Assumptions!$B$6,W$1-1,0)*$E715</f>
        <v>6408372.7066337727</v>
      </c>
      <c r="X715" s="21">
        <f ca="1">OFFSET(Assumptions!$B$6,X$1-1,0)*$E715</f>
        <v>0</v>
      </c>
      <c r="Y715" s="21">
        <f ca="1">OFFSET(Assumptions!$B$6,Y$1-1,0)*$E715</f>
        <v>0</v>
      </c>
      <c r="Z715" s="21">
        <f ca="1">OFFSET(Assumptions!$B$6,Z$1-1,0)*$E715</f>
        <v>25633490.826535091</v>
      </c>
      <c r="AA715" s="21">
        <f ca="1">OFFSET(Assumptions!$B$6,AA$1-1,0)*$E715</f>
        <v>25633490.826535091</v>
      </c>
      <c r="AB715" s="21">
        <f ca="1">OFFSET(Assumptions!$B$6,AB$1-1,0)*$E715</f>
        <v>47421958.029089913</v>
      </c>
      <c r="AC715" s="24">
        <f t="shared" si="164"/>
        <v>0</v>
      </c>
      <c r="AD715" s="24">
        <f t="shared" si="153"/>
        <v>0</v>
      </c>
      <c r="AE715" s="24">
        <f t="shared" si="153"/>
        <v>0</v>
      </c>
      <c r="AF715" s="24">
        <f t="shared" si="153"/>
        <v>0</v>
      </c>
      <c r="AG715" s="24">
        <f t="shared" si="152"/>
        <v>0</v>
      </c>
      <c r="AH715" s="24">
        <f t="shared" si="152"/>
        <v>0</v>
      </c>
      <c r="AI715" s="24">
        <f t="shared" si="152"/>
        <v>0</v>
      </c>
      <c r="AJ715" s="24">
        <f t="shared" si="162"/>
        <v>0</v>
      </c>
      <c r="AK715" s="26">
        <f t="shared" ca="1" si="163"/>
        <v>-1.494926861689283E-5</v>
      </c>
      <c r="AL715" s="34">
        <f t="shared" ca="1" si="165"/>
        <v>0.28098724709883593</v>
      </c>
    </row>
    <row r="716" spans="1:38" x14ac:dyDescent="0.25">
      <c r="A716" s="4">
        <f t="shared" si="154"/>
        <v>12</v>
      </c>
      <c r="B716" s="4">
        <f t="shared" si="155"/>
        <v>2014</v>
      </c>
      <c r="C716" s="9">
        <v>41997</v>
      </c>
      <c r="D716" s="12">
        <f ca="1">(1+Returns!E716)*D715</f>
        <v>127492833.49090542</v>
      </c>
      <c r="E716" s="12">
        <f t="shared" ca="1" si="156"/>
        <v>128218510.78782642</v>
      </c>
      <c r="F716" s="12">
        <f t="shared" ca="1" si="157"/>
        <v>128145714.73885377</v>
      </c>
      <c r="G716" s="14">
        <f ca="1">G715*(1+Returns!G716)+AC716</f>
        <v>10700232.077960473</v>
      </c>
      <c r="H716" s="14">
        <f ca="1">H715*(1+Returns!H716)+AD716</f>
        <v>12783877.47140122</v>
      </c>
      <c r="I716" s="14">
        <f ca="1">I715*(1+Returns!I716)+AE716</f>
        <v>6394271.5774823278</v>
      </c>
      <c r="J716" s="14">
        <f ca="1">J715*(1+Returns!J716)+AF716</f>
        <v>0</v>
      </c>
      <c r="K716" s="14">
        <f ca="1">K715*(1+Returns!K716)+AG716</f>
        <v>0</v>
      </c>
      <c r="L716" s="14">
        <f ca="1">L715*(1+Returns!L716)+AH716</f>
        <v>25566819.389471512</v>
      </c>
      <c r="M716" s="14">
        <f ca="1">M715*(1+Returns!M716)+AI716</f>
        <v>25571492.753637593</v>
      </c>
      <c r="N716" s="14">
        <f ca="1">N715*(1+Returns!N716)+AJ716-R716-T716</f>
        <v>47201817.51787328</v>
      </c>
      <c r="O716" s="17">
        <f ca="1">(Assumptions!$B$16 / 252)*F715</f>
        <v>4066.6261812661605</v>
      </c>
      <c r="P716" s="17">
        <f t="shared" ca="1" si="158"/>
        <v>72796.048972646269</v>
      </c>
      <c r="Q716" s="16">
        <f t="shared" si="159"/>
        <v>0</v>
      </c>
      <c r="R716" s="17">
        <f t="shared" si="160"/>
        <v>0</v>
      </c>
      <c r="S716" s="19">
        <f t="shared" si="161"/>
        <v>0</v>
      </c>
      <c r="T716" s="20">
        <f ca="1">IF(AND(S716=1,F715&gt;D715),[1]Assumptions!$B$19*(F715-D715),0)</f>
        <v>0</v>
      </c>
      <c r="U716" s="21">
        <f ca="1">OFFSET(Assumptions!$B$6,U$1-1,0)*$E716</f>
        <v>10257480.863026114</v>
      </c>
      <c r="V716" s="21">
        <f ca="1">OFFSET(Assumptions!$B$6,V$1-1,0)*$E716</f>
        <v>12821851.078782642</v>
      </c>
      <c r="W716" s="21">
        <f ca="1">OFFSET(Assumptions!$B$6,W$1-1,0)*$E716</f>
        <v>6410925.5393913211</v>
      </c>
      <c r="X716" s="21">
        <f ca="1">OFFSET(Assumptions!$B$6,X$1-1,0)*$E716</f>
        <v>0</v>
      </c>
      <c r="Y716" s="21">
        <f ca="1">OFFSET(Assumptions!$B$6,Y$1-1,0)*$E716</f>
        <v>0</v>
      </c>
      <c r="Z716" s="21">
        <f ca="1">OFFSET(Assumptions!$B$6,Z$1-1,0)*$E716</f>
        <v>25643702.157565285</v>
      </c>
      <c r="AA716" s="21">
        <f ca="1">OFFSET(Assumptions!$B$6,AA$1-1,0)*$E716</f>
        <v>25643702.157565285</v>
      </c>
      <c r="AB716" s="21">
        <f ca="1">OFFSET(Assumptions!$B$6,AB$1-1,0)*$E716</f>
        <v>47440848.991495773</v>
      </c>
      <c r="AC716" s="24">
        <f t="shared" si="164"/>
        <v>0</v>
      </c>
      <c r="AD716" s="24">
        <f t="shared" si="153"/>
        <v>0</v>
      </c>
      <c r="AE716" s="24">
        <f t="shared" si="153"/>
        <v>0</v>
      </c>
      <c r="AF716" s="24">
        <f t="shared" si="153"/>
        <v>0</v>
      </c>
      <c r="AG716" s="24">
        <f t="shared" si="152"/>
        <v>0</v>
      </c>
      <c r="AH716" s="24">
        <f t="shared" si="152"/>
        <v>0</v>
      </c>
      <c r="AI716" s="24">
        <f t="shared" si="152"/>
        <v>0</v>
      </c>
      <c r="AJ716" s="24">
        <f t="shared" si="162"/>
        <v>0</v>
      </c>
      <c r="AK716" s="26">
        <f t="shared" ca="1" si="163"/>
        <v>3.6682667275678149E-4</v>
      </c>
      <c r="AL716" s="34">
        <f t="shared" ca="1" si="165"/>
        <v>0.281457147388533</v>
      </c>
    </row>
    <row r="717" spans="1:38" x14ac:dyDescent="0.25">
      <c r="A717" s="4">
        <f t="shared" si="154"/>
        <v>12</v>
      </c>
      <c r="B717" s="4">
        <f t="shared" si="155"/>
        <v>2014</v>
      </c>
      <c r="C717" s="9">
        <v>41999</v>
      </c>
      <c r="D717" s="12">
        <f ca="1">(1+Returns!E717)*D716</f>
        <v>127548235.5016989</v>
      </c>
      <c r="E717" s="12">
        <f t="shared" ca="1" si="156"/>
        <v>128410826.71253756</v>
      </c>
      <c r="F717" s="12">
        <f t="shared" ca="1" si="157"/>
        <v>128333962.5456367</v>
      </c>
      <c r="G717" s="14">
        <f ca="1">G716*(1+Returns!G717)+AC717</f>
        <v>10839768.643038837</v>
      </c>
      <c r="H717" s="14">
        <f ca="1">H716*(1+Returns!H717)+AD717</f>
        <v>12789695.181980833</v>
      </c>
      <c r="I717" s="14">
        <f ca="1">I716*(1+Returns!I717)+AE717</f>
        <v>6397312.1078051915</v>
      </c>
      <c r="J717" s="14">
        <f ca="1">J716*(1+Returns!J717)+AF717</f>
        <v>0</v>
      </c>
      <c r="K717" s="14">
        <f ca="1">K716*(1+Returns!K717)+AG717</f>
        <v>0</v>
      </c>
      <c r="L717" s="14">
        <f ca="1">L716*(1+Returns!L717)+AH717</f>
        <v>25578402.012987889</v>
      </c>
      <c r="M717" s="14">
        <f ca="1">M716*(1+Returns!M717)+AI717</f>
        <v>25583339.132871721</v>
      </c>
      <c r="N717" s="14">
        <f ca="1">N716*(1+Returns!N717)+AJ717-R717-T717</f>
        <v>47222309.633853085</v>
      </c>
      <c r="O717" s="17">
        <f ca="1">(Assumptions!$B$16 / 252)*F716</f>
        <v>4068.1179282175799</v>
      </c>
      <c r="P717" s="17">
        <f t="shared" ca="1" si="158"/>
        <v>76864.166900863842</v>
      </c>
      <c r="Q717" s="16">
        <f t="shared" si="159"/>
        <v>0</v>
      </c>
      <c r="R717" s="17">
        <f t="shared" si="160"/>
        <v>0</v>
      </c>
      <c r="S717" s="19">
        <f t="shared" si="161"/>
        <v>0</v>
      </c>
      <c r="T717" s="20">
        <f ca="1">IF(AND(S717=1,F716&gt;D716),[1]Assumptions!$B$19*(F716-D716),0)</f>
        <v>0</v>
      </c>
      <c r="U717" s="21">
        <f ca="1">OFFSET(Assumptions!$B$6,U$1-1,0)*$E717</f>
        <v>10272866.137003005</v>
      </c>
      <c r="V717" s="21">
        <f ca="1">OFFSET(Assumptions!$B$6,V$1-1,0)*$E717</f>
        <v>12841082.671253756</v>
      </c>
      <c r="W717" s="21">
        <f ca="1">OFFSET(Assumptions!$B$6,W$1-1,0)*$E717</f>
        <v>6420541.3356268778</v>
      </c>
      <c r="X717" s="21">
        <f ca="1">OFFSET(Assumptions!$B$6,X$1-1,0)*$E717</f>
        <v>0</v>
      </c>
      <c r="Y717" s="21">
        <f ca="1">OFFSET(Assumptions!$B$6,Y$1-1,0)*$E717</f>
        <v>0</v>
      </c>
      <c r="Z717" s="21">
        <f ca="1">OFFSET(Assumptions!$B$6,Z$1-1,0)*$E717</f>
        <v>25682165.342507511</v>
      </c>
      <c r="AA717" s="21">
        <f ca="1">OFFSET(Assumptions!$B$6,AA$1-1,0)*$E717</f>
        <v>25682165.342507511</v>
      </c>
      <c r="AB717" s="21">
        <f ca="1">OFFSET(Assumptions!$B$6,AB$1-1,0)*$E717</f>
        <v>47512005.883638896</v>
      </c>
      <c r="AC717" s="24">
        <f t="shared" si="164"/>
        <v>0</v>
      </c>
      <c r="AD717" s="24">
        <f t="shared" si="153"/>
        <v>0</v>
      </c>
      <c r="AE717" s="24">
        <f t="shared" si="153"/>
        <v>0</v>
      </c>
      <c r="AF717" s="24">
        <f t="shared" si="153"/>
        <v>0</v>
      </c>
      <c r="AG717" s="24">
        <f t="shared" si="152"/>
        <v>0</v>
      </c>
      <c r="AH717" s="24">
        <f t="shared" si="152"/>
        <v>0</v>
      </c>
      <c r="AI717" s="24">
        <f t="shared" si="152"/>
        <v>0</v>
      </c>
      <c r="AJ717" s="24">
        <f t="shared" si="162"/>
        <v>0</v>
      </c>
      <c r="AK717" s="26">
        <f t="shared" ca="1" si="163"/>
        <v>1.4690136706214663E-3</v>
      </c>
      <c r="AL717" s="34">
        <f t="shared" ca="1" si="165"/>
        <v>0.28333962545636227</v>
      </c>
    </row>
    <row r="718" spans="1:38" x14ac:dyDescent="0.25">
      <c r="A718" s="4">
        <f t="shared" si="154"/>
        <v>12</v>
      </c>
      <c r="B718" s="4">
        <f t="shared" si="155"/>
        <v>2014</v>
      </c>
      <c r="C718" s="9">
        <v>42002</v>
      </c>
      <c r="D718" s="12">
        <f ca="1">(1+Returns!E718)*D717</f>
        <v>127603661.58743617</v>
      </c>
      <c r="E718" s="12">
        <f t="shared" ca="1" si="156"/>
        <v>128469617.01199624</v>
      </c>
      <c r="F718" s="12">
        <f t="shared" ca="1" si="157"/>
        <v>128388678.75104631</v>
      </c>
      <c r="G718" s="14">
        <f ca="1">G717*(1+Returns!G718)+AC718</f>
        <v>10845755.857791144</v>
      </c>
      <c r="H718" s="14">
        <f ca="1">H717*(1+Returns!H718)+AD718</f>
        <v>12795515.540094927</v>
      </c>
      <c r="I718" s="14">
        <f ca="1">I717*(1+Returns!I718)+AE718</f>
        <v>6400354.0839259904</v>
      </c>
      <c r="J718" s="14">
        <f ca="1">J717*(1+Returns!J718)+AF718</f>
        <v>0</v>
      </c>
      <c r="K718" s="14">
        <f ca="1">K717*(1+Returns!K718)+AG718</f>
        <v>0</v>
      </c>
      <c r="L718" s="14">
        <f ca="1">L717*(1+Returns!L718)+AH718</f>
        <v>25589989.883819759</v>
      </c>
      <c r="M718" s="14">
        <f ca="1">M717*(1+Returns!M718)+AI718</f>
        <v>25595191.000119489</v>
      </c>
      <c r="N718" s="14">
        <f ca="1">N717*(1+Returns!N718)+AJ718-R718-T718</f>
        <v>47242810.646244921</v>
      </c>
      <c r="O718" s="17">
        <f ca="1">(Assumptions!$B$16 / 252)*F717</f>
        <v>4074.0940490678317</v>
      </c>
      <c r="P718" s="17">
        <f t="shared" ca="1" si="158"/>
        <v>80938.260949931675</v>
      </c>
      <c r="Q718" s="16">
        <f t="shared" si="159"/>
        <v>0</v>
      </c>
      <c r="R718" s="17">
        <f t="shared" si="160"/>
        <v>0</v>
      </c>
      <c r="S718" s="19">
        <f t="shared" si="161"/>
        <v>0</v>
      </c>
      <c r="T718" s="20">
        <f ca="1">IF(AND(S718=1,F717&gt;D717),[1]Assumptions!$B$19*(F717-D717),0)</f>
        <v>0</v>
      </c>
      <c r="U718" s="21">
        <f ca="1">OFFSET(Assumptions!$B$6,U$1-1,0)*$E718</f>
        <v>10277569.360959699</v>
      </c>
      <c r="V718" s="21">
        <f ca="1">OFFSET(Assumptions!$B$6,V$1-1,0)*$E718</f>
        <v>12846961.701199625</v>
      </c>
      <c r="W718" s="21">
        <f ca="1">OFFSET(Assumptions!$B$6,W$1-1,0)*$E718</f>
        <v>6423480.8505998123</v>
      </c>
      <c r="X718" s="21">
        <f ca="1">OFFSET(Assumptions!$B$6,X$1-1,0)*$E718</f>
        <v>0</v>
      </c>
      <c r="Y718" s="21">
        <f ca="1">OFFSET(Assumptions!$B$6,Y$1-1,0)*$E718</f>
        <v>0</v>
      </c>
      <c r="Z718" s="21">
        <f ca="1">OFFSET(Assumptions!$B$6,Z$1-1,0)*$E718</f>
        <v>25693923.402399249</v>
      </c>
      <c r="AA718" s="21">
        <f ca="1">OFFSET(Assumptions!$B$6,AA$1-1,0)*$E718</f>
        <v>25693923.402399249</v>
      </c>
      <c r="AB718" s="21">
        <f ca="1">OFFSET(Assumptions!$B$6,AB$1-1,0)*$E718</f>
        <v>47533758.294438608</v>
      </c>
      <c r="AC718" s="24">
        <f t="shared" si="164"/>
        <v>0</v>
      </c>
      <c r="AD718" s="24">
        <f t="shared" si="153"/>
        <v>0</v>
      </c>
      <c r="AE718" s="24">
        <f t="shared" si="153"/>
        <v>0</v>
      </c>
      <c r="AF718" s="24">
        <f t="shared" si="153"/>
        <v>0</v>
      </c>
      <c r="AG718" s="24">
        <f t="shared" si="152"/>
        <v>0</v>
      </c>
      <c r="AH718" s="24">
        <f t="shared" si="152"/>
        <v>0</v>
      </c>
      <c r="AI718" s="24">
        <f t="shared" si="152"/>
        <v>0</v>
      </c>
      <c r="AJ718" s="24">
        <f t="shared" si="162"/>
        <v>0</v>
      </c>
      <c r="AK718" s="26">
        <f t="shared" ca="1" si="163"/>
        <v>4.2635795173984192E-4</v>
      </c>
      <c r="AL718" s="34">
        <f t="shared" ca="1" si="165"/>
        <v>0.28388678751045848</v>
      </c>
    </row>
    <row r="719" spans="1:38" x14ac:dyDescent="0.25">
      <c r="A719" s="4">
        <f t="shared" si="154"/>
        <v>12</v>
      </c>
      <c r="B719" s="4">
        <f t="shared" si="155"/>
        <v>2014</v>
      </c>
      <c r="C719" s="9">
        <v>42003</v>
      </c>
      <c r="D719" s="12">
        <f ca="1">(1+Returns!E719)*D718</f>
        <v>127659202.3571787</v>
      </c>
      <c r="E719" s="12">
        <f t="shared" ca="1" si="156"/>
        <v>128585582.01041195</v>
      </c>
      <c r="F719" s="12">
        <f t="shared" ca="1" si="157"/>
        <v>128500567.91839056</v>
      </c>
      <c r="G719" s="14">
        <f ca="1">G718*(1+Returns!G719)+AC719</f>
        <v>10908807.882330602</v>
      </c>
      <c r="H719" s="14">
        <f ca="1">H718*(1+Returns!H719)+AD719</f>
        <v>12801348.036956226</v>
      </c>
      <c r="I719" s="14">
        <f ca="1">I718*(1+Returns!I719)+AE719</f>
        <v>6403402.4540667702</v>
      </c>
      <c r="J719" s="14">
        <f ca="1">J718*(1+Returns!J719)+AF719</f>
        <v>0</v>
      </c>
      <c r="K719" s="14">
        <f ca="1">K718*(1+Returns!K719)+AG719</f>
        <v>0</v>
      </c>
      <c r="L719" s="14">
        <f ca="1">L718*(1+Returns!L719)+AH719</f>
        <v>25601601.902927916</v>
      </c>
      <c r="M719" s="14">
        <f ca="1">M718*(1+Returns!M719)+AI719</f>
        <v>25607067.662902016</v>
      </c>
      <c r="N719" s="14">
        <f ca="1">N718*(1+Returns!N719)+AJ719-R719-T719</f>
        <v>47263354.071228422</v>
      </c>
      <c r="O719" s="17">
        <f ca="1">(Assumptions!$B$16 / 252)*F718</f>
        <v>4075.8310714617878</v>
      </c>
      <c r="P719" s="17">
        <f t="shared" ca="1" si="158"/>
        <v>85014.092021393459</v>
      </c>
      <c r="Q719" s="16">
        <f t="shared" si="159"/>
        <v>0</v>
      </c>
      <c r="R719" s="17">
        <f t="shared" si="160"/>
        <v>0</v>
      </c>
      <c r="S719" s="19">
        <f t="shared" si="161"/>
        <v>0</v>
      </c>
      <c r="T719" s="20">
        <f ca="1">IF(AND(S719=1,F718&gt;D718),[1]Assumptions!$B$19*(F718-D718),0)</f>
        <v>0</v>
      </c>
      <c r="U719" s="21">
        <f ca="1">OFFSET(Assumptions!$B$6,U$1-1,0)*$E719</f>
        <v>10286846.560832957</v>
      </c>
      <c r="V719" s="21">
        <f ca="1">OFFSET(Assumptions!$B$6,V$1-1,0)*$E719</f>
        <v>12858558.201041196</v>
      </c>
      <c r="W719" s="21">
        <f ca="1">OFFSET(Assumptions!$B$6,W$1-1,0)*$E719</f>
        <v>6429279.1005205978</v>
      </c>
      <c r="X719" s="21">
        <f ca="1">OFFSET(Assumptions!$B$6,X$1-1,0)*$E719</f>
        <v>0</v>
      </c>
      <c r="Y719" s="21">
        <f ca="1">OFFSET(Assumptions!$B$6,Y$1-1,0)*$E719</f>
        <v>0</v>
      </c>
      <c r="Z719" s="21">
        <f ca="1">OFFSET(Assumptions!$B$6,Z$1-1,0)*$E719</f>
        <v>25717116.402082391</v>
      </c>
      <c r="AA719" s="21">
        <f ca="1">OFFSET(Assumptions!$B$6,AA$1-1,0)*$E719</f>
        <v>25717116.402082391</v>
      </c>
      <c r="AB719" s="21">
        <f ca="1">OFFSET(Assumptions!$B$6,AB$1-1,0)*$E719</f>
        <v>47576665.343852423</v>
      </c>
      <c r="AC719" s="24">
        <f t="shared" si="164"/>
        <v>0</v>
      </c>
      <c r="AD719" s="24">
        <f t="shared" si="153"/>
        <v>0</v>
      </c>
      <c r="AE719" s="24">
        <f t="shared" si="153"/>
        <v>0</v>
      </c>
      <c r="AF719" s="24">
        <f t="shared" si="153"/>
        <v>0</v>
      </c>
      <c r="AG719" s="24">
        <f t="shared" si="152"/>
        <v>0</v>
      </c>
      <c r="AH719" s="24">
        <f t="shared" si="152"/>
        <v>0</v>
      </c>
      <c r="AI719" s="24">
        <f t="shared" si="152"/>
        <v>0</v>
      </c>
      <c r="AJ719" s="24">
        <f t="shared" si="162"/>
        <v>0</v>
      </c>
      <c r="AK719" s="26">
        <f t="shared" ca="1" si="163"/>
        <v>8.7148780120394065E-4</v>
      </c>
      <c r="AL719" s="34">
        <f t="shared" ca="1" si="165"/>
        <v>0.28500567918390085</v>
      </c>
    </row>
    <row r="720" spans="1:38" x14ac:dyDescent="0.25">
      <c r="A720" s="4">
        <f t="shared" si="154"/>
        <v>12</v>
      </c>
      <c r="B720" s="4">
        <f t="shared" si="155"/>
        <v>2014</v>
      </c>
      <c r="C720" s="9">
        <v>42004</v>
      </c>
      <c r="D720" s="12">
        <f ca="1">(1+Returns!E720)*D719</f>
        <v>127714676.66356301</v>
      </c>
      <c r="E720" s="12">
        <f t="shared" ca="1" si="156"/>
        <v>128637039.58495152</v>
      </c>
      <c r="F720" s="12">
        <f t="shared" ca="1" si="157"/>
        <v>128547946.1098216</v>
      </c>
      <c r="G720" s="14">
        <f ca="1">G719*(1+Returns!G720)+AC720</f>
        <v>10907414.851263847</v>
      </c>
      <c r="H720" s="14">
        <f ca="1">H719*(1+Returns!H720)+AD720</f>
        <v>12807173.698073091</v>
      </c>
      <c r="I720" s="14">
        <f ca="1">I719*(1+Returns!I720)+AE720</f>
        <v>6406447.3261988284</v>
      </c>
      <c r="J720" s="14">
        <f ca="1">J719*(1+Returns!J720)+AF720</f>
        <v>0</v>
      </c>
      <c r="K720" s="14">
        <f ca="1">K719*(1+Returns!K720)+AG720</f>
        <v>0</v>
      </c>
      <c r="L720" s="14">
        <f ca="1">L719*(1+Returns!L720)+AH720</f>
        <v>25613200.284085169</v>
      </c>
      <c r="M720" s="14">
        <f ca="1">M719*(1+Returns!M720)+AI720</f>
        <v>25618930.522748772</v>
      </c>
      <c r="N720" s="14">
        <f ca="1">N719*(1+Returns!N720)+AJ720-R720-T720</f>
        <v>47283872.902581804</v>
      </c>
      <c r="O720" s="17">
        <f ca="1">(Assumptions!$B$16 / 252)*F719</f>
        <v>4079.3831085203351</v>
      </c>
      <c r="P720" s="17">
        <f t="shared" ca="1" si="158"/>
        <v>89093.475129913801</v>
      </c>
      <c r="Q720" s="16">
        <f t="shared" si="159"/>
        <v>0</v>
      </c>
      <c r="R720" s="17">
        <f t="shared" si="160"/>
        <v>0</v>
      </c>
      <c r="S720" s="19">
        <f t="shared" si="161"/>
        <v>0</v>
      </c>
      <c r="T720" s="20">
        <f ca="1">IF(AND(S720=1,F719&gt;D719),[1]Assumptions!$B$19*(F719-D719),0)</f>
        <v>0</v>
      </c>
      <c r="U720" s="21">
        <f ca="1">OFFSET(Assumptions!$B$6,U$1-1,0)*$E720</f>
        <v>10290963.166796122</v>
      </c>
      <c r="V720" s="21">
        <f ca="1">OFFSET(Assumptions!$B$6,V$1-1,0)*$E720</f>
        <v>12863703.958495153</v>
      </c>
      <c r="W720" s="21">
        <f ca="1">OFFSET(Assumptions!$B$6,W$1-1,0)*$E720</f>
        <v>6431851.9792475766</v>
      </c>
      <c r="X720" s="21">
        <f ca="1">OFFSET(Assumptions!$B$6,X$1-1,0)*$E720</f>
        <v>0</v>
      </c>
      <c r="Y720" s="21">
        <f ca="1">OFFSET(Assumptions!$B$6,Y$1-1,0)*$E720</f>
        <v>0</v>
      </c>
      <c r="Z720" s="21">
        <f ca="1">OFFSET(Assumptions!$B$6,Z$1-1,0)*$E720</f>
        <v>25727407.916990306</v>
      </c>
      <c r="AA720" s="21">
        <f ca="1">OFFSET(Assumptions!$B$6,AA$1-1,0)*$E720</f>
        <v>25727407.916990306</v>
      </c>
      <c r="AB720" s="21">
        <f ca="1">OFFSET(Assumptions!$B$6,AB$1-1,0)*$E720</f>
        <v>47595704.646432064</v>
      </c>
      <c r="AC720" s="24">
        <f t="shared" si="164"/>
        <v>0</v>
      </c>
      <c r="AD720" s="24">
        <f t="shared" si="153"/>
        <v>0</v>
      </c>
      <c r="AE720" s="24">
        <f t="shared" si="153"/>
        <v>0</v>
      </c>
      <c r="AF720" s="24">
        <f t="shared" si="153"/>
        <v>0</v>
      </c>
      <c r="AG720" s="24">
        <f t="shared" si="152"/>
        <v>0</v>
      </c>
      <c r="AH720" s="24">
        <f t="shared" si="152"/>
        <v>0</v>
      </c>
      <c r="AI720" s="24">
        <f t="shared" si="152"/>
        <v>0</v>
      </c>
      <c r="AJ720" s="24">
        <f t="shared" si="162"/>
        <v>0</v>
      </c>
      <c r="AK720" s="26">
        <f t="shared" ca="1" si="163"/>
        <v>3.6870024933377543E-4</v>
      </c>
      <c r="AL720" s="34">
        <f t="shared" ca="1" si="165"/>
        <v>0.28547946109821121</v>
      </c>
    </row>
    <row r="721" spans="1:38" x14ac:dyDescent="0.25">
      <c r="A721" s="4">
        <f t="shared" si="154"/>
        <v>1</v>
      </c>
      <c r="B721" s="4">
        <f t="shared" si="155"/>
        <v>2015</v>
      </c>
      <c r="C721" s="9">
        <v>42006</v>
      </c>
      <c r="D721" s="12">
        <f ca="1">(1+Returns!E721)*D720</f>
        <v>127770175.07630716</v>
      </c>
      <c r="E721" s="12">
        <f t="shared" ca="1" si="156"/>
        <v>128270486.20484854</v>
      </c>
      <c r="F721" s="12">
        <f t="shared" ca="1" si="157"/>
        <v>128266405.31767045</v>
      </c>
      <c r="G721" s="14">
        <f ca="1">G720*(1+Returns!G721)+AC721</f>
        <v>10127282.788340384</v>
      </c>
      <c r="H721" s="14">
        <f ca="1">H720*(1+Returns!H721)+AD721</f>
        <v>12869532.270764643</v>
      </c>
      <c r="I721" s="14">
        <f ca="1">I720*(1+Returns!I721)+AE721</f>
        <v>6434898.299242137</v>
      </c>
      <c r="J721" s="14">
        <f ca="1">J720*(1+Returns!J721)+AF721</f>
        <v>0</v>
      </c>
      <c r="K721" s="14">
        <f ca="1">K720*(1+Returns!K721)+AG721</f>
        <v>0</v>
      </c>
      <c r="L721" s="14">
        <f ca="1">L720*(1+Returns!L721)+AH721</f>
        <v>25739011.552601792</v>
      </c>
      <c r="M721" s="14">
        <f ca="1">M720*(1+Returns!M721)+AI721</f>
        <v>25739276.272485591</v>
      </c>
      <c r="N721" s="14">
        <f ca="1">N720*(1+Returns!N721)+AJ721-R721-T721</f>
        <v>47360485.021413997</v>
      </c>
      <c r="O721" s="17">
        <f ca="1">(Assumptions!$B$16 / 252)*F720</f>
        <v>4080.8871780895747</v>
      </c>
      <c r="P721" s="17">
        <f t="shared" ca="1" si="158"/>
        <v>4080.8871780895715</v>
      </c>
      <c r="Q721" s="16">
        <f t="shared" si="159"/>
        <v>1</v>
      </c>
      <c r="R721" s="17">
        <f t="shared" ca="1" si="160"/>
        <v>89093.475129913801</v>
      </c>
      <c r="S721" s="19">
        <f t="shared" si="161"/>
        <v>1</v>
      </c>
      <c r="T721" s="20">
        <f ca="1">IF(AND(S721=1,F720&gt;D720),[1]Assumptions!$B$19*(F720-D720),0)</f>
        <v>166653.88925171795</v>
      </c>
      <c r="U721" s="21">
        <f ca="1">OFFSET(Assumptions!$B$6,U$1-1,0)*$E721</f>
        <v>10261638.896387884</v>
      </c>
      <c r="V721" s="21">
        <f ca="1">OFFSET(Assumptions!$B$6,V$1-1,0)*$E721</f>
        <v>12827048.620484855</v>
      </c>
      <c r="W721" s="21">
        <f ca="1">OFFSET(Assumptions!$B$6,W$1-1,0)*$E721</f>
        <v>6413524.3102424275</v>
      </c>
      <c r="X721" s="21">
        <f ca="1">OFFSET(Assumptions!$B$6,X$1-1,0)*$E721</f>
        <v>0</v>
      </c>
      <c r="Y721" s="21">
        <f ca="1">OFFSET(Assumptions!$B$6,Y$1-1,0)*$E721</f>
        <v>0</v>
      </c>
      <c r="Z721" s="21">
        <f ca="1">OFFSET(Assumptions!$B$6,Z$1-1,0)*$E721</f>
        <v>25654097.24096971</v>
      </c>
      <c r="AA721" s="21">
        <f ca="1">OFFSET(Assumptions!$B$6,AA$1-1,0)*$E721</f>
        <v>25654097.24096971</v>
      </c>
      <c r="AB721" s="21">
        <f ca="1">OFFSET(Assumptions!$B$6,AB$1-1,0)*$E721</f>
        <v>47460079.895793959</v>
      </c>
      <c r="AC721" s="24">
        <f t="shared" ca="1" si="164"/>
        <v>-616451.68446772546</v>
      </c>
      <c r="AD721" s="24">
        <f t="shared" ca="1" si="153"/>
        <v>56530.260422062129</v>
      </c>
      <c r="AE721" s="24">
        <f t="shared" ca="1" si="153"/>
        <v>25404.65304874815</v>
      </c>
      <c r="AF721" s="24">
        <f t="shared" ca="1" si="153"/>
        <v>0</v>
      </c>
      <c r="AG721" s="24">
        <f t="shared" ca="1" si="152"/>
        <v>0</v>
      </c>
      <c r="AH721" s="24">
        <f t="shared" ca="1" si="152"/>
        <v>114207.63290513679</v>
      </c>
      <c r="AI721" s="24">
        <f t="shared" ca="1" si="152"/>
        <v>108477.39424153417</v>
      </c>
      <c r="AJ721" s="24">
        <f t="shared" ca="1" si="162"/>
        <v>311831.74385024421</v>
      </c>
      <c r="AK721" s="26">
        <f t="shared" ca="1" si="163"/>
        <v>-2.1901617308659471E-3</v>
      </c>
      <c r="AL721" s="34">
        <f t="shared" ca="1" si="165"/>
        <v>0.28266405317669974</v>
      </c>
    </row>
    <row r="722" spans="1:38" x14ac:dyDescent="0.25">
      <c r="A722" s="4">
        <f t="shared" si="154"/>
        <v>1</v>
      </c>
      <c r="B722" s="4">
        <f t="shared" si="155"/>
        <v>2015</v>
      </c>
      <c r="C722" s="9">
        <v>42009</v>
      </c>
      <c r="D722" s="12">
        <f ca="1">(1+Returns!E722)*D721</f>
        <v>127825697.60588658</v>
      </c>
      <c r="E722" s="12">
        <f t="shared" ca="1" si="156"/>
        <v>128253685.75545931</v>
      </c>
      <c r="F722" s="12">
        <f t="shared" ca="1" si="157"/>
        <v>128245532.91890605</v>
      </c>
      <c r="G722" s="14">
        <f ca="1">G721*(1+Returns!G722)+AC722</f>
        <v>10057420.060339613</v>
      </c>
      <c r="H722" s="14">
        <f ca="1">H721*(1+Returns!H722)+AD722</f>
        <v>12875388.96128861</v>
      </c>
      <c r="I722" s="14">
        <f ca="1">I721*(1+Returns!I722)+AE722</f>
        <v>6437958.1479154853</v>
      </c>
      <c r="J722" s="14">
        <f ca="1">J721*(1+Returns!J722)+AF722</f>
        <v>0</v>
      </c>
      <c r="K722" s="14">
        <f ca="1">K721*(1+Returns!K722)+AG722</f>
        <v>0</v>
      </c>
      <c r="L722" s="14">
        <f ca="1">L721*(1+Returns!L722)+AH722</f>
        <v>25750672.184921987</v>
      </c>
      <c r="M722" s="14">
        <f ca="1">M721*(1+Returns!M722)+AI722</f>
        <v>25751200.379962362</v>
      </c>
      <c r="N722" s="14">
        <f ca="1">N721*(1+Returns!N722)+AJ722-R722-T722</f>
        <v>47381046.021031253</v>
      </c>
      <c r="O722" s="17">
        <f ca="1">(Assumptions!$B$16 / 252)*F721</f>
        <v>4071.9493751641412</v>
      </c>
      <c r="P722" s="17">
        <f t="shared" ca="1" si="158"/>
        <v>8152.8365532537127</v>
      </c>
      <c r="Q722" s="16">
        <f t="shared" si="159"/>
        <v>0</v>
      </c>
      <c r="R722" s="17">
        <f t="shared" si="160"/>
        <v>0</v>
      </c>
      <c r="S722" s="19">
        <f t="shared" si="161"/>
        <v>0</v>
      </c>
      <c r="T722" s="20">
        <f ca="1">IF(AND(S722=1,F721&gt;D721),[1]Assumptions!$B$19*(F721-D721),0)</f>
        <v>0</v>
      </c>
      <c r="U722" s="21">
        <f ca="1">OFFSET(Assumptions!$B$6,U$1-1,0)*$E722</f>
        <v>10260294.860436745</v>
      </c>
      <c r="V722" s="21">
        <f ca="1">OFFSET(Assumptions!$B$6,V$1-1,0)*$E722</f>
        <v>12825368.575545931</v>
      </c>
      <c r="W722" s="21">
        <f ca="1">OFFSET(Assumptions!$B$6,W$1-1,0)*$E722</f>
        <v>6412684.2877729656</v>
      </c>
      <c r="X722" s="21">
        <f ca="1">OFFSET(Assumptions!$B$6,X$1-1,0)*$E722</f>
        <v>0</v>
      </c>
      <c r="Y722" s="21">
        <f ca="1">OFFSET(Assumptions!$B$6,Y$1-1,0)*$E722</f>
        <v>0</v>
      </c>
      <c r="Z722" s="21">
        <f ca="1">OFFSET(Assumptions!$B$6,Z$1-1,0)*$E722</f>
        <v>25650737.151091862</v>
      </c>
      <c r="AA722" s="21">
        <f ca="1">OFFSET(Assumptions!$B$6,AA$1-1,0)*$E722</f>
        <v>25650737.151091862</v>
      </c>
      <c r="AB722" s="21">
        <f ca="1">OFFSET(Assumptions!$B$6,AB$1-1,0)*$E722</f>
        <v>47453863.729519941</v>
      </c>
      <c r="AC722" s="24">
        <f t="shared" si="164"/>
        <v>0</v>
      </c>
      <c r="AD722" s="24">
        <f t="shared" si="153"/>
        <v>0</v>
      </c>
      <c r="AE722" s="24">
        <f t="shared" si="153"/>
        <v>0</v>
      </c>
      <c r="AF722" s="24">
        <f t="shared" si="153"/>
        <v>0</v>
      </c>
      <c r="AG722" s="24">
        <f t="shared" si="152"/>
        <v>0</v>
      </c>
      <c r="AH722" s="24">
        <f t="shared" si="152"/>
        <v>0</v>
      </c>
      <c r="AI722" s="24">
        <f t="shared" si="152"/>
        <v>0</v>
      </c>
      <c r="AJ722" s="24">
        <f t="shared" si="162"/>
        <v>0</v>
      </c>
      <c r="AK722" s="26">
        <f t="shared" ca="1" si="163"/>
        <v>-1.6272693315688702E-4</v>
      </c>
      <c r="AL722" s="34">
        <f t="shared" ca="1" si="165"/>
        <v>0.28245532918905569</v>
      </c>
    </row>
    <row r="723" spans="1:38" x14ac:dyDescent="0.25">
      <c r="A723" s="4">
        <f t="shared" si="154"/>
        <v>1</v>
      </c>
      <c r="B723" s="4">
        <f t="shared" si="155"/>
        <v>2015</v>
      </c>
      <c r="C723" s="9">
        <v>42010</v>
      </c>
      <c r="D723" s="12">
        <f ca="1">(1+Returns!E723)*D722</f>
        <v>127881244.26278122</v>
      </c>
      <c r="E723" s="12">
        <f t="shared" ca="1" si="156"/>
        <v>128208399.49060874</v>
      </c>
      <c r="F723" s="12">
        <f t="shared" ca="1" si="157"/>
        <v>128196175.36729616</v>
      </c>
      <c r="G723" s="14">
        <f ca="1">G722*(1+Returns!G723)+AC723</f>
        <v>9959047.6636244133</v>
      </c>
      <c r="H723" s="14">
        <f ca="1">H722*(1+Returns!H723)+AD723</f>
        <v>12881248.317086121</v>
      </c>
      <c r="I723" s="14">
        <f ca="1">I722*(1+Returns!I723)+AE723</f>
        <v>6441019.4515728084</v>
      </c>
      <c r="J723" s="14">
        <f ca="1">J722*(1+Returns!J723)+AF723</f>
        <v>0</v>
      </c>
      <c r="K723" s="14">
        <f ca="1">K722*(1+Returns!K723)+AG723</f>
        <v>0</v>
      </c>
      <c r="L723" s="14">
        <f ca="1">L722*(1+Returns!L723)+AH723</f>
        <v>25762338.099898271</v>
      </c>
      <c r="M723" s="14">
        <f ca="1">M722*(1+Returns!M723)+AI723</f>
        <v>25763130.011461552</v>
      </c>
      <c r="N723" s="14">
        <f ca="1">N722*(1+Returns!N723)+AJ723-R723-T723</f>
        <v>47401615.94696556</v>
      </c>
      <c r="O723" s="17">
        <f ca="1">(Assumptions!$B$16 / 252)*F722</f>
        <v>4071.2867593303504</v>
      </c>
      <c r="P723" s="17">
        <f t="shared" ca="1" si="158"/>
        <v>12224.123312584063</v>
      </c>
      <c r="Q723" s="16">
        <f t="shared" si="159"/>
        <v>0</v>
      </c>
      <c r="R723" s="17">
        <f t="shared" si="160"/>
        <v>0</v>
      </c>
      <c r="S723" s="19">
        <f t="shared" si="161"/>
        <v>0</v>
      </c>
      <c r="T723" s="20">
        <f ca="1">IF(AND(S723=1,F722&gt;D722),[1]Assumptions!$B$19*(F722-D722),0)</f>
        <v>0</v>
      </c>
      <c r="U723" s="21">
        <f ca="1">OFFSET(Assumptions!$B$6,U$1-1,0)*$E723</f>
        <v>10256671.959248699</v>
      </c>
      <c r="V723" s="21">
        <f ca="1">OFFSET(Assumptions!$B$6,V$1-1,0)*$E723</f>
        <v>12820839.949060874</v>
      </c>
      <c r="W723" s="21">
        <f ca="1">OFFSET(Assumptions!$B$6,W$1-1,0)*$E723</f>
        <v>6410419.974530437</v>
      </c>
      <c r="X723" s="21">
        <f ca="1">OFFSET(Assumptions!$B$6,X$1-1,0)*$E723</f>
        <v>0</v>
      </c>
      <c r="Y723" s="21">
        <f ca="1">OFFSET(Assumptions!$B$6,Y$1-1,0)*$E723</f>
        <v>0</v>
      </c>
      <c r="Z723" s="21">
        <f ca="1">OFFSET(Assumptions!$B$6,Z$1-1,0)*$E723</f>
        <v>25641679.898121748</v>
      </c>
      <c r="AA723" s="21">
        <f ca="1">OFFSET(Assumptions!$B$6,AA$1-1,0)*$E723</f>
        <v>25641679.898121748</v>
      </c>
      <c r="AB723" s="21">
        <f ca="1">OFFSET(Assumptions!$B$6,AB$1-1,0)*$E723</f>
        <v>47437107.811525233</v>
      </c>
      <c r="AC723" s="24">
        <f t="shared" si="164"/>
        <v>0</v>
      </c>
      <c r="AD723" s="24">
        <f t="shared" si="153"/>
        <v>0</v>
      </c>
      <c r="AE723" s="24">
        <f t="shared" si="153"/>
        <v>0</v>
      </c>
      <c r="AF723" s="24">
        <f t="shared" si="153"/>
        <v>0</v>
      </c>
      <c r="AG723" s="24">
        <f t="shared" si="152"/>
        <v>0</v>
      </c>
      <c r="AH723" s="24">
        <f t="shared" si="152"/>
        <v>0</v>
      </c>
      <c r="AI723" s="24">
        <f t="shared" si="152"/>
        <v>0</v>
      </c>
      <c r="AJ723" s="24">
        <f t="shared" si="162"/>
        <v>0</v>
      </c>
      <c r="AK723" s="26">
        <f t="shared" ca="1" si="163"/>
        <v>-3.8486760892564309E-4</v>
      </c>
      <c r="AL723" s="34">
        <f t="shared" ca="1" si="165"/>
        <v>0.28196175367295684</v>
      </c>
    </row>
    <row r="724" spans="1:38" x14ac:dyDescent="0.25">
      <c r="A724" s="4">
        <f t="shared" si="154"/>
        <v>1</v>
      </c>
      <c r="B724" s="4">
        <f t="shared" si="155"/>
        <v>2015</v>
      </c>
      <c r="C724" s="9">
        <v>42011</v>
      </c>
      <c r="D724" s="12">
        <f ca="1">(1+Returns!E724)*D723</f>
        <v>127936815.05747561</v>
      </c>
      <c r="E724" s="12">
        <f t="shared" ca="1" si="156"/>
        <v>128129817.08527803</v>
      </c>
      <c r="F724" s="12">
        <f t="shared" ca="1" si="157"/>
        <v>128113523.24211252</v>
      </c>
      <c r="G724" s="14">
        <f ca="1">G723*(1+Returns!G724)+AC724</f>
        <v>9827355.2624436952</v>
      </c>
      <c r="H724" s="14">
        <f ca="1">H723*(1+Returns!H724)+AD724</f>
        <v>12887110.339370094</v>
      </c>
      <c r="I724" s="14">
        <f ca="1">I723*(1+Returns!I724)+AE724</f>
        <v>6444082.2109059636</v>
      </c>
      <c r="J724" s="14">
        <f ca="1">J723*(1+Returns!J724)+AF724</f>
        <v>0</v>
      </c>
      <c r="K724" s="14">
        <f ca="1">K723*(1+Returns!K724)+AG724</f>
        <v>0</v>
      </c>
      <c r="L724" s="14">
        <f ca="1">L723*(1+Returns!L724)+AH724</f>
        <v>25774009.299923863</v>
      </c>
      <c r="M724" s="14">
        <f ca="1">M723*(1+Returns!M724)+AI724</f>
        <v>25775065.169542246</v>
      </c>
      <c r="N724" s="14">
        <f ca="1">N723*(1+Returns!N724)+AJ724-R724-T724</f>
        <v>47422194.803092182</v>
      </c>
      <c r="O724" s="17">
        <f ca="1">(Assumptions!$B$16 / 252)*F723</f>
        <v>4069.7198529300367</v>
      </c>
      <c r="P724" s="17">
        <f t="shared" ca="1" si="158"/>
        <v>16293.843165514099</v>
      </c>
      <c r="Q724" s="16">
        <f t="shared" si="159"/>
        <v>0</v>
      </c>
      <c r="R724" s="17">
        <f t="shared" si="160"/>
        <v>0</v>
      </c>
      <c r="S724" s="19">
        <f t="shared" si="161"/>
        <v>0</v>
      </c>
      <c r="T724" s="20">
        <f ca="1">IF(AND(S724=1,F723&gt;D723),[1]Assumptions!$B$19*(F723-D723),0)</f>
        <v>0</v>
      </c>
      <c r="U724" s="21">
        <f ca="1">OFFSET(Assumptions!$B$6,U$1-1,0)*$E724</f>
        <v>10250385.366822243</v>
      </c>
      <c r="V724" s="21">
        <f ca="1">OFFSET(Assumptions!$B$6,V$1-1,0)*$E724</f>
        <v>12812981.708527803</v>
      </c>
      <c r="W724" s="21">
        <f ca="1">OFFSET(Assumptions!$B$6,W$1-1,0)*$E724</f>
        <v>6406490.8542639017</v>
      </c>
      <c r="X724" s="21">
        <f ca="1">OFFSET(Assumptions!$B$6,X$1-1,0)*$E724</f>
        <v>0</v>
      </c>
      <c r="Y724" s="21">
        <f ca="1">OFFSET(Assumptions!$B$6,Y$1-1,0)*$E724</f>
        <v>0</v>
      </c>
      <c r="Z724" s="21">
        <f ca="1">OFFSET(Assumptions!$B$6,Z$1-1,0)*$E724</f>
        <v>25625963.417055607</v>
      </c>
      <c r="AA724" s="21">
        <f ca="1">OFFSET(Assumptions!$B$6,AA$1-1,0)*$E724</f>
        <v>25625963.417055607</v>
      </c>
      <c r="AB724" s="21">
        <f ca="1">OFFSET(Assumptions!$B$6,AB$1-1,0)*$E724</f>
        <v>47408032.321552873</v>
      </c>
      <c r="AC724" s="24">
        <f t="shared" si="164"/>
        <v>0</v>
      </c>
      <c r="AD724" s="24">
        <f t="shared" si="153"/>
        <v>0</v>
      </c>
      <c r="AE724" s="24">
        <f t="shared" si="153"/>
        <v>0</v>
      </c>
      <c r="AF724" s="24">
        <f t="shared" si="153"/>
        <v>0</v>
      </c>
      <c r="AG724" s="24">
        <f t="shared" si="152"/>
        <v>0</v>
      </c>
      <c r="AH724" s="24">
        <f t="shared" si="152"/>
        <v>0</v>
      </c>
      <c r="AI724" s="24">
        <f t="shared" si="152"/>
        <v>0</v>
      </c>
      <c r="AJ724" s="24">
        <f t="shared" si="162"/>
        <v>0</v>
      </c>
      <c r="AK724" s="26">
        <f t="shared" ca="1" si="163"/>
        <v>-6.4473159941658142E-4</v>
      </c>
      <c r="AL724" s="34">
        <f t="shared" ca="1" si="165"/>
        <v>0.28113523242112048</v>
      </c>
    </row>
    <row r="725" spans="1:38" x14ac:dyDescent="0.25">
      <c r="A725" s="4">
        <f t="shared" si="154"/>
        <v>1</v>
      </c>
      <c r="B725" s="4">
        <f t="shared" si="155"/>
        <v>2015</v>
      </c>
      <c r="C725" s="9">
        <v>42012</v>
      </c>
      <c r="D725" s="12">
        <f ca="1">(1+Returns!E725)*D724</f>
        <v>127992410.00045884</v>
      </c>
      <c r="E725" s="12">
        <f t="shared" ca="1" si="156"/>
        <v>128211453.92239407</v>
      </c>
      <c r="F725" s="12">
        <f t="shared" ca="1" si="157"/>
        <v>128191092.98325261</v>
      </c>
      <c r="G725" s="14">
        <f ca="1">G724*(1+Returns!G725)+AC725</f>
        <v>9855858.2289871015</v>
      </c>
      <c r="H725" s="14">
        <f ca="1">H724*(1+Returns!H725)+AD725</f>
        <v>12892975.029353999</v>
      </c>
      <c r="I725" s="14">
        <f ca="1">I724*(1+Returns!I725)+AE725</f>
        <v>6447146.4266071366</v>
      </c>
      <c r="J725" s="14">
        <f ca="1">J724*(1+Returns!J725)+AF725</f>
        <v>0</v>
      </c>
      <c r="K725" s="14">
        <f ca="1">K724*(1+Returns!K725)+AG725</f>
        <v>0</v>
      </c>
      <c r="L725" s="14">
        <f ca="1">L724*(1+Returns!L725)+AH725</f>
        <v>25785685.787393067</v>
      </c>
      <c r="M725" s="14">
        <f ca="1">M724*(1+Returns!M725)+AI725</f>
        <v>25787005.856764715</v>
      </c>
      <c r="N725" s="14">
        <f ca="1">N724*(1+Returns!N725)+AJ725-R725-T725</f>
        <v>47442782.593288057</v>
      </c>
      <c r="O725" s="17">
        <f ca="1">(Assumptions!$B$16 / 252)*F724</f>
        <v>4067.0959759400798</v>
      </c>
      <c r="P725" s="17">
        <f t="shared" ca="1" si="158"/>
        <v>20360.939141454179</v>
      </c>
      <c r="Q725" s="16">
        <f t="shared" si="159"/>
        <v>0</v>
      </c>
      <c r="R725" s="17">
        <f t="shared" si="160"/>
        <v>0</v>
      </c>
      <c r="S725" s="19">
        <f t="shared" si="161"/>
        <v>0</v>
      </c>
      <c r="T725" s="20">
        <f ca="1">IF(AND(S725=1,F724&gt;D724),[1]Assumptions!$B$19*(F724-D724),0)</f>
        <v>0</v>
      </c>
      <c r="U725" s="21">
        <f ca="1">OFFSET(Assumptions!$B$6,U$1-1,0)*$E725</f>
        <v>10256916.313791526</v>
      </c>
      <c r="V725" s="21">
        <f ca="1">OFFSET(Assumptions!$B$6,V$1-1,0)*$E725</f>
        <v>12821145.392239407</v>
      </c>
      <c r="W725" s="21">
        <f ca="1">OFFSET(Assumptions!$B$6,W$1-1,0)*$E725</f>
        <v>6410572.6961197034</v>
      </c>
      <c r="X725" s="21">
        <f ca="1">OFFSET(Assumptions!$B$6,X$1-1,0)*$E725</f>
        <v>0</v>
      </c>
      <c r="Y725" s="21">
        <f ca="1">OFFSET(Assumptions!$B$6,Y$1-1,0)*$E725</f>
        <v>0</v>
      </c>
      <c r="Z725" s="21">
        <f ca="1">OFFSET(Assumptions!$B$6,Z$1-1,0)*$E725</f>
        <v>25642290.784478813</v>
      </c>
      <c r="AA725" s="21">
        <f ca="1">OFFSET(Assumptions!$B$6,AA$1-1,0)*$E725</f>
        <v>25642290.784478813</v>
      </c>
      <c r="AB725" s="21">
        <f ca="1">OFFSET(Assumptions!$B$6,AB$1-1,0)*$E725</f>
        <v>47438237.951285802</v>
      </c>
      <c r="AC725" s="24">
        <f t="shared" si="164"/>
        <v>0</v>
      </c>
      <c r="AD725" s="24">
        <f t="shared" si="153"/>
        <v>0</v>
      </c>
      <c r="AE725" s="24">
        <f t="shared" si="153"/>
        <v>0</v>
      </c>
      <c r="AF725" s="24">
        <f t="shared" si="153"/>
        <v>0</v>
      </c>
      <c r="AG725" s="24">
        <f t="shared" si="152"/>
        <v>0</v>
      </c>
      <c r="AH725" s="24">
        <f t="shared" si="152"/>
        <v>0</v>
      </c>
      <c r="AI725" s="24">
        <f t="shared" si="152"/>
        <v>0</v>
      </c>
      <c r="AJ725" s="24">
        <f t="shared" si="162"/>
        <v>0</v>
      </c>
      <c r="AK725" s="26">
        <f t="shared" ca="1" si="163"/>
        <v>6.0547660525656077E-4</v>
      </c>
      <c r="AL725" s="34">
        <f t="shared" ca="1" si="165"/>
        <v>0.28191092983252131</v>
      </c>
    </row>
    <row r="726" spans="1:38" x14ac:dyDescent="0.25">
      <c r="A726" s="4">
        <f t="shared" si="154"/>
        <v>1</v>
      </c>
      <c r="B726" s="4">
        <f t="shared" si="155"/>
        <v>2015</v>
      </c>
      <c r="C726" s="9">
        <v>42013</v>
      </c>
      <c r="D726" s="12">
        <f ca="1">(1+Returns!E726)*D725</f>
        <v>128048029.10222454</v>
      </c>
      <c r="E726" s="12">
        <f t="shared" ca="1" si="156"/>
        <v>128341453.7377798</v>
      </c>
      <c r="F726" s="12">
        <f t="shared" ca="1" si="157"/>
        <v>128317023.24013093</v>
      </c>
      <c r="G726" s="14">
        <f ca="1">G725*(1+Returns!G726)+AC726</f>
        <v>9932700.288335599</v>
      </c>
      <c r="H726" s="14">
        <f ca="1">H725*(1+Returns!H726)+AD726</f>
        <v>12898842.388251858</v>
      </c>
      <c r="I726" s="14">
        <f ca="1">I725*(1+Returns!I726)+AE726</f>
        <v>6450212.0993688432</v>
      </c>
      <c r="J726" s="14">
        <f ca="1">J725*(1+Returns!J726)+AF726</f>
        <v>0</v>
      </c>
      <c r="K726" s="14">
        <f ca="1">K725*(1+Returns!K726)+AG726</f>
        <v>0</v>
      </c>
      <c r="L726" s="14">
        <f ca="1">L725*(1+Returns!L726)+AH726</f>
        <v>25797367.564701274</v>
      </c>
      <c r="M726" s="14">
        <f ca="1">M725*(1+Returns!M726)+AI726</f>
        <v>25798952.075690418</v>
      </c>
      <c r="N726" s="14">
        <f ca="1">N725*(1+Returns!N726)+AJ726-R726-T726</f>
        <v>47463379.321431801</v>
      </c>
      <c r="O726" s="17">
        <f ca="1">(Assumptions!$B$16 / 252)*F725</f>
        <v>4069.5585074048449</v>
      </c>
      <c r="P726" s="17">
        <f t="shared" ca="1" si="158"/>
        <v>24430.497648859026</v>
      </c>
      <c r="Q726" s="16">
        <f t="shared" si="159"/>
        <v>0</v>
      </c>
      <c r="R726" s="17">
        <f t="shared" si="160"/>
        <v>0</v>
      </c>
      <c r="S726" s="19">
        <f t="shared" si="161"/>
        <v>0</v>
      </c>
      <c r="T726" s="20">
        <f ca="1">IF(AND(S726=1,F725&gt;D725),[1]Assumptions!$B$19*(F725-D725),0)</f>
        <v>0</v>
      </c>
      <c r="U726" s="21">
        <f ca="1">OFFSET(Assumptions!$B$6,U$1-1,0)*$E726</f>
        <v>10267316.299022384</v>
      </c>
      <c r="V726" s="21">
        <f ca="1">OFFSET(Assumptions!$B$6,V$1-1,0)*$E726</f>
        <v>12834145.37377798</v>
      </c>
      <c r="W726" s="21">
        <f ca="1">OFFSET(Assumptions!$B$6,W$1-1,0)*$E726</f>
        <v>6417072.68688899</v>
      </c>
      <c r="X726" s="21">
        <f ca="1">OFFSET(Assumptions!$B$6,X$1-1,0)*$E726</f>
        <v>0</v>
      </c>
      <c r="Y726" s="21">
        <f ca="1">OFFSET(Assumptions!$B$6,Y$1-1,0)*$E726</f>
        <v>0</v>
      </c>
      <c r="Z726" s="21">
        <f ca="1">OFFSET(Assumptions!$B$6,Z$1-1,0)*$E726</f>
        <v>25668290.74755596</v>
      </c>
      <c r="AA726" s="21">
        <f ca="1">OFFSET(Assumptions!$B$6,AA$1-1,0)*$E726</f>
        <v>25668290.74755596</v>
      </c>
      <c r="AB726" s="21">
        <f ca="1">OFFSET(Assumptions!$B$6,AB$1-1,0)*$E726</f>
        <v>47486337.882978521</v>
      </c>
      <c r="AC726" s="24">
        <f t="shared" si="164"/>
        <v>0</v>
      </c>
      <c r="AD726" s="24">
        <f t="shared" si="153"/>
        <v>0</v>
      </c>
      <c r="AE726" s="24">
        <f t="shared" si="153"/>
        <v>0</v>
      </c>
      <c r="AF726" s="24">
        <f t="shared" si="153"/>
        <v>0</v>
      </c>
      <c r="AG726" s="24">
        <f t="shared" si="152"/>
        <v>0</v>
      </c>
      <c r="AH726" s="24">
        <f t="shared" si="152"/>
        <v>0</v>
      </c>
      <c r="AI726" s="24">
        <f t="shared" si="152"/>
        <v>0</v>
      </c>
      <c r="AJ726" s="24">
        <f t="shared" si="162"/>
        <v>0</v>
      </c>
      <c r="AK726" s="26">
        <f t="shared" ca="1" si="163"/>
        <v>9.8236354763558964E-4</v>
      </c>
      <c r="AL726" s="34">
        <f t="shared" ca="1" si="165"/>
        <v>0.28317023240130434</v>
      </c>
    </row>
    <row r="727" spans="1:38" x14ac:dyDescent="0.25">
      <c r="A727" s="4">
        <f t="shared" si="154"/>
        <v>1</v>
      </c>
      <c r="B727" s="4">
        <f t="shared" si="155"/>
        <v>2015</v>
      </c>
      <c r="C727" s="9">
        <v>42016</v>
      </c>
      <c r="D727" s="12">
        <f ca="1">(1+Returns!E727)*D726</f>
        <v>128103672.37327091</v>
      </c>
      <c r="E727" s="12">
        <f t="shared" ca="1" si="156"/>
        <v>128453228.83177522</v>
      </c>
      <c r="F727" s="12">
        <f t="shared" ca="1" si="157"/>
        <v>128424724.77783301</v>
      </c>
      <c r="G727" s="14">
        <f ca="1">G726*(1+Returns!G727)+AC727</f>
        <v>9991293.7300823629</v>
      </c>
      <c r="H727" s="14">
        <f ca="1">H726*(1+Returns!H727)+AD727</f>
        <v>12904712.417278245</v>
      </c>
      <c r="I727" s="14">
        <f ca="1">I726*(1+Returns!I727)+AE727</f>
        <v>6453279.2298839279</v>
      </c>
      <c r="J727" s="14">
        <f ca="1">J726*(1+Returns!J727)+AF727</f>
        <v>0</v>
      </c>
      <c r="K727" s="14">
        <f ca="1">K726*(1+Returns!K727)+AG727</f>
        <v>0</v>
      </c>
      <c r="L727" s="14">
        <f ca="1">L726*(1+Returns!L727)+AH727</f>
        <v>25809054.634244956</v>
      </c>
      <c r="M727" s="14">
        <f ca="1">M726*(1+Returns!M727)+AI727</f>
        <v>25810903.828881998</v>
      </c>
      <c r="N727" s="14">
        <f ca="1">N726*(1+Returns!N727)+AJ727-R727-T727</f>
        <v>47483984.991403721</v>
      </c>
      <c r="O727" s="17">
        <f ca="1">(Assumptions!$B$16 / 252)*F726</f>
        <v>4073.5562933374895</v>
      </c>
      <c r="P727" s="17">
        <f t="shared" ca="1" si="158"/>
        <v>28504.053942196515</v>
      </c>
      <c r="Q727" s="16">
        <f t="shared" si="159"/>
        <v>0</v>
      </c>
      <c r="R727" s="17">
        <f t="shared" si="160"/>
        <v>0</v>
      </c>
      <c r="S727" s="19">
        <f t="shared" si="161"/>
        <v>0</v>
      </c>
      <c r="T727" s="20">
        <f ca="1">IF(AND(S727=1,F726&gt;D726),[1]Assumptions!$B$19*(F726-D726),0)</f>
        <v>0</v>
      </c>
      <c r="U727" s="21">
        <f ca="1">OFFSET(Assumptions!$B$6,U$1-1,0)*$E727</f>
        <v>10276258.306542018</v>
      </c>
      <c r="V727" s="21">
        <f ca="1">OFFSET(Assumptions!$B$6,V$1-1,0)*$E727</f>
        <v>12845322.883177523</v>
      </c>
      <c r="W727" s="21">
        <f ca="1">OFFSET(Assumptions!$B$6,W$1-1,0)*$E727</f>
        <v>6422661.4415887613</v>
      </c>
      <c r="X727" s="21">
        <f ca="1">OFFSET(Assumptions!$B$6,X$1-1,0)*$E727</f>
        <v>0</v>
      </c>
      <c r="Y727" s="21">
        <f ca="1">OFFSET(Assumptions!$B$6,Y$1-1,0)*$E727</f>
        <v>0</v>
      </c>
      <c r="Z727" s="21">
        <f ca="1">OFFSET(Assumptions!$B$6,Z$1-1,0)*$E727</f>
        <v>25690645.766355045</v>
      </c>
      <c r="AA727" s="21">
        <f ca="1">OFFSET(Assumptions!$B$6,AA$1-1,0)*$E727</f>
        <v>25690645.766355045</v>
      </c>
      <c r="AB727" s="21">
        <f ca="1">OFFSET(Assumptions!$B$6,AB$1-1,0)*$E727</f>
        <v>47527694.667756833</v>
      </c>
      <c r="AC727" s="24">
        <f t="shared" si="164"/>
        <v>0</v>
      </c>
      <c r="AD727" s="24">
        <f t="shared" si="153"/>
        <v>0</v>
      </c>
      <c r="AE727" s="24">
        <f t="shared" si="153"/>
        <v>0</v>
      </c>
      <c r="AF727" s="24">
        <f t="shared" si="153"/>
        <v>0</v>
      </c>
      <c r="AG727" s="24">
        <f t="shared" si="152"/>
        <v>0</v>
      </c>
      <c r="AH727" s="24">
        <f t="shared" si="152"/>
        <v>0</v>
      </c>
      <c r="AI727" s="24">
        <f t="shared" si="152"/>
        <v>0</v>
      </c>
      <c r="AJ727" s="24">
        <f t="shared" si="162"/>
        <v>0</v>
      </c>
      <c r="AK727" s="26">
        <f t="shared" ca="1" si="163"/>
        <v>8.3933943433622815E-4</v>
      </c>
      <c r="AL727" s="34">
        <f t="shared" ca="1" si="165"/>
        <v>0.28424724777832511</v>
      </c>
    </row>
    <row r="728" spans="1:38" x14ac:dyDescent="0.25">
      <c r="A728" s="4">
        <f t="shared" si="154"/>
        <v>1</v>
      </c>
      <c r="B728" s="4">
        <f t="shared" si="155"/>
        <v>2015</v>
      </c>
      <c r="C728" s="9">
        <v>42017</v>
      </c>
      <c r="D728" s="12">
        <f ca="1">(1+Returns!E728)*D727</f>
        <v>128159339.82410072</v>
      </c>
      <c r="E728" s="12">
        <f t="shared" ca="1" si="156"/>
        <v>128595619.23716338</v>
      </c>
      <c r="F728" s="12">
        <f t="shared" ca="1" si="157"/>
        <v>128563038.20783141</v>
      </c>
      <c r="G728" s="14">
        <f ca="1">G727*(1+Returns!G728)+AC728</f>
        <v>10080478.576258773</v>
      </c>
      <c r="H728" s="14">
        <f ca="1">H727*(1+Returns!H728)+AD728</f>
        <v>12910585.117648287</v>
      </c>
      <c r="I728" s="14">
        <f ca="1">I727*(1+Returns!I728)+AE728</f>
        <v>6456347.8188455645</v>
      </c>
      <c r="J728" s="14">
        <f ca="1">J727*(1+Returns!J728)+AF728</f>
        <v>0</v>
      </c>
      <c r="K728" s="14">
        <f ca="1">K727*(1+Returns!K728)+AG728</f>
        <v>0</v>
      </c>
      <c r="L728" s="14">
        <f ca="1">L727*(1+Returns!L728)+AH728</f>
        <v>25820746.998421673</v>
      </c>
      <c r="M728" s="14">
        <f ca="1">M727*(1+Returns!M728)+AI728</f>
        <v>25822861.118903287</v>
      </c>
      <c r="N728" s="14">
        <f ca="1">N727*(1+Returns!N728)+AJ728-R728-T728</f>
        <v>47504599.607085809</v>
      </c>
      <c r="O728" s="17">
        <f ca="1">(Assumptions!$B$16 / 252)*F727</f>
        <v>4076.9753897724763</v>
      </c>
      <c r="P728" s="17">
        <f t="shared" ca="1" si="158"/>
        <v>32581.029331968992</v>
      </c>
      <c r="Q728" s="16">
        <f t="shared" si="159"/>
        <v>0</v>
      </c>
      <c r="R728" s="17">
        <f t="shared" si="160"/>
        <v>0</v>
      </c>
      <c r="S728" s="19">
        <f t="shared" si="161"/>
        <v>0</v>
      </c>
      <c r="T728" s="20">
        <f ca="1">IF(AND(S728=1,F727&gt;D727),[1]Assumptions!$B$19*(F727-D727),0)</f>
        <v>0</v>
      </c>
      <c r="U728" s="21">
        <f ca="1">OFFSET(Assumptions!$B$6,U$1-1,0)*$E728</f>
        <v>10287649.538973071</v>
      </c>
      <c r="V728" s="21">
        <f ca="1">OFFSET(Assumptions!$B$6,V$1-1,0)*$E728</f>
        <v>12859561.923716338</v>
      </c>
      <c r="W728" s="21">
        <f ca="1">OFFSET(Assumptions!$B$6,W$1-1,0)*$E728</f>
        <v>6429780.9618581692</v>
      </c>
      <c r="X728" s="21">
        <f ca="1">OFFSET(Assumptions!$B$6,X$1-1,0)*$E728</f>
        <v>0</v>
      </c>
      <c r="Y728" s="21">
        <f ca="1">OFFSET(Assumptions!$B$6,Y$1-1,0)*$E728</f>
        <v>0</v>
      </c>
      <c r="Z728" s="21">
        <f ca="1">OFFSET(Assumptions!$B$6,Z$1-1,0)*$E728</f>
        <v>25719123.847432677</v>
      </c>
      <c r="AA728" s="21">
        <f ca="1">OFFSET(Assumptions!$B$6,AA$1-1,0)*$E728</f>
        <v>25719123.847432677</v>
      </c>
      <c r="AB728" s="21">
        <f ca="1">OFFSET(Assumptions!$B$6,AB$1-1,0)*$E728</f>
        <v>47580379.117750451</v>
      </c>
      <c r="AC728" s="24">
        <f t="shared" si="164"/>
        <v>0</v>
      </c>
      <c r="AD728" s="24">
        <f t="shared" si="153"/>
        <v>0</v>
      </c>
      <c r="AE728" s="24">
        <f t="shared" si="153"/>
        <v>0</v>
      </c>
      <c r="AF728" s="24">
        <f t="shared" si="153"/>
        <v>0</v>
      </c>
      <c r="AG728" s="24">
        <f t="shared" si="152"/>
        <v>0</v>
      </c>
      <c r="AH728" s="24">
        <f t="shared" si="152"/>
        <v>0</v>
      </c>
      <c r="AI728" s="24">
        <f t="shared" si="152"/>
        <v>0</v>
      </c>
      <c r="AJ728" s="24">
        <f t="shared" si="162"/>
        <v>0</v>
      </c>
      <c r="AK728" s="26">
        <f t="shared" ca="1" si="163"/>
        <v>1.0770000110000844E-3</v>
      </c>
      <c r="AL728" s="34">
        <f t="shared" ca="1" si="165"/>
        <v>0.28563038207830926</v>
      </c>
    </row>
    <row r="729" spans="1:38" x14ac:dyDescent="0.25">
      <c r="A729" s="4">
        <f t="shared" si="154"/>
        <v>1</v>
      </c>
      <c r="B729" s="4">
        <f t="shared" si="155"/>
        <v>2015</v>
      </c>
      <c r="C729" s="9">
        <v>42018</v>
      </c>
      <c r="D729" s="12">
        <f ca="1">(1+Returns!E729)*D728</f>
        <v>128215031.46522129</v>
      </c>
      <c r="E729" s="12">
        <f t="shared" ca="1" si="156"/>
        <v>128726284.18449865</v>
      </c>
      <c r="F729" s="12">
        <f t="shared" ca="1" si="157"/>
        <v>128689621.78887437</v>
      </c>
      <c r="G729" s="14">
        <f ca="1">G728*(1+Returns!G729)+AC729</f>
        <v>10157914.046662608</v>
      </c>
      <c r="H729" s="14">
        <f ca="1">H728*(1+Returns!H729)+AD729</f>
        <v>12916460.490577664</v>
      </c>
      <c r="I729" s="14">
        <f ca="1">I728*(1+Returns!I729)+AE729</f>
        <v>6459417.866947257</v>
      </c>
      <c r="J729" s="14">
        <f ca="1">J728*(1+Returns!J729)+AF729</f>
        <v>0</v>
      </c>
      <c r="K729" s="14">
        <f ca="1">K728*(1+Returns!K729)+AG729</f>
        <v>0</v>
      </c>
      <c r="L729" s="14">
        <f ca="1">L728*(1+Returns!L729)+AH729</f>
        <v>25832444.659630071</v>
      </c>
      <c r="M729" s="14">
        <f ca="1">M728*(1+Returns!M729)+AI729</f>
        <v>25834823.948319308</v>
      </c>
      <c r="N729" s="14">
        <f ca="1">N728*(1+Returns!N729)+AJ729-R729-T729</f>
        <v>47525223.172361746</v>
      </c>
      <c r="O729" s="17">
        <f ca="1">(Assumptions!$B$16 / 252)*F728</f>
        <v>4081.3662923121083</v>
      </c>
      <c r="P729" s="17">
        <f t="shared" ca="1" si="158"/>
        <v>36662.395624281096</v>
      </c>
      <c r="Q729" s="16">
        <f t="shared" si="159"/>
        <v>0</v>
      </c>
      <c r="R729" s="17">
        <f t="shared" si="160"/>
        <v>0</v>
      </c>
      <c r="S729" s="19">
        <f t="shared" si="161"/>
        <v>0</v>
      </c>
      <c r="T729" s="20">
        <f ca="1">IF(AND(S729=1,F728&gt;D728),[1]Assumptions!$B$19*(F728-D728),0)</f>
        <v>0</v>
      </c>
      <c r="U729" s="21">
        <f ca="1">OFFSET(Assumptions!$B$6,U$1-1,0)*$E729</f>
        <v>10298102.734759893</v>
      </c>
      <c r="V729" s="21">
        <f ca="1">OFFSET(Assumptions!$B$6,V$1-1,0)*$E729</f>
        <v>12872628.418449866</v>
      </c>
      <c r="W729" s="21">
        <f ca="1">OFFSET(Assumptions!$B$6,W$1-1,0)*$E729</f>
        <v>6436314.2092249328</v>
      </c>
      <c r="X729" s="21">
        <f ca="1">OFFSET(Assumptions!$B$6,X$1-1,0)*$E729</f>
        <v>0</v>
      </c>
      <c r="Y729" s="21">
        <f ca="1">OFFSET(Assumptions!$B$6,Y$1-1,0)*$E729</f>
        <v>0</v>
      </c>
      <c r="Z729" s="21">
        <f ca="1">OFFSET(Assumptions!$B$6,Z$1-1,0)*$E729</f>
        <v>25745256.836899731</v>
      </c>
      <c r="AA729" s="21">
        <f ca="1">OFFSET(Assumptions!$B$6,AA$1-1,0)*$E729</f>
        <v>25745256.836899731</v>
      </c>
      <c r="AB729" s="21">
        <f ca="1">OFFSET(Assumptions!$B$6,AB$1-1,0)*$E729</f>
        <v>47628725.148264498</v>
      </c>
      <c r="AC729" s="24">
        <f t="shared" si="164"/>
        <v>0</v>
      </c>
      <c r="AD729" s="24">
        <f t="shared" si="153"/>
        <v>0</v>
      </c>
      <c r="AE729" s="24">
        <f t="shared" si="153"/>
        <v>0</v>
      </c>
      <c r="AF729" s="24">
        <f t="shared" si="153"/>
        <v>0</v>
      </c>
      <c r="AG729" s="24">
        <f t="shared" si="152"/>
        <v>0</v>
      </c>
      <c r="AH729" s="24">
        <f t="shared" si="152"/>
        <v>0</v>
      </c>
      <c r="AI729" s="24">
        <f t="shared" si="152"/>
        <v>0</v>
      </c>
      <c r="AJ729" s="24">
        <f t="shared" si="162"/>
        <v>0</v>
      </c>
      <c r="AK729" s="26">
        <f t="shared" ca="1" si="163"/>
        <v>9.8460321728177647E-4</v>
      </c>
      <c r="AL729" s="34">
        <f t="shared" ca="1" si="165"/>
        <v>0.28689621788873887</v>
      </c>
    </row>
    <row r="730" spans="1:38" x14ac:dyDescent="0.25">
      <c r="A730" s="4">
        <f t="shared" si="154"/>
        <v>1</v>
      </c>
      <c r="B730" s="4">
        <f t="shared" si="155"/>
        <v>2015</v>
      </c>
      <c r="C730" s="9">
        <v>42019</v>
      </c>
      <c r="D730" s="12">
        <f ca="1">(1+Returns!E730)*D729</f>
        <v>128270747.30714451</v>
      </c>
      <c r="E730" s="12">
        <f t="shared" ca="1" si="156"/>
        <v>128741260.87233116</v>
      </c>
      <c r="F730" s="12">
        <f t="shared" ca="1" si="157"/>
        <v>128700513.09188817</v>
      </c>
      <c r="G730" s="14">
        <f ca="1">G729*(1+Returns!G730)+AC730</f>
        <v>10119637.329082681</v>
      </c>
      <c r="H730" s="14">
        <f ca="1">H729*(1+Returns!H730)+AD730</f>
        <v>12922338.537282608</v>
      </c>
      <c r="I730" s="14">
        <f ca="1">I729*(1+Returns!I730)+AE730</f>
        <v>6462489.3748828387</v>
      </c>
      <c r="J730" s="14">
        <f ca="1">J729*(1+Returns!J730)+AF730</f>
        <v>0</v>
      </c>
      <c r="K730" s="14">
        <f ca="1">K729*(1+Returns!K730)+AG730</f>
        <v>0</v>
      </c>
      <c r="L730" s="14">
        <f ca="1">L729*(1+Returns!L730)+AH730</f>
        <v>25844147.620269883</v>
      </c>
      <c r="M730" s="14">
        <f ca="1">M729*(1+Returns!M730)+AI730</f>
        <v>25846792.319696266</v>
      </c>
      <c r="N730" s="14">
        <f ca="1">N729*(1+Returns!N730)+AJ730-R730-T730</f>
        <v>47545855.691116884</v>
      </c>
      <c r="O730" s="17">
        <f ca="1">(Assumptions!$B$16 / 252)*F729</f>
        <v>4085.3848186944242</v>
      </c>
      <c r="P730" s="17">
        <f t="shared" ca="1" si="158"/>
        <v>40747.78044297552</v>
      </c>
      <c r="Q730" s="16">
        <f t="shared" si="159"/>
        <v>0</v>
      </c>
      <c r="R730" s="17">
        <f t="shared" si="160"/>
        <v>0</v>
      </c>
      <c r="S730" s="19">
        <f t="shared" si="161"/>
        <v>0</v>
      </c>
      <c r="T730" s="20">
        <f ca="1">IF(AND(S730=1,F729&gt;D729),[1]Assumptions!$B$19*(F729-D729),0)</f>
        <v>0</v>
      </c>
      <c r="U730" s="21">
        <f ca="1">OFFSET(Assumptions!$B$6,U$1-1,0)*$E730</f>
        <v>10299300.869786493</v>
      </c>
      <c r="V730" s="21">
        <f ca="1">OFFSET(Assumptions!$B$6,V$1-1,0)*$E730</f>
        <v>12874126.087233117</v>
      </c>
      <c r="W730" s="21">
        <f ca="1">OFFSET(Assumptions!$B$6,W$1-1,0)*$E730</f>
        <v>6437063.0436165584</v>
      </c>
      <c r="X730" s="21">
        <f ca="1">OFFSET(Assumptions!$B$6,X$1-1,0)*$E730</f>
        <v>0</v>
      </c>
      <c r="Y730" s="21">
        <f ca="1">OFFSET(Assumptions!$B$6,Y$1-1,0)*$E730</f>
        <v>0</v>
      </c>
      <c r="Z730" s="21">
        <f ca="1">OFFSET(Assumptions!$B$6,Z$1-1,0)*$E730</f>
        <v>25748252.174466234</v>
      </c>
      <c r="AA730" s="21">
        <f ca="1">OFFSET(Assumptions!$B$6,AA$1-1,0)*$E730</f>
        <v>25748252.174466234</v>
      </c>
      <c r="AB730" s="21">
        <f ca="1">OFFSET(Assumptions!$B$6,AB$1-1,0)*$E730</f>
        <v>47634266.52276253</v>
      </c>
      <c r="AC730" s="24">
        <f t="shared" si="164"/>
        <v>0</v>
      </c>
      <c r="AD730" s="24">
        <f t="shared" si="153"/>
        <v>0</v>
      </c>
      <c r="AE730" s="24">
        <f t="shared" si="153"/>
        <v>0</v>
      </c>
      <c r="AF730" s="24">
        <f t="shared" si="153"/>
        <v>0</v>
      </c>
      <c r="AG730" s="24">
        <f t="shared" si="152"/>
        <v>0</v>
      </c>
      <c r="AH730" s="24">
        <f t="shared" si="152"/>
        <v>0</v>
      </c>
      <c r="AI730" s="24">
        <f t="shared" si="152"/>
        <v>0</v>
      </c>
      <c r="AJ730" s="24">
        <f t="shared" si="162"/>
        <v>0</v>
      </c>
      <c r="AK730" s="26">
        <f t="shared" ca="1" si="163"/>
        <v>8.4632333690937145E-5</v>
      </c>
      <c r="AL730" s="34">
        <f t="shared" ca="1" si="165"/>
        <v>0.28700513091887681</v>
      </c>
    </row>
    <row r="731" spans="1:38" x14ac:dyDescent="0.25">
      <c r="A731" s="4">
        <f t="shared" si="154"/>
        <v>1</v>
      </c>
      <c r="B731" s="4">
        <f t="shared" si="155"/>
        <v>2015</v>
      </c>
      <c r="C731" s="9">
        <v>42020</v>
      </c>
      <c r="D731" s="12">
        <f ca="1">(1+Returns!E731)*D730</f>
        <v>128326487.36038683</v>
      </c>
      <c r="E731" s="12">
        <f t="shared" ca="1" si="156"/>
        <v>128790560.5875822</v>
      </c>
      <c r="F731" s="12">
        <f t="shared" ca="1" si="157"/>
        <v>128745727.07656488</v>
      </c>
      <c r="G731" s="14">
        <f ca="1">G730*(1+Returns!G731)+AC731</f>
        <v>10115659.699674064</v>
      </c>
      <c r="H731" s="14">
        <f ca="1">H730*(1+Returns!H731)+AD731</f>
        <v>12928219.258979909</v>
      </c>
      <c r="I731" s="14">
        <f ca="1">I730*(1+Returns!I731)+AE731</f>
        <v>6465562.3433464728</v>
      </c>
      <c r="J731" s="14">
        <f ca="1">J730*(1+Returns!J731)+AF731</f>
        <v>0</v>
      </c>
      <c r="K731" s="14">
        <f ca="1">K730*(1+Returns!K731)+AG731</f>
        <v>0</v>
      </c>
      <c r="L731" s="14">
        <f ca="1">L730*(1+Returns!L731)+AH731</f>
        <v>25855855.882741924</v>
      </c>
      <c r="M731" s="14">
        <f ca="1">M730*(1+Returns!M731)+AI731</f>
        <v>25858766.235601559</v>
      </c>
      <c r="N731" s="14">
        <f ca="1">N730*(1+Returns!N731)+AJ731-R731-T731</f>
        <v>47566497.167238273</v>
      </c>
      <c r="O731" s="17">
        <f ca="1">(Assumptions!$B$16 / 252)*F730</f>
        <v>4085.7305743456564</v>
      </c>
      <c r="P731" s="17">
        <f t="shared" ca="1" si="158"/>
        <v>44833.511017321172</v>
      </c>
      <c r="Q731" s="16">
        <f t="shared" si="159"/>
        <v>0</v>
      </c>
      <c r="R731" s="17">
        <f t="shared" si="160"/>
        <v>0</v>
      </c>
      <c r="S731" s="19">
        <f t="shared" si="161"/>
        <v>0</v>
      </c>
      <c r="T731" s="20">
        <f ca="1">IF(AND(S731=1,F730&gt;D730),[1]Assumptions!$B$19*(F730-D730),0)</f>
        <v>0</v>
      </c>
      <c r="U731" s="21">
        <f ca="1">OFFSET(Assumptions!$B$6,U$1-1,0)*$E731</f>
        <v>10303244.847006576</v>
      </c>
      <c r="V731" s="21">
        <f ca="1">OFFSET(Assumptions!$B$6,V$1-1,0)*$E731</f>
        <v>12879056.058758222</v>
      </c>
      <c r="W731" s="21">
        <f ca="1">OFFSET(Assumptions!$B$6,W$1-1,0)*$E731</f>
        <v>6439528.0293791108</v>
      </c>
      <c r="X731" s="21">
        <f ca="1">OFFSET(Assumptions!$B$6,X$1-1,0)*$E731</f>
        <v>0</v>
      </c>
      <c r="Y731" s="21">
        <f ca="1">OFFSET(Assumptions!$B$6,Y$1-1,0)*$E731</f>
        <v>0</v>
      </c>
      <c r="Z731" s="21">
        <f ca="1">OFFSET(Assumptions!$B$6,Z$1-1,0)*$E731</f>
        <v>25758112.117516443</v>
      </c>
      <c r="AA731" s="21">
        <f ca="1">OFFSET(Assumptions!$B$6,AA$1-1,0)*$E731</f>
        <v>25758112.117516443</v>
      </c>
      <c r="AB731" s="21">
        <f ca="1">OFFSET(Assumptions!$B$6,AB$1-1,0)*$E731</f>
        <v>47652507.417405412</v>
      </c>
      <c r="AC731" s="24">
        <f t="shared" si="164"/>
        <v>0</v>
      </c>
      <c r="AD731" s="24">
        <f t="shared" si="153"/>
        <v>0</v>
      </c>
      <c r="AE731" s="24">
        <f t="shared" si="153"/>
        <v>0</v>
      </c>
      <c r="AF731" s="24">
        <f t="shared" si="153"/>
        <v>0</v>
      </c>
      <c r="AG731" s="24">
        <f t="shared" si="152"/>
        <v>0</v>
      </c>
      <c r="AH731" s="24">
        <f t="shared" si="152"/>
        <v>0</v>
      </c>
      <c r="AI731" s="24">
        <f t="shared" si="152"/>
        <v>0</v>
      </c>
      <c r="AJ731" s="24">
        <f t="shared" si="162"/>
        <v>0</v>
      </c>
      <c r="AK731" s="26">
        <f t="shared" ca="1" si="163"/>
        <v>3.5131161166712666E-4</v>
      </c>
      <c r="AL731" s="34">
        <f t="shared" ca="1" si="165"/>
        <v>0.28745727076564376</v>
      </c>
    </row>
    <row r="732" spans="1:38" x14ac:dyDescent="0.25">
      <c r="A732" s="4">
        <f t="shared" si="154"/>
        <v>1</v>
      </c>
      <c r="B732" s="4">
        <f t="shared" si="155"/>
        <v>2015</v>
      </c>
      <c r="C732" s="9">
        <v>42023</v>
      </c>
      <c r="D732" s="12">
        <f ca="1">(1+Returns!E732)*D731</f>
        <v>128382251.63546929</v>
      </c>
      <c r="E732" s="12">
        <f t="shared" ca="1" si="156"/>
        <v>128874795.72129652</v>
      </c>
      <c r="F732" s="12">
        <f t="shared" ca="1" si="157"/>
        <v>128825875.04434025</v>
      </c>
      <c r="G732" s="14">
        <f ca="1">G731*(1+Returns!G732)+AC732</f>
        <v>10146593.538710414</v>
      </c>
      <c r="H732" s="14">
        <f ca="1">H731*(1+Returns!H732)+AD732</f>
        <v>12934102.656886904</v>
      </c>
      <c r="I732" s="14">
        <f ca="1">I731*(1+Returns!I732)+AE732</f>
        <v>6468636.7730326531</v>
      </c>
      <c r="J732" s="14">
        <f ca="1">J731*(1+Returns!J732)+AF732</f>
        <v>0</v>
      </c>
      <c r="K732" s="14">
        <f ca="1">K731*(1+Returns!K732)+AG732</f>
        <v>0</v>
      </c>
      <c r="L732" s="14">
        <f ca="1">L731*(1+Returns!L732)+AH732</f>
        <v>25867569.449448105</v>
      </c>
      <c r="M732" s="14">
        <f ca="1">M731*(1+Returns!M732)+AI732</f>
        <v>25870745.698603775</v>
      </c>
      <c r="N732" s="14">
        <f ca="1">N731*(1+Returns!N732)+AJ732-R732-T732</f>
        <v>47587147.604614653</v>
      </c>
      <c r="O732" s="17">
        <f ca="1">(Assumptions!$B$16 / 252)*F731</f>
        <v>4087.1659389385673</v>
      </c>
      <c r="P732" s="17">
        <f t="shared" ca="1" si="158"/>
        <v>48920.67695625974</v>
      </c>
      <c r="Q732" s="16">
        <f t="shared" si="159"/>
        <v>0</v>
      </c>
      <c r="R732" s="17">
        <f t="shared" si="160"/>
        <v>0</v>
      </c>
      <c r="S732" s="19">
        <f t="shared" si="161"/>
        <v>0</v>
      </c>
      <c r="T732" s="20">
        <f ca="1">IF(AND(S732=1,F731&gt;D731),[1]Assumptions!$B$19*(F731-D731),0)</f>
        <v>0</v>
      </c>
      <c r="U732" s="21">
        <f ca="1">OFFSET(Assumptions!$B$6,U$1-1,0)*$E732</f>
        <v>10309983.657703722</v>
      </c>
      <c r="V732" s="21">
        <f ca="1">OFFSET(Assumptions!$B$6,V$1-1,0)*$E732</f>
        <v>12887479.572129652</v>
      </c>
      <c r="W732" s="21">
        <f ca="1">OFFSET(Assumptions!$B$6,W$1-1,0)*$E732</f>
        <v>6443739.786064826</v>
      </c>
      <c r="X732" s="21">
        <f ca="1">OFFSET(Assumptions!$B$6,X$1-1,0)*$E732</f>
        <v>0</v>
      </c>
      <c r="Y732" s="21">
        <f ca="1">OFFSET(Assumptions!$B$6,Y$1-1,0)*$E732</f>
        <v>0</v>
      </c>
      <c r="Z732" s="21">
        <f ca="1">OFFSET(Assumptions!$B$6,Z$1-1,0)*$E732</f>
        <v>25774959.144259304</v>
      </c>
      <c r="AA732" s="21">
        <f ca="1">OFFSET(Assumptions!$B$6,AA$1-1,0)*$E732</f>
        <v>25774959.144259304</v>
      </c>
      <c r="AB732" s="21">
        <f ca="1">OFFSET(Assumptions!$B$6,AB$1-1,0)*$E732</f>
        <v>47683674.416879714</v>
      </c>
      <c r="AC732" s="24">
        <f t="shared" si="164"/>
        <v>0</v>
      </c>
      <c r="AD732" s="24">
        <f t="shared" si="153"/>
        <v>0</v>
      </c>
      <c r="AE732" s="24">
        <f t="shared" si="153"/>
        <v>0</v>
      </c>
      <c r="AF732" s="24">
        <f t="shared" si="153"/>
        <v>0</v>
      </c>
      <c r="AG732" s="24">
        <f t="shared" si="152"/>
        <v>0</v>
      </c>
      <c r="AH732" s="24">
        <f t="shared" si="152"/>
        <v>0</v>
      </c>
      <c r="AI732" s="24">
        <f t="shared" si="152"/>
        <v>0</v>
      </c>
      <c r="AJ732" s="24">
        <f t="shared" si="162"/>
        <v>0</v>
      </c>
      <c r="AK732" s="26">
        <f t="shared" ca="1" si="163"/>
        <v>6.2252914792049197E-4</v>
      </c>
      <c r="AL732" s="34">
        <f t="shared" ca="1" si="165"/>
        <v>0.28825875044339755</v>
      </c>
    </row>
    <row r="733" spans="1:38" x14ac:dyDescent="0.25">
      <c r="A733" s="4">
        <f t="shared" si="154"/>
        <v>1</v>
      </c>
      <c r="B733" s="4">
        <f t="shared" si="155"/>
        <v>2015</v>
      </c>
      <c r="C733" s="9">
        <v>42024</v>
      </c>
      <c r="D733" s="12">
        <f ca="1">(1+Returns!E733)*D732</f>
        <v>128438040.14291748</v>
      </c>
      <c r="E733" s="12">
        <f t="shared" ca="1" si="156"/>
        <v>128981421.81784245</v>
      </c>
      <c r="F733" s="12">
        <f t="shared" ca="1" si="157"/>
        <v>128928411.43056732</v>
      </c>
      <c r="G733" s="14">
        <f ca="1">G732*(1+Returns!G733)+AC733</f>
        <v>10199894.379784215</v>
      </c>
      <c r="H733" s="14">
        <f ca="1">H732*(1+Returns!H733)+AD733</f>
        <v>12939988.732221488</v>
      </c>
      <c r="I733" s="14">
        <f ca="1">I732*(1+Returns!I733)+AE733</f>
        <v>6471712.6646362031</v>
      </c>
      <c r="J733" s="14">
        <f ca="1">J732*(1+Returns!J733)+AF733</f>
        <v>0</v>
      </c>
      <c r="K733" s="14">
        <f ca="1">K732*(1+Returns!K733)+AG733</f>
        <v>0</v>
      </c>
      <c r="L733" s="14">
        <f ca="1">L732*(1+Returns!L733)+AH733</f>
        <v>25879288.322791424</v>
      </c>
      <c r="M733" s="14">
        <f ca="1">M732*(1+Returns!M733)+AI733</f>
        <v>25882730.71127269</v>
      </c>
      <c r="N733" s="14">
        <f ca="1">N732*(1+Returns!N733)+AJ733-R733-T733</f>
        <v>47607807.007136442</v>
      </c>
      <c r="O733" s="17">
        <f ca="1">(Assumptions!$B$16 / 252)*F732</f>
        <v>4089.7103188679444</v>
      </c>
      <c r="P733" s="17">
        <f t="shared" ca="1" si="158"/>
        <v>53010.387275127687</v>
      </c>
      <c r="Q733" s="16">
        <f t="shared" si="159"/>
        <v>0</v>
      </c>
      <c r="R733" s="17">
        <f t="shared" si="160"/>
        <v>0</v>
      </c>
      <c r="S733" s="19">
        <f t="shared" si="161"/>
        <v>0</v>
      </c>
      <c r="T733" s="20">
        <f ca="1">IF(AND(S733=1,F732&gt;D732),[1]Assumptions!$B$19*(F732-D732),0)</f>
        <v>0</v>
      </c>
      <c r="U733" s="21">
        <f ca="1">OFFSET(Assumptions!$B$6,U$1-1,0)*$E733</f>
        <v>10318513.745427396</v>
      </c>
      <c r="V733" s="21">
        <f ca="1">OFFSET(Assumptions!$B$6,V$1-1,0)*$E733</f>
        <v>12898142.181784246</v>
      </c>
      <c r="W733" s="21">
        <f ca="1">OFFSET(Assumptions!$B$6,W$1-1,0)*$E733</f>
        <v>6449071.0908921231</v>
      </c>
      <c r="X733" s="21">
        <f ca="1">OFFSET(Assumptions!$B$6,X$1-1,0)*$E733</f>
        <v>0</v>
      </c>
      <c r="Y733" s="21">
        <f ca="1">OFFSET(Assumptions!$B$6,Y$1-1,0)*$E733</f>
        <v>0</v>
      </c>
      <c r="Z733" s="21">
        <f ca="1">OFFSET(Assumptions!$B$6,Z$1-1,0)*$E733</f>
        <v>25796284.363568492</v>
      </c>
      <c r="AA733" s="21">
        <f ca="1">OFFSET(Assumptions!$B$6,AA$1-1,0)*$E733</f>
        <v>25796284.363568492</v>
      </c>
      <c r="AB733" s="21">
        <f ca="1">OFFSET(Assumptions!$B$6,AB$1-1,0)*$E733</f>
        <v>47723126.072601706</v>
      </c>
      <c r="AC733" s="24">
        <f t="shared" si="164"/>
        <v>0</v>
      </c>
      <c r="AD733" s="24">
        <f t="shared" si="153"/>
        <v>0</v>
      </c>
      <c r="AE733" s="24">
        <f t="shared" si="153"/>
        <v>0</v>
      </c>
      <c r="AF733" s="24">
        <f t="shared" si="153"/>
        <v>0</v>
      </c>
      <c r="AG733" s="24">
        <f t="shared" si="152"/>
        <v>0</v>
      </c>
      <c r="AH733" s="24">
        <f t="shared" si="152"/>
        <v>0</v>
      </c>
      <c r="AI733" s="24">
        <f t="shared" si="152"/>
        <v>0</v>
      </c>
      <c r="AJ733" s="24">
        <f t="shared" si="162"/>
        <v>0</v>
      </c>
      <c r="AK733" s="26">
        <f t="shared" ca="1" si="163"/>
        <v>7.9593005824163399E-4</v>
      </c>
      <c r="AL733" s="34">
        <f t="shared" ca="1" si="165"/>
        <v>0.28928411430566836</v>
      </c>
    </row>
    <row r="734" spans="1:38" x14ac:dyDescent="0.25">
      <c r="A734" s="4">
        <f t="shared" si="154"/>
        <v>1</v>
      </c>
      <c r="B734" s="4">
        <f t="shared" si="155"/>
        <v>2015</v>
      </c>
      <c r="C734" s="9">
        <v>42025</v>
      </c>
      <c r="D734" s="12">
        <f ca="1">(1+Returns!E734)*D733</f>
        <v>128493852.8932616</v>
      </c>
      <c r="E734" s="12">
        <f t="shared" ca="1" si="156"/>
        <v>129000677.34779854</v>
      </c>
      <c r="F734" s="12">
        <f t="shared" ca="1" si="157"/>
        <v>128943573.99508117</v>
      </c>
      <c r="G734" s="14">
        <f ca="1">G733*(1+Returns!G734)+AC734</f>
        <v>10165800.682693172</v>
      </c>
      <c r="H734" s="14">
        <f ca="1">H733*(1+Returns!H734)+AD734</f>
        <v>12945877.486202111</v>
      </c>
      <c r="I734" s="14">
        <f ca="1">I733*(1+Returns!I734)+AE734</f>
        <v>6474790.0188522767</v>
      </c>
      <c r="J734" s="14">
        <f ca="1">J733*(1+Returns!J734)+AF734</f>
        <v>0</v>
      </c>
      <c r="K734" s="14">
        <f ca="1">K733*(1+Returns!K734)+AG734</f>
        <v>0</v>
      </c>
      <c r="L734" s="14">
        <f ca="1">L733*(1+Returns!L734)+AH734</f>
        <v>25891012.505175959</v>
      </c>
      <c r="M734" s="14">
        <f ca="1">M733*(1+Returns!M734)+AI734</f>
        <v>25894721.276179269</v>
      </c>
      <c r="N734" s="14">
        <f ca="1">N733*(1+Returns!N734)+AJ734-R734-T734</f>
        <v>47628475.378695756</v>
      </c>
      <c r="O734" s="17">
        <f ca="1">(Assumptions!$B$16 / 252)*F733</f>
        <v>4092.9654422402323</v>
      </c>
      <c r="P734" s="17">
        <f t="shared" ca="1" si="158"/>
        <v>57103.352717367918</v>
      </c>
      <c r="Q734" s="16">
        <f t="shared" si="159"/>
        <v>0</v>
      </c>
      <c r="R734" s="17">
        <f t="shared" si="160"/>
        <v>0</v>
      </c>
      <c r="S734" s="19">
        <f t="shared" si="161"/>
        <v>0</v>
      </c>
      <c r="T734" s="20">
        <f ca="1">IF(AND(S734=1,F733&gt;D733),[1]Assumptions!$B$19*(F733-D733),0)</f>
        <v>0</v>
      </c>
      <c r="U734" s="21">
        <f ca="1">OFFSET(Assumptions!$B$6,U$1-1,0)*$E734</f>
        <v>10320054.187823884</v>
      </c>
      <c r="V734" s="21">
        <f ca="1">OFFSET(Assumptions!$B$6,V$1-1,0)*$E734</f>
        <v>12900067.734779855</v>
      </c>
      <c r="W734" s="21">
        <f ca="1">OFFSET(Assumptions!$B$6,W$1-1,0)*$E734</f>
        <v>6450033.8673899276</v>
      </c>
      <c r="X734" s="21">
        <f ca="1">OFFSET(Assumptions!$B$6,X$1-1,0)*$E734</f>
        <v>0</v>
      </c>
      <c r="Y734" s="21">
        <f ca="1">OFFSET(Assumptions!$B$6,Y$1-1,0)*$E734</f>
        <v>0</v>
      </c>
      <c r="Z734" s="21">
        <f ca="1">OFFSET(Assumptions!$B$6,Z$1-1,0)*$E734</f>
        <v>25800135.46955971</v>
      </c>
      <c r="AA734" s="21">
        <f ca="1">OFFSET(Assumptions!$B$6,AA$1-1,0)*$E734</f>
        <v>25800135.46955971</v>
      </c>
      <c r="AB734" s="21">
        <f ca="1">OFFSET(Assumptions!$B$6,AB$1-1,0)*$E734</f>
        <v>47730250.618685462</v>
      </c>
      <c r="AC734" s="24">
        <f t="shared" si="164"/>
        <v>0</v>
      </c>
      <c r="AD734" s="24">
        <f t="shared" si="153"/>
        <v>0</v>
      </c>
      <c r="AE734" s="24">
        <f t="shared" si="153"/>
        <v>0</v>
      </c>
      <c r="AF734" s="24">
        <f t="shared" si="153"/>
        <v>0</v>
      </c>
      <c r="AG734" s="24">
        <f t="shared" si="152"/>
        <v>0</v>
      </c>
      <c r="AH734" s="24">
        <f t="shared" si="152"/>
        <v>0</v>
      </c>
      <c r="AI734" s="24">
        <f t="shared" si="152"/>
        <v>0</v>
      </c>
      <c r="AJ734" s="24">
        <f t="shared" si="162"/>
        <v>0</v>
      </c>
      <c r="AK734" s="26">
        <f t="shared" ca="1" si="163"/>
        <v>1.1760452444575797E-4</v>
      </c>
      <c r="AL734" s="34">
        <f t="shared" ca="1" si="165"/>
        <v>0.28943573995080674</v>
      </c>
    </row>
    <row r="735" spans="1:38" x14ac:dyDescent="0.25">
      <c r="A735" s="4">
        <f t="shared" si="154"/>
        <v>1</v>
      </c>
      <c r="B735" s="4">
        <f t="shared" si="155"/>
        <v>2015</v>
      </c>
      <c r="C735" s="9">
        <v>42026</v>
      </c>
      <c r="D735" s="12">
        <f ca="1">(1+Returns!E735)*D734</f>
        <v>128549689.89703637</v>
      </c>
      <c r="E735" s="12">
        <f t="shared" ca="1" si="156"/>
        <v>129081928.13838738</v>
      </c>
      <c r="F735" s="12">
        <f t="shared" ca="1" si="157"/>
        <v>129020731.33887652</v>
      </c>
      <c r="G735" s="14">
        <f ca="1">G734*(1+Returns!G735)+AC735</f>
        <v>10193678.263874281</v>
      </c>
      <c r="H735" s="14">
        <f ca="1">H734*(1+Returns!H735)+AD735</f>
        <v>12951768.920047777</v>
      </c>
      <c r="I735" s="14">
        <f ca="1">I734*(1+Returns!I735)+AE735</f>
        <v>6477868.8363763588</v>
      </c>
      <c r="J735" s="14">
        <f ca="1">J734*(1+Returns!J735)+AF735</f>
        <v>0</v>
      </c>
      <c r="K735" s="14">
        <f ca="1">K734*(1+Returns!K735)+AG735</f>
        <v>0</v>
      </c>
      <c r="L735" s="14">
        <f ca="1">L734*(1+Returns!L735)+AH735</f>
        <v>25902741.999006886</v>
      </c>
      <c r="M735" s="14">
        <f ca="1">M734*(1+Returns!M735)+AI735</f>
        <v>25906717.395895667</v>
      </c>
      <c r="N735" s="14">
        <f ca="1">N734*(1+Returns!N735)+AJ735-R735-T735</f>
        <v>47649152.723186396</v>
      </c>
      <c r="O735" s="17">
        <f ca="1">(Assumptions!$B$16 / 252)*F734</f>
        <v>4093.4467934946401</v>
      </c>
      <c r="P735" s="17">
        <f t="shared" ca="1" si="158"/>
        <v>61196.799510862555</v>
      </c>
      <c r="Q735" s="16">
        <f t="shared" si="159"/>
        <v>0</v>
      </c>
      <c r="R735" s="17">
        <f t="shared" si="160"/>
        <v>0</v>
      </c>
      <c r="S735" s="19">
        <f t="shared" si="161"/>
        <v>0</v>
      </c>
      <c r="T735" s="20">
        <f ca="1">IF(AND(S735=1,F734&gt;D734),[1]Assumptions!$B$19*(F734-D734),0)</f>
        <v>0</v>
      </c>
      <c r="U735" s="21">
        <f ca="1">OFFSET(Assumptions!$B$6,U$1-1,0)*$E735</f>
        <v>10326554.251070991</v>
      </c>
      <c r="V735" s="21">
        <f ca="1">OFFSET(Assumptions!$B$6,V$1-1,0)*$E735</f>
        <v>12908192.813838739</v>
      </c>
      <c r="W735" s="21">
        <f ca="1">OFFSET(Assumptions!$B$6,W$1-1,0)*$E735</f>
        <v>6454096.4069193695</v>
      </c>
      <c r="X735" s="21">
        <f ca="1">OFFSET(Assumptions!$B$6,X$1-1,0)*$E735</f>
        <v>0</v>
      </c>
      <c r="Y735" s="21">
        <f ca="1">OFFSET(Assumptions!$B$6,Y$1-1,0)*$E735</f>
        <v>0</v>
      </c>
      <c r="Z735" s="21">
        <f ca="1">OFFSET(Assumptions!$B$6,Z$1-1,0)*$E735</f>
        <v>25816385.627677478</v>
      </c>
      <c r="AA735" s="21">
        <f ca="1">OFFSET(Assumptions!$B$6,AA$1-1,0)*$E735</f>
        <v>25816385.627677478</v>
      </c>
      <c r="AB735" s="21">
        <f ca="1">OFFSET(Assumptions!$B$6,AB$1-1,0)*$E735</f>
        <v>47760313.411203332</v>
      </c>
      <c r="AC735" s="24">
        <f t="shared" si="164"/>
        <v>0</v>
      </c>
      <c r="AD735" s="24">
        <f t="shared" si="153"/>
        <v>0</v>
      </c>
      <c r="AE735" s="24">
        <f t="shared" si="153"/>
        <v>0</v>
      </c>
      <c r="AF735" s="24">
        <f t="shared" si="153"/>
        <v>0</v>
      </c>
      <c r="AG735" s="24">
        <f t="shared" si="152"/>
        <v>0</v>
      </c>
      <c r="AH735" s="24">
        <f t="shared" si="152"/>
        <v>0</v>
      </c>
      <c r="AI735" s="24">
        <f t="shared" si="152"/>
        <v>0</v>
      </c>
      <c r="AJ735" s="24">
        <f t="shared" si="162"/>
        <v>0</v>
      </c>
      <c r="AK735" s="26">
        <f t="shared" ca="1" si="163"/>
        <v>5.9838068237727526E-4</v>
      </c>
      <c r="AL735" s="34">
        <f t="shared" ca="1" si="165"/>
        <v>0.29020731338876016</v>
      </c>
    </row>
    <row r="736" spans="1:38" x14ac:dyDescent="0.25">
      <c r="A736" s="4">
        <f t="shared" si="154"/>
        <v>1</v>
      </c>
      <c r="B736" s="4">
        <f t="shared" si="155"/>
        <v>2015</v>
      </c>
      <c r="C736" s="9">
        <v>42027</v>
      </c>
      <c r="D736" s="12">
        <f ca="1">(1+Returns!E736)*D735</f>
        <v>128607924.19205663</v>
      </c>
      <c r="E736" s="12">
        <f t="shared" ca="1" si="156"/>
        <v>129112836.50252055</v>
      </c>
      <c r="F736" s="12">
        <f t="shared" ca="1" si="157"/>
        <v>129047543.8067767</v>
      </c>
      <c r="G736" s="14">
        <f ca="1">G735*(1+Returns!G736)+AC736</f>
        <v>10168925.420114642</v>
      </c>
      <c r="H736" s="14">
        <f ca="1">H735*(1+Returns!H736)+AD736</f>
        <v>12957912.763518959</v>
      </c>
      <c r="I736" s="14">
        <f ca="1">I735*(1+Returns!I736)+AE736</f>
        <v>6481079.2860453408</v>
      </c>
      <c r="J736" s="14">
        <f ca="1">J735*(1+Returns!J736)+AF736</f>
        <v>0</v>
      </c>
      <c r="K736" s="14">
        <f ca="1">K735*(1+Returns!K736)+AG736</f>
        <v>0</v>
      </c>
      <c r="L736" s="14">
        <f ca="1">L735*(1+Returns!L736)+AH736</f>
        <v>25914974.130753286</v>
      </c>
      <c r="M736" s="14">
        <f ca="1">M735*(1+Returns!M736)+AI736</f>
        <v>25919227.041233562</v>
      </c>
      <c r="N736" s="14">
        <f ca="1">N735*(1+Returns!N736)+AJ736-R736-T736</f>
        <v>47670717.86085476</v>
      </c>
      <c r="O736" s="17">
        <f ca="1">(Assumptions!$B$16 / 252)*F735</f>
        <v>4095.8962329802066</v>
      </c>
      <c r="P736" s="17">
        <f t="shared" ca="1" si="158"/>
        <v>65292.695743842763</v>
      </c>
      <c r="Q736" s="16">
        <f t="shared" si="159"/>
        <v>0</v>
      </c>
      <c r="R736" s="17">
        <f t="shared" si="160"/>
        <v>0</v>
      </c>
      <c r="S736" s="19">
        <f t="shared" si="161"/>
        <v>0</v>
      </c>
      <c r="T736" s="20">
        <f ca="1">IF(AND(S736=1,F735&gt;D735),[1]Assumptions!$B$19*(F735-D735),0)</f>
        <v>0</v>
      </c>
      <c r="U736" s="21">
        <f ca="1">OFFSET(Assumptions!$B$6,U$1-1,0)*$E736</f>
        <v>10329026.920201644</v>
      </c>
      <c r="V736" s="21">
        <f ca="1">OFFSET(Assumptions!$B$6,V$1-1,0)*$E736</f>
        <v>12911283.650252055</v>
      </c>
      <c r="W736" s="21">
        <f ca="1">OFFSET(Assumptions!$B$6,W$1-1,0)*$E736</f>
        <v>6455641.8251260277</v>
      </c>
      <c r="X736" s="21">
        <f ca="1">OFFSET(Assumptions!$B$6,X$1-1,0)*$E736</f>
        <v>0</v>
      </c>
      <c r="Y736" s="21">
        <f ca="1">OFFSET(Assumptions!$B$6,Y$1-1,0)*$E736</f>
        <v>0</v>
      </c>
      <c r="Z736" s="21">
        <f ca="1">OFFSET(Assumptions!$B$6,Z$1-1,0)*$E736</f>
        <v>25822567.300504111</v>
      </c>
      <c r="AA736" s="21">
        <f ca="1">OFFSET(Assumptions!$B$6,AA$1-1,0)*$E736</f>
        <v>25822567.300504111</v>
      </c>
      <c r="AB736" s="21">
        <f ca="1">OFFSET(Assumptions!$B$6,AB$1-1,0)*$E736</f>
        <v>47771749.505932599</v>
      </c>
      <c r="AC736" s="24">
        <f t="shared" si="164"/>
        <v>0</v>
      </c>
      <c r="AD736" s="24">
        <f t="shared" si="153"/>
        <v>0</v>
      </c>
      <c r="AE736" s="24">
        <f t="shared" si="153"/>
        <v>0</v>
      </c>
      <c r="AF736" s="24">
        <f t="shared" si="153"/>
        <v>0</v>
      </c>
      <c r="AG736" s="24">
        <f t="shared" si="152"/>
        <v>0</v>
      </c>
      <c r="AH736" s="24">
        <f t="shared" si="152"/>
        <v>0</v>
      </c>
      <c r="AI736" s="24">
        <f t="shared" si="152"/>
        <v>0</v>
      </c>
      <c r="AJ736" s="24">
        <f t="shared" si="162"/>
        <v>0</v>
      </c>
      <c r="AK736" s="26">
        <f t="shared" ca="1" si="163"/>
        <v>2.0781519079871025E-4</v>
      </c>
      <c r="AL736" s="34">
        <f t="shared" ca="1" si="165"/>
        <v>0.29047543806776188</v>
      </c>
    </row>
    <row r="737" spans="1:38" x14ac:dyDescent="0.25">
      <c r="A737" s="4">
        <f t="shared" si="154"/>
        <v>1</v>
      </c>
      <c r="B737" s="4">
        <f t="shared" si="155"/>
        <v>2015</v>
      </c>
      <c r="C737" s="9">
        <v>42030</v>
      </c>
      <c r="D737" s="12">
        <f ca="1">(1+Returns!E737)*D736</f>
        <v>128666138.56894216</v>
      </c>
      <c r="E737" s="12">
        <f t="shared" ca="1" si="156"/>
        <v>129130085.43238328</v>
      </c>
      <c r="F737" s="12">
        <f t="shared" ca="1" si="157"/>
        <v>129060695.989217</v>
      </c>
      <c r="G737" s="14">
        <f ca="1">G736*(1+Returns!G737)+AC737</f>
        <v>10130531.228818366</v>
      </c>
      <c r="H737" s="14">
        <f ca="1">H736*(1+Returns!H737)+AD737</f>
        <v>12964054.649472868</v>
      </c>
      <c r="I737" s="14">
        <f ca="1">I736*(1+Returns!I737)+AE737</f>
        <v>6484288.7875834759</v>
      </c>
      <c r="J737" s="14">
        <f ca="1">J736*(1+Returns!J737)+AF737</f>
        <v>0</v>
      </c>
      <c r="K737" s="14">
        <f ca="1">K736*(1+Returns!K737)+AG737</f>
        <v>0</v>
      </c>
      <c r="L737" s="14">
        <f ca="1">L736*(1+Returns!L737)+AH737</f>
        <v>25927202.336591166</v>
      </c>
      <c r="M737" s="14">
        <f ca="1">M736*(1+Returns!M737)+AI737</f>
        <v>25931732.817544546</v>
      </c>
      <c r="N737" s="14">
        <f ca="1">N736*(1+Returns!N737)+AJ737-R737-T737</f>
        <v>47692275.61237286</v>
      </c>
      <c r="O737" s="17">
        <f ca="1">(Assumptions!$B$16 / 252)*F736</f>
        <v>4096.7474224373555</v>
      </c>
      <c r="P737" s="17">
        <f t="shared" ca="1" si="158"/>
        <v>69389.443166280122</v>
      </c>
      <c r="Q737" s="16">
        <f t="shared" si="159"/>
        <v>0</v>
      </c>
      <c r="R737" s="17">
        <f t="shared" si="160"/>
        <v>0</v>
      </c>
      <c r="S737" s="19">
        <f t="shared" si="161"/>
        <v>0</v>
      </c>
      <c r="T737" s="20">
        <f ca="1">IF(AND(S737=1,F736&gt;D736),[1]Assumptions!$B$19*(F736-D736),0)</f>
        <v>0</v>
      </c>
      <c r="U737" s="21">
        <f ca="1">OFFSET(Assumptions!$B$6,U$1-1,0)*$E737</f>
        <v>10330406.834590662</v>
      </c>
      <c r="V737" s="21">
        <f ca="1">OFFSET(Assumptions!$B$6,V$1-1,0)*$E737</f>
        <v>12913008.543238329</v>
      </c>
      <c r="W737" s="21">
        <f ca="1">OFFSET(Assumptions!$B$6,W$1-1,0)*$E737</f>
        <v>6456504.2716191644</v>
      </c>
      <c r="X737" s="21">
        <f ca="1">OFFSET(Assumptions!$B$6,X$1-1,0)*$E737</f>
        <v>0</v>
      </c>
      <c r="Y737" s="21">
        <f ca="1">OFFSET(Assumptions!$B$6,Y$1-1,0)*$E737</f>
        <v>0</v>
      </c>
      <c r="Z737" s="21">
        <f ca="1">OFFSET(Assumptions!$B$6,Z$1-1,0)*$E737</f>
        <v>25826017.086476658</v>
      </c>
      <c r="AA737" s="21">
        <f ca="1">OFFSET(Assumptions!$B$6,AA$1-1,0)*$E737</f>
        <v>25826017.086476658</v>
      </c>
      <c r="AB737" s="21">
        <f ca="1">OFFSET(Assumptions!$B$6,AB$1-1,0)*$E737</f>
        <v>47778131.609981813</v>
      </c>
      <c r="AC737" s="24">
        <f t="shared" si="164"/>
        <v>0</v>
      </c>
      <c r="AD737" s="24">
        <f t="shared" si="153"/>
        <v>0</v>
      </c>
      <c r="AE737" s="24">
        <f t="shared" si="153"/>
        <v>0</v>
      </c>
      <c r="AF737" s="24">
        <f t="shared" si="153"/>
        <v>0</v>
      </c>
      <c r="AG737" s="24">
        <f t="shared" si="152"/>
        <v>0</v>
      </c>
      <c r="AH737" s="24">
        <f t="shared" si="152"/>
        <v>0</v>
      </c>
      <c r="AI737" s="24">
        <f t="shared" si="152"/>
        <v>0</v>
      </c>
      <c r="AJ737" s="24">
        <f t="shared" si="162"/>
        <v>0</v>
      </c>
      <c r="AK737" s="26">
        <f t="shared" ca="1" si="163"/>
        <v>1.0191734032516386E-4</v>
      </c>
      <c r="AL737" s="34">
        <f t="shared" ca="1" si="165"/>
        <v>0.29060695989216478</v>
      </c>
    </row>
    <row r="738" spans="1:38" x14ac:dyDescent="0.25">
      <c r="A738" s="4">
        <f t="shared" si="154"/>
        <v>1</v>
      </c>
      <c r="B738" s="4">
        <f t="shared" si="155"/>
        <v>2015</v>
      </c>
      <c r="C738" s="9">
        <v>42031</v>
      </c>
      <c r="D738" s="12">
        <f ca="1">(1+Returns!E738)*D737</f>
        <v>128724379.29656538</v>
      </c>
      <c r="E738" s="12">
        <f t="shared" ca="1" si="156"/>
        <v>129204430.02362482</v>
      </c>
      <c r="F738" s="12">
        <f t="shared" ca="1" si="157"/>
        <v>129130943.4155065</v>
      </c>
      <c r="G738" s="14">
        <f ca="1">G737*(1+Returns!G738)+AC738</f>
        <v>10149206.645551959</v>
      </c>
      <c r="H738" s="14">
        <f ca="1">H737*(1+Returns!H738)+AD738</f>
        <v>12970199.446602656</v>
      </c>
      <c r="I738" s="14">
        <f ca="1">I737*(1+Returns!I738)+AE738</f>
        <v>6487499.8785019703</v>
      </c>
      <c r="J738" s="14">
        <f ca="1">J737*(1+Returns!J738)+AF738</f>
        <v>0</v>
      </c>
      <c r="K738" s="14">
        <f ca="1">K737*(1+Returns!K738)+AG738</f>
        <v>0</v>
      </c>
      <c r="L738" s="14">
        <f ca="1">L737*(1+Returns!L738)+AH738</f>
        <v>25939436.312414277</v>
      </c>
      <c r="M738" s="14">
        <f ca="1">M737*(1+Returns!M738)+AI738</f>
        <v>25944244.62777162</v>
      </c>
      <c r="N738" s="14">
        <f ca="1">N737*(1+Returns!N738)+AJ738-R738-T738</f>
        <v>47713843.112782344</v>
      </c>
      <c r="O738" s="17">
        <f ca="1">(Assumptions!$B$16 / 252)*F737</f>
        <v>4097.1649520386345</v>
      </c>
      <c r="P738" s="17">
        <f t="shared" ca="1" si="158"/>
        <v>73486.608118318749</v>
      </c>
      <c r="Q738" s="16">
        <f t="shared" si="159"/>
        <v>0</v>
      </c>
      <c r="R738" s="17">
        <f t="shared" si="160"/>
        <v>0</v>
      </c>
      <c r="S738" s="19">
        <f t="shared" si="161"/>
        <v>0</v>
      </c>
      <c r="T738" s="20">
        <f ca="1">IF(AND(S738=1,F737&gt;D737),[1]Assumptions!$B$19*(F737-D737),0)</f>
        <v>0</v>
      </c>
      <c r="U738" s="21">
        <f ca="1">OFFSET(Assumptions!$B$6,U$1-1,0)*$E738</f>
        <v>10336354.401889985</v>
      </c>
      <c r="V738" s="21">
        <f ca="1">OFFSET(Assumptions!$B$6,V$1-1,0)*$E738</f>
        <v>12920443.002362482</v>
      </c>
      <c r="W738" s="21">
        <f ca="1">OFFSET(Assumptions!$B$6,W$1-1,0)*$E738</f>
        <v>6460221.5011812411</v>
      </c>
      <c r="X738" s="21">
        <f ca="1">OFFSET(Assumptions!$B$6,X$1-1,0)*$E738</f>
        <v>0</v>
      </c>
      <c r="Y738" s="21">
        <f ca="1">OFFSET(Assumptions!$B$6,Y$1-1,0)*$E738</f>
        <v>0</v>
      </c>
      <c r="Z738" s="21">
        <f ca="1">OFFSET(Assumptions!$B$6,Z$1-1,0)*$E738</f>
        <v>25840886.004724964</v>
      </c>
      <c r="AA738" s="21">
        <f ca="1">OFFSET(Assumptions!$B$6,AA$1-1,0)*$E738</f>
        <v>25840886.004724964</v>
      </c>
      <c r="AB738" s="21">
        <f ca="1">OFFSET(Assumptions!$B$6,AB$1-1,0)*$E738</f>
        <v>47805639.108741187</v>
      </c>
      <c r="AC738" s="24">
        <f t="shared" si="164"/>
        <v>0</v>
      </c>
      <c r="AD738" s="24">
        <f t="shared" si="153"/>
        <v>0</v>
      </c>
      <c r="AE738" s="24">
        <f t="shared" si="153"/>
        <v>0</v>
      </c>
      <c r="AF738" s="24">
        <f t="shared" si="153"/>
        <v>0</v>
      </c>
      <c r="AG738" s="24">
        <f t="shared" si="152"/>
        <v>0</v>
      </c>
      <c r="AH738" s="24">
        <f t="shared" si="152"/>
        <v>0</v>
      </c>
      <c r="AI738" s="24">
        <f t="shared" si="152"/>
        <v>0</v>
      </c>
      <c r="AJ738" s="24">
        <f t="shared" si="162"/>
        <v>0</v>
      </c>
      <c r="AK738" s="26">
        <f t="shared" ca="1" si="163"/>
        <v>5.4429759386520615E-4</v>
      </c>
      <c r="AL738" s="34">
        <f t="shared" ca="1" si="165"/>
        <v>0.29130943415505972</v>
      </c>
    </row>
    <row r="739" spans="1:38" x14ac:dyDescent="0.25">
      <c r="A739" s="4">
        <f t="shared" si="154"/>
        <v>1</v>
      </c>
      <c r="B739" s="4">
        <f t="shared" si="155"/>
        <v>2015</v>
      </c>
      <c r="C739" s="9">
        <v>42032</v>
      </c>
      <c r="D739" s="12">
        <f ca="1">(1+Returns!E739)*D738</f>
        <v>128782646.38685396</v>
      </c>
      <c r="E739" s="12">
        <f t="shared" ca="1" si="156"/>
        <v>129193766.6584325</v>
      </c>
      <c r="F739" s="12">
        <f t="shared" ca="1" si="157"/>
        <v>129116180.65528512</v>
      </c>
      <c r="G739" s="14">
        <f ca="1">G738*(1+Returns!G739)+AC739</f>
        <v>10082848.040293207</v>
      </c>
      <c r="H739" s="14">
        <f ca="1">H738*(1+Returns!H739)+AD739</f>
        <v>12976347.156288182</v>
      </c>
      <c r="I739" s="14">
        <f ca="1">I738*(1+Returns!I739)+AE739</f>
        <v>6490712.5595879024</v>
      </c>
      <c r="J739" s="14">
        <f ca="1">J738*(1+Returns!J739)+AF739</f>
        <v>0</v>
      </c>
      <c r="K739" s="14">
        <f ca="1">K738*(1+Returns!K739)+AG739</f>
        <v>0</v>
      </c>
      <c r="L739" s="14">
        <f ca="1">L738*(1+Returns!L739)+AH739</f>
        <v>25951676.060945239</v>
      </c>
      <c r="M739" s="14">
        <f ca="1">M738*(1+Returns!M739)+AI739</f>
        <v>25956762.474826094</v>
      </c>
      <c r="N739" s="14">
        <f ca="1">N738*(1+Returns!N739)+AJ739-R739-T739</f>
        <v>47735420.366491869</v>
      </c>
      <c r="O739" s="17">
        <f ca="1">(Assumptions!$B$16 / 252)*F738</f>
        <v>4099.3950290636985</v>
      </c>
      <c r="P739" s="17">
        <f t="shared" ca="1" si="158"/>
        <v>77586.003147382449</v>
      </c>
      <c r="Q739" s="16">
        <f t="shared" si="159"/>
        <v>0</v>
      </c>
      <c r="R739" s="17">
        <f t="shared" si="160"/>
        <v>0</v>
      </c>
      <c r="S739" s="19">
        <f t="shared" si="161"/>
        <v>0</v>
      </c>
      <c r="T739" s="20">
        <f ca="1">IF(AND(S739=1,F738&gt;D738),[1]Assumptions!$B$19*(F738-D738),0)</f>
        <v>0</v>
      </c>
      <c r="U739" s="21">
        <f ca="1">OFFSET(Assumptions!$B$6,U$1-1,0)*$E739</f>
        <v>10335501.3326746</v>
      </c>
      <c r="V739" s="21">
        <f ca="1">OFFSET(Assumptions!$B$6,V$1-1,0)*$E739</f>
        <v>12919376.66584325</v>
      </c>
      <c r="W739" s="21">
        <f ca="1">OFFSET(Assumptions!$B$6,W$1-1,0)*$E739</f>
        <v>6459688.3329216251</v>
      </c>
      <c r="X739" s="21">
        <f ca="1">OFFSET(Assumptions!$B$6,X$1-1,0)*$E739</f>
        <v>0</v>
      </c>
      <c r="Y739" s="21">
        <f ca="1">OFFSET(Assumptions!$B$6,Y$1-1,0)*$E739</f>
        <v>0</v>
      </c>
      <c r="Z739" s="21">
        <f ca="1">OFFSET(Assumptions!$B$6,Z$1-1,0)*$E739</f>
        <v>25838753.3316865</v>
      </c>
      <c r="AA739" s="21">
        <f ca="1">OFFSET(Assumptions!$B$6,AA$1-1,0)*$E739</f>
        <v>25838753.3316865</v>
      </c>
      <c r="AB739" s="21">
        <f ca="1">OFFSET(Assumptions!$B$6,AB$1-1,0)*$E739</f>
        <v>47801693.663620025</v>
      </c>
      <c r="AC739" s="24">
        <f t="shared" si="164"/>
        <v>0</v>
      </c>
      <c r="AD739" s="24">
        <f t="shared" si="153"/>
        <v>0</v>
      </c>
      <c r="AE739" s="24">
        <f t="shared" si="153"/>
        <v>0</v>
      </c>
      <c r="AF739" s="24">
        <f t="shared" si="153"/>
        <v>0</v>
      </c>
      <c r="AG739" s="24">
        <f t="shared" si="152"/>
        <v>0</v>
      </c>
      <c r="AH739" s="24">
        <f t="shared" si="152"/>
        <v>0</v>
      </c>
      <c r="AI739" s="24">
        <f t="shared" si="152"/>
        <v>0</v>
      </c>
      <c r="AJ739" s="24">
        <f t="shared" si="162"/>
        <v>0</v>
      </c>
      <c r="AK739" s="26">
        <f t="shared" ca="1" si="163"/>
        <v>-1.1432395544319629E-4</v>
      </c>
      <c r="AL739" s="34">
        <f t="shared" ca="1" si="165"/>
        <v>0.29116180655284607</v>
      </c>
    </row>
    <row r="740" spans="1:38" x14ac:dyDescent="0.25">
      <c r="A740" s="4">
        <f t="shared" si="154"/>
        <v>1</v>
      </c>
      <c r="B740" s="4">
        <f t="shared" si="155"/>
        <v>2015</v>
      </c>
      <c r="C740" s="9">
        <v>42033</v>
      </c>
      <c r="D740" s="12">
        <f ca="1">(1+Returns!E740)*D739</f>
        <v>128840939.85174097</v>
      </c>
      <c r="E740" s="12">
        <f t="shared" ca="1" si="156"/>
        <v>129271209.18808565</v>
      </c>
      <c r="F740" s="12">
        <f t="shared" ca="1" si="157"/>
        <v>129189524.25856826</v>
      </c>
      <c r="G740" s="14">
        <f ca="1">G739*(1+Returns!G740)+AC740</f>
        <v>10104569.252106225</v>
      </c>
      <c r="H740" s="14">
        <f ca="1">H739*(1+Returns!H740)+AD740</f>
        <v>12982497.779909961</v>
      </c>
      <c r="I740" s="14">
        <f ca="1">I739*(1+Returns!I740)+AE740</f>
        <v>6493926.8316287408</v>
      </c>
      <c r="J740" s="14">
        <f ca="1">J739*(1+Returns!J740)+AF740</f>
        <v>0</v>
      </c>
      <c r="K740" s="14">
        <f ca="1">K739*(1+Returns!K740)+AG740</f>
        <v>0</v>
      </c>
      <c r="L740" s="14">
        <f ca="1">L739*(1+Returns!L740)+AH740</f>
        <v>25963921.584907953</v>
      </c>
      <c r="M740" s="14">
        <f ca="1">M739*(1+Returns!M740)+AI740</f>
        <v>25969286.361620676</v>
      </c>
      <c r="N740" s="14">
        <f ca="1">N739*(1+Returns!N740)+AJ740-R740-T740</f>
        <v>47757007.377912097</v>
      </c>
      <c r="O740" s="17">
        <f ca="1">(Assumptions!$B$16 / 252)*F739</f>
        <v>4098.9263700090514</v>
      </c>
      <c r="P740" s="17">
        <f t="shared" ca="1" si="158"/>
        <v>81684.929517391502</v>
      </c>
      <c r="Q740" s="16">
        <f t="shared" si="159"/>
        <v>0</v>
      </c>
      <c r="R740" s="17">
        <f t="shared" si="160"/>
        <v>0</v>
      </c>
      <c r="S740" s="19">
        <f t="shared" si="161"/>
        <v>0</v>
      </c>
      <c r="T740" s="20">
        <f ca="1">IF(AND(S740=1,F739&gt;D739),[1]Assumptions!$B$19*(F739-D739),0)</f>
        <v>0</v>
      </c>
      <c r="U740" s="21">
        <f ca="1">OFFSET(Assumptions!$B$6,U$1-1,0)*$E740</f>
        <v>10341696.735046852</v>
      </c>
      <c r="V740" s="21">
        <f ca="1">OFFSET(Assumptions!$B$6,V$1-1,0)*$E740</f>
        <v>12927120.918808565</v>
      </c>
      <c r="W740" s="21">
        <f ca="1">OFFSET(Assumptions!$B$6,W$1-1,0)*$E740</f>
        <v>6463560.4594042823</v>
      </c>
      <c r="X740" s="21">
        <f ca="1">OFFSET(Assumptions!$B$6,X$1-1,0)*$E740</f>
        <v>0</v>
      </c>
      <c r="Y740" s="21">
        <f ca="1">OFFSET(Assumptions!$B$6,Y$1-1,0)*$E740</f>
        <v>0</v>
      </c>
      <c r="Z740" s="21">
        <f ca="1">OFFSET(Assumptions!$B$6,Z$1-1,0)*$E740</f>
        <v>25854241.837617129</v>
      </c>
      <c r="AA740" s="21">
        <f ca="1">OFFSET(Assumptions!$B$6,AA$1-1,0)*$E740</f>
        <v>25854241.837617129</v>
      </c>
      <c r="AB740" s="21">
        <f ca="1">OFFSET(Assumptions!$B$6,AB$1-1,0)*$E740</f>
        <v>47830347.399591692</v>
      </c>
      <c r="AC740" s="24">
        <f t="shared" si="164"/>
        <v>0</v>
      </c>
      <c r="AD740" s="24">
        <f t="shared" si="153"/>
        <v>0</v>
      </c>
      <c r="AE740" s="24">
        <f t="shared" si="153"/>
        <v>0</v>
      </c>
      <c r="AF740" s="24">
        <f t="shared" si="153"/>
        <v>0</v>
      </c>
      <c r="AG740" s="24">
        <f t="shared" si="152"/>
        <v>0</v>
      </c>
      <c r="AH740" s="24">
        <f t="shared" si="152"/>
        <v>0</v>
      </c>
      <c r="AI740" s="24">
        <f t="shared" si="152"/>
        <v>0</v>
      </c>
      <c r="AJ740" s="24">
        <f t="shared" si="162"/>
        <v>0</v>
      </c>
      <c r="AK740" s="26">
        <f t="shared" ca="1" si="163"/>
        <v>5.6804346992689325E-4</v>
      </c>
      <c r="AL740" s="34">
        <f t="shared" ca="1" si="165"/>
        <v>0.29189524258567734</v>
      </c>
    </row>
    <row r="741" spans="1:38" x14ac:dyDescent="0.25">
      <c r="A741" s="4">
        <f t="shared" si="154"/>
        <v>1</v>
      </c>
      <c r="B741" s="4">
        <f t="shared" si="155"/>
        <v>2015</v>
      </c>
      <c r="C741" s="9">
        <v>42034</v>
      </c>
      <c r="D741" s="12">
        <f ca="1">(1+Returns!E741)*D740</f>
        <v>128899259.70316486</v>
      </c>
      <c r="E741" s="12">
        <f t="shared" ca="1" si="156"/>
        <v>129277524.92669296</v>
      </c>
      <c r="F741" s="12">
        <f t="shared" ca="1" si="157"/>
        <v>129191738.7424372</v>
      </c>
      <c r="G741" s="14">
        <f ca="1">G740*(1+Returns!G741)+AC741</f>
        <v>10055137.582878683</v>
      </c>
      <c r="H741" s="14">
        <f ca="1">H740*(1+Returns!H741)+AD741</f>
        <v>12988651.318849163</v>
      </c>
      <c r="I741" s="14">
        <f ca="1">I740*(1+Returns!I741)+AE741</f>
        <v>6497142.6954123434</v>
      </c>
      <c r="J741" s="14">
        <f ca="1">J740*(1+Returns!J741)+AF741</f>
        <v>0</v>
      </c>
      <c r="K741" s="14">
        <f ca="1">K740*(1+Returns!K741)+AG741</f>
        <v>0</v>
      </c>
      <c r="L741" s="14">
        <f ca="1">L740*(1+Returns!L741)+AH741</f>
        <v>25976172.887027606</v>
      </c>
      <c r="M741" s="14">
        <f ca="1">M740*(1+Returns!M741)+AI741</f>
        <v>25981816.291069482</v>
      </c>
      <c r="N741" s="14">
        <f ca="1">N740*(1+Returns!N741)+AJ741-R741-T741</f>
        <v>47778604.151455685</v>
      </c>
      <c r="O741" s="17">
        <f ca="1">(Assumptions!$B$16 / 252)*F740</f>
        <v>4101.2547383672463</v>
      </c>
      <c r="P741" s="17">
        <f t="shared" ca="1" si="158"/>
        <v>85786.184255758752</v>
      </c>
      <c r="Q741" s="16">
        <f t="shared" si="159"/>
        <v>0</v>
      </c>
      <c r="R741" s="17">
        <f t="shared" si="160"/>
        <v>0</v>
      </c>
      <c r="S741" s="19">
        <f t="shared" si="161"/>
        <v>0</v>
      </c>
      <c r="T741" s="20">
        <f ca="1">IF(AND(S741=1,F740&gt;D740),[1]Assumptions!$B$19*(F740-D740),0)</f>
        <v>0</v>
      </c>
      <c r="U741" s="21">
        <f ca="1">OFFSET(Assumptions!$B$6,U$1-1,0)*$E741</f>
        <v>10342201.994135438</v>
      </c>
      <c r="V741" s="21">
        <f ca="1">OFFSET(Assumptions!$B$6,V$1-1,0)*$E741</f>
        <v>12927752.492669297</v>
      </c>
      <c r="W741" s="21">
        <f ca="1">OFFSET(Assumptions!$B$6,W$1-1,0)*$E741</f>
        <v>6463876.2463346487</v>
      </c>
      <c r="X741" s="21">
        <f ca="1">OFFSET(Assumptions!$B$6,X$1-1,0)*$E741</f>
        <v>0</v>
      </c>
      <c r="Y741" s="21">
        <f ca="1">OFFSET(Assumptions!$B$6,Y$1-1,0)*$E741</f>
        <v>0</v>
      </c>
      <c r="Z741" s="21">
        <f ca="1">OFFSET(Assumptions!$B$6,Z$1-1,0)*$E741</f>
        <v>25855504.985338595</v>
      </c>
      <c r="AA741" s="21">
        <f ca="1">OFFSET(Assumptions!$B$6,AA$1-1,0)*$E741</f>
        <v>25855504.985338595</v>
      </c>
      <c r="AB741" s="21">
        <f ca="1">OFFSET(Assumptions!$B$6,AB$1-1,0)*$E741</f>
        <v>47832684.222876392</v>
      </c>
      <c r="AC741" s="24">
        <f t="shared" si="164"/>
        <v>0</v>
      </c>
      <c r="AD741" s="24">
        <f t="shared" si="153"/>
        <v>0</v>
      </c>
      <c r="AE741" s="24">
        <f t="shared" si="153"/>
        <v>0</v>
      </c>
      <c r="AF741" s="24">
        <f t="shared" si="153"/>
        <v>0</v>
      </c>
      <c r="AG741" s="24">
        <f t="shared" si="152"/>
        <v>0</v>
      </c>
      <c r="AH741" s="24">
        <f t="shared" si="152"/>
        <v>0</v>
      </c>
      <c r="AI741" s="24">
        <f t="shared" si="152"/>
        <v>0</v>
      </c>
      <c r="AJ741" s="24">
        <f t="shared" si="162"/>
        <v>0</v>
      </c>
      <c r="AK741" s="26">
        <f t="shared" ca="1" si="163"/>
        <v>1.7141357874450591E-5</v>
      </c>
      <c r="AL741" s="34">
        <f t="shared" ca="1" si="165"/>
        <v>0.29191738742436679</v>
      </c>
    </row>
    <row r="742" spans="1:38" x14ac:dyDescent="0.25">
      <c r="A742" s="4">
        <f t="shared" si="154"/>
        <v>2</v>
      </c>
      <c r="B742" s="4">
        <f t="shared" si="155"/>
        <v>2015</v>
      </c>
      <c r="C742" s="9">
        <v>42037</v>
      </c>
      <c r="D742" s="12">
        <f ca="1">(1+Returns!E742)*D741</f>
        <v>128957605.95306949</v>
      </c>
      <c r="E742" s="12">
        <f t="shared" ca="1" si="156"/>
        <v>129163408.86134531</v>
      </c>
      <c r="F742" s="12">
        <f t="shared" ca="1" si="157"/>
        <v>129159307.53630586</v>
      </c>
      <c r="G742" s="14">
        <f ca="1">G741*(1+Returns!G742)+AC742</f>
        <v>10258098.602987261</v>
      </c>
      <c r="H742" s="14">
        <f ca="1">H741*(1+Returns!H742)+AD742</f>
        <v>12933908.948307743</v>
      </c>
      <c r="I742" s="14">
        <f ca="1">I741*(1+Returns!I742)+AE742</f>
        <v>6467093.7026492637</v>
      </c>
      <c r="J742" s="14">
        <f ca="1">J741*(1+Returns!J742)+AF742</f>
        <v>0</v>
      </c>
      <c r="K742" s="14">
        <f ca="1">K741*(1+Returns!K742)+AG742</f>
        <v>0</v>
      </c>
      <c r="L742" s="14">
        <f ca="1">L741*(1+Returns!L742)+AH742</f>
        <v>25867762.068341661</v>
      </c>
      <c r="M742" s="14">
        <f ca="1">M741*(1+Returns!M742)+AI742</f>
        <v>25868040.960357148</v>
      </c>
      <c r="N742" s="14">
        <f ca="1">N741*(1+Returns!N742)+AJ742-R742-T742</f>
        <v>47768504.578702226</v>
      </c>
      <c r="O742" s="17">
        <f ca="1">(Assumptions!$B$16 / 252)*F741</f>
        <v>4101.3250394424504</v>
      </c>
      <c r="P742" s="17">
        <f t="shared" ca="1" si="158"/>
        <v>4101.325039442454</v>
      </c>
      <c r="Q742" s="16">
        <f t="shared" si="159"/>
        <v>1</v>
      </c>
      <c r="R742" s="17">
        <f t="shared" ca="1" si="160"/>
        <v>85786.184255758752</v>
      </c>
      <c r="S742" s="19">
        <f t="shared" si="161"/>
        <v>0</v>
      </c>
      <c r="T742" s="20">
        <f ca="1">IF(AND(S742=1,F741&gt;D741),[1]Assumptions!$B$19*(F741-D741),0)</f>
        <v>0</v>
      </c>
      <c r="U742" s="21">
        <f ca="1">OFFSET(Assumptions!$B$6,U$1-1,0)*$E742</f>
        <v>10333072.708907625</v>
      </c>
      <c r="V742" s="21">
        <f ca="1">OFFSET(Assumptions!$B$6,V$1-1,0)*$E742</f>
        <v>12916340.886134531</v>
      </c>
      <c r="W742" s="21">
        <f ca="1">OFFSET(Assumptions!$B$6,W$1-1,0)*$E742</f>
        <v>6458170.4430672657</v>
      </c>
      <c r="X742" s="21">
        <f ca="1">OFFSET(Assumptions!$B$6,X$1-1,0)*$E742</f>
        <v>0</v>
      </c>
      <c r="Y742" s="21">
        <f ca="1">OFFSET(Assumptions!$B$6,Y$1-1,0)*$E742</f>
        <v>0</v>
      </c>
      <c r="Z742" s="21">
        <f ca="1">OFFSET(Assumptions!$B$6,Z$1-1,0)*$E742</f>
        <v>25832681.772269063</v>
      </c>
      <c r="AA742" s="21">
        <f ca="1">OFFSET(Assumptions!$B$6,AA$1-1,0)*$E742</f>
        <v>25832681.772269063</v>
      </c>
      <c r="AB742" s="21">
        <f ca="1">OFFSET(Assumptions!$B$6,AB$1-1,0)*$E742</f>
        <v>47790461.278697766</v>
      </c>
      <c r="AC742" s="24">
        <f t="shared" ca="1" si="164"/>
        <v>287064.41125675477</v>
      </c>
      <c r="AD742" s="24">
        <f t="shared" ca="1" si="153"/>
        <v>-60898.826179865748</v>
      </c>
      <c r="AE742" s="24">
        <f t="shared" ca="1" si="153"/>
        <v>-33266.449077694677</v>
      </c>
      <c r="AF742" s="24">
        <f t="shared" ca="1" si="153"/>
        <v>0</v>
      </c>
      <c r="AG742" s="24">
        <f t="shared" ca="1" si="152"/>
        <v>0</v>
      </c>
      <c r="AH742" s="24">
        <f t="shared" ca="1" si="152"/>
        <v>-120667.9016890116</v>
      </c>
      <c r="AI742" s="24">
        <f t="shared" ca="1" si="152"/>
        <v>-126311.30573088676</v>
      </c>
      <c r="AJ742" s="24">
        <f t="shared" ca="1" si="162"/>
        <v>54080.071420704015</v>
      </c>
      <c r="AK742" s="26">
        <f t="shared" ca="1" si="163"/>
        <v>-2.5103157869865722E-4</v>
      </c>
      <c r="AL742" s="34">
        <f t="shared" ca="1" si="165"/>
        <v>0.29159307536305334</v>
      </c>
    </row>
    <row r="743" spans="1:38" x14ac:dyDescent="0.25">
      <c r="A743" s="4">
        <f t="shared" si="154"/>
        <v>2</v>
      </c>
      <c r="B743" s="4">
        <f t="shared" si="155"/>
        <v>2015</v>
      </c>
      <c r="C743" s="9">
        <v>42038</v>
      </c>
      <c r="D743" s="12">
        <f ca="1">(1+Returns!E743)*D742</f>
        <v>129015978.61340414</v>
      </c>
      <c r="E743" s="12">
        <f t="shared" ca="1" si="156"/>
        <v>129206669.90977979</v>
      </c>
      <c r="F743" s="12">
        <f t="shared" ca="1" si="157"/>
        <v>129198468.289263</v>
      </c>
      <c r="G743" s="14">
        <f ca="1">G742*(1+Returns!G743)+AC743</f>
        <v>10245737.586477665</v>
      </c>
      <c r="H743" s="14">
        <f ca="1">H742*(1+Returns!H743)+AD743</f>
        <v>12940039.456758333</v>
      </c>
      <c r="I743" s="14">
        <f ca="1">I742*(1+Returns!I743)+AE743</f>
        <v>6470296.2783731259</v>
      </c>
      <c r="J743" s="14">
        <f ca="1">J742*(1+Returns!J743)+AF743</f>
        <v>0</v>
      </c>
      <c r="K743" s="14">
        <f ca="1">K742*(1+Returns!K743)+AG743</f>
        <v>0</v>
      </c>
      <c r="L743" s="14">
        <f ca="1">L742*(1+Returns!L743)+AH743</f>
        <v>25879967.996757451</v>
      </c>
      <c r="M743" s="14">
        <f ca="1">M742*(1+Returns!M743)+AI743</f>
        <v>25880522.03987927</v>
      </c>
      <c r="N743" s="14">
        <f ca="1">N742*(1+Returns!N743)+AJ743-R743-T743</f>
        <v>47790106.551533945</v>
      </c>
      <c r="O743" s="17">
        <f ca="1">(Assumptions!$B$16 / 252)*F742</f>
        <v>4100.2954773430429</v>
      </c>
      <c r="P743" s="17">
        <f t="shared" ca="1" si="158"/>
        <v>8201.6205167854969</v>
      </c>
      <c r="Q743" s="16">
        <f t="shared" si="159"/>
        <v>0</v>
      </c>
      <c r="R743" s="17">
        <f t="shared" si="160"/>
        <v>0</v>
      </c>
      <c r="S743" s="19">
        <f t="shared" si="161"/>
        <v>0</v>
      </c>
      <c r="T743" s="20">
        <f ca="1">IF(AND(S743=1,F742&gt;D742),[1]Assumptions!$B$19*(F742-D742),0)</f>
        <v>0</v>
      </c>
      <c r="U743" s="21">
        <f ca="1">OFFSET(Assumptions!$B$6,U$1-1,0)*$E743</f>
        <v>10336533.592782384</v>
      </c>
      <c r="V743" s="21">
        <f ca="1">OFFSET(Assumptions!$B$6,V$1-1,0)*$E743</f>
        <v>12920666.99097798</v>
      </c>
      <c r="W743" s="21">
        <f ca="1">OFFSET(Assumptions!$B$6,W$1-1,0)*$E743</f>
        <v>6460333.4954889901</v>
      </c>
      <c r="X743" s="21">
        <f ca="1">OFFSET(Assumptions!$B$6,X$1-1,0)*$E743</f>
        <v>0</v>
      </c>
      <c r="Y743" s="21">
        <f ca="1">OFFSET(Assumptions!$B$6,Y$1-1,0)*$E743</f>
        <v>0</v>
      </c>
      <c r="Z743" s="21">
        <f ca="1">OFFSET(Assumptions!$B$6,Z$1-1,0)*$E743</f>
        <v>25841333.98195596</v>
      </c>
      <c r="AA743" s="21">
        <f ca="1">OFFSET(Assumptions!$B$6,AA$1-1,0)*$E743</f>
        <v>25841333.98195596</v>
      </c>
      <c r="AB743" s="21">
        <f ca="1">OFFSET(Assumptions!$B$6,AB$1-1,0)*$E743</f>
        <v>47806467.866618522</v>
      </c>
      <c r="AC743" s="24">
        <f t="shared" si="164"/>
        <v>0</v>
      </c>
      <c r="AD743" s="24">
        <f t="shared" si="153"/>
        <v>0</v>
      </c>
      <c r="AE743" s="24">
        <f t="shared" si="153"/>
        <v>0</v>
      </c>
      <c r="AF743" s="24">
        <f t="shared" si="153"/>
        <v>0</v>
      </c>
      <c r="AG743" s="24">
        <f t="shared" si="152"/>
        <v>0</v>
      </c>
      <c r="AH743" s="24">
        <f t="shared" si="152"/>
        <v>0</v>
      </c>
      <c r="AI743" s="24">
        <f t="shared" si="152"/>
        <v>0</v>
      </c>
      <c r="AJ743" s="24">
        <f t="shared" si="162"/>
        <v>0</v>
      </c>
      <c r="AK743" s="26">
        <f t="shared" ca="1" si="163"/>
        <v>3.0319729723027322E-4</v>
      </c>
      <c r="AL743" s="34">
        <f t="shared" ca="1" si="165"/>
        <v>0.29198468289262469</v>
      </c>
    </row>
    <row r="744" spans="1:38" x14ac:dyDescent="0.25">
      <c r="A744" s="4">
        <f t="shared" si="154"/>
        <v>2</v>
      </c>
      <c r="B744" s="4">
        <f t="shared" si="155"/>
        <v>2015</v>
      </c>
      <c r="C744" s="9">
        <v>42039</v>
      </c>
      <c r="D744" s="12">
        <f ca="1">(1+Returns!E744)*D743</f>
        <v>129074424.14187579</v>
      </c>
      <c r="E744" s="12">
        <f t="shared" ca="1" si="156"/>
        <v>129351766.03252761</v>
      </c>
      <c r="F744" s="12">
        <f t="shared" ca="1" si="157"/>
        <v>129339462.87333497</v>
      </c>
      <c r="G744" s="14">
        <f ca="1">G743*(1+Returns!G744)+AC744</f>
        <v>10335141.428865746</v>
      </c>
      <c r="H744" s="14">
        <f ca="1">H743*(1+Returns!H744)+AD744</f>
        <v>12946177.736202942</v>
      </c>
      <c r="I744" s="14">
        <f ca="1">I743*(1+Returns!I744)+AE744</f>
        <v>6473502.9750614678</v>
      </c>
      <c r="J744" s="14">
        <f ca="1">J743*(1+Returns!J744)+AF744</f>
        <v>0</v>
      </c>
      <c r="K744" s="14">
        <f ca="1">K743*(1+Returns!K744)+AG744</f>
        <v>0</v>
      </c>
      <c r="L744" s="14">
        <f ca="1">L743*(1+Returns!L744)+AH744</f>
        <v>25892189.373866528</v>
      </c>
      <c r="M744" s="14">
        <f ca="1">M743*(1+Returns!M744)+AI744</f>
        <v>25893019.036196128</v>
      </c>
      <c r="N744" s="14">
        <f ca="1">N743*(1+Returns!N744)+AJ744-R744-T744</f>
        <v>47811735.482334808</v>
      </c>
      <c r="O744" s="17">
        <f ca="1">(Assumptions!$B$16 / 252)*F743</f>
        <v>4101.5386758496188</v>
      </c>
      <c r="P744" s="17">
        <f t="shared" ca="1" si="158"/>
        <v>12303.159192635116</v>
      </c>
      <c r="Q744" s="16">
        <f t="shared" si="159"/>
        <v>0</v>
      </c>
      <c r="R744" s="17">
        <f t="shared" si="160"/>
        <v>0</v>
      </c>
      <c r="S744" s="19">
        <f t="shared" si="161"/>
        <v>0</v>
      </c>
      <c r="T744" s="20">
        <f ca="1">IF(AND(S744=1,F743&gt;D743),[1]Assumptions!$B$19*(F743-D743),0)</f>
        <v>0</v>
      </c>
      <c r="U744" s="21">
        <f ca="1">OFFSET(Assumptions!$B$6,U$1-1,0)*$E744</f>
        <v>10348141.28260221</v>
      </c>
      <c r="V744" s="21">
        <f ca="1">OFFSET(Assumptions!$B$6,V$1-1,0)*$E744</f>
        <v>12935176.603252761</v>
      </c>
      <c r="W744" s="21">
        <f ca="1">OFFSET(Assumptions!$B$6,W$1-1,0)*$E744</f>
        <v>6467588.3016263805</v>
      </c>
      <c r="X744" s="21">
        <f ca="1">OFFSET(Assumptions!$B$6,X$1-1,0)*$E744</f>
        <v>0</v>
      </c>
      <c r="Y744" s="21">
        <f ca="1">OFFSET(Assumptions!$B$6,Y$1-1,0)*$E744</f>
        <v>0</v>
      </c>
      <c r="Z744" s="21">
        <f ca="1">OFFSET(Assumptions!$B$6,Z$1-1,0)*$E744</f>
        <v>25870353.206505522</v>
      </c>
      <c r="AA744" s="21">
        <f ca="1">OFFSET(Assumptions!$B$6,AA$1-1,0)*$E744</f>
        <v>25870353.206505522</v>
      </c>
      <c r="AB744" s="21">
        <f ca="1">OFFSET(Assumptions!$B$6,AB$1-1,0)*$E744</f>
        <v>47860153.432035215</v>
      </c>
      <c r="AC744" s="24">
        <f t="shared" si="164"/>
        <v>0</v>
      </c>
      <c r="AD744" s="24">
        <f t="shared" si="153"/>
        <v>0</v>
      </c>
      <c r="AE744" s="24">
        <f t="shared" si="153"/>
        <v>0</v>
      </c>
      <c r="AF744" s="24">
        <f t="shared" si="153"/>
        <v>0</v>
      </c>
      <c r="AG744" s="24">
        <f t="shared" si="152"/>
        <v>0</v>
      </c>
      <c r="AH744" s="24">
        <f t="shared" si="152"/>
        <v>0</v>
      </c>
      <c r="AI744" s="24">
        <f t="shared" si="152"/>
        <v>0</v>
      </c>
      <c r="AJ744" s="24">
        <f t="shared" si="162"/>
        <v>0</v>
      </c>
      <c r="AK744" s="26">
        <f t="shared" ca="1" si="163"/>
        <v>1.0913022881688939E-3</v>
      </c>
      <c r="AL744" s="34">
        <f t="shared" ca="1" si="165"/>
        <v>0.29339462873334465</v>
      </c>
    </row>
    <row r="745" spans="1:38" x14ac:dyDescent="0.25">
      <c r="A745" s="4">
        <f t="shared" si="154"/>
        <v>2</v>
      </c>
      <c r="B745" s="4">
        <f t="shared" si="155"/>
        <v>2015</v>
      </c>
      <c r="C745" s="9">
        <v>42040</v>
      </c>
      <c r="D745" s="12">
        <f ca="1">(1+Returns!E745)*D744</f>
        <v>129132896.14675629</v>
      </c>
      <c r="E745" s="12">
        <f t="shared" ca="1" si="156"/>
        <v>129375851.81351469</v>
      </c>
      <c r="F745" s="12">
        <f t="shared" ca="1" si="157"/>
        <v>129359442.63962767</v>
      </c>
      <c r="G745" s="14">
        <f ca="1">G744*(1+Returns!G745)+AC745</f>
        <v>10303508.833814973</v>
      </c>
      <c r="H745" s="14">
        <f ca="1">H744*(1+Returns!H745)+AD745</f>
        <v>12952318.927421868</v>
      </c>
      <c r="I745" s="14">
        <f ca="1">I744*(1+Returns!I745)+AE745</f>
        <v>6476711.2609975357</v>
      </c>
      <c r="J745" s="14">
        <f ca="1">J744*(1+Returns!J745)+AF745</f>
        <v>0</v>
      </c>
      <c r="K745" s="14">
        <f ca="1">K744*(1+Returns!K745)+AG745</f>
        <v>0</v>
      </c>
      <c r="L745" s="14">
        <f ca="1">L744*(1+Returns!L745)+AH745</f>
        <v>25904416.522314209</v>
      </c>
      <c r="M745" s="14">
        <f ca="1">M744*(1+Returns!M745)+AI745</f>
        <v>25905522.066970743</v>
      </c>
      <c r="N745" s="14">
        <f ca="1">N744*(1+Returns!N745)+AJ745-R745-T745</f>
        <v>47833374.201995358</v>
      </c>
      <c r="O745" s="17">
        <f ca="1">(Assumptions!$B$16 / 252)*F744</f>
        <v>4106.0146943915861</v>
      </c>
      <c r="P745" s="17">
        <f t="shared" ca="1" si="158"/>
        <v>16409.1738870267</v>
      </c>
      <c r="Q745" s="16">
        <f t="shared" si="159"/>
        <v>0</v>
      </c>
      <c r="R745" s="17">
        <f t="shared" si="160"/>
        <v>0</v>
      </c>
      <c r="S745" s="19">
        <f t="shared" si="161"/>
        <v>0</v>
      </c>
      <c r="T745" s="20">
        <f ca="1">IF(AND(S745=1,F744&gt;D744),[1]Assumptions!$B$19*(F744-D744),0)</f>
        <v>0</v>
      </c>
      <c r="U745" s="21">
        <f ca="1">OFFSET(Assumptions!$B$6,U$1-1,0)*$E745</f>
        <v>10350068.145081175</v>
      </c>
      <c r="V745" s="21">
        <f ca="1">OFFSET(Assumptions!$B$6,V$1-1,0)*$E745</f>
        <v>12937585.18135147</v>
      </c>
      <c r="W745" s="21">
        <f ca="1">OFFSET(Assumptions!$B$6,W$1-1,0)*$E745</f>
        <v>6468792.5906757349</v>
      </c>
      <c r="X745" s="21">
        <f ca="1">OFFSET(Assumptions!$B$6,X$1-1,0)*$E745</f>
        <v>0</v>
      </c>
      <c r="Y745" s="21">
        <f ca="1">OFFSET(Assumptions!$B$6,Y$1-1,0)*$E745</f>
        <v>0</v>
      </c>
      <c r="Z745" s="21">
        <f ca="1">OFFSET(Assumptions!$B$6,Z$1-1,0)*$E745</f>
        <v>25875170.36270294</v>
      </c>
      <c r="AA745" s="21">
        <f ca="1">OFFSET(Assumptions!$B$6,AA$1-1,0)*$E745</f>
        <v>25875170.36270294</v>
      </c>
      <c r="AB745" s="21">
        <f ca="1">OFFSET(Assumptions!$B$6,AB$1-1,0)*$E745</f>
        <v>47869065.171000436</v>
      </c>
      <c r="AC745" s="24">
        <f t="shared" si="164"/>
        <v>0</v>
      </c>
      <c r="AD745" s="24">
        <f t="shared" si="153"/>
        <v>0</v>
      </c>
      <c r="AE745" s="24">
        <f t="shared" si="153"/>
        <v>0</v>
      </c>
      <c r="AF745" s="24">
        <f t="shared" si="153"/>
        <v>0</v>
      </c>
      <c r="AG745" s="24">
        <f t="shared" si="152"/>
        <v>0</v>
      </c>
      <c r="AH745" s="24">
        <f t="shared" si="152"/>
        <v>0</v>
      </c>
      <c r="AI745" s="24">
        <f t="shared" si="152"/>
        <v>0</v>
      </c>
      <c r="AJ745" s="24">
        <f t="shared" si="162"/>
        <v>0</v>
      </c>
      <c r="AK745" s="26">
        <f t="shared" ca="1" si="163"/>
        <v>1.544754079600974E-4</v>
      </c>
      <c r="AL745" s="34">
        <f t="shared" ca="1" si="165"/>
        <v>0.29359442639627154</v>
      </c>
    </row>
    <row r="746" spans="1:38" x14ac:dyDescent="0.25">
      <c r="A746" s="4">
        <f t="shared" si="154"/>
        <v>2</v>
      </c>
      <c r="B746" s="4">
        <f t="shared" si="155"/>
        <v>2015</v>
      </c>
      <c r="C746" s="9">
        <v>42041</v>
      </c>
      <c r="D746" s="12">
        <f ca="1">(1+Returns!E746)*D745</f>
        <v>129191394.64003973</v>
      </c>
      <c r="E746" s="12">
        <f t="shared" ca="1" si="156"/>
        <v>129504970.62048444</v>
      </c>
      <c r="F746" s="12">
        <f t="shared" ca="1" si="157"/>
        <v>129484454.79762472</v>
      </c>
      <c r="G746" s="14">
        <f ca="1">G745*(1+Returns!G746)+AC746</f>
        <v>10376883.156830365</v>
      </c>
      <c r="H746" s="14">
        <f ca="1">H745*(1+Returns!H746)+AD746</f>
        <v>12958463.031796347</v>
      </c>
      <c r="I746" s="14">
        <f ca="1">I745*(1+Returns!I746)+AE746</f>
        <v>6479921.1369689656</v>
      </c>
      <c r="J746" s="14">
        <f ca="1">J745*(1+Returns!J746)+AF746</f>
        <v>0</v>
      </c>
      <c r="K746" s="14">
        <f ca="1">K745*(1+Returns!K746)+AG746</f>
        <v>0</v>
      </c>
      <c r="L746" s="14">
        <f ca="1">L745*(1+Returns!L746)+AH746</f>
        <v>25916649.444825917</v>
      </c>
      <c r="M746" s="14">
        <f ca="1">M745*(1+Returns!M746)+AI746</f>
        <v>25918031.135116987</v>
      </c>
      <c r="N746" s="14">
        <f ca="1">N745*(1+Returns!N746)+AJ746-R746-T746</f>
        <v>47855022.71494586</v>
      </c>
      <c r="O746" s="17">
        <f ca="1">(Assumptions!$B$16 / 252)*F745</f>
        <v>4106.6489726865921</v>
      </c>
      <c r="P746" s="17">
        <f t="shared" ca="1" si="158"/>
        <v>20515.822859713291</v>
      </c>
      <c r="Q746" s="16">
        <f t="shared" si="159"/>
        <v>0</v>
      </c>
      <c r="R746" s="17">
        <f t="shared" si="160"/>
        <v>0</v>
      </c>
      <c r="S746" s="19">
        <f t="shared" si="161"/>
        <v>0</v>
      </c>
      <c r="T746" s="20">
        <f ca="1">IF(AND(S746=1,F745&gt;D745),[1]Assumptions!$B$19*(F745-D745),0)</f>
        <v>0</v>
      </c>
      <c r="U746" s="21">
        <f ca="1">OFFSET(Assumptions!$B$6,U$1-1,0)*$E746</f>
        <v>10360397.649638755</v>
      </c>
      <c r="V746" s="21">
        <f ca="1">OFFSET(Assumptions!$B$6,V$1-1,0)*$E746</f>
        <v>12950497.062048445</v>
      </c>
      <c r="W746" s="21">
        <f ca="1">OFFSET(Assumptions!$B$6,W$1-1,0)*$E746</f>
        <v>6475248.5310242223</v>
      </c>
      <c r="X746" s="21">
        <f ca="1">OFFSET(Assumptions!$B$6,X$1-1,0)*$E746</f>
        <v>0</v>
      </c>
      <c r="Y746" s="21">
        <f ca="1">OFFSET(Assumptions!$B$6,Y$1-1,0)*$E746</f>
        <v>0</v>
      </c>
      <c r="Z746" s="21">
        <f ca="1">OFFSET(Assumptions!$B$6,Z$1-1,0)*$E746</f>
        <v>25900994.124096889</v>
      </c>
      <c r="AA746" s="21">
        <f ca="1">OFFSET(Assumptions!$B$6,AA$1-1,0)*$E746</f>
        <v>25900994.124096889</v>
      </c>
      <c r="AB746" s="21">
        <f ca="1">OFFSET(Assumptions!$B$6,AB$1-1,0)*$E746</f>
        <v>47916839.129579246</v>
      </c>
      <c r="AC746" s="24">
        <f t="shared" si="164"/>
        <v>0</v>
      </c>
      <c r="AD746" s="24">
        <f t="shared" si="153"/>
        <v>0</v>
      </c>
      <c r="AE746" s="24">
        <f t="shared" si="153"/>
        <v>0</v>
      </c>
      <c r="AF746" s="24">
        <f t="shared" si="153"/>
        <v>0</v>
      </c>
      <c r="AG746" s="24">
        <f t="shared" si="152"/>
        <v>0</v>
      </c>
      <c r="AH746" s="24">
        <f t="shared" si="152"/>
        <v>0</v>
      </c>
      <c r="AI746" s="24">
        <f t="shared" si="152"/>
        <v>0</v>
      </c>
      <c r="AJ746" s="24">
        <f t="shared" si="162"/>
        <v>0</v>
      </c>
      <c r="AK746" s="26">
        <f t="shared" ca="1" si="163"/>
        <v>9.6639375870943844E-4</v>
      </c>
      <c r="AL746" s="34">
        <f t="shared" ca="1" si="165"/>
        <v>0.29484454797624227</v>
      </c>
    </row>
    <row r="747" spans="1:38" x14ac:dyDescent="0.25">
      <c r="A747" s="4">
        <f t="shared" si="154"/>
        <v>2</v>
      </c>
      <c r="B747" s="4">
        <f t="shared" si="155"/>
        <v>2015</v>
      </c>
      <c r="C747" s="9">
        <v>42044</v>
      </c>
      <c r="D747" s="12">
        <f ca="1">(1+Returns!E747)*D746</f>
        <v>129249919.63372561</v>
      </c>
      <c r="E747" s="12">
        <f t="shared" ca="1" si="156"/>
        <v>129535002.22331461</v>
      </c>
      <c r="F747" s="12">
        <f t="shared" ca="1" si="157"/>
        <v>129510375.78284228</v>
      </c>
      <c r="G747" s="14">
        <f ca="1">G746*(1+Returns!G747)+AC747</f>
        <v>10351144.155545475</v>
      </c>
      <c r="H747" s="14">
        <f ca="1">H746*(1+Returns!H747)+AD747</f>
        <v>12964610.050708277</v>
      </c>
      <c r="I747" s="14">
        <f ca="1">I746*(1+Returns!I747)+AE747</f>
        <v>6483132.6037637843</v>
      </c>
      <c r="J747" s="14">
        <f ca="1">J746*(1+Returns!J747)+AF747</f>
        <v>0</v>
      </c>
      <c r="K747" s="14">
        <f ca="1">K746*(1+Returns!K747)+AG747</f>
        <v>0</v>
      </c>
      <c r="L747" s="14">
        <f ca="1">L746*(1+Returns!L747)+AH747</f>
        <v>25928888.144128352</v>
      </c>
      <c r="M747" s="14">
        <f ca="1">M746*(1+Returns!M747)+AI747</f>
        <v>25930546.243550144</v>
      </c>
      <c r="N747" s="14">
        <f ca="1">N746*(1+Returns!N747)+AJ747-R747-T747</f>
        <v>47876681.025618576</v>
      </c>
      <c r="O747" s="17">
        <f ca="1">(Assumptions!$B$16 / 252)*F746</f>
        <v>4110.6176126230066</v>
      </c>
      <c r="P747" s="17">
        <f t="shared" ca="1" si="158"/>
        <v>24626.440472336297</v>
      </c>
      <c r="Q747" s="16">
        <f t="shared" si="159"/>
        <v>0</v>
      </c>
      <c r="R747" s="17">
        <f t="shared" si="160"/>
        <v>0</v>
      </c>
      <c r="S747" s="19">
        <f t="shared" si="161"/>
        <v>0</v>
      </c>
      <c r="T747" s="20">
        <f ca="1">IF(AND(S747=1,F746&gt;D746),[1]Assumptions!$B$19*(F746-D746),0)</f>
        <v>0</v>
      </c>
      <c r="U747" s="21">
        <f ca="1">OFFSET(Assumptions!$B$6,U$1-1,0)*$E747</f>
        <v>10362800.17786517</v>
      </c>
      <c r="V747" s="21">
        <f ca="1">OFFSET(Assumptions!$B$6,V$1-1,0)*$E747</f>
        <v>12953500.222331462</v>
      </c>
      <c r="W747" s="21">
        <f ca="1">OFFSET(Assumptions!$B$6,W$1-1,0)*$E747</f>
        <v>6476750.1111657312</v>
      </c>
      <c r="X747" s="21">
        <f ca="1">OFFSET(Assumptions!$B$6,X$1-1,0)*$E747</f>
        <v>0</v>
      </c>
      <c r="Y747" s="21">
        <f ca="1">OFFSET(Assumptions!$B$6,Y$1-1,0)*$E747</f>
        <v>0</v>
      </c>
      <c r="Z747" s="21">
        <f ca="1">OFFSET(Assumptions!$B$6,Z$1-1,0)*$E747</f>
        <v>25907000.444662925</v>
      </c>
      <c r="AA747" s="21">
        <f ca="1">OFFSET(Assumptions!$B$6,AA$1-1,0)*$E747</f>
        <v>25907000.444662925</v>
      </c>
      <c r="AB747" s="21">
        <f ca="1">OFFSET(Assumptions!$B$6,AB$1-1,0)*$E747</f>
        <v>47927950.822626404</v>
      </c>
      <c r="AC747" s="24">
        <f t="shared" si="164"/>
        <v>0</v>
      </c>
      <c r="AD747" s="24">
        <f t="shared" si="153"/>
        <v>0</v>
      </c>
      <c r="AE747" s="24">
        <f t="shared" si="153"/>
        <v>0</v>
      </c>
      <c r="AF747" s="24">
        <f t="shared" si="153"/>
        <v>0</v>
      </c>
      <c r="AG747" s="24">
        <f t="shared" si="152"/>
        <v>0</v>
      </c>
      <c r="AH747" s="24">
        <f t="shared" si="152"/>
        <v>0</v>
      </c>
      <c r="AI747" s="24">
        <f t="shared" si="152"/>
        <v>0</v>
      </c>
      <c r="AJ747" s="24">
        <f t="shared" si="162"/>
        <v>0</v>
      </c>
      <c r="AK747" s="26">
        <f t="shared" ca="1" si="163"/>
        <v>2.0018607838334646E-4</v>
      </c>
      <c r="AL747" s="34">
        <f t="shared" ca="1" si="165"/>
        <v>0.29510375782841769</v>
      </c>
    </row>
    <row r="748" spans="1:38" x14ac:dyDescent="0.25">
      <c r="A748" s="4">
        <f t="shared" si="154"/>
        <v>2</v>
      </c>
      <c r="B748" s="4">
        <f t="shared" si="155"/>
        <v>2015</v>
      </c>
      <c r="C748" s="9">
        <v>42045</v>
      </c>
      <c r="D748" s="12">
        <f ca="1">(1+Returns!E748)*D747</f>
        <v>129308471.13981888</v>
      </c>
      <c r="E748" s="12">
        <f t="shared" ca="1" si="156"/>
        <v>129704796.32777046</v>
      </c>
      <c r="F748" s="12">
        <f t="shared" ca="1" si="157"/>
        <v>129676058.44679707</v>
      </c>
      <c r="G748" s="14">
        <f ca="1">G747*(1+Returns!G748)+AC748</f>
        <v>10465141.523475653</v>
      </c>
      <c r="H748" s="14">
        <f ca="1">H747*(1+Returns!H748)+AD748</f>
        <v>12970759.985540204</v>
      </c>
      <c r="I748" s="14">
        <f ca="1">I747*(1+Returns!I748)+AE748</f>
        <v>6486345.6621704074</v>
      </c>
      <c r="J748" s="14">
        <f ca="1">J747*(1+Returns!J748)+AF748</f>
        <v>0</v>
      </c>
      <c r="K748" s="14">
        <f ca="1">K747*(1+Returns!K748)+AG748</f>
        <v>0</v>
      </c>
      <c r="L748" s="14">
        <f ca="1">L747*(1+Returns!L748)+AH748</f>
        <v>25941132.622949507</v>
      </c>
      <c r="M748" s="14">
        <f ca="1">M747*(1+Returns!M748)+AI748</f>
        <v>25943067.395186901</v>
      </c>
      <c r="N748" s="14">
        <f ca="1">N747*(1+Returns!N748)+AJ748-R748-T748</f>
        <v>47898349.138447776</v>
      </c>
      <c r="O748" s="17">
        <f ca="1">(Assumptions!$B$16 / 252)*F747</f>
        <v>4111.4405010426117</v>
      </c>
      <c r="P748" s="17">
        <f t="shared" ca="1" si="158"/>
        <v>28737.880973378909</v>
      </c>
      <c r="Q748" s="16">
        <f t="shared" si="159"/>
        <v>0</v>
      </c>
      <c r="R748" s="17">
        <f t="shared" si="160"/>
        <v>0</v>
      </c>
      <c r="S748" s="19">
        <f t="shared" si="161"/>
        <v>0</v>
      </c>
      <c r="T748" s="20">
        <f ca="1">IF(AND(S748=1,F747&gt;D747),[1]Assumptions!$B$19*(F747-D747),0)</f>
        <v>0</v>
      </c>
      <c r="U748" s="21">
        <f ca="1">OFFSET(Assumptions!$B$6,U$1-1,0)*$E748</f>
        <v>10376383.706221636</v>
      </c>
      <c r="V748" s="21">
        <f ca="1">OFFSET(Assumptions!$B$6,V$1-1,0)*$E748</f>
        <v>12970479.632777046</v>
      </c>
      <c r="W748" s="21">
        <f ca="1">OFFSET(Assumptions!$B$6,W$1-1,0)*$E748</f>
        <v>6485239.8163885232</v>
      </c>
      <c r="X748" s="21">
        <f ca="1">OFFSET(Assumptions!$B$6,X$1-1,0)*$E748</f>
        <v>0</v>
      </c>
      <c r="Y748" s="21">
        <f ca="1">OFFSET(Assumptions!$B$6,Y$1-1,0)*$E748</f>
        <v>0</v>
      </c>
      <c r="Z748" s="21">
        <f ca="1">OFFSET(Assumptions!$B$6,Z$1-1,0)*$E748</f>
        <v>25940959.265554093</v>
      </c>
      <c r="AA748" s="21">
        <f ca="1">OFFSET(Assumptions!$B$6,AA$1-1,0)*$E748</f>
        <v>25940959.265554093</v>
      </c>
      <c r="AB748" s="21">
        <f ca="1">OFFSET(Assumptions!$B$6,AB$1-1,0)*$E748</f>
        <v>47990774.641275071</v>
      </c>
      <c r="AC748" s="24">
        <f t="shared" si="164"/>
        <v>0</v>
      </c>
      <c r="AD748" s="24">
        <f t="shared" si="153"/>
        <v>0</v>
      </c>
      <c r="AE748" s="24">
        <f t="shared" si="153"/>
        <v>0</v>
      </c>
      <c r="AF748" s="24">
        <f t="shared" si="153"/>
        <v>0</v>
      </c>
      <c r="AG748" s="24">
        <f t="shared" si="152"/>
        <v>0</v>
      </c>
      <c r="AH748" s="24">
        <f t="shared" si="152"/>
        <v>0</v>
      </c>
      <c r="AI748" s="24">
        <f t="shared" si="152"/>
        <v>0</v>
      </c>
      <c r="AJ748" s="24">
        <f t="shared" si="162"/>
        <v>0</v>
      </c>
      <c r="AK748" s="26">
        <f t="shared" ca="1" si="163"/>
        <v>1.2793003105218137E-3</v>
      </c>
      <c r="AL748" s="34">
        <f t="shared" ca="1" si="165"/>
        <v>0.29676058446796549</v>
      </c>
    </row>
    <row r="749" spans="1:38" x14ac:dyDescent="0.25">
      <c r="A749" s="4">
        <f t="shared" si="154"/>
        <v>2</v>
      </c>
      <c r="B749" s="4">
        <f t="shared" si="155"/>
        <v>2015</v>
      </c>
      <c r="C749" s="9">
        <v>42046</v>
      </c>
      <c r="D749" s="12">
        <f ca="1">(1+Returns!E749)*D748</f>
        <v>129367049.17032993</v>
      </c>
      <c r="E749" s="12">
        <f t="shared" ca="1" si="156"/>
        <v>129795340.38371044</v>
      </c>
      <c r="F749" s="12">
        <f t="shared" ca="1" si="157"/>
        <v>129762485.80246891</v>
      </c>
      <c r="G749" s="14">
        <f ca="1">G748*(1+Returns!G749)+AC749</f>
        <v>10499862.698223704</v>
      </c>
      <c r="H749" s="14">
        <f ca="1">H748*(1+Returns!H749)+AD749</f>
        <v>12976912.837675335</v>
      </c>
      <c r="I749" s="14">
        <f ca="1">I748*(1+Returns!I749)+AE749</f>
        <v>6489560.3129776418</v>
      </c>
      <c r="J749" s="14">
        <f ca="1">J748*(1+Returns!J749)+AF749</f>
        <v>0</v>
      </c>
      <c r="K749" s="14">
        <f ca="1">K748*(1+Returns!K749)+AG749</f>
        <v>0</v>
      </c>
      <c r="L749" s="14">
        <f ca="1">L748*(1+Returns!L749)+AH749</f>
        <v>25953382.88401866</v>
      </c>
      <c r="M749" s="14">
        <f ca="1">M748*(1+Returns!M749)+AI749</f>
        <v>25955594.59294536</v>
      </c>
      <c r="N749" s="14">
        <f ca="1">N748*(1+Returns!N749)+AJ749-R749-T749</f>
        <v>47920027.057869732</v>
      </c>
      <c r="O749" s="17">
        <f ca="1">(Assumptions!$B$16 / 252)*F748</f>
        <v>4116.7002681522881</v>
      </c>
      <c r="P749" s="17">
        <f t="shared" ca="1" si="158"/>
        <v>32854.581241531196</v>
      </c>
      <c r="Q749" s="16">
        <f t="shared" si="159"/>
        <v>0</v>
      </c>
      <c r="R749" s="17">
        <f t="shared" si="160"/>
        <v>0</v>
      </c>
      <c r="S749" s="19">
        <f t="shared" si="161"/>
        <v>0</v>
      </c>
      <c r="T749" s="20">
        <f ca="1">IF(AND(S749=1,F748&gt;D748),[1]Assumptions!$B$19*(F748-D748),0)</f>
        <v>0</v>
      </c>
      <c r="U749" s="21">
        <f ca="1">OFFSET(Assumptions!$B$6,U$1-1,0)*$E749</f>
        <v>10383627.230696836</v>
      </c>
      <c r="V749" s="21">
        <f ca="1">OFFSET(Assumptions!$B$6,V$1-1,0)*$E749</f>
        <v>12979534.038371045</v>
      </c>
      <c r="W749" s="21">
        <f ca="1">OFFSET(Assumptions!$B$6,W$1-1,0)*$E749</f>
        <v>6489767.0191855226</v>
      </c>
      <c r="X749" s="21">
        <f ca="1">OFFSET(Assumptions!$B$6,X$1-1,0)*$E749</f>
        <v>0</v>
      </c>
      <c r="Y749" s="21">
        <f ca="1">OFFSET(Assumptions!$B$6,Y$1-1,0)*$E749</f>
        <v>0</v>
      </c>
      <c r="Z749" s="21">
        <f ca="1">OFFSET(Assumptions!$B$6,Z$1-1,0)*$E749</f>
        <v>25959068.07674209</v>
      </c>
      <c r="AA749" s="21">
        <f ca="1">OFFSET(Assumptions!$B$6,AA$1-1,0)*$E749</f>
        <v>25959068.07674209</v>
      </c>
      <c r="AB749" s="21">
        <f ca="1">OFFSET(Assumptions!$B$6,AB$1-1,0)*$E749</f>
        <v>48024275.941972867</v>
      </c>
      <c r="AC749" s="24">
        <f t="shared" si="164"/>
        <v>0</v>
      </c>
      <c r="AD749" s="24">
        <f t="shared" si="153"/>
        <v>0</v>
      </c>
      <c r="AE749" s="24">
        <f t="shared" si="153"/>
        <v>0</v>
      </c>
      <c r="AF749" s="24">
        <f t="shared" si="153"/>
        <v>0</v>
      </c>
      <c r="AG749" s="24">
        <f t="shared" si="152"/>
        <v>0</v>
      </c>
      <c r="AH749" s="24">
        <f t="shared" si="152"/>
        <v>0</v>
      </c>
      <c r="AI749" s="24">
        <f t="shared" si="152"/>
        <v>0</v>
      </c>
      <c r="AJ749" s="24">
        <f t="shared" si="162"/>
        <v>0</v>
      </c>
      <c r="AK749" s="26">
        <f t="shared" ca="1" si="163"/>
        <v>6.6648660290136164E-4</v>
      </c>
      <c r="AL749" s="34">
        <f t="shared" ca="1" si="165"/>
        <v>0.29762485802468386</v>
      </c>
    </row>
    <row r="750" spans="1:38" x14ac:dyDescent="0.25">
      <c r="A750" s="4">
        <f t="shared" si="154"/>
        <v>2</v>
      </c>
      <c r="B750" s="4">
        <f t="shared" si="155"/>
        <v>2015</v>
      </c>
      <c r="C750" s="9">
        <v>42047</v>
      </c>
      <c r="D750" s="12">
        <f ca="1">(1+Returns!E750)*D749</f>
        <v>129425653.73727457</v>
      </c>
      <c r="E750" s="12">
        <f t="shared" ca="1" si="156"/>
        <v>130198073.85249588</v>
      </c>
      <c r="F750" s="12">
        <f t="shared" ca="1" si="157"/>
        <v>130161099.82726061</v>
      </c>
      <c r="G750" s="14">
        <f ca="1">G749*(1+Returns!G750)+AC750</f>
        <v>10846747.12888952</v>
      </c>
      <c r="H750" s="14">
        <f ca="1">H749*(1+Returns!H750)+AD750</f>
        <v>12983068.608497532</v>
      </c>
      <c r="I750" s="14">
        <f ca="1">I749*(1+Returns!I750)+AE750</f>
        <v>6492776.5569746867</v>
      </c>
      <c r="J750" s="14">
        <f ca="1">J749*(1+Returns!J750)+AF750</f>
        <v>0</v>
      </c>
      <c r="K750" s="14">
        <f ca="1">K749*(1+Returns!K750)+AG750</f>
        <v>0</v>
      </c>
      <c r="L750" s="14">
        <f ca="1">L749*(1+Returns!L750)+AH750</f>
        <v>25965638.930066381</v>
      </c>
      <c r="M750" s="14">
        <f ca="1">M749*(1+Returns!M750)+AI750</f>
        <v>25968127.839745022</v>
      </c>
      <c r="N750" s="14">
        <f ca="1">N749*(1+Returns!N750)+AJ750-R750-T750</f>
        <v>47941714.788322739</v>
      </c>
      <c r="O750" s="17">
        <f ca="1">(Assumptions!$B$16 / 252)*F749</f>
        <v>4119.4439937291718</v>
      </c>
      <c r="P750" s="17">
        <f t="shared" ca="1" si="158"/>
        <v>36974.025235260371</v>
      </c>
      <c r="Q750" s="16">
        <f t="shared" si="159"/>
        <v>0</v>
      </c>
      <c r="R750" s="17">
        <f t="shared" si="160"/>
        <v>0</v>
      </c>
      <c r="S750" s="19">
        <f t="shared" si="161"/>
        <v>0</v>
      </c>
      <c r="T750" s="20">
        <f ca="1">IF(AND(S750=1,F749&gt;D749),[1]Assumptions!$B$19*(F749-D749),0)</f>
        <v>0</v>
      </c>
      <c r="U750" s="21">
        <f ca="1">OFFSET(Assumptions!$B$6,U$1-1,0)*$E750</f>
        <v>10415845.90819967</v>
      </c>
      <c r="V750" s="21">
        <f ca="1">OFFSET(Assumptions!$B$6,V$1-1,0)*$E750</f>
        <v>13019807.385249589</v>
      </c>
      <c r="W750" s="21">
        <f ca="1">OFFSET(Assumptions!$B$6,W$1-1,0)*$E750</f>
        <v>6509903.6926247943</v>
      </c>
      <c r="X750" s="21">
        <f ca="1">OFFSET(Assumptions!$B$6,X$1-1,0)*$E750</f>
        <v>0</v>
      </c>
      <c r="Y750" s="21">
        <f ca="1">OFFSET(Assumptions!$B$6,Y$1-1,0)*$E750</f>
        <v>0</v>
      </c>
      <c r="Z750" s="21">
        <f ca="1">OFFSET(Assumptions!$B$6,Z$1-1,0)*$E750</f>
        <v>26039614.770499177</v>
      </c>
      <c r="AA750" s="21">
        <f ca="1">OFFSET(Assumptions!$B$6,AA$1-1,0)*$E750</f>
        <v>26039614.770499177</v>
      </c>
      <c r="AB750" s="21">
        <f ca="1">OFFSET(Assumptions!$B$6,AB$1-1,0)*$E750</f>
        <v>48173287.325423472</v>
      </c>
      <c r="AC750" s="24">
        <f t="shared" si="164"/>
        <v>0</v>
      </c>
      <c r="AD750" s="24">
        <f t="shared" si="153"/>
        <v>0</v>
      </c>
      <c r="AE750" s="24">
        <f t="shared" si="153"/>
        <v>0</v>
      </c>
      <c r="AF750" s="24">
        <f t="shared" si="153"/>
        <v>0</v>
      </c>
      <c r="AG750" s="24">
        <f t="shared" si="152"/>
        <v>0</v>
      </c>
      <c r="AH750" s="24">
        <f t="shared" si="152"/>
        <v>0</v>
      </c>
      <c r="AI750" s="24">
        <f t="shared" si="152"/>
        <v>0</v>
      </c>
      <c r="AJ750" s="24">
        <f t="shared" si="162"/>
        <v>0</v>
      </c>
      <c r="AK750" s="26">
        <f t="shared" ca="1" si="163"/>
        <v>3.0718741424120566E-3</v>
      </c>
      <c r="AL750" s="34">
        <f t="shared" ca="1" si="165"/>
        <v>0.30161099827260096</v>
      </c>
    </row>
    <row r="751" spans="1:38" x14ac:dyDescent="0.25">
      <c r="A751" s="4">
        <f t="shared" si="154"/>
        <v>2</v>
      </c>
      <c r="B751" s="4">
        <f t="shared" si="155"/>
        <v>2015</v>
      </c>
      <c r="C751" s="9">
        <v>42048</v>
      </c>
      <c r="D751" s="12">
        <f ca="1">(1+Returns!E751)*D750</f>
        <v>129484284.8526741</v>
      </c>
      <c r="E751" s="12">
        <f t="shared" ca="1" si="156"/>
        <v>130051731.10916907</v>
      </c>
      <c r="F751" s="12">
        <f t="shared" ca="1" si="157"/>
        <v>130010624.98552659</v>
      </c>
      <c r="G751" s="14">
        <f ca="1">G750*(1+Returns!G751)+AC751</f>
        <v>10644529.178248214</v>
      </c>
      <c r="H751" s="14">
        <f ca="1">H750*(1+Returns!H751)+AD751</f>
        <v>12989227.299391313</v>
      </c>
      <c r="I751" s="14">
        <f ca="1">I750*(1+Returns!I751)+AE751</f>
        <v>6495994.3949511303</v>
      </c>
      <c r="J751" s="14">
        <f ca="1">J750*(1+Returns!J751)+AF751</f>
        <v>0</v>
      </c>
      <c r="K751" s="14">
        <f ca="1">K750*(1+Returns!K751)+AG751</f>
        <v>0</v>
      </c>
      <c r="L751" s="14">
        <f ca="1">L750*(1+Returns!L751)+AH751</f>
        <v>25977900.76382453</v>
      </c>
      <c r="M751" s="14">
        <f ca="1">M750*(1+Returns!M751)+AI751</f>
        <v>25980667.138506807</v>
      </c>
      <c r="N751" s="14">
        <f ca="1">N750*(1+Returns!N751)+AJ751-R751-T751</f>
        <v>47963412.334247082</v>
      </c>
      <c r="O751" s="17">
        <f ca="1">(Assumptions!$B$16 / 252)*F750</f>
        <v>4132.0984072146221</v>
      </c>
      <c r="P751" s="17">
        <f t="shared" ca="1" si="158"/>
        <v>41106.123642474995</v>
      </c>
      <c r="Q751" s="16">
        <f t="shared" si="159"/>
        <v>0</v>
      </c>
      <c r="R751" s="17">
        <f t="shared" si="160"/>
        <v>0</v>
      </c>
      <c r="S751" s="19">
        <f t="shared" si="161"/>
        <v>0</v>
      </c>
      <c r="T751" s="20">
        <f ca="1">IF(AND(S751=1,F750&gt;D750),[1]Assumptions!$B$19*(F750-D750),0)</f>
        <v>0</v>
      </c>
      <c r="U751" s="21">
        <f ca="1">OFFSET(Assumptions!$B$6,U$1-1,0)*$E751</f>
        <v>10404138.488733526</v>
      </c>
      <c r="V751" s="21">
        <f ca="1">OFFSET(Assumptions!$B$6,V$1-1,0)*$E751</f>
        <v>13005173.110916907</v>
      </c>
      <c r="W751" s="21">
        <f ca="1">OFFSET(Assumptions!$B$6,W$1-1,0)*$E751</f>
        <v>6502586.5554584535</v>
      </c>
      <c r="X751" s="21">
        <f ca="1">OFFSET(Assumptions!$B$6,X$1-1,0)*$E751</f>
        <v>0</v>
      </c>
      <c r="Y751" s="21">
        <f ca="1">OFFSET(Assumptions!$B$6,Y$1-1,0)*$E751</f>
        <v>0</v>
      </c>
      <c r="Z751" s="21">
        <f ca="1">OFFSET(Assumptions!$B$6,Z$1-1,0)*$E751</f>
        <v>26010346.221833814</v>
      </c>
      <c r="AA751" s="21">
        <f ca="1">OFFSET(Assumptions!$B$6,AA$1-1,0)*$E751</f>
        <v>26010346.221833814</v>
      </c>
      <c r="AB751" s="21">
        <f ca="1">OFFSET(Assumptions!$B$6,AB$1-1,0)*$E751</f>
        <v>48119140.510392554</v>
      </c>
      <c r="AC751" s="24">
        <f t="shared" si="164"/>
        <v>0</v>
      </c>
      <c r="AD751" s="24">
        <f t="shared" si="153"/>
        <v>0</v>
      </c>
      <c r="AE751" s="24">
        <f t="shared" si="153"/>
        <v>0</v>
      </c>
      <c r="AF751" s="24">
        <f t="shared" si="153"/>
        <v>0</v>
      </c>
      <c r="AG751" s="24">
        <f t="shared" si="152"/>
        <v>0</v>
      </c>
      <c r="AH751" s="24">
        <f t="shared" si="152"/>
        <v>0</v>
      </c>
      <c r="AI751" s="24">
        <f t="shared" si="152"/>
        <v>0</v>
      </c>
      <c r="AJ751" s="24">
        <f t="shared" si="162"/>
        <v>0</v>
      </c>
      <c r="AK751" s="26">
        <f t="shared" ca="1" si="163"/>
        <v>-1.1560661513595472E-3</v>
      </c>
      <c r="AL751" s="34">
        <f t="shared" ca="1" si="165"/>
        <v>0.30010624985526069</v>
      </c>
    </row>
    <row r="752" spans="1:38" x14ac:dyDescent="0.25">
      <c r="A752" s="4">
        <f t="shared" si="154"/>
        <v>2</v>
      </c>
      <c r="B752" s="4">
        <f t="shared" si="155"/>
        <v>2015</v>
      </c>
      <c r="C752" s="9">
        <v>42053</v>
      </c>
      <c r="D752" s="12">
        <f ca="1">(1+Returns!E752)*D751</f>
        <v>129542942.5285552</v>
      </c>
      <c r="E752" s="12">
        <f t="shared" ca="1" si="156"/>
        <v>130064515.68980455</v>
      </c>
      <c r="F752" s="12">
        <f t="shared" ca="1" si="157"/>
        <v>130019282.24473397</v>
      </c>
      <c r="G752" s="14">
        <f ca="1">G751*(1+Returns!G752)+AC752</f>
        <v>10601412.370101379</v>
      </c>
      <c r="H752" s="14">
        <f ca="1">H751*(1+Returns!H752)+AD752</f>
        <v>12995388.911741851</v>
      </c>
      <c r="I752" s="14">
        <f ca="1">I751*(1+Returns!I752)+AE752</f>
        <v>6499213.8276969539</v>
      </c>
      <c r="J752" s="14">
        <f ca="1">J751*(1+Returns!J752)+AF752</f>
        <v>0</v>
      </c>
      <c r="K752" s="14">
        <f ca="1">K751*(1+Returns!K752)+AG752</f>
        <v>0</v>
      </c>
      <c r="L752" s="14">
        <f ca="1">L751*(1+Returns!L752)+AH752</f>
        <v>25990168.388026252</v>
      </c>
      <c r="M752" s="14">
        <f ca="1">M751*(1+Returns!M752)+AI752</f>
        <v>25993212.492153041</v>
      </c>
      <c r="N752" s="14">
        <f ca="1">N751*(1+Returns!N752)+AJ752-R752-T752</f>
        <v>47985119.700085074</v>
      </c>
      <c r="O752" s="17">
        <f ca="1">(Assumptions!$B$16 / 252)*F751</f>
        <v>4127.3214281119554</v>
      </c>
      <c r="P752" s="17">
        <f t="shared" ca="1" si="158"/>
        <v>45233.445070586953</v>
      </c>
      <c r="Q752" s="16">
        <f t="shared" si="159"/>
        <v>0</v>
      </c>
      <c r="R752" s="17">
        <f t="shared" si="160"/>
        <v>0</v>
      </c>
      <c r="S752" s="19">
        <f t="shared" si="161"/>
        <v>0</v>
      </c>
      <c r="T752" s="20">
        <f ca="1">IF(AND(S752=1,F751&gt;D751),[1]Assumptions!$B$19*(F751-D751),0)</f>
        <v>0</v>
      </c>
      <c r="U752" s="21">
        <f ca="1">OFFSET(Assumptions!$B$6,U$1-1,0)*$E752</f>
        <v>10405161.255184365</v>
      </c>
      <c r="V752" s="21">
        <f ca="1">OFFSET(Assumptions!$B$6,V$1-1,0)*$E752</f>
        <v>13006451.568980455</v>
      </c>
      <c r="W752" s="21">
        <f ca="1">OFFSET(Assumptions!$B$6,W$1-1,0)*$E752</f>
        <v>6503225.7844902277</v>
      </c>
      <c r="X752" s="21">
        <f ca="1">OFFSET(Assumptions!$B$6,X$1-1,0)*$E752</f>
        <v>0</v>
      </c>
      <c r="Y752" s="21">
        <f ca="1">OFFSET(Assumptions!$B$6,Y$1-1,0)*$E752</f>
        <v>0</v>
      </c>
      <c r="Z752" s="21">
        <f ca="1">OFFSET(Assumptions!$B$6,Z$1-1,0)*$E752</f>
        <v>26012903.137960911</v>
      </c>
      <c r="AA752" s="21">
        <f ca="1">OFFSET(Assumptions!$B$6,AA$1-1,0)*$E752</f>
        <v>26012903.137960911</v>
      </c>
      <c r="AB752" s="21">
        <f ca="1">OFFSET(Assumptions!$B$6,AB$1-1,0)*$E752</f>
        <v>48123870.805227682</v>
      </c>
      <c r="AC752" s="24">
        <f t="shared" si="164"/>
        <v>0</v>
      </c>
      <c r="AD752" s="24">
        <f t="shared" si="153"/>
        <v>0</v>
      </c>
      <c r="AE752" s="24">
        <f t="shared" si="153"/>
        <v>0</v>
      </c>
      <c r="AF752" s="24">
        <f t="shared" si="153"/>
        <v>0</v>
      </c>
      <c r="AG752" s="24">
        <f t="shared" si="152"/>
        <v>0</v>
      </c>
      <c r="AH752" s="24">
        <f t="shared" si="152"/>
        <v>0</v>
      </c>
      <c r="AI752" s="24">
        <f t="shared" si="152"/>
        <v>0</v>
      </c>
      <c r="AJ752" s="24">
        <f t="shared" si="162"/>
        <v>0</v>
      </c>
      <c r="AK752" s="26">
        <f t="shared" ca="1" si="163"/>
        <v>6.6588859243932319E-5</v>
      </c>
      <c r="AL752" s="34">
        <f t="shared" ca="1" si="165"/>
        <v>0.30019282244733447</v>
      </c>
    </row>
    <row r="753" spans="1:38" x14ac:dyDescent="0.25">
      <c r="A753" s="4">
        <f t="shared" si="154"/>
        <v>2</v>
      </c>
      <c r="B753" s="4">
        <f t="shared" si="155"/>
        <v>2015</v>
      </c>
      <c r="C753" s="9">
        <v>42054</v>
      </c>
      <c r="D753" s="12">
        <f ca="1">(1+Returns!E753)*D752</f>
        <v>129601626.77695006</v>
      </c>
      <c r="E753" s="12">
        <f t="shared" ca="1" si="156"/>
        <v>130142408.70373504</v>
      </c>
      <c r="F753" s="12">
        <f t="shared" ca="1" si="157"/>
        <v>130093047.66240272</v>
      </c>
      <c r="G753" s="14">
        <f ca="1">G752*(1+Returns!G753)+AC753</f>
        <v>10623377.801503064</v>
      </c>
      <c r="H753" s="14">
        <f ca="1">H752*(1+Returns!H753)+AD753</f>
        <v>13001553.446934978</v>
      </c>
      <c r="I753" s="14">
        <f ca="1">I752*(1+Returns!I753)+AE753</f>
        <v>6502434.8560025292</v>
      </c>
      <c r="J753" s="14">
        <f ca="1">J752*(1+Returns!J753)+AF753</f>
        <v>0</v>
      </c>
      <c r="K753" s="14">
        <f ca="1">K752*(1+Returns!K753)+AG753</f>
        <v>0</v>
      </c>
      <c r="L753" s="14">
        <f ca="1">L752*(1+Returns!L753)+AH753</f>
        <v>26002441.805405989</v>
      </c>
      <c r="M753" s="14">
        <f ca="1">M752*(1+Returns!M753)+AI753</f>
        <v>26005763.903607462</v>
      </c>
      <c r="N753" s="14">
        <f ca="1">N752*(1+Returns!N753)+AJ753-R753-T753</f>
        <v>48006836.890281022</v>
      </c>
      <c r="O753" s="17">
        <f ca="1">(Assumptions!$B$16 / 252)*F752</f>
        <v>4127.5962617375862</v>
      </c>
      <c r="P753" s="17">
        <f t="shared" ca="1" si="158"/>
        <v>49361.041332324538</v>
      </c>
      <c r="Q753" s="16">
        <f t="shared" si="159"/>
        <v>0</v>
      </c>
      <c r="R753" s="17">
        <f t="shared" si="160"/>
        <v>0</v>
      </c>
      <c r="S753" s="19">
        <f t="shared" si="161"/>
        <v>0</v>
      </c>
      <c r="T753" s="20">
        <f ca="1">IF(AND(S753=1,F752&gt;D752),[1]Assumptions!$B$19*(F752-D752),0)</f>
        <v>0</v>
      </c>
      <c r="U753" s="21">
        <f ca="1">OFFSET(Assumptions!$B$6,U$1-1,0)*$E753</f>
        <v>10411392.696298804</v>
      </c>
      <c r="V753" s="21">
        <f ca="1">OFFSET(Assumptions!$B$6,V$1-1,0)*$E753</f>
        <v>13014240.870373504</v>
      </c>
      <c r="W753" s="21">
        <f ca="1">OFFSET(Assumptions!$B$6,W$1-1,0)*$E753</f>
        <v>6507120.4351867521</v>
      </c>
      <c r="X753" s="21">
        <f ca="1">OFFSET(Assumptions!$B$6,X$1-1,0)*$E753</f>
        <v>0</v>
      </c>
      <c r="Y753" s="21">
        <f ca="1">OFFSET(Assumptions!$B$6,Y$1-1,0)*$E753</f>
        <v>0</v>
      </c>
      <c r="Z753" s="21">
        <f ca="1">OFFSET(Assumptions!$B$6,Z$1-1,0)*$E753</f>
        <v>26028481.740747008</v>
      </c>
      <c r="AA753" s="21">
        <f ca="1">OFFSET(Assumptions!$B$6,AA$1-1,0)*$E753</f>
        <v>26028481.740747008</v>
      </c>
      <c r="AB753" s="21">
        <f ca="1">OFFSET(Assumptions!$B$6,AB$1-1,0)*$E753</f>
        <v>48152691.22038196</v>
      </c>
      <c r="AC753" s="24">
        <f t="shared" si="164"/>
        <v>0</v>
      </c>
      <c r="AD753" s="24">
        <f t="shared" si="153"/>
        <v>0</v>
      </c>
      <c r="AE753" s="24">
        <f t="shared" si="153"/>
        <v>0</v>
      </c>
      <c r="AF753" s="24">
        <f t="shared" si="153"/>
        <v>0</v>
      </c>
      <c r="AG753" s="24">
        <f t="shared" si="152"/>
        <v>0</v>
      </c>
      <c r="AH753" s="24">
        <f t="shared" si="152"/>
        <v>0</v>
      </c>
      <c r="AI753" s="24">
        <f t="shared" si="152"/>
        <v>0</v>
      </c>
      <c r="AJ753" s="24">
        <f t="shared" si="162"/>
        <v>0</v>
      </c>
      <c r="AK753" s="26">
        <f t="shared" ca="1" si="163"/>
        <v>5.6734213875975215E-4</v>
      </c>
      <c r="AL753" s="34">
        <f t="shared" ca="1" si="165"/>
        <v>0.30093047662402173</v>
      </c>
    </row>
    <row r="754" spans="1:38" x14ac:dyDescent="0.25">
      <c r="A754" s="4">
        <f t="shared" si="154"/>
        <v>2</v>
      </c>
      <c r="B754" s="4">
        <f t="shared" si="155"/>
        <v>2015</v>
      </c>
      <c r="C754" s="9">
        <v>42055</v>
      </c>
      <c r="D754" s="12">
        <f ca="1">(1+Returns!E754)*D753</f>
        <v>129660337.60989629</v>
      </c>
      <c r="E754" s="12">
        <f t="shared" ca="1" si="156"/>
        <v>130296808.12112689</v>
      </c>
      <c r="F754" s="12">
        <f t="shared" ca="1" si="157"/>
        <v>130243317.14177354</v>
      </c>
      <c r="G754" s="14">
        <f ca="1">G753*(1+Returns!G754)+AC754</f>
        <v>10721823.430335142</v>
      </c>
      <c r="H754" s="14">
        <f ca="1">H753*(1+Returns!H754)+AD754</f>
        <v>13007720.906357184</v>
      </c>
      <c r="I754" s="14">
        <f ca="1">I753*(1+Returns!I754)+AE754</f>
        <v>6505657.4806586206</v>
      </c>
      <c r="J754" s="14">
        <f ca="1">J753*(1+Returns!J754)+AF754</f>
        <v>0</v>
      </c>
      <c r="K754" s="14">
        <f ca="1">K753*(1+Returns!K754)+AG754</f>
        <v>0</v>
      </c>
      <c r="L754" s="14">
        <f ca="1">L753*(1+Returns!L754)+AH754</f>
        <v>26014721.018699471</v>
      </c>
      <c r="M754" s="14">
        <f ca="1">M753*(1+Returns!M754)+AI754</f>
        <v>26018321.375795223</v>
      </c>
      <c r="N754" s="14">
        <f ca="1">N753*(1+Returns!N754)+AJ754-R754-T754</f>
        <v>48028563.909281254</v>
      </c>
      <c r="O754" s="17">
        <f ca="1">(Assumptions!$B$16 / 252)*F753</f>
        <v>4129.9380210286572</v>
      </c>
      <c r="P754" s="17">
        <f t="shared" ca="1" si="158"/>
        <v>53490.979353353192</v>
      </c>
      <c r="Q754" s="16">
        <f t="shared" si="159"/>
        <v>0</v>
      </c>
      <c r="R754" s="17">
        <f t="shared" si="160"/>
        <v>0</v>
      </c>
      <c r="S754" s="19">
        <f t="shared" si="161"/>
        <v>0</v>
      </c>
      <c r="T754" s="20">
        <f ca="1">IF(AND(S754=1,F753&gt;D753),[1]Assumptions!$B$19*(F753-D753),0)</f>
        <v>0</v>
      </c>
      <c r="U754" s="21">
        <f ca="1">OFFSET(Assumptions!$B$6,U$1-1,0)*$E754</f>
        <v>10423744.649690151</v>
      </c>
      <c r="V754" s="21">
        <f ca="1">OFFSET(Assumptions!$B$6,V$1-1,0)*$E754</f>
        <v>13029680.812112689</v>
      </c>
      <c r="W754" s="21">
        <f ca="1">OFFSET(Assumptions!$B$6,W$1-1,0)*$E754</f>
        <v>6514840.4060563445</v>
      </c>
      <c r="X754" s="21">
        <f ca="1">OFFSET(Assumptions!$B$6,X$1-1,0)*$E754</f>
        <v>0</v>
      </c>
      <c r="Y754" s="21">
        <f ca="1">OFFSET(Assumptions!$B$6,Y$1-1,0)*$E754</f>
        <v>0</v>
      </c>
      <c r="Z754" s="21">
        <f ca="1">OFFSET(Assumptions!$B$6,Z$1-1,0)*$E754</f>
        <v>26059361.624225378</v>
      </c>
      <c r="AA754" s="21">
        <f ca="1">OFFSET(Assumptions!$B$6,AA$1-1,0)*$E754</f>
        <v>26059361.624225378</v>
      </c>
      <c r="AB754" s="21">
        <f ca="1">OFFSET(Assumptions!$B$6,AB$1-1,0)*$E754</f>
        <v>48209819.004816949</v>
      </c>
      <c r="AC754" s="24">
        <f t="shared" si="164"/>
        <v>0</v>
      </c>
      <c r="AD754" s="24">
        <f t="shared" si="153"/>
        <v>0</v>
      </c>
      <c r="AE754" s="24">
        <f t="shared" si="153"/>
        <v>0</v>
      </c>
      <c r="AF754" s="24">
        <f t="shared" si="153"/>
        <v>0</v>
      </c>
      <c r="AG754" s="24">
        <f t="shared" si="152"/>
        <v>0</v>
      </c>
      <c r="AH754" s="24">
        <f t="shared" si="152"/>
        <v>0</v>
      </c>
      <c r="AI754" s="24">
        <f t="shared" si="152"/>
        <v>0</v>
      </c>
      <c r="AJ754" s="24">
        <f t="shared" si="162"/>
        <v>0</v>
      </c>
      <c r="AK754" s="26">
        <f t="shared" ca="1" si="163"/>
        <v>1.1550923133170077E-3</v>
      </c>
      <c r="AL754" s="34">
        <f t="shared" ca="1" si="165"/>
        <v>0.30243317141772996</v>
      </c>
    </row>
    <row r="755" spans="1:38" x14ac:dyDescent="0.25">
      <c r="A755" s="4">
        <f t="shared" si="154"/>
        <v>2</v>
      </c>
      <c r="B755" s="4">
        <f t="shared" si="155"/>
        <v>2015</v>
      </c>
      <c r="C755" s="9">
        <v>42058</v>
      </c>
      <c r="D755" s="12">
        <f ca="1">(1+Returns!E755)*D754</f>
        <v>129719075.03943694</v>
      </c>
      <c r="E755" s="12">
        <f t="shared" ca="1" si="156"/>
        <v>130399195.27813056</v>
      </c>
      <c r="F755" s="12">
        <f t="shared" ca="1" si="157"/>
        <v>130341569.59029652</v>
      </c>
      <c r="G755" s="14">
        <f ca="1">G754*(1+Returns!G755)+AC755</f>
        <v>10768230.580457862</v>
      </c>
      <c r="H755" s="14">
        <f ca="1">H754*(1+Returns!H755)+AD755</f>
        <v>13013891.291395616</v>
      </c>
      <c r="I755" s="14">
        <f ca="1">I754*(1+Returns!I755)+AE755</f>
        <v>6508881.702456383</v>
      </c>
      <c r="J755" s="14">
        <f ca="1">J754*(1+Returns!J755)+AF755</f>
        <v>0</v>
      </c>
      <c r="K755" s="14">
        <f ca="1">K754*(1+Returns!K755)+AG755</f>
        <v>0</v>
      </c>
      <c r="L755" s="14">
        <f ca="1">L754*(1+Returns!L755)+AH755</f>
        <v>26027006.03064372</v>
      </c>
      <c r="M755" s="14">
        <f ca="1">M754*(1+Returns!M755)+AI755</f>
        <v>26030884.911642883</v>
      </c>
      <c r="N755" s="14">
        <f ca="1">N754*(1+Returns!N755)+AJ755-R755-T755</f>
        <v>48050300.761534102</v>
      </c>
      <c r="O755" s="17">
        <f ca="1">(Assumptions!$B$16 / 252)*F754</f>
        <v>4134.7084806912235</v>
      </c>
      <c r="P755" s="17">
        <f t="shared" ca="1" si="158"/>
        <v>57625.687834044416</v>
      </c>
      <c r="Q755" s="16">
        <f t="shared" si="159"/>
        <v>0</v>
      </c>
      <c r="R755" s="17">
        <f t="shared" si="160"/>
        <v>0</v>
      </c>
      <c r="S755" s="19">
        <f t="shared" si="161"/>
        <v>0</v>
      </c>
      <c r="T755" s="20">
        <f ca="1">IF(AND(S755=1,F754&gt;D754),[1]Assumptions!$B$19*(F754-D754),0)</f>
        <v>0</v>
      </c>
      <c r="U755" s="21">
        <f ca="1">OFFSET(Assumptions!$B$6,U$1-1,0)*$E755</f>
        <v>10431935.622250445</v>
      </c>
      <c r="V755" s="21">
        <f ca="1">OFFSET(Assumptions!$B$6,V$1-1,0)*$E755</f>
        <v>13039919.527813056</v>
      </c>
      <c r="W755" s="21">
        <f ca="1">OFFSET(Assumptions!$B$6,W$1-1,0)*$E755</f>
        <v>6519959.7639065282</v>
      </c>
      <c r="X755" s="21">
        <f ca="1">OFFSET(Assumptions!$B$6,X$1-1,0)*$E755</f>
        <v>0</v>
      </c>
      <c r="Y755" s="21">
        <f ca="1">OFFSET(Assumptions!$B$6,Y$1-1,0)*$E755</f>
        <v>0</v>
      </c>
      <c r="Z755" s="21">
        <f ca="1">OFFSET(Assumptions!$B$6,Z$1-1,0)*$E755</f>
        <v>26079839.055626113</v>
      </c>
      <c r="AA755" s="21">
        <f ca="1">OFFSET(Assumptions!$B$6,AA$1-1,0)*$E755</f>
        <v>26079839.055626113</v>
      </c>
      <c r="AB755" s="21">
        <f ca="1">OFFSET(Assumptions!$B$6,AB$1-1,0)*$E755</f>
        <v>48247702.252908304</v>
      </c>
      <c r="AC755" s="24">
        <f t="shared" si="164"/>
        <v>0</v>
      </c>
      <c r="AD755" s="24">
        <f t="shared" si="153"/>
        <v>0</v>
      </c>
      <c r="AE755" s="24">
        <f t="shared" si="153"/>
        <v>0</v>
      </c>
      <c r="AF755" s="24">
        <f t="shared" si="153"/>
        <v>0</v>
      </c>
      <c r="AG755" s="24">
        <f t="shared" si="152"/>
        <v>0</v>
      </c>
      <c r="AH755" s="24">
        <f t="shared" si="152"/>
        <v>0</v>
      </c>
      <c r="AI755" s="24">
        <f t="shared" si="152"/>
        <v>0</v>
      </c>
      <c r="AJ755" s="24">
        <f t="shared" si="162"/>
        <v>0</v>
      </c>
      <c r="AK755" s="26">
        <f t="shared" ca="1" si="163"/>
        <v>7.5437612216244787E-4</v>
      </c>
      <c r="AL755" s="34">
        <f t="shared" ca="1" si="165"/>
        <v>0.30341569590295991</v>
      </c>
    </row>
    <row r="756" spans="1:38" x14ac:dyDescent="0.25">
      <c r="A756" s="4">
        <f t="shared" si="154"/>
        <v>2</v>
      </c>
      <c r="B756" s="4">
        <f t="shared" si="155"/>
        <v>2015</v>
      </c>
      <c r="C756" s="9">
        <v>42059</v>
      </c>
      <c r="D756" s="12">
        <f ca="1">(1+Returns!E756)*D755</f>
        <v>129777839.07762055</v>
      </c>
      <c r="E756" s="12">
        <f t="shared" ca="1" si="156"/>
        <v>130432155.32259355</v>
      </c>
      <c r="F756" s="12">
        <f t="shared" ca="1" si="157"/>
        <v>130370391.80715346</v>
      </c>
      <c r="G756" s="14">
        <f ca="1">G755*(1+Returns!G756)+AC756</f>
        <v>10745184.387422709</v>
      </c>
      <c r="H756" s="14">
        <f ca="1">H755*(1+Returns!H756)+AD756</f>
        <v>13020064.603438079</v>
      </c>
      <c r="I756" s="14">
        <f ca="1">I755*(1+Returns!I756)+AE756</f>
        <v>6512107.5221873652</v>
      </c>
      <c r="J756" s="14">
        <f ca="1">J755*(1+Returns!J756)+AF756</f>
        <v>0</v>
      </c>
      <c r="K756" s="14">
        <f ca="1">K755*(1+Returns!K756)+AG756</f>
        <v>0</v>
      </c>
      <c r="L756" s="14">
        <f ca="1">L755*(1+Returns!L756)+AH756</f>
        <v>26039296.843977049</v>
      </c>
      <c r="M756" s="14">
        <f ca="1">M755*(1+Returns!M756)+AI756</f>
        <v>26043454.51407842</v>
      </c>
      <c r="N756" s="14">
        <f ca="1">N755*(1+Returns!N756)+AJ756-R756-T756</f>
        <v>48072047.451489925</v>
      </c>
      <c r="O756" s="17">
        <f ca="1">(Assumptions!$B$16 / 252)*F755</f>
        <v>4137.827606041159</v>
      </c>
      <c r="P756" s="17">
        <f t="shared" ca="1" si="158"/>
        <v>61763.515440085575</v>
      </c>
      <c r="Q756" s="16">
        <f t="shared" si="159"/>
        <v>0</v>
      </c>
      <c r="R756" s="17">
        <f t="shared" si="160"/>
        <v>0</v>
      </c>
      <c r="S756" s="19">
        <f t="shared" si="161"/>
        <v>0</v>
      </c>
      <c r="T756" s="20">
        <f ca="1">IF(AND(S756=1,F755&gt;D755),[1]Assumptions!$B$19*(F755-D755),0)</f>
        <v>0</v>
      </c>
      <c r="U756" s="21">
        <f ca="1">OFFSET(Assumptions!$B$6,U$1-1,0)*$E756</f>
        <v>10434572.425807485</v>
      </c>
      <c r="V756" s="21">
        <f ca="1">OFFSET(Assumptions!$B$6,V$1-1,0)*$E756</f>
        <v>13043215.532259356</v>
      </c>
      <c r="W756" s="21">
        <f ca="1">OFFSET(Assumptions!$B$6,W$1-1,0)*$E756</f>
        <v>6521607.7661296781</v>
      </c>
      <c r="X756" s="21">
        <f ca="1">OFFSET(Assumptions!$B$6,X$1-1,0)*$E756</f>
        <v>0</v>
      </c>
      <c r="Y756" s="21">
        <f ca="1">OFFSET(Assumptions!$B$6,Y$1-1,0)*$E756</f>
        <v>0</v>
      </c>
      <c r="Z756" s="21">
        <f ca="1">OFFSET(Assumptions!$B$6,Z$1-1,0)*$E756</f>
        <v>26086431.064518712</v>
      </c>
      <c r="AA756" s="21">
        <f ca="1">OFFSET(Assumptions!$B$6,AA$1-1,0)*$E756</f>
        <v>26086431.064518712</v>
      </c>
      <c r="AB756" s="21">
        <f ca="1">OFFSET(Assumptions!$B$6,AB$1-1,0)*$E756</f>
        <v>48259897.469359614</v>
      </c>
      <c r="AC756" s="24">
        <f t="shared" si="164"/>
        <v>0</v>
      </c>
      <c r="AD756" s="24">
        <f t="shared" si="153"/>
        <v>0</v>
      </c>
      <c r="AE756" s="24">
        <f t="shared" si="153"/>
        <v>0</v>
      </c>
      <c r="AF756" s="24">
        <f t="shared" si="153"/>
        <v>0</v>
      </c>
      <c r="AG756" s="24">
        <f t="shared" si="152"/>
        <v>0</v>
      </c>
      <c r="AH756" s="24">
        <f t="shared" si="152"/>
        <v>0</v>
      </c>
      <c r="AI756" s="24">
        <f t="shared" si="152"/>
        <v>0</v>
      </c>
      <c r="AJ756" s="24">
        <f t="shared" si="162"/>
        <v>0</v>
      </c>
      <c r="AK756" s="26">
        <f t="shared" ca="1" si="163"/>
        <v>2.2112835488741212E-4</v>
      </c>
      <c r="AL756" s="34">
        <f t="shared" ca="1" si="165"/>
        <v>0.3037039180715293</v>
      </c>
    </row>
    <row r="757" spans="1:38" x14ac:dyDescent="0.25">
      <c r="A757" s="4">
        <f t="shared" si="154"/>
        <v>2</v>
      </c>
      <c r="B757" s="4">
        <f t="shared" si="155"/>
        <v>2015</v>
      </c>
      <c r="C757" s="9">
        <v>42060</v>
      </c>
      <c r="D757" s="12">
        <f ca="1">(1+Returns!E757)*D756</f>
        <v>129836629.7365011</v>
      </c>
      <c r="E757" s="12">
        <f t="shared" ca="1" si="156"/>
        <v>130244527.45321141</v>
      </c>
      <c r="F757" s="12">
        <f t="shared" ca="1" si="157"/>
        <v>130178625.19517428</v>
      </c>
      <c r="G757" s="14">
        <f ca="1">G756*(1+Returns!G757)+AC757</f>
        <v>10501524.037623497</v>
      </c>
      <c r="H757" s="14">
        <f ca="1">H756*(1+Returns!H757)+AD757</f>
        <v>13026240.843873035</v>
      </c>
      <c r="I757" s="14">
        <f ca="1">I756*(1+Returns!I757)+AE757</f>
        <v>6515334.9406435061</v>
      </c>
      <c r="J757" s="14">
        <f ca="1">J756*(1+Returns!J757)+AF757</f>
        <v>0</v>
      </c>
      <c r="K757" s="14">
        <f ca="1">K756*(1+Returns!K757)+AG757</f>
        <v>0</v>
      </c>
      <c r="L757" s="14">
        <f ca="1">L756*(1+Returns!L757)+AH757</f>
        <v>26051593.461439069</v>
      </c>
      <c r="M757" s="14">
        <f ca="1">M756*(1+Returns!M757)+AI757</f>
        <v>26056030.186031219</v>
      </c>
      <c r="N757" s="14">
        <f ca="1">N756*(1+Returns!N757)+AJ757-R757-T757</f>
        <v>48093803.983601078</v>
      </c>
      <c r="O757" s="17">
        <f ca="1">(Assumptions!$B$16 / 252)*F756</f>
        <v>4138.742597052491</v>
      </c>
      <c r="P757" s="17">
        <f t="shared" ca="1" si="158"/>
        <v>65902.258037138061</v>
      </c>
      <c r="Q757" s="16">
        <f t="shared" si="159"/>
        <v>0</v>
      </c>
      <c r="R757" s="17">
        <f t="shared" si="160"/>
        <v>0</v>
      </c>
      <c r="S757" s="19">
        <f t="shared" si="161"/>
        <v>0</v>
      </c>
      <c r="T757" s="20">
        <f ca="1">IF(AND(S757=1,F756&gt;D756),[1]Assumptions!$B$19*(F756-D756),0)</f>
        <v>0</v>
      </c>
      <c r="U757" s="21">
        <f ca="1">OFFSET(Assumptions!$B$6,U$1-1,0)*$E757</f>
        <v>10419562.196256913</v>
      </c>
      <c r="V757" s="21">
        <f ca="1">OFFSET(Assumptions!$B$6,V$1-1,0)*$E757</f>
        <v>13024452.745321142</v>
      </c>
      <c r="W757" s="21">
        <f ca="1">OFFSET(Assumptions!$B$6,W$1-1,0)*$E757</f>
        <v>6512226.3726605708</v>
      </c>
      <c r="X757" s="21">
        <f ca="1">OFFSET(Assumptions!$B$6,X$1-1,0)*$E757</f>
        <v>0</v>
      </c>
      <c r="Y757" s="21">
        <f ca="1">OFFSET(Assumptions!$B$6,Y$1-1,0)*$E757</f>
        <v>0</v>
      </c>
      <c r="Z757" s="21">
        <f ca="1">OFFSET(Assumptions!$B$6,Z$1-1,0)*$E757</f>
        <v>26048905.490642283</v>
      </c>
      <c r="AA757" s="21">
        <f ca="1">OFFSET(Assumptions!$B$6,AA$1-1,0)*$E757</f>
        <v>26048905.490642283</v>
      </c>
      <c r="AB757" s="21">
        <f ca="1">OFFSET(Assumptions!$B$6,AB$1-1,0)*$E757</f>
        <v>48190475.157688223</v>
      </c>
      <c r="AC757" s="24">
        <f t="shared" si="164"/>
        <v>0</v>
      </c>
      <c r="AD757" s="24">
        <f t="shared" si="153"/>
        <v>0</v>
      </c>
      <c r="AE757" s="24">
        <f t="shared" si="153"/>
        <v>0</v>
      </c>
      <c r="AF757" s="24">
        <f t="shared" si="153"/>
        <v>0</v>
      </c>
      <c r="AG757" s="24">
        <f t="shared" si="152"/>
        <v>0</v>
      </c>
      <c r="AH757" s="24">
        <f t="shared" si="152"/>
        <v>0</v>
      </c>
      <c r="AI757" s="24">
        <f t="shared" si="152"/>
        <v>0</v>
      </c>
      <c r="AJ757" s="24">
        <f t="shared" si="162"/>
        <v>0</v>
      </c>
      <c r="AK757" s="26">
        <f t="shared" ca="1" si="163"/>
        <v>-1.4709368386561783E-3</v>
      </c>
      <c r="AL757" s="34">
        <f t="shared" ca="1" si="165"/>
        <v>0.30178625195173758</v>
      </c>
    </row>
    <row r="758" spans="1:38" x14ac:dyDescent="0.25">
      <c r="A758" s="4">
        <f t="shared" si="154"/>
        <v>2</v>
      </c>
      <c r="B758" s="4">
        <f t="shared" si="155"/>
        <v>2015</v>
      </c>
      <c r="C758" s="9">
        <v>42061</v>
      </c>
      <c r="D758" s="12">
        <f ca="1">(1+Returns!E758)*D757</f>
        <v>129895447.02813803</v>
      </c>
      <c r="E758" s="12">
        <f t="shared" ca="1" si="156"/>
        <v>130457813.34109533</v>
      </c>
      <c r="F758" s="12">
        <f t="shared" ca="1" si="157"/>
        <v>130387778.42829008</v>
      </c>
      <c r="G758" s="14">
        <f ca="1">G757*(1+Returns!G758)+AC758</f>
        <v>10658751.189863857</v>
      </c>
      <c r="H758" s="14">
        <f ca="1">H757*(1+Returns!H758)+AD758</f>
        <v>13032420.014089607</v>
      </c>
      <c r="I758" s="14">
        <f ca="1">I757*(1+Returns!I758)+AE758</f>
        <v>6518563.9586171387</v>
      </c>
      <c r="J758" s="14">
        <f ca="1">J757*(1+Returns!J758)+AF758</f>
        <v>0</v>
      </c>
      <c r="K758" s="14">
        <f ca="1">K757*(1+Returns!K758)+AG758</f>
        <v>0</v>
      </c>
      <c r="L758" s="14">
        <f ca="1">L757*(1+Returns!L758)+AH758</f>
        <v>26063895.885770679</v>
      </c>
      <c r="M758" s="14">
        <f ca="1">M757*(1+Returns!M758)+AI758</f>
        <v>26068611.930432089</v>
      </c>
      <c r="N758" s="14">
        <f ca="1">N757*(1+Returns!N758)+AJ758-R758-T758</f>
        <v>48115570.36232195</v>
      </c>
      <c r="O758" s="17">
        <f ca="1">(Assumptions!$B$16 / 252)*F757</f>
        <v>4132.6547681007705</v>
      </c>
      <c r="P758" s="17">
        <f t="shared" ca="1" si="158"/>
        <v>70034.912805238826</v>
      </c>
      <c r="Q758" s="16">
        <f t="shared" si="159"/>
        <v>0</v>
      </c>
      <c r="R758" s="17">
        <f t="shared" si="160"/>
        <v>0</v>
      </c>
      <c r="S758" s="19">
        <f t="shared" si="161"/>
        <v>0</v>
      </c>
      <c r="T758" s="20">
        <f ca="1">IF(AND(S758=1,F757&gt;D757),[1]Assumptions!$B$19*(F757-D757),0)</f>
        <v>0</v>
      </c>
      <c r="U758" s="21">
        <f ca="1">OFFSET(Assumptions!$B$6,U$1-1,0)*$E758</f>
        <v>10436625.067287626</v>
      </c>
      <c r="V758" s="21">
        <f ca="1">OFFSET(Assumptions!$B$6,V$1-1,0)*$E758</f>
        <v>13045781.334109534</v>
      </c>
      <c r="W758" s="21">
        <f ca="1">OFFSET(Assumptions!$B$6,W$1-1,0)*$E758</f>
        <v>6522890.6670547668</v>
      </c>
      <c r="X758" s="21">
        <f ca="1">OFFSET(Assumptions!$B$6,X$1-1,0)*$E758</f>
        <v>0</v>
      </c>
      <c r="Y758" s="21">
        <f ca="1">OFFSET(Assumptions!$B$6,Y$1-1,0)*$E758</f>
        <v>0</v>
      </c>
      <c r="Z758" s="21">
        <f ca="1">OFFSET(Assumptions!$B$6,Z$1-1,0)*$E758</f>
        <v>26091562.668219067</v>
      </c>
      <c r="AA758" s="21">
        <f ca="1">OFFSET(Assumptions!$B$6,AA$1-1,0)*$E758</f>
        <v>26091562.668219067</v>
      </c>
      <c r="AB758" s="21">
        <f ca="1">OFFSET(Assumptions!$B$6,AB$1-1,0)*$E758</f>
        <v>48269390.936205268</v>
      </c>
      <c r="AC758" s="24">
        <f t="shared" si="164"/>
        <v>0</v>
      </c>
      <c r="AD758" s="24">
        <f t="shared" si="153"/>
        <v>0</v>
      </c>
      <c r="AE758" s="24">
        <f t="shared" si="153"/>
        <v>0</v>
      </c>
      <c r="AF758" s="24">
        <f t="shared" si="153"/>
        <v>0</v>
      </c>
      <c r="AG758" s="24">
        <f t="shared" si="152"/>
        <v>0</v>
      </c>
      <c r="AH758" s="24">
        <f t="shared" si="152"/>
        <v>0</v>
      </c>
      <c r="AI758" s="24">
        <f t="shared" si="152"/>
        <v>0</v>
      </c>
      <c r="AJ758" s="24">
        <f t="shared" si="162"/>
        <v>0</v>
      </c>
      <c r="AK758" s="26">
        <f t="shared" ca="1" si="163"/>
        <v>1.6066634042433137E-3</v>
      </c>
      <c r="AL758" s="34">
        <f t="shared" ca="1" si="165"/>
        <v>0.30387778428289547</v>
      </c>
    </row>
    <row r="759" spans="1:38" x14ac:dyDescent="0.25">
      <c r="A759" s="4">
        <f t="shared" si="154"/>
        <v>2</v>
      </c>
      <c r="B759" s="4">
        <f t="shared" si="155"/>
        <v>2015</v>
      </c>
      <c r="C759" s="9">
        <v>42062</v>
      </c>
      <c r="D759" s="12">
        <f ca="1">(1+Returns!E759)*D758</f>
        <v>129954290.96459624</v>
      </c>
      <c r="E759" s="12">
        <f t="shared" ca="1" si="156"/>
        <v>130610364.67248748</v>
      </c>
      <c r="F759" s="12">
        <f t="shared" ca="1" si="157"/>
        <v>130536190.46512896</v>
      </c>
      <c r="G759" s="14">
        <f ca="1">G758*(1+Returns!G759)+AC759</f>
        <v>10755217.518072665</v>
      </c>
      <c r="H759" s="14">
        <f ca="1">H758*(1+Returns!H759)+AD759</f>
        <v>13038602.115477575</v>
      </c>
      <c r="I759" s="14">
        <f ca="1">I758*(1+Returns!I759)+AE759</f>
        <v>6521794.5769009888</v>
      </c>
      <c r="J759" s="14">
        <f ca="1">J758*(1+Returns!J759)+AF759</f>
        <v>0</v>
      </c>
      <c r="K759" s="14">
        <f ca="1">K758*(1+Returns!K759)+AG759</f>
        <v>0</v>
      </c>
      <c r="L759" s="14">
        <f ca="1">L758*(1+Returns!L759)+AH759</f>
        <v>26076204.119714074</v>
      </c>
      <c r="M759" s="14">
        <f ca="1">M758*(1+Returns!M759)+AI759</f>
        <v>26081199.750213243</v>
      </c>
      <c r="N759" s="14">
        <f ca="1">N758*(1+Returns!N759)+AJ759-R759-T759</f>
        <v>48137346.592108935</v>
      </c>
      <c r="O759" s="17">
        <f ca="1">(Assumptions!$B$16 / 252)*F758</f>
        <v>4139.29455327905</v>
      </c>
      <c r="P759" s="17">
        <f t="shared" ca="1" si="158"/>
        <v>74174.207358517873</v>
      </c>
      <c r="Q759" s="16">
        <f t="shared" si="159"/>
        <v>0</v>
      </c>
      <c r="R759" s="17">
        <f t="shared" si="160"/>
        <v>0</v>
      </c>
      <c r="S759" s="19">
        <f t="shared" si="161"/>
        <v>0</v>
      </c>
      <c r="T759" s="20">
        <f ca="1">IF(AND(S759=1,F758&gt;D758),[1]Assumptions!$B$19*(F758-D758),0)</f>
        <v>0</v>
      </c>
      <c r="U759" s="21">
        <f ca="1">OFFSET(Assumptions!$B$6,U$1-1,0)*$E759</f>
        <v>10448829.173798999</v>
      </c>
      <c r="V759" s="21">
        <f ca="1">OFFSET(Assumptions!$B$6,V$1-1,0)*$E759</f>
        <v>13061036.467248749</v>
      </c>
      <c r="W759" s="21">
        <f ca="1">OFFSET(Assumptions!$B$6,W$1-1,0)*$E759</f>
        <v>6530518.2336243745</v>
      </c>
      <c r="X759" s="21">
        <f ca="1">OFFSET(Assumptions!$B$6,X$1-1,0)*$E759</f>
        <v>0</v>
      </c>
      <c r="Y759" s="21">
        <f ca="1">OFFSET(Assumptions!$B$6,Y$1-1,0)*$E759</f>
        <v>0</v>
      </c>
      <c r="Z759" s="21">
        <f ca="1">OFFSET(Assumptions!$B$6,Z$1-1,0)*$E759</f>
        <v>26122072.934497498</v>
      </c>
      <c r="AA759" s="21">
        <f ca="1">OFFSET(Assumptions!$B$6,AA$1-1,0)*$E759</f>
        <v>26122072.934497498</v>
      </c>
      <c r="AB759" s="21">
        <f ca="1">OFFSET(Assumptions!$B$6,AB$1-1,0)*$E759</f>
        <v>48325834.928820372</v>
      </c>
      <c r="AC759" s="24">
        <f t="shared" si="164"/>
        <v>0</v>
      </c>
      <c r="AD759" s="24">
        <f t="shared" si="153"/>
        <v>0</v>
      </c>
      <c r="AE759" s="24">
        <f t="shared" si="153"/>
        <v>0</v>
      </c>
      <c r="AF759" s="24">
        <f t="shared" si="153"/>
        <v>0</v>
      </c>
      <c r="AG759" s="24">
        <f t="shared" si="152"/>
        <v>0</v>
      </c>
      <c r="AH759" s="24">
        <f t="shared" si="152"/>
        <v>0</v>
      </c>
      <c r="AI759" s="24">
        <f t="shared" si="152"/>
        <v>0</v>
      </c>
      <c r="AJ759" s="24">
        <f t="shared" si="162"/>
        <v>0</v>
      </c>
      <c r="AK759" s="26">
        <f t="shared" ca="1" si="163"/>
        <v>1.1382357965434853E-3</v>
      </c>
      <c r="AL759" s="34">
        <f t="shared" ca="1" si="165"/>
        <v>0.3053619046512841</v>
      </c>
    </row>
    <row r="760" spans="1:38" x14ac:dyDescent="0.25">
      <c r="A760" s="4">
        <f t="shared" si="154"/>
        <v>3</v>
      </c>
      <c r="B760" s="4">
        <f t="shared" si="155"/>
        <v>2015</v>
      </c>
      <c r="C760" s="9">
        <v>42065</v>
      </c>
      <c r="D760" s="12">
        <f ca="1">(1+Returns!E760)*D759</f>
        <v>130013161.55794612</v>
      </c>
      <c r="E760" s="12">
        <f t="shared" ca="1" si="156"/>
        <v>130484884.67940709</v>
      </c>
      <c r="F760" s="12">
        <f t="shared" ca="1" si="157"/>
        <v>130480740.67336057</v>
      </c>
      <c r="G760" s="14">
        <f ca="1">G759*(1+Returns!G760)+AC760</f>
        <v>10341412.105034865</v>
      </c>
      <c r="H760" s="14">
        <f ca="1">H759*(1+Returns!H760)+AD760</f>
        <v>13067221.501198554</v>
      </c>
      <c r="I760" s="14">
        <f ca="1">I759*(1+Returns!I760)+AE760</f>
        <v>6533750.4530115603</v>
      </c>
      <c r="J760" s="14">
        <f ca="1">J759*(1+Returns!J760)+AF760</f>
        <v>0</v>
      </c>
      <c r="K760" s="14">
        <f ca="1">K759*(1+Returns!K760)+AG760</f>
        <v>0</v>
      </c>
      <c r="L760" s="14">
        <f ca="1">L759*(1+Returns!L760)+AH760</f>
        <v>26134386.980796173</v>
      </c>
      <c r="M760" s="14">
        <f ca="1">M759*(1+Returns!M760)+AI760</f>
        <v>26134666.832592577</v>
      </c>
      <c r="N760" s="14">
        <f ca="1">N759*(1+Returns!N760)+AJ760-R760-T760</f>
        <v>48273446.806773357</v>
      </c>
      <c r="O760" s="17">
        <f ca="1">(Assumptions!$B$16 / 252)*F759</f>
        <v>4144.0060465120305</v>
      </c>
      <c r="P760" s="17">
        <f t="shared" ca="1" si="158"/>
        <v>4144.0060465120332</v>
      </c>
      <c r="Q760" s="16">
        <f t="shared" si="159"/>
        <v>1</v>
      </c>
      <c r="R760" s="17">
        <f t="shared" ca="1" si="160"/>
        <v>74174.207358517873</v>
      </c>
      <c r="S760" s="19">
        <f t="shared" si="161"/>
        <v>0</v>
      </c>
      <c r="T760" s="20">
        <f ca="1">IF(AND(S760=1,F759&gt;D759),[1]Assumptions!$B$19*(F759-D759),0)</f>
        <v>0</v>
      </c>
      <c r="U760" s="21">
        <f ca="1">OFFSET(Assumptions!$B$6,U$1-1,0)*$E760</f>
        <v>10438790.774352567</v>
      </c>
      <c r="V760" s="21">
        <f ca="1">OFFSET(Assumptions!$B$6,V$1-1,0)*$E760</f>
        <v>13048488.46794071</v>
      </c>
      <c r="W760" s="21">
        <f ca="1">OFFSET(Assumptions!$B$6,W$1-1,0)*$E760</f>
        <v>6524244.2339703552</v>
      </c>
      <c r="X760" s="21">
        <f ca="1">OFFSET(Assumptions!$B$6,X$1-1,0)*$E760</f>
        <v>0</v>
      </c>
      <c r="Y760" s="21">
        <f ca="1">OFFSET(Assumptions!$B$6,Y$1-1,0)*$E760</f>
        <v>0</v>
      </c>
      <c r="Z760" s="21">
        <f ca="1">OFFSET(Assumptions!$B$6,Z$1-1,0)*$E760</f>
        <v>26096976.935881421</v>
      </c>
      <c r="AA760" s="21">
        <f ca="1">OFFSET(Assumptions!$B$6,AA$1-1,0)*$E760</f>
        <v>26096976.935881421</v>
      </c>
      <c r="AB760" s="21">
        <f ca="1">OFFSET(Assumptions!$B$6,AB$1-1,0)*$E760</f>
        <v>48279407.331380621</v>
      </c>
      <c r="AC760" s="24">
        <f t="shared" ca="1" si="164"/>
        <v>-306388.34427366592</v>
      </c>
      <c r="AD760" s="24">
        <f t="shared" ca="1" si="153"/>
        <v>22434.351771173999</v>
      </c>
      <c r="AE760" s="24">
        <f t="shared" ca="1" si="153"/>
        <v>8723.6567233856767</v>
      </c>
      <c r="AF760" s="24">
        <f t="shared" ca="1" si="153"/>
        <v>0</v>
      </c>
      <c r="AG760" s="24">
        <f t="shared" ca="1" si="152"/>
        <v>0</v>
      </c>
      <c r="AH760" s="24">
        <f t="shared" ca="1" si="152"/>
        <v>45868.814783424139</v>
      </c>
      <c r="AI760" s="24">
        <f t="shared" ca="1" si="152"/>
        <v>40873.184284254909</v>
      </c>
      <c r="AJ760" s="24">
        <f t="shared" ca="1" si="162"/>
        <v>188488.3367114272</v>
      </c>
      <c r="AK760" s="26">
        <f t="shared" ca="1" si="163"/>
        <v>-4.2478481692165282E-4</v>
      </c>
      <c r="AL760" s="34">
        <f t="shared" ca="1" si="165"/>
        <v>0.30480740673360041</v>
      </c>
    </row>
    <row r="761" spans="1:38" x14ac:dyDescent="0.25">
      <c r="A761" s="4">
        <f t="shared" si="154"/>
        <v>3</v>
      </c>
      <c r="B761" s="4">
        <f t="shared" si="155"/>
        <v>2015</v>
      </c>
      <c r="C761" s="9">
        <v>42066</v>
      </c>
      <c r="D761" s="12">
        <f ca="1">(1+Returns!E761)*D760</f>
        <v>130072058.82026348</v>
      </c>
      <c r="E761" s="12">
        <f t="shared" ca="1" si="156"/>
        <v>130567478.20373192</v>
      </c>
      <c r="F761" s="12">
        <f t="shared" ca="1" si="157"/>
        <v>130559191.95194975</v>
      </c>
      <c r="G761" s="14">
        <f ca="1">G760*(1+Returns!G761)+AC761</f>
        <v>10367759.954827556</v>
      </c>
      <c r="H761" s="14">
        <f ca="1">H760*(1+Returns!H761)+AD761</f>
        <v>13073420.111133786</v>
      </c>
      <c r="I761" s="14">
        <f ca="1">I760*(1+Returns!I761)+AE761</f>
        <v>6536988.5977639351</v>
      </c>
      <c r="J761" s="14">
        <f ca="1">J760*(1+Returns!J761)+AF761</f>
        <v>0</v>
      </c>
      <c r="K761" s="14">
        <f ca="1">K760*(1+Returns!K761)+AG761</f>
        <v>0</v>
      </c>
      <c r="L761" s="14">
        <f ca="1">L760*(1+Returns!L761)+AH761</f>
        <v>26146728.502966791</v>
      </c>
      <c r="M761" s="14">
        <f ca="1">M760*(1+Returns!M761)+AI761</f>
        <v>26147286.548479527</v>
      </c>
      <c r="N761" s="14">
        <f ca="1">N760*(1+Returns!N761)+AJ761-R761-T761</f>
        <v>48295294.488560319</v>
      </c>
      <c r="O761" s="17">
        <f ca="1">(Assumptions!$B$16 / 252)*F760</f>
        <v>4142.2457356622399</v>
      </c>
      <c r="P761" s="17">
        <f t="shared" ca="1" si="158"/>
        <v>8286.2517821742731</v>
      </c>
      <c r="Q761" s="16">
        <f t="shared" si="159"/>
        <v>0</v>
      </c>
      <c r="R761" s="17">
        <f t="shared" si="160"/>
        <v>0</v>
      </c>
      <c r="S761" s="19">
        <f t="shared" si="161"/>
        <v>0</v>
      </c>
      <c r="T761" s="20">
        <f ca="1">IF(AND(S761=1,F760&gt;D760),[1]Assumptions!$B$19*(F760-D760),0)</f>
        <v>0</v>
      </c>
      <c r="U761" s="21">
        <f ca="1">OFFSET(Assumptions!$B$6,U$1-1,0)*$E761</f>
        <v>10445398.256298555</v>
      </c>
      <c r="V761" s="21">
        <f ca="1">OFFSET(Assumptions!$B$6,V$1-1,0)*$E761</f>
        <v>13056747.820373192</v>
      </c>
      <c r="W761" s="21">
        <f ca="1">OFFSET(Assumptions!$B$6,W$1-1,0)*$E761</f>
        <v>6528373.9101865962</v>
      </c>
      <c r="X761" s="21">
        <f ca="1">OFFSET(Assumptions!$B$6,X$1-1,0)*$E761</f>
        <v>0</v>
      </c>
      <c r="Y761" s="21">
        <f ca="1">OFFSET(Assumptions!$B$6,Y$1-1,0)*$E761</f>
        <v>0</v>
      </c>
      <c r="Z761" s="21">
        <f ca="1">OFFSET(Assumptions!$B$6,Z$1-1,0)*$E761</f>
        <v>26113495.640746385</v>
      </c>
      <c r="AA761" s="21">
        <f ca="1">OFFSET(Assumptions!$B$6,AA$1-1,0)*$E761</f>
        <v>26113495.640746385</v>
      </c>
      <c r="AB761" s="21">
        <f ca="1">OFFSET(Assumptions!$B$6,AB$1-1,0)*$E761</f>
        <v>48309966.935380809</v>
      </c>
      <c r="AC761" s="24">
        <f t="shared" si="164"/>
        <v>0</v>
      </c>
      <c r="AD761" s="24">
        <f t="shared" si="153"/>
        <v>0</v>
      </c>
      <c r="AE761" s="24">
        <f t="shared" si="153"/>
        <v>0</v>
      </c>
      <c r="AF761" s="24">
        <f t="shared" si="153"/>
        <v>0</v>
      </c>
      <c r="AG761" s="24">
        <f t="shared" si="152"/>
        <v>0</v>
      </c>
      <c r="AH761" s="24">
        <f t="shared" si="152"/>
        <v>0</v>
      </c>
      <c r="AI761" s="24">
        <f t="shared" si="152"/>
        <v>0</v>
      </c>
      <c r="AJ761" s="24">
        <f t="shared" si="162"/>
        <v>0</v>
      </c>
      <c r="AK761" s="26">
        <f t="shared" ca="1" si="163"/>
        <v>6.0124795570848377E-4</v>
      </c>
      <c r="AL761" s="34">
        <f t="shared" ca="1" si="165"/>
        <v>0.30559191951949227</v>
      </c>
    </row>
    <row r="762" spans="1:38" x14ac:dyDescent="0.25">
      <c r="A762" s="4">
        <f t="shared" si="154"/>
        <v>3</v>
      </c>
      <c r="B762" s="4">
        <f t="shared" si="155"/>
        <v>2015</v>
      </c>
      <c r="C762" s="9">
        <v>42067</v>
      </c>
      <c r="D762" s="12">
        <f ca="1">(1+Returns!E762)*D761</f>
        <v>130130982.76362965</v>
      </c>
      <c r="E762" s="12">
        <f t="shared" ca="1" si="156"/>
        <v>130642456.32384564</v>
      </c>
      <c r="F762" s="12">
        <f t="shared" ca="1" si="157"/>
        <v>130630025.33581102</v>
      </c>
      <c r="G762" s="14">
        <f ca="1">G761*(1+Returns!G762)+AC762</f>
        <v>10386466.045529639</v>
      </c>
      <c r="H762" s="14">
        <f ca="1">H761*(1+Returns!H762)+AD762</f>
        <v>13079621.661461903</v>
      </c>
      <c r="I762" s="14">
        <f ca="1">I761*(1+Returns!I762)+AE762</f>
        <v>6540228.3473497834</v>
      </c>
      <c r="J762" s="14">
        <f ca="1">J761*(1+Returns!J762)+AF762</f>
        <v>0</v>
      </c>
      <c r="K762" s="14">
        <f ca="1">K761*(1+Returns!K762)+AG762</f>
        <v>0</v>
      </c>
      <c r="L762" s="14">
        <f ca="1">L761*(1+Returns!L762)+AH762</f>
        <v>26159075.853212487</v>
      </c>
      <c r="M762" s="14">
        <f ca="1">M761*(1+Returns!M762)+AI762</f>
        <v>26159912.358082157</v>
      </c>
      <c r="N762" s="14">
        <f ca="1">N761*(1+Returns!N762)+AJ762-R762-T762</f>
        <v>48317152.058209673</v>
      </c>
      <c r="O762" s="17">
        <f ca="1">(Assumptions!$B$16 / 252)*F761</f>
        <v>4144.736252442849</v>
      </c>
      <c r="P762" s="17">
        <f t="shared" ca="1" si="158"/>
        <v>12430.988034617123</v>
      </c>
      <c r="Q762" s="16">
        <f t="shared" si="159"/>
        <v>0</v>
      </c>
      <c r="R762" s="17">
        <f t="shared" si="160"/>
        <v>0</v>
      </c>
      <c r="S762" s="19">
        <f t="shared" si="161"/>
        <v>0</v>
      </c>
      <c r="T762" s="20">
        <f ca="1">IF(AND(S762=1,F761&gt;D761),[1]Assumptions!$B$19*(F761-D761),0)</f>
        <v>0</v>
      </c>
      <c r="U762" s="21">
        <f ca="1">OFFSET(Assumptions!$B$6,U$1-1,0)*$E762</f>
        <v>10451396.505907651</v>
      </c>
      <c r="V762" s="21">
        <f ca="1">OFFSET(Assumptions!$B$6,V$1-1,0)*$E762</f>
        <v>13064245.632384565</v>
      </c>
      <c r="W762" s="21">
        <f ca="1">OFFSET(Assumptions!$B$6,W$1-1,0)*$E762</f>
        <v>6532122.8161922824</v>
      </c>
      <c r="X762" s="21">
        <f ca="1">OFFSET(Assumptions!$B$6,X$1-1,0)*$E762</f>
        <v>0</v>
      </c>
      <c r="Y762" s="21">
        <f ca="1">OFFSET(Assumptions!$B$6,Y$1-1,0)*$E762</f>
        <v>0</v>
      </c>
      <c r="Z762" s="21">
        <f ca="1">OFFSET(Assumptions!$B$6,Z$1-1,0)*$E762</f>
        <v>26128491.264769129</v>
      </c>
      <c r="AA762" s="21">
        <f ca="1">OFFSET(Assumptions!$B$6,AA$1-1,0)*$E762</f>
        <v>26128491.264769129</v>
      </c>
      <c r="AB762" s="21">
        <f ca="1">OFFSET(Assumptions!$B$6,AB$1-1,0)*$E762</f>
        <v>48337708.839822888</v>
      </c>
      <c r="AC762" s="24">
        <f t="shared" si="164"/>
        <v>0</v>
      </c>
      <c r="AD762" s="24">
        <f t="shared" si="153"/>
        <v>0</v>
      </c>
      <c r="AE762" s="24">
        <f t="shared" si="153"/>
        <v>0</v>
      </c>
      <c r="AF762" s="24">
        <f t="shared" si="153"/>
        <v>0</v>
      </c>
      <c r="AG762" s="24">
        <f t="shared" si="152"/>
        <v>0</v>
      </c>
      <c r="AH762" s="24">
        <f t="shared" si="152"/>
        <v>0</v>
      </c>
      <c r="AI762" s="24">
        <f t="shared" si="152"/>
        <v>0</v>
      </c>
      <c r="AJ762" s="24">
        <f t="shared" si="162"/>
        <v>0</v>
      </c>
      <c r="AK762" s="26">
        <f t="shared" ca="1" si="163"/>
        <v>5.4253846705298869E-4</v>
      </c>
      <c r="AL762" s="34">
        <f t="shared" ca="1" si="165"/>
        <v>0.30630025335810518</v>
      </c>
    </row>
    <row r="763" spans="1:38" x14ac:dyDescent="0.25">
      <c r="A763" s="4">
        <f t="shared" si="154"/>
        <v>3</v>
      </c>
      <c r="B763" s="4">
        <f t="shared" si="155"/>
        <v>2015</v>
      </c>
      <c r="C763" s="9">
        <v>42068</v>
      </c>
      <c r="D763" s="12">
        <f ca="1">(1+Returns!E763)*D762</f>
        <v>130189933.40013139</v>
      </c>
      <c r="E763" s="12">
        <f t="shared" ca="1" si="156"/>
        <v>130825424.79531044</v>
      </c>
      <c r="F763" s="12">
        <f t="shared" ca="1" si="157"/>
        <v>130808846.82234453</v>
      </c>
      <c r="G763" s="14">
        <f ca="1">G762*(1+Returns!G763)+AC763</f>
        <v>10513136.120343341</v>
      </c>
      <c r="H763" s="14">
        <f ca="1">H762*(1+Returns!H763)+AD763</f>
        <v>13085826.153577719</v>
      </c>
      <c r="I763" s="14">
        <f ca="1">I762*(1+Returns!I763)+AE763</f>
        <v>6543469.7025644658</v>
      </c>
      <c r="J763" s="14">
        <f ca="1">J762*(1+Returns!J763)+AF763</f>
        <v>0</v>
      </c>
      <c r="K763" s="14">
        <f ca="1">K762*(1+Returns!K763)+AG763</f>
        <v>0</v>
      </c>
      <c r="L763" s="14">
        <f ca="1">L762*(1+Returns!L763)+AH763</f>
        <v>26171429.034285475</v>
      </c>
      <c r="M763" s="14">
        <f ca="1">M762*(1+Returns!M763)+AI763</f>
        <v>26172544.264342956</v>
      </c>
      <c r="N763" s="14">
        <f ca="1">N762*(1+Returns!N763)+AJ763-R763-T763</f>
        <v>48339019.52019649</v>
      </c>
      <c r="O763" s="17">
        <f ca="1">(Assumptions!$B$16 / 252)*F762</f>
        <v>4146.9849312955876</v>
      </c>
      <c r="P763" s="17">
        <f t="shared" ca="1" si="158"/>
        <v>16577.972965912712</v>
      </c>
      <c r="Q763" s="16">
        <f t="shared" si="159"/>
        <v>0</v>
      </c>
      <c r="R763" s="17">
        <f t="shared" si="160"/>
        <v>0</v>
      </c>
      <c r="S763" s="19">
        <f t="shared" si="161"/>
        <v>0</v>
      </c>
      <c r="T763" s="20">
        <f ca="1">IF(AND(S763=1,F762&gt;D762),[1]Assumptions!$B$19*(F762-D762),0)</f>
        <v>0</v>
      </c>
      <c r="U763" s="21">
        <f ca="1">OFFSET(Assumptions!$B$6,U$1-1,0)*$E763</f>
        <v>10466033.983624835</v>
      </c>
      <c r="V763" s="21">
        <f ca="1">OFFSET(Assumptions!$B$6,V$1-1,0)*$E763</f>
        <v>13082542.479531044</v>
      </c>
      <c r="W763" s="21">
        <f ca="1">OFFSET(Assumptions!$B$6,W$1-1,0)*$E763</f>
        <v>6541271.2397655221</v>
      </c>
      <c r="X763" s="21">
        <f ca="1">OFFSET(Assumptions!$B$6,X$1-1,0)*$E763</f>
        <v>0</v>
      </c>
      <c r="Y763" s="21">
        <f ca="1">OFFSET(Assumptions!$B$6,Y$1-1,0)*$E763</f>
        <v>0</v>
      </c>
      <c r="Z763" s="21">
        <f ca="1">OFFSET(Assumptions!$B$6,Z$1-1,0)*$E763</f>
        <v>26165084.959062088</v>
      </c>
      <c r="AA763" s="21">
        <f ca="1">OFFSET(Assumptions!$B$6,AA$1-1,0)*$E763</f>
        <v>26165084.959062088</v>
      </c>
      <c r="AB763" s="21">
        <f ca="1">OFFSET(Assumptions!$B$6,AB$1-1,0)*$E763</f>
        <v>48405407.174264863</v>
      </c>
      <c r="AC763" s="24">
        <f t="shared" si="164"/>
        <v>0</v>
      </c>
      <c r="AD763" s="24">
        <f t="shared" si="153"/>
        <v>0</v>
      </c>
      <c r="AE763" s="24">
        <f t="shared" si="153"/>
        <v>0</v>
      </c>
      <c r="AF763" s="24">
        <f t="shared" si="153"/>
        <v>0</v>
      </c>
      <c r="AG763" s="24">
        <f t="shared" si="152"/>
        <v>0</v>
      </c>
      <c r="AH763" s="24">
        <f t="shared" si="152"/>
        <v>0</v>
      </c>
      <c r="AI763" s="24">
        <f t="shared" si="152"/>
        <v>0</v>
      </c>
      <c r="AJ763" s="24">
        <f t="shared" si="162"/>
        <v>0</v>
      </c>
      <c r="AK763" s="26">
        <f t="shared" ca="1" si="163"/>
        <v>1.3689156537619596E-3</v>
      </c>
      <c r="AL763" s="34">
        <f t="shared" ca="1" si="165"/>
        <v>0.30808846822344038</v>
      </c>
    </row>
    <row r="764" spans="1:38" x14ac:dyDescent="0.25">
      <c r="A764" s="4">
        <f t="shared" si="154"/>
        <v>3</v>
      </c>
      <c r="B764" s="4">
        <f t="shared" si="155"/>
        <v>2015</v>
      </c>
      <c r="C764" s="9">
        <v>42069</v>
      </c>
      <c r="D764" s="12">
        <f ca="1">(1+Returns!E764)*D763</f>
        <v>130251256.76446085</v>
      </c>
      <c r="E764" s="12">
        <f t="shared" ca="1" si="156"/>
        <v>131022479.52387372</v>
      </c>
      <c r="F764" s="12">
        <f t="shared" ca="1" si="157"/>
        <v>131001748.88910392</v>
      </c>
      <c r="G764" s="14">
        <f ca="1">G763*(1+Returns!G764)+AC764</f>
        <v>10651630.006644113</v>
      </c>
      <c r="H764" s="14">
        <f ca="1">H763*(1+Returns!H764)+AD764</f>
        <v>13092279.838258311</v>
      </c>
      <c r="I764" s="14">
        <f ca="1">I763*(1+Returns!I764)+AE764</f>
        <v>6546840.9646947915</v>
      </c>
      <c r="J764" s="14">
        <f ca="1">J763*(1+Returns!J764)+AF764</f>
        <v>0</v>
      </c>
      <c r="K764" s="14">
        <f ca="1">K763*(1+Returns!K764)+AG764</f>
        <v>0</v>
      </c>
      <c r="L764" s="14">
        <f ca="1">L763*(1+Returns!L764)+AH764</f>
        <v>26184278.465192787</v>
      </c>
      <c r="M764" s="14">
        <f ca="1">M763*(1+Returns!M764)+AI764</f>
        <v>26185683.076773074</v>
      </c>
      <c r="N764" s="14">
        <f ca="1">N763*(1+Returns!N764)+AJ764-R764-T764</f>
        <v>48361767.172310628</v>
      </c>
      <c r="O764" s="17">
        <f ca="1">(Assumptions!$B$16 / 252)*F763</f>
        <v>4152.6618038839533</v>
      </c>
      <c r="P764" s="17">
        <f t="shared" ca="1" si="158"/>
        <v>20730.634769796663</v>
      </c>
      <c r="Q764" s="16">
        <f t="shared" si="159"/>
        <v>0</v>
      </c>
      <c r="R764" s="17">
        <f t="shared" si="160"/>
        <v>0</v>
      </c>
      <c r="S764" s="19">
        <f t="shared" si="161"/>
        <v>0</v>
      </c>
      <c r="T764" s="20">
        <f ca="1">IF(AND(S764=1,F763&gt;D763),[1]Assumptions!$B$19*(F763-D763),0)</f>
        <v>0</v>
      </c>
      <c r="U764" s="21">
        <f ca="1">OFFSET(Assumptions!$B$6,U$1-1,0)*$E764</f>
        <v>10481798.361909898</v>
      </c>
      <c r="V764" s="21">
        <f ca="1">OFFSET(Assumptions!$B$6,V$1-1,0)*$E764</f>
        <v>13102247.952387372</v>
      </c>
      <c r="W764" s="21">
        <f ca="1">OFFSET(Assumptions!$B$6,W$1-1,0)*$E764</f>
        <v>6551123.976193686</v>
      </c>
      <c r="X764" s="21">
        <f ca="1">OFFSET(Assumptions!$B$6,X$1-1,0)*$E764</f>
        <v>0</v>
      </c>
      <c r="Y764" s="21">
        <f ca="1">OFFSET(Assumptions!$B$6,Y$1-1,0)*$E764</f>
        <v>0</v>
      </c>
      <c r="Z764" s="21">
        <f ca="1">OFFSET(Assumptions!$B$6,Z$1-1,0)*$E764</f>
        <v>26204495.904774744</v>
      </c>
      <c r="AA764" s="21">
        <f ca="1">OFFSET(Assumptions!$B$6,AA$1-1,0)*$E764</f>
        <v>26204495.904774744</v>
      </c>
      <c r="AB764" s="21">
        <f ca="1">OFFSET(Assumptions!$B$6,AB$1-1,0)*$E764</f>
        <v>48478317.423833273</v>
      </c>
      <c r="AC764" s="24">
        <f t="shared" si="164"/>
        <v>0</v>
      </c>
      <c r="AD764" s="24">
        <f t="shared" si="153"/>
        <v>0</v>
      </c>
      <c r="AE764" s="24">
        <f t="shared" si="153"/>
        <v>0</v>
      </c>
      <c r="AF764" s="24">
        <f t="shared" si="153"/>
        <v>0</v>
      </c>
      <c r="AG764" s="24">
        <f t="shared" si="152"/>
        <v>0</v>
      </c>
      <c r="AH764" s="24">
        <f t="shared" si="152"/>
        <v>0</v>
      </c>
      <c r="AI764" s="24">
        <f t="shared" si="152"/>
        <v>0</v>
      </c>
      <c r="AJ764" s="24">
        <f t="shared" si="162"/>
        <v>0</v>
      </c>
      <c r="AK764" s="26">
        <f t="shared" ca="1" si="163"/>
        <v>1.4746867008266218E-3</v>
      </c>
      <c r="AL764" s="34">
        <f t="shared" ca="1" si="165"/>
        <v>0.31001748889103409</v>
      </c>
    </row>
    <row r="765" spans="1:38" x14ac:dyDescent="0.25">
      <c r="A765" s="4">
        <f t="shared" si="154"/>
        <v>3</v>
      </c>
      <c r="B765" s="4">
        <f t="shared" si="155"/>
        <v>2015</v>
      </c>
      <c r="C765" s="9">
        <v>42072</v>
      </c>
      <c r="D765" s="12">
        <f ca="1">(1+Returns!E765)*D764</f>
        <v>130312609.0139346</v>
      </c>
      <c r="E765" s="12">
        <f t="shared" ca="1" si="156"/>
        <v>131360542.82821631</v>
      </c>
      <c r="F765" s="12">
        <f t="shared" ca="1" si="157"/>
        <v>131335653.4077675</v>
      </c>
      <c r="G765" s="14">
        <f ca="1">G764*(1+Returns!G765)+AC765</f>
        <v>10931103.939770272</v>
      </c>
      <c r="H765" s="14">
        <f ca="1">H764*(1+Returns!H765)+AD765</f>
        <v>13098736.705775468</v>
      </c>
      <c r="I765" s="14">
        <f ca="1">I764*(1+Returns!I765)+AE765</f>
        <v>6550213.9637336479</v>
      </c>
      <c r="J765" s="14">
        <f ca="1">J764*(1+Returns!J765)+AF765</f>
        <v>0</v>
      </c>
      <c r="K765" s="14">
        <f ca="1">K764*(1+Returns!K765)+AG765</f>
        <v>0</v>
      </c>
      <c r="L765" s="14">
        <f ca="1">L764*(1+Returns!L765)+AH765</f>
        <v>26197134.204806991</v>
      </c>
      <c r="M765" s="14">
        <f ca="1">M764*(1+Returns!M765)+AI765</f>
        <v>26198828.484985027</v>
      </c>
      <c r="N765" s="14">
        <f ca="1">N764*(1+Returns!N765)+AJ765-R765-T765</f>
        <v>48384525.52914492</v>
      </c>
      <c r="O765" s="17">
        <f ca="1">(Assumptions!$B$16 / 252)*F764</f>
        <v>4158.7856790191718</v>
      </c>
      <c r="P765" s="17">
        <f t="shared" ca="1" si="158"/>
        <v>24889.420448815836</v>
      </c>
      <c r="Q765" s="16">
        <f t="shared" si="159"/>
        <v>0</v>
      </c>
      <c r="R765" s="17">
        <f t="shared" si="160"/>
        <v>0</v>
      </c>
      <c r="S765" s="19">
        <f t="shared" si="161"/>
        <v>0</v>
      </c>
      <c r="T765" s="20">
        <f ca="1">IF(AND(S765=1,F764&gt;D764),[1]Assumptions!$B$19*(F764-D764),0)</f>
        <v>0</v>
      </c>
      <c r="U765" s="21">
        <f ca="1">OFFSET(Assumptions!$B$6,U$1-1,0)*$E765</f>
        <v>10508843.426257305</v>
      </c>
      <c r="V765" s="21">
        <f ca="1">OFFSET(Assumptions!$B$6,V$1-1,0)*$E765</f>
        <v>13136054.282821633</v>
      </c>
      <c r="W765" s="21">
        <f ca="1">OFFSET(Assumptions!$B$6,W$1-1,0)*$E765</f>
        <v>6568027.1414108165</v>
      </c>
      <c r="X765" s="21">
        <f ca="1">OFFSET(Assumptions!$B$6,X$1-1,0)*$E765</f>
        <v>0</v>
      </c>
      <c r="Y765" s="21">
        <f ca="1">OFFSET(Assumptions!$B$6,Y$1-1,0)*$E765</f>
        <v>0</v>
      </c>
      <c r="Z765" s="21">
        <f ca="1">OFFSET(Assumptions!$B$6,Z$1-1,0)*$E765</f>
        <v>26272108.565643266</v>
      </c>
      <c r="AA765" s="21">
        <f ca="1">OFFSET(Assumptions!$B$6,AA$1-1,0)*$E765</f>
        <v>26272108.565643266</v>
      </c>
      <c r="AB765" s="21">
        <f ca="1">OFFSET(Assumptions!$B$6,AB$1-1,0)*$E765</f>
        <v>48603400.846440032</v>
      </c>
      <c r="AC765" s="24">
        <f t="shared" si="164"/>
        <v>0</v>
      </c>
      <c r="AD765" s="24">
        <f t="shared" si="153"/>
        <v>0</v>
      </c>
      <c r="AE765" s="24">
        <f t="shared" si="153"/>
        <v>0</v>
      </c>
      <c r="AF765" s="24">
        <f t="shared" si="153"/>
        <v>0</v>
      </c>
      <c r="AG765" s="24">
        <f t="shared" si="152"/>
        <v>0</v>
      </c>
      <c r="AH765" s="24">
        <f t="shared" si="152"/>
        <v>0</v>
      </c>
      <c r="AI765" s="24">
        <f t="shared" si="152"/>
        <v>0</v>
      </c>
      <c r="AJ765" s="24">
        <f t="shared" si="162"/>
        <v>0</v>
      </c>
      <c r="AK765" s="26">
        <f t="shared" ca="1" si="163"/>
        <v>2.5488554274664121E-3</v>
      </c>
      <c r="AL765" s="34">
        <f t="shared" ca="1" si="165"/>
        <v>0.31335653407766983</v>
      </c>
    </row>
    <row r="766" spans="1:38" x14ac:dyDescent="0.25">
      <c r="A766" s="4">
        <f t="shared" si="154"/>
        <v>3</v>
      </c>
      <c r="B766" s="4">
        <f t="shared" si="155"/>
        <v>2015</v>
      </c>
      <c r="C766" s="9">
        <v>42073</v>
      </c>
      <c r="D766" s="12">
        <f ca="1">(1+Returns!E766)*D765</f>
        <v>130373990.16215841</v>
      </c>
      <c r="E766" s="12">
        <f t="shared" ca="1" si="156"/>
        <v>131959228.66698444</v>
      </c>
      <c r="F766" s="12">
        <f t="shared" ca="1" si="157"/>
        <v>131930169.86071315</v>
      </c>
      <c r="G766" s="14">
        <f ca="1">G765*(1+Returns!G766)+AC766</f>
        <v>11471171.864457335</v>
      </c>
      <c r="H766" s="14">
        <f ca="1">H765*(1+Returns!H766)+AD766</f>
        <v>13105196.757698905</v>
      </c>
      <c r="I766" s="14">
        <f ca="1">I765*(1+Returns!I766)+AE766</f>
        <v>6553588.7005759096</v>
      </c>
      <c r="J766" s="14">
        <f ca="1">J765*(1+Returns!J766)+AF766</f>
        <v>0</v>
      </c>
      <c r="K766" s="14">
        <f ca="1">K765*(1+Returns!K766)+AG766</f>
        <v>0</v>
      </c>
      <c r="L766" s="14">
        <f ca="1">L765*(1+Returns!L766)+AH766</f>
        <v>26209996.256225478</v>
      </c>
      <c r="M766" s="14">
        <f ca="1">M765*(1+Returns!M766)+AI766</f>
        <v>26211980.492289949</v>
      </c>
      <c r="N766" s="14">
        <f ca="1">N765*(1+Returns!N766)+AJ766-R766-T766</f>
        <v>48407294.595736861</v>
      </c>
      <c r="O766" s="17">
        <f ca="1">(Assumptions!$B$16 / 252)*F765</f>
        <v>4169.3858224688092</v>
      </c>
      <c r="P766" s="17">
        <f t="shared" ca="1" si="158"/>
        <v>29058.806271284644</v>
      </c>
      <c r="Q766" s="16">
        <f t="shared" si="159"/>
        <v>0</v>
      </c>
      <c r="R766" s="17">
        <f t="shared" si="160"/>
        <v>0</v>
      </c>
      <c r="S766" s="19">
        <f t="shared" si="161"/>
        <v>0</v>
      </c>
      <c r="T766" s="20">
        <f ca="1">IF(AND(S766=1,F765&gt;D765),[1]Assumptions!$B$19*(F765-D765),0)</f>
        <v>0</v>
      </c>
      <c r="U766" s="21">
        <f ca="1">OFFSET(Assumptions!$B$6,U$1-1,0)*$E766</f>
        <v>10556738.293358756</v>
      </c>
      <c r="V766" s="21">
        <f ca="1">OFFSET(Assumptions!$B$6,V$1-1,0)*$E766</f>
        <v>13195922.866698444</v>
      </c>
      <c r="W766" s="21">
        <f ca="1">OFFSET(Assumptions!$B$6,W$1-1,0)*$E766</f>
        <v>6597961.4333492219</v>
      </c>
      <c r="X766" s="21">
        <f ca="1">OFFSET(Assumptions!$B$6,X$1-1,0)*$E766</f>
        <v>0</v>
      </c>
      <c r="Y766" s="21">
        <f ca="1">OFFSET(Assumptions!$B$6,Y$1-1,0)*$E766</f>
        <v>0</v>
      </c>
      <c r="Z766" s="21">
        <f ca="1">OFFSET(Assumptions!$B$6,Z$1-1,0)*$E766</f>
        <v>26391845.733396888</v>
      </c>
      <c r="AA766" s="21">
        <f ca="1">OFFSET(Assumptions!$B$6,AA$1-1,0)*$E766</f>
        <v>26391845.733396888</v>
      </c>
      <c r="AB766" s="21">
        <f ca="1">OFFSET(Assumptions!$B$6,AB$1-1,0)*$E766</f>
        <v>48824914.606784239</v>
      </c>
      <c r="AC766" s="24">
        <f t="shared" si="164"/>
        <v>0</v>
      </c>
      <c r="AD766" s="24">
        <f t="shared" si="153"/>
        <v>0</v>
      </c>
      <c r="AE766" s="24">
        <f t="shared" si="153"/>
        <v>0</v>
      </c>
      <c r="AF766" s="24">
        <f t="shared" si="153"/>
        <v>0</v>
      </c>
      <c r="AG766" s="24">
        <f t="shared" si="152"/>
        <v>0</v>
      </c>
      <c r="AH766" s="24">
        <f t="shared" si="152"/>
        <v>0</v>
      </c>
      <c r="AI766" s="24">
        <f t="shared" si="152"/>
        <v>0</v>
      </c>
      <c r="AJ766" s="24">
        <f t="shared" si="162"/>
        <v>0</v>
      </c>
      <c r="AK766" s="26">
        <f t="shared" ca="1" si="163"/>
        <v>4.5266950559099683E-3</v>
      </c>
      <c r="AL766" s="34">
        <f t="shared" ca="1" si="165"/>
        <v>0.31930169860712621</v>
      </c>
    </row>
    <row r="767" spans="1:38" x14ac:dyDescent="0.25">
      <c r="A767" s="4">
        <f t="shared" si="154"/>
        <v>3</v>
      </c>
      <c r="B767" s="4">
        <f t="shared" si="155"/>
        <v>2015</v>
      </c>
      <c r="C767" s="9">
        <v>42074</v>
      </c>
      <c r="D767" s="12">
        <f ca="1">(1+Returns!E767)*D766</f>
        <v>130435400.22274448</v>
      </c>
      <c r="E767" s="12">
        <f t="shared" ca="1" si="156"/>
        <v>131906824.49828708</v>
      </c>
      <c r="F767" s="12">
        <f t="shared" ca="1" si="157"/>
        <v>131873577.43265514</v>
      </c>
      <c r="G767" s="14">
        <f ca="1">G766*(1+Returns!G767)+AC767</f>
        <v>11360121.224896954</v>
      </c>
      <c r="H767" s="14">
        <f ca="1">H766*(1+Returns!H767)+AD767</f>
        <v>13111659.995599112</v>
      </c>
      <c r="I767" s="14">
        <f ca="1">I766*(1+Returns!I767)+AE767</f>
        <v>6556965.1761169089</v>
      </c>
      <c r="J767" s="14">
        <f ca="1">J766*(1+Returns!J767)+AF767</f>
        <v>0</v>
      </c>
      <c r="K767" s="14">
        <f ca="1">K766*(1+Returns!K767)+AG767</f>
        <v>0</v>
      </c>
      <c r="L767" s="14">
        <f ca="1">L766*(1+Returns!L767)+AH767</f>
        <v>26222864.622547168</v>
      </c>
      <c r="M767" s="14">
        <f ca="1">M766*(1+Returns!M767)+AI767</f>
        <v>26225139.102000631</v>
      </c>
      <c r="N767" s="14">
        <f ca="1">N766*(1+Returns!N767)+AJ767-R767-T767</f>
        <v>48430074.377126306</v>
      </c>
      <c r="O767" s="17">
        <f ca="1">(Assumptions!$B$16 / 252)*F766</f>
        <v>4188.2593606575601</v>
      </c>
      <c r="P767" s="17">
        <f t="shared" ca="1" si="158"/>
        <v>33247.065631942205</v>
      </c>
      <c r="Q767" s="16">
        <f t="shared" si="159"/>
        <v>0</v>
      </c>
      <c r="R767" s="17">
        <f t="shared" si="160"/>
        <v>0</v>
      </c>
      <c r="S767" s="19">
        <f t="shared" si="161"/>
        <v>0</v>
      </c>
      <c r="T767" s="20">
        <f ca="1">IF(AND(S767=1,F766&gt;D766),[1]Assumptions!$B$19*(F766-D766),0)</f>
        <v>0</v>
      </c>
      <c r="U767" s="21">
        <f ca="1">OFFSET(Assumptions!$B$6,U$1-1,0)*$E767</f>
        <v>10552545.959862966</v>
      </c>
      <c r="V767" s="21">
        <f ca="1">OFFSET(Assumptions!$B$6,V$1-1,0)*$E767</f>
        <v>13190682.449828709</v>
      </c>
      <c r="W767" s="21">
        <f ca="1">OFFSET(Assumptions!$B$6,W$1-1,0)*$E767</f>
        <v>6595341.2249143543</v>
      </c>
      <c r="X767" s="21">
        <f ca="1">OFFSET(Assumptions!$B$6,X$1-1,0)*$E767</f>
        <v>0</v>
      </c>
      <c r="Y767" s="21">
        <f ca="1">OFFSET(Assumptions!$B$6,Y$1-1,0)*$E767</f>
        <v>0</v>
      </c>
      <c r="Z767" s="21">
        <f ca="1">OFFSET(Assumptions!$B$6,Z$1-1,0)*$E767</f>
        <v>26381364.899657417</v>
      </c>
      <c r="AA767" s="21">
        <f ca="1">OFFSET(Assumptions!$B$6,AA$1-1,0)*$E767</f>
        <v>26381364.899657417</v>
      </c>
      <c r="AB767" s="21">
        <f ca="1">OFFSET(Assumptions!$B$6,AB$1-1,0)*$E767</f>
        <v>48805525.064366221</v>
      </c>
      <c r="AC767" s="24">
        <f t="shared" si="164"/>
        <v>0</v>
      </c>
      <c r="AD767" s="24">
        <f t="shared" si="153"/>
        <v>0</v>
      </c>
      <c r="AE767" s="24">
        <f t="shared" si="153"/>
        <v>0</v>
      </c>
      <c r="AF767" s="24">
        <f t="shared" si="153"/>
        <v>0</v>
      </c>
      <c r="AG767" s="24">
        <f t="shared" si="152"/>
        <v>0</v>
      </c>
      <c r="AH767" s="24">
        <f t="shared" si="152"/>
        <v>0</v>
      </c>
      <c r="AI767" s="24">
        <f t="shared" si="152"/>
        <v>0</v>
      </c>
      <c r="AJ767" s="24">
        <f t="shared" si="162"/>
        <v>0</v>
      </c>
      <c r="AK767" s="26">
        <f t="shared" ca="1" si="163"/>
        <v>-4.2895744102933175E-4</v>
      </c>
      <c r="AL767" s="34">
        <f t="shared" ca="1" si="165"/>
        <v>0.31873577432654598</v>
      </c>
    </row>
    <row r="768" spans="1:38" x14ac:dyDescent="0.25">
      <c r="A768" s="4">
        <f t="shared" si="154"/>
        <v>3</v>
      </c>
      <c r="B768" s="4">
        <f t="shared" si="155"/>
        <v>2015</v>
      </c>
      <c r="C768" s="9">
        <v>42075</v>
      </c>
      <c r="D768" s="12">
        <f ca="1">(1+Returns!E768)*D767</f>
        <v>130496839.2093114</v>
      </c>
      <c r="E768" s="12">
        <f t="shared" ca="1" si="156"/>
        <v>131999506.93715607</v>
      </c>
      <c r="F768" s="12">
        <f t="shared" ca="1" si="157"/>
        <v>131962073.40874848</v>
      </c>
      <c r="G768" s="14">
        <f ca="1">G767*(1+Returns!G768)+AC768</f>
        <v>11394128.62219674</v>
      </c>
      <c r="H768" s="14">
        <f ca="1">H767*(1+Returns!H768)+AD768</f>
        <v>13118126.421047352</v>
      </c>
      <c r="I768" s="14">
        <f ca="1">I767*(1+Returns!I768)+AE768</f>
        <v>6560343.3912524423</v>
      </c>
      <c r="J768" s="14">
        <f ca="1">J767*(1+Returns!J768)+AF768</f>
        <v>0</v>
      </c>
      <c r="K768" s="14">
        <f ca="1">K767*(1+Returns!K768)+AG768</f>
        <v>0</v>
      </c>
      <c r="L768" s="14">
        <f ca="1">L767*(1+Returns!L768)+AH768</f>
        <v>26235739.306872502</v>
      </c>
      <c r="M768" s="14">
        <f ca="1">M767*(1+Returns!M768)+AI768</f>
        <v>26238304.317431532</v>
      </c>
      <c r="N768" s="14">
        <f ca="1">N767*(1+Returns!N768)+AJ768-R768-T768</f>
        <v>48452864.878355488</v>
      </c>
      <c r="O768" s="17">
        <f ca="1">(Assumptions!$B$16 / 252)*F767</f>
        <v>4186.4627756398459</v>
      </c>
      <c r="P768" s="17">
        <f t="shared" ca="1" si="158"/>
        <v>37433.528407582053</v>
      </c>
      <c r="Q768" s="16">
        <f t="shared" si="159"/>
        <v>0</v>
      </c>
      <c r="R768" s="17">
        <f t="shared" si="160"/>
        <v>0</v>
      </c>
      <c r="S768" s="19">
        <f t="shared" si="161"/>
        <v>0</v>
      </c>
      <c r="T768" s="20">
        <f ca="1">IF(AND(S768=1,F767&gt;D767),[1]Assumptions!$B$19*(F767-D767),0)</f>
        <v>0</v>
      </c>
      <c r="U768" s="21">
        <f ca="1">OFFSET(Assumptions!$B$6,U$1-1,0)*$E768</f>
        <v>10559960.554972485</v>
      </c>
      <c r="V768" s="21">
        <f ca="1">OFFSET(Assumptions!$B$6,V$1-1,0)*$E768</f>
        <v>13199950.693715608</v>
      </c>
      <c r="W768" s="21">
        <f ca="1">OFFSET(Assumptions!$B$6,W$1-1,0)*$E768</f>
        <v>6599975.3468578039</v>
      </c>
      <c r="X768" s="21">
        <f ca="1">OFFSET(Assumptions!$B$6,X$1-1,0)*$E768</f>
        <v>0</v>
      </c>
      <c r="Y768" s="21">
        <f ca="1">OFFSET(Assumptions!$B$6,Y$1-1,0)*$E768</f>
        <v>0</v>
      </c>
      <c r="Z768" s="21">
        <f ca="1">OFFSET(Assumptions!$B$6,Z$1-1,0)*$E768</f>
        <v>26399901.387431215</v>
      </c>
      <c r="AA768" s="21">
        <f ca="1">OFFSET(Assumptions!$B$6,AA$1-1,0)*$E768</f>
        <v>26399901.387431215</v>
      </c>
      <c r="AB768" s="21">
        <f ca="1">OFFSET(Assumptions!$B$6,AB$1-1,0)*$E768</f>
        <v>48839817.566747747</v>
      </c>
      <c r="AC768" s="24">
        <f t="shared" si="164"/>
        <v>0</v>
      </c>
      <c r="AD768" s="24">
        <f t="shared" si="153"/>
        <v>0</v>
      </c>
      <c r="AE768" s="24">
        <f t="shared" si="153"/>
        <v>0</v>
      </c>
      <c r="AF768" s="24">
        <f t="shared" si="153"/>
        <v>0</v>
      </c>
      <c r="AG768" s="24">
        <f t="shared" si="152"/>
        <v>0</v>
      </c>
      <c r="AH768" s="24">
        <f t="shared" si="152"/>
        <v>0</v>
      </c>
      <c r="AI768" s="24">
        <f t="shared" si="152"/>
        <v>0</v>
      </c>
      <c r="AJ768" s="24">
        <f t="shared" si="162"/>
        <v>0</v>
      </c>
      <c r="AK768" s="26">
        <f t="shared" ca="1" si="163"/>
        <v>6.7106677331585374E-4</v>
      </c>
      <c r="AL768" s="34">
        <f t="shared" ca="1" si="165"/>
        <v>0.31962073408747949</v>
      </c>
    </row>
    <row r="769" spans="1:38" x14ac:dyDescent="0.25">
      <c r="A769" s="4">
        <f t="shared" si="154"/>
        <v>3</v>
      </c>
      <c r="B769" s="4">
        <f t="shared" si="155"/>
        <v>2015</v>
      </c>
      <c r="C769" s="9">
        <v>42076</v>
      </c>
      <c r="D769" s="12">
        <f ca="1">(1+Returns!E769)*D768</f>
        <v>130558307.13548414</v>
      </c>
      <c r="E769" s="12">
        <f t="shared" ca="1" si="156"/>
        <v>132306878.27566624</v>
      </c>
      <c r="F769" s="12">
        <f t="shared" ca="1" si="157"/>
        <v>132265255.47508694</v>
      </c>
      <c r="G769" s="14">
        <f ca="1">G768*(1+Returns!G769)+AC769</f>
        <v>11642796.334500596</v>
      </c>
      <c r="H769" s="14">
        <f ca="1">H768*(1+Returns!H769)+AD769</f>
        <v>13124596.035615666</v>
      </c>
      <c r="I769" s="14">
        <f ca="1">I768*(1+Returns!I769)+AE769</f>
        <v>6563723.3468787661</v>
      </c>
      <c r="J769" s="14">
        <f ca="1">J768*(1+Returns!J769)+AF769</f>
        <v>0</v>
      </c>
      <c r="K769" s="14">
        <f ca="1">K768*(1+Returns!K769)+AG769</f>
        <v>0</v>
      </c>
      <c r="L769" s="14">
        <f ca="1">L768*(1+Returns!L769)+AH769</f>
        <v>26248620.312303435</v>
      </c>
      <c r="M769" s="14">
        <f ca="1">M768*(1+Returns!M769)+AI769</f>
        <v>26251476.141898774</v>
      </c>
      <c r="N769" s="14">
        <f ca="1">N768*(1+Returns!N769)+AJ769-R769-T769</f>
        <v>48475666.104469009</v>
      </c>
      <c r="O769" s="17">
        <f ca="1">(Assumptions!$B$16 / 252)*F768</f>
        <v>4189.2721717063005</v>
      </c>
      <c r="P769" s="17">
        <f t="shared" ca="1" si="158"/>
        <v>41622.800579288356</v>
      </c>
      <c r="Q769" s="16">
        <f t="shared" si="159"/>
        <v>0</v>
      </c>
      <c r="R769" s="17">
        <f t="shared" si="160"/>
        <v>0</v>
      </c>
      <c r="S769" s="19">
        <f t="shared" si="161"/>
        <v>0</v>
      </c>
      <c r="T769" s="20">
        <f ca="1">IF(AND(S769=1,F768&gt;D768),[1]Assumptions!$B$19*(F768-D768),0)</f>
        <v>0</v>
      </c>
      <c r="U769" s="21">
        <f ca="1">OFFSET(Assumptions!$B$6,U$1-1,0)*$E769</f>
        <v>10584550.2620533</v>
      </c>
      <c r="V769" s="21">
        <f ca="1">OFFSET(Assumptions!$B$6,V$1-1,0)*$E769</f>
        <v>13230687.827566624</v>
      </c>
      <c r="W769" s="21">
        <f ca="1">OFFSET(Assumptions!$B$6,W$1-1,0)*$E769</f>
        <v>6615343.9137833118</v>
      </c>
      <c r="X769" s="21">
        <f ca="1">OFFSET(Assumptions!$B$6,X$1-1,0)*$E769</f>
        <v>0</v>
      </c>
      <c r="Y769" s="21">
        <f ca="1">OFFSET(Assumptions!$B$6,Y$1-1,0)*$E769</f>
        <v>0</v>
      </c>
      <c r="Z769" s="21">
        <f ca="1">OFFSET(Assumptions!$B$6,Z$1-1,0)*$E769</f>
        <v>26461375.655133247</v>
      </c>
      <c r="AA769" s="21">
        <f ca="1">OFFSET(Assumptions!$B$6,AA$1-1,0)*$E769</f>
        <v>26461375.655133247</v>
      </c>
      <c r="AB769" s="21">
        <f ca="1">OFFSET(Assumptions!$B$6,AB$1-1,0)*$E769</f>
        <v>48953544.961996511</v>
      </c>
      <c r="AC769" s="24">
        <f t="shared" si="164"/>
        <v>0</v>
      </c>
      <c r="AD769" s="24">
        <f t="shared" si="153"/>
        <v>0</v>
      </c>
      <c r="AE769" s="24">
        <f t="shared" si="153"/>
        <v>0</v>
      </c>
      <c r="AF769" s="24">
        <f t="shared" si="153"/>
        <v>0</v>
      </c>
      <c r="AG769" s="24">
        <f t="shared" si="153"/>
        <v>0</v>
      </c>
      <c r="AH769" s="24">
        <f t="shared" si="153"/>
        <v>0</v>
      </c>
      <c r="AI769" s="24">
        <f t="shared" si="153"/>
        <v>0</v>
      </c>
      <c r="AJ769" s="24">
        <f t="shared" si="162"/>
        <v>0</v>
      </c>
      <c r="AK769" s="26">
        <f t="shared" ca="1" si="163"/>
        <v>2.297493957975183E-3</v>
      </c>
      <c r="AL769" s="34">
        <f t="shared" ca="1" si="165"/>
        <v>0.3226525547508643</v>
      </c>
    </row>
    <row r="770" spans="1:38" x14ac:dyDescent="0.25">
      <c r="A770" s="4">
        <f t="shared" si="154"/>
        <v>3</v>
      </c>
      <c r="B770" s="4">
        <f t="shared" si="155"/>
        <v>2015</v>
      </c>
      <c r="C770" s="9">
        <v>42079</v>
      </c>
      <c r="D770" s="12">
        <f ca="1">(1+Returns!E770)*D769</f>
        <v>130619804.01489416</v>
      </c>
      <c r="E770" s="12">
        <f t="shared" ca="1" si="156"/>
        <v>132490028.43025994</v>
      </c>
      <c r="F770" s="12">
        <f t="shared" ca="1" si="157"/>
        <v>132444206.73268144</v>
      </c>
      <c r="G770" s="14">
        <f ca="1">G769*(1+Returns!G770)+AC770</f>
        <v>11767214.264313025</v>
      </c>
      <c r="H770" s="14">
        <f ca="1">H769*(1+Returns!H770)+AD770</f>
        <v>13131068.840876866</v>
      </c>
      <c r="I770" s="14">
        <f ca="1">I769*(1+Returns!I770)+AE770</f>
        <v>6567105.0438925987</v>
      </c>
      <c r="J770" s="14">
        <f ca="1">J769*(1+Returns!J770)+AF770</f>
        <v>0</v>
      </c>
      <c r="K770" s="14">
        <f ca="1">K769*(1+Returns!K770)+AG770</f>
        <v>0</v>
      </c>
      <c r="L770" s="14">
        <f ca="1">L769*(1+Returns!L770)+AH770</f>
        <v>26261507.641943455</v>
      </c>
      <c r="M770" s="14">
        <f ca="1">M769*(1+Returns!M770)+AI770</f>
        <v>26264654.578720141</v>
      </c>
      <c r="N770" s="14">
        <f ca="1">N769*(1+Returns!N770)+AJ770-R770-T770</f>
        <v>48498478.060513847</v>
      </c>
      <c r="O770" s="17">
        <f ca="1">(Assumptions!$B$16 / 252)*F769</f>
        <v>4198.8969992091088</v>
      </c>
      <c r="P770" s="17">
        <f t="shared" ca="1" si="158"/>
        <v>45821.697578497464</v>
      </c>
      <c r="Q770" s="16">
        <f t="shared" si="159"/>
        <v>0</v>
      </c>
      <c r="R770" s="17">
        <f t="shared" si="160"/>
        <v>0</v>
      </c>
      <c r="S770" s="19">
        <f t="shared" si="161"/>
        <v>0</v>
      </c>
      <c r="T770" s="20">
        <f ca="1">IF(AND(S770=1,F769&gt;D769),[1]Assumptions!$B$19*(F769-D769),0)</f>
        <v>0</v>
      </c>
      <c r="U770" s="21">
        <f ca="1">OFFSET(Assumptions!$B$6,U$1-1,0)*$E770</f>
        <v>10599202.274420796</v>
      </c>
      <c r="V770" s="21">
        <f ca="1">OFFSET(Assumptions!$B$6,V$1-1,0)*$E770</f>
        <v>13249002.843025995</v>
      </c>
      <c r="W770" s="21">
        <f ca="1">OFFSET(Assumptions!$B$6,W$1-1,0)*$E770</f>
        <v>6624501.4215129977</v>
      </c>
      <c r="X770" s="21">
        <f ca="1">OFFSET(Assumptions!$B$6,X$1-1,0)*$E770</f>
        <v>0</v>
      </c>
      <c r="Y770" s="21">
        <f ca="1">OFFSET(Assumptions!$B$6,Y$1-1,0)*$E770</f>
        <v>0</v>
      </c>
      <c r="Z770" s="21">
        <f ca="1">OFFSET(Assumptions!$B$6,Z$1-1,0)*$E770</f>
        <v>26498005.686051991</v>
      </c>
      <c r="AA770" s="21">
        <f ca="1">OFFSET(Assumptions!$B$6,AA$1-1,0)*$E770</f>
        <v>26498005.686051991</v>
      </c>
      <c r="AB770" s="21">
        <f ca="1">OFFSET(Assumptions!$B$6,AB$1-1,0)*$E770</f>
        <v>49021310.519196175</v>
      </c>
      <c r="AC770" s="24">
        <f t="shared" si="164"/>
        <v>0</v>
      </c>
      <c r="AD770" s="24">
        <f t="shared" ref="AD770:AI833" si="166">IF($Q770=1,V769-H769,0)</f>
        <v>0</v>
      </c>
      <c r="AE770" s="24">
        <f t="shared" si="166"/>
        <v>0</v>
      </c>
      <c r="AF770" s="24">
        <f t="shared" si="166"/>
        <v>0</v>
      </c>
      <c r="AG770" s="24">
        <f t="shared" si="166"/>
        <v>0</v>
      </c>
      <c r="AH770" s="24">
        <f t="shared" si="166"/>
        <v>0</v>
      </c>
      <c r="AI770" s="24">
        <f t="shared" si="166"/>
        <v>0</v>
      </c>
      <c r="AJ770" s="24">
        <f t="shared" si="162"/>
        <v>0</v>
      </c>
      <c r="AK770" s="26">
        <f t="shared" ca="1" si="163"/>
        <v>1.352972531990515E-3</v>
      </c>
      <c r="AL770" s="34">
        <f t="shared" ca="1" si="165"/>
        <v>0.32444206732680936</v>
      </c>
    </row>
    <row r="771" spans="1:38" x14ac:dyDescent="0.25">
      <c r="A771" s="4">
        <f t="shared" si="154"/>
        <v>3</v>
      </c>
      <c r="B771" s="4">
        <f t="shared" si="155"/>
        <v>2015</v>
      </c>
      <c r="C771" s="9">
        <v>42080</v>
      </c>
      <c r="D771" s="12">
        <f ca="1">(1+Returns!E771)*D770</f>
        <v>130681329.86117928</v>
      </c>
      <c r="E771" s="12">
        <f t="shared" ca="1" si="156"/>
        <v>132513498.78707522</v>
      </c>
      <c r="F771" s="12">
        <f t="shared" ca="1" si="157"/>
        <v>132463472.51150522</v>
      </c>
      <c r="G771" s="14">
        <f ca="1">G770*(1+Returns!G771)+AC771</f>
        <v>11731923.783827545</v>
      </c>
      <c r="H771" s="14">
        <f ca="1">H770*(1+Returns!H771)+AD771</f>
        <v>13137544.838404544</v>
      </c>
      <c r="I771" s="14">
        <f ca="1">I770*(1+Returns!I771)+AE771</f>
        <v>6570488.4831911204</v>
      </c>
      <c r="J771" s="14">
        <f ca="1">J770*(1+Returns!J771)+AF771</f>
        <v>0</v>
      </c>
      <c r="K771" s="14">
        <f ca="1">K770*(1+Returns!K771)+AG771</f>
        <v>0</v>
      </c>
      <c r="L771" s="14">
        <f ca="1">L770*(1+Returns!L771)+AH771</f>
        <v>26274401.298897568</v>
      </c>
      <c r="M771" s="14">
        <f ca="1">M770*(1+Returns!M771)+AI771</f>
        <v>26277839.631215084</v>
      </c>
      <c r="N771" s="14">
        <f ca="1">N770*(1+Returns!N771)+AJ771-R771-T771</f>
        <v>48521300.751539357</v>
      </c>
      <c r="O771" s="17">
        <f ca="1">(Assumptions!$B$16 / 252)*F770</f>
        <v>4204.5779915136964</v>
      </c>
      <c r="P771" s="17">
        <f t="shared" ca="1" si="158"/>
        <v>50026.275570011159</v>
      </c>
      <c r="Q771" s="16">
        <f t="shared" si="159"/>
        <v>0</v>
      </c>
      <c r="R771" s="17">
        <f t="shared" si="160"/>
        <v>0</v>
      </c>
      <c r="S771" s="19">
        <f t="shared" si="161"/>
        <v>0</v>
      </c>
      <c r="T771" s="20">
        <f ca="1">IF(AND(S771=1,F770&gt;D770),[1]Assumptions!$B$19*(F770-D770),0)</f>
        <v>0</v>
      </c>
      <c r="U771" s="21">
        <f ca="1">OFFSET(Assumptions!$B$6,U$1-1,0)*$E771</f>
        <v>10601079.902966019</v>
      </c>
      <c r="V771" s="21">
        <f ca="1">OFFSET(Assumptions!$B$6,V$1-1,0)*$E771</f>
        <v>13251349.878707523</v>
      </c>
      <c r="W771" s="21">
        <f ca="1">OFFSET(Assumptions!$B$6,W$1-1,0)*$E771</f>
        <v>6625674.9393537613</v>
      </c>
      <c r="X771" s="21">
        <f ca="1">OFFSET(Assumptions!$B$6,X$1-1,0)*$E771</f>
        <v>0</v>
      </c>
      <c r="Y771" s="21">
        <f ca="1">OFFSET(Assumptions!$B$6,Y$1-1,0)*$E771</f>
        <v>0</v>
      </c>
      <c r="Z771" s="21">
        <f ca="1">OFFSET(Assumptions!$B$6,Z$1-1,0)*$E771</f>
        <v>26502699.757415045</v>
      </c>
      <c r="AA771" s="21">
        <f ca="1">OFFSET(Assumptions!$B$6,AA$1-1,0)*$E771</f>
        <v>26502699.757415045</v>
      </c>
      <c r="AB771" s="21">
        <f ca="1">OFFSET(Assumptions!$B$6,AB$1-1,0)*$E771</f>
        <v>49029994.551217832</v>
      </c>
      <c r="AC771" s="24">
        <f t="shared" si="164"/>
        <v>0</v>
      </c>
      <c r="AD771" s="24">
        <f t="shared" si="166"/>
        <v>0</v>
      </c>
      <c r="AE771" s="24">
        <f t="shared" si="166"/>
        <v>0</v>
      </c>
      <c r="AF771" s="24">
        <f t="shared" si="166"/>
        <v>0</v>
      </c>
      <c r="AG771" s="24">
        <f t="shared" si="166"/>
        <v>0</v>
      </c>
      <c r="AH771" s="24">
        <f t="shared" si="166"/>
        <v>0</v>
      </c>
      <c r="AI771" s="24">
        <f t="shared" si="166"/>
        <v>0</v>
      </c>
      <c r="AJ771" s="24">
        <f t="shared" si="162"/>
        <v>0</v>
      </c>
      <c r="AK771" s="26">
        <f t="shared" ca="1" si="163"/>
        <v>1.454633562241181E-4</v>
      </c>
      <c r="AL771" s="34">
        <f t="shared" ca="1" si="165"/>
        <v>0.32463472511504721</v>
      </c>
    </row>
    <row r="772" spans="1:38" x14ac:dyDescent="0.25">
      <c r="A772" s="4">
        <f t="shared" ref="A772:A835" si="167">MONTH(C772)</f>
        <v>3</v>
      </c>
      <c r="B772" s="4">
        <f t="shared" ref="B772:B835" si="168">YEAR(C772)</f>
        <v>2015</v>
      </c>
      <c r="C772" s="9">
        <v>42081</v>
      </c>
      <c r="D772" s="12">
        <f ca="1">(1+Returns!E772)*D771</f>
        <v>130742884.68798378</v>
      </c>
      <c r="E772" s="12">
        <f t="shared" ref="E772:E835" ca="1" si="169">SUM(G772:N772)</f>
        <v>132464136.34306161</v>
      </c>
      <c r="F772" s="12">
        <f t="shared" ref="F772:F835" ca="1" si="170">E772-P772</f>
        <v>132409904.87788805</v>
      </c>
      <c r="G772" s="14">
        <f ca="1">G771*(1+Returns!G772)+AC772</f>
        <v>11623771.876042278</v>
      </c>
      <c r="H772" s="14">
        <f ca="1">H771*(1+Returns!H772)+AD772</f>
        <v>13144024.029773064</v>
      </c>
      <c r="I772" s="14">
        <f ca="1">I771*(1+Returns!I772)+AE772</f>
        <v>6573873.6656719744</v>
      </c>
      <c r="J772" s="14">
        <f ca="1">J771*(1+Returns!J772)+AF772</f>
        <v>0</v>
      </c>
      <c r="K772" s="14">
        <f ca="1">K771*(1+Returns!K772)+AG772</f>
        <v>0</v>
      </c>
      <c r="L772" s="14">
        <f ca="1">L771*(1+Returns!L772)+AH772</f>
        <v>26287301.28627231</v>
      </c>
      <c r="M772" s="14">
        <f ca="1">M771*(1+Returns!M772)+AI772</f>
        <v>26291031.302704722</v>
      </c>
      <c r="N772" s="14">
        <f ca="1">N771*(1+Returns!N772)+AJ772-R772-T772</f>
        <v>48544134.182597265</v>
      </c>
      <c r="O772" s="17">
        <f ca="1">(Assumptions!$B$16 / 252)*F771</f>
        <v>4205.1896035398477</v>
      </c>
      <c r="P772" s="17">
        <f t="shared" ca="1" si="158"/>
        <v>54231.465173551005</v>
      </c>
      <c r="Q772" s="16">
        <f t="shared" si="159"/>
        <v>0</v>
      </c>
      <c r="R772" s="17">
        <f t="shared" si="160"/>
        <v>0</v>
      </c>
      <c r="S772" s="19">
        <f t="shared" si="161"/>
        <v>0</v>
      </c>
      <c r="T772" s="20">
        <f ca="1">IF(AND(S772=1,F771&gt;D771),[1]Assumptions!$B$19*(F771-D771),0)</f>
        <v>0</v>
      </c>
      <c r="U772" s="21">
        <f ca="1">OFFSET(Assumptions!$B$6,U$1-1,0)*$E772</f>
        <v>10597130.90744493</v>
      </c>
      <c r="V772" s="21">
        <f ca="1">OFFSET(Assumptions!$B$6,V$1-1,0)*$E772</f>
        <v>13246413.634306163</v>
      </c>
      <c r="W772" s="21">
        <f ca="1">OFFSET(Assumptions!$B$6,W$1-1,0)*$E772</f>
        <v>6623206.8171530813</v>
      </c>
      <c r="X772" s="21">
        <f ca="1">OFFSET(Assumptions!$B$6,X$1-1,0)*$E772</f>
        <v>0</v>
      </c>
      <c r="Y772" s="21">
        <f ca="1">OFFSET(Assumptions!$B$6,Y$1-1,0)*$E772</f>
        <v>0</v>
      </c>
      <c r="Z772" s="21">
        <f ca="1">OFFSET(Assumptions!$B$6,Z$1-1,0)*$E772</f>
        <v>26492827.268612325</v>
      </c>
      <c r="AA772" s="21">
        <f ca="1">OFFSET(Assumptions!$B$6,AA$1-1,0)*$E772</f>
        <v>26492827.268612325</v>
      </c>
      <c r="AB772" s="21">
        <f ca="1">OFFSET(Assumptions!$B$6,AB$1-1,0)*$E772</f>
        <v>49011730.446932793</v>
      </c>
      <c r="AC772" s="24">
        <f t="shared" si="164"/>
        <v>0</v>
      </c>
      <c r="AD772" s="24">
        <f t="shared" si="166"/>
        <v>0</v>
      </c>
      <c r="AE772" s="24">
        <f t="shared" si="166"/>
        <v>0</v>
      </c>
      <c r="AF772" s="24">
        <f t="shared" si="166"/>
        <v>0</v>
      </c>
      <c r="AG772" s="24">
        <f t="shared" si="166"/>
        <v>0</v>
      </c>
      <c r="AH772" s="24">
        <f t="shared" si="166"/>
        <v>0</v>
      </c>
      <c r="AI772" s="24">
        <f t="shared" si="166"/>
        <v>0</v>
      </c>
      <c r="AJ772" s="24">
        <f t="shared" si="162"/>
        <v>0</v>
      </c>
      <c r="AK772" s="26">
        <f t="shared" ca="1" si="163"/>
        <v>-4.0439551071336233E-4</v>
      </c>
      <c r="AL772" s="34">
        <f t="shared" ca="1" si="165"/>
        <v>0.32409904877887574</v>
      </c>
    </row>
    <row r="773" spans="1:38" x14ac:dyDescent="0.25">
      <c r="A773" s="4">
        <f t="shared" si="167"/>
        <v>3</v>
      </c>
      <c r="B773" s="4">
        <f t="shared" si="168"/>
        <v>2015</v>
      </c>
      <c r="C773" s="9">
        <v>42082</v>
      </c>
      <c r="D773" s="12">
        <f ca="1">(1+Returns!E773)*D772</f>
        <v>130804468.50895835</v>
      </c>
      <c r="E773" s="12">
        <f t="shared" ca="1" si="169"/>
        <v>132450490.62351078</v>
      </c>
      <c r="F773" s="12">
        <f t="shared" ca="1" si="170"/>
        <v>132392055.66929348</v>
      </c>
      <c r="G773" s="14">
        <f ca="1">G772*(1+Returns!G773)+AC773</f>
        <v>11551308.052290699</v>
      </c>
      <c r="H773" s="14">
        <f ca="1">H772*(1+Returns!H773)+AD773</f>
        <v>13150506.416557569</v>
      </c>
      <c r="I773" s="14">
        <f ca="1">I772*(1+Returns!I773)+AE773</f>
        <v>6577260.5922332667</v>
      </c>
      <c r="J773" s="14">
        <f ca="1">J772*(1+Returns!J773)+AF773</f>
        <v>0</v>
      </c>
      <c r="K773" s="14">
        <f ca="1">K772*(1+Returns!K773)+AG773</f>
        <v>0</v>
      </c>
      <c r="L773" s="14">
        <f ca="1">L772*(1+Returns!L773)+AH773</f>
        <v>26300207.607175734</v>
      </c>
      <c r="M773" s="14">
        <f ca="1">M772*(1+Returns!M773)+AI773</f>
        <v>26304229.596511837</v>
      </c>
      <c r="N773" s="14">
        <f ca="1">N772*(1+Returns!N773)+AJ773-R773-T773</f>
        <v>48566978.358741678</v>
      </c>
      <c r="O773" s="17">
        <f ca="1">(Assumptions!$B$16 / 252)*F772</f>
        <v>4203.4890437424774</v>
      </c>
      <c r="P773" s="17">
        <f t="shared" ref="P773:P836" ca="1" si="171">P772+O773-IF(Q773=1,P772,0)</f>
        <v>58434.954217293482</v>
      </c>
      <c r="Q773" s="16">
        <f t="shared" ref="Q773:Q836" si="172">IF(DAY(C773)&lt;DAY(C772),1,0)</f>
        <v>0</v>
      </c>
      <c r="R773" s="17">
        <f t="shared" ref="R773:R836" si="173">IF(Q773=1,P772,0)</f>
        <v>0</v>
      </c>
      <c r="S773" s="19">
        <f t="shared" ref="S773:S836" si="174">IF(AND(DAY(C773)&lt;DAY(C772),OR(MONTH(C773)=7,MONTH(C773)=1)),1,0)</f>
        <v>0</v>
      </c>
      <c r="T773" s="20">
        <f ca="1">IF(AND(S773=1,F772&gt;D772),[1]Assumptions!$B$19*(F772-D772),0)</f>
        <v>0</v>
      </c>
      <c r="U773" s="21">
        <f ca="1">OFFSET(Assumptions!$B$6,U$1-1,0)*$E773</f>
        <v>10596039.249880863</v>
      </c>
      <c r="V773" s="21">
        <f ca="1">OFFSET(Assumptions!$B$6,V$1-1,0)*$E773</f>
        <v>13245049.062351078</v>
      </c>
      <c r="W773" s="21">
        <f ca="1">OFFSET(Assumptions!$B$6,W$1-1,0)*$E773</f>
        <v>6622524.5311755389</v>
      </c>
      <c r="X773" s="21">
        <f ca="1">OFFSET(Assumptions!$B$6,X$1-1,0)*$E773</f>
        <v>0</v>
      </c>
      <c r="Y773" s="21">
        <f ca="1">OFFSET(Assumptions!$B$6,Y$1-1,0)*$E773</f>
        <v>0</v>
      </c>
      <c r="Z773" s="21">
        <f ca="1">OFFSET(Assumptions!$B$6,Z$1-1,0)*$E773</f>
        <v>26490098.124702156</v>
      </c>
      <c r="AA773" s="21">
        <f ca="1">OFFSET(Assumptions!$B$6,AA$1-1,0)*$E773</f>
        <v>26490098.124702156</v>
      </c>
      <c r="AB773" s="21">
        <f ca="1">OFFSET(Assumptions!$B$6,AB$1-1,0)*$E773</f>
        <v>49006681.530698985</v>
      </c>
      <c r="AC773" s="24">
        <f t="shared" si="164"/>
        <v>0</v>
      </c>
      <c r="AD773" s="24">
        <f t="shared" si="166"/>
        <v>0</v>
      </c>
      <c r="AE773" s="24">
        <f t="shared" si="166"/>
        <v>0</v>
      </c>
      <c r="AF773" s="24">
        <f t="shared" si="166"/>
        <v>0</v>
      </c>
      <c r="AG773" s="24">
        <f t="shared" si="166"/>
        <v>0</v>
      </c>
      <c r="AH773" s="24">
        <f t="shared" si="166"/>
        <v>0</v>
      </c>
      <c r="AI773" s="24">
        <f t="shared" si="166"/>
        <v>0</v>
      </c>
      <c r="AJ773" s="24">
        <f t="shared" ref="AJ773:AJ836" si="175">-SUM(AC773:AI773)</f>
        <v>0</v>
      </c>
      <c r="AK773" s="26">
        <f t="shared" ref="AK773:AK836" ca="1" si="176">F773/F772-1</f>
        <v>-1.3480266911325423E-4</v>
      </c>
      <c r="AL773" s="34">
        <f t="shared" ca="1" si="165"/>
        <v>0.32392055669292996</v>
      </c>
    </row>
    <row r="774" spans="1:38" x14ac:dyDescent="0.25">
      <c r="A774" s="4">
        <f t="shared" si="167"/>
        <v>3</v>
      </c>
      <c r="B774" s="4">
        <f t="shared" si="168"/>
        <v>2015</v>
      </c>
      <c r="C774" s="9">
        <v>42083</v>
      </c>
      <c r="D774" s="12">
        <f ca="1">(1+Returns!E774)*D773</f>
        <v>130866081.33776012</v>
      </c>
      <c r="E774" s="12">
        <f t="shared" ca="1" si="169"/>
        <v>132665125.98418152</v>
      </c>
      <c r="F774" s="12">
        <f t="shared" ca="1" si="170"/>
        <v>132602488.10756204</v>
      </c>
      <c r="G774" s="14">
        <f ca="1">G773*(1+Returns!G774)+AC774</f>
        <v>11707096.654366579</v>
      </c>
      <c r="H774" s="14">
        <f ca="1">H773*(1+Returns!H774)+AD774</f>
        <v>13156992.00033398</v>
      </c>
      <c r="I774" s="14">
        <f ca="1">I773*(1+Returns!I774)+AE774</f>
        <v>6580649.2637735642</v>
      </c>
      <c r="J774" s="14">
        <f ca="1">J773*(1+Returns!J774)+AF774</f>
        <v>0</v>
      </c>
      <c r="K774" s="14">
        <f ca="1">K773*(1+Returns!K774)+AG774</f>
        <v>0</v>
      </c>
      <c r="L774" s="14">
        <f ca="1">L773*(1+Returns!L774)+AH774</f>
        <v>26313120.264717426</v>
      </c>
      <c r="M774" s="14">
        <f ca="1">M773*(1+Returns!M774)+AI774</f>
        <v>26317434.515960883</v>
      </c>
      <c r="N774" s="14">
        <f ca="1">N773*(1+Returns!N774)+AJ774-R774-T774</f>
        <v>48589833.285029083</v>
      </c>
      <c r="O774" s="17">
        <f ca="1">(Assumptions!$B$16 / 252)*F773</f>
        <v>4202.9224021997925</v>
      </c>
      <c r="P774" s="17">
        <f t="shared" ca="1" si="171"/>
        <v>62637.876619493276</v>
      </c>
      <c r="Q774" s="16">
        <f t="shared" si="172"/>
        <v>0</v>
      </c>
      <c r="R774" s="17">
        <f t="shared" si="173"/>
        <v>0</v>
      </c>
      <c r="S774" s="19">
        <f t="shared" si="174"/>
        <v>0</v>
      </c>
      <c r="T774" s="20">
        <f ca="1">IF(AND(S774=1,F773&gt;D773),[1]Assumptions!$B$19*(F773-D773),0)</f>
        <v>0</v>
      </c>
      <c r="U774" s="21">
        <f ca="1">OFFSET(Assumptions!$B$6,U$1-1,0)*$E774</f>
        <v>10613210.078734523</v>
      </c>
      <c r="V774" s="21">
        <f ca="1">OFFSET(Assumptions!$B$6,V$1-1,0)*$E774</f>
        <v>13266512.598418154</v>
      </c>
      <c r="W774" s="21">
        <f ca="1">OFFSET(Assumptions!$B$6,W$1-1,0)*$E774</f>
        <v>6633256.2992090769</v>
      </c>
      <c r="X774" s="21">
        <f ca="1">OFFSET(Assumptions!$B$6,X$1-1,0)*$E774</f>
        <v>0</v>
      </c>
      <c r="Y774" s="21">
        <f ca="1">OFFSET(Assumptions!$B$6,Y$1-1,0)*$E774</f>
        <v>0</v>
      </c>
      <c r="Z774" s="21">
        <f ca="1">OFFSET(Assumptions!$B$6,Z$1-1,0)*$E774</f>
        <v>26533025.196836308</v>
      </c>
      <c r="AA774" s="21">
        <f ca="1">OFFSET(Assumptions!$B$6,AA$1-1,0)*$E774</f>
        <v>26533025.196836308</v>
      </c>
      <c r="AB774" s="21">
        <f ca="1">OFFSET(Assumptions!$B$6,AB$1-1,0)*$E774</f>
        <v>49086096.614147164</v>
      </c>
      <c r="AC774" s="24">
        <f t="shared" ref="AC774:AC837" si="177">IF(Q774=1,U773-G773,0)</f>
        <v>0</v>
      </c>
      <c r="AD774" s="24">
        <f t="shared" si="166"/>
        <v>0</v>
      </c>
      <c r="AE774" s="24">
        <f t="shared" si="166"/>
        <v>0</v>
      </c>
      <c r="AF774" s="24">
        <f t="shared" si="166"/>
        <v>0</v>
      </c>
      <c r="AG774" s="24">
        <f t="shared" si="166"/>
        <v>0</v>
      </c>
      <c r="AH774" s="24">
        <f t="shared" si="166"/>
        <v>0</v>
      </c>
      <c r="AI774" s="24">
        <f t="shared" si="166"/>
        <v>0</v>
      </c>
      <c r="AJ774" s="24">
        <f t="shared" si="175"/>
        <v>0</v>
      </c>
      <c r="AK774" s="26">
        <f t="shared" ca="1" si="176"/>
        <v>1.5894642409224335E-3</v>
      </c>
      <c r="AL774" s="34">
        <f t="shared" ref="AL774:AL837" ca="1" si="178">(1+AK774)*(1+AL773)-1</f>
        <v>0.32602488107561545</v>
      </c>
    </row>
    <row r="775" spans="1:38" x14ac:dyDescent="0.25">
      <c r="A775" s="4">
        <f t="shared" si="167"/>
        <v>3</v>
      </c>
      <c r="B775" s="4">
        <f t="shared" si="168"/>
        <v>2015</v>
      </c>
      <c r="C775" s="9">
        <v>42086</v>
      </c>
      <c r="D775" s="12">
        <f ca="1">(1+Returns!E775)*D774</f>
        <v>130927723.18805264</v>
      </c>
      <c r="E775" s="12">
        <f t="shared" ca="1" si="169"/>
        <v>132619766.74369168</v>
      </c>
      <c r="F775" s="12">
        <f t="shared" ca="1" si="170"/>
        <v>132552919.26427512</v>
      </c>
      <c r="G775" s="14">
        <f ca="1">G774*(1+Returns!G775)+AC775</f>
        <v>11602861.986915976</v>
      </c>
      <c r="H775" s="14">
        <f ca="1">H774*(1+Returns!H775)+AD775</f>
        <v>13163480.782678992</v>
      </c>
      <c r="I775" s="14">
        <f ca="1">I774*(1+Returns!I775)+AE775</f>
        <v>6584039.681191898</v>
      </c>
      <c r="J775" s="14">
        <f ca="1">J774*(1+Returns!J775)+AF775</f>
        <v>0</v>
      </c>
      <c r="K775" s="14">
        <f ca="1">K774*(1+Returns!K775)+AG775</f>
        <v>0</v>
      </c>
      <c r="L775" s="14">
        <f ca="1">L774*(1+Returns!L775)+AH775</f>
        <v>26326039.262008496</v>
      </c>
      <c r="M775" s="14">
        <f ca="1">M774*(1+Returns!M775)+AI775</f>
        <v>26330646.064377982</v>
      </c>
      <c r="N775" s="14">
        <f ca="1">N774*(1+Returns!N775)+AJ775-R775-T775</f>
        <v>48612698.966518335</v>
      </c>
      <c r="O775" s="17">
        <f ca="1">(Assumptions!$B$16 / 252)*F774</f>
        <v>4209.6027970654613</v>
      </c>
      <c r="P775" s="17">
        <f t="shared" ca="1" si="171"/>
        <v>66847.479416558737</v>
      </c>
      <c r="Q775" s="16">
        <f t="shared" si="172"/>
        <v>0</v>
      </c>
      <c r="R775" s="17">
        <f t="shared" si="173"/>
        <v>0</v>
      </c>
      <c r="S775" s="19">
        <f t="shared" si="174"/>
        <v>0</v>
      </c>
      <c r="T775" s="20">
        <f ca="1">IF(AND(S775=1,F774&gt;D774),[1]Assumptions!$B$19*(F774-D774),0)</f>
        <v>0</v>
      </c>
      <c r="U775" s="21">
        <f ca="1">OFFSET(Assumptions!$B$6,U$1-1,0)*$E775</f>
        <v>10609581.339495335</v>
      </c>
      <c r="V775" s="21">
        <f ca="1">OFFSET(Assumptions!$B$6,V$1-1,0)*$E775</f>
        <v>13261976.674369169</v>
      </c>
      <c r="W775" s="21">
        <f ca="1">OFFSET(Assumptions!$B$6,W$1-1,0)*$E775</f>
        <v>6630988.3371845847</v>
      </c>
      <c r="X775" s="21">
        <f ca="1">OFFSET(Assumptions!$B$6,X$1-1,0)*$E775</f>
        <v>0</v>
      </c>
      <c r="Y775" s="21">
        <f ca="1">OFFSET(Assumptions!$B$6,Y$1-1,0)*$E775</f>
        <v>0</v>
      </c>
      <c r="Z775" s="21">
        <f ca="1">OFFSET(Assumptions!$B$6,Z$1-1,0)*$E775</f>
        <v>26523953.348738339</v>
      </c>
      <c r="AA775" s="21">
        <f ca="1">OFFSET(Assumptions!$B$6,AA$1-1,0)*$E775</f>
        <v>26523953.348738339</v>
      </c>
      <c r="AB775" s="21">
        <f ca="1">OFFSET(Assumptions!$B$6,AB$1-1,0)*$E775</f>
        <v>49069313.695165925</v>
      </c>
      <c r="AC775" s="24">
        <f t="shared" si="177"/>
        <v>0</v>
      </c>
      <c r="AD775" s="24">
        <f t="shared" si="166"/>
        <v>0</v>
      </c>
      <c r="AE775" s="24">
        <f t="shared" si="166"/>
        <v>0</v>
      </c>
      <c r="AF775" s="24">
        <f t="shared" si="166"/>
        <v>0</v>
      </c>
      <c r="AG775" s="24">
        <f t="shared" si="166"/>
        <v>0</v>
      </c>
      <c r="AH775" s="24">
        <f t="shared" si="166"/>
        <v>0</v>
      </c>
      <c r="AI775" s="24">
        <f t="shared" si="166"/>
        <v>0</v>
      </c>
      <c r="AJ775" s="24">
        <f t="shared" si="175"/>
        <v>0</v>
      </c>
      <c r="AK775" s="26">
        <f t="shared" ca="1" si="176"/>
        <v>-3.7381533328928462E-4</v>
      </c>
      <c r="AL775" s="34">
        <f t="shared" ca="1" si="178"/>
        <v>0.32552919264274638</v>
      </c>
    </row>
    <row r="776" spans="1:38" x14ac:dyDescent="0.25">
      <c r="A776" s="4">
        <f t="shared" si="167"/>
        <v>3</v>
      </c>
      <c r="B776" s="4">
        <f t="shared" si="168"/>
        <v>2015</v>
      </c>
      <c r="C776" s="9">
        <v>42087</v>
      </c>
      <c r="D776" s="12">
        <f ca="1">(1+Returns!E776)*D775</f>
        <v>130989439.89820902</v>
      </c>
      <c r="E776" s="12">
        <f t="shared" ca="1" si="169"/>
        <v>132644113.10715832</v>
      </c>
      <c r="F776" s="12">
        <f t="shared" ca="1" si="170"/>
        <v>132573057.59855877</v>
      </c>
      <c r="G776" s="14">
        <f ca="1">G775*(1+Returns!G776)+AC776</f>
        <v>11568260.558942504</v>
      </c>
      <c r="H776" s="14">
        <f ca="1">H775*(1+Returns!H776)+AD776</f>
        <v>13169977.575930646</v>
      </c>
      <c r="I776" s="14">
        <f ca="1">I775*(1+Returns!I776)+AE776</f>
        <v>6587434.3522927836</v>
      </c>
      <c r="J776" s="14">
        <f ca="1">J775*(1+Returns!J776)+AF776</f>
        <v>0</v>
      </c>
      <c r="K776" s="14">
        <f ca="1">K775*(1+Returns!K776)+AG776</f>
        <v>0</v>
      </c>
      <c r="L776" s="14">
        <f ca="1">L775*(1+Returns!L776)+AH776</f>
        <v>26338974.182841774</v>
      </c>
      <c r="M776" s="14">
        <f ca="1">M775*(1+Returns!M776)+AI776</f>
        <v>26343874.029554378</v>
      </c>
      <c r="N776" s="14">
        <f ca="1">N775*(1+Returns!N776)+AJ776-R776-T776</f>
        <v>48635592.407596231</v>
      </c>
      <c r="O776" s="17">
        <f ca="1">(Assumptions!$B$16 / 252)*F775</f>
        <v>4208.029182992861</v>
      </c>
      <c r="P776" s="17">
        <f t="shared" ca="1" si="171"/>
        <v>71055.508599551598</v>
      </c>
      <c r="Q776" s="16">
        <f t="shared" si="172"/>
        <v>0</v>
      </c>
      <c r="R776" s="17">
        <f t="shared" si="173"/>
        <v>0</v>
      </c>
      <c r="S776" s="19">
        <f t="shared" si="174"/>
        <v>0</v>
      </c>
      <c r="T776" s="20">
        <f ca="1">IF(AND(S776=1,F775&gt;D775),[1]Assumptions!$B$19*(F775-D775),0)</f>
        <v>0</v>
      </c>
      <c r="U776" s="21">
        <f ca="1">OFFSET(Assumptions!$B$6,U$1-1,0)*$E776</f>
        <v>10611529.048572665</v>
      </c>
      <c r="V776" s="21">
        <f ca="1">OFFSET(Assumptions!$B$6,V$1-1,0)*$E776</f>
        <v>13264411.310715832</v>
      </c>
      <c r="W776" s="21">
        <f ca="1">OFFSET(Assumptions!$B$6,W$1-1,0)*$E776</f>
        <v>6632205.6553579159</v>
      </c>
      <c r="X776" s="21">
        <f ca="1">OFFSET(Assumptions!$B$6,X$1-1,0)*$E776</f>
        <v>0</v>
      </c>
      <c r="Y776" s="21">
        <f ca="1">OFFSET(Assumptions!$B$6,Y$1-1,0)*$E776</f>
        <v>0</v>
      </c>
      <c r="Z776" s="21">
        <f ca="1">OFFSET(Assumptions!$B$6,Z$1-1,0)*$E776</f>
        <v>26528822.621431664</v>
      </c>
      <c r="AA776" s="21">
        <f ca="1">OFFSET(Assumptions!$B$6,AA$1-1,0)*$E776</f>
        <v>26528822.621431664</v>
      </c>
      <c r="AB776" s="21">
        <f ca="1">OFFSET(Assumptions!$B$6,AB$1-1,0)*$E776</f>
        <v>49078321.84964858</v>
      </c>
      <c r="AC776" s="24">
        <f t="shared" si="177"/>
        <v>0</v>
      </c>
      <c r="AD776" s="24">
        <f t="shared" si="166"/>
        <v>0</v>
      </c>
      <c r="AE776" s="24">
        <f t="shared" si="166"/>
        <v>0</v>
      </c>
      <c r="AF776" s="24">
        <f t="shared" si="166"/>
        <v>0</v>
      </c>
      <c r="AG776" s="24">
        <f t="shared" si="166"/>
        <v>0</v>
      </c>
      <c r="AH776" s="24">
        <f t="shared" si="166"/>
        <v>0</v>
      </c>
      <c r="AI776" s="24">
        <f t="shared" si="166"/>
        <v>0</v>
      </c>
      <c r="AJ776" s="24">
        <f t="shared" si="175"/>
        <v>0</v>
      </c>
      <c r="AK776" s="26">
        <f t="shared" ca="1" si="176"/>
        <v>1.5192675042863257E-4</v>
      </c>
      <c r="AL776" s="34">
        <f t="shared" ca="1" si="178"/>
        <v>0.32573057598558286</v>
      </c>
    </row>
    <row r="777" spans="1:38" x14ac:dyDescent="0.25">
      <c r="A777" s="4">
        <f t="shared" si="167"/>
        <v>3</v>
      </c>
      <c r="B777" s="4">
        <f t="shared" si="168"/>
        <v>2015</v>
      </c>
      <c r="C777" s="9">
        <v>42088</v>
      </c>
      <c r="D777" s="12">
        <f ca="1">(1+Returns!E777)*D776</f>
        <v>131051185.70038824</v>
      </c>
      <c r="E777" s="12">
        <f t="shared" ca="1" si="169"/>
        <v>132625916.83920112</v>
      </c>
      <c r="F777" s="12">
        <f t="shared" ca="1" si="170"/>
        <v>132550652.66210638</v>
      </c>
      <c r="G777" s="14">
        <f ca="1">G776*(1+Returns!G777)+AC777</f>
        <v>11491087.760640366</v>
      </c>
      <c r="H777" s="14">
        <f ca="1">H776*(1+Returns!H777)+AD777</f>
        <v>13176477.57565354</v>
      </c>
      <c r="I777" s="14">
        <f ca="1">I776*(1+Returns!I777)+AE777</f>
        <v>6590830.7736552777</v>
      </c>
      <c r="J777" s="14">
        <f ca="1">J776*(1+Returns!J777)+AF777</f>
        <v>0</v>
      </c>
      <c r="K777" s="14">
        <f ca="1">K776*(1+Returns!K777)+AG777</f>
        <v>0</v>
      </c>
      <c r="L777" s="14">
        <f ca="1">L776*(1+Returns!L777)+AH777</f>
        <v>26351915.459062405</v>
      </c>
      <c r="M777" s="14">
        <f ca="1">M776*(1+Returns!M777)+AI777</f>
        <v>26357108.640183464</v>
      </c>
      <c r="N777" s="14">
        <f ca="1">N776*(1+Returns!N777)+AJ777-R777-T777</f>
        <v>48658496.630006075</v>
      </c>
      <c r="O777" s="17">
        <f ca="1">(Assumptions!$B$16 / 252)*F776</f>
        <v>4208.6684951923417</v>
      </c>
      <c r="P777" s="17">
        <f t="shared" ca="1" si="171"/>
        <v>75264.177094743936</v>
      </c>
      <c r="Q777" s="16">
        <f t="shared" si="172"/>
        <v>0</v>
      </c>
      <c r="R777" s="17">
        <f t="shared" si="173"/>
        <v>0</v>
      </c>
      <c r="S777" s="19">
        <f t="shared" si="174"/>
        <v>0</v>
      </c>
      <c r="T777" s="20">
        <f ca="1">IF(AND(S777=1,F776&gt;D776),[1]Assumptions!$B$19*(F776-D776),0)</f>
        <v>0</v>
      </c>
      <c r="U777" s="21">
        <f ca="1">OFFSET(Assumptions!$B$6,U$1-1,0)*$E777</f>
        <v>10610073.34713609</v>
      </c>
      <c r="V777" s="21">
        <f ca="1">OFFSET(Assumptions!$B$6,V$1-1,0)*$E777</f>
        <v>13262591.683920113</v>
      </c>
      <c r="W777" s="21">
        <f ca="1">OFFSET(Assumptions!$B$6,W$1-1,0)*$E777</f>
        <v>6631295.8419600567</v>
      </c>
      <c r="X777" s="21">
        <f ca="1">OFFSET(Assumptions!$B$6,X$1-1,0)*$E777</f>
        <v>0</v>
      </c>
      <c r="Y777" s="21">
        <f ca="1">OFFSET(Assumptions!$B$6,Y$1-1,0)*$E777</f>
        <v>0</v>
      </c>
      <c r="Z777" s="21">
        <f ca="1">OFFSET(Assumptions!$B$6,Z$1-1,0)*$E777</f>
        <v>26525183.367840227</v>
      </c>
      <c r="AA777" s="21">
        <f ca="1">OFFSET(Assumptions!$B$6,AA$1-1,0)*$E777</f>
        <v>26525183.367840227</v>
      </c>
      <c r="AB777" s="21">
        <f ca="1">OFFSET(Assumptions!$B$6,AB$1-1,0)*$E777</f>
        <v>49071589.230504416</v>
      </c>
      <c r="AC777" s="24">
        <f t="shared" si="177"/>
        <v>0</v>
      </c>
      <c r="AD777" s="24">
        <f t="shared" si="166"/>
        <v>0</v>
      </c>
      <c r="AE777" s="24">
        <f t="shared" si="166"/>
        <v>0</v>
      </c>
      <c r="AF777" s="24">
        <f t="shared" si="166"/>
        <v>0</v>
      </c>
      <c r="AG777" s="24">
        <f t="shared" si="166"/>
        <v>0</v>
      </c>
      <c r="AH777" s="24">
        <f t="shared" si="166"/>
        <v>0</v>
      </c>
      <c r="AI777" s="24">
        <f t="shared" si="166"/>
        <v>0</v>
      </c>
      <c r="AJ777" s="24">
        <f t="shared" si="175"/>
        <v>0</v>
      </c>
      <c r="AK777" s="26">
        <f t="shared" ca="1" si="176"/>
        <v>-1.6900067674563424E-4</v>
      </c>
      <c r="AL777" s="34">
        <f t="shared" ca="1" si="178"/>
        <v>0.32550652662105883</v>
      </c>
    </row>
    <row r="778" spans="1:38" x14ac:dyDescent="0.25">
      <c r="A778" s="4">
        <f t="shared" si="167"/>
        <v>3</v>
      </c>
      <c r="B778" s="4">
        <f t="shared" si="168"/>
        <v>2015</v>
      </c>
      <c r="C778" s="9">
        <v>42089</v>
      </c>
      <c r="D778" s="12">
        <f ca="1">(1+Returns!E778)*D777</f>
        <v>131112960.6083037</v>
      </c>
      <c r="E778" s="12">
        <f t="shared" ca="1" si="169"/>
        <v>132739654.47973025</v>
      </c>
      <c r="F778" s="12">
        <f t="shared" ca="1" si="170"/>
        <v>132660182.34540814</v>
      </c>
      <c r="G778" s="14">
        <f ca="1">G777*(1+Returns!G778)+AC778</f>
        <v>11545820.117896257</v>
      </c>
      <c r="H778" s="14">
        <f ca="1">H777*(1+Returns!H778)+AD778</f>
        <v>13182980.783430219</v>
      </c>
      <c r="I778" s="14">
        <f ca="1">I777*(1+Returns!I778)+AE778</f>
        <v>6594228.9461817993</v>
      </c>
      <c r="J778" s="14">
        <f ca="1">J777*(1+Returns!J778)+AF778</f>
        <v>0</v>
      </c>
      <c r="K778" s="14">
        <f ca="1">K777*(1+Returns!K778)+AG778</f>
        <v>0</v>
      </c>
      <c r="L778" s="14">
        <f ca="1">L777*(1+Returns!L778)+AH778</f>
        <v>26364863.093793016</v>
      </c>
      <c r="M778" s="14">
        <f ca="1">M777*(1+Returns!M778)+AI778</f>
        <v>26370349.899603773</v>
      </c>
      <c r="N778" s="14">
        <f ca="1">N777*(1+Returns!N778)+AJ778-R778-T778</f>
        <v>48681411.638825178</v>
      </c>
      <c r="O778" s="17">
        <f ca="1">(Assumptions!$B$16 / 252)*F777</f>
        <v>4207.9572273684562</v>
      </c>
      <c r="P778" s="17">
        <f t="shared" ca="1" si="171"/>
        <v>79472.134322112397</v>
      </c>
      <c r="Q778" s="16">
        <f t="shared" si="172"/>
        <v>0</v>
      </c>
      <c r="R778" s="17">
        <f t="shared" si="173"/>
        <v>0</v>
      </c>
      <c r="S778" s="19">
        <f t="shared" si="174"/>
        <v>0</v>
      </c>
      <c r="T778" s="20">
        <f ca="1">IF(AND(S778=1,F777&gt;D777),[1]Assumptions!$B$19*(F777-D777),0)</f>
        <v>0</v>
      </c>
      <c r="U778" s="21">
        <f ca="1">OFFSET(Assumptions!$B$6,U$1-1,0)*$E778</f>
        <v>10619172.35837842</v>
      </c>
      <c r="V778" s="21">
        <f ca="1">OFFSET(Assumptions!$B$6,V$1-1,0)*$E778</f>
        <v>13273965.447973026</v>
      </c>
      <c r="W778" s="21">
        <f ca="1">OFFSET(Assumptions!$B$6,W$1-1,0)*$E778</f>
        <v>6636982.723986513</v>
      </c>
      <c r="X778" s="21">
        <f ca="1">OFFSET(Assumptions!$B$6,X$1-1,0)*$E778</f>
        <v>0</v>
      </c>
      <c r="Y778" s="21">
        <f ca="1">OFFSET(Assumptions!$B$6,Y$1-1,0)*$E778</f>
        <v>0</v>
      </c>
      <c r="Z778" s="21">
        <f ca="1">OFFSET(Assumptions!$B$6,Z$1-1,0)*$E778</f>
        <v>26547930.895946052</v>
      </c>
      <c r="AA778" s="21">
        <f ca="1">OFFSET(Assumptions!$B$6,AA$1-1,0)*$E778</f>
        <v>26547930.895946052</v>
      </c>
      <c r="AB778" s="21">
        <f ca="1">OFFSET(Assumptions!$B$6,AB$1-1,0)*$E778</f>
        <v>49113672.157500193</v>
      </c>
      <c r="AC778" s="24">
        <f t="shared" si="177"/>
        <v>0</v>
      </c>
      <c r="AD778" s="24">
        <f t="shared" si="166"/>
        <v>0</v>
      </c>
      <c r="AE778" s="24">
        <f t="shared" si="166"/>
        <v>0</v>
      </c>
      <c r="AF778" s="24">
        <f t="shared" si="166"/>
        <v>0</v>
      </c>
      <c r="AG778" s="24">
        <f t="shared" si="166"/>
        <v>0</v>
      </c>
      <c r="AH778" s="24">
        <f t="shared" si="166"/>
        <v>0</v>
      </c>
      <c r="AI778" s="24">
        <f t="shared" si="166"/>
        <v>0</v>
      </c>
      <c r="AJ778" s="24">
        <f t="shared" si="175"/>
        <v>0</v>
      </c>
      <c r="AK778" s="26">
        <f t="shared" ca="1" si="176"/>
        <v>8.2632322890918708E-4</v>
      </c>
      <c r="AL778" s="34">
        <f t="shared" ca="1" si="178"/>
        <v>0.32660182345407662</v>
      </c>
    </row>
    <row r="779" spans="1:38" x14ac:dyDescent="0.25">
      <c r="A779" s="4">
        <f t="shared" si="167"/>
        <v>3</v>
      </c>
      <c r="B779" s="4">
        <f t="shared" si="168"/>
        <v>2015</v>
      </c>
      <c r="C779" s="9">
        <v>42090</v>
      </c>
      <c r="D779" s="12">
        <f ca="1">(1+Returns!E779)*D778</f>
        <v>131174764.63567524</v>
      </c>
      <c r="E779" s="12">
        <f t="shared" ca="1" si="169"/>
        <v>132869420.21702237</v>
      </c>
      <c r="F779" s="12">
        <f t="shared" ca="1" si="170"/>
        <v>132785736.64834009</v>
      </c>
      <c r="G779" s="14">
        <f ca="1">G778*(1+Returns!G779)+AC779</f>
        <v>11616551.804956594</v>
      </c>
      <c r="H779" s="14">
        <f ca="1">H778*(1+Returns!H779)+AD779</f>
        <v>13189487.200844007</v>
      </c>
      <c r="I779" s="14">
        <f ca="1">I778*(1+Returns!I779)+AE779</f>
        <v>6597628.870775233</v>
      </c>
      <c r="J779" s="14">
        <f ca="1">J778*(1+Returns!J779)+AF779</f>
        <v>0</v>
      </c>
      <c r="K779" s="14">
        <f ca="1">K778*(1+Returns!K779)+AG779</f>
        <v>0</v>
      </c>
      <c r="L779" s="14">
        <f ca="1">L778*(1+Returns!L779)+AH779</f>
        <v>26377817.09015777</v>
      </c>
      <c r="M779" s="14">
        <f ca="1">M778*(1+Returns!M779)+AI779</f>
        <v>26383597.811155524</v>
      </c>
      <c r="N779" s="14">
        <f ca="1">N778*(1+Returns!N779)+AJ779-R779-T779</f>
        <v>48704337.439133242</v>
      </c>
      <c r="O779" s="17">
        <f ca="1">(Assumptions!$B$16 / 252)*F778</f>
        <v>4211.4343601716864</v>
      </c>
      <c r="P779" s="17">
        <f t="shared" ca="1" si="171"/>
        <v>83683.56868228408</v>
      </c>
      <c r="Q779" s="16">
        <f t="shared" si="172"/>
        <v>0</v>
      </c>
      <c r="R779" s="17">
        <f t="shared" si="173"/>
        <v>0</v>
      </c>
      <c r="S779" s="19">
        <f t="shared" si="174"/>
        <v>0</v>
      </c>
      <c r="T779" s="20">
        <f ca="1">IF(AND(S779=1,F778&gt;D778),[1]Assumptions!$B$19*(F778-D778),0)</f>
        <v>0</v>
      </c>
      <c r="U779" s="21">
        <f ca="1">OFFSET(Assumptions!$B$6,U$1-1,0)*$E779</f>
        <v>10629553.61736179</v>
      </c>
      <c r="V779" s="21">
        <f ca="1">OFFSET(Assumptions!$B$6,V$1-1,0)*$E779</f>
        <v>13286942.021702237</v>
      </c>
      <c r="W779" s="21">
        <f ca="1">OFFSET(Assumptions!$B$6,W$1-1,0)*$E779</f>
        <v>6643471.0108511187</v>
      </c>
      <c r="X779" s="21">
        <f ca="1">OFFSET(Assumptions!$B$6,X$1-1,0)*$E779</f>
        <v>0</v>
      </c>
      <c r="Y779" s="21">
        <f ca="1">OFFSET(Assumptions!$B$6,Y$1-1,0)*$E779</f>
        <v>0</v>
      </c>
      <c r="Z779" s="21">
        <f ca="1">OFFSET(Assumptions!$B$6,Z$1-1,0)*$E779</f>
        <v>26573884.043404475</v>
      </c>
      <c r="AA779" s="21">
        <f ca="1">OFFSET(Assumptions!$B$6,AA$1-1,0)*$E779</f>
        <v>26573884.043404475</v>
      </c>
      <c r="AB779" s="21">
        <f ca="1">OFFSET(Assumptions!$B$6,AB$1-1,0)*$E779</f>
        <v>49161685.480298281</v>
      </c>
      <c r="AC779" s="24">
        <f t="shared" si="177"/>
        <v>0</v>
      </c>
      <c r="AD779" s="24">
        <f t="shared" si="166"/>
        <v>0</v>
      </c>
      <c r="AE779" s="24">
        <f t="shared" si="166"/>
        <v>0</v>
      </c>
      <c r="AF779" s="24">
        <f t="shared" si="166"/>
        <v>0</v>
      </c>
      <c r="AG779" s="24">
        <f t="shared" si="166"/>
        <v>0</v>
      </c>
      <c r="AH779" s="24">
        <f t="shared" si="166"/>
        <v>0</v>
      </c>
      <c r="AI779" s="24">
        <f t="shared" si="166"/>
        <v>0</v>
      </c>
      <c r="AJ779" s="24">
        <f t="shared" si="175"/>
        <v>0</v>
      </c>
      <c r="AK779" s="26">
        <f t="shared" ca="1" si="176"/>
        <v>9.464354768113914E-4</v>
      </c>
      <c r="AL779" s="34">
        <f t="shared" ca="1" si="178"/>
        <v>0.32785736648339614</v>
      </c>
    </row>
    <row r="780" spans="1:38" x14ac:dyDescent="0.25">
      <c r="A780" s="4">
        <f t="shared" si="167"/>
        <v>3</v>
      </c>
      <c r="B780" s="4">
        <f t="shared" si="168"/>
        <v>2015</v>
      </c>
      <c r="C780" s="9">
        <v>42093</v>
      </c>
      <c r="D780" s="12">
        <f ca="1">(1+Returns!E780)*D779</f>
        <v>131236597.7962292</v>
      </c>
      <c r="E780" s="12">
        <f t="shared" ca="1" si="169"/>
        <v>133067226.0813053</v>
      </c>
      <c r="F780" s="12">
        <f t="shared" ca="1" si="170"/>
        <v>132979327.09241195</v>
      </c>
      <c r="G780" s="14">
        <f ca="1">G779*(1+Returns!G780)+AC780</f>
        <v>11755294.838012042</v>
      </c>
      <c r="H780" s="14">
        <f ca="1">H779*(1+Returns!H780)+AD780</f>
        <v>13195996.829479009</v>
      </c>
      <c r="I780" s="14">
        <f ca="1">I779*(1+Returns!I780)+AE780</f>
        <v>6601030.5483389283</v>
      </c>
      <c r="J780" s="14">
        <f ca="1">J779*(1+Returns!J780)+AF780</f>
        <v>0</v>
      </c>
      <c r="K780" s="14">
        <f ca="1">K779*(1+Returns!K780)+AG780</f>
        <v>0</v>
      </c>
      <c r="L780" s="14">
        <f ca="1">L779*(1+Returns!L780)+AH780</f>
        <v>26390777.451282363</v>
      </c>
      <c r="M780" s="14">
        <f ca="1">M779*(1+Returns!M780)+AI780</f>
        <v>26396852.378180604</v>
      </c>
      <c r="N780" s="14">
        <f ca="1">N779*(1+Returns!N780)+AJ780-R780-T780</f>
        <v>48727274.036012359</v>
      </c>
      <c r="O780" s="17">
        <f ca="1">(Assumptions!$B$16 / 252)*F779</f>
        <v>4215.4202110584156</v>
      </c>
      <c r="P780" s="17">
        <f t="shared" ca="1" si="171"/>
        <v>87898.988893342495</v>
      </c>
      <c r="Q780" s="16">
        <f t="shared" si="172"/>
        <v>0</v>
      </c>
      <c r="R780" s="17">
        <f t="shared" si="173"/>
        <v>0</v>
      </c>
      <c r="S780" s="19">
        <f t="shared" si="174"/>
        <v>0</v>
      </c>
      <c r="T780" s="20">
        <f ca="1">IF(AND(S780=1,F779&gt;D779),[1]Assumptions!$B$19*(F779-D779),0)</f>
        <v>0</v>
      </c>
      <c r="U780" s="21">
        <f ca="1">OFFSET(Assumptions!$B$6,U$1-1,0)*$E780</f>
        <v>10645378.086504424</v>
      </c>
      <c r="V780" s="21">
        <f ca="1">OFFSET(Assumptions!$B$6,V$1-1,0)*$E780</f>
        <v>13306722.60813053</v>
      </c>
      <c r="W780" s="21">
        <f ca="1">OFFSET(Assumptions!$B$6,W$1-1,0)*$E780</f>
        <v>6653361.3040652648</v>
      </c>
      <c r="X780" s="21">
        <f ca="1">OFFSET(Assumptions!$B$6,X$1-1,0)*$E780</f>
        <v>0</v>
      </c>
      <c r="Y780" s="21">
        <f ca="1">OFFSET(Assumptions!$B$6,Y$1-1,0)*$E780</f>
        <v>0</v>
      </c>
      <c r="Z780" s="21">
        <f ca="1">OFFSET(Assumptions!$B$6,Z$1-1,0)*$E780</f>
        <v>26613445.216261059</v>
      </c>
      <c r="AA780" s="21">
        <f ca="1">OFFSET(Assumptions!$B$6,AA$1-1,0)*$E780</f>
        <v>26613445.216261059</v>
      </c>
      <c r="AB780" s="21">
        <f ca="1">OFFSET(Assumptions!$B$6,AB$1-1,0)*$E780</f>
        <v>49234873.650082961</v>
      </c>
      <c r="AC780" s="24">
        <f t="shared" si="177"/>
        <v>0</v>
      </c>
      <c r="AD780" s="24">
        <f t="shared" si="166"/>
        <v>0</v>
      </c>
      <c r="AE780" s="24">
        <f t="shared" si="166"/>
        <v>0</v>
      </c>
      <c r="AF780" s="24">
        <f t="shared" si="166"/>
        <v>0</v>
      </c>
      <c r="AG780" s="24">
        <f t="shared" si="166"/>
        <v>0</v>
      </c>
      <c r="AH780" s="24">
        <f t="shared" si="166"/>
        <v>0</v>
      </c>
      <c r="AI780" s="24">
        <f t="shared" si="166"/>
        <v>0</v>
      </c>
      <c r="AJ780" s="24">
        <f t="shared" si="175"/>
        <v>0</v>
      </c>
      <c r="AK780" s="26">
        <f t="shared" ca="1" si="176"/>
        <v>1.4579159551191267E-3</v>
      </c>
      <c r="AL780" s="34">
        <f t="shared" ca="1" si="178"/>
        <v>0.3297932709241147</v>
      </c>
    </row>
    <row r="781" spans="1:38" x14ac:dyDescent="0.25">
      <c r="A781" s="4">
        <f t="shared" si="167"/>
        <v>3</v>
      </c>
      <c r="B781" s="4">
        <f t="shared" si="168"/>
        <v>2015</v>
      </c>
      <c r="C781" s="9">
        <v>42094</v>
      </c>
      <c r="D781" s="12">
        <f ca="1">(1+Returns!E781)*D780</f>
        <v>131298414.17088915</v>
      </c>
      <c r="E781" s="12">
        <f t="shared" ca="1" si="169"/>
        <v>133193226.96279293</v>
      </c>
      <c r="F781" s="12">
        <f t="shared" ca="1" si="170"/>
        <v>133101106.40796015</v>
      </c>
      <c r="G781" s="14">
        <f ca="1">G780*(1+Returns!G781)+AC781</f>
        <v>11822247.881947704</v>
      </c>
      <c r="H781" s="14">
        <f ca="1">H780*(1+Returns!H781)+AD781</f>
        <v>13202504.848276148</v>
      </c>
      <c r="I781" s="14">
        <f ca="1">I780*(1+Returns!I781)+AE781</f>
        <v>6604431.4664023248</v>
      </c>
      <c r="J781" s="14">
        <f ca="1">J780*(1+Returns!J781)+AF781</f>
        <v>0</v>
      </c>
      <c r="K781" s="14">
        <f ca="1">K780*(1+Returns!K781)+AG781</f>
        <v>0</v>
      </c>
      <c r="L781" s="14">
        <f ca="1">L780*(1+Returns!L781)+AH781</f>
        <v>26403734.576054048</v>
      </c>
      <c r="M781" s="14">
        <f ca="1">M780*(1+Returns!M781)+AI781</f>
        <v>26410103.794956882</v>
      </c>
      <c r="N781" s="14">
        <f ca="1">N780*(1+Returns!N781)+AJ781-R781-T781</f>
        <v>48750204.395155832</v>
      </c>
      <c r="O781" s="17">
        <f ca="1">(Assumptions!$B$16 / 252)*F780</f>
        <v>4221.5659394416489</v>
      </c>
      <c r="P781" s="17">
        <f t="shared" ca="1" si="171"/>
        <v>92120.554832784139</v>
      </c>
      <c r="Q781" s="16">
        <f t="shared" si="172"/>
        <v>0</v>
      </c>
      <c r="R781" s="17">
        <f t="shared" si="173"/>
        <v>0</v>
      </c>
      <c r="S781" s="19">
        <f t="shared" si="174"/>
        <v>0</v>
      </c>
      <c r="T781" s="20">
        <f ca="1">IF(AND(S781=1,F780&gt;D780),[1]Assumptions!$B$19*(F780-D780),0)</f>
        <v>0</v>
      </c>
      <c r="U781" s="21">
        <f ca="1">OFFSET(Assumptions!$B$6,U$1-1,0)*$E781</f>
        <v>10655458.157023435</v>
      </c>
      <c r="V781" s="21">
        <f ca="1">OFFSET(Assumptions!$B$6,V$1-1,0)*$E781</f>
        <v>13319322.696279295</v>
      </c>
      <c r="W781" s="21">
        <f ca="1">OFFSET(Assumptions!$B$6,W$1-1,0)*$E781</f>
        <v>6659661.3481396474</v>
      </c>
      <c r="X781" s="21">
        <f ca="1">OFFSET(Assumptions!$B$6,X$1-1,0)*$E781</f>
        <v>0</v>
      </c>
      <c r="Y781" s="21">
        <f ca="1">OFFSET(Assumptions!$B$6,Y$1-1,0)*$E781</f>
        <v>0</v>
      </c>
      <c r="Z781" s="21">
        <f ca="1">OFFSET(Assumptions!$B$6,Z$1-1,0)*$E781</f>
        <v>26638645.39255859</v>
      </c>
      <c r="AA781" s="21">
        <f ca="1">OFFSET(Assumptions!$B$6,AA$1-1,0)*$E781</f>
        <v>26638645.39255859</v>
      </c>
      <c r="AB781" s="21">
        <f ca="1">OFFSET(Assumptions!$B$6,AB$1-1,0)*$E781</f>
        <v>49281493.976233386</v>
      </c>
      <c r="AC781" s="24">
        <f t="shared" si="177"/>
        <v>0</v>
      </c>
      <c r="AD781" s="24">
        <f t="shared" si="166"/>
        <v>0</v>
      </c>
      <c r="AE781" s="24">
        <f t="shared" si="166"/>
        <v>0</v>
      </c>
      <c r="AF781" s="24">
        <f t="shared" si="166"/>
        <v>0</v>
      </c>
      <c r="AG781" s="24">
        <f t="shared" si="166"/>
        <v>0</v>
      </c>
      <c r="AH781" s="24">
        <f t="shared" si="166"/>
        <v>0</v>
      </c>
      <c r="AI781" s="24">
        <f t="shared" si="166"/>
        <v>0</v>
      </c>
      <c r="AJ781" s="24">
        <f t="shared" si="175"/>
        <v>0</v>
      </c>
      <c r="AK781" s="26">
        <f t="shared" ca="1" si="176"/>
        <v>9.1577629554073781E-4</v>
      </c>
      <c r="AL781" s="34">
        <f t="shared" ca="1" si="178"/>
        <v>0.33101106407959668</v>
      </c>
    </row>
    <row r="782" spans="1:38" x14ac:dyDescent="0.25">
      <c r="A782" s="4">
        <f t="shared" si="167"/>
        <v>4</v>
      </c>
      <c r="B782" s="4">
        <f t="shared" si="168"/>
        <v>2015</v>
      </c>
      <c r="C782" s="9">
        <v>42095</v>
      </c>
      <c r="D782" s="12">
        <f ca="1">(1+Returns!E782)*D781</f>
        <v>131360259.66291606</v>
      </c>
      <c r="E782" s="12">
        <f t="shared" ca="1" si="169"/>
        <v>133159266.80650979</v>
      </c>
      <c r="F782" s="12">
        <f t="shared" ca="1" si="170"/>
        <v>133155041.37456033</v>
      </c>
      <c r="G782" s="14">
        <f ca="1">G781*(1+Returns!G782)+AC782</f>
        <v>10654541.951609343</v>
      </c>
      <c r="H782" s="14">
        <f ca="1">H781*(1+Returns!H782)+AD782</f>
        <v>13325833.924709568</v>
      </c>
      <c r="I782" s="14">
        <f ca="1">I781*(1+Returns!I782)+AE782</f>
        <v>6663064.0183906136</v>
      </c>
      <c r="J782" s="14">
        <f ca="1">J781*(1+Returns!J782)+AF782</f>
        <v>0</v>
      </c>
      <c r="K782" s="14">
        <f ca="1">K781*(1+Returns!K782)+AG782</f>
        <v>0</v>
      </c>
      <c r="L782" s="14">
        <f ca="1">L781*(1+Returns!L782)+AH782</f>
        <v>26651608.878911804</v>
      </c>
      <c r="M782" s="14">
        <f ca="1">M781*(1+Returns!M782)+AI782</f>
        <v>26651903.461644925</v>
      </c>
      <c r="N782" s="14">
        <f ca="1">N781*(1+Returns!N782)+AJ782-R782-T782</f>
        <v>49212314.571243539</v>
      </c>
      <c r="O782" s="17">
        <f ca="1">(Assumptions!$B$16 / 252)*F781</f>
        <v>4225.4319494590518</v>
      </c>
      <c r="P782" s="17">
        <f t="shared" ca="1" si="171"/>
        <v>4225.4319494590454</v>
      </c>
      <c r="Q782" s="16">
        <f t="shared" si="172"/>
        <v>1</v>
      </c>
      <c r="R782" s="17">
        <f t="shared" ca="1" si="173"/>
        <v>92120.554832784139</v>
      </c>
      <c r="S782" s="19">
        <f t="shared" si="174"/>
        <v>0</v>
      </c>
      <c r="T782" s="20">
        <f ca="1">IF(AND(S782=1,F781&gt;D781),[1]Assumptions!$B$19*(F781-D781),0)</f>
        <v>0</v>
      </c>
      <c r="U782" s="21">
        <f ca="1">OFFSET(Assumptions!$B$6,U$1-1,0)*$E782</f>
        <v>10652741.344520783</v>
      </c>
      <c r="V782" s="21">
        <f ca="1">OFFSET(Assumptions!$B$6,V$1-1,0)*$E782</f>
        <v>13315926.680650979</v>
      </c>
      <c r="W782" s="21">
        <f ca="1">OFFSET(Assumptions!$B$6,W$1-1,0)*$E782</f>
        <v>6657963.3403254896</v>
      </c>
      <c r="X782" s="21">
        <f ca="1">OFFSET(Assumptions!$B$6,X$1-1,0)*$E782</f>
        <v>0</v>
      </c>
      <c r="Y782" s="21">
        <f ca="1">OFFSET(Assumptions!$B$6,Y$1-1,0)*$E782</f>
        <v>0</v>
      </c>
      <c r="Z782" s="21">
        <f ca="1">OFFSET(Assumptions!$B$6,Z$1-1,0)*$E782</f>
        <v>26631853.361301959</v>
      </c>
      <c r="AA782" s="21">
        <f ca="1">OFFSET(Assumptions!$B$6,AA$1-1,0)*$E782</f>
        <v>26631853.361301959</v>
      </c>
      <c r="AB782" s="21">
        <f ca="1">OFFSET(Assumptions!$B$6,AB$1-1,0)*$E782</f>
        <v>49268928.718408622</v>
      </c>
      <c r="AC782" s="24">
        <f t="shared" ca="1" si="177"/>
        <v>-1166789.7249242682</v>
      </c>
      <c r="AD782" s="24">
        <f t="shared" ca="1" si="166"/>
        <v>116817.84800314717</v>
      </c>
      <c r="AE782" s="24">
        <f t="shared" ca="1" si="166"/>
        <v>55229.881737322547</v>
      </c>
      <c r="AF782" s="24">
        <f t="shared" ca="1" si="166"/>
        <v>0</v>
      </c>
      <c r="AG782" s="24">
        <f t="shared" ca="1" si="166"/>
        <v>0</v>
      </c>
      <c r="AH782" s="24">
        <f t="shared" ca="1" si="166"/>
        <v>234910.81650454178</v>
      </c>
      <c r="AI782" s="24">
        <f t="shared" ca="1" si="166"/>
        <v>228541.59760170802</v>
      </c>
      <c r="AJ782" s="24">
        <f t="shared" ca="1" si="175"/>
        <v>531289.58107754868</v>
      </c>
      <c r="AK782" s="26">
        <f t="shared" ca="1" si="176"/>
        <v>4.0521801851034489E-4</v>
      </c>
      <c r="AL782" s="34">
        <f t="shared" ca="1" si="178"/>
        <v>0.33155041374559846</v>
      </c>
    </row>
    <row r="783" spans="1:38" x14ac:dyDescent="0.25">
      <c r="A783" s="4">
        <f t="shared" si="167"/>
        <v>4</v>
      </c>
      <c r="B783" s="4">
        <f t="shared" si="168"/>
        <v>2015</v>
      </c>
      <c r="C783" s="9">
        <v>42096</v>
      </c>
      <c r="D783" s="12">
        <f ca="1">(1+Returns!E783)*D782</f>
        <v>131422134.28602508</v>
      </c>
      <c r="E783" s="12">
        <f t="shared" ca="1" si="169"/>
        <v>133398444.378171</v>
      </c>
      <c r="F783" s="12">
        <f t="shared" ca="1" si="170"/>
        <v>133389991.80205092</v>
      </c>
      <c r="G783" s="14">
        <f ca="1">G782*(1+Returns!G783)+AC783</f>
        <v>10834091.340675052</v>
      </c>
      <c r="H783" s="14">
        <f ca="1">H782*(1+Returns!H783)+AD783</f>
        <v>13332405.976733392</v>
      </c>
      <c r="I783" s="14">
        <f ca="1">I782*(1+Returns!I783)+AE783</f>
        <v>6666496.8967285892</v>
      </c>
      <c r="J783" s="14">
        <f ca="1">J782*(1+Returns!J783)+AF783</f>
        <v>0</v>
      </c>
      <c r="K783" s="14">
        <f ca="1">K782*(1+Returns!K783)+AG783</f>
        <v>0</v>
      </c>
      <c r="L783" s="14">
        <f ca="1">L782*(1+Returns!L783)+AH783</f>
        <v>26664694.06453196</v>
      </c>
      <c r="M783" s="14">
        <f ca="1">M782*(1+Returns!M783)+AI783</f>
        <v>26665282.915967416</v>
      </c>
      <c r="N783" s="14">
        <f ca="1">N782*(1+Returns!N783)+AJ783-R783-T783</f>
        <v>49235473.183534592</v>
      </c>
      <c r="O783" s="17">
        <f ca="1">(Assumptions!$B$16 / 252)*F782</f>
        <v>4227.1441706209625</v>
      </c>
      <c r="P783" s="17">
        <f t="shared" ca="1" si="171"/>
        <v>8452.576120080008</v>
      </c>
      <c r="Q783" s="16">
        <f t="shared" si="172"/>
        <v>0</v>
      </c>
      <c r="R783" s="17">
        <f t="shared" si="173"/>
        <v>0</v>
      </c>
      <c r="S783" s="19">
        <f t="shared" si="174"/>
        <v>0</v>
      </c>
      <c r="T783" s="20">
        <f ca="1">IF(AND(S783=1,F782&gt;D782),[1]Assumptions!$B$19*(F782-D782),0)</f>
        <v>0</v>
      </c>
      <c r="U783" s="21">
        <f ca="1">OFFSET(Assumptions!$B$6,U$1-1,0)*$E783</f>
        <v>10671875.55025368</v>
      </c>
      <c r="V783" s="21">
        <f ca="1">OFFSET(Assumptions!$B$6,V$1-1,0)*$E783</f>
        <v>13339844.4378171</v>
      </c>
      <c r="W783" s="21">
        <f ca="1">OFFSET(Assumptions!$B$6,W$1-1,0)*$E783</f>
        <v>6669922.2189085502</v>
      </c>
      <c r="X783" s="21">
        <f ca="1">OFFSET(Assumptions!$B$6,X$1-1,0)*$E783</f>
        <v>0</v>
      </c>
      <c r="Y783" s="21">
        <f ca="1">OFFSET(Assumptions!$B$6,Y$1-1,0)*$E783</f>
        <v>0</v>
      </c>
      <c r="Z783" s="21">
        <f ca="1">OFFSET(Assumptions!$B$6,Z$1-1,0)*$E783</f>
        <v>26679688.875634201</v>
      </c>
      <c r="AA783" s="21">
        <f ca="1">OFFSET(Assumptions!$B$6,AA$1-1,0)*$E783</f>
        <v>26679688.875634201</v>
      </c>
      <c r="AB783" s="21">
        <f ca="1">OFFSET(Assumptions!$B$6,AB$1-1,0)*$E783</f>
        <v>49357424.419923268</v>
      </c>
      <c r="AC783" s="24">
        <f t="shared" si="177"/>
        <v>0</v>
      </c>
      <c r="AD783" s="24">
        <f t="shared" si="166"/>
        <v>0</v>
      </c>
      <c r="AE783" s="24">
        <f t="shared" si="166"/>
        <v>0</v>
      </c>
      <c r="AF783" s="24">
        <f t="shared" si="166"/>
        <v>0</v>
      </c>
      <c r="AG783" s="24">
        <f t="shared" si="166"/>
        <v>0</v>
      </c>
      <c r="AH783" s="24">
        <f t="shared" si="166"/>
        <v>0</v>
      </c>
      <c r="AI783" s="24">
        <f t="shared" si="166"/>
        <v>0</v>
      </c>
      <c r="AJ783" s="24">
        <f t="shared" si="175"/>
        <v>0</v>
      </c>
      <c r="AK783" s="26">
        <f t="shared" ca="1" si="176"/>
        <v>1.7644876608891025E-3</v>
      </c>
      <c r="AL783" s="34">
        <f t="shared" ca="1" si="178"/>
        <v>0.33389991802050445</v>
      </c>
    </row>
    <row r="784" spans="1:38" x14ac:dyDescent="0.25">
      <c r="A784" s="4">
        <f t="shared" si="167"/>
        <v>4</v>
      </c>
      <c r="B784" s="4">
        <f t="shared" si="168"/>
        <v>2015</v>
      </c>
      <c r="C784" s="9">
        <v>42100</v>
      </c>
      <c r="D784" s="12">
        <f ca="1">(1+Returns!E784)*D783</f>
        <v>131484038.05393781</v>
      </c>
      <c r="E784" s="12">
        <f t="shared" ca="1" si="169"/>
        <v>133407426.70737328</v>
      </c>
      <c r="F784" s="12">
        <f t="shared" ca="1" si="170"/>
        <v>133394739.52833885</v>
      </c>
      <c r="G784" s="14">
        <f ca="1">G783*(1+Returns!G784)+AC784</f>
        <v>10783416.438261097</v>
      </c>
      <c r="H784" s="14">
        <f ca="1">H783*(1+Returns!H784)+AD784</f>
        <v>13338981.269970339</v>
      </c>
      <c r="I784" s="14">
        <f ca="1">I783*(1+Returns!I784)+AE784</f>
        <v>6669931.5437203934</v>
      </c>
      <c r="J784" s="14">
        <f ca="1">J783*(1+Returns!J784)+AF784</f>
        <v>0</v>
      </c>
      <c r="K784" s="14">
        <f ca="1">K783*(1+Returns!K784)+AG784</f>
        <v>0</v>
      </c>
      <c r="L784" s="14">
        <f ca="1">L783*(1+Returns!L784)+AH784</f>
        <v>26677785.674607895</v>
      </c>
      <c r="M784" s="14">
        <f ca="1">M783*(1+Returns!M784)+AI784</f>
        <v>26678669.086875767</v>
      </c>
      <c r="N784" s="14">
        <f ca="1">N783*(1+Returns!N784)+AJ784-R784-T784</f>
        <v>49258642.693937793</v>
      </c>
      <c r="O784" s="17">
        <f ca="1">(Assumptions!$B$16 / 252)*F783</f>
        <v>4234.6029143508222</v>
      </c>
      <c r="P784" s="17">
        <f t="shared" ca="1" si="171"/>
        <v>12687.17903443083</v>
      </c>
      <c r="Q784" s="16">
        <f t="shared" si="172"/>
        <v>0</v>
      </c>
      <c r="R784" s="17">
        <f t="shared" si="173"/>
        <v>0</v>
      </c>
      <c r="S784" s="19">
        <f t="shared" si="174"/>
        <v>0</v>
      </c>
      <c r="T784" s="20">
        <f ca="1">IF(AND(S784=1,F783&gt;D783),[1]Assumptions!$B$19*(F783-D783),0)</f>
        <v>0</v>
      </c>
      <c r="U784" s="21">
        <f ca="1">OFFSET(Assumptions!$B$6,U$1-1,0)*$E784</f>
        <v>10672594.136589862</v>
      </c>
      <c r="V784" s="21">
        <f ca="1">OFFSET(Assumptions!$B$6,V$1-1,0)*$E784</f>
        <v>13340742.670737328</v>
      </c>
      <c r="W784" s="21">
        <f ca="1">OFFSET(Assumptions!$B$6,W$1-1,0)*$E784</f>
        <v>6670371.335368664</v>
      </c>
      <c r="X784" s="21">
        <f ca="1">OFFSET(Assumptions!$B$6,X$1-1,0)*$E784</f>
        <v>0</v>
      </c>
      <c r="Y784" s="21">
        <f ca="1">OFFSET(Assumptions!$B$6,Y$1-1,0)*$E784</f>
        <v>0</v>
      </c>
      <c r="Z784" s="21">
        <f ca="1">OFFSET(Assumptions!$B$6,Z$1-1,0)*$E784</f>
        <v>26681485.341474656</v>
      </c>
      <c r="AA784" s="21">
        <f ca="1">OFFSET(Assumptions!$B$6,AA$1-1,0)*$E784</f>
        <v>26681485.341474656</v>
      </c>
      <c r="AB784" s="21">
        <f ca="1">OFFSET(Assumptions!$B$6,AB$1-1,0)*$E784</f>
        <v>49360747.881728113</v>
      </c>
      <c r="AC784" s="24">
        <f t="shared" si="177"/>
        <v>0</v>
      </c>
      <c r="AD784" s="24">
        <f t="shared" si="166"/>
        <v>0</v>
      </c>
      <c r="AE784" s="24">
        <f t="shared" si="166"/>
        <v>0</v>
      </c>
      <c r="AF784" s="24">
        <f t="shared" si="166"/>
        <v>0</v>
      </c>
      <c r="AG784" s="24">
        <f t="shared" si="166"/>
        <v>0</v>
      </c>
      <c r="AH784" s="24">
        <f t="shared" si="166"/>
        <v>0</v>
      </c>
      <c r="AI784" s="24">
        <f t="shared" si="166"/>
        <v>0</v>
      </c>
      <c r="AJ784" s="24">
        <f t="shared" si="175"/>
        <v>0</v>
      </c>
      <c r="AK784" s="26">
        <f t="shared" ca="1" si="176"/>
        <v>3.5592822398289314E-5</v>
      </c>
      <c r="AL784" s="34">
        <f t="shared" ca="1" si="178"/>
        <v>0.33394739528338357</v>
      </c>
    </row>
    <row r="785" spans="1:38" x14ac:dyDescent="0.25">
      <c r="A785" s="4">
        <f t="shared" si="167"/>
        <v>4</v>
      </c>
      <c r="B785" s="4">
        <f t="shared" si="168"/>
        <v>2015</v>
      </c>
      <c r="C785" s="9">
        <v>42101</v>
      </c>
      <c r="D785" s="12">
        <f ca="1">(1+Returns!E785)*D784</f>
        <v>131545970.98038234</v>
      </c>
      <c r="E785" s="12">
        <f t="shared" ca="1" si="169"/>
        <v>133383569.94620425</v>
      </c>
      <c r="F785" s="12">
        <f t="shared" ca="1" si="170"/>
        <v>133366648.01353399</v>
      </c>
      <c r="G785" s="14">
        <f ca="1">G784*(1+Returns!G785)+AC785</f>
        <v>10699873.382290846</v>
      </c>
      <c r="H785" s="14">
        <f ca="1">H784*(1+Returns!H785)+AD785</f>
        <v>13345559.806018915</v>
      </c>
      <c r="I785" s="14">
        <f ca="1">I784*(1+Returns!I785)+AE785</f>
        <v>6673367.9602772538</v>
      </c>
      <c r="J785" s="14">
        <f ca="1">J784*(1+Returns!J785)+AF785</f>
        <v>0</v>
      </c>
      <c r="K785" s="14">
        <f ca="1">K784*(1+Returns!K785)+AG785</f>
        <v>0</v>
      </c>
      <c r="L785" s="14">
        <f ca="1">L784*(1+Returns!L785)+AH785</f>
        <v>26690883.712293837</v>
      </c>
      <c r="M785" s="14">
        <f ca="1">M784*(1+Returns!M785)+AI785</f>
        <v>26692061.977741756</v>
      </c>
      <c r="N785" s="14">
        <f ca="1">N784*(1+Returns!N785)+AJ785-R785-T785</f>
        <v>49281823.107581638</v>
      </c>
      <c r="O785" s="17">
        <f ca="1">(Assumptions!$B$16 / 252)*F784</f>
        <v>4234.7536358202806</v>
      </c>
      <c r="P785" s="17">
        <f t="shared" ca="1" si="171"/>
        <v>16921.93267025111</v>
      </c>
      <c r="Q785" s="16">
        <f t="shared" si="172"/>
        <v>0</v>
      </c>
      <c r="R785" s="17">
        <f t="shared" si="173"/>
        <v>0</v>
      </c>
      <c r="S785" s="19">
        <f t="shared" si="174"/>
        <v>0</v>
      </c>
      <c r="T785" s="20">
        <f ca="1">IF(AND(S785=1,F784&gt;D784),[1]Assumptions!$B$19*(F784-D784),0)</f>
        <v>0</v>
      </c>
      <c r="U785" s="21">
        <f ca="1">OFFSET(Assumptions!$B$6,U$1-1,0)*$E785</f>
        <v>10670685.595696339</v>
      </c>
      <c r="V785" s="21">
        <f ca="1">OFFSET(Assumptions!$B$6,V$1-1,0)*$E785</f>
        <v>13338356.994620426</v>
      </c>
      <c r="W785" s="21">
        <f ca="1">OFFSET(Assumptions!$B$6,W$1-1,0)*$E785</f>
        <v>6669178.4973102128</v>
      </c>
      <c r="X785" s="21">
        <f ca="1">OFFSET(Assumptions!$B$6,X$1-1,0)*$E785</f>
        <v>0</v>
      </c>
      <c r="Y785" s="21">
        <f ca="1">OFFSET(Assumptions!$B$6,Y$1-1,0)*$E785</f>
        <v>0</v>
      </c>
      <c r="Z785" s="21">
        <f ca="1">OFFSET(Assumptions!$B$6,Z$1-1,0)*$E785</f>
        <v>26676713.989240851</v>
      </c>
      <c r="AA785" s="21">
        <f ca="1">OFFSET(Assumptions!$B$6,AA$1-1,0)*$E785</f>
        <v>26676713.989240851</v>
      </c>
      <c r="AB785" s="21">
        <f ca="1">OFFSET(Assumptions!$B$6,AB$1-1,0)*$E785</f>
        <v>49351920.880095571</v>
      </c>
      <c r="AC785" s="24">
        <f t="shared" si="177"/>
        <v>0</v>
      </c>
      <c r="AD785" s="24">
        <f t="shared" si="166"/>
        <v>0</v>
      </c>
      <c r="AE785" s="24">
        <f t="shared" si="166"/>
        <v>0</v>
      </c>
      <c r="AF785" s="24">
        <f t="shared" si="166"/>
        <v>0</v>
      </c>
      <c r="AG785" s="24">
        <f t="shared" si="166"/>
        <v>0</v>
      </c>
      <c r="AH785" s="24">
        <f t="shared" si="166"/>
        <v>0</v>
      </c>
      <c r="AI785" s="24">
        <f t="shared" si="166"/>
        <v>0</v>
      </c>
      <c r="AJ785" s="24">
        <f t="shared" si="175"/>
        <v>0</v>
      </c>
      <c r="AK785" s="26">
        <f t="shared" ca="1" si="176"/>
        <v>-2.105893748447496E-4</v>
      </c>
      <c r="AL785" s="34">
        <f t="shared" ca="1" si="178"/>
        <v>0.33366648013533506</v>
      </c>
    </row>
    <row r="786" spans="1:38" x14ac:dyDescent="0.25">
      <c r="A786" s="4">
        <f t="shared" si="167"/>
        <v>4</v>
      </c>
      <c r="B786" s="4">
        <f t="shared" si="168"/>
        <v>2015</v>
      </c>
      <c r="C786" s="9">
        <v>42102</v>
      </c>
      <c r="D786" s="12">
        <f ca="1">(1+Returns!E786)*D785</f>
        <v>131607933.07909322</v>
      </c>
      <c r="E786" s="12">
        <f t="shared" ca="1" si="169"/>
        <v>133548152.57917289</v>
      </c>
      <c r="F786" s="12">
        <f t="shared" ca="1" si="170"/>
        <v>133526996.78466095</v>
      </c>
      <c r="G786" s="14">
        <f ca="1">G785*(1+Returns!G786)+AC786</f>
        <v>10804740.643102165</v>
      </c>
      <c r="H786" s="14">
        <f ca="1">H785*(1+Returns!H786)+AD786</f>
        <v>13352141.586478416</v>
      </c>
      <c r="I786" s="14">
        <f ca="1">I785*(1+Returns!I786)+AE786</f>
        <v>6676806.1473108688</v>
      </c>
      <c r="J786" s="14">
        <f ca="1">J785*(1+Returns!J786)+AF786</f>
        <v>0</v>
      </c>
      <c r="K786" s="14">
        <f ca="1">K785*(1+Returns!K786)+AG786</f>
        <v>0</v>
      </c>
      <c r="L786" s="14">
        <f ca="1">L785*(1+Returns!L786)+AH786</f>
        <v>26703988.180745557</v>
      </c>
      <c r="M786" s="14">
        <f ca="1">M785*(1+Returns!M786)+AI786</f>
        <v>26705461.59193885</v>
      </c>
      <c r="N786" s="14">
        <f ca="1">N785*(1+Returns!N786)+AJ786-R786-T786</f>
        <v>49305014.429597035</v>
      </c>
      <c r="O786" s="17">
        <f ca="1">(Assumptions!$B$16 / 252)*F785</f>
        <v>4233.8618416994914</v>
      </c>
      <c r="P786" s="17">
        <f t="shared" ca="1" si="171"/>
        <v>21155.7945119506</v>
      </c>
      <c r="Q786" s="16">
        <f t="shared" si="172"/>
        <v>0</v>
      </c>
      <c r="R786" s="17">
        <f t="shared" si="173"/>
        <v>0</v>
      </c>
      <c r="S786" s="19">
        <f t="shared" si="174"/>
        <v>0</v>
      </c>
      <c r="T786" s="20">
        <f ca="1">IF(AND(S786=1,F785&gt;D785),[1]Assumptions!$B$19*(F785-D785),0)</f>
        <v>0</v>
      </c>
      <c r="U786" s="21">
        <f ca="1">OFFSET(Assumptions!$B$6,U$1-1,0)*$E786</f>
        <v>10683852.206333831</v>
      </c>
      <c r="V786" s="21">
        <f ca="1">OFFSET(Assumptions!$B$6,V$1-1,0)*$E786</f>
        <v>13354815.257917291</v>
      </c>
      <c r="W786" s="21">
        <f ca="1">OFFSET(Assumptions!$B$6,W$1-1,0)*$E786</f>
        <v>6677407.6289586453</v>
      </c>
      <c r="X786" s="21">
        <f ca="1">OFFSET(Assumptions!$B$6,X$1-1,0)*$E786</f>
        <v>0</v>
      </c>
      <c r="Y786" s="21">
        <f ca="1">OFFSET(Assumptions!$B$6,Y$1-1,0)*$E786</f>
        <v>0</v>
      </c>
      <c r="Z786" s="21">
        <f ca="1">OFFSET(Assumptions!$B$6,Z$1-1,0)*$E786</f>
        <v>26709630.515834581</v>
      </c>
      <c r="AA786" s="21">
        <f ca="1">OFFSET(Assumptions!$B$6,AA$1-1,0)*$E786</f>
        <v>26709630.515834581</v>
      </c>
      <c r="AB786" s="21">
        <f ca="1">OFFSET(Assumptions!$B$6,AB$1-1,0)*$E786</f>
        <v>49412816.454293974</v>
      </c>
      <c r="AC786" s="24">
        <f t="shared" si="177"/>
        <v>0</v>
      </c>
      <c r="AD786" s="24">
        <f t="shared" si="166"/>
        <v>0</v>
      </c>
      <c r="AE786" s="24">
        <f t="shared" si="166"/>
        <v>0</v>
      </c>
      <c r="AF786" s="24">
        <f t="shared" si="166"/>
        <v>0</v>
      </c>
      <c r="AG786" s="24">
        <f t="shared" si="166"/>
        <v>0</v>
      </c>
      <c r="AH786" s="24">
        <f t="shared" si="166"/>
        <v>0</v>
      </c>
      <c r="AI786" s="24">
        <f t="shared" si="166"/>
        <v>0</v>
      </c>
      <c r="AJ786" s="24">
        <f t="shared" si="175"/>
        <v>0</v>
      </c>
      <c r="AK786" s="26">
        <f t="shared" ca="1" si="176"/>
        <v>1.2023153728111247E-3</v>
      </c>
      <c r="AL786" s="34">
        <f t="shared" ca="1" si="178"/>
        <v>0.33526996784660468</v>
      </c>
    </row>
    <row r="787" spans="1:38" x14ac:dyDescent="0.25">
      <c r="A787" s="4">
        <f t="shared" si="167"/>
        <v>4</v>
      </c>
      <c r="B787" s="4">
        <f t="shared" si="168"/>
        <v>2015</v>
      </c>
      <c r="C787" s="9">
        <v>42103</v>
      </c>
      <c r="D787" s="12">
        <f ca="1">(1+Returns!E787)*D786</f>
        <v>131669924.36381145</v>
      </c>
      <c r="E787" s="12">
        <f t="shared" ca="1" si="169"/>
        <v>133653380.74026521</v>
      </c>
      <c r="F787" s="12">
        <f t="shared" ca="1" si="170"/>
        <v>133627985.99347438</v>
      </c>
      <c r="G787" s="14">
        <f ca="1">G786*(1+Returns!G787)+AC787</f>
        <v>10850224.340502976</v>
      </c>
      <c r="H787" s="14">
        <f ca="1">H786*(1+Returns!H787)+AD787</f>
        <v>13358726.612948922</v>
      </c>
      <c r="I787" s="14">
        <f ca="1">I786*(1+Returns!I787)+AE787</f>
        <v>6680246.1057334058</v>
      </c>
      <c r="J787" s="14">
        <f ca="1">J786*(1+Returns!J787)+AF787</f>
        <v>0</v>
      </c>
      <c r="K787" s="14">
        <f ca="1">K786*(1+Returns!K787)+AG787</f>
        <v>0</v>
      </c>
      <c r="L787" s="14">
        <f ca="1">L786*(1+Returns!L787)+AH787</f>
        <v>26717099.083120383</v>
      </c>
      <c r="M787" s="14">
        <f ca="1">M786*(1+Returns!M787)+AI787</f>
        <v>26718867.932842214</v>
      </c>
      <c r="N787" s="14">
        <f ca="1">N786*(1+Returns!N787)+AJ787-R787-T787</f>
        <v>49328216.665117308</v>
      </c>
      <c r="O787" s="17">
        <f ca="1">(Assumptions!$B$16 / 252)*F786</f>
        <v>4238.9522788781251</v>
      </c>
      <c r="P787" s="17">
        <f t="shared" ca="1" si="171"/>
        <v>25394.746790828725</v>
      </c>
      <c r="Q787" s="16">
        <f t="shared" si="172"/>
        <v>0</v>
      </c>
      <c r="R787" s="17">
        <f t="shared" si="173"/>
        <v>0</v>
      </c>
      <c r="S787" s="19">
        <f t="shared" si="174"/>
        <v>0</v>
      </c>
      <c r="T787" s="20">
        <f ca="1">IF(AND(S787=1,F786&gt;D786),[1]Assumptions!$B$19*(F786-D786),0)</f>
        <v>0</v>
      </c>
      <c r="U787" s="21">
        <f ca="1">OFFSET(Assumptions!$B$6,U$1-1,0)*$E787</f>
        <v>10692270.459221216</v>
      </c>
      <c r="V787" s="21">
        <f ca="1">OFFSET(Assumptions!$B$6,V$1-1,0)*$E787</f>
        <v>13365338.074026521</v>
      </c>
      <c r="W787" s="21">
        <f ca="1">OFFSET(Assumptions!$B$6,W$1-1,0)*$E787</f>
        <v>6682669.0370132606</v>
      </c>
      <c r="X787" s="21">
        <f ca="1">OFFSET(Assumptions!$B$6,X$1-1,0)*$E787</f>
        <v>0</v>
      </c>
      <c r="Y787" s="21">
        <f ca="1">OFFSET(Assumptions!$B$6,Y$1-1,0)*$E787</f>
        <v>0</v>
      </c>
      <c r="Z787" s="21">
        <f ca="1">OFFSET(Assumptions!$B$6,Z$1-1,0)*$E787</f>
        <v>26730676.148053043</v>
      </c>
      <c r="AA787" s="21">
        <f ca="1">OFFSET(Assumptions!$B$6,AA$1-1,0)*$E787</f>
        <v>26730676.148053043</v>
      </c>
      <c r="AB787" s="21">
        <f ca="1">OFFSET(Assumptions!$B$6,AB$1-1,0)*$E787</f>
        <v>49451750.873898126</v>
      </c>
      <c r="AC787" s="24">
        <f t="shared" si="177"/>
        <v>0</v>
      </c>
      <c r="AD787" s="24">
        <f t="shared" si="166"/>
        <v>0</v>
      </c>
      <c r="AE787" s="24">
        <f t="shared" si="166"/>
        <v>0</v>
      </c>
      <c r="AF787" s="24">
        <f t="shared" si="166"/>
        <v>0</v>
      </c>
      <c r="AG787" s="24">
        <f t="shared" si="166"/>
        <v>0</v>
      </c>
      <c r="AH787" s="24">
        <f t="shared" si="166"/>
        <v>0</v>
      </c>
      <c r="AI787" s="24">
        <f t="shared" si="166"/>
        <v>0</v>
      </c>
      <c r="AJ787" s="24">
        <f t="shared" si="175"/>
        <v>0</v>
      </c>
      <c r="AK787" s="26">
        <f t="shared" ca="1" si="176"/>
        <v>7.5632052877128153E-4</v>
      </c>
      <c r="AL787" s="34">
        <f t="shared" ca="1" si="178"/>
        <v>0.33627985993473875</v>
      </c>
    </row>
    <row r="788" spans="1:38" x14ac:dyDescent="0.25">
      <c r="A788" s="4">
        <f t="shared" si="167"/>
        <v>4</v>
      </c>
      <c r="B788" s="4">
        <f t="shared" si="168"/>
        <v>2015</v>
      </c>
      <c r="C788" s="9">
        <v>42104</v>
      </c>
      <c r="D788" s="12">
        <f ca="1">(1+Returns!E788)*D787</f>
        <v>131731944.84828453</v>
      </c>
      <c r="E788" s="12">
        <f t="shared" ca="1" si="169"/>
        <v>133598510.53903568</v>
      </c>
      <c r="F788" s="12">
        <f t="shared" ca="1" si="170"/>
        <v>133568873.63395934</v>
      </c>
      <c r="G788" s="14">
        <f ca="1">G787*(1+Returns!G788)+AC788</f>
        <v>10735580.569862779</v>
      </c>
      <c r="H788" s="14">
        <f ca="1">H787*(1+Returns!H788)+AD788</f>
        <v>13365314.887031307</v>
      </c>
      <c r="I788" s="14">
        <f ca="1">I787*(1+Returns!I788)+AE788</f>
        <v>6683687.836457503</v>
      </c>
      <c r="J788" s="14">
        <f ca="1">J787*(1+Returns!J788)+AF788</f>
        <v>0</v>
      </c>
      <c r="K788" s="14">
        <f ca="1">K787*(1+Returns!K788)+AG788</f>
        <v>0</v>
      </c>
      <c r="L788" s="14">
        <f ca="1">L787*(1+Returns!L788)+AH788</f>
        <v>26730216.422577187</v>
      </c>
      <c r="M788" s="14">
        <f ca="1">M787*(1+Returns!M788)+AI788</f>
        <v>26732281.003828704</v>
      </c>
      <c r="N788" s="14">
        <f ca="1">N787*(1+Returns!N788)+AJ788-R788-T788</f>
        <v>49351429.819278203</v>
      </c>
      <c r="O788" s="17">
        <f ca="1">(Assumptions!$B$16 / 252)*F787</f>
        <v>4242.1582855071229</v>
      </c>
      <c r="P788" s="17">
        <f t="shared" ca="1" si="171"/>
        <v>29636.905076335846</v>
      </c>
      <c r="Q788" s="16">
        <f t="shared" si="172"/>
        <v>0</v>
      </c>
      <c r="R788" s="17">
        <f t="shared" si="173"/>
        <v>0</v>
      </c>
      <c r="S788" s="19">
        <f t="shared" si="174"/>
        <v>0</v>
      </c>
      <c r="T788" s="20">
        <f ca="1">IF(AND(S788=1,F787&gt;D787),[1]Assumptions!$B$19*(F787-D787),0)</f>
        <v>0</v>
      </c>
      <c r="U788" s="21">
        <f ca="1">OFFSET(Assumptions!$B$6,U$1-1,0)*$E788</f>
        <v>10687880.843122855</v>
      </c>
      <c r="V788" s="21">
        <f ca="1">OFFSET(Assumptions!$B$6,V$1-1,0)*$E788</f>
        <v>13359851.053903569</v>
      </c>
      <c r="W788" s="21">
        <f ca="1">OFFSET(Assumptions!$B$6,W$1-1,0)*$E788</f>
        <v>6679925.5269517843</v>
      </c>
      <c r="X788" s="21">
        <f ca="1">OFFSET(Assumptions!$B$6,X$1-1,0)*$E788</f>
        <v>0</v>
      </c>
      <c r="Y788" s="21">
        <f ca="1">OFFSET(Assumptions!$B$6,Y$1-1,0)*$E788</f>
        <v>0</v>
      </c>
      <c r="Z788" s="21">
        <f ca="1">OFFSET(Assumptions!$B$6,Z$1-1,0)*$E788</f>
        <v>26719702.107807137</v>
      </c>
      <c r="AA788" s="21">
        <f ca="1">OFFSET(Assumptions!$B$6,AA$1-1,0)*$E788</f>
        <v>26719702.107807137</v>
      </c>
      <c r="AB788" s="21">
        <f ca="1">OFFSET(Assumptions!$B$6,AB$1-1,0)*$E788</f>
        <v>49431448.899443202</v>
      </c>
      <c r="AC788" s="24">
        <f t="shared" si="177"/>
        <v>0</v>
      </c>
      <c r="AD788" s="24">
        <f t="shared" si="166"/>
        <v>0</v>
      </c>
      <c r="AE788" s="24">
        <f t="shared" si="166"/>
        <v>0</v>
      </c>
      <c r="AF788" s="24">
        <f t="shared" si="166"/>
        <v>0</v>
      </c>
      <c r="AG788" s="24">
        <f t="shared" si="166"/>
        <v>0</v>
      </c>
      <c r="AH788" s="24">
        <f t="shared" si="166"/>
        <v>0</v>
      </c>
      <c r="AI788" s="24">
        <f t="shared" si="166"/>
        <v>0</v>
      </c>
      <c r="AJ788" s="24">
        <f t="shared" si="175"/>
        <v>0</v>
      </c>
      <c r="AK788" s="26">
        <f t="shared" ca="1" si="176"/>
        <v>-4.4236511592654626E-4</v>
      </c>
      <c r="AL788" s="34">
        <f t="shared" ca="1" si="178"/>
        <v>0.3356887363395884</v>
      </c>
    </row>
    <row r="789" spans="1:38" x14ac:dyDescent="0.25">
      <c r="A789" s="4">
        <f t="shared" si="167"/>
        <v>4</v>
      </c>
      <c r="B789" s="4">
        <f t="shared" si="168"/>
        <v>2015</v>
      </c>
      <c r="C789" s="9">
        <v>42107</v>
      </c>
      <c r="D789" s="12">
        <f ca="1">(1+Returns!E789)*D788</f>
        <v>131793994.54626641</v>
      </c>
      <c r="E789" s="12">
        <f t="shared" ca="1" si="169"/>
        <v>133633768.36506599</v>
      </c>
      <c r="F789" s="12">
        <f t="shared" ca="1" si="170"/>
        <v>133599891.17828698</v>
      </c>
      <c r="G789" s="14">
        <f ca="1">G788*(1+Returns!G789)+AC789</f>
        <v>10711035.706571355</v>
      </c>
      <c r="H789" s="14">
        <f ca="1">H788*(1+Returns!H789)+AD789</f>
        <v>13371906.410327233</v>
      </c>
      <c r="I789" s="14">
        <f ca="1">I788*(1+Returns!I789)+AE789</f>
        <v>6687131.3403962674</v>
      </c>
      <c r="J789" s="14">
        <f ca="1">J788*(1+Returns!J789)+AF789</f>
        <v>0</v>
      </c>
      <c r="K789" s="14">
        <f ca="1">K788*(1+Returns!K789)+AG789</f>
        <v>0</v>
      </c>
      <c r="L789" s="14">
        <f ca="1">L788*(1+Returns!L789)+AH789</f>
        <v>26743340.202276397</v>
      </c>
      <c r="M789" s="14">
        <f ca="1">M788*(1+Returns!M789)+AI789</f>
        <v>26745700.808276869</v>
      </c>
      <c r="N789" s="14">
        <f ca="1">N788*(1+Returns!N789)+AJ789-R789-T789</f>
        <v>49374653.89721787</v>
      </c>
      <c r="O789" s="17">
        <f ca="1">(Assumptions!$B$16 / 252)*F788</f>
        <v>4240.2817026653756</v>
      </c>
      <c r="P789" s="17">
        <f t="shared" ca="1" si="171"/>
        <v>33877.186779001218</v>
      </c>
      <c r="Q789" s="16">
        <f t="shared" si="172"/>
        <v>0</v>
      </c>
      <c r="R789" s="17">
        <f t="shared" si="173"/>
        <v>0</v>
      </c>
      <c r="S789" s="19">
        <f t="shared" si="174"/>
        <v>0</v>
      </c>
      <c r="T789" s="20">
        <f ca="1">IF(AND(S789=1,F788&gt;D788),[1]Assumptions!$B$19*(F788-D788),0)</f>
        <v>0</v>
      </c>
      <c r="U789" s="21">
        <f ca="1">OFFSET(Assumptions!$B$6,U$1-1,0)*$E789</f>
        <v>10690701.469205279</v>
      </c>
      <c r="V789" s="21">
        <f ca="1">OFFSET(Assumptions!$B$6,V$1-1,0)*$E789</f>
        <v>13363376.8365066</v>
      </c>
      <c r="W789" s="21">
        <f ca="1">OFFSET(Assumptions!$B$6,W$1-1,0)*$E789</f>
        <v>6681688.4182532998</v>
      </c>
      <c r="X789" s="21">
        <f ca="1">OFFSET(Assumptions!$B$6,X$1-1,0)*$E789</f>
        <v>0</v>
      </c>
      <c r="Y789" s="21">
        <f ca="1">OFFSET(Assumptions!$B$6,Y$1-1,0)*$E789</f>
        <v>0</v>
      </c>
      <c r="Z789" s="21">
        <f ca="1">OFFSET(Assumptions!$B$6,Z$1-1,0)*$E789</f>
        <v>26726753.673013199</v>
      </c>
      <c r="AA789" s="21">
        <f ca="1">OFFSET(Assumptions!$B$6,AA$1-1,0)*$E789</f>
        <v>26726753.673013199</v>
      </c>
      <c r="AB789" s="21">
        <f ca="1">OFFSET(Assumptions!$B$6,AB$1-1,0)*$E789</f>
        <v>49444494.295074418</v>
      </c>
      <c r="AC789" s="24">
        <f t="shared" si="177"/>
        <v>0</v>
      </c>
      <c r="AD789" s="24">
        <f t="shared" si="166"/>
        <v>0</v>
      </c>
      <c r="AE789" s="24">
        <f t="shared" si="166"/>
        <v>0</v>
      </c>
      <c r="AF789" s="24">
        <f t="shared" si="166"/>
        <v>0</v>
      </c>
      <c r="AG789" s="24">
        <f t="shared" si="166"/>
        <v>0</v>
      </c>
      <c r="AH789" s="24">
        <f t="shared" si="166"/>
        <v>0</v>
      </c>
      <c r="AI789" s="24">
        <f t="shared" si="166"/>
        <v>0</v>
      </c>
      <c r="AJ789" s="24">
        <f t="shared" si="175"/>
        <v>0</v>
      </c>
      <c r="AK789" s="26">
        <f t="shared" ca="1" si="176"/>
        <v>2.3222135130551713E-4</v>
      </c>
      <c r="AL789" s="34">
        <f t="shared" ca="1" si="178"/>
        <v>0.33599891178286478</v>
      </c>
    </row>
    <row r="790" spans="1:38" x14ac:dyDescent="0.25">
      <c r="A790" s="4">
        <f t="shared" si="167"/>
        <v>4</v>
      </c>
      <c r="B790" s="4">
        <f t="shared" si="168"/>
        <v>2015</v>
      </c>
      <c r="C790" s="9">
        <v>42108</v>
      </c>
      <c r="D790" s="12">
        <f ca="1">(1+Returns!E790)*D789</f>
        <v>131856073.47151752</v>
      </c>
      <c r="E790" s="12">
        <f t="shared" ca="1" si="169"/>
        <v>133761691.83242133</v>
      </c>
      <c r="F790" s="12">
        <f t="shared" ca="1" si="170"/>
        <v>133723573.37925571</v>
      </c>
      <c r="G790" s="14">
        <f ca="1">G789*(1+Returns!G790)+AC790</f>
        <v>10779127.350495072</v>
      </c>
      <c r="H790" s="14">
        <f ca="1">H789*(1+Returns!H790)+AD790</f>
        <v>13378501.184439151</v>
      </c>
      <c r="I790" s="14">
        <f ca="1">I789*(1+Returns!I790)+AE790</f>
        <v>6690576.6184632778</v>
      </c>
      <c r="J790" s="14">
        <f ca="1">J789*(1+Returns!J790)+AF790</f>
        <v>0</v>
      </c>
      <c r="K790" s="14">
        <f ca="1">K789*(1+Returns!K790)+AG790</f>
        <v>0</v>
      </c>
      <c r="L790" s="14">
        <f ca="1">L789*(1+Returns!L790)+AH790</f>
        <v>26756470.425379988</v>
      </c>
      <c r="M790" s="14">
        <f ca="1">M789*(1+Returns!M790)+AI790</f>
        <v>26759127.349566963</v>
      </c>
      <c r="N790" s="14">
        <f ca="1">N789*(1+Returns!N790)+AJ790-R790-T790</f>
        <v>49397888.904076882</v>
      </c>
      <c r="O790" s="17">
        <f ca="1">(Assumptions!$B$16 / 252)*F789</f>
        <v>4241.2663866122848</v>
      </c>
      <c r="P790" s="17">
        <f t="shared" ca="1" si="171"/>
        <v>38118.4531656135</v>
      </c>
      <c r="Q790" s="16">
        <f t="shared" si="172"/>
        <v>0</v>
      </c>
      <c r="R790" s="17">
        <f t="shared" si="173"/>
        <v>0</v>
      </c>
      <c r="S790" s="19">
        <f t="shared" si="174"/>
        <v>0</v>
      </c>
      <c r="T790" s="20">
        <f ca="1">IF(AND(S790=1,F789&gt;D789),[1]Assumptions!$B$19*(F789-D789),0)</f>
        <v>0</v>
      </c>
      <c r="U790" s="21">
        <f ca="1">OFFSET(Assumptions!$B$6,U$1-1,0)*$E790</f>
        <v>10700935.346593706</v>
      </c>
      <c r="V790" s="21">
        <f ca="1">OFFSET(Assumptions!$B$6,V$1-1,0)*$E790</f>
        <v>13376169.183242135</v>
      </c>
      <c r="W790" s="21">
        <f ca="1">OFFSET(Assumptions!$B$6,W$1-1,0)*$E790</f>
        <v>6688084.5916210674</v>
      </c>
      <c r="X790" s="21">
        <f ca="1">OFFSET(Assumptions!$B$6,X$1-1,0)*$E790</f>
        <v>0</v>
      </c>
      <c r="Y790" s="21">
        <f ca="1">OFFSET(Assumptions!$B$6,Y$1-1,0)*$E790</f>
        <v>0</v>
      </c>
      <c r="Z790" s="21">
        <f ca="1">OFFSET(Assumptions!$B$6,Z$1-1,0)*$E790</f>
        <v>26752338.366484269</v>
      </c>
      <c r="AA790" s="21">
        <f ca="1">OFFSET(Assumptions!$B$6,AA$1-1,0)*$E790</f>
        <v>26752338.366484269</v>
      </c>
      <c r="AB790" s="21">
        <f ca="1">OFFSET(Assumptions!$B$6,AB$1-1,0)*$E790</f>
        <v>49491825.977995895</v>
      </c>
      <c r="AC790" s="24">
        <f t="shared" si="177"/>
        <v>0</v>
      </c>
      <c r="AD790" s="24">
        <f t="shared" si="166"/>
        <v>0</v>
      </c>
      <c r="AE790" s="24">
        <f t="shared" si="166"/>
        <v>0</v>
      </c>
      <c r="AF790" s="24">
        <f t="shared" si="166"/>
        <v>0</v>
      </c>
      <c r="AG790" s="24">
        <f t="shared" si="166"/>
        <v>0</v>
      </c>
      <c r="AH790" s="24">
        <f t="shared" si="166"/>
        <v>0</v>
      </c>
      <c r="AI790" s="24">
        <f t="shared" si="166"/>
        <v>0</v>
      </c>
      <c r="AJ790" s="24">
        <f t="shared" si="175"/>
        <v>0</v>
      </c>
      <c r="AK790" s="26">
        <f t="shared" ca="1" si="176"/>
        <v>9.2576573137836959E-4</v>
      </c>
      <c r="AL790" s="34">
        <f t="shared" ca="1" si="178"/>
        <v>0.33723573379255223</v>
      </c>
    </row>
    <row r="791" spans="1:38" x14ac:dyDescent="0.25">
      <c r="A791" s="4">
        <f t="shared" si="167"/>
        <v>4</v>
      </c>
      <c r="B791" s="4">
        <f t="shared" si="168"/>
        <v>2015</v>
      </c>
      <c r="C791" s="9">
        <v>42109</v>
      </c>
      <c r="D791" s="12">
        <f ca="1">(1+Returns!E791)*D790</f>
        <v>131918181.63780479</v>
      </c>
      <c r="E791" s="12">
        <f t="shared" ca="1" si="169"/>
        <v>133934605.62883911</v>
      </c>
      <c r="F791" s="12">
        <f t="shared" ca="1" si="170"/>
        <v>133892241.98286781</v>
      </c>
      <c r="G791" s="14">
        <f ca="1">G790*(1+Returns!G791)+AC791</f>
        <v>10892180.175165566</v>
      </c>
      <c r="H791" s="14">
        <f ca="1">H790*(1+Returns!H791)+AD791</f>
        <v>13385099.210970299</v>
      </c>
      <c r="I791" s="14">
        <f ca="1">I790*(1+Returns!I791)+AE791</f>
        <v>6694023.6715725828</v>
      </c>
      <c r="J791" s="14">
        <f ca="1">J790*(1+Returns!J791)+AF791</f>
        <v>0</v>
      </c>
      <c r="K791" s="14">
        <f ca="1">K790*(1+Returns!K791)+AG791</f>
        <v>0</v>
      </c>
      <c r="L791" s="14">
        <f ca="1">L790*(1+Returns!L791)+AH791</f>
        <v>26769607.095051486</v>
      </c>
      <c r="M791" s="14">
        <f ca="1">M790*(1+Returns!M791)+AI791</f>
        <v>26772560.631080925</v>
      </c>
      <c r="N791" s="14">
        <f ca="1">N790*(1+Returns!N791)+AJ791-R791-T791</f>
        <v>49421134.844998233</v>
      </c>
      <c r="O791" s="17">
        <f ca="1">(Assumptions!$B$16 / 252)*F790</f>
        <v>4245.1928056906572</v>
      </c>
      <c r="P791" s="17">
        <f t="shared" ca="1" si="171"/>
        <v>42363.645971304155</v>
      </c>
      <c r="Q791" s="16">
        <f t="shared" si="172"/>
        <v>0</v>
      </c>
      <c r="R791" s="17">
        <f t="shared" si="173"/>
        <v>0</v>
      </c>
      <c r="S791" s="19">
        <f t="shared" si="174"/>
        <v>0</v>
      </c>
      <c r="T791" s="20">
        <f ca="1">IF(AND(S791=1,F790&gt;D790),[1]Assumptions!$B$19*(F790-D790),0)</f>
        <v>0</v>
      </c>
      <c r="U791" s="21">
        <f ca="1">OFFSET(Assumptions!$B$6,U$1-1,0)*$E791</f>
        <v>10714768.450307129</v>
      </c>
      <c r="V791" s="21">
        <f ca="1">OFFSET(Assumptions!$B$6,V$1-1,0)*$E791</f>
        <v>13393460.562883912</v>
      </c>
      <c r="W791" s="21">
        <f ca="1">OFFSET(Assumptions!$B$6,W$1-1,0)*$E791</f>
        <v>6696730.2814419558</v>
      </c>
      <c r="X791" s="21">
        <f ca="1">OFFSET(Assumptions!$B$6,X$1-1,0)*$E791</f>
        <v>0</v>
      </c>
      <c r="Y791" s="21">
        <f ca="1">OFFSET(Assumptions!$B$6,Y$1-1,0)*$E791</f>
        <v>0</v>
      </c>
      <c r="Z791" s="21">
        <f ca="1">OFFSET(Assumptions!$B$6,Z$1-1,0)*$E791</f>
        <v>26786921.125767823</v>
      </c>
      <c r="AA791" s="21">
        <f ca="1">OFFSET(Assumptions!$B$6,AA$1-1,0)*$E791</f>
        <v>26786921.125767823</v>
      </c>
      <c r="AB791" s="21">
        <f ca="1">OFFSET(Assumptions!$B$6,AB$1-1,0)*$E791</f>
        <v>49555804.082670465</v>
      </c>
      <c r="AC791" s="24">
        <f t="shared" si="177"/>
        <v>0</v>
      </c>
      <c r="AD791" s="24">
        <f t="shared" si="166"/>
        <v>0</v>
      </c>
      <c r="AE791" s="24">
        <f t="shared" si="166"/>
        <v>0</v>
      </c>
      <c r="AF791" s="24">
        <f t="shared" si="166"/>
        <v>0</v>
      </c>
      <c r="AG791" s="24">
        <f t="shared" si="166"/>
        <v>0</v>
      </c>
      <c r="AH791" s="24">
        <f t="shared" si="166"/>
        <v>0</v>
      </c>
      <c r="AI791" s="24">
        <f t="shared" si="166"/>
        <v>0</v>
      </c>
      <c r="AJ791" s="24">
        <f t="shared" si="175"/>
        <v>0</v>
      </c>
      <c r="AK791" s="26">
        <f t="shared" ca="1" si="176"/>
        <v>1.2613228868310067E-3</v>
      </c>
      <c r="AL791" s="34">
        <f t="shared" ca="1" si="178"/>
        <v>0.3389224198286731</v>
      </c>
    </row>
    <row r="792" spans="1:38" x14ac:dyDescent="0.25">
      <c r="A792" s="4">
        <f t="shared" si="167"/>
        <v>4</v>
      </c>
      <c r="B792" s="4">
        <f t="shared" si="168"/>
        <v>2015</v>
      </c>
      <c r="C792" s="9">
        <v>42110</v>
      </c>
      <c r="D792" s="12">
        <f ca="1">(1+Returns!E792)*D791</f>
        <v>131980319.05890164</v>
      </c>
      <c r="E792" s="12">
        <f t="shared" ca="1" si="169"/>
        <v>133953610.41123879</v>
      </c>
      <c r="F792" s="12">
        <f t="shared" ca="1" si="170"/>
        <v>133906996.21790294</v>
      </c>
      <c r="G792" s="14">
        <f ca="1">G791*(1+Returns!G792)+AC792</f>
        <v>10851294.823289651</v>
      </c>
      <c r="H792" s="14">
        <f ca="1">H791*(1+Returns!H792)+AD792</f>
        <v>13391700.491524713</v>
      </c>
      <c r="I792" s="14">
        <f ca="1">I791*(1+Returns!I792)+AE792</f>
        <v>6697472.500638702</v>
      </c>
      <c r="J792" s="14">
        <f ca="1">J791*(1+Returns!J792)+AF792</f>
        <v>0</v>
      </c>
      <c r="K792" s="14">
        <f ca="1">K791*(1+Returns!K792)+AG792</f>
        <v>0</v>
      </c>
      <c r="L792" s="14">
        <f ca="1">L791*(1+Returns!L792)+AH792</f>
        <v>26782750.214455977</v>
      </c>
      <c r="M792" s="14">
        <f ca="1">M791*(1+Returns!M792)+AI792</f>
        <v>26786000.656202402</v>
      </c>
      <c r="N792" s="14">
        <f ca="1">N791*(1+Returns!N792)+AJ792-R792-T792</f>
        <v>49444391.725127339</v>
      </c>
      <c r="O792" s="17">
        <f ca="1">(Assumptions!$B$16 / 252)*F791</f>
        <v>4250.5473645354859</v>
      </c>
      <c r="P792" s="17">
        <f t="shared" ca="1" si="171"/>
        <v>46614.193335839642</v>
      </c>
      <c r="Q792" s="16">
        <f t="shared" si="172"/>
        <v>0</v>
      </c>
      <c r="R792" s="17">
        <f t="shared" si="173"/>
        <v>0</v>
      </c>
      <c r="S792" s="19">
        <f t="shared" si="174"/>
        <v>0</v>
      </c>
      <c r="T792" s="20">
        <f ca="1">IF(AND(S792=1,F791&gt;D791),[1]Assumptions!$B$19*(F791-D791),0)</f>
        <v>0</v>
      </c>
      <c r="U792" s="21">
        <f ca="1">OFFSET(Assumptions!$B$6,U$1-1,0)*$E792</f>
        <v>10716288.832899103</v>
      </c>
      <c r="V792" s="21">
        <f ca="1">OFFSET(Assumptions!$B$6,V$1-1,0)*$E792</f>
        <v>13395361.04112388</v>
      </c>
      <c r="W792" s="21">
        <f ca="1">OFFSET(Assumptions!$B$6,W$1-1,0)*$E792</f>
        <v>6697680.52056194</v>
      </c>
      <c r="X792" s="21">
        <f ca="1">OFFSET(Assumptions!$B$6,X$1-1,0)*$E792</f>
        <v>0</v>
      </c>
      <c r="Y792" s="21">
        <f ca="1">OFFSET(Assumptions!$B$6,Y$1-1,0)*$E792</f>
        <v>0</v>
      </c>
      <c r="Z792" s="21">
        <f ca="1">OFFSET(Assumptions!$B$6,Z$1-1,0)*$E792</f>
        <v>26790722.08224776</v>
      </c>
      <c r="AA792" s="21">
        <f ca="1">OFFSET(Assumptions!$B$6,AA$1-1,0)*$E792</f>
        <v>26790722.08224776</v>
      </c>
      <c r="AB792" s="21">
        <f ca="1">OFFSET(Assumptions!$B$6,AB$1-1,0)*$E792</f>
        <v>49562835.852158353</v>
      </c>
      <c r="AC792" s="24">
        <f t="shared" si="177"/>
        <v>0</v>
      </c>
      <c r="AD792" s="24">
        <f t="shared" si="166"/>
        <v>0</v>
      </c>
      <c r="AE792" s="24">
        <f t="shared" si="166"/>
        <v>0</v>
      </c>
      <c r="AF792" s="24">
        <f t="shared" si="166"/>
        <v>0</v>
      </c>
      <c r="AG792" s="24">
        <f t="shared" si="166"/>
        <v>0</v>
      </c>
      <c r="AH792" s="24">
        <f t="shared" si="166"/>
        <v>0</v>
      </c>
      <c r="AI792" s="24">
        <f t="shared" si="166"/>
        <v>0</v>
      </c>
      <c r="AJ792" s="24">
        <f t="shared" si="175"/>
        <v>0</v>
      </c>
      <c r="AK792" s="26">
        <f t="shared" ca="1" si="176"/>
        <v>1.1019484636776156E-4</v>
      </c>
      <c r="AL792" s="34">
        <f t="shared" ca="1" si="178"/>
        <v>0.33906996217902452</v>
      </c>
    </row>
    <row r="793" spans="1:38" x14ac:dyDescent="0.25">
      <c r="A793" s="4">
        <f t="shared" si="167"/>
        <v>4</v>
      </c>
      <c r="B793" s="4">
        <f t="shared" si="168"/>
        <v>2015</v>
      </c>
      <c r="C793" s="9">
        <v>42111</v>
      </c>
      <c r="D793" s="12">
        <f ca="1">(1+Returns!E793)*D792</f>
        <v>132042485.74858794</v>
      </c>
      <c r="E793" s="12">
        <f t="shared" ca="1" si="169"/>
        <v>134099845.90439135</v>
      </c>
      <c r="F793" s="12">
        <f t="shared" ca="1" si="170"/>
        <v>134048980.69530256</v>
      </c>
      <c r="G793" s="14">
        <f ca="1">G792*(1+Returns!G793)+AC793</f>
        <v>10937611.005418655</v>
      </c>
      <c r="H793" s="14">
        <f ca="1">H792*(1+Returns!H793)+AD793</f>
        <v>13398305.027707215</v>
      </c>
      <c r="I793" s="14">
        <f ca="1">I792*(1+Returns!I793)+AE793</f>
        <v>6700923.1065766271</v>
      </c>
      <c r="J793" s="14">
        <f ca="1">J792*(1+Returns!J793)+AF793</f>
        <v>0</v>
      </c>
      <c r="K793" s="14">
        <f ca="1">K792*(1+Returns!K793)+AG793</f>
        <v>0</v>
      </c>
      <c r="L793" s="14">
        <f ca="1">L792*(1+Returns!L793)+AH793</f>
        <v>26795899.786760096</v>
      </c>
      <c r="M793" s="14">
        <f ca="1">M792*(1+Returns!M793)+AI793</f>
        <v>26799447.428316731</v>
      </c>
      <c r="N793" s="14">
        <f ca="1">N792*(1+Returns!N793)+AJ793-R793-T793</f>
        <v>49467659.549612038</v>
      </c>
      <c r="O793" s="17">
        <f ca="1">(Assumptions!$B$16 / 252)*F792</f>
        <v>4251.0157529492999</v>
      </c>
      <c r="P793" s="17">
        <f t="shared" ca="1" si="171"/>
        <v>50865.209088788943</v>
      </c>
      <c r="Q793" s="16">
        <f t="shared" si="172"/>
        <v>0</v>
      </c>
      <c r="R793" s="17">
        <f t="shared" si="173"/>
        <v>0</v>
      </c>
      <c r="S793" s="19">
        <f t="shared" si="174"/>
        <v>0</v>
      </c>
      <c r="T793" s="20">
        <f ca="1">IF(AND(S793=1,F792&gt;D792),[1]Assumptions!$B$19*(F792-D792),0)</f>
        <v>0</v>
      </c>
      <c r="U793" s="21">
        <f ca="1">OFFSET(Assumptions!$B$6,U$1-1,0)*$E793</f>
        <v>10727987.672351308</v>
      </c>
      <c r="V793" s="21">
        <f ca="1">OFFSET(Assumptions!$B$6,V$1-1,0)*$E793</f>
        <v>13409984.590439135</v>
      </c>
      <c r="W793" s="21">
        <f ca="1">OFFSET(Assumptions!$B$6,W$1-1,0)*$E793</f>
        <v>6704992.2952195676</v>
      </c>
      <c r="X793" s="21">
        <f ca="1">OFFSET(Assumptions!$B$6,X$1-1,0)*$E793</f>
        <v>0</v>
      </c>
      <c r="Y793" s="21">
        <f ca="1">OFFSET(Assumptions!$B$6,Y$1-1,0)*$E793</f>
        <v>0</v>
      </c>
      <c r="Z793" s="21">
        <f ca="1">OFFSET(Assumptions!$B$6,Z$1-1,0)*$E793</f>
        <v>26819969.18087827</v>
      </c>
      <c r="AA793" s="21">
        <f ca="1">OFFSET(Assumptions!$B$6,AA$1-1,0)*$E793</f>
        <v>26819969.18087827</v>
      </c>
      <c r="AB793" s="21">
        <f ca="1">OFFSET(Assumptions!$B$6,AB$1-1,0)*$E793</f>
        <v>49616942.984624796</v>
      </c>
      <c r="AC793" s="24">
        <f t="shared" si="177"/>
        <v>0</v>
      </c>
      <c r="AD793" s="24">
        <f t="shared" si="166"/>
        <v>0</v>
      </c>
      <c r="AE793" s="24">
        <f t="shared" si="166"/>
        <v>0</v>
      </c>
      <c r="AF793" s="24">
        <f t="shared" si="166"/>
        <v>0</v>
      </c>
      <c r="AG793" s="24">
        <f t="shared" si="166"/>
        <v>0</v>
      </c>
      <c r="AH793" s="24">
        <f t="shared" si="166"/>
        <v>0</v>
      </c>
      <c r="AI793" s="24">
        <f t="shared" si="166"/>
        <v>0</v>
      </c>
      <c r="AJ793" s="24">
        <f t="shared" si="175"/>
        <v>0</v>
      </c>
      <c r="AK793" s="26">
        <f t="shared" ca="1" si="176"/>
        <v>1.0603215769888763E-3</v>
      </c>
      <c r="AL793" s="34">
        <f t="shared" ca="1" si="178"/>
        <v>0.34048980695302067</v>
      </c>
    </row>
    <row r="794" spans="1:38" x14ac:dyDescent="0.25">
      <c r="A794" s="4">
        <f t="shared" si="167"/>
        <v>4</v>
      </c>
      <c r="B794" s="4">
        <f t="shared" si="168"/>
        <v>2015</v>
      </c>
      <c r="C794" s="9">
        <v>42114</v>
      </c>
      <c r="D794" s="12">
        <f ca="1">(1+Returns!E794)*D793</f>
        <v>132104681.72065008</v>
      </c>
      <c r="E794" s="12">
        <f t="shared" ca="1" si="169"/>
        <v>134064965.73739123</v>
      </c>
      <c r="F794" s="12">
        <f t="shared" ca="1" si="170"/>
        <v>134009845.00510576</v>
      </c>
      <c r="G794" s="14">
        <f ca="1">G793*(1+Returns!G794)+AC794</f>
        <v>10842782.336420421</v>
      </c>
      <c r="H794" s="14">
        <f ca="1">H793*(1+Returns!H794)+AD794</f>
        <v>13404912.821123421</v>
      </c>
      <c r="I794" s="14">
        <f ca="1">I793*(1+Returns!I794)+AE794</f>
        <v>6704375.4903018195</v>
      </c>
      <c r="J794" s="14">
        <f ca="1">J793*(1+Returns!J794)+AF794</f>
        <v>0</v>
      </c>
      <c r="K794" s="14">
        <f ca="1">K793*(1+Returns!K794)+AG794</f>
        <v>0</v>
      </c>
      <c r="L794" s="14">
        <f ca="1">L793*(1+Returns!L794)+AH794</f>
        <v>26809055.815132037</v>
      </c>
      <c r="M794" s="14">
        <f ca="1">M793*(1+Returns!M794)+AI794</f>
        <v>26812900.950810954</v>
      </c>
      <c r="N794" s="14">
        <f ca="1">N793*(1+Returns!N794)+AJ794-R794-T794</f>
        <v>49490938.32360258</v>
      </c>
      <c r="O794" s="17">
        <f ca="1">(Assumptions!$B$16 / 252)*F793</f>
        <v>4255.5231966762713</v>
      </c>
      <c r="P794" s="17">
        <f t="shared" ca="1" si="171"/>
        <v>55120.732285465216</v>
      </c>
      <c r="Q794" s="16">
        <f t="shared" si="172"/>
        <v>0</v>
      </c>
      <c r="R794" s="17">
        <f t="shared" si="173"/>
        <v>0</v>
      </c>
      <c r="S794" s="19">
        <f t="shared" si="174"/>
        <v>0</v>
      </c>
      <c r="T794" s="20">
        <f ca="1">IF(AND(S794=1,F793&gt;D793),[1]Assumptions!$B$19*(F793-D793),0)</f>
        <v>0</v>
      </c>
      <c r="U794" s="21">
        <f ca="1">OFFSET(Assumptions!$B$6,U$1-1,0)*$E794</f>
        <v>10725197.258991299</v>
      </c>
      <c r="V794" s="21">
        <f ca="1">OFFSET(Assumptions!$B$6,V$1-1,0)*$E794</f>
        <v>13406496.573739124</v>
      </c>
      <c r="W794" s="21">
        <f ca="1">OFFSET(Assumptions!$B$6,W$1-1,0)*$E794</f>
        <v>6703248.2868695622</v>
      </c>
      <c r="X794" s="21">
        <f ca="1">OFFSET(Assumptions!$B$6,X$1-1,0)*$E794</f>
        <v>0</v>
      </c>
      <c r="Y794" s="21">
        <f ca="1">OFFSET(Assumptions!$B$6,Y$1-1,0)*$E794</f>
        <v>0</v>
      </c>
      <c r="Z794" s="21">
        <f ca="1">OFFSET(Assumptions!$B$6,Z$1-1,0)*$E794</f>
        <v>26812993.147478249</v>
      </c>
      <c r="AA794" s="21">
        <f ca="1">OFFSET(Assumptions!$B$6,AA$1-1,0)*$E794</f>
        <v>26812993.147478249</v>
      </c>
      <c r="AB794" s="21">
        <f ca="1">OFFSET(Assumptions!$B$6,AB$1-1,0)*$E794</f>
        <v>49604037.322834753</v>
      </c>
      <c r="AC794" s="24">
        <f t="shared" si="177"/>
        <v>0</v>
      </c>
      <c r="AD794" s="24">
        <f t="shared" si="166"/>
        <v>0</v>
      </c>
      <c r="AE794" s="24">
        <f t="shared" si="166"/>
        <v>0</v>
      </c>
      <c r="AF794" s="24">
        <f t="shared" si="166"/>
        <v>0</v>
      </c>
      <c r="AG794" s="24">
        <f t="shared" si="166"/>
        <v>0</v>
      </c>
      <c r="AH794" s="24">
        <f t="shared" si="166"/>
        <v>0</v>
      </c>
      <c r="AI794" s="24">
        <f t="shared" si="166"/>
        <v>0</v>
      </c>
      <c r="AJ794" s="24">
        <f t="shared" si="175"/>
        <v>0</v>
      </c>
      <c r="AK794" s="26">
        <f t="shared" ca="1" si="176"/>
        <v>-2.9195067350606951E-4</v>
      </c>
      <c r="AL794" s="34">
        <f t="shared" ca="1" si="178"/>
        <v>0.34009845005105266</v>
      </c>
    </row>
    <row r="795" spans="1:38" x14ac:dyDescent="0.25">
      <c r="A795" s="4">
        <f t="shared" si="167"/>
        <v>4</v>
      </c>
      <c r="B795" s="4">
        <f t="shared" si="168"/>
        <v>2015</v>
      </c>
      <c r="C795" s="9">
        <v>42116</v>
      </c>
      <c r="D795" s="12">
        <f ca="1">(1+Returns!E795)*D794</f>
        <v>132166906.98888095</v>
      </c>
      <c r="E795" s="12">
        <f t="shared" ca="1" si="169"/>
        <v>134138794.04193696</v>
      </c>
      <c r="F795" s="12">
        <f t="shared" ca="1" si="170"/>
        <v>134079419.02885769</v>
      </c>
      <c r="G795" s="14">
        <f ca="1">G794*(1+Returns!G795)+AC795</f>
        <v>10856632.933760013</v>
      </c>
      <c r="H795" s="14">
        <f ca="1">H794*(1+Returns!H795)+AD795</f>
        <v>13411523.873379737</v>
      </c>
      <c r="I795" s="14">
        <f ca="1">I794*(1+Returns!I795)+AE795</f>
        <v>6707829.6527302144</v>
      </c>
      <c r="J795" s="14">
        <f ca="1">J794*(1+Returns!J795)+AF795</f>
        <v>0</v>
      </c>
      <c r="K795" s="14">
        <f ca="1">K794*(1+Returns!K795)+AG795</f>
        <v>0</v>
      </c>
      <c r="L795" s="14">
        <f ca="1">L794*(1+Returns!L795)+AH795</f>
        <v>26822218.302741542</v>
      </c>
      <c r="M795" s="14">
        <f ca="1">M794*(1+Returns!M795)+AI795</f>
        <v>26826361.227073815</v>
      </c>
      <c r="N795" s="14">
        <f ca="1">N794*(1+Returns!N795)+AJ795-R795-T795</f>
        <v>49514228.052251644</v>
      </c>
      <c r="O795" s="17">
        <f ca="1">(Assumptions!$B$16 / 252)*F794</f>
        <v>4254.2807938128808</v>
      </c>
      <c r="P795" s="17">
        <f t="shared" ca="1" si="171"/>
        <v>59375.013079278098</v>
      </c>
      <c r="Q795" s="16">
        <f t="shared" si="172"/>
        <v>0</v>
      </c>
      <c r="R795" s="17">
        <f t="shared" si="173"/>
        <v>0</v>
      </c>
      <c r="S795" s="19">
        <f t="shared" si="174"/>
        <v>0</v>
      </c>
      <c r="T795" s="20">
        <f ca="1">IF(AND(S795=1,F794&gt;D794),[1]Assumptions!$B$19*(F794-D794),0)</f>
        <v>0</v>
      </c>
      <c r="U795" s="21">
        <f ca="1">OFFSET(Assumptions!$B$6,U$1-1,0)*$E795</f>
        <v>10731103.523354957</v>
      </c>
      <c r="V795" s="21">
        <f ca="1">OFFSET(Assumptions!$B$6,V$1-1,0)*$E795</f>
        <v>13413879.404193697</v>
      </c>
      <c r="W795" s="21">
        <f ca="1">OFFSET(Assumptions!$B$6,W$1-1,0)*$E795</f>
        <v>6706939.7020968487</v>
      </c>
      <c r="X795" s="21">
        <f ca="1">OFFSET(Assumptions!$B$6,X$1-1,0)*$E795</f>
        <v>0</v>
      </c>
      <c r="Y795" s="21">
        <f ca="1">OFFSET(Assumptions!$B$6,Y$1-1,0)*$E795</f>
        <v>0</v>
      </c>
      <c r="Z795" s="21">
        <f ca="1">OFFSET(Assumptions!$B$6,Z$1-1,0)*$E795</f>
        <v>26827758.808387395</v>
      </c>
      <c r="AA795" s="21">
        <f ca="1">OFFSET(Assumptions!$B$6,AA$1-1,0)*$E795</f>
        <v>26827758.808387395</v>
      </c>
      <c r="AB795" s="21">
        <f ca="1">OFFSET(Assumptions!$B$6,AB$1-1,0)*$E795</f>
        <v>49631353.795516677</v>
      </c>
      <c r="AC795" s="24">
        <f t="shared" si="177"/>
        <v>0</v>
      </c>
      <c r="AD795" s="24">
        <f t="shared" si="166"/>
        <v>0</v>
      </c>
      <c r="AE795" s="24">
        <f t="shared" si="166"/>
        <v>0</v>
      </c>
      <c r="AF795" s="24">
        <f t="shared" si="166"/>
        <v>0</v>
      </c>
      <c r="AG795" s="24">
        <f t="shared" si="166"/>
        <v>0</v>
      </c>
      <c r="AH795" s="24">
        <f t="shared" si="166"/>
        <v>0</v>
      </c>
      <c r="AI795" s="24">
        <f t="shared" si="166"/>
        <v>0</v>
      </c>
      <c r="AJ795" s="24">
        <f t="shared" si="175"/>
        <v>0</v>
      </c>
      <c r="AK795" s="26">
        <f t="shared" ca="1" si="176"/>
        <v>5.1917098888720759E-4</v>
      </c>
      <c r="AL795" s="34">
        <f t="shared" ca="1" si="178"/>
        <v>0.34079419028857183</v>
      </c>
    </row>
    <row r="796" spans="1:38" x14ac:dyDescent="0.25">
      <c r="A796" s="4">
        <f t="shared" si="167"/>
        <v>4</v>
      </c>
      <c r="B796" s="4">
        <f t="shared" si="168"/>
        <v>2015</v>
      </c>
      <c r="C796" s="9">
        <v>42117</v>
      </c>
      <c r="D796" s="12">
        <f ca="1">(1+Returns!E796)*D795</f>
        <v>132229161.56707992</v>
      </c>
      <c r="E796" s="12">
        <f t="shared" ca="1" si="169"/>
        <v>134237548.41143921</v>
      </c>
      <c r="F796" s="12">
        <f t="shared" ca="1" si="170"/>
        <v>134173916.90886696</v>
      </c>
      <c r="G796" s="14">
        <f ca="1">G795*(1+Returns!G796)+AC796</f>
        <v>10895380.376607612</v>
      </c>
      <c r="H796" s="14">
        <f ca="1">H795*(1+Returns!H796)+AD796</f>
        <v>13418138.186083362</v>
      </c>
      <c r="I796" s="14">
        <f ca="1">I795*(1+Returns!I796)+AE796</f>
        <v>6711285.5947782174</v>
      </c>
      <c r="J796" s="14">
        <f ca="1">J795*(1+Returns!J796)+AF796</f>
        <v>0</v>
      </c>
      <c r="K796" s="14">
        <f ca="1">K795*(1+Returns!K796)+AG796</f>
        <v>0</v>
      </c>
      <c r="L796" s="14">
        <f ca="1">L795*(1+Returns!L796)+AH796</f>
        <v>26835387.252759919</v>
      </c>
      <c r="M796" s="14">
        <f ca="1">M795*(1+Returns!M796)+AI796</f>
        <v>26839828.260495752</v>
      </c>
      <c r="N796" s="14">
        <f ca="1">N795*(1+Returns!N796)+AJ796-R796-T796</f>
        <v>49537528.740714349</v>
      </c>
      <c r="O796" s="17">
        <f ca="1">(Assumptions!$B$16 / 252)*F795</f>
        <v>4256.4894929796092</v>
      </c>
      <c r="P796" s="17">
        <f t="shared" ca="1" si="171"/>
        <v>63631.502572257705</v>
      </c>
      <c r="Q796" s="16">
        <f t="shared" si="172"/>
        <v>0</v>
      </c>
      <c r="R796" s="17">
        <f t="shared" si="173"/>
        <v>0</v>
      </c>
      <c r="S796" s="19">
        <f t="shared" si="174"/>
        <v>0</v>
      </c>
      <c r="T796" s="20">
        <f ca="1">IF(AND(S796=1,F795&gt;D795),[1]Assumptions!$B$19*(F795-D795),0)</f>
        <v>0</v>
      </c>
      <c r="U796" s="21">
        <f ca="1">OFFSET(Assumptions!$B$6,U$1-1,0)*$E796</f>
        <v>10739003.872915138</v>
      </c>
      <c r="V796" s="21">
        <f ca="1">OFFSET(Assumptions!$B$6,V$1-1,0)*$E796</f>
        <v>13423754.841143921</v>
      </c>
      <c r="W796" s="21">
        <f ca="1">OFFSET(Assumptions!$B$6,W$1-1,0)*$E796</f>
        <v>6711877.4205719605</v>
      </c>
      <c r="X796" s="21">
        <f ca="1">OFFSET(Assumptions!$B$6,X$1-1,0)*$E796</f>
        <v>0</v>
      </c>
      <c r="Y796" s="21">
        <f ca="1">OFFSET(Assumptions!$B$6,Y$1-1,0)*$E796</f>
        <v>0</v>
      </c>
      <c r="Z796" s="21">
        <f ca="1">OFFSET(Assumptions!$B$6,Z$1-1,0)*$E796</f>
        <v>26847509.682287842</v>
      </c>
      <c r="AA796" s="21">
        <f ca="1">OFFSET(Assumptions!$B$6,AA$1-1,0)*$E796</f>
        <v>26847509.682287842</v>
      </c>
      <c r="AB796" s="21">
        <f ca="1">OFFSET(Assumptions!$B$6,AB$1-1,0)*$E796</f>
        <v>49667892.912232511</v>
      </c>
      <c r="AC796" s="24">
        <f t="shared" si="177"/>
        <v>0</v>
      </c>
      <c r="AD796" s="24">
        <f t="shared" si="166"/>
        <v>0</v>
      </c>
      <c r="AE796" s="24">
        <f t="shared" si="166"/>
        <v>0</v>
      </c>
      <c r="AF796" s="24">
        <f t="shared" si="166"/>
        <v>0</v>
      </c>
      <c r="AG796" s="24">
        <f t="shared" si="166"/>
        <v>0</v>
      </c>
      <c r="AH796" s="24">
        <f t="shared" si="166"/>
        <v>0</v>
      </c>
      <c r="AI796" s="24">
        <f t="shared" si="166"/>
        <v>0</v>
      </c>
      <c r="AJ796" s="24">
        <f t="shared" si="175"/>
        <v>0</v>
      </c>
      <c r="AK796" s="26">
        <f t="shared" ca="1" si="176"/>
        <v>7.0479034510828598E-4</v>
      </c>
      <c r="AL796" s="34">
        <f t="shared" ca="1" si="178"/>
        <v>0.34173916908866442</v>
      </c>
    </row>
    <row r="797" spans="1:38" x14ac:dyDescent="0.25">
      <c r="A797" s="4">
        <f t="shared" si="167"/>
        <v>4</v>
      </c>
      <c r="B797" s="4">
        <f t="shared" si="168"/>
        <v>2015</v>
      </c>
      <c r="C797" s="9">
        <v>42118</v>
      </c>
      <c r="D797" s="12">
        <f ca="1">(1+Returns!E797)*D796</f>
        <v>132291445.46905285</v>
      </c>
      <c r="E797" s="12">
        <f t="shared" ca="1" si="169"/>
        <v>134314270.81505445</v>
      </c>
      <c r="F797" s="12">
        <f t="shared" ca="1" si="170"/>
        <v>134246379.82305652</v>
      </c>
      <c r="G797" s="14">
        <f ca="1">G796*(1+Returns!G797)+AC797</f>
        <v>10912066.619872298</v>
      </c>
      <c r="H797" s="14">
        <f ca="1">H796*(1+Returns!H797)+AD797</f>
        <v>13424755.760842288</v>
      </c>
      <c r="I797" s="14">
        <f ca="1">I796*(1+Returns!I797)+AE797</f>
        <v>6714743.3173627062</v>
      </c>
      <c r="J797" s="14">
        <f ca="1">J796*(1+Returns!J797)+AF797</f>
        <v>0</v>
      </c>
      <c r="K797" s="14">
        <f ca="1">K796*(1+Returns!K797)+AG797</f>
        <v>0</v>
      </c>
      <c r="L797" s="14">
        <f ca="1">L796*(1+Returns!L797)+AH797</f>
        <v>26848562.668360021</v>
      </c>
      <c r="M797" s="14">
        <f ca="1">M796*(1+Returns!M797)+AI797</f>
        <v>26853302.054468911</v>
      </c>
      <c r="N797" s="14">
        <f ca="1">N796*(1+Returns!N797)+AJ797-R797-T797</f>
        <v>49560840.394148216</v>
      </c>
      <c r="O797" s="17">
        <f ca="1">(Assumptions!$B$16 / 252)*F796</f>
        <v>4259.4894256783155</v>
      </c>
      <c r="P797" s="17">
        <f t="shared" ca="1" si="171"/>
        <v>67890.991997936013</v>
      </c>
      <c r="Q797" s="16">
        <f t="shared" si="172"/>
        <v>0</v>
      </c>
      <c r="R797" s="17">
        <f t="shared" si="173"/>
        <v>0</v>
      </c>
      <c r="S797" s="19">
        <f t="shared" si="174"/>
        <v>0</v>
      </c>
      <c r="T797" s="20">
        <f ca="1">IF(AND(S797=1,F796&gt;D796),[1]Assumptions!$B$19*(F796-D796),0)</f>
        <v>0</v>
      </c>
      <c r="U797" s="21">
        <f ca="1">OFFSET(Assumptions!$B$6,U$1-1,0)*$E797</f>
        <v>10745141.665204355</v>
      </c>
      <c r="V797" s="21">
        <f ca="1">OFFSET(Assumptions!$B$6,V$1-1,0)*$E797</f>
        <v>13431427.081505446</v>
      </c>
      <c r="W797" s="21">
        <f ca="1">OFFSET(Assumptions!$B$6,W$1-1,0)*$E797</f>
        <v>6715713.5407527229</v>
      </c>
      <c r="X797" s="21">
        <f ca="1">OFFSET(Assumptions!$B$6,X$1-1,0)*$E797</f>
        <v>0</v>
      </c>
      <c r="Y797" s="21">
        <f ca="1">OFFSET(Assumptions!$B$6,Y$1-1,0)*$E797</f>
        <v>0</v>
      </c>
      <c r="Z797" s="21">
        <f ca="1">OFFSET(Assumptions!$B$6,Z$1-1,0)*$E797</f>
        <v>26862854.163010892</v>
      </c>
      <c r="AA797" s="21">
        <f ca="1">OFFSET(Assumptions!$B$6,AA$1-1,0)*$E797</f>
        <v>26862854.163010892</v>
      </c>
      <c r="AB797" s="21">
        <f ca="1">OFFSET(Assumptions!$B$6,AB$1-1,0)*$E797</f>
        <v>49696280.201570146</v>
      </c>
      <c r="AC797" s="24">
        <f t="shared" si="177"/>
        <v>0</v>
      </c>
      <c r="AD797" s="24">
        <f t="shared" si="166"/>
        <v>0</v>
      </c>
      <c r="AE797" s="24">
        <f t="shared" si="166"/>
        <v>0</v>
      </c>
      <c r="AF797" s="24">
        <f t="shared" si="166"/>
        <v>0</v>
      </c>
      <c r="AG797" s="24">
        <f t="shared" si="166"/>
        <v>0</v>
      </c>
      <c r="AH797" s="24">
        <f t="shared" si="166"/>
        <v>0</v>
      </c>
      <c r="AI797" s="24">
        <f t="shared" si="166"/>
        <v>0</v>
      </c>
      <c r="AJ797" s="24">
        <f t="shared" si="175"/>
        <v>0</v>
      </c>
      <c r="AK797" s="26">
        <f t="shared" ca="1" si="176"/>
        <v>5.4006707010567645E-4</v>
      </c>
      <c r="AL797" s="34">
        <f t="shared" ca="1" si="178"/>
        <v>0.34246379823056006</v>
      </c>
    </row>
    <row r="798" spans="1:38" x14ac:dyDescent="0.25">
      <c r="A798" s="4">
        <f t="shared" si="167"/>
        <v>4</v>
      </c>
      <c r="B798" s="4">
        <f t="shared" si="168"/>
        <v>2015</v>
      </c>
      <c r="C798" s="9">
        <v>42121</v>
      </c>
      <c r="D798" s="12">
        <f ca="1">(1+Returns!E798)*D797</f>
        <v>132353758.70861213</v>
      </c>
      <c r="E798" s="12">
        <f t="shared" ca="1" si="169"/>
        <v>134439047.04613376</v>
      </c>
      <c r="F798" s="12">
        <f t="shared" ca="1" si="170"/>
        <v>134366894.26430017</v>
      </c>
      <c r="G798" s="14">
        <f ca="1">G797*(1+Returns!G798)+AC798</f>
        <v>10976777.442650793</v>
      </c>
      <c r="H798" s="14">
        <f ca="1">H797*(1+Returns!H798)+AD798</f>
        <v>13431376.5992653</v>
      </c>
      <c r="I798" s="14">
        <f ca="1">I797*(1+Returns!I798)+AE798</f>
        <v>6718202.8214010317</v>
      </c>
      <c r="J798" s="14">
        <f ca="1">J797*(1+Returns!J798)+AF798</f>
        <v>0</v>
      </c>
      <c r="K798" s="14">
        <f ca="1">K797*(1+Returns!K798)+AG798</f>
        <v>0</v>
      </c>
      <c r="L798" s="14">
        <f ca="1">L797*(1+Returns!L798)+AH798</f>
        <v>26861744.55271627</v>
      </c>
      <c r="M798" s="14">
        <f ca="1">M797*(1+Returns!M798)+AI798</f>
        <v>26866782.612387143</v>
      </c>
      <c r="N798" s="14">
        <f ca="1">N797*(1+Returns!N798)+AJ798-R798-T798</f>
        <v>49584163.017713204</v>
      </c>
      <c r="O798" s="17">
        <f ca="1">(Assumptions!$B$16 / 252)*F797</f>
        <v>4261.7898356525875</v>
      </c>
      <c r="P798" s="17">
        <f t="shared" ca="1" si="171"/>
        <v>72152.781833588597</v>
      </c>
      <c r="Q798" s="16">
        <f t="shared" si="172"/>
        <v>0</v>
      </c>
      <c r="R798" s="17">
        <f t="shared" si="173"/>
        <v>0</v>
      </c>
      <c r="S798" s="19">
        <f t="shared" si="174"/>
        <v>0</v>
      </c>
      <c r="T798" s="20">
        <f ca="1">IF(AND(S798=1,F797&gt;D797),[1]Assumptions!$B$19*(F797-D797),0)</f>
        <v>0</v>
      </c>
      <c r="U798" s="21">
        <f ca="1">OFFSET(Assumptions!$B$6,U$1-1,0)*$E798</f>
        <v>10755123.763690701</v>
      </c>
      <c r="V798" s="21">
        <f ca="1">OFFSET(Assumptions!$B$6,V$1-1,0)*$E798</f>
        <v>13443904.704613376</v>
      </c>
      <c r="W798" s="21">
        <f ca="1">OFFSET(Assumptions!$B$6,W$1-1,0)*$E798</f>
        <v>6721952.3523066882</v>
      </c>
      <c r="X798" s="21">
        <f ca="1">OFFSET(Assumptions!$B$6,X$1-1,0)*$E798</f>
        <v>0</v>
      </c>
      <c r="Y798" s="21">
        <f ca="1">OFFSET(Assumptions!$B$6,Y$1-1,0)*$E798</f>
        <v>0</v>
      </c>
      <c r="Z798" s="21">
        <f ca="1">OFFSET(Assumptions!$B$6,Z$1-1,0)*$E798</f>
        <v>26887809.409226753</v>
      </c>
      <c r="AA798" s="21">
        <f ca="1">OFFSET(Assumptions!$B$6,AA$1-1,0)*$E798</f>
        <v>26887809.409226753</v>
      </c>
      <c r="AB798" s="21">
        <f ca="1">OFFSET(Assumptions!$B$6,AB$1-1,0)*$E798</f>
        <v>49742447.407069489</v>
      </c>
      <c r="AC798" s="24">
        <f t="shared" si="177"/>
        <v>0</v>
      </c>
      <c r="AD798" s="24">
        <f t="shared" si="166"/>
        <v>0</v>
      </c>
      <c r="AE798" s="24">
        <f t="shared" si="166"/>
        <v>0</v>
      </c>
      <c r="AF798" s="24">
        <f t="shared" si="166"/>
        <v>0</v>
      </c>
      <c r="AG798" s="24">
        <f t="shared" si="166"/>
        <v>0</v>
      </c>
      <c r="AH798" s="24">
        <f t="shared" si="166"/>
        <v>0</v>
      </c>
      <c r="AI798" s="24">
        <f t="shared" si="166"/>
        <v>0</v>
      </c>
      <c r="AJ798" s="24">
        <f t="shared" si="175"/>
        <v>0</v>
      </c>
      <c r="AK798" s="26">
        <f t="shared" ca="1" si="176"/>
        <v>8.9771092078971826E-4</v>
      </c>
      <c r="AL798" s="34">
        <f t="shared" ca="1" si="178"/>
        <v>0.34366894264299641</v>
      </c>
    </row>
    <row r="799" spans="1:38" x14ac:dyDescent="0.25">
      <c r="A799" s="4">
        <f t="shared" si="167"/>
        <v>4</v>
      </c>
      <c r="B799" s="4">
        <f t="shared" si="168"/>
        <v>2015</v>
      </c>
      <c r="C799" s="9">
        <v>42122</v>
      </c>
      <c r="D799" s="12">
        <f ca="1">(1+Returns!E799)*D798</f>
        <v>132416147.62339219</v>
      </c>
      <c r="E799" s="12">
        <f t="shared" ca="1" si="169"/>
        <v>134590198.8438279</v>
      </c>
      <c r="F799" s="12">
        <f t="shared" ca="1" si="170"/>
        <v>134513780.4463034</v>
      </c>
      <c r="G799" s="14">
        <f ca="1">G798*(1+Returns!G799)+AC799</f>
        <v>11067790.00481401</v>
      </c>
      <c r="H799" s="14">
        <f ca="1">H798*(1+Returns!H799)+AD799</f>
        <v>13438005.611628456</v>
      </c>
      <c r="I799" s="14">
        <f ca="1">I798*(1+Returns!I799)+AE799</f>
        <v>6721666.6657993039</v>
      </c>
      <c r="J799" s="14">
        <f ca="1">J798*(1+Returns!J799)+AF799</f>
        <v>0</v>
      </c>
      <c r="K799" s="14">
        <f ca="1">K798*(1+Returns!K799)+AG799</f>
        <v>0</v>
      </c>
      <c r="L799" s="14">
        <f ca="1">L798*(1+Returns!L799)+AH799</f>
        <v>26874942.684640907</v>
      </c>
      <c r="M799" s="14">
        <f ca="1">M798*(1+Returns!M799)+AI799</f>
        <v>26880279.92133769</v>
      </c>
      <c r="N799" s="14">
        <f ca="1">N798*(1+Returns!N799)+AJ799-R799-T799</f>
        <v>49607513.955607533</v>
      </c>
      <c r="O799" s="17">
        <f ca="1">(Assumptions!$B$16 / 252)*F798</f>
        <v>4265.6156909301635</v>
      </c>
      <c r="P799" s="17">
        <f t="shared" ca="1" si="171"/>
        <v>76418.397524518761</v>
      </c>
      <c r="Q799" s="16">
        <f t="shared" si="172"/>
        <v>0</v>
      </c>
      <c r="R799" s="17">
        <f t="shared" si="173"/>
        <v>0</v>
      </c>
      <c r="S799" s="19">
        <f t="shared" si="174"/>
        <v>0</v>
      </c>
      <c r="T799" s="20">
        <f ca="1">IF(AND(S799=1,F798&gt;D798),[1]Assumptions!$B$19*(F798-D798),0)</f>
        <v>0</v>
      </c>
      <c r="U799" s="21">
        <f ca="1">OFFSET(Assumptions!$B$6,U$1-1,0)*$E799</f>
        <v>10767215.907506233</v>
      </c>
      <c r="V799" s="21">
        <f ca="1">OFFSET(Assumptions!$B$6,V$1-1,0)*$E799</f>
        <v>13459019.884382792</v>
      </c>
      <c r="W799" s="21">
        <f ca="1">OFFSET(Assumptions!$B$6,W$1-1,0)*$E799</f>
        <v>6729509.9421913959</v>
      </c>
      <c r="X799" s="21">
        <f ca="1">OFFSET(Assumptions!$B$6,X$1-1,0)*$E799</f>
        <v>0</v>
      </c>
      <c r="Y799" s="21">
        <f ca="1">OFFSET(Assumptions!$B$6,Y$1-1,0)*$E799</f>
        <v>0</v>
      </c>
      <c r="Z799" s="21">
        <f ca="1">OFFSET(Assumptions!$B$6,Z$1-1,0)*$E799</f>
        <v>26918039.768765584</v>
      </c>
      <c r="AA799" s="21">
        <f ca="1">OFFSET(Assumptions!$B$6,AA$1-1,0)*$E799</f>
        <v>26918039.768765584</v>
      </c>
      <c r="AB799" s="21">
        <f ca="1">OFFSET(Assumptions!$B$6,AB$1-1,0)*$E799</f>
        <v>49798373.572216325</v>
      </c>
      <c r="AC799" s="24">
        <f t="shared" si="177"/>
        <v>0</v>
      </c>
      <c r="AD799" s="24">
        <f t="shared" si="166"/>
        <v>0</v>
      </c>
      <c r="AE799" s="24">
        <f t="shared" si="166"/>
        <v>0</v>
      </c>
      <c r="AF799" s="24">
        <f t="shared" si="166"/>
        <v>0</v>
      </c>
      <c r="AG799" s="24">
        <f t="shared" si="166"/>
        <v>0</v>
      </c>
      <c r="AH799" s="24">
        <f t="shared" si="166"/>
        <v>0</v>
      </c>
      <c r="AI799" s="24">
        <f t="shared" si="166"/>
        <v>0</v>
      </c>
      <c r="AJ799" s="24">
        <f t="shared" si="175"/>
        <v>0</v>
      </c>
      <c r="AK799" s="26">
        <f t="shared" ca="1" si="176"/>
        <v>1.0931724127991593E-3</v>
      </c>
      <c r="AL799" s="34">
        <f t="shared" ca="1" si="178"/>
        <v>0.34513780446302866</v>
      </c>
    </row>
    <row r="800" spans="1:38" x14ac:dyDescent="0.25">
      <c r="A800" s="4">
        <f t="shared" si="167"/>
        <v>4</v>
      </c>
      <c r="B800" s="4">
        <f t="shared" si="168"/>
        <v>2015</v>
      </c>
      <c r="C800" s="9">
        <v>42123</v>
      </c>
      <c r="D800" s="12">
        <f ca="1">(1+Returns!E800)*D799</f>
        <v>132478612.29271056</v>
      </c>
      <c r="E800" s="12">
        <f t="shared" ca="1" si="169"/>
        <v>134607042.46532041</v>
      </c>
      <c r="F800" s="12">
        <f t="shared" ca="1" si="170"/>
        <v>134526353.78905156</v>
      </c>
      <c r="G800" s="14">
        <f ca="1">G799*(1+Returns!G800)+AC800</f>
        <v>11024420.484241497</v>
      </c>
      <c r="H800" s="14">
        <f ca="1">H799*(1+Returns!H800)+AD800</f>
        <v>13444642.80678926</v>
      </c>
      <c r="I800" s="14">
        <f ca="1">I799*(1+Returns!I800)+AE800</f>
        <v>6725134.8554117354</v>
      </c>
      <c r="J800" s="14">
        <f ca="1">J799*(1+Returns!J800)+AF800</f>
        <v>0</v>
      </c>
      <c r="K800" s="14">
        <f ca="1">K799*(1+Returns!K800)+AG800</f>
        <v>0</v>
      </c>
      <c r="L800" s="14">
        <f ca="1">L799*(1+Returns!L800)+AH800</f>
        <v>26888157.08168311</v>
      </c>
      <c r="M800" s="14">
        <f ca="1">M799*(1+Returns!M800)+AI800</f>
        <v>26893793.999706794</v>
      </c>
      <c r="N800" s="14">
        <f ca="1">N799*(1+Returns!N800)+AJ800-R800-T800</f>
        <v>49630893.237488002</v>
      </c>
      <c r="O800" s="17">
        <f ca="1">(Assumptions!$B$16 / 252)*F799</f>
        <v>4270.2787443270918</v>
      </c>
      <c r="P800" s="17">
        <f t="shared" ca="1" si="171"/>
        <v>80688.676268845855</v>
      </c>
      <c r="Q800" s="16">
        <f t="shared" si="172"/>
        <v>0</v>
      </c>
      <c r="R800" s="17">
        <f t="shared" si="173"/>
        <v>0</v>
      </c>
      <c r="S800" s="19">
        <f t="shared" si="174"/>
        <v>0</v>
      </c>
      <c r="T800" s="20">
        <f ca="1">IF(AND(S800=1,F799&gt;D799),[1]Assumptions!$B$19*(F799-D799),0)</f>
        <v>0</v>
      </c>
      <c r="U800" s="21">
        <f ca="1">OFFSET(Assumptions!$B$6,U$1-1,0)*$E800</f>
        <v>10768563.397225633</v>
      </c>
      <c r="V800" s="21">
        <f ca="1">OFFSET(Assumptions!$B$6,V$1-1,0)*$E800</f>
        <v>13460704.246532042</v>
      </c>
      <c r="W800" s="21">
        <f ca="1">OFFSET(Assumptions!$B$6,W$1-1,0)*$E800</f>
        <v>6730352.1232660208</v>
      </c>
      <c r="X800" s="21">
        <f ca="1">OFFSET(Assumptions!$B$6,X$1-1,0)*$E800</f>
        <v>0</v>
      </c>
      <c r="Y800" s="21">
        <f ca="1">OFFSET(Assumptions!$B$6,Y$1-1,0)*$E800</f>
        <v>0</v>
      </c>
      <c r="Z800" s="21">
        <f ca="1">OFFSET(Assumptions!$B$6,Z$1-1,0)*$E800</f>
        <v>26921408.493064083</v>
      </c>
      <c r="AA800" s="21">
        <f ca="1">OFFSET(Assumptions!$B$6,AA$1-1,0)*$E800</f>
        <v>26921408.493064083</v>
      </c>
      <c r="AB800" s="21">
        <f ca="1">OFFSET(Assumptions!$B$6,AB$1-1,0)*$E800</f>
        <v>49804605.712168552</v>
      </c>
      <c r="AC800" s="24">
        <f t="shared" si="177"/>
        <v>0</v>
      </c>
      <c r="AD800" s="24">
        <f t="shared" si="166"/>
        <v>0</v>
      </c>
      <c r="AE800" s="24">
        <f t="shared" si="166"/>
        <v>0</v>
      </c>
      <c r="AF800" s="24">
        <f t="shared" si="166"/>
        <v>0</v>
      </c>
      <c r="AG800" s="24">
        <f t="shared" si="166"/>
        <v>0</v>
      </c>
      <c r="AH800" s="24">
        <f t="shared" si="166"/>
        <v>0</v>
      </c>
      <c r="AI800" s="24">
        <f t="shared" si="166"/>
        <v>0</v>
      </c>
      <c r="AJ800" s="24">
        <f t="shared" si="175"/>
        <v>0</v>
      </c>
      <c r="AK800" s="26">
        <f t="shared" ca="1" si="176"/>
        <v>9.3472525316329325E-5</v>
      </c>
      <c r="AL800" s="34">
        <f t="shared" ca="1" si="178"/>
        <v>0.34526353789051023</v>
      </c>
    </row>
    <row r="801" spans="1:38" x14ac:dyDescent="0.25">
      <c r="A801" s="4">
        <f t="shared" si="167"/>
        <v>4</v>
      </c>
      <c r="B801" s="4">
        <f t="shared" si="168"/>
        <v>2015</v>
      </c>
      <c r="C801" s="9">
        <v>42124</v>
      </c>
      <c r="D801" s="12">
        <f ca="1">(1+Returns!E801)*D800</f>
        <v>132541106.42848739</v>
      </c>
      <c r="E801" s="12">
        <f t="shared" ca="1" si="169"/>
        <v>134692995.76759386</v>
      </c>
      <c r="F801" s="12">
        <f t="shared" ca="1" si="170"/>
        <v>134608036.41342694</v>
      </c>
      <c r="G801" s="14">
        <f ca="1">G800*(1+Returns!G801)+AC801</f>
        <v>11050131.266738757</v>
      </c>
      <c r="H801" s="14">
        <f ca="1">H800*(1+Returns!H801)+AD801</f>
        <v>13451283.280141849</v>
      </c>
      <c r="I801" s="14">
        <f ca="1">I800*(1+Returns!I801)+AE801</f>
        <v>6728604.8345117718</v>
      </c>
      <c r="J801" s="14">
        <f ca="1">J800*(1+Returns!J801)+AF801</f>
        <v>0</v>
      </c>
      <c r="K801" s="14">
        <f ca="1">K800*(1+Returns!K801)+AG801</f>
        <v>0</v>
      </c>
      <c r="L801" s="14">
        <f ca="1">L800*(1+Returns!L801)+AH801</f>
        <v>26901377.976238303</v>
      </c>
      <c r="M801" s="14">
        <f ca="1">M800*(1+Returns!M801)+AI801</f>
        <v>26907314.872287665</v>
      </c>
      <c r="N801" s="14">
        <f ca="1">N800*(1+Returns!N801)+AJ801-R801-T801</f>
        <v>49654283.53767553</v>
      </c>
      <c r="O801" s="17">
        <f ca="1">(Assumptions!$B$16 / 252)*F800</f>
        <v>4270.6778980651288</v>
      </c>
      <c r="P801" s="17">
        <f t="shared" ca="1" si="171"/>
        <v>84959.354166910984</v>
      </c>
      <c r="Q801" s="16">
        <f t="shared" si="172"/>
        <v>0</v>
      </c>
      <c r="R801" s="17">
        <f t="shared" si="173"/>
        <v>0</v>
      </c>
      <c r="S801" s="19">
        <f t="shared" si="174"/>
        <v>0</v>
      </c>
      <c r="T801" s="20">
        <f ca="1">IF(AND(S801=1,F800&gt;D800),[1]Assumptions!$B$19*(F800-D800),0)</f>
        <v>0</v>
      </c>
      <c r="U801" s="21">
        <f ca="1">OFFSET(Assumptions!$B$6,U$1-1,0)*$E801</f>
        <v>10775439.66140751</v>
      </c>
      <c r="V801" s="21">
        <f ca="1">OFFSET(Assumptions!$B$6,V$1-1,0)*$E801</f>
        <v>13469299.576759387</v>
      </c>
      <c r="W801" s="21">
        <f ca="1">OFFSET(Assumptions!$B$6,W$1-1,0)*$E801</f>
        <v>6734649.7883796934</v>
      </c>
      <c r="X801" s="21">
        <f ca="1">OFFSET(Assumptions!$B$6,X$1-1,0)*$E801</f>
        <v>0</v>
      </c>
      <c r="Y801" s="21">
        <f ca="1">OFFSET(Assumptions!$B$6,Y$1-1,0)*$E801</f>
        <v>0</v>
      </c>
      <c r="Z801" s="21">
        <f ca="1">OFFSET(Assumptions!$B$6,Z$1-1,0)*$E801</f>
        <v>26938599.153518774</v>
      </c>
      <c r="AA801" s="21">
        <f ca="1">OFFSET(Assumptions!$B$6,AA$1-1,0)*$E801</f>
        <v>26938599.153518774</v>
      </c>
      <c r="AB801" s="21">
        <f ca="1">OFFSET(Assumptions!$B$6,AB$1-1,0)*$E801</f>
        <v>49836408.434009731</v>
      </c>
      <c r="AC801" s="24">
        <f t="shared" si="177"/>
        <v>0</v>
      </c>
      <c r="AD801" s="24">
        <f t="shared" si="166"/>
        <v>0</v>
      </c>
      <c r="AE801" s="24">
        <f t="shared" si="166"/>
        <v>0</v>
      </c>
      <c r="AF801" s="24">
        <f t="shared" si="166"/>
        <v>0</v>
      </c>
      <c r="AG801" s="24">
        <f t="shared" si="166"/>
        <v>0</v>
      </c>
      <c r="AH801" s="24">
        <f t="shared" si="166"/>
        <v>0</v>
      </c>
      <c r="AI801" s="24">
        <f t="shared" si="166"/>
        <v>0</v>
      </c>
      <c r="AJ801" s="24">
        <f t="shared" si="175"/>
        <v>0</v>
      </c>
      <c r="AK801" s="26">
        <f t="shared" ca="1" si="176"/>
        <v>6.0718678589521957E-4</v>
      </c>
      <c r="AL801" s="34">
        <f t="shared" ca="1" si="178"/>
        <v>0.34608036413426402</v>
      </c>
    </row>
    <row r="802" spans="1:38" x14ac:dyDescent="0.25">
      <c r="A802" s="4">
        <f t="shared" si="167"/>
        <v>5</v>
      </c>
      <c r="B802" s="4">
        <f t="shared" si="168"/>
        <v>2015</v>
      </c>
      <c r="C802" s="9">
        <v>42128</v>
      </c>
      <c r="D802" s="12">
        <f ca="1">(1+Returns!E802)*D801</f>
        <v>132605915.05329771</v>
      </c>
      <c r="E802" s="12">
        <f t="shared" ca="1" si="169"/>
        <v>134523136.40610069</v>
      </c>
      <c r="F802" s="12">
        <f t="shared" ca="1" si="170"/>
        <v>134518863.13510343</v>
      </c>
      <c r="G802" s="14">
        <f ca="1">G801*(1+Returns!G802)+AC802</f>
        <v>10628069.544789841</v>
      </c>
      <c r="H802" s="14">
        <f ca="1">H801*(1+Returns!H802)+AD802</f>
        <v>13476185.450670827</v>
      </c>
      <c r="I802" s="14">
        <f ca="1">I801*(1+Returns!I802)+AE802</f>
        <v>6738247.7267911891</v>
      </c>
      <c r="J802" s="14">
        <f ca="1">J801*(1+Returns!J802)+AF802</f>
        <v>0</v>
      </c>
      <c r="K802" s="14">
        <f ca="1">K801*(1+Returns!K802)+AG802</f>
        <v>0</v>
      </c>
      <c r="L802" s="14">
        <f ca="1">L801*(1+Returns!L802)+AH802</f>
        <v>26952308.735235378</v>
      </c>
      <c r="M802" s="14">
        <f ca="1">M801*(1+Returns!M802)+AI802</f>
        <v>26952619.264174908</v>
      </c>
      <c r="N802" s="14">
        <f ca="1">N801*(1+Returns!N802)+AJ802-R802-T802</f>
        <v>49775705.684438571</v>
      </c>
      <c r="O802" s="17">
        <f ca="1">(Assumptions!$B$16 / 252)*F801</f>
        <v>4273.2709972516486</v>
      </c>
      <c r="P802" s="17">
        <f t="shared" ca="1" si="171"/>
        <v>4273.2709972516459</v>
      </c>
      <c r="Q802" s="16">
        <f t="shared" si="172"/>
        <v>1</v>
      </c>
      <c r="R802" s="17">
        <f t="shared" ca="1" si="173"/>
        <v>84959.354166910984</v>
      </c>
      <c r="S802" s="19">
        <f t="shared" si="174"/>
        <v>0</v>
      </c>
      <c r="T802" s="20">
        <f ca="1">IF(AND(S802=1,F801&gt;D801),[1]Assumptions!$B$19*(F801-D801),0)</f>
        <v>0</v>
      </c>
      <c r="U802" s="21">
        <f ca="1">OFFSET(Assumptions!$B$6,U$1-1,0)*$E802</f>
        <v>10761850.912488056</v>
      </c>
      <c r="V802" s="21">
        <f ca="1">OFFSET(Assumptions!$B$6,V$1-1,0)*$E802</f>
        <v>13452313.640610069</v>
      </c>
      <c r="W802" s="21">
        <f ca="1">OFFSET(Assumptions!$B$6,W$1-1,0)*$E802</f>
        <v>6726156.8203050345</v>
      </c>
      <c r="X802" s="21">
        <f ca="1">OFFSET(Assumptions!$B$6,X$1-1,0)*$E802</f>
        <v>0</v>
      </c>
      <c r="Y802" s="21">
        <f ca="1">OFFSET(Assumptions!$B$6,Y$1-1,0)*$E802</f>
        <v>0</v>
      </c>
      <c r="Z802" s="21">
        <f ca="1">OFFSET(Assumptions!$B$6,Z$1-1,0)*$E802</f>
        <v>26904627.281220138</v>
      </c>
      <c r="AA802" s="21">
        <f ca="1">OFFSET(Assumptions!$B$6,AA$1-1,0)*$E802</f>
        <v>26904627.281220138</v>
      </c>
      <c r="AB802" s="21">
        <f ca="1">OFFSET(Assumptions!$B$6,AB$1-1,0)*$E802</f>
        <v>49773560.470257252</v>
      </c>
      <c r="AC802" s="24">
        <f t="shared" ca="1" si="177"/>
        <v>-274691.60533124767</v>
      </c>
      <c r="AD802" s="24">
        <f t="shared" ca="1" si="166"/>
        <v>18016.296617537737</v>
      </c>
      <c r="AE802" s="24">
        <f t="shared" ca="1" si="166"/>
        <v>6044.9538679216057</v>
      </c>
      <c r="AF802" s="24">
        <f t="shared" ca="1" si="166"/>
        <v>0</v>
      </c>
      <c r="AG802" s="24">
        <f t="shared" ca="1" si="166"/>
        <v>0</v>
      </c>
      <c r="AH802" s="24">
        <f t="shared" ca="1" si="166"/>
        <v>37221.177280470729</v>
      </c>
      <c r="AI802" s="24">
        <f t="shared" ca="1" si="166"/>
        <v>31284.281231109053</v>
      </c>
      <c r="AJ802" s="24">
        <f t="shared" ca="1" si="175"/>
        <v>182124.89633420855</v>
      </c>
      <c r="AK802" s="26">
        <f t="shared" ca="1" si="176"/>
        <v>-6.6246622935361987E-4</v>
      </c>
      <c r="AL802" s="34">
        <f t="shared" ca="1" si="178"/>
        <v>0.34518863135102906</v>
      </c>
    </row>
    <row r="803" spans="1:38" x14ac:dyDescent="0.25">
      <c r="A803" s="4">
        <f t="shared" si="167"/>
        <v>5</v>
      </c>
      <c r="B803" s="4">
        <f t="shared" si="168"/>
        <v>2015</v>
      </c>
      <c r="C803" s="9">
        <v>42129</v>
      </c>
      <c r="D803" s="12">
        <f ca="1">(1+Returns!E803)*D802</f>
        <v>132670755.36758131</v>
      </c>
      <c r="E803" s="12">
        <f t="shared" ca="1" si="169"/>
        <v>134489077.92714766</v>
      </c>
      <c r="F803" s="12">
        <f t="shared" ca="1" si="170"/>
        <v>134480534.21605086</v>
      </c>
      <c r="G803" s="14">
        <f ca="1">G802*(1+Returns!G803)+AC803</f>
        <v>10531414.175169982</v>
      </c>
      <c r="H803" s="14">
        <f ca="1">H802*(1+Returns!H803)+AD803</f>
        <v>13483084.072303271</v>
      </c>
      <c r="I803" s="14">
        <f ca="1">I802*(1+Returns!I803)+AE803</f>
        <v>6741850.821477036</v>
      </c>
      <c r="J803" s="14">
        <f ca="1">J802*(1+Returns!J803)+AF803</f>
        <v>0</v>
      </c>
      <c r="K803" s="14">
        <f ca="1">K802*(1+Returns!K803)+AG803</f>
        <v>0</v>
      </c>
      <c r="L803" s="14">
        <f ca="1">L802*(1+Returns!L803)+AH803</f>
        <v>26966044.272477493</v>
      </c>
      <c r="M803" s="14">
        <f ca="1">M802*(1+Returns!M803)+AI803</f>
        <v>26966662.980775766</v>
      </c>
      <c r="N803" s="14">
        <f ca="1">N802*(1+Returns!N803)+AJ803-R803-T803</f>
        <v>49800021.604944102</v>
      </c>
      <c r="O803" s="17">
        <f ca="1">(Assumptions!$B$16 / 252)*F802</f>
        <v>4270.4400995270926</v>
      </c>
      <c r="P803" s="17">
        <f t="shared" ca="1" si="171"/>
        <v>8543.7110967787376</v>
      </c>
      <c r="Q803" s="16">
        <f t="shared" si="172"/>
        <v>0</v>
      </c>
      <c r="R803" s="17">
        <f t="shared" si="173"/>
        <v>0</v>
      </c>
      <c r="S803" s="19">
        <f t="shared" si="174"/>
        <v>0</v>
      </c>
      <c r="T803" s="20">
        <f ca="1">IF(AND(S803=1,F802&gt;D802),[1]Assumptions!$B$19*(F802-D802),0)</f>
        <v>0</v>
      </c>
      <c r="U803" s="21">
        <f ca="1">OFFSET(Assumptions!$B$6,U$1-1,0)*$E803</f>
        <v>10759126.234171813</v>
      </c>
      <c r="V803" s="21">
        <f ca="1">OFFSET(Assumptions!$B$6,V$1-1,0)*$E803</f>
        <v>13448907.792714767</v>
      </c>
      <c r="W803" s="21">
        <f ca="1">OFFSET(Assumptions!$B$6,W$1-1,0)*$E803</f>
        <v>6724453.8963573836</v>
      </c>
      <c r="X803" s="21">
        <f ca="1">OFFSET(Assumptions!$B$6,X$1-1,0)*$E803</f>
        <v>0</v>
      </c>
      <c r="Y803" s="21">
        <f ca="1">OFFSET(Assumptions!$B$6,Y$1-1,0)*$E803</f>
        <v>0</v>
      </c>
      <c r="Z803" s="21">
        <f ca="1">OFFSET(Assumptions!$B$6,Z$1-1,0)*$E803</f>
        <v>26897815.585429534</v>
      </c>
      <c r="AA803" s="21">
        <f ca="1">OFFSET(Assumptions!$B$6,AA$1-1,0)*$E803</f>
        <v>26897815.585429534</v>
      </c>
      <c r="AB803" s="21">
        <f ca="1">OFFSET(Assumptions!$B$6,AB$1-1,0)*$E803</f>
        <v>49760958.833044633</v>
      </c>
      <c r="AC803" s="24">
        <f t="shared" si="177"/>
        <v>0</v>
      </c>
      <c r="AD803" s="24">
        <f t="shared" si="166"/>
        <v>0</v>
      </c>
      <c r="AE803" s="24">
        <f t="shared" si="166"/>
        <v>0</v>
      </c>
      <c r="AF803" s="24">
        <f t="shared" si="166"/>
        <v>0</v>
      </c>
      <c r="AG803" s="24">
        <f t="shared" si="166"/>
        <v>0</v>
      </c>
      <c r="AH803" s="24">
        <f t="shared" si="166"/>
        <v>0</v>
      </c>
      <c r="AI803" s="24">
        <f t="shared" si="166"/>
        <v>0</v>
      </c>
      <c r="AJ803" s="24">
        <f t="shared" si="175"/>
        <v>0</v>
      </c>
      <c r="AK803" s="26">
        <f t="shared" ca="1" si="176"/>
        <v>-2.8493341498192493E-4</v>
      </c>
      <c r="AL803" s="34">
        <f t="shared" ca="1" si="178"/>
        <v>0.34480534216050329</v>
      </c>
    </row>
    <row r="804" spans="1:38" x14ac:dyDescent="0.25">
      <c r="A804" s="4">
        <f t="shared" si="167"/>
        <v>5</v>
      </c>
      <c r="B804" s="4">
        <f t="shared" si="168"/>
        <v>2015</v>
      </c>
      <c r="C804" s="9">
        <v>42130</v>
      </c>
      <c r="D804" s="12">
        <f ca="1">(1+Returns!E804)*D803</f>
        <v>132735720.25636217</v>
      </c>
      <c r="E804" s="12">
        <f t="shared" ca="1" si="169"/>
        <v>134605136.25669587</v>
      </c>
      <c r="F804" s="12">
        <f t="shared" ca="1" si="170"/>
        <v>134592323.32229063</v>
      </c>
      <c r="G804" s="14">
        <f ca="1">G803*(1+Returns!G804)+AC804</f>
        <v>10584754.485944306</v>
      </c>
      <c r="H804" s="14">
        <f ca="1">H803*(1+Returns!H804)+AD804</f>
        <v>13489996.078577705</v>
      </c>
      <c r="I804" s="14">
        <f ca="1">I803*(1+Returns!I804)+AE804</f>
        <v>6745460.9747608863</v>
      </c>
      <c r="J804" s="14">
        <f ca="1">J803*(1+Returns!J804)+AF804</f>
        <v>0</v>
      </c>
      <c r="K804" s="14">
        <f ca="1">K803*(1+Returns!K804)+AG804</f>
        <v>0</v>
      </c>
      <c r="L804" s="14">
        <f ca="1">L803*(1+Returns!L804)+AH804</f>
        <v>26979806.433324747</v>
      </c>
      <c r="M804" s="14">
        <f ca="1">M803*(1+Returns!M804)+AI804</f>
        <v>26980734.050894219</v>
      </c>
      <c r="N804" s="14">
        <f ca="1">N803*(1+Returns!N804)+AJ804-R804-T804</f>
        <v>49824384.233194001</v>
      </c>
      <c r="O804" s="17">
        <f ca="1">(Assumptions!$B$16 / 252)*F803</f>
        <v>4269.2233084460586</v>
      </c>
      <c r="P804" s="17">
        <f t="shared" ca="1" si="171"/>
        <v>12812.934405224796</v>
      </c>
      <c r="Q804" s="16">
        <f t="shared" si="172"/>
        <v>0</v>
      </c>
      <c r="R804" s="17">
        <f t="shared" si="173"/>
        <v>0</v>
      </c>
      <c r="S804" s="19">
        <f t="shared" si="174"/>
        <v>0</v>
      </c>
      <c r="T804" s="20">
        <f ca="1">IF(AND(S804=1,F803&gt;D803),[1]Assumptions!$B$19*(F803-D803),0)</f>
        <v>0</v>
      </c>
      <c r="U804" s="21">
        <f ca="1">OFFSET(Assumptions!$B$6,U$1-1,0)*$E804</f>
        <v>10768410.900535669</v>
      </c>
      <c r="V804" s="21">
        <f ca="1">OFFSET(Assumptions!$B$6,V$1-1,0)*$E804</f>
        <v>13460513.625669587</v>
      </c>
      <c r="W804" s="21">
        <f ca="1">OFFSET(Assumptions!$B$6,W$1-1,0)*$E804</f>
        <v>6730256.8128347937</v>
      </c>
      <c r="X804" s="21">
        <f ca="1">OFFSET(Assumptions!$B$6,X$1-1,0)*$E804</f>
        <v>0</v>
      </c>
      <c r="Y804" s="21">
        <f ca="1">OFFSET(Assumptions!$B$6,Y$1-1,0)*$E804</f>
        <v>0</v>
      </c>
      <c r="Z804" s="21">
        <f ca="1">OFFSET(Assumptions!$B$6,Z$1-1,0)*$E804</f>
        <v>26921027.251339175</v>
      </c>
      <c r="AA804" s="21">
        <f ca="1">OFFSET(Assumptions!$B$6,AA$1-1,0)*$E804</f>
        <v>26921027.251339175</v>
      </c>
      <c r="AB804" s="21">
        <f ca="1">OFFSET(Assumptions!$B$6,AB$1-1,0)*$E804</f>
        <v>49803900.414977469</v>
      </c>
      <c r="AC804" s="24">
        <f t="shared" si="177"/>
        <v>0</v>
      </c>
      <c r="AD804" s="24">
        <f t="shared" si="166"/>
        <v>0</v>
      </c>
      <c r="AE804" s="24">
        <f t="shared" si="166"/>
        <v>0</v>
      </c>
      <c r="AF804" s="24">
        <f t="shared" si="166"/>
        <v>0</v>
      </c>
      <c r="AG804" s="24">
        <f t="shared" si="166"/>
        <v>0</v>
      </c>
      <c r="AH804" s="24">
        <f t="shared" si="166"/>
        <v>0</v>
      </c>
      <c r="AI804" s="24">
        <f t="shared" si="166"/>
        <v>0</v>
      </c>
      <c r="AJ804" s="24">
        <f t="shared" si="175"/>
        <v>0</v>
      </c>
      <c r="AK804" s="26">
        <f t="shared" ca="1" si="176"/>
        <v>8.3126607796013552E-4</v>
      </c>
      <c r="AL804" s="34">
        <f t="shared" ca="1" si="178"/>
        <v>0.34592323322290097</v>
      </c>
    </row>
    <row r="805" spans="1:38" x14ac:dyDescent="0.25">
      <c r="A805" s="4">
        <f t="shared" si="167"/>
        <v>5</v>
      </c>
      <c r="B805" s="4">
        <f t="shared" si="168"/>
        <v>2015</v>
      </c>
      <c r="C805" s="9">
        <v>42131</v>
      </c>
      <c r="D805" s="12">
        <f ca="1">(1+Returns!E805)*D804</f>
        <v>132800716.95650011</v>
      </c>
      <c r="E805" s="12">
        <f t="shared" ca="1" si="169"/>
        <v>134616531.8104749</v>
      </c>
      <c r="F805" s="12">
        <f t="shared" ca="1" si="170"/>
        <v>134599446.10390073</v>
      </c>
      <c r="G805" s="14">
        <f ca="1">G804*(1+Returns!G805)+AC805</f>
        <v>10533400.260204649</v>
      </c>
      <c r="H805" s="14">
        <f ca="1">H804*(1+Returns!H805)+AD805</f>
        <v>13496911.628242545</v>
      </c>
      <c r="I805" s="14">
        <f ca="1">I804*(1+Returns!I805)+AE805</f>
        <v>6749073.0612240788</v>
      </c>
      <c r="J805" s="14">
        <f ca="1">J804*(1+Returns!J805)+AF805</f>
        <v>0</v>
      </c>
      <c r="K805" s="14">
        <f ca="1">K804*(1+Returns!K805)+AG805</f>
        <v>0</v>
      </c>
      <c r="L805" s="14">
        <f ca="1">L804*(1+Returns!L805)+AH805</f>
        <v>26993575.617711283</v>
      </c>
      <c r="M805" s="14">
        <f ca="1">M804*(1+Returns!M805)+AI805</f>
        <v>26994812.463226814</v>
      </c>
      <c r="N805" s="14">
        <f ca="1">N804*(1+Returns!N805)+AJ805-R805-T805</f>
        <v>49848758.779865541</v>
      </c>
      <c r="O805" s="17">
        <f ca="1">(Assumptions!$B$16 / 252)*F804</f>
        <v>4272.7721689616073</v>
      </c>
      <c r="P805" s="17">
        <f t="shared" ca="1" si="171"/>
        <v>17085.706574186403</v>
      </c>
      <c r="Q805" s="16">
        <f t="shared" si="172"/>
        <v>0</v>
      </c>
      <c r="R805" s="17">
        <f t="shared" si="173"/>
        <v>0</v>
      </c>
      <c r="S805" s="19">
        <f t="shared" si="174"/>
        <v>0</v>
      </c>
      <c r="T805" s="20">
        <f ca="1">IF(AND(S805=1,F804&gt;D804),[1]Assumptions!$B$19*(F804-D804),0)</f>
        <v>0</v>
      </c>
      <c r="U805" s="21">
        <f ca="1">OFFSET(Assumptions!$B$6,U$1-1,0)*$E805</f>
        <v>10769322.544837993</v>
      </c>
      <c r="V805" s="21">
        <f ca="1">OFFSET(Assumptions!$B$6,V$1-1,0)*$E805</f>
        <v>13461653.181047492</v>
      </c>
      <c r="W805" s="21">
        <f ca="1">OFFSET(Assumptions!$B$6,W$1-1,0)*$E805</f>
        <v>6730826.5905237459</v>
      </c>
      <c r="X805" s="21">
        <f ca="1">OFFSET(Assumptions!$B$6,X$1-1,0)*$E805</f>
        <v>0</v>
      </c>
      <c r="Y805" s="21">
        <f ca="1">OFFSET(Assumptions!$B$6,Y$1-1,0)*$E805</f>
        <v>0</v>
      </c>
      <c r="Z805" s="21">
        <f ca="1">OFFSET(Assumptions!$B$6,Z$1-1,0)*$E805</f>
        <v>26923306.362094983</v>
      </c>
      <c r="AA805" s="21">
        <f ca="1">OFFSET(Assumptions!$B$6,AA$1-1,0)*$E805</f>
        <v>26923306.362094983</v>
      </c>
      <c r="AB805" s="21">
        <f ca="1">OFFSET(Assumptions!$B$6,AB$1-1,0)*$E805</f>
        <v>49808116.769875713</v>
      </c>
      <c r="AC805" s="24">
        <f t="shared" si="177"/>
        <v>0</v>
      </c>
      <c r="AD805" s="24">
        <f t="shared" si="166"/>
        <v>0</v>
      </c>
      <c r="AE805" s="24">
        <f t="shared" si="166"/>
        <v>0</v>
      </c>
      <c r="AF805" s="24">
        <f t="shared" si="166"/>
        <v>0</v>
      </c>
      <c r="AG805" s="24">
        <f t="shared" si="166"/>
        <v>0</v>
      </c>
      <c r="AH805" s="24">
        <f t="shared" si="166"/>
        <v>0</v>
      </c>
      <c r="AI805" s="24">
        <f t="shared" si="166"/>
        <v>0</v>
      </c>
      <c r="AJ805" s="24">
        <f t="shared" si="175"/>
        <v>0</v>
      </c>
      <c r="AK805" s="26">
        <f t="shared" ca="1" si="176"/>
        <v>5.292115801469599E-5</v>
      </c>
      <c r="AL805" s="34">
        <f t="shared" ca="1" si="178"/>
        <v>0.345994461039002</v>
      </c>
    </row>
    <row r="806" spans="1:38" x14ac:dyDescent="0.25">
      <c r="A806" s="4">
        <f t="shared" si="167"/>
        <v>5</v>
      </c>
      <c r="B806" s="4">
        <f t="shared" si="168"/>
        <v>2015</v>
      </c>
      <c r="C806" s="9">
        <v>42132</v>
      </c>
      <c r="D806" s="12">
        <f ca="1">(1+Returns!E806)*D805</f>
        <v>132865745.48357221</v>
      </c>
      <c r="E806" s="12">
        <f t="shared" ca="1" si="169"/>
        <v>134833373.68969023</v>
      </c>
      <c r="F806" s="12">
        <f t="shared" ca="1" si="170"/>
        <v>134812014.98482704</v>
      </c>
      <c r="G806" s="14">
        <f ca="1">G805*(1+Returns!G806)+AC806</f>
        <v>10687460.583058553</v>
      </c>
      <c r="H806" s="14">
        <f ca="1">H805*(1+Returns!H806)+AD806</f>
        <v>13503830.723114284</v>
      </c>
      <c r="I806" s="14">
        <f ca="1">I805*(1+Returns!I806)+AE806</f>
        <v>6752687.081901799</v>
      </c>
      <c r="J806" s="14">
        <f ca="1">J805*(1+Returns!J806)+AF806</f>
        <v>0</v>
      </c>
      <c r="K806" s="14">
        <f ca="1">K805*(1+Returns!K806)+AG806</f>
        <v>0</v>
      </c>
      <c r="L806" s="14">
        <f ca="1">L805*(1+Returns!L806)+AH806</f>
        <v>27007351.829221573</v>
      </c>
      <c r="M806" s="14">
        <f ca="1">M805*(1+Returns!M806)+AI806</f>
        <v>27008898.221604683</v>
      </c>
      <c r="N806" s="14">
        <f ca="1">N805*(1+Returns!N806)+AJ806-R806-T806</f>
        <v>49873145.250789329</v>
      </c>
      <c r="O806" s="17">
        <f ca="1">(Assumptions!$B$16 / 252)*F805</f>
        <v>4272.9982890127212</v>
      </c>
      <c r="P806" s="17">
        <f t="shared" ca="1" si="171"/>
        <v>21358.704863199124</v>
      </c>
      <c r="Q806" s="16">
        <f t="shared" si="172"/>
        <v>0</v>
      </c>
      <c r="R806" s="17">
        <f t="shared" si="173"/>
        <v>0</v>
      </c>
      <c r="S806" s="19">
        <f t="shared" si="174"/>
        <v>0</v>
      </c>
      <c r="T806" s="20">
        <f ca="1">IF(AND(S806=1,F805&gt;D805),[1]Assumptions!$B$19*(F805-D805),0)</f>
        <v>0</v>
      </c>
      <c r="U806" s="21">
        <f ca="1">OFFSET(Assumptions!$B$6,U$1-1,0)*$E806</f>
        <v>10786669.895175219</v>
      </c>
      <c r="V806" s="21">
        <f ca="1">OFFSET(Assumptions!$B$6,V$1-1,0)*$E806</f>
        <v>13483337.368969023</v>
      </c>
      <c r="W806" s="21">
        <f ca="1">OFFSET(Assumptions!$B$6,W$1-1,0)*$E806</f>
        <v>6741668.6844845116</v>
      </c>
      <c r="X806" s="21">
        <f ca="1">OFFSET(Assumptions!$B$6,X$1-1,0)*$E806</f>
        <v>0</v>
      </c>
      <c r="Y806" s="21">
        <f ca="1">OFFSET(Assumptions!$B$6,Y$1-1,0)*$E806</f>
        <v>0</v>
      </c>
      <c r="Z806" s="21">
        <f ca="1">OFFSET(Assumptions!$B$6,Z$1-1,0)*$E806</f>
        <v>26966674.737938046</v>
      </c>
      <c r="AA806" s="21">
        <f ca="1">OFFSET(Assumptions!$B$6,AA$1-1,0)*$E806</f>
        <v>26966674.737938046</v>
      </c>
      <c r="AB806" s="21">
        <f ca="1">OFFSET(Assumptions!$B$6,AB$1-1,0)*$E806</f>
        <v>49888348.265185386</v>
      </c>
      <c r="AC806" s="24">
        <f t="shared" si="177"/>
        <v>0</v>
      </c>
      <c r="AD806" s="24">
        <f t="shared" si="166"/>
        <v>0</v>
      </c>
      <c r="AE806" s="24">
        <f t="shared" si="166"/>
        <v>0</v>
      </c>
      <c r="AF806" s="24">
        <f t="shared" si="166"/>
        <v>0</v>
      </c>
      <c r="AG806" s="24">
        <f t="shared" si="166"/>
        <v>0</v>
      </c>
      <c r="AH806" s="24">
        <f t="shared" si="166"/>
        <v>0</v>
      </c>
      <c r="AI806" s="24">
        <f t="shared" si="166"/>
        <v>0</v>
      </c>
      <c r="AJ806" s="24">
        <f t="shared" si="175"/>
        <v>0</v>
      </c>
      <c r="AK806" s="26">
        <f t="shared" ca="1" si="176"/>
        <v>1.5792701016186239E-3</v>
      </c>
      <c r="AL806" s="34">
        <f t="shared" ca="1" si="178"/>
        <v>0.34812014984826511</v>
      </c>
    </row>
    <row r="807" spans="1:38" x14ac:dyDescent="0.25">
      <c r="A807" s="4">
        <f t="shared" si="167"/>
        <v>5</v>
      </c>
      <c r="B807" s="4">
        <f t="shared" si="168"/>
        <v>2015</v>
      </c>
      <c r="C807" s="9">
        <v>42135</v>
      </c>
      <c r="D807" s="12">
        <f ca="1">(1+Returns!E807)*D806</f>
        <v>132930805.85316317</v>
      </c>
      <c r="E807" s="12">
        <f t="shared" ca="1" si="169"/>
        <v>135006632.84718543</v>
      </c>
      <c r="F807" s="12">
        <f t="shared" ca="1" si="170"/>
        <v>134980994.39581478</v>
      </c>
      <c r="G807" s="14">
        <f ca="1">G806*(1+Returns!G807)+AC807</f>
        <v>10797906.39124362</v>
      </c>
      <c r="H807" s="14">
        <f ca="1">H806*(1+Returns!H807)+AD807</f>
        <v>13510753.365010347</v>
      </c>
      <c r="I807" s="14">
        <f ca="1">I806*(1+Returns!I807)+AE807</f>
        <v>6756303.0378297884</v>
      </c>
      <c r="J807" s="14">
        <f ca="1">J806*(1+Returns!J807)+AF807</f>
        <v>0</v>
      </c>
      <c r="K807" s="14">
        <f ca="1">K806*(1+Returns!K807)+AG807</f>
        <v>0</v>
      </c>
      <c r="L807" s="14">
        <f ca="1">L806*(1+Returns!L807)+AH807</f>
        <v>27021135.071441919</v>
      </c>
      <c r="M807" s="14">
        <f ca="1">M806*(1+Returns!M807)+AI807</f>
        <v>27022991.329860952</v>
      </c>
      <c r="N807" s="14">
        <f ca="1">N806*(1+Returns!N807)+AJ807-R807-T807</f>
        <v>49897543.651798815</v>
      </c>
      <c r="O807" s="17">
        <f ca="1">(Assumptions!$B$16 / 252)*F806</f>
        <v>4279.7465074548263</v>
      </c>
      <c r="P807" s="17">
        <f t="shared" ca="1" si="171"/>
        <v>25638.451370653951</v>
      </c>
      <c r="Q807" s="16">
        <f t="shared" si="172"/>
        <v>0</v>
      </c>
      <c r="R807" s="17">
        <f t="shared" si="173"/>
        <v>0</v>
      </c>
      <c r="S807" s="19">
        <f t="shared" si="174"/>
        <v>0</v>
      </c>
      <c r="T807" s="20">
        <f ca="1">IF(AND(S807=1,F806&gt;D806),[1]Assumptions!$B$19*(F806-D806),0)</f>
        <v>0</v>
      </c>
      <c r="U807" s="21">
        <f ca="1">OFFSET(Assumptions!$B$6,U$1-1,0)*$E807</f>
        <v>10800530.627774835</v>
      </c>
      <c r="V807" s="21">
        <f ca="1">OFFSET(Assumptions!$B$6,V$1-1,0)*$E807</f>
        <v>13500663.284718543</v>
      </c>
      <c r="W807" s="21">
        <f ca="1">OFFSET(Assumptions!$B$6,W$1-1,0)*$E807</f>
        <v>6750331.6423592716</v>
      </c>
      <c r="X807" s="21">
        <f ca="1">OFFSET(Assumptions!$B$6,X$1-1,0)*$E807</f>
        <v>0</v>
      </c>
      <c r="Y807" s="21">
        <f ca="1">OFFSET(Assumptions!$B$6,Y$1-1,0)*$E807</f>
        <v>0</v>
      </c>
      <c r="Z807" s="21">
        <f ca="1">OFFSET(Assumptions!$B$6,Z$1-1,0)*$E807</f>
        <v>27001326.569437087</v>
      </c>
      <c r="AA807" s="21">
        <f ca="1">OFFSET(Assumptions!$B$6,AA$1-1,0)*$E807</f>
        <v>27001326.569437087</v>
      </c>
      <c r="AB807" s="21">
        <f ca="1">OFFSET(Assumptions!$B$6,AB$1-1,0)*$E807</f>
        <v>49952454.15345861</v>
      </c>
      <c r="AC807" s="24">
        <f t="shared" si="177"/>
        <v>0</v>
      </c>
      <c r="AD807" s="24">
        <f t="shared" si="166"/>
        <v>0</v>
      </c>
      <c r="AE807" s="24">
        <f t="shared" si="166"/>
        <v>0</v>
      </c>
      <c r="AF807" s="24">
        <f t="shared" si="166"/>
        <v>0</v>
      </c>
      <c r="AG807" s="24">
        <f t="shared" si="166"/>
        <v>0</v>
      </c>
      <c r="AH807" s="24">
        <f t="shared" si="166"/>
        <v>0</v>
      </c>
      <c r="AI807" s="24">
        <f t="shared" si="166"/>
        <v>0</v>
      </c>
      <c r="AJ807" s="24">
        <f t="shared" si="175"/>
        <v>0</v>
      </c>
      <c r="AK807" s="26">
        <f t="shared" ca="1" si="176"/>
        <v>1.2534447393783843E-3</v>
      </c>
      <c r="AL807" s="34">
        <f t="shared" ca="1" si="178"/>
        <v>0.34980994395814236</v>
      </c>
    </row>
    <row r="808" spans="1:38" x14ac:dyDescent="0.25">
      <c r="A808" s="4">
        <f t="shared" si="167"/>
        <v>5</v>
      </c>
      <c r="B808" s="4">
        <f t="shared" si="168"/>
        <v>2015</v>
      </c>
      <c r="C808" s="9">
        <v>42136</v>
      </c>
      <c r="D808" s="12">
        <f ca="1">(1+Returns!E808)*D807</f>
        <v>132995898.08086529</v>
      </c>
      <c r="E808" s="12">
        <f t="shared" ca="1" si="169"/>
        <v>135149699.50520876</v>
      </c>
      <c r="F808" s="12">
        <f t="shared" ca="1" si="170"/>
        <v>135119775.94290492</v>
      </c>
      <c r="G808" s="14">
        <f ca="1">G807*(1+Returns!G808)+AC808</f>
        <v>10878127.890893824</v>
      </c>
      <c r="H808" s="14">
        <f ca="1">H807*(1+Returns!H808)+AD808</f>
        <v>13517679.55574909</v>
      </c>
      <c r="I808" s="14">
        <f ca="1">I807*(1+Returns!I808)+AE808</f>
        <v>6759920.9300443428</v>
      </c>
      <c r="J808" s="14">
        <f ca="1">J807*(1+Returns!J808)+AF808</f>
        <v>0</v>
      </c>
      <c r="K808" s="14">
        <f ca="1">K807*(1+Returns!K808)+AG808</f>
        <v>0</v>
      </c>
      <c r="L808" s="14">
        <f ca="1">L807*(1+Returns!L808)+AH808</f>
        <v>27034925.347960457</v>
      </c>
      <c r="M808" s="14">
        <f ca="1">M807*(1+Returns!M808)+AI808</f>
        <v>27037091.791830752</v>
      </c>
      <c r="N808" s="14">
        <f ca="1">N807*(1+Returns!N808)+AJ808-R808-T808</f>
        <v>49921953.988730304</v>
      </c>
      <c r="O808" s="17">
        <f ca="1">(Assumptions!$B$16 / 252)*F807</f>
        <v>4285.1109332004689</v>
      </c>
      <c r="P808" s="17">
        <f t="shared" ca="1" si="171"/>
        <v>29923.562303854422</v>
      </c>
      <c r="Q808" s="16">
        <f t="shared" si="172"/>
        <v>0</v>
      </c>
      <c r="R808" s="17">
        <f t="shared" si="173"/>
        <v>0</v>
      </c>
      <c r="S808" s="19">
        <f t="shared" si="174"/>
        <v>0</v>
      </c>
      <c r="T808" s="20">
        <f ca="1">IF(AND(S808=1,F807&gt;D807),[1]Assumptions!$B$19*(F807-D807),0)</f>
        <v>0</v>
      </c>
      <c r="U808" s="21">
        <f ca="1">OFFSET(Assumptions!$B$6,U$1-1,0)*$E808</f>
        <v>10811975.960416701</v>
      </c>
      <c r="V808" s="21">
        <f ca="1">OFFSET(Assumptions!$B$6,V$1-1,0)*$E808</f>
        <v>13514969.950520877</v>
      </c>
      <c r="W808" s="21">
        <f ca="1">OFFSET(Assumptions!$B$6,W$1-1,0)*$E808</f>
        <v>6757484.9752604384</v>
      </c>
      <c r="X808" s="21">
        <f ca="1">OFFSET(Assumptions!$B$6,X$1-1,0)*$E808</f>
        <v>0</v>
      </c>
      <c r="Y808" s="21">
        <f ca="1">OFFSET(Assumptions!$B$6,Y$1-1,0)*$E808</f>
        <v>0</v>
      </c>
      <c r="Z808" s="21">
        <f ca="1">OFFSET(Assumptions!$B$6,Z$1-1,0)*$E808</f>
        <v>27029939.901041754</v>
      </c>
      <c r="AA808" s="21">
        <f ca="1">OFFSET(Assumptions!$B$6,AA$1-1,0)*$E808</f>
        <v>27029939.901041754</v>
      </c>
      <c r="AB808" s="21">
        <f ca="1">OFFSET(Assumptions!$B$6,AB$1-1,0)*$E808</f>
        <v>50005388.816927239</v>
      </c>
      <c r="AC808" s="24">
        <f t="shared" si="177"/>
        <v>0</v>
      </c>
      <c r="AD808" s="24">
        <f t="shared" si="166"/>
        <v>0</v>
      </c>
      <c r="AE808" s="24">
        <f t="shared" si="166"/>
        <v>0</v>
      </c>
      <c r="AF808" s="24">
        <f t="shared" si="166"/>
        <v>0</v>
      </c>
      <c r="AG808" s="24">
        <f t="shared" si="166"/>
        <v>0</v>
      </c>
      <c r="AH808" s="24">
        <f t="shared" si="166"/>
        <v>0</v>
      </c>
      <c r="AI808" s="24">
        <f t="shared" si="166"/>
        <v>0</v>
      </c>
      <c r="AJ808" s="24">
        <f t="shared" si="175"/>
        <v>0</v>
      </c>
      <c r="AK808" s="26">
        <f t="shared" ca="1" si="176"/>
        <v>1.0281562060743266E-3</v>
      </c>
      <c r="AL808" s="34">
        <f t="shared" ca="1" si="178"/>
        <v>0.35119775942904385</v>
      </c>
    </row>
    <row r="809" spans="1:38" x14ac:dyDescent="0.25">
      <c r="A809" s="4">
        <f t="shared" si="167"/>
        <v>5</v>
      </c>
      <c r="B809" s="4">
        <f t="shared" si="168"/>
        <v>2015</v>
      </c>
      <c r="C809" s="9">
        <v>42137</v>
      </c>
      <c r="D809" s="12">
        <f ca="1">(1+Returns!E809)*D808</f>
        <v>133061022.18227856</v>
      </c>
      <c r="E809" s="12">
        <f t="shared" ca="1" si="169"/>
        <v>135253798.75029689</v>
      </c>
      <c r="F809" s="12">
        <f t="shared" ca="1" si="170"/>
        <v>135219585.67129645</v>
      </c>
      <c r="G809" s="14">
        <f ca="1">G808*(1+Returns!G809)+AC809</f>
        <v>10919350.152423477</v>
      </c>
      <c r="H809" s="14">
        <f ca="1">H808*(1+Returns!H809)+AD809</f>
        <v>13524609.297149803</v>
      </c>
      <c r="I809" s="14">
        <f ca="1">I808*(1+Returns!I809)+AE809</f>
        <v>6763540.7595823128</v>
      </c>
      <c r="J809" s="14">
        <f ca="1">J808*(1+Returns!J809)+AF809</f>
        <v>0</v>
      </c>
      <c r="K809" s="14">
        <f ca="1">K808*(1+Returns!K809)+AG809</f>
        <v>0</v>
      </c>
      <c r="L809" s="14">
        <f ca="1">L808*(1+Returns!L809)+AH809</f>
        <v>27048722.66236715</v>
      </c>
      <c r="M809" s="14">
        <f ca="1">M808*(1+Returns!M809)+AI809</f>
        <v>27051199.611351214</v>
      </c>
      <c r="N809" s="14">
        <f ca="1">N808*(1+Returns!N809)+AJ809-R809-T809</f>
        <v>49946376.267422959</v>
      </c>
      <c r="O809" s="17">
        <f ca="1">(Assumptions!$B$16 / 252)*F808</f>
        <v>4289.5166966001561</v>
      </c>
      <c r="P809" s="17">
        <f t="shared" ca="1" si="171"/>
        <v>34213.079000454578</v>
      </c>
      <c r="Q809" s="16">
        <f t="shared" si="172"/>
        <v>0</v>
      </c>
      <c r="R809" s="17">
        <f t="shared" si="173"/>
        <v>0</v>
      </c>
      <c r="S809" s="19">
        <f t="shared" si="174"/>
        <v>0</v>
      </c>
      <c r="T809" s="20">
        <f ca="1">IF(AND(S809=1,F808&gt;D808),[1]Assumptions!$B$19*(F808-D808),0)</f>
        <v>0</v>
      </c>
      <c r="U809" s="21">
        <f ca="1">OFFSET(Assumptions!$B$6,U$1-1,0)*$E809</f>
        <v>10820303.900023751</v>
      </c>
      <c r="V809" s="21">
        <f ca="1">OFFSET(Assumptions!$B$6,V$1-1,0)*$E809</f>
        <v>13525379.875029691</v>
      </c>
      <c r="W809" s="21">
        <f ca="1">OFFSET(Assumptions!$B$6,W$1-1,0)*$E809</f>
        <v>6762689.9375148453</v>
      </c>
      <c r="X809" s="21">
        <f ca="1">OFFSET(Assumptions!$B$6,X$1-1,0)*$E809</f>
        <v>0</v>
      </c>
      <c r="Y809" s="21">
        <f ca="1">OFFSET(Assumptions!$B$6,Y$1-1,0)*$E809</f>
        <v>0</v>
      </c>
      <c r="Z809" s="21">
        <f ca="1">OFFSET(Assumptions!$B$6,Z$1-1,0)*$E809</f>
        <v>27050759.750059381</v>
      </c>
      <c r="AA809" s="21">
        <f ca="1">OFFSET(Assumptions!$B$6,AA$1-1,0)*$E809</f>
        <v>27050759.750059381</v>
      </c>
      <c r="AB809" s="21">
        <f ca="1">OFFSET(Assumptions!$B$6,AB$1-1,0)*$E809</f>
        <v>50043905.537609845</v>
      </c>
      <c r="AC809" s="24">
        <f t="shared" si="177"/>
        <v>0</v>
      </c>
      <c r="AD809" s="24">
        <f t="shared" si="166"/>
        <v>0</v>
      </c>
      <c r="AE809" s="24">
        <f t="shared" si="166"/>
        <v>0</v>
      </c>
      <c r="AF809" s="24">
        <f t="shared" si="166"/>
        <v>0</v>
      </c>
      <c r="AG809" s="24">
        <f t="shared" si="166"/>
        <v>0</v>
      </c>
      <c r="AH809" s="24">
        <f t="shared" si="166"/>
        <v>0</v>
      </c>
      <c r="AI809" s="24">
        <f t="shared" si="166"/>
        <v>0</v>
      </c>
      <c r="AJ809" s="24">
        <f t="shared" si="175"/>
        <v>0</v>
      </c>
      <c r="AK809" s="26">
        <f t="shared" ca="1" si="176"/>
        <v>7.3867594654464241E-4</v>
      </c>
      <c r="AL809" s="34">
        <f t="shared" ca="1" si="178"/>
        <v>0.35219585671295905</v>
      </c>
    </row>
    <row r="810" spans="1:38" x14ac:dyDescent="0.25">
      <c r="A810" s="4">
        <f t="shared" si="167"/>
        <v>5</v>
      </c>
      <c r="B810" s="4">
        <f t="shared" si="168"/>
        <v>2015</v>
      </c>
      <c r="C810" s="9">
        <v>42138</v>
      </c>
      <c r="D810" s="12">
        <f ca="1">(1+Returns!E810)*D809</f>
        <v>133126178.17301057</v>
      </c>
      <c r="E810" s="12">
        <f t="shared" ca="1" si="169"/>
        <v>135400276.24106237</v>
      </c>
      <c r="F810" s="12">
        <f t="shared" ca="1" si="170"/>
        <v>135361770.4768025</v>
      </c>
      <c r="G810" s="14">
        <f ca="1">G809*(1+Returns!G810)+AC810</f>
        <v>11002918.818314504</v>
      </c>
      <c r="H810" s="14">
        <f ca="1">H809*(1+Returns!H810)+AD810</f>
        <v>13531542.591032708</v>
      </c>
      <c r="I810" s="14">
        <f ca="1">I809*(1+Returns!I810)+AE810</f>
        <v>6767162.5274811033</v>
      </c>
      <c r="J810" s="14">
        <f ca="1">J809*(1+Returns!J810)+AF810</f>
        <v>0</v>
      </c>
      <c r="K810" s="14">
        <f ca="1">K809*(1+Returns!K810)+AG810</f>
        <v>0</v>
      </c>
      <c r="L810" s="14">
        <f ca="1">L809*(1+Returns!L810)+AH810</f>
        <v>27062527.018253796</v>
      </c>
      <c r="M810" s="14">
        <f ca="1">M809*(1+Returns!M810)+AI810</f>
        <v>27065314.792261474</v>
      </c>
      <c r="N810" s="14">
        <f ca="1">N809*(1+Returns!N810)+AJ810-R810-T810</f>
        <v>49970810.493718795</v>
      </c>
      <c r="O810" s="17">
        <f ca="1">(Assumptions!$B$16 / 252)*F809</f>
        <v>4292.6852594062366</v>
      </c>
      <c r="P810" s="17">
        <f t="shared" ca="1" si="171"/>
        <v>38505.764259860814</v>
      </c>
      <c r="Q810" s="16">
        <f t="shared" si="172"/>
        <v>0</v>
      </c>
      <c r="R810" s="17">
        <f t="shared" si="173"/>
        <v>0</v>
      </c>
      <c r="S810" s="19">
        <f t="shared" si="174"/>
        <v>0</v>
      </c>
      <c r="T810" s="20">
        <f ca="1">IF(AND(S810=1,F809&gt;D809),[1]Assumptions!$B$19*(F809-D809),0)</f>
        <v>0</v>
      </c>
      <c r="U810" s="21">
        <f ca="1">OFFSET(Assumptions!$B$6,U$1-1,0)*$E810</f>
        <v>10832022.09928499</v>
      </c>
      <c r="V810" s="21">
        <f ca="1">OFFSET(Assumptions!$B$6,V$1-1,0)*$E810</f>
        <v>13540027.624106238</v>
      </c>
      <c r="W810" s="21">
        <f ca="1">OFFSET(Assumptions!$B$6,W$1-1,0)*$E810</f>
        <v>6770013.8120531188</v>
      </c>
      <c r="X810" s="21">
        <f ca="1">OFFSET(Assumptions!$B$6,X$1-1,0)*$E810</f>
        <v>0</v>
      </c>
      <c r="Y810" s="21">
        <f ca="1">OFFSET(Assumptions!$B$6,Y$1-1,0)*$E810</f>
        <v>0</v>
      </c>
      <c r="Z810" s="21">
        <f ca="1">OFFSET(Assumptions!$B$6,Z$1-1,0)*$E810</f>
        <v>27080055.248212475</v>
      </c>
      <c r="AA810" s="21">
        <f ca="1">OFFSET(Assumptions!$B$6,AA$1-1,0)*$E810</f>
        <v>27080055.248212475</v>
      </c>
      <c r="AB810" s="21">
        <f ca="1">OFFSET(Assumptions!$B$6,AB$1-1,0)*$E810</f>
        <v>50098102.209193081</v>
      </c>
      <c r="AC810" s="24">
        <f t="shared" si="177"/>
        <v>0</v>
      </c>
      <c r="AD810" s="24">
        <f t="shared" si="166"/>
        <v>0</v>
      </c>
      <c r="AE810" s="24">
        <f t="shared" si="166"/>
        <v>0</v>
      </c>
      <c r="AF810" s="24">
        <f t="shared" si="166"/>
        <v>0</v>
      </c>
      <c r="AG810" s="24">
        <f t="shared" si="166"/>
        <v>0</v>
      </c>
      <c r="AH810" s="24">
        <f t="shared" si="166"/>
        <v>0</v>
      </c>
      <c r="AI810" s="24">
        <f t="shared" si="166"/>
        <v>0</v>
      </c>
      <c r="AJ810" s="24">
        <f t="shared" si="175"/>
        <v>0</v>
      </c>
      <c r="AK810" s="26">
        <f t="shared" ca="1" si="176"/>
        <v>1.0515104361559224E-3</v>
      </c>
      <c r="AL810" s="34">
        <f t="shared" ca="1" si="178"/>
        <v>0.35361770476801957</v>
      </c>
    </row>
    <row r="811" spans="1:38" x14ac:dyDescent="0.25">
      <c r="A811" s="4">
        <f t="shared" si="167"/>
        <v>5</v>
      </c>
      <c r="B811" s="4">
        <f t="shared" si="168"/>
        <v>2015</v>
      </c>
      <c r="C811" s="9">
        <v>42139</v>
      </c>
      <c r="D811" s="12">
        <f ca="1">(1+Returns!E811)*D810</f>
        <v>133191366.06867656</v>
      </c>
      <c r="E811" s="12">
        <f t="shared" ca="1" si="169"/>
        <v>135422999.17223305</v>
      </c>
      <c r="F811" s="12">
        <f t="shared" ca="1" si="170"/>
        <v>135380196.20891044</v>
      </c>
      <c r="G811" s="14">
        <f ca="1">G810*(1+Returns!G811)+AC811</f>
        <v>10962701.067156026</v>
      </c>
      <c r="H811" s="14">
        <f ca="1">H810*(1+Returns!H811)+AD811</f>
        <v>13538479.439218957</v>
      </c>
      <c r="I811" s="14">
        <f ca="1">I810*(1+Returns!I811)+AE811</f>
        <v>6770786.2347786762</v>
      </c>
      <c r="J811" s="14">
        <f ca="1">J810*(1+Returns!J811)+AF811</f>
        <v>0</v>
      </c>
      <c r="K811" s="14">
        <f ca="1">K810*(1+Returns!K811)+AG811</f>
        <v>0</v>
      </c>
      <c r="L811" s="14">
        <f ca="1">L810*(1+Returns!L811)+AH811</f>
        <v>27076338.419214021</v>
      </c>
      <c r="M811" s="14">
        <f ca="1">M810*(1+Returns!M811)+AI811</f>
        <v>27079437.338402666</v>
      </c>
      <c r="N811" s="14">
        <f ca="1">N810*(1+Returns!N811)+AJ811-R811-T811</f>
        <v>49995256.673462696</v>
      </c>
      <c r="O811" s="17">
        <f ca="1">(Assumptions!$B$16 / 252)*F810</f>
        <v>4297.1990627556343</v>
      </c>
      <c r="P811" s="17">
        <f t="shared" ca="1" si="171"/>
        <v>42802.963322616451</v>
      </c>
      <c r="Q811" s="16">
        <f t="shared" si="172"/>
        <v>0</v>
      </c>
      <c r="R811" s="17">
        <f t="shared" si="173"/>
        <v>0</v>
      </c>
      <c r="S811" s="19">
        <f t="shared" si="174"/>
        <v>0</v>
      </c>
      <c r="T811" s="20">
        <f ca="1">IF(AND(S811=1,F810&gt;D810),[1]Assumptions!$B$19*(F810-D810),0)</f>
        <v>0</v>
      </c>
      <c r="U811" s="21">
        <f ca="1">OFFSET(Assumptions!$B$6,U$1-1,0)*$E811</f>
        <v>10833839.933778644</v>
      </c>
      <c r="V811" s="21">
        <f ca="1">OFFSET(Assumptions!$B$6,V$1-1,0)*$E811</f>
        <v>13542299.917223305</v>
      </c>
      <c r="W811" s="21">
        <f ca="1">OFFSET(Assumptions!$B$6,W$1-1,0)*$E811</f>
        <v>6771149.9586116523</v>
      </c>
      <c r="X811" s="21">
        <f ca="1">OFFSET(Assumptions!$B$6,X$1-1,0)*$E811</f>
        <v>0</v>
      </c>
      <c r="Y811" s="21">
        <f ca="1">OFFSET(Assumptions!$B$6,Y$1-1,0)*$E811</f>
        <v>0</v>
      </c>
      <c r="Z811" s="21">
        <f ca="1">OFFSET(Assumptions!$B$6,Z$1-1,0)*$E811</f>
        <v>27084599.834446609</v>
      </c>
      <c r="AA811" s="21">
        <f ca="1">OFFSET(Assumptions!$B$6,AA$1-1,0)*$E811</f>
        <v>27084599.834446609</v>
      </c>
      <c r="AB811" s="21">
        <f ca="1">OFFSET(Assumptions!$B$6,AB$1-1,0)*$E811</f>
        <v>50106509.693726227</v>
      </c>
      <c r="AC811" s="24">
        <f t="shared" si="177"/>
        <v>0</v>
      </c>
      <c r="AD811" s="24">
        <f t="shared" si="166"/>
        <v>0</v>
      </c>
      <c r="AE811" s="24">
        <f t="shared" si="166"/>
        <v>0</v>
      </c>
      <c r="AF811" s="24">
        <f t="shared" si="166"/>
        <v>0</v>
      </c>
      <c r="AG811" s="24">
        <f t="shared" si="166"/>
        <v>0</v>
      </c>
      <c r="AH811" s="24">
        <f t="shared" si="166"/>
        <v>0</v>
      </c>
      <c r="AI811" s="24">
        <f t="shared" si="166"/>
        <v>0</v>
      </c>
      <c r="AJ811" s="24">
        <f t="shared" si="175"/>
        <v>0</v>
      </c>
      <c r="AK811" s="26">
        <f t="shared" ca="1" si="176"/>
        <v>1.3612212697156068E-4</v>
      </c>
      <c r="AL811" s="34">
        <f t="shared" ca="1" si="178"/>
        <v>0.35380196208909886</v>
      </c>
    </row>
    <row r="812" spans="1:38" x14ac:dyDescent="0.25">
      <c r="A812" s="4">
        <f t="shared" si="167"/>
        <v>5</v>
      </c>
      <c r="B812" s="4">
        <f t="shared" si="168"/>
        <v>2015</v>
      </c>
      <c r="C812" s="9">
        <v>42142</v>
      </c>
      <c r="D812" s="12">
        <f ca="1">(1+Returns!E812)*D811</f>
        <v>133256585.88489942</v>
      </c>
      <c r="E812" s="12">
        <f t="shared" ca="1" si="169"/>
        <v>135438871.73065948</v>
      </c>
      <c r="F812" s="12">
        <f t="shared" ca="1" si="170"/>
        <v>135391770.98333025</v>
      </c>
      <c r="G812" s="14">
        <f ca="1">G811*(1+Returns!G812)+AC812</f>
        <v>10915601.069651652</v>
      </c>
      <c r="H812" s="14">
        <f ca="1">H811*(1+Returns!H812)+AD812</f>
        <v>13545419.84353064</v>
      </c>
      <c r="I812" s="14">
        <f ca="1">I811*(1+Returns!I812)+AE812</f>
        <v>6774411.8825135482</v>
      </c>
      <c r="J812" s="14">
        <f ca="1">J811*(1+Returns!J812)+AF812</f>
        <v>0</v>
      </c>
      <c r="K812" s="14">
        <f ca="1">K811*(1+Returns!K812)+AG812</f>
        <v>0</v>
      </c>
      <c r="L812" s="14">
        <f ca="1">L811*(1+Returns!L812)+AH812</f>
        <v>27090156.868843295</v>
      </c>
      <c r="M812" s="14">
        <f ca="1">M811*(1+Returns!M812)+AI812</f>
        <v>27093567.253617931</v>
      </c>
      <c r="N812" s="14">
        <f ca="1">N811*(1+Returns!N812)+AJ812-R812-T812</f>
        <v>50019714.812502399</v>
      </c>
      <c r="O812" s="17">
        <f ca="1">(Assumptions!$B$16 / 252)*F811</f>
        <v>4297.7840066320769</v>
      </c>
      <c r="P812" s="17">
        <f t="shared" ca="1" si="171"/>
        <v>47100.74732924853</v>
      </c>
      <c r="Q812" s="16">
        <f t="shared" si="172"/>
        <v>0</v>
      </c>
      <c r="R812" s="17">
        <f t="shared" si="173"/>
        <v>0</v>
      </c>
      <c r="S812" s="19">
        <f t="shared" si="174"/>
        <v>0</v>
      </c>
      <c r="T812" s="20">
        <f ca="1">IF(AND(S812=1,F811&gt;D811),[1]Assumptions!$B$19*(F811-D811),0)</f>
        <v>0</v>
      </c>
      <c r="U812" s="21">
        <f ca="1">OFFSET(Assumptions!$B$6,U$1-1,0)*$E812</f>
        <v>10835109.738452759</v>
      </c>
      <c r="V812" s="21">
        <f ca="1">OFFSET(Assumptions!$B$6,V$1-1,0)*$E812</f>
        <v>13543887.173065949</v>
      </c>
      <c r="W812" s="21">
        <f ca="1">OFFSET(Assumptions!$B$6,W$1-1,0)*$E812</f>
        <v>6771943.5865329746</v>
      </c>
      <c r="X812" s="21">
        <f ca="1">OFFSET(Assumptions!$B$6,X$1-1,0)*$E812</f>
        <v>0</v>
      </c>
      <c r="Y812" s="21">
        <f ca="1">OFFSET(Assumptions!$B$6,Y$1-1,0)*$E812</f>
        <v>0</v>
      </c>
      <c r="Z812" s="21">
        <f ca="1">OFFSET(Assumptions!$B$6,Z$1-1,0)*$E812</f>
        <v>27087774.346131898</v>
      </c>
      <c r="AA812" s="21">
        <f ca="1">OFFSET(Assumptions!$B$6,AA$1-1,0)*$E812</f>
        <v>27087774.346131898</v>
      </c>
      <c r="AB812" s="21">
        <f ca="1">OFFSET(Assumptions!$B$6,AB$1-1,0)*$E812</f>
        <v>50112382.540344007</v>
      </c>
      <c r="AC812" s="24">
        <f t="shared" si="177"/>
        <v>0</v>
      </c>
      <c r="AD812" s="24">
        <f t="shared" si="166"/>
        <v>0</v>
      </c>
      <c r="AE812" s="24">
        <f t="shared" si="166"/>
        <v>0</v>
      </c>
      <c r="AF812" s="24">
        <f t="shared" si="166"/>
        <v>0</v>
      </c>
      <c r="AG812" s="24">
        <f t="shared" ref="AG812:AI875" si="179">IF($Q812=1,Y811-K811,0)</f>
        <v>0</v>
      </c>
      <c r="AH812" s="24">
        <f t="shared" si="179"/>
        <v>0</v>
      </c>
      <c r="AI812" s="24">
        <f t="shared" si="179"/>
        <v>0</v>
      </c>
      <c r="AJ812" s="24">
        <f t="shared" si="175"/>
        <v>0</v>
      </c>
      <c r="AK812" s="26">
        <f t="shared" ca="1" si="176"/>
        <v>8.549828367776513E-5</v>
      </c>
      <c r="AL812" s="34">
        <f t="shared" ca="1" si="178"/>
        <v>0.35391770983329707</v>
      </c>
    </row>
    <row r="813" spans="1:38" x14ac:dyDescent="0.25">
      <c r="A813" s="4">
        <f t="shared" si="167"/>
        <v>5</v>
      </c>
      <c r="B813" s="4">
        <f t="shared" si="168"/>
        <v>2015</v>
      </c>
      <c r="C813" s="9">
        <v>42143</v>
      </c>
      <c r="D813" s="12">
        <f ca="1">(1+Returns!E813)*D812</f>
        <v>133321837.6373097</v>
      </c>
      <c r="E813" s="12">
        <f t="shared" ca="1" si="169"/>
        <v>135588136.72731671</v>
      </c>
      <c r="F813" s="12">
        <f t="shared" ca="1" si="170"/>
        <v>135536737.82852766</v>
      </c>
      <c r="G813" s="14">
        <f ca="1">G812*(1+Returns!G813)+AC813</f>
        <v>11001861.620621312</v>
      </c>
      <c r="H813" s="14">
        <f ca="1">H812*(1+Returns!H813)+AD813</f>
        <v>13552363.805790778</v>
      </c>
      <c r="I813" s="14">
        <f ca="1">I812*(1+Returns!I813)+AE813</f>
        <v>6778039.4717247933</v>
      </c>
      <c r="J813" s="14">
        <f ca="1">J812*(1+Returns!J813)+AF813</f>
        <v>0</v>
      </c>
      <c r="K813" s="14">
        <f ca="1">K812*(1+Returns!K813)+AG813</f>
        <v>0</v>
      </c>
      <c r="L813" s="14">
        <f ca="1">L812*(1+Returns!L813)+AH813</f>
        <v>27103982.370738912</v>
      </c>
      <c r="M813" s="14">
        <f ca="1">M812*(1+Returns!M813)+AI813</f>
        <v>27107704.541752413</v>
      </c>
      <c r="N813" s="14">
        <f ca="1">N812*(1+Returns!N813)+AJ813-R813-T813</f>
        <v>50044184.916688502</v>
      </c>
      <c r="O813" s="17">
        <f ca="1">(Assumptions!$B$16 / 252)*F812</f>
        <v>4298.1514597882615</v>
      </c>
      <c r="P813" s="17">
        <f t="shared" ca="1" si="171"/>
        <v>51398.898789036793</v>
      </c>
      <c r="Q813" s="16">
        <f t="shared" si="172"/>
        <v>0</v>
      </c>
      <c r="R813" s="17">
        <f t="shared" si="173"/>
        <v>0</v>
      </c>
      <c r="S813" s="19">
        <f t="shared" si="174"/>
        <v>0</v>
      </c>
      <c r="T813" s="20">
        <f ca="1">IF(AND(S813=1,F812&gt;D812),[1]Assumptions!$B$19*(F812-D812),0)</f>
        <v>0</v>
      </c>
      <c r="U813" s="21">
        <f ca="1">OFFSET(Assumptions!$B$6,U$1-1,0)*$E813</f>
        <v>10847050.938185336</v>
      </c>
      <c r="V813" s="21">
        <f ca="1">OFFSET(Assumptions!$B$6,V$1-1,0)*$E813</f>
        <v>13558813.672731671</v>
      </c>
      <c r="W813" s="21">
        <f ca="1">OFFSET(Assumptions!$B$6,W$1-1,0)*$E813</f>
        <v>6779406.8363658357</v>
      </c>
      <c r="X813" s="21">
        <f ca="1">OFFSET(Assumptions!$B$6,X$1-1,0)*$E813</f>
        <v>0</v>
      </c>
      <c r="Y813" s="21">
        <f ca="1">OFFSET(Assumptions!$B$6,Y$1-1,0)*$E813</f>
        <v>0</v>
      </c>
      <c r="Z813" s="21">
        <f ca="1">OFFSET(Assumptions!$B$6,Z$1-1,0)*$E813</f>
        <v>27117627.345463343</v>
      </c>
      <c r="AA813" s="21">
        <f ca="1">OFFSET(Assumptions!$B$6,AA$1-1,0)*$E813</f>
        <v>27117627.345463343</v>
      </c>
      <c r="AB813" s="21">
        <f ca="1">OFFSET(Assumptions!$B$6,AB$1-1,0)*$E813</f>
        <v>50167610.589107178</v>
      </c>
      <c r="AC813" s="24">
        <f t="shared" si="177"/>
        <v>0</v>
      </c>
      <c r="AD813" s="24">
        <f t="shared" ref="AD813:AI876" si="180">IF($Q813=1,V812-H812,0)</f>
        <v>0</v>
      </c>
      <c r="AE813" s="24">
        <f t="shared" si="180"/>
        <v>0</v>
      </c>
      <c r="AF813" s="24">
        <f t="shared" si="180"/>
        <v>0</v>
      </c>
      <c r="AG813" s="24">
        <f t="shared" si="179"/>
        <v>0</v>
      </c>
      <c r="AH813" s="24">
        <f t="shared" si="179"/>
        <v>0</v>
      </c>
      <c r="AI813" s="24">
        <f t="shared" si="179"/>
        <v>0</v>
      </c>
      <c r="AJ813" s="24">
        <f t="shared" si="175"/>
        <v>0</v>
      </c>
      <c r="AK813" s="26">
        <f t="shared" ca="1" si="176"/>
        <v>1.0707212421001699E-3</v>
      </c>
      <c r="AL813" s="34">
        <f t="shared" ca="1" si="178"/>
        <v>0.3553673782852711</v>
      </c>
    </row>
    <row r="814" spans="1:38" x14ac:dyDescent="0.25">
      <c r="A814" s="4">
        <f t="shared" si="167"/>
        <v>5</v>
      </c>
      <c r="B814" s="4">
        <f t="shared" si="168"/>
        <v>2015</v>
      </c>
      <c r="C814" s="9">
        <v>42144</v>
      </c>
      <c r="D814" s="12">
        <f ca="1">(1+Returns!E814)*D813</f>
        <v>133387121.34154558</v>
      </c>
      <c r="E814" s="12">
        <f t="shared" ca="1" si="169"/>
        <v>135712163.29122216</v>
      </c>
      <c r="F814" s="12">
        <f t="shared" ca="1" si="170"/>
        <v>135656461.63885126</v>
      </c>
      <c r="G814" s="14">
        <f ca="1">G813*(1+Returns!G814)+AC814</f>
        <v>11062851.832919057</v>
      </c>
      <c r="H814" s="14">
        <f ca="1">H813*(1+Returns!H814)+AD814</f>
        <v>13559311.327823328</v>
      </c>
      <c r="I814" s="14">
        <f ca="1">I813*(1+Returns!I814)+AE814</f>
        <v>6781669.0034520403</v>
      </c>
      <c r="J814" s="14">
        <f ca="1">J813*(1+Returns!J814)+AF814</f>
        <v>0</v>
      </c>
      <c r="K814" s="14">
        <f ca="1">K813*(1+Returns!K814)+AG814</f>
        <v>0</v>
      </c>
      <c r="L814" s="14">
        <f ca="1">L813*(1+Returns!L814)+AH814</f>
        <v>27117814.928500008</v>
      </c>
      <c r="M814" s="14">
        <f ca="1">M813*(1+Returns!M814)+AI814</f>
        <v>27121849.206653267</v>
      </c>
      <c r="N814" s="14">
        <f ca="1">N813*(1+Returns!N814)+AJ814-R814-T814</f>
        <v>50068666.991874456</v>
      </c>
      <c r="O814" s="17">
        <f ca="1">(Assumptions!$B$16 / 252)*F813</f>
        <v>4302.7535818580209</v>
      </c>
      <c r="P814" s="17">
        <f t="shared" ca="1" si="171"/>
        <v>55701.652370894815</v>
      </c>
      <c r="Q814" s="16">
        <f t="shared" si="172"/>
        <v>0</v>
      </c>
      <c r="R814" s="17">
        <f t="shared" si="173"/>
        <v>0</v>
      </c>
      <c r="S814" s="19">
        <f t="shared" si="174"/>
        <v>0</v>
      </c>
      <c r="T814" s="20">
        <f ca="1">IF(AND(S814=1,F813&gt;D813),[1]Assumptions!$B$19*(F813-D813),0)</f>
        <v>0</v>
      </c>
      <c r="U814" s="21">
        <f ca="1">OFFSET(Assumptions!$B$6,U$1-1,0)*$E814</f>
        <v>10856973.063297773</v>
      </c>
      <c r="V814" s="21">
        <f ca="1">OFFSET(Assumptions!$B$6,V$1-1,0)*$E814</f>
        <v>13571216.329122216</v>
      </c>
      <c r="W814" s="21">
        <f ca="1">OFFSET(Assumptions!$B$6,W$1-1,0)*$E814</f>
        <v>6785608.1645611078</v>
      </c>
      <c r="X814" s="21">
        <f ca="1">OFFSET(Assumptions!$B$6,X$1-1,0)*$E814</f>
        <v>0</v>
      </c>
      <c r="Y814" s="21">
        <f ca="1">OFFSET(Assumptions!$B$6,Y$1-1,0)*$E814</f>
        <v>0</v>
      </c>
      <c r="Z814" s="21">
        <f ca="1">OFFSET(Assumptions!$B$6,Z$1-1,0)*$E814</f>
        <v>27142432.658244431</v>
      </c>
      <c r="AA814" s="21">
        <f ca="1">OFFSET(Assumptions!$B$6,AA$1-1,0)*$E814</f>
        <v>27142432.658244431</v>
      </c>
      <c r="AB814" s="21">
        <f ca="1">OFFSET(Assumptions!$B$6,AB$1-1,0)*$E814</f>
        <v>50213500.417752199</v>
      </c>
      <c r="AC814" s="24">
        <f t="shared" si="177"/>
        <v>0</v>
      </c>
      <c r="AD814" s="24">
        <f t="shared" si="180"/>
        <v>0</v>
      </c>
      <c r="AE814" s="24">
        <f t="shared" si="180"/>
        <v>0</v>
      </c>
      <c r="AF814" s="24">
        <f t="shared" si="180"/>
        <v>0</v>
      </c>
      <c r="AG814" s="24">
        <f t="shared" si="179"/>
        <v>0</v>
      </c>
      <c r="AH814" s="24">
        <f t="shared" si="179"/>
        <v>0</v>
      </c>
      <c r="AI814" s="24">
        <f t="shared" si="179"/>
        <v>0</v>
      </c>
      <c r="AJ814" s="24">
        <f t="shared" si="175"/>
        <v>0</v>
      </c>
      <c r="AK814" s="26">
        <f t="shared" ca="1" si="176"/>
        <v>8.8333106021076802E-4</v>
      </c>
      <c r="AL814" s="34">
        <f t="shared" ca="1" si="178"/>
        <v>0.35656461638850701</v>
      </c>
    </row>
    <row r="815" spans="1:38" x14ac:dyDescent="0.25">
      <c r="A815" s="4">
        <f t="shared" si="167"/>
        <v>5</v>
      </c>
      <c r="B815" s="4">
        <f t="shared" si="168"/>
        <v>2015</v>
      </c>
      <c r="C815" s="9">
        <v>42145</v>
      </c>
      <c r="D815" s="12">
        <f ca="1">(1+Returns!E815)*D814</f>
        <v>133452437.01325291</v>
      </c>
      <c r="E815" s="12">
        <f t="shared" ca="1" si="169"/>
        <v>135776580.54755694</v>
      </c>
      <c r="F815" s="12">
        <f t="shared" ca="1" si="170"/>
        <v>135716572.3408483</v>
      </c>
      <c r="G815" s="14">
        <f ca="1">G814*(1+Returns!G815)+AC815</f>
        <v>11064200.815554475</v>
      </c>
      <c r="H815" s="14">
        <f ca="1">H814*(1+Returns!H815)+AD815</f>
        <v>13566262.411453182</v>
      </c>
      <c r="I815" s="14">
        <f ca="1">I814*(1+Returns!I815)+AE815</f>
        <v>6785300.4787354749</v>
      </c>
      <c r="J815" s="14">
        <f ca="1">J814*(1+Returns!J815)+AF815</f>
        <v>0</v>
      </c>
      <c r="K815" s="14">
        <f ca="1">K814*(1+Returns!K815)+AG815</f>
        <v>0</v>
      </c>
      <c r="L815" s="14">
        <f ca="1">L814*(1+Returns!L815)+AH815</f>
        <v>27131654.545727555</v>
      </c>
      <c r="M815" s="14">
        <f ca="1">M814*(1+Returns!M815)+AI815</f>
        <v>27136001.252169654</v>
      </c>
      <c r="N815" s="14">
        <f ca="1">N814*(1+Returns!N815)+AJ815-R815-T815</f>
        <v>50093161.043916598</v>
      </c>
      <c r="O815" s="17">
        <f ca="1">(Assumptions!$B$16 / 252)*F814</f>
        <v>4306.5543377413096</v>
      </c>
      <c r="P815" s="17">
        <f t="shared" ca="1" si="171"/>
        <v>60008.206708636128</v>
      </c>
      <c r="Q815" s="16">
        <f t="shared" si="172"/>
        <v>0</v>
      </c>
      <c r="R815" s="17">
        <f t="shared" si="173"/>
        <v>0</v>
      </c>
      <c r="S815" s="19">
        <f t="shared" si="174"/>
        <v>0</v>
      </c>
      <c r="T815" s="20">
        <f ca="1">IF(AND(S815=1,F814&gt;D814),[1]Assumptions!$B$19*(F814-D814),0)</f>
        <v>0</v>
      </c>
      <c r="U815" s="21">
        <f ca="1">OFFSET(Assumptions!$B$6,U$1-1,0)*$E815</f>
        <v>10862126.443804555</v>
      </c>
      <c r="V815" s="21">
        <f ca="1">OFFSET(Assumptions!$B$6,V$1-1,0)*$E815</f>
        <v>13577658.054755695</v>
      </c>
      <c r="W815" s="21">
        <f ca="1">OFFSET(Assumptions!$B$6,W$1-1,0)*$E815</f>
        <v>6788829.0273778476</v>
      </c>
      <c r="X815" s="21">
        <f ca="1">OFFSET(Assumptions!$B$6,X$1-1,0)*$E815</f>
        <v>0</v>
      </c>
      <c r="Y815" s="21">
        <f ca="1">OFFSET(Assumptions!$B$6,Y$1-1,0)*$E815</f>
        <v>0</v>
      </c>
      <c r="Z815" s="21">
        <f ca="1">OFFSET(Assumptions!$B$6,Z$1-1,0)*$E815</f>
        <v>27155316.10951139</v>
      </c>
      <c r="AA815" s="21">
        <f ca="1">OFFSET(Assumptions!$B$6,AA$1-1,0)*$E815</f>
        <v>27155316.10951139</v>
      </c>
      <c r="AB815" s="21">
        <f ca="1">OFFSET(Assumptions!$B$6,AB$1-1,0)*$E815</f>
        <v>50237334.802596062</v>
      </c>
      <c r="AC815" s="24">
        <f t="shared" si="177"/>
        <v>0</v>
      </c>
      <c r="AD815" s="24">
        <f t="shared" si="180"/>
        <v>0</v>
      </c>
      <c r="AE815" s="24">
        <f t="shared" si="180"/>
        <v>0</v>
      </c>
      <c r="AF815" s="24">
        <f t="shared" si="180"/>
        <v>0</v>
      </c>
      <c r="AG815" s="24">
        <f t="shared" si="179"/>
        <v>0</v>
      </c>
      <c r="AH815" s="24">
        <f t="shared" si="179"/>
        <v>0</v>
      </c>
      <c r="AI815" s="24">
        <f t="shared" si="179"/>
        <v>0</v>
      </c>
      <c r="AJ815" s="24">
        <f t="shared" si="175"/>
        <v>0</v>
      </c>
      <c r="AK815" s="26">
        <f t="shared" ca="1" si="176"/>
        <v>4.4310975880423875E-4</v>
      </c>
      <c r="AL815" s="34">
        <f t="shared" ca="1" si="178"/>
        <v>0.3571657234084773</v>
      </c>
    </row>
    <row r="816" spans="1:38" x14ac:dyDescent="0.25">
      <c r="A816" s="4">
        <f t="shared" si="167"/>
        <v>5</v>
      </c>
      <c r="B816" s="4">
        <f t="shared" si="168"/>
        <v>2015</v>
      </c>
      <c r="C816" s="9">
        <v>42146</v>
      </c>
      <c r="D816" s="12">
        <f ca="1">(1+Returns!E816)*D815</f>
        <v>133517784.6680852</v>
      </c>
      <c r="E816" s="12">
        <f t="shared" ca="1" si="169"/>
        <v>135943584.51153409</v>
      </c>
      <c r="F816" s="12">
        <f t="shared" ca="1" si="170"/>
        <v>135879267.84221146</v>
      </c>
      <c r="G816" s="14">
        <f ca="1">G815*(1+Returns!G816)+AC816</f>
        <v>11168104.567560872</v>
      </c>
      <c r="H816" s="14">
        <f ca="1">H815*(1+Returns!H816)+AD816</f>
        <v>13573217.058506167</v>
      </c>
      <c r="I816" s="14">
        <f ca="1">I815*(1+Returns!I816)+AE816</f>
        <v>6788933.8986158418</v>
      </c>
      <c r="J816" s="14">
        <f ca="1">J815*(1+Returns!J816)+AF816</f>
        <v>0</v>
      </c>
      <c r="K816" s="14">
        <f ca="1">K815*(1+Returns!K816)+AG816</f>
        <v>0</v>
      </c>
      <c r="L816" s="14">
        <f ca="1">L815*(1+Returns!L816)+AH816</f>
        <v>27145501.226024359</v>
      </c>
      <c r="M816" s="14">
        <f ca="1">M815*(1+Returns!M816)+AI816</f>
        <v>27150160.682152741</v>
      </c>
      <c r="N816" s="14">
        <f ca="1">N815*(1+Returns!N816)+AJ816-R816-T816</f>
        <v>50117667.078674108</v>
      </c>
      <c r="O816" s="17">
        <f ca="1">(Assumptions!$B$16 / 252)*F815</f>
        <v>4308.4626139951843</v>
      </c>
      <c r="P816" s="17">
        <f t="shared" ca="1" si="171"/>
        <v>64316.669322631315</v>
      </c>
      <c r="Q816" s="16">
        <f t="shared" si="172"/>
        <v>0</v>
      </c>
      <c r="R816" s="17">
        <f t="shared" si="173"/>
        <v>0</v>
      </c>
      <c r="S816" s="19">
        <f t="shared" si="174"/>
        <v>0</v>
      </c>
      <c r="T816" s="20">
        <f ca="1">IF(AND(S816=1,F815&gt;D815),[1]Assumptions!$B$19*(F815-D815),0)</f>
        <v>0</v>
      </c>
      <c r="U816" s="21">
        <f ca="1">OFFSET(Assumptions!$B$6,U$1-1,0)*$E816</f>
        <v>10875486.760922728</v>
      </c>
      <c r="V816" s="21">
        <f ca="1">OFFSET(Assumptions!$B$6,V$1-1,0)*$E816</f>
        <v>13594358.451153411</v>
      </c>
      <c r="W816" s="21">
        <f ca="1">OFFSET(Assumptions!$B$6,W$1-1,0)*$E816</f>
        <v>6797179.2255767053</v>
      </c>
      <c r="X816" s="21">
        <f ca="1">OFFSET(Assumptions!$B$6,X$1-1,0)*$E816</f>
        <v>0</v>
      </c>
      <c r="Y816" s="21">
        <f ca="1">OFFSET(Assumptions!$B$6,Y$1-1,0)*$E816</f>
        <v>0</v>
      </c>
      <c r="Z816" s="21">
        <f ca="1">OFFSET(Assumptions!$B$6,Z$1-1,0)*$E816</f>
        <v>27188716.902306821</v>
      </c>
      <c r="AA816" s="21">
        <f ca="1">OFFSET(Assumptions!$B$6,AA$1-1,0)*$E816</f>
        <v>27188716.902306821</v>
      </c>
      <c r="AB816" s="21">
        <f ca="1">OFFSET(Assumptions!$B$6,AB$1-1,0)*$E816</f>
        <v>50299126.269267611</v>
      </c>
      <c r="AC816" s="24">
        <f t="shared" si="177"/>
        <v>0</v>
      </c>
      <c r="AD816" s="24">
        <f t="shared" si="180"/>
        <v>0</v>
      </c>
      <c r="AE816" s="24">
        <f t="shared" si="180"/>
        <v>0</v>
      </c>
      <c r="AF816" s="24">
        <f t="shared" si="180"/>
        <v>0</v>
      </c>
      <c r="AG816" s="24">
        <f t="shared" si="179"/>
        <v>0</v>
      </c>
      <c r="AH816" s="24">
        <f t="shared" si="179"/>
        <v>0</v>
      </c>
      <c r="AI816" s="24">
        <f t="shared" si="179"/>
        <v>0</v>
      </c>
      <c r="AJ816" s="24">
        <f t="shared" si="175"/>
        <v>0</v>
      </c>
      <c r="AK816" s="26">
        <f t="shared" ca="1" si="176"/>
        <v>1.1987887592279645E-3</v>
      </c>
      <c r="AL816" s="34">
        <f t="shared" ca="1" si="178"/>
        <v>0.35879267842210893</v>
      </c>
    </row>
    <row r="817" spans="1:38" x14ac:dyDescent="0.25">
      <c r="A817" s="4">
        <f t="shared" si="167"/>
        <v>5</v>
      </c>
      <c r="B817" s="4">
        <f t="shared" si="168"/>
        <v>2015</v>
      </c>
      <c r="C817" s="9">
        <v>42149</v>
      </c>
      <c r="D817" s="12">
        <f ca="1">(1+Returns!E817)*D816</f>
        <v>133583164.32170364</v>
      </c>
      <c r="E817" s="12">
        <f t="shared" ca="1" si="169"/>
        <v>135989170.89277744</v>
      </c>
      <c r="F817" s="12">
        <f t="shared" ca="1" si="170"/>
        <v>135920540.59590426</v>
      </c>
      <c r="G817" s="14">
        <f ca="1">G816*(1+Returns!G817)+AC817</f>
        <v>11150558.782374153</v>
      </c>
      <c r="H817" s="14">
        <f ca="1">H816*(1+Returns!H817)+AD817</f>
        <v>13580175.270809047</v>
      </c>
      <c r="I817" s="14">
        <f ca="1">I816*(1+Returns!I817)+AE817</f>
        <v>6792569.2641344406</v>
      </c>
      <c r="J817" s="14">
        <f ca="1">J816*(1+Returns!J817)+AF817</f>
        <v>0</v>
      </c>
      <c r="K817" s="14">
        <f ca="1">K816*(1+Returns!K817)+AG817</f>
        <v>0</v>
      </c>
      <c r="L817" s="14">
        <f ca="1">L816*(1+Returns!L817)+AH817</f>
        <v>27159354.972995073</v>
      </c>
      <c r="M817" s="14">
        <f ca="1">M816*(1+Returns!M817)+AI817</f>
        <v>27164327.500455704</v>
      </c>
      <c r="N817" s="14">
        <f ca="1">N816*(1+Returns!N817)+AJ817-R817-T817</f>
        <v>50142185.102009036</v>
      </c>
      <c r="O817" s="17">
        <f ca="1">(Assumptions!$B$16 / 252)*F816</f>
        <v>4313.6275505463955</v>
      </c>
      <c r="P817" s="17">
        <f t="shared" ca="1" si="171"/>
        <v>68630.296873177707</v>
      </c>
      <c r="Q817" s="16">
        <f t="shared" si="172"/>
        <v>0</v>
      </c>
      <c r="R817" s="17">
        <f t="shared" si="173"/>
        <v>0</v>
      </c>
      <c r="S817" s="19">
        <f t="shared" si="174"/>
        <v>0</v>
      </c>
      <c r="T817" s="20">
        <f ca="1">IF(AND(S817=1,F816&gt;D816),[1]Assumptions!$B$19*(F816-D816),0)</f>
        <v>0</v>
      </c>
      <c r="U817" s="21">
        <f ca="1">OFFSET(Assumptions!$B$6,U$1-1,0)*$E817</f>
        <v>10879133.671422197</v>
      </c>
      <c r="V817" s="21">
        <f ca="1">OFFSET(Assumptions!$B$6,V$1-1,0)*$E817</f>
        <v>13598917.089277744</v>
      </c>
      <c r="W817" s="21">
        <f ca="1">OFFSET(Assumptions!$B$6,W$1-1,0)*$E817</f>
        <v>6799458.5446388721</v>
      </c>
      <c r="X817" s="21">
        <f ca="1">OFFSET(Assumptions!$B$6,X$1-1,0)*$E817</f>
        <v>0</v>
      </c>
      <c r="Y817" s="21">
        <f ca="1">OFFSET(Assumptions!$B$6,Y$1-1,0)*$E817</f>
        <v>0</v>
      </c>
      <c r="Z817" s="21">
        <f ca="1">OFFSET(Assumptions!$B$6,Z$1-1,0)*$E817</f>
        <v>27197834.178555489</v>
      </c>
      <c r="AA817" s="21">
        <f ca="1">OFFSET(Assumptions!$B$6,AA$1-1,0)*$E817</f>
        <v>27197834.178555489</v>
      </c>
      <c r="AB817" s="21">
        <f ca="1">OFFSET(Assumptions!$B$6,AB$1-1,0)*$E817</f>
        <v>50315993.230327651</v>
      </c>
      <c r="AC817" s="24">
        <f t="shared" si="177"/>
        <v>0</v>
      </c>
      <c r="AD817" s="24">
        <f t="shared" si="180"/>
        <v>0</v>
      </c>
      <c r="AE817" s="24">
        <f t="shared" si="180"/>
        <v>0</v>
      </c>
      <c r="AF817" s="24">
        <f t="shared" si="180"/>
        <v>0</v>
      </c>
      <c r="AG817" s="24">
        <f t="shared" si="179"/>
        <v>0</v>
      </c>
      <c r="AH817" s="24">
        <f t="shared" si="179"/>
        <v>0</v>
      </c>
      <c r="AI817" s="24">
        <f t="shared" si="179"/>
        <v>0</v>
      </c>
      <c r="AJ817" s="24">
        <f t="shared" si="175"/>
        <v>0</v>
      </c>
      <c r="AK817" s="26">
        <f t="shared" ca="1" si="176"/>
        <v>3.0374577629266319E-4</v>
      </c>
      <c r="AL817" s="34">
        <f t="shared" ca="1" si="178"/>
        <v>0.35920540595903705</v>
      </c>
    </row>
    <row r="818" spans="1:38" x14ac:dyDescent="0.25">
      <c r="A818" s="4">
        <f t="shared" si="167"/>
        <v>5</v>
      </c>
      <c r="B818" s="4">
        <f t="shared" si="168"/>
        <v>2015</v>
      </c>
      <c r="C818" s="9">
        <v>42150</v>
      </c>
      <c r="D818" s="12">
        <f ca="1">(1+Returns!E818)*D817</f>
        <v>133648575.98977706</v>
      </c>
      <c r="E818" s="12">
        <f t="shared" ca="1" si="169"/>
        <v>136090253.34246945</v>
      </c>
      <c r="F818" s="12">
        <f t="shared" ca="1" si="170"/>
        <v>136017308.10779959</v>
      </c>
      <c r="G818" s="14">
        <f ca="1">G817*(1+Returns!G818)+AC818</f>
        <v>11188477.094980564</v>
      </c>
      <c r="H818" s="14">
        <f ca="1">H817*(1+Returns!H818)+AD818</f>
        <v>13587137.050189521</v>
      </c>
      <c r="I818" s="14">
        <f ca="1">I817*(1+Returns!I818)+AE818</f>
        <v>6796206.5763331288</v>
      </c>
      <c r="J818" s="14">
        <f ca="1">J817*(1+Returns!J818)+AF818</f>
        <v>0</v>
      </c>
      <c r="K818" s="14">
        <f ca="1">K817*(1+Returns!K818)+AG818</f>
        <v>0</v>
      </c>
      <c r="L818" s="14">
        <f ca="1">L817*(1+Returns!L818)+AH818</f>
        <v>27173215.790246181</v>
      </c>
      <c r="M818" s="14">
        <f ca="1">M817*(1+Returns!M818)+AI818</f>
        <v>27178501.710933734</v>
      </c>
      <c r="N818" s="14">
        <f ca="1">N817*(1+Returns!N818)+AJ818-R818-T818</f>
        <v>50166715.119786307</v>
      </c>
      <c r="O818" s="17">
        <f ca="1">(Assumptions!$B$16 / 252)*F817</f>
        <v>4314.9377966953734</v>
      </c>
      <c r="P818" s="17">
        <f t="shared" ca="1" si="171"/>
        <v>72945.234669873083</v>
      </c>
      <c r="Q818" s="16">
        <f t="shared" si="172"/>
        <v>0</v>
      </c>
      <c r="R818" s="17">
        <f t="shared" si="173"/>
        <v>0</v>
      </c>
      <c r="S818" s="19">
        <f t="shared" si="174"/>
        <v>0</v>
      </c>
      <c r="T818" s="20">
        <f ca="1">IF(AND(S818=1,F817&gt;D817),[1]Assumptions!$B$19*(F817-D817),0)</f>
        <v>0</v>
      </c>
      <c r="U818" s="21">
        <f ca="1">OFFSET(Assumptions!$B$6,U$1-1,0)*$E818</f>
        <v>10887220.267397556</v>
      </c>
      <c r="V818" s="21">
        <f ca="1">OFFSET(Assumptions!$B$6,V$1-1,0)*$E818</f>
        <v>13609025.334246946</v>
      </c>
      <c r="W818" s="21">
        <f ca="1">OFFSET(Assumptions!$B$6,W$1-1,0)*$E818</f>
        <v>6804512.6671234732</v>
      </c>
      <c r="X818" s="21">
        <f ca="1">OFFSET(Assumptions!$B$6,X$1-1,0)*$E818</f>
        <v>0</v>
      </c>
      <c r="Y818" s="21">
        <f ca="1">OFFSET(Assumptions!$B$6,Y$1-1,0)*$E818</f>
        <v>0</v>
      </c>
      <c r="Z818" s="21">
        <f ca="1">OFFSET(Assumptions!$B$6,Z$1-1,0)*$E818</f>
        <v>27218050.668493893</v>
      </c>
      <c r="AA818" s="21">
        <f ca="1">OFFSET(Assumptions!$B$6,AA$1-1,0)*$E818</f>
        <v>27218050.668493893</v>
      </c>
      <c r="AB818" s="21">
        <f ca="1">OFFSET(Assumptions!$B$6,AB$1-1,0)*$E818</f>
        <v>50353393.7367137</v>
      </c>
      <c r="AC818" s="24">
        <f t="shared" si="177"/>
        <v>0</v>
      </c>
      <c r="AD818" s="24">
        <f t="shared" si="180"/>
        <v>0</v>
      </c>
      <c r="AE818" s="24">
        <f t="shared" si="180"/>
        <v>0</v>
      </c>
      <c r="AF818" s="24">
        <f t="shared" si="180"/>
        <v>0</v>
      </c>
      <c r="AG818" s="24">
        <f t="shared" si="179"/>
        <v>0</v>
      </c>
      <c r="AH818" s="24">
        <f t="shared" si="179"/>
        <v>0</v>
      </c>
      <c r="AI818" s="24">
        <f t="shared" si="179"/>
        <v>0</v>
      </c>
      <c r="AJ818" s="24">
        <f t="shared" si="175"/>
        <v>0</v>
      </c>
      <c r="AK818" s="26">
        <f t="shared" ca="1" si="176"/>
        <v>7.1194178209621484E-4</v>
      </c>
      <c r="AL818" s="34">
        <f t="shared" ca="1" si="178"/>
        <v>0.3601730810779904</v>
      </c>
    </row>
    <row r="819" spans="1:38" x14ac:dyDescent="0.25">
      <c r="A819" s="4">
        <f t="shared" si="167"/>
        <v>5</v>
      </c>
      <c r="B819" s="4">
        <f t="shared" si="168"/>
        <v>2015</v>
      </c>
      <c r="C819" s="9">
        <v>42151</v>
      </c>
      <c r="D819" s="12">
        <f ca="1">(1+Returns!E819)*D818</f>
        <v>133714019.68798199</v>
      </c>
      <c r="E819" s="12">
        <f t="shared" ca="1" si="169"/>
        <v>136135770.398368</v>
      </c>
      <c r="F819" s="12">
        <f t="shared" ca="1" si="170"/>
        <v>136058507.15391693</v>
      </c>
      <c r="G819" s="14">
        <f ca="1">G818*(1+Returns!G819)+AC819</f>
        <v>11170798.026933709</v>
      </c>
      <c r="H819" s="14">
        <f ca="1">H818*(1+Returns!H819)+AD819</f>
        <v>13594102.398476226</v>
      </c>
      <c r="I819" s="14">
        <f ca="1">I818*(1+Returns!I819)+AE819</f>
        <v>6799845.8362543238</v>
      </c>
      <c r="J819" s="14">
        <f ca="1">J818*(1+Returns!J819)+AF819</f>
        <v>0</v>
      </c>
      <c r="K819" s="14">
        <f ca="1">K818*(1+Returns!K819)+AG819</f>
        <v>0</v>
      </c>
      <c r="L819" s="14">
        <f ca="1">L818*(1+Returns!L819)+AH819</f>
        <v>27187083.681386013</v>
      </c>
      <c r="M819" s="14">
        <f ca="1">M818*(1+Returns!M819)+AI819</f>
        <v>27192683.317444026</v>
      </c>
      <c r="N819" s="14">
        <f ca="1">N818*(1+Returns!N819)+AJ819-R819-T819</f>
        <v>50191257.137873717</v>
      </c>
      <c r="O819" s="17">
        <f ca="1">(Assumptions!$B$16 / 252)*F818</f>
        <v>4318.0097811999867</v>
      </c>
      <c r="P819" s="17">
        <f t="shared" ca="1" si="171"/>
        <v>77263.244451073071</v>
      </c>
      <c r="Q819" s="16">
        <f t="shared" si="172"/>
        <v>0</v>
      </c>
      <c r="R819" s="17">
        <f t="shared" si="173"/>
        <v>0</v>
      </c>
      <c r="S819" s="19">
        <f t="shared" si="174"/>
        <v>0</v>
      </c>
      <c r="T819" s="20">
        <f ca="1">IF(AND(S819=1,F818&gt;D818),[1]Assumptions!$B$19*(F818-D818),0)</f>
        <v>0</v>
      </c>
      <c r="U819" s="21">
        <f ca="1">OFFSET(Assumptions!$B$6,U$1-1,0)*$E819</f>
        <v>10890861.631869441</v>
      </c>
      <c r="V819" s="21">
        <f ca="1">OFFSET(Assumptions!$B$6,V$1-1,0)*$E819</f>
        <v>13613577.039836802</v>
      </c>
      <c r="W819" s="21">
        <f ca="1">OFFSET(Assumptions!$B$6,W$1-1,0)*$E819</f>
        <v>6806788.5199184008</v>
      </c>
      <c r="X819" s="21">
        <f ca="1">OFFSET(Assumptions!$B$6,X$1-1,0)*$E819</f>
        <v>0</v>
      </c>
      <c r="Y819" s="21">
        <f ca="1">OFFSET(Assumptions!$B$6,Y$1-1,0)*$E819</f>
        <v>0</v>
      </c>
      <c r="Z819" s="21">
        <f ca="1">OFFSET(Assumptions!$B$6,Z$1-1,0)*$E819</f>
        <v>27227154.079673603</v>
      </c>
      <c r="AA819" s="21">
        <f ca="1">OFFSET(Assumptions!$B$6,AA$1-1,0)*$E819</f>
        <v>27227154.079673603</v>
      </c>
      <c r="AB819" s="21">
        <f ca="1">OFFSET(Assumptions!$B$6,AB$1-1,0)*$E819</f>
        <v>50370235.047396161</v>
      </c>
      <c r="AC819" s="24">
        <f t="shared" si="177"/>
        <v>0</v>
      </c>
      <c r="AD819" s="24">
        <f t="shared" si="180"/>
        <v>0</v>
      </c>
      <c r="AE819" s="24">
        <f t="shared" si="180"/>
        <v>0</v>
      </c>
      <c r="AF819" s="24">
        <f t="shared" si="180"/>
        <v>0</v>
      </c>
      <c r="AG819" s="24">
        <f t="shared" si="179"/>
        <v>0</v>
      </c>
      <c r="AH819" s="24">
        <f t="shared" si="179"/>
        <v>0</v>
      </c>
      <c r="AI819" s="24">
        <f t="shared" si="179"/>
        <v>0</v>
      </c>
      <c r="AJ819" s="24">
        <f t="shared" si="175"/>
        <v>0</v>
      </c>
      <c r="AK819" s="26">
        <f t="shared" ca="1" si="176"/>
        <v>3.0289561446616986E-4</v>
      </c>
      <c r="AL819" s="34">
        <f t="shared" ca="1" si="178"/>
        <v>0.36058507153916386</v>
      </c>
    </row>
    <row r="820" spans="1:38" x14ac:dyDescent="0.25">
      <c r="A820" s="4">
        <f t="shared" si="167"/>
        <v>5</v>
      </c>
      <c r="B820" s="4">
        <f t="shared" si="168"/>
        <v>2015</v>
      </c>
      <c r="C820" s="9">
        <v>42152</v>
      </c>
      <c r="D820" s="12">
        <f ca="1">(1+Returns!E820)*D819</f>
        <v>133779495.43200262</v>
      </c>
      <c r="E820" s="12">
        <f t="shared" ca="1" si="169"/>
        <v>136260449.81187838</v>
      </c>
      <c r="F820" s="12">
        <f t="shared" ca="1" si="170"/>
        <v>136178867.24973989</v>
      </c>
      <c r="G820" s="14">
        <f ca="1">G819*(1+Returns!G820)+AC820</f>
        <v>11232249.31342618</v>
      </c>
      <c r="H820" s="14">
        <f ca="1">H819*(1+Returns!H820)+AD820</f>
        <v>13601071.317498736</v>
      </c>
      <c r="I820" s="14">
        <f ca="1">I819*(1+Returns!I820)+AE820</f>
        <v>6803487.0449409988</v>
      </c>
      <c r="J820" s="14">
        <f ca="1">J819*(1+Returns!J820)+AF820</f>
        <v>0</v>
      </c>
      <c r="K820" s="14">
        <f ca="1">K819*(1+Returns!K820)+AG820</f>
        <v>0</v>
      </c>
      <c r="L820" s="14">
        <f ca="1">L819*(1+Returns!L820)+AH820</f>
        <v>27200958.650024734</v>
      </c>
      <c r="M820" s="14">
        <f ca="1">M819*(1+Returns!M820)+AI820</f>
        <v>27206872.3238458</v>
      </c>
      <c r="N820" s="14">
        <f ca="1">N819*(1+Returns!N820)+AJ820-R820-T820</f>
        <v>50215811.162141927</v>
      </c>
      <c r="O820" s="17">
        <f ca="1">(Assumptions!$B$16 / 252)*F819</f>
        <v>4319.3176874259343</v>
      </c>
      <c r="P820" s="17">
        <f t="shared" ca="1" si="171"/>
        <v>81582.562138499008</v>
      </c>
      <c r="Q820" s="16">
        <f t="shared" si="172"/>
        <v>0</v>
      </c>
      <c r="R820" s="17">
        <f t="shared" si="173"/>
        <v>0</v>
      </c>
      <c r="S820" s="19">
        <f t="shared" si="174"/>
        <v>0</v>
      </c>
      <c r="T820" s="20">
        <f ca="1">IF(AND(S820=1,F819&gt;D819),[1]Assumptions!$B$19*(F819-D819),0)</f>
        <v>0</v>
      </c>
      <c r="U820" s="21">
        <f ca="1">OFFSET(Assumptions!$B$6,U$1-1,0)*$E820</f>
        <v>10900835.984950271</v>
      </c>
      <c r="V820" s="21">
        <f ca="1">OFFSET(Assumptions!$B$6,V$1-1,0)*$E820</f>
        <v>13626044.981187839</v>
      </c>
      <c r="W820" s="21">
        <f ca="1">OFFSET(Assumptions!$B$6,W$1-1,0)*$E820</f>
        <v>6813022.4905939195</v>
      </c>
      <c r="X820" s="21">
        <f ca="1">OFFSET(Assumptions!$B$6,X$1-1,0)*$E820</f>
        <v>0</v>
      </c>
      <c r="Y820" s="21">
        <f ca="1">OFFSET(Assumptions!$B$6,Y$1-1,0)*$E820</f>
        <v>0</v>
      </c>
      <c r="Z820" s="21">
        <f ca="1">OFFSET(Assumptions!$B$6,Z$1-1,0)*$E820</f>
        <v>27252089.962375678</v>
      </c>
      <c r="AA820" s="21">
        <f ca="1">OFFSET(Assumptions!$B$6,AA$1-1,0)*$E820</f>
        <v>27252089.962375678</v>
      </c>
      <c r="AB820" s="21">
        <f ca="1">OFFSET(Assumptions!$B$6,AB$1-1,0)*$E820</f>
        <v>50416366.430395</v>
      </c>
      <c r="AC820" s="24">
        <f t="shared" si="177"/>
        <v>0</v>
      </c>
      <c r="AD820" s="24">
        <f t="shared" si="180"/>
        <v>0</v>
      </c>
      <c r="AE820" s="24">
        <f t="shared" si="180"/>
        <v>0</v>
      </c>
      <c r="AF820" s="24">
        <f t="shared" si="180"/>
        <v>0</v>
      </c>
      <c r="AG820" s="24">
        <f t="shared" si="179"/>
        <v>0</v>
      </c>
      <c r="AH820" s="24">
        <f t="shared" si="179"/>
        <v>0</v>
      </c>
      <c r="AI820" s="24">
        <f t="shared" si="179"/>
        <v>0</v>
      </c>
      <c r="AJ820" s="24">
        <f t="shared" si="175"/>
        <v>0</v>
      </c>
      <c r="AK820" s="26">
        <f t="shared" ca="1" si="176"/>
        <v>8.8462014129553346E-4</v>
      </c>
      <c r="AL820" s="34">
        <f t="shared" ca="1" si="178"/>
        <v>0.36178867249739333</v>
      </c>
    </row>
    <row r="821" spans="1:38" x14ac:dyDescent="0.25">
      <c r="A821" s="4">
        <f t="shared" si="167"/>
        <v>5</v>
      </c>
      <c r="B821" s="4">
        <f t="shared" si="168"/>
        <v>2015</v>
      </c>
      <c r="C821" s="9">
        <v>42153</v>
      </c>
      <c r="D821" s="12">
        <f ca="1">(1+Returns!E821)*D820</f>
        <v>133845003.23753083</v>
      </c>
      <c r="E821" s="12">
        <f t="shared" ca="1" si="169"/>
        <v>136426625.32702702</v>
      </c>
      <c r="F821" s="12">
        <f t="shared" ca="1" si="170"/>
        <v>136340719.62624568</v>
      </c>
      <c r="G821" s="14">
        <f ca="1">G820*(1+Returns!G821)+AC821</f>
        <v>11335164.682263652</v>
      </c>
      <c r="H821" s="14">
        <f ca="1">H820*(1+Returns!H821)+AD821</f>
        <v>13608043.809087563</v>
      </c>
      <c r="I821" s="14">
        <f ca="1">I820*(1+Returns!I821)+AE821</f>
        <v>6807130.2034366876</v>
      </c>
      <c r="J821" s="14">
        <f ca="1">J820*(1+Returns!J821)+AF821</f>
        <v>0</v>
      </c>
      <c r="K821" s="14">
        <f ca="1">K820*(1+Returns!K821)+AG821</f>
        <v>0</v>
      </c>
      <c r="L821" s="14">
        <f ca="1">L820*(1+Returns!L821)+AH821</f>
        <v>27214840.699774362</v>
      </c>
      <c r="M821" s="14">
        <f ca="1">M820*(1+Returns!M821)+AI821</f>
        <v>27221068.734000277</v>
      </c>
      <c r="N821" s="14">
        <f ca="1">N820*(1+Returns!N821)+AJ821-R821-T821</f>
        <v>50240377.198464468</v>
      </c>
      <c r="O821" s="17">
        <f ca="1">(Assumptions!$B$16 / 252)*F820</f>
        <v>4323.138642848885</v>
      </c>
      <c r="P821" s="17">
        <f t="shared" ca="1" si="171"/>
        <v>85905.700781347899</v>
      </c>
      <c r="Q821" s="16">
        <f t="shared" si="172"/>
        <v>0</v>
      </c>
      <c r="R821" s="17">
        <f t="shared" si="173"/>
        <v>0</v>
      </c>
      <c r="S821" s="19">
        <f t="shared" si="174"/>
        <v>0</v>
      </c>
      <c r="T821" s="20">
        <f ca="1">IF(AND(S821=1,F820&gt;D820),[1]Assumptions!$B$19*(F820-D820),0)</f>
        <v>0</v>
      </c>
      <c r="U821" s="21">
        <f ca="1">OFFSET(Assumptions!$B$6,U$1-1,0)*$E821</f>
        <v>10914130.026162162</v>
      </c>
      <c r="V821" s="21">
        <f ca="1">OFFSET(Assumptions!$B$6,V$1-1,0)*$E821</f>
        <v>13642662.532702703</v>
      </c>
      <c r="W821" s="21">
        <f ca="1">OFFSET(Assumptions!$B$6,W$1-1,0)*$E821</f>
        <v>6821331.2663513515</v>
      </c>
      <c r="X821" s="21">
        <f ca="1">OFFSET(Assumptions!$B$6,X$1-1,0)*$E821</f>
        <v>0</v>
      </c>
      <c r="Y821" s="21">
        <f ca="1">OFFSET(Assumptions!$B$6,Y$1-1,0)*$E821</f>
        <v>0</v>
      </c>
      <c r="Z821" s="21">
        <f ca="1">OFFSET(Assumptions!$B$6,Z$1-1,0)*$E821</f>
        <v>27285325.065405406</v>
      </c>
      <c r="AA821" s="21">
        <f ca="1">OFFSET(Assumptions!$B$6,AA$1-1,0)*$E821</f>
        <v>27285325.065405406</v>
      </c>
      <c r="AB821" s="21">
        <f ca="1">OFFSET(Assumptions!$B$6,AB$1-1,0)*$E821</f>
        <v>50477851.370999999</v>
      </c>
      <c r="AC821" s="24">
        <f t="shared" si="177"/>
        <v>0</v>
      </c>
      <c r="AD821" s="24">
        <f t="shared" si="180"/>
        <v>0</v>
      </c>
      <c r="AE821" s="24">
        <f t="shared" si="180"/>
        <v>0</v>
      </c>
      <c r="AF821" s="24">
        <f t="shared" si="180"/>
        <v>0</v>
      </c>
      <c r="AG821" s="24">
        <f t="shared" si="179"/>
        <v>0</v>
      </c>
      <c r="AH821" s="24">
        <f t="shared" si="179"/>
        <v>0</v>
      </c>
      <c r="AI821" s="24">
        <f t="shared" si="179"/>
        <v>0</v>
      </c>
      <c r="AJ821" s="24">
        <f t="shared" si="175"/>
        <v>0</v>
      </c>
      <c r="AK821" s="26">
        <f t="shared" ca="1" si="176"/>
        <v>1.1885278514540687E-3</v>
      </c>
      <c r="AL821" s="34">
        <f t="shared" ca="1" si="178"/>
        <v>0.36340719626245122</v>
      </c>
    </row>
    <row r="822" spans="1:38" x14ac:dyDescent="0.25">
      <c r="A822" s="4">
        <f t="shared" si="167"/>
        <v>6</v>
      </c>
      <c r="B822" s="4">
        <f t="shared" si="168"/>
        <v>2015</v>
      </c>
      <c r="C822" s="9">
        <v>42156</v>
      </c>
      <c r="D822" s="12">
        <f ca="1">(1+Returns!E822)*D821</f>
        <v>133910543.12026617</v>
      </c>
      <c r="E822" s="12">
        <f t="shared" ca="1" si="169"/>
        <v>136550505.35669085</v>
      </c>
      <c r="F822" s="12">
        <f t="shared" ca="1" si="170"/>
        <v>136546177.07987732</v>
      </c>
      <c r="G822" s="14">
        <f ca="1">G821*(1+Returns!G822)+AC822</f>
        <v>11060623.574773878</v>
      </c>
      <c r="H822" s="14">
        <f ca="1">H821*(1+Returns!H822)+AD822</f>
        <v>13649638.598689297</v>
      </c>
      <c r="I822" s="14">
        <f ca="1">I821*(1+Returns!I822)+AE822</f>
        <v>6824976.375700145</v>
      </c>
      <c r="J822" s="14">
        <f ca="1">J821*(1+Returns!J822)+AF822</f>
        <v>0</v>
      </c>
      <c r="K822" s="14">
        <f ca="1">K821*(1+Returns!K822)+AG822</f>
        <v>0</v>
      </c>
      <c r="L822" s="14">
        <f ca="1">L821*(1+Returns!L822)+AH822</f>
        <v>27299214.199879795</v>
      </c>
      <c r="M822" s="14">
        <f ca="1">M821*(1+Returns!M822)+AI822</f>
        <v>27299528.883175831</v>
      </c>
      <c r="N822" s="14">
        <f ca="1">N821*(1+Returns!N822)+AJ822-R822-T822</f>
        <v>50416523.724471912</v>
      </c>
      <c r="O822" s="17">
        <f ca="1">(Assumptions!$B$16 / 252)*F821</f>
        <v>4328.2768135316082</v>
      </c>
      <c r="P822" s="17">
        <f t="shared" ca="1" si="171"/>
        <v>4328.2768135316146</v>
      </c>
      <c r="Q822" s="16">
        <f t="shared" si="172"/>
        <v>1</v>
      </c>
      <c r="R822" s="17">
        <f t="shared" ca="1" si="173"/>
        <v>85905.700781347899</v>
      </c>
      <c r="S822" s="19">
        <f t="shared" si="174"/>
        <v>0</v>
      </c>
      <c r="T822" s="20">
        <f ca="1">IF(AND(S822=1,F821&gt;D821),[1]Assumptions!$B$19*(F821-D821),0)</f>
        <v>0</v>
      </c>
      <c r="U822" s="21">
        <f ca="1">OFFSET(Assumptions!$B$6,U$1-1,0)*$E822</f>
        <v>10924040.428535268</v>
      </c>
      <c r="V822" s="21">
        <f ca="1">OFFSET(Assumptions!$B$6,V$1-1,0)*$E822</f>
        <v>13655050.535669087</v>
      </c>
      <c r="W822" s="21">
        <f ca="1">OFFSET(Assumptions!$B$6,W$1-1,0)*$E822</f>
        <v>6827525.2678345433</v>
      </c>
      <c r="X822" s="21">
        <f ca="1">OFFSET(Assumptions!$B$6,X$1-1,0)*$E822</f>
        <v>0</v>
      </c>
      <c r="Y822" s="21">
        <f ca="1">OFFSET(Assumptions!$B$6,Y$1-1,0)*$E822</f>
        <v>0</v>
      </c>
      <c r="Z822" s="21">
        <f ca="1">OFFSET(Assumptions!$B$6,Z$1-1,0)*$E822</f>
        <v>27310101.071338173</v>
      </c>
      <c r="AA822" s="21">
        <f ca="1">OFFSET(Assumptions!$B$6,AA$1-1,0)*$E822</f>
        <v>27310101.071338173</v>
      </c>
      <c r="AB822" s="21">
        <f ca="1">OFFSET(Assumptions!$B$6,AB$1-1,0)*$E822</f>
        <v>50523686.981975615</v>
      </c>
      <c r="AC822" s="24">
        <f t="shared" ca="1" si="177"/>
        <v>-421034.65610148944</v>
      </c>
      <c r="AD822" s="24">
        <f t="shared" ca="1" si="180"/>
        <v>34618.723615139723</v>
      </c>
      <c r="AE822" s="24">
        <f t="shared" ca="1" si="180"/>
        <v>14201.062914663926</v>
      </c>
      <c r="AF822" s="24">
        <f t="shared" ca="1" si="180"/>
        <v>0</v>
      </c>
      <c r="AG822" s="24">
        <f t="shared" ca="1" si="179"/>
        <v>0</v>
      </c>
      <c r="AH822" s="24">
        <f t="shared" ca="1" si="179"/>
        <v>70484.365631043911</v>
      </c>
      <c r="AI822" s="24">
        <f t="shared" ca="1" si="179"/>
        <v>64256.331405129284</v>
      </c>
      <c r="AJ822" s="24">
        <f t="shared" ca="1" si="175"/>
        <v>237474.1725355126</v>
      </c>
      <c r="AK822" s="26">
        <f t="shared" ca="1" si="176"/>
        <v>1.5069412439281393E-3</v>
      </c>
      <c r="AL822" s="34">
        <f t="shared" ca="1" si="178"/>
        <v>0.36546177079876752</v>
      </c>
    </row>
    <row r="823" spans="1:38" x14ac:dyDescent="0.25">
      <c r="A823" s="4">
        <f t="shared" si="167"/>
        <v>6</v>
      </c>
      <c r="B823" s="4">
        <f t="shared" si="168"/>
        <v>2015</v>
      </c>
      <c r="C823" s="9">
        <v>42157</v>
      </c>
      <c r="D823" s="12">
        <f ca="1">(1+Returns!E823)*D822</f>
        <v>133976115.09591588</v>
      </c>
      <c r="E823" s="12">
        <f t="shared" ca="1" si="169"/>
        <v>136750498.77666527</v>
      </c>
      <c r="F823" s="12">
        <f t="shared" ca="1" si="170"/>
        <v>136741835.70057938</v>
      </c>
      <c r="G823" s="14">
        <f ca="1">G822*(1+Returns!G823)+AC823</f>
        <v>11197123.760549717</v>
      </c>
      <c r="H823" s="14">
        <f ca="1">H822*(1+Returns!H823)+AD823</f>
        <v>13656635.987946233</v>
      </c>
      <c r="I823" s="14">
        <f ca="1">I822*(1+Returns!I823)+AE823</f>
        <v>6828631.0413887482</v>
      </c>
      <c r="J823" s="14">
        <f ca="1">J822*(1+Returns!J823)+AF823</f>
        <v>0</v>
      </c>
      <c r="K823" s="14">
        <f ca="1">K822*(1+Returns!K823)+AG823</f>
        <v>0</v>
      </c>
      <c r="L823" s="14">
        <f ca="1">L822*(1+Returns!L823)+AH823</f>
        <v>27313146.394495595</v>
      </c>
      <c r="M823" s="14">
        <f ca="1">M822*(1+Returns!M823)+AI823</f>
        <v>27313773.641060401</v>
      </c>
      <c r="N823" s="14">
        <f ca="1">N822*(1+Returns!N823)+AJ823-R823-T823</f>
        <v>50441187.951224573</v>
      </c>
      <c r="O823" s="17">
        <f ca="1">(Assumptions!$B$16 / 252)*F822</f>
        <v>4334.7992723770576</v>
      </c>
      <c r="P823" s="17">
        <f t="shared" ca="1" si="171"/>
        <v>8663.0760859086731</v>
      </c>
      <c r="Q823" s="16">
        <f t="shared" si="172"/>
        <v>0</v>
      </c>
      <c r="R823" s="17">
        <f t="shared" si="173"/>
        <v>0</v>
      </c>
      <c r="S823" s="19">
        <f t="shared" si="174"/>
        <v>0</v>
      </c>
      <c r="T823" s="20">
        <f ca="1">IF(AND(S823=1,F822&gt;D822),[1]Assumptions!$B$19*(F822-D822),0)</f>
        <v>0</v>
      </c>
      <c r="U823" s="21">
        <f ca="1">OFFSET(Assumptions!$B$6,U$1-1,0)*$E823</f>
        <v>10940039.902133223</v>
      </c>
      <c r="V823" s="21">
        <f ca="1">OFFSET(Assumptions!$B$6,V$1-1,0)*$E823</f>
        <v>13675049.877666527</v>
      </c>
      <c r="W823" s="21">
        <f ca="1">OFFSET(Assumptions!$B$6,W$1-1,0)*$E823</f>
        <v>6837524.9388332637</v>
      </c>
      <c r="X823" s="21">
        <f ca="1">OFFSET(Assumptions!$B$6,X$1-1,0)*$E823</f>
        <v>0</v>
      </c>
      <c r="Y823" s="21">
        <f ca="1">OFFSET(Assumptions!$B$6,Y$1-1,0)*$E823</f>
        <v>0</v>
      </c>
      <c r="Z823" s="21">
        <f ca="1">OFFSET(Assumptions!$B$6,Z$1-1,0)*$E823</f>
        <v>27350099.755333055</v>
      </c>
      <c r="AA823" s="21">
        <f ca="1">OFFSET(Assumptions!$B$6,AA$1-1,0)*$E823</f>
        <v>27350099.755333055</v>
      </c>
      <c r="AB823" s="21">
        <f ca="1">OFFSET(Assumptions!$B$6,AB$1-1,0)*$E823</f>
        <v>50597684.54736615</v>
      </c>
      <c r="AC823" s="24">
        <f t="shared" si="177"/>
        <v>0</v>
      </c>
      <c r="AD823" s="24">
        <f t="shared" si="180"/>
        <v>0</v>
      </c>
      <c r="AE823" s="24">
        <f t="shared" si="180"/>
        <v>0</v>
      </c>
      <c r="AF823" s="24">
        <f t="shared" si="180"/>
        <v>0</v>
      </c>
      <c r="AG823" s="24">
        <f t="shared" si="179"/>
        <v>0</v>
      </c>
      <c r="AH823" s="24">
        <f t="shared" si="179"/>
        <v>0</v>
      </c>
      <c r="AI823" s="24">
        <f t="shared" si="179"/>
        <v>0</v>
      </c>
      <c r="AJ823" s="24">
        <f t="shared" si="175"/>
        <v>0</v>
      </c>
      <c r="AK823" s="26">
        <f t="shared" ca="1" si="176"/>
        <v>1.4329117437510419E-3</v>
      </c>
      <c r="AL823" s="34">
        <f t="shared" ca="1" si="178"/>
        <v>0.36741835700578807</v>
      </c>
    </row>
    <row r="824" spans="1:38" x14ac:dyDescent="0.25">
      <c r="A824" s="4">
        <f t="shared" si="167"/>
        <v>6</v>
      </c>
      <c r="B824" s="4">
        <f t="shared" si="168"/>
        <v>2015</v>
      </c>
      <c r="C824" s="9">
        <v>42158</v>
      </c>
      <c r="D824" s="12">
        <f ca="1">(1+Returns!E824)*D823</f>
        <v>134041719.18019491</v>
      </c>
      <c r="E824" s="12">
        <f t="shared" ca="1" si="169"/>
        <v>136770019.45418799</v>
      </c>
      <c r="F824" s="12">
        <f t="shared" ca="1" si="170"/>
        <v>136757015.36744493</v>
      </c>
      <c r="G824" s="14">
        <f ca="1">G823*(1+Returns!G824)+AC824</f>
        <v>11153119.050571248</v>
      </c>
      <c r="H824" s="14">
        <f ca="1">H823*(1+Returns!H824)+AD824</f>
        <v>13663636.964364547</v>
      </c>
      <c r="I824" s="14">
        <f ca="1">I823*(1+Returns!I824)+AE824</f>
        <v>6832287.664092374</v>
      </c>
      <c r="J824" s="14">
        <f ca="1">J823*(1+Returns!J824)+AF824</f>
        <v>0</v>
      </c>
      <c r="K824" s="14">
        <f ca="1">K823*(1+Returns!K824)+AG824</f>
        <v>0</v>
      </c>
      <c r="L824" s="14">
        <f ca="1">L823*(1+Returns!L824)+AH824</f>
        <v>27327085.699427664</v>
      </c>
      <c r="M824" s="14">
        <f ca="1">M823*(1+Returns!M824)+AI824</f>
        <v>27328025.831788521</v>
      </c>
      <c r="N824" s="14">
        <f ca="1">N823*(1+Returns!N824)+AJ824-R824-T824</f>
        <v>50465864.243943632</v>
      </c>
      <c r="O824" s="17">
        <f ca="1">(Assumptions!$B$16 / 252)*F823</f>
        <v>4341.0106571612496</v>
      </c>
      <c r="P824" s="17">
        <f t="shared" ca="1" si="171"/>
        <v>13004.086743069922</v>
      </c>
      <c r="Q824" s="16">
        <f t="shared" si="172"/>
        <v>0</v>
      </c>
      <c r="R824" s="17">
        <f t="shared" si="173"/>
        <v>0</v>
      </c>
      <c r="S824" s="19">
        <f t="shared" si="174"/>
        <v>0</v>
      </c>
      <c r="T824" s="20">
        <f ca="1">IF(AND(S824=1,F823&gt;D823),[1]Assumptions!$B$19*(F823-D823),0)</f>
        <v>0</v>
      </c>
      <c r="U824" s="21">
        <f ca="1">OFFSET(Assumptions!$B$6,U$1-1,0)*$E824</f>
        <v>10941601.556335039</v>
      </c>
      <c r="V824" s="21">
        <f ca="1">OFFSET(Assumptions!$B$6,V$1-1,0)*$E824</f>
        <v>13677001.945418799</v>
      </c>
      <c r="W824" s="21">
        <f ca="1">OFFSET(Assumptions!$B$6,W$1-1,0)*$E824</f>
        <v>6838500.9727093996</v>
      </c>
      <c r="X824" s="21">
        <f ca="1">OFFSET(Assumptions!$B$6,X$1-1,0)*$E824</f>
        <v>0</v>
      </c>
      <c r="Y824" s="21">
        <f ca="1">OFFSET(Assumptions!$B$6,Y$1-1,0)*$E824</f>
        <v>0</v>
      </c>
      <c r="Z824" s="21">
        <f ca="1">OFFSET(Assumptions!$B$6,Z$1-1,0)*$E824</f>
        <v>27354003.890837599</v>
      </c>
      <c r="AA824" s="21">
        <f ca="1">OFFSET(Assumptions!$B$6,AA$1-1,0)*$E824</f>
        <v>27354003.890837599</v>
      </c>
      <c r="AB824" s="21">
        <f ca="1">OFFSET(Assumptions!$B$6,AB$1-1,0)*$E824</f>
        <v>50604907.198049553</v>
      </c>
      <c r="AC824" s="24">
        <f t="shared" si="177"/>
        <v>0</v>
      </c>
      <c r="AD824" s="24">
        <f t="shared" si="180"/>
        <v>0</v>
      </c>
      <c r="AE824" s="24">
        <f t="shared" si="180"/>
        <v>0</v>
      </c>
      <c r="AF824" s="24">
        <f t="shared" si="180"/>
        <v>0</v>
      </c>
      <c r="AG824" s="24">
        <f t="shared" si="179"/>
        <v>0</v>
      </c>
      <c r="AH824" s="24">
        <f t="shared" si="179"/>
        <v>0</v>
      </c>
      <c r="AI824" s="24">
        <f t="shared" si="179"/>
        <v>0</v>
      </c>
      <c r="AJ824" s="24">
        <f t="shared" si="175"/>
        <v>0</v>
      </c>
      <c r="AK824" s="26">
        <f t="shared" ca="1" si="176"/>
        <v>1.1100967591803901E-4</v>
      </c>
      <c r="AL824" s="34">
        <f t="shared" ca="1" si="178"/>
        <v>0.36757015367444357</v>
      </c>
    </row>
    <row r="825" spans="1:38" x14ac:dyDescent="0.25">
      <c r="A825" s="4">
        <f t="shared" si="167"/>
        <v>6</v>
      </c>
      <c r="B825" s="4">
        <f t="shared" si="168"/>
        <v>2015</v>
      </c>
      <c r="C825" s="9">
        <v>42160</v>
      </c>
      <c r="D825" s="12">
        <f ca="1">(1+Returns!E825)*D824</f>
        <v>134107355.38882589</v>
      </c>
      <c r="E825" s="12">
        <f t="shared" ca="1" si="169"/>
        <v>136871217.79493541</v>
      </c>
      <c r="F825" s="12">
        <f t="shared" ca="1" si="170"/>
        <v>136853872.21564099</v>
      </c>
      <c r="G825" s="14">
        <f ca="1">G824*(1+Returns!G825)+AC825</f>
        <v>11190759.834218025</v>
      </c>
      <c r="H825" s="14">
        <f ca="1">H824*(1+Returns!H825)+AD825</f>
        <v>13670641.529783174</v>
      </c>
      <c r="I825" s="14">
        <f ca="1">I824*(1+Returns!I825)+AE825</f>
        <v>6835946.2448589727</v>
      </c>
      <c r="J825" s="14">
        <f ca="1">J824*(1+Returns!J825)+AF825</f>
        <v>0</v>
      </c>
      <c r="K825" s="14">
        <f ca="1">K824*(1+Returns!K825)+AG825</f>
        <v>0</v>
      </c>
      <c r="L825" s="14">
        <f ca="1">L824*(1+Returns!L825)+AH825</f>
        <v>27341032.118304759</v>
      </c>
      <c r="M825" s="14">
        <f ca="1">M824*(1+Returns!M825)+AI825</f>
        <v>27342285.459238611</v>
      </c>
      <c r="N825" s="14">
        <f ca="1">N824*(1+Returns!N825)+AJ825-R825-T825</f>
        <v>50490552.60853187</v>
      </c>
      <c r="O825" s="17">
        <f ca="1">(Assumptions!$B$16 / 252)*F824</f>
        <v>4341.4925513474582</v>
      </c>
      <c r="P825" s="17">
        <f t="shared" ca="1" si="171"/>
        <v>17345.579294417381</v>
      </c>
      <c r="Q825" s="16">
        <f t="shared" si="172"/>
        <v>0</v>
      </c>
      <c r="R825" s="17">
        <f t="shared" si="173"/>
        <v>0</v>
      </c>
      <c r="S825" s="19">
        <f t="shared" si="174"/>
        <v>0</v>
      </c>
      <c r="T825" s="20">
        <f ca="1">IF(AND(S825=1,F824&gt;D824),[1]Assumptions!$B$19*(F824-D824),0)</f>
        <v>0</v>
      </c>
      <c r="U825" s="21">
        <f ca="1">OFFSET(Assumptions!$B$6,U$1-1,0)*$E825</f>
        <v>10949697.423594832</v>
      </c>
      <c r="V825" s="21">
        <f ca="1">OFFSET(Assumptions!$B$6,V$1-1,0)*$E825</f>
        <v>13687121.779493541</v>
      </c>
      <c r="W825" s="21">
        <f ca="1">OFFSET(Assumptions!$B$6,W$1-1,0)*$E825</f>
        <v>6843560.8897467703</v>
      </c>
      <c r="X825" s="21">
        <f ca="1">OFFSET(Assumptions!$B$6,X$1-1,0)*$E825</f>
        <v>0</v>
      </c>
      <c r="Y825" s="21">
        <f ca="1">OFFSET(Assumptions!$B$6,Y$1-1,0)*$E825</f>
        <v>0</v>
      </c>
      <c r="Z825" s="21">
        <f ca="1">OFFSET(Assumptions!$B$6,Z$1-1,0)*$E825</f>
        <v>27374243.558987081</v>
      </c>
      <c r="AA825" s="21">
        <f ca="1">OFFSET(Assumptions!$B$6,AA$1-1,0)*$E825</f>
        <v>27374243.558987081</v>
      </c>
      <c r="AB825" s="21">
        <f ca="1">OFFSET(Assumptions!$B$6,AB$1-1,0)*$E825</f>
        <v>50642350.5841261</v>
      </c>
      <c r="AC825" s="24">
        <f t="shared" si="177"/>
        <v>0</v>
      </c>
      <c r="AD825" s="24">
        <f t="shared" si="180"/>
        <v>0</v>
      </c>
      <c r="AE825" s="24">
        <f t="shared" si="180"/>
        <v>0</v>
      </c>
      <c r="AF825" s="24">
        <f t="shared" si="180"/>
        <v>0</v>
      </c>
      <c r="AG825" s="24">
        <f t="shared" si="179"/>
        <v>0</v>
      </c>
      <c r="AH825" s="24">
        <f t="shared" si="179"/>
        <v>0</v>
      </c>
      <c r="AI825" s="24">
        <f t="shared" si="179"/>
        <v>0</v>
      </c>
      <c r="AJ825" s="24">
        <f t="shared" si="175"/>
        <v>0</v>
      </c>
      <c r="AK825" s="26">
        <f t="shared" ca="1" si="176"/>
        <v>7.0824043604500453E-4</v>
      </c>
      <c r="AL825" s="34">
        <f t="shared" ca="1" si="178"/>
        <v>0.36853872215640404</v>
      </c>
    </row>
    <row r="826" spans="1:38" x14ac:dyDescent="0.25">
      <c r="A826" s="4">
        <f t="shared" si="167"/>
        <v>6</v>
      </c>
      <c r="B826" s="4">
        <f t="shared" si="168"/>
        <v>2015</v>
      </c>
      <c r="C826" s="9">
        <v>42163</v>
      </c>
      <c r="D826" s="12">
        <f ca="1">(1+Returns!E826)*D825</f>
        <v>134175418.89490637</v>
      </c>
      <c r="E826" s="12">
        <f t="shared" ca="1" si="169"/>
        <v>137087301.84847224</v>
      </c>
      <c r="F826" s="12">
        <f t="shared" ca="1" si="170"/>
        <v>137065611.70180589</v>
      </c>
      <c r="G826" s="14">
        <f ca="1">G825*(1+Returns!G826)+AC826</f>
        <v>11340939.72338918</v>
      </c>
      <c r="H826" s="14">
        <f ca="1">H825*(1+Returns!H826)+AD826</f>
        <v>13677904.553271325</v>
      </c>
      <c r="I826" s="14">
        <f ca="1">I825*(1+Returns!I826)+AE826</f>
        <v>6839739.5230740244</v>
      </c>
      <c r="J826" s="14">
        <f ca="1">J825*(1+Returns!J826)+AF826</f>
        <v>0</v>
      </c>
      <c r="K826" s="14">
        <f ca="1">K825*(1+Returns!K826)+AG826</f>
        <v>0</v>
      </c>
      <c r="L826" s="14">
        <f ca="1">L825*(1+Returns!L826)+AH826</f>
        <v>27355493.25391278</v>
      </c>
      <c r="M826" s="14">
        <f ca="1">M825*(1+Returns!M826)+AI826</f>
        <v>27357070.778488591</v>
      </c>
      <c r="N826" s="14">
        <f ca="1">N825*(1+Returns!N826)+AJ826-R826-T826</f>
        <v>50516154.016336344</v>
      </c>
      <c r="O826" s="17">
        <f ca="1">(Assumptions!$B$16 / 252)*F825</f>
        <v>4344.5673719251108</v>
      </c>
      <c r="P826" s="17">
        <f t="shared" ca="1" si="171"/>
        <v>21690.146666342491</v>
      </c>
      <c r="Q826" s="16">
        <f t="shared" si="172"/>
        <v>0</v>
      </c>
      <c r="R826" s="17">
        <f t="shared" si="173"/>
        <v>0</v>
      </c>
      <c r="S826" s="19">
        <f t="shared" si="174"/>
        <v>0</v>
      </c>
      <c r="T826" s="20">
        <f ca="1">IF(AND(S826=1,F825&gt;D825),[1]Assumptions!$B$19*(F825-D825),0)</f>
        <v>0</v>
      </c>
      <c r="U826" s="21">
        <f ca="1">OFFSET(Assumptions!$B$6,U$1-1,0)*$E826</f>
        <v>10966984.147877779</v>
      </c>
      <c r="V826" s="21">
        <f ca="1">OFFSET(Assumptions!$B$6,V$1-1,0)*$E826</f>
        <v>13708730.184847225</v>
      </c>
      <c r="W826" s="21">
        <f ca="1">OFFSET(Assumptions!$B$6,W$1-1,0)*$E826</f>
        <v>6854365.0924236123</v>
      </c>
      <c r="X826" s="21">
        <f ca="1">OFFSET(Assumptions!$B$6,X$1-1,0)*$E826</f>
        <v>0</v>
      </c>
      <c r="Y826" s="21">
        <f ca="1">OFFSET(Assumptions!$B$6,Y$1-1,0)*$E826</f>
        <v>0</v>
      </c>
      <c r="Z826" s="21">
        <f ca="1">OFFSET(Assumptions!$B$6,Z$1-1,0)*$E826</f>
        <v>27417460.369694449</v>
      </c>
      <c r="AA826" s="21">
        <f ca="1">OFFSET(Assumptions!$B$6,AA$1-1,0)*$E826</f>
        <v>27417460.369694449</v>
      </c>
      <c r="AB826" s="21">
        <f ca="1">OFFSET(Assumptions!$B$6,AB$1-1,0)*$E826</f>
        <v>50722301.683934726</v>
      </c>
      <c r="AC826" s="24">
        <f t="shared" si="177"/>
        <v>0</v>
      </c>
      <c r="AD826" s="24">
        <f t="shared" si="180"/>
        <v>0</v>
      </c>
      <c r="AE826" s="24">
        <f t="shared" si="180"/>
        <v>0</v>
      </c>
      <c r="AF826" s="24">
        <f t="shared" si="180"/>
        <v>0</v>
      </c>
      <c r="AG826" s="24">
        <f t="shared" si="179"/>
        <v>0</v>
      </c>
      <c r="AH826" s="24">
        <f t="shared" si="179"/>
        <v>0</v>
      </c>
      <c r="AI826" s="24">
        <f t="shared" si="179"/>
        <v>0</v>
      </c>
      <c r="AJ826" s="24">
        <f t="shared" si="175"/>
        <v>0</v>
      </c>
      <c r="AK826" s="26">
        <f t="shared" ca="1" si="176"/>
        <v>1.5471939722044858E-3</v>
      </c>
      <c r="AL826" s="34">
        <f t="shared" ca="1" si="178"/>
        <v>0.3706561170180529</v>
      </c>
    </row>
    <row r="827" spans="1:38" x14ac:dyDescent="0.25">
      <c r="A827" s="4">
        <f t="shared" si="167"/>
        <v>6</v>
      </c>
      <c r="B827" s="4">
        <f t="shared" si="168"/>
        <v>2015</v>
      </c>
      <c r="C827" s="9">
        <v>42164</v>
      </c>
      <c r="D827" s="12">
        <f ca="1">(1+Returns!E827)*D826</f>
        <v>134243516.94525808</v>
      </c>
      <c r="E827" s="12">
        <f t="shared" ca="1" si="169"/>
        <v>137138316.36114562</v>
      </c>
      <c r="F827" s="12">
        <f t="shared" ca="1" si="170"/>
        <v>137112274.92521891</v>
      </c>
      <c r="G827" s="14">
        <f ca="1">G826*(1+Returns!G827)+AC827</f>
        <v>11326015.48288485</v>
      </c>
      <c r="H827" s="14">
        <f ca="1">H826*(1+Returns!H827)+AD827</f>
        <v>13685171.435503785</v>
      </c>
      <c r="I827" s="14">
        <f ca="1">I826*(1+Returns!I827)+AE827</f>
        <v>6843534.9061856186</v>
      </c>
      <c r="J827" s="14">
        <f ca="1">J826*(1+Returns!J827)+AF827</f>
        <v>0</v>
      </c>
      <c r="K827" s="14">
        <f ca="1">K826*(1+Returns!K827)+AG827</f>
        <v>0</v>
      </c>
      <c r="L827" s="14">
        <f ca="1">L826*(1+Returns!L827)+AH827</f>
        <v>27369962.038260695</v>
      </c>
      <c r="M827" s="14">
        <f ca="1">M826*(1+Returns!M827)+AI827</f>
        <v>27371864.09288827</v>
      </c>
      <c r="N827" s="14">
        <f ca="1">N826*(1+Returns!N827)+AJ827-R827-T827</f>
        <v>50541768.405422419</v>
      </c>
      <c r="O827" s="17">
        <f ca="1">(Assumptions!$B$16 / 252)*F826</f>
        <v>4351.2892603747896</v>
      </c>
      <c r="P827" s="17">
        <f t="shared" ca="1" si="171"/>
        <v>26041.43592671728</v>
      </c>
      <c r="Q827" s="16">
        <f t="shared" si="172"/>
        <v>0</v>
      </c>
      <c r="R827" s="17">
        <f t="shared" si="173"/>
        <v>0</v>
      </c>
      <c r="S827" s="19">
        <f t="shared" si="174"/>
        <v>0</v>
      </c>
      <c r="T827" s="20">
        <f ca="1">IF(AND(S827=1,F826&gt;D826),[1]Assumptions!$B$19*(F826-D826),0)</f>
        <v>0</v>
      </c>
      <c r="U827" s="21">
        <f ca="1">OFFSET(Assumptions!$B$6,U$1-1,0)*$E827</f>
        <v>10971065.30889165</v>
      </c>
      <c r="V827" s="21">
        <f ca="1">OFFSET(Assumptions!$B$6,V$1-1,0)*$E827</f>
        <v>13713831.636114562</v>
      </c>
      <c r="W827" s="21">
        <f ca="1">OFFSET(Assumptions!$B$6,W$1-1,0)*$E827</f>
        <v>6856915.818057281</v>
      </c>
      <c r="X827" s="21">
        <f ca="1">OFFSET(Assumptions!$B$6,X$1-1,0)*$E827</f>
        <v>0</v>
      </c>
      <c r="Y827" s="21">
        <f ca="1">OFFSET(Assumptions!$B$6,Y$1-1,0)*$E827</f>
        <v>0</v>
      </c>
      <c r="Z827" s="21">
        <f ca="1">OFFSET(Assumptions!$B$6,Z$1-1,0)*$E827</f>
        <v>27427663.272229124</v>
      </c>
      <c r="AA827" s="21">
        <f ca="1">OFFSET(Assumptions!$B$6,AA$1-1,0)*$E827</f>
        <v>27427663.272229124</v>
      </c>
      <c r="AB827" s="21">
        <f ca="1">OFFSET(Assumptions!$B$6,AB$1-1,0)*$E827</f>
        <v>50741177.053623877</v>
      </c>
      <c r="AC827" s="24">
        <f t="shared" si="177"/>
        <v>0</v>
      </c>
      <c r="AD827" s="24">
        <f t="shared" si="180"/>
        <v>0</v>
      </c>
      <c r="AE827" s="24">
        <f t="shared" si="180"/>
        <v>0</v>
      </c>
      <c r="AF827" s="24">
        <f t="shared" si="180"/>
        <v>0</v>
      </c>
      <c r="AG827" s="24">
        <f t="shared" si="179"/>
        <v>0</v>
      </c>
      <c r="AH827" s="24">
        <f t="shared" si="179"/>
        <v>0</v>
      </c>
      <c r="AI827" s="24">
        <f t="shared" si="179"/>
        <v>0</v>
      </c>
      <c r="AJ827" s="24">
        <f t="shared" si="175"/>
        <v>0</v>
      </c>
      <c r="AK827" s="26">
        <f t="shared" ca="1" si="176"/>
        <v>3.4044442536429464E-4</v>
      </c>
      <c r="AL827" s="34">
        <f t="shared" ca="1" si="178"/>
        <v>0.37112274925218314</v>
      </c>
    </row>
    <row r="828" spans="1:38" x14ac:dyDescent="0.25">
      <c r="A828" s="4">
        <f t="shared" si="167"/>
        <v>6</v>
      </c>
      <c r="B828" s="4">
        <f t="shared" si="168"/>
        <v>2015</v>
      </c>
      <c r="C828" s="9">
        <v>42165</v>
      </c>
      <c r="D828" s="12">
        <f ca="1">(1+Returns!E828)*D827</f>
        <v>134311649.55741331</v>
      </c>
      <c r="E828" s="12">
        <f t="shared" ca="1" si="169"/>
        <v>137261556.4647384</v>
      </c>
      <c r="F828" s="12">
        <f t="shared" ca="1" si="170"/>
        <v>137231162.25817913</v>
      </c>
      <c r="G828" s="14">
        <f ca="1">G827*(1+Returns!G828)+AC828</f>
        <v>11383282.22631862</v>
      </c>
      <c r="H828" s="14">
        <f ca="1">H827*(1+Returns!H828)+AD828</f>
        <v>13692442.17853065</v>
      </c>
      <c r="I828" s="14">
        <f ca="1">I827*(1+Returns!I828)+AE828</f>
        <v>6847332.3953617662</v>
      </c>
      <c r="J828" s="14">
        <f ca="1">J827*(1+Returns!J828)+AF828</f>
        <v>0</v>
      </c>
      <c r="K828" s="14">
        <f ca="1">K827*(1+Returns!K828)+AG828</f>
        <v>0</v>
      </c>
      <c r="L828" s="14">
        <f ca="1">L827*(1+Returns!L828)+AH828</f>
        <v>27384438.475394048</v>
      </c>
      <c r="M828" s="14">
        <f ca="1">M827*(1+Returns!M828)+AI828</f>
        <v>27386665.406761017</v>
      </c>
      <c r="N828" s="14">
        <f ca="1">N827*(1+Returns!N828)+AJ828-R828-T828</f>
        <v>50567395.782372296</v>
      </c>
      <c r="O828" s="17">
        <f ca="1">(Assumptions!$B$16 / 252)*F827</f>
        <v>4352.7706325466315</v>
      </c>
      <c r="P828" s="17">
        <f t="shared" ca="1" si="171"/>
        <v>30394.206559263912</v>
      </c>
      <c r="Q828" s="16">
        <f t="shared" si="172"/>
        <v>0</v>
      </c>
      <c r="R828" s="17">
        <f t="shared" si="173"/>
        <v>0</v>
      </c>
      <c r="S828" s="19">
        <f t="shared" si="174"/>
        <v>0</v>
      </c>
      <c r="T828" s="20">
        <f ca="1">IF(AND(S828=1,F827&gt;D827),[1]Assumptions!$B$19*(F827-D827),0)</f>
        <v>0</v>
      </c>
      <c r="U828" s="21">
        <f ca="1">OFFSET(Assumptions!$B$6,U$1-1,0)*$E828</f>
        <v>10980924.517179072</v>
      </c>
      <c r="V828" s="21">
        <f ca="1">OFFSET(Assumptions!$B$6,V$1-1,0)*$E828</f>
        <v>13726155.64647384</v>
      </c>
      <c r="W828" s="21">
        <f ca="1">OFFSET(Assumptions!$B$6,W$1-1,0)*$E828</f>
        <v>6863077.8232369199</v>
      </c>
      <c r="X828" s="21">
        <f ca="1">OFFSET(Assumptions!$B$6,X$1-1,0)*$E828</f>
        <v>0</v>
      </c>
      <c r="Y828" s="21">
        <f ca="1">OFFSET(Assumptions!$B$6,Y$1-1,0)*$E828</f>
        <v>0</v>
      </c>
      <c r="Z828" s="21">
        <f ca="1">OFFSET(Assumptions!$B$6,Z$1-1,0)*$E828</f>
        <v>27452311.29294768</v>
      </c>
      <c r="AA828" s="21">
        <f ca="1">OFFSET(Assumptions!$B$6,AA$1-1,0)*$E828</f>
        <v>27452311.29294768</v>
      </c>
      <c r="AB828" s="21">
        <f ca="1">OFFSET(Assumptions!$B$6,AB$1-1,0)*$E828</f>
        <v>50786775.891953208</v>
      </c>
      <c r="AC828" s="24">
        <f t="shared" si="177"/>
        <v>0</v>
      </c>
      <c r="AD828" s="24">
        <f t="shared" si="180"/>
        <v>0</v>
      </c>
      <c r="AE828" s="24">
        <f t="shared" si="180"/>
        <v>0</v>
      </c>
      <c r="AF828" s="24">
        <f t="shared" si="180"/>
        <v>0</v>
      </c>
      <c r="AG828" s="24">
        <f t="shared" si="179"/>
        <v>0</v>
      </c>
      <c r="AH828" s="24">
        <f t="shared" si="179"/>
        <v>0</v>
      </c>
      <c r="AI828" s="24">
        <f t="shared" si="179"/>
        <v>0</v>
      </c>
      <c r="AJ828" s="24">
        <f t="shared" si="175"/>
        <v>0</v>
      </c>
      <c r="AK828" s="26">
        <f t="shared" ca="1" si="176"/>
        <v>8.6708015766689961E-4</v>
      </c>
      <c r="AL828" s="34">
        <f t="shared" ca="1" si="178"/>
        <v>0.3723116225817853</v>
      </c>
    </row>
    <row r="829" spans="1:38" x14ac:dyDescent="0.25">
      <c r="A829" s="4">
        <f t="shared" si="167"/>
        <v>6</v>
      </c>
      <c r="B829" s="4">
        <f t="shared" si="168"/>
        <v>2015</v>
      </c>
      <c r="C829" s="9">
        <v>42166</v>
      </c>
      <c r="D829" s="12">
        <f ca="1">(1+Returns!E829)*D828</f>
        <v>134379816.74891317</v>
      </c>
      <c r="E829" s="12">
        <f t="shared" ca="1" si="169"/>
        <v>137479625.35421437</v>
      </c>
      <c r="F829" s="12">
        <f t="shared" ca="1" si="170"/>
        <v>137444874.6028215</v>
      </c>
      <c r="G829" s="14">
        <f ca="1">G828*(1+Returns!G829)+AC829</f>
        <v>11535343.130475532</v>
      </c>
      <c r="H829" s="14">
        <f ca="1">H828*(1+Returns!H829)+AD829</f>
        <v>13699716.784403108</v>
      </c>
      <c r="I829" s="14">
        <f ca="1">I828*(1+Returns!I829)+AE829</f>
        <v>6851131.9917711262</v>
      </c>
      <c r="J829" s="14">
        <f ca="1">J828*(1+Returns!J829)+AF829</f>
        <v>0</v>
      </c>
      <c r="K829" s="14">
        <f ca="1">K828*(1+Returns!K829)+AG829</f>
        <v>0</v>
      </c>
      <c r="L829" s="14">
        <f ca="1">L828*(1+Returns!L829)+AH829</f>
        <v>27398922.569360532</v>
      </c>
      <c r="M829" s="14">
        <f ca="1">M828*(1+Returns!M829)+AI829</f>
        <v>27401474.724432539</v>
      </c>
      <c r="N829" s="14">
        <f ca="1">N828*(1+Returns!N829)+AJ829-R829-T829</f>
        <v>50593036.15377152</v>
      </c>
      <c r="O829" s="17">
        <f ca="1">(Assumptions!$B$16 / 252)*F828</f>
        <v>4356.5448335929877</v>
      </c>
      <c r="P829" s="17">
        <f t="shared" ca="1" si="171"/>
        <v>34750.751392856902</v>
      </c>
      <c r="Q829" s="16">
        <f t="shared" si="172"/>
        <v>0</v>
      </c>
      <c r="R829" s="17">
        <f t="shared" si="173"/>
        <v>0</v>
      </c>
      <c r="S829" s="19">
        <f t="shared" si="174"/>
        <v>0</v>
      </c>
      <c r="T829" s="20">
        <f ca="1">IF(AND(S829=1,F828&gt;D828),[1]Assumptions!$B$19*(F828-D828),0)</f>
        <v>0</v>
      </c>
      <c r="U829" s="21">
        <f ca="1">OFFSET(Assumptions!$B$6,U$1-1,0)*$E829</f>
        <v>10998370.028337149</v>
      </c>
      <c r="V829" s="21">
        <f ca="1">OFFSET(Assumptions!$B$6,V$1-1,0)*$E829</f>
        <v>13747962.535421439</v>
      </c>
      <c r="W829" s="21">
        <f ca="1">OFFSET(Assumptions!$B$6,W$1-1,0)*$E829</f>
        <v>6873981.2677107193</v>
      </c>
      <c r="X829" s="21">
        <f ca="1">OFFSET(Assumptions!$B$6,X$1-1,0)*$E829</f>
        <v>0</v>
      </c>
      <c r="Y829" s="21">
        <f ca="1">OFFSET(Assumptions!$B$6,Y$1-1,0)*$E829</f>
        <v>0</v>
      </c>
      <c r="Z829" s="21">
        <f ca="1">OFFSET(Assumptions!$B$6,Z$1-1,0)*$E829</f>
        <v>27495925.070842877</v>
      </c>
      <c r="AA829" s="21">
        <f ca="1">OFFSET(Assumptions!$B$6,AA$1-1,0)*$E829</f>
        <v>27495925.070842877</v>
      </c>
      <c r="AB829" s="21">
        <f ca="1">OFFSET(Assumptions!$B$6,AB$1-1,0)*$E829</f>
        <v>50867461.381059319</v>
      </c>
      <c r="AC829" s="24">
        <f t="shared" si="177"/>
        <v>0</v>
      </c>
      <c r="AD829" s="24">
        <f t="shared" si="180"/>
        <v>0</v>
      </c>
      <c r="AE829" s="24">
        <f t="shared" si="180"/>
        <v>0</v>
      </c>
      <c r="AF829" s="24">
        <f t="shared" si="180"/>
        <v>0</v>
      </c>
      <c r="AG829" s="24">
        <f t="shared" si="179"/>
        <v>0</v>
      </c>
      <c r="AH829" s="24">
        <f t="shared" si="179"/>
        <v>0</v>
      </c>
      <c r="AI829" s="24">
        <f t="shared" si="179"/>
        <v>0</v>
      </c>
      <c r="AJ829" s="24">
        <f t="shared" si="175"/>
        <v>0</v>
      </c>
      <c r="AK829" s="26">
        <f t="shared" ca="1" si="176"/>
        <v>1.5573164369204751E-3</v>
      </c>
      <c r="AL829" s="34">
        <f t="shared" ca="1" si="178"/>
        <v>0.37444874602820888</v>
      </c>
    </row>
    <row r="830" spans="1:38" x14ac:dyDescent="0.25">
      <c r="A830" s="4">
        <f t="shared" si="167"/>
        <v>6</v>
      </c>
      <c r="B830" s="4">
        <f t="shared" si="168"/>
        <v>2015</v>
      </c>
      <c r="C830" s="9">
        <v>42167</v>
      </c>
      <c r="D830" s="12">
        <f ca="1">(1+Returns!E830)*D829</f>
        <v>134448018.53730774</v>
      </c>
      <c r="E830" s="12">
        <f t="shared" ca="1" si="169"/>
        <v>137690613.21922082</v>
      </c>
      <c r="F830" s="12">
        <f t="shared" ca="1" si="170"/>
        <v>137651499.13847548</v>
      </c>
      <c r="G830" s="14">
        <f ca="1">G829*(1+Returns!G830)+AC830</f>
        <v>11680288.366814528</v>
      </c>
      <c r="H830" s="14">
        <f ca="1">H829*(1+Returns!H830)+AD830</f>
        <v>13706995.255173435</v>
      </c>
      <c r="I830" s="14">
        <f ca="1">I829*(1+Returns!I830)+AE830</f>
        <v>6854933.6965830056</v>
      </c>
      <c r="J830" s="14">
        <f ca="1">J829*(1+Returns!J830)+AF830</f>
        <v>0</v>
      </c>
      <c r="K830" s="14">
        <f ca="1">K829*(1+Returns!K830)+AG830</f>
        <v>0</v>
      </c>
      <c r="L830" s="14">
        <f ca="1">L829*(1+Returns!L830)+AH830</f>
        <v>27413414.324209973</v>
      </c>
      <c r="M830" s="14">
        <f ca="1">M829*(1+Returns!M830)+AI830</f>
        <v>27416292.050230887</v>
      </c>
      <c r="N830" s="14">
        <f ca="1">N829*(1+Returns!N830)+AJ830-R830-T830</f>
        <v>50618689.526208967</v>
      </c>
      <c r="O830" s="17">
        <f ca="1">(Assumptions!$B$16 / 252)*F829</f>
        <v>4363.3293524705232</v>
      </c>
      <c r="P830" s="17">
        <f t="shared" ca="1" si="171"/>
        <v>39114.080745327425</v>
      </c>
      <c r="Q830" s="16">
        <f t="shared" si="172"/>
        <v>0</v>
      </c>
      <c r="R830" s="17">
        <f t="shared" si="173"/>
        <v>0</v>
      </c>
      <c r="S830" s="19">
        <f t="shared" si="174"/>
        <v>0</v>
      </c>
      <c r="T830" s="20">
        <f ca="1">IF(AND(S830=1,F829&gt;D829),[1]Assumptions!$B$19*(F829-D829),0)</f>
        <v>0</v>
      </c>
      <c r="U830" s="21">
        <f ca="1">OFFSET(Assumptions!$B$6,U$1-1,0)*$E830</f>
        <v>11015249.057537666</v>
      </c>
      <c r="V830" s="21">
        <f ca="1">OFFSET(Assumptions!$B$6,V$1-1,0)*$E830</f>
        <v>13769061.321922082</v>
      </c>
      <c r="W830" s="21">
        <f ca="1">OFFSET(Assumptions!$B$6,W$1-1,0)*$E830</f>
        <v>6884530.6609610412</v>
      </c>
      <c r="X830" s="21">
        <f ca="1">OFFSET(Assumptions!$B$6,X$1-1,0)*$E830</f>
        <v>0</v>
      </c>
      <c r="Y830" s="21">
        <f ca="1">OFFSET(Assumptions!$B$6,Y$1-1,0)*$E830</f>
        <v>0</v>
      </c>
      <c r="Z830" s="21">
        <f ca="1">OFFSET(Assumptions!$B$6,Z$1-1,0)*$E830</f>
        <v>27538122.643844165</v>
      </c>
      <c r="AA830" s="21">
        <f ca="1">OFFSET(Assumptions!$B$6,AA$1-1,0)*$E830</f>
        <v>27538122.643844165</v>
      </c>
      <c r="AB830" s="21">
        <f ca="1">OFFSET(Assumptions!$B$6,AB$1-1,0)*$E830</f>
        <v>50945526.891111702</v>
      </c>
      <c r="AC830" s="24">
        <f t="shared" si="177"/>
        <v>0</v>
      </c>
      <c r="AD830" s="24">
        <f t="shared" si="180"/>
        <v>0</v>
      </c>
      <c r="AE830" s="24">
        <f t="shared" si="180"/>
        <v>0</v>
      </c>
      <c r="AF830" s="24">
        <f t="shared" si="180"/>
        <v>0</v>
      </c>
      <c r="AG830" s="24">
        <f t="shared" si="179"/>
        <v>0</v>
      </c>
      <c r="AH830" s="24">
        <f t="shared" si="179"/>
        <v>0</v>
      </c>
      <c r="AI830" s="24">
        <f t="shared" si="179"/>
        <v>0</v>
      </c>
      <c r="AJ830" s="24">
        <f t="shared" si="175"/>
        <v>0</v>
      </c>
      <c r="AK830" s="26">
        <f t="shared" ca="1" si="176"/>
        <v>1.5033265973072307E-3</v>
      </c>
      <c r="AL830" s="34">
        <f t="shared" ca="1" si="178"/>
        <v>0.37651499138474875</v>
      </c>
    </row>
    <row r="831" spans="1:38" x14ac:dyDescent="0.25">
      <c r="A831" s="4">
        <f t="shared" si="167"/>
        <v>6</v>
      </c>
      <c r="B831" s="4">
        <f t="shared" si="168"/>
        <v>2015</v>
      </c>
      <c r="C831" s="9">
        <v>42170</v>
      </c>
      <c r="D831" s="12">
        <f ca="1">(1+Returns!E831)*D830</f>
        <v>134516254.94015598</v>
      </c>
      <c r="E831" s="12">
        <f t="shared" ca="1" si="169"/>
        <v>137777433.38320425</v>
      </c>
      <c r="F831" s="12">
        <f t="shared" ca="1" si="170"/>
        <v>137733949.41359738</v>
      </c>
      <c r="G831" s="14">
        <f ca="1">G830*(1+Returns!G831)+AC831</f>
        <v>11701031.240584254</v>
      </c>
      <c r="H831" s="14">
        <f ca="1">H830*(1+Returns!H831)+AD831</f>
        <v>13714277.592894999</v>
      </c>
      <c r="I831" s="14">
        <f ca="1">I830*(1+Returns!I831)+AE831</f>
        <v>6858737.5109673608</v>
      </c>
      <c r="J831" s="14">
        <f ca="1">J830*(1+Returns!J831)+AF831</f>
        <v>0</v>
      </c>
      <c r="K831" s="14">
        <f ca="1">K830*(1+Returns!K831)+AG831</f>
        <v>0</v>
      </c>
      <c r="L831" s="14">
        <f ca="1">L830*(1+Returns!L831)+AH831</f>
        <v>27427913.743994344</v>
      </c>
      <c r="M831" s="14">
        <f ca="1">M830*(1+Returns!M831)+AI831</f>
        <v>27431117.388486449</v>
      </c>
      <c r="N831" s="14">
        <f ca="1">N830*(1+Returns!N831)+AJ831-R831-T831</f>
        <v>50644355.906276859</v>
      </c>
      <c r="O831" s="17">
        <f ca="1">(Assumptions!$B$16 / 252)*F830</f>
        <v>4369.8888615389042</v>
      </c>
      <c r="P831" s="17">
        <f t="shared" ca="1" si="171"/>
        <v>43483.969606866332</v>
      </c>
      <c r="Q831" s="16">
        <f t="shared" si="172"/>
        <v>0</v>
      </c>
      <c r="R831" s="17">
        <f t="shared" si="173"/>
        <v>0</v>
      </c>
      <c r="S831" s="19">
        <f t="shared" si="174"/>
        <v>0</v>
      </c>
      <c r="T831" s="20">
        <f ca="1">IF(AND(S831=1,F830&gt;D830),[1]Assumptions!$B$19*(F830-D830),0)</f>
        <v>0</v>
      </c>
      <c r="U831" s="21">
        <f ca="1">OFFSET(Assumptions!$B$6,U$1-1,0)*$E831</f>
        <v>11022194.67065634</v>
      </c>
      <c r="V831" s="21">
        <f ca="1">OFFSET(Assumptions!$B$6,V$1-1,0)*$E831</f>
        <v>13777743.338320427</v>
      </c>
      <c r="W831" s="21">
        <f ca="1">OFFSET(Assumptions!$B$6,W$1-1,0)*$E831</f>
        <v>6888871.6691602133</v>
      </c>
      <c r="X831" s="21">
        <f ca="1">OFFSET(Assumptions!$B$6,X$1-1,0)*$E831</f>
        <v>0</v>
      </c>
      <c r="Y831" s="21">
        <f ca="1">OFFSET(Assumptions!$B$6,Y$1-1,0)*$E831</f>
        <v>0</v>
      </c>
      <c r="Z831" s="21">
        <f ca="1">OFFSET(Assumptions!$B$6,Z$1-1,0)*$E831</f>
        <v>27555486.676640853</v>
      </c>
      <c r="AA831" s="21">
        <f ca="1">OFFSET(Assumptions!$B$6,AA$1-1,0)*$E831</f>
        <v>27555486.676640853</v>
      </c>
      <c r="AB831" s="21">
        <f ca="1">OFFSET(Assumptions!$B$6,AB$1-1,0)*$E831</f>
        <v>50977650.35178557</v>
      </c>
      <c r="AC831" s="24">
        <f t="shared" si="177"/>
        <v>0</v>
      </c>
      <c r="AD831" s="24">
        <f t="shared" si="180"/>
        <v>0</v>
      </c>
      <c r="AE831" s="24">
        <f t="shared" si="180"/>
        <v>0</v>
      </c>
      <c r="AF831" s="24">
        <f t="shared" si="180"/>
        <v>0</v>
      </c>
      <c r="AG831" s="24">
        <f t="shared" si="179"/>
        <v>0</v>
      </c>
      <c r="AH831" s="24">
        <f t="shared" si="179"/>
        <v>0</v>
      </c>
      <c r="AI831" s="24">
        <f t="shared" si="179"/>
        <v>0</v>
      </c>
      <c r="AJ831" s="24">
        <f t="shared" si="175"/>
        <v>0</v>
      </c>
      <c r="AK831" s="26">
        <f t="shared" ca="1" si="176"/>
        <v>5.9897840298095417E-4</v>
      </c>
      <c r="AL831" s="34">
        <f t="shared" ca="1" si="178"/>
        <v>0.37733949413596779</v>
      </c>
    </row>
    <row r="832" spans="1:38" x14ac:dyDescent="0.25">
      <c r="A832" s="4">
        <f t="shared" si="167"/>
        <v>6</v>
      </c>
      <c r="B832" s="4">
        <f t="shared" si="168"/>
        <v>2015</v>
      </c>
      <c r="C832" s="9">
        <v>42171</v>
      </c>
      <c r="D832" s="12">
        <f ca="1">(1+Returns!E832)*D831</f>
        <v>134584525.97502574</v>
      </c>
      <c r="E832" s="12">
        <f t="shared" ca="1" si="169"/>
        <v>138007701.64245364</v>
      </c>
      <c r="F832" s="12">
        <f t="shared" ca="1" si="170"/>
        <v>137959845.16651618</v>
      </c>
      <c r="G832" s="14">
        <f ca="1">G831*(1+Returns!G832)+AC832</f>
        <v>11865187.529866109</v>
      </c>
      <c r="H832" s="14">
        <f ca="1">H831*(1+Returns!H832)+AD832</f>
        <v>13721563.799622256</v>
      </c>
      <c r="I832" s="14">
        <f ca="1">I831*(1+Returns!I832)+AE832</f>
        <v>6862543.4360947963</v>
      </c>
      <c r="J832" s="14">
        <f ca="1">J831*(1+Returns!J832)+AF832</f>
        <v>0</v>
      </c>
      <c r="K832" s="14">
        <f ca="1">K831*(1+Returns!K832)+AG832</f>
        <v>0</v>
      </c>
      <c r="L832" s="14">
        <f ca="1">L831*(1+Returns!L832)+AH832</f>
        <v>27442420.832767759</v>
      </c>
      <c r="M832" s="14">
        <f ca="1">M831*(1+Returns!M832)+AI832</f>
        <v>27445950.743531954</v>
      </c>
      <c r="N832" s="14">
        <f ca="1">N831*(1+Returns!N832)+AJ832-R832-T832</f>
        <v>50670035.300570764</v>
      </c>
      <c r="O832" s="17">
        <f ca="1">(Assumptions!$B$16 / 252)*F831</f>
        <v>4372.5063305903923</v>
      </c>
      <c r="P832" s="17">
        <f t="shared" ca="1" si="171"/>
        <v>47856.475937456722</v>
      </c>
      <c r="Q832" s="16">
        <f t="shared" si="172"/>
        <v>0</v>
      </c>
      <c r="R832" s="17">
        <f t="shared" si="173"/>
        <v>0</v>
      </c>
      <c r="S832" s="19">
        <f t="shared" si="174"/>
        <v>0</v>
      </c>
      <c r="T832" s="20">
        <f ca="1">IF(AND(S832=1,F831&gt;D831),[1]Assumptions!$B$19*(F831-D831),0)</f>
        <v>0</v>
      </c>
      <c r="U832" s="21">
        <f ca="1">OFFSET(Assumptions!$B$6,U$1-1,0)*$E832</f>
        <v>11040616.131396292</v>
      </c>
      <c r="V832" s="21">
        <f ca="1">OFFSET(Assumptions!$B$6,V$1-1,0)*$E832</f>
        <v>13800770.164245365</v>
      </c>
      <c r="W832" s="21">
        <f ca="1">OFFSET(Assumptions!$B$6,W$1-1,0)*$E832</f>
        <v>6900385.0821226826</v>
      </c>
      <c r="X832" s="21">
        <f ca="1">OFFSET(Assumptions!$B$6,X$1-1,0)*$E832</f>
        <v>0</v>
      </c>
      <c r="Y832" s="21">
        <f ca="1">OFFSET(Assumptions!$B$6,Y$1-1,0)*$E832</f>
        <v>0</v>
      </c>
      <c r="Z832" s="21">
        <f ca="1">OFFSET(Assumptions!$B$6,Z$1-1,0)*$E832</f>
        <v>27601540.32849073</v>
      </c>
      <c r="AA832" s="21">
        <f ca="1">OFFSET(Assumptions!$B$6,AA$1-1,0)*$E832</f>
        <v>27601540.32849073</v>
      </c>
      <c r="AB832" s="21">
        <f ca="1">OFFSET(Assumptions!$B$6,AB$1-1,0)*$E832</f>
        <v>51062849.607707843</v>
      </c>
      <c r="AC832" s="24">
        <f t="shared" si="177"/>
        <v>0</v>
      </c>
      <c r="AD832" s="24">
        <f t="shared" si="180"/>
        <v>0</v>
      </c>
      <c r="AE832" s="24">
        <f t="shared" si="180"/>
        <v>0</v>
      </c>
      <c r="AF832" s="24">
        <f t="shared" si="180"/>
        <v>0</v>
      </c>
      <c r="AG832" s="24">
        <f t="shared" si="179"/>
        <v>0</v>
      </c>
      <c r="AH832" s="24">
        <f t="shared" si="179"/>
        <v>0</v>
      </c>
      <c r="AI832" s="24">
        <f t="shared" si="179"/>
        <v>0</v>
      </c>
      <c r="AJ832" s="24">
        <f t="shared" si="175"/>
        <v>0</v>
      </c>
      <c r="AK832" s="26">
        <f t="shared" ca="1" si="176"/>
        <v>1.640087675410129E-3</v>
      </c>
      <c r="AL832" s="34">
        <f t="shared" ca="1" si="178"/>
        <v>0.37959845166515582</v>
      </c>
    </row>
    <row r="833" spans="1:38" x14ac:dyDescent="0.25">
      <c r="A833" s="4">
        <f t="shared" si="167"/>
        <v>6</v>
      </c>
      <c r="B833" s="4">
        <f t="shared" si="168"/>
        <v>2015</v>
      </c>
      <c r="C833" s="9">
        <v>42172</v>
      </c>
      <c r="D833" s="12">
        <f ca="1">(1+Returns!E833)*D832</f>
        <v>134652831.65949383</v>
      </c>
      <c r="E833" s="12">
        <f t="shared" ca="1" si="169"/>
        <v>138005158.22762758</v>
      </c>
      <c r="F833" s="12">
        <f t="shared" ca="1" si="170"/>
        <v>137952922.07406577</v>
      </c>
      <c r="G833" s="14">
        <f ca="1">G832*(1+Returns!G833)+AC833</f>
        <v>11796497.447101701</v>
      </c>
      <c r="H833" s="14">
        <f ca="1">H832*(1+Returns!H833)+AD833</f>
        <v>13728853.877410756</v>
      </c>
      <c r="I833" s="14">
        <f ca="1">I832*(1+Returns!I833)+AE833</f>
        <v>6866351.4731365684</v>
      </c>
      <c r="J833" s="14">
        <f ca="1">J832*(1+Returns!J833)+AF833</f>
        <v>0</v>
      </c>
      <c r="K833" s="14">
        <f ca="1">K832*(1+Returns!K833)+AG833</f>
        <v>0</v>
      </c>
      <c r="L833" s="14">
        <f ca="1">L832*(1+Returns!L833)+AH833</f>
        <v>27456935.594586473</v>
      </c>
      <c r="M833" s="14">
        <f ca="1">M832*(1+Returns!M833)+AI833</f>
        <v>27460792.119702473</v>
      </c>
      <c r="N833" s="14">
        <f ca="1">N832*(1+Returns!N833)+AJ833-R833-T833</f>
        <v>50695727.715689585</v>
      </c>
      <c r="O833" s="17">
        <f ca="1">(Assumptions!$B$16 / 252)*F832</f>
        <v>4379.6776243338472</v>
      </c>
      <c r="P833" s="17">
        <f t="shared" ca="1" si="171"/>
        <v>52236.153561790568</v>
      </c>
      <c r="Q833" s="16">
        <f t="shared" si="172"/>
        <v>0</v>
      </c>
      <c r="R833" s="17">
        <f t="shared" si="173"/>
        <v>0</v>
      </c>
      <c r="S833" s="19">
        <f t="shared" si="174"/>
        <v>0</v>
      </c>
      <c r="T833" s="20">
        <f ca="1">IF(AND(S833=1,F832&gt;D832),[1]Assumptions!$B$19*(F832-D832),0)</f>
        <v>0</v>
      </c>
      <c r="U833" s="21">
        <f ca="1">OFFSET(Assumptions!$B$6,U$1-1,0)*$E833</f>
        <v>11040412.658210207</v>
      </c>
      <c r="V833" s="21">
        <f ca="1">OFFSET(Assumptions!$B$6,V$1-1,0)*$E833</f>
        <v>13800515.822762758</v>
      </c>
      <c r="W833" s="21">
        <f ca="1">OFFSET(Assumptions!$B$6,W$1-1,0)*$E833</f>
        <v>6900257.9113813788</v>
      </c>
      <c r="X833" s="21">
        <f ca="1">OFFSET(Assumptions!$B$6,X$1-1,0)*$E833</f>
        <v>0</v>
      </c>
      <c r="Y833" s="21">
        <f ca="1">OFFSET(Assumptions!$B$6,Y$1-1,0)*$E833</f>
        <v>0</v>
      </c>
      <c r="Z833" s="21">
        <f ca="1">OFFSET(Assumptions!$B$6,Z$1-1,0)*$E833</f>
        <v>27601031.645525515</v>
      </c>
      <c r="AA833" s="21">
        <f ca="1">OFFSET(Assumptions!$B$6,AA$1-1,0)*$E833</f>
        <v>27601031.645525515</v>
      </c>
      <c r="AB833" s="21">
        <f ca="1">OFFSET(Assumptions!$B$6,AB$1-1,0)*$E833</f>
        <v>51061908.544222206</v>
      </c>
      <c r="AC833" s="24">
        <f t="shared" si="177"/>
        <v>0</v>
      </c>
      <c r="AD833" s="24">
        <f t="shared" si="180"/>
        <v>0</v>
      </c>
      <c r="AE833" s="24">
        <f t="shared" si="180"/>
        <v>0</v>
      </c>
      <c r="AF833" s="24">
        <f t="shared" si="180"/>
        <v>0</v>
      </c>
      <c r="AG833" s="24">
        <f t="shared" si="179"/>
        <v>0</v>
      </c>
      <c r="AH833" s="24">
        <f t="shared" si="179"/>
        <v>0</v>
      </c>
      <c r="AI833" s="24">
        <f t="shared" si="179"/>
        <v>0</v>
      </c>
      <c r="AJ833" s="24">
        <f t="shared" si="175"/>
        <v>0</v>
      </c>
      <c r="AK833" s="26">
        <f t="shared" ca="1" si="176"/>
        <v>-5.0181938389792791E-5</v>
      </c>
      <c r="AL833" s="34">
        <f t="shared" ca="1" si="178"/>
        <v>0.37952922074065176</v>
      </c>
    </row>
    <row r="834" spans="1:38" x14ac:dyDescent="0.25">
      <c r="A834" s="4">
        <f t="shared" si="167"/>
        <v>6</v>
      </c>
      <c r="B834" s="4">
        <f t="shared" si="168"/>
        <v>2015</v>
      </c>
      <c r="C834" s="9">
        <v>42173</v>
      </c>
      <c r="D834" s="12">
        <f ca="1">(1+Returns!E834)*D833</f>
        <v>134721172.01114598</v>
      </c>
      <c r="E834" s="12">
        <f t="shared" ca="1" si="169"/>
        <v>137934167.062861</v>
      </c>
      <c r="F834" s="12">
        <f t="shared" ca="1" si="170"/>
        <v>137877551.45145559</v>
      </c>
      <c r="G834" s="14">
        <f ca="1">G833*(1+Returns!G834)+AC834</f>
        <v>11659324.898199374</v>
      </c>
      <c r="H834" s="14">
        <f ca="1">H833*(1+Returns!H834)+AD834</f>
        <v>13736147.828317141</v>
      </c>
      <c r="I834" s="14">
        <f ca="1">I833*(1+Returns!I834)+AE834</f>
        <v>6870161.623264581</v>
      </c>
      <c r="J834" s="14">
        <f ca="1">J833*(1+Returns!J834)+AF834</f>
        <v>0</v>
      </c>
      <c r="K834" s="14">
        <f ca="1">K833*(1+Returns!K834)+AG834</f>
        <v>0</v>
      </c>
      <c r="L834" s="14">
        <f ca="1">L833*(1+Returns!L834)+AH834</f>
        <v>27471458.033508893</v>
      </c>
      <c r="M834" s="14">
        <f ca="1">M833*(1+Returns!M834)+AI834</f>
        <v>27475641.521335427</v>
      </c>
      <c r="N834" s="14">
        <f ca="1">N833*(1+Returns!N834)+AJ834-R834-T834</f>
        <v>50721433.15823558</v>
      </c>
      <c r="O834" s="17">
        <f ca="1">(Assumptions!$B$16 / 252)*F833</f>
        <v>4379.4578436211359</v>
      </c>
      <c r="P834" s="17">
        <f t="shared" ca="1" si="171"/>
        <v>56615.611405411706</v>
      </c>
      <c r="Q834" s="16">
        <f t="shared" si="172"/>
        <v>0</v>
      </c>
      <c r="R834" s="17">
        <f t="shared" si="173"/>
        <v>0</v>
      </c>
      <c r="S834" s="19">
        <f t="shared" si="174"/>
        <v>0</v>
      </c>
      <c r="T834" s="20">
        <f ca="1">IF(AND(S834=1,F833&gt;D833),[1]Assumptions!$B$19*(F833-D833),0)</f>
        <v>0</v>
      </c>
      <c r="U834" s="21">
        <f ca="1">OFFSET(Assumptions!$B$6,U$1-1,0)*$E834</f>
        <v>11034733.365028881</v>
      </c>
      <c r="V834" s="21">
        <f ca="1">OFFSET(Assumptions!$B$6,V$1-1,0)*$E834</f>
        <v>13793416.706286101</v>
      </c>
      <c r="W834" s="21">
        <f ca="1">OFFSET(Assumptions!$B$6,W$1-1,0)*$E834</f>
        <v>6896708.3531430503</v>
      </c>
      <c r="X834" s="21">
        <f ca="1">OFFSET(Assumptions!$B$6,X$1-1,0)*$E834</f>
        <v>0</v>
      </c>
      <c r="Y834" s="21">
        <f ca="1">OFFSET(Assumptions!$B$6,Y$1-1,0)*$E834</f>
        <v>0</v>
      </c>
      <c r="Z834" s="21">
        <f ca="1">OFFSET(Assumptions!$B$6,Z$1-1,0)*$E834</f>
        <v>27586833.412572201</v>
      </c>
      <c r="AA834" s="21">
        <f ca="1">OFFSET(Assumptions!$B$6,AA$1-1,0)*$E834</f>
        <v>27586833.412572201</v>
      </c>
      <c r="AB834" s="21">
        <f ca="1">OFFSET(Assumptions!$B$6,AB$1-1,0)*$E834</f>
        <v>51035641.813258566</v>
      </c>
      <c r="AC834" s="24">
        <f t="shared" si="177"/>
        <v>0</v>
      </c>
      <c r="AD834" s="24">
        <f t="shared" si="180"/>
        <v>0</v>
      </c>
      <c r="AE834" s="24">
        <f t="shared" si="180"/>
        <v>0</v>
      </c>
      <c r="AF834" s="24">
        <f t="shared" si="180"/>
        <v>0</v>
      </c>
      <c r="AG834" s="24">
        <f t="shared" si="179"/>
        <v>0</v>
      </c>
      <c r="AH834" s="24">
        <f t="shared" si="179"/>
        <v>0</v>
      </c>
      <c r="AI834" s="24">
        <f t="shared" si="179"/>
        <v>0</v>
      </c>
      <c r="AJ834" s="24">
        <f t="shared" si="175"/>
        <v>0</v>
      </c>
      <c r="AK834" s="26">
        <f t="shared" ca="1" si="176"/>
        <v>-5.463503163036787E-4</v>
      </c>
      <c r="AL834" s="34">
        <f t="shared" ca="1" si="178"/>
        <v>0.37877551451454994</v>
      </c>
    </row>
    <row r="835" spans="1:38" x14ac:dyDescent="0.25">
      <c r="A835" s="4">
        <f t="shared" si="167"/>
        <v>6</v>
      </c>
      <c r="B835" s="4">
        <f t="shared" si="168"/>
        <v>2015</v>
      </c>
      <c r="C835" s="9">
        <v>42174</v>
      </c>
      <c r="D835" s="12">
        <f ca="1">(1+Returns!E835)*D834</f>
        <v>134789547.04757679</v>
      </c>
      <c r="E835" s="12">
        <f t="shared" ca="1" si="169"/>
        <v>138036121.84515104</v>
      </c>
      <c r="F835" s="12">
        <f t="shared" ca="1" si="170"/>
        <v>137975129.16862017</v>
      </c>
      <c r="G835" s="14">
        <f ca="1">G834*(1+Returns!G835)+AC835</f>
        <v>11695063.561920004</v>
      </c>
      <c r="H835" s="14">
        <f ca="1">H834*(1+Returns!H835)+AD835</f>
        <v>13743445.654399145</v>
      </c>
      <c r="I835" s="14">
        <f ca="1">I834*(1+Returns!I835)+AE835</f>
        <v>6873973.8876513895</v>
      </c>
      <c r="J835" s="14">
        <f ca="1">J834*(1+Returns!J835)+AF835</f>
        <v>0</v>
      </c>
      <c r="K835" s="14">
        <f ca="1">K834*(1+Returns!K835)+AG835</f>
        <v>0</v>
      </c>
      <c r="L835" s="14">
        <f ca="1">L834*(1+Returns!L835)+AH835</f>
        <v>27485988.153595567</v>
      </c>
      <c r="M835" s="14">
        <f ca="1">M834*(1+Returns!M835)+AI835</f>
        <v>27490498.952770576</v>
      </c>
      <c r="N835" s="14">
        <f ca="1">N834*(1+Returns!N835)+AJ835-R835-T835</f>
        <v>50747151.634814344</v>
      </c>
      <c r="O835" s="17">
        <f ca="1">(Assumptions!$B$16 / 252)*F834</f>
        <v>4377.065125443035</v>
      </c>
      <c r="P835" s="17">
        <f t="shared" ca="1" si="171"/>
        <v>60992.67653085474</v>
      </c>
      <c r="Q835" s="16">
        <f t="shared" si="172"/>
        <v>0</v>
      </c>
      <c r="R835" s="17">
        <f t="shared" si="173"/>
        <v>0</v>
      </c>
      <c r="S835" s="19">
        <f t="shared" si="174"/>
        <v>0</v>
      </c>
      <c r="T835" s="20">
        <f ca="1">IF(AND(S835=1,F834&gt;D834),[1]Assumptions!$B$19*(F834-D834),0)</f>
        <v>0</v>
      </c>
      <c r="U835" s="21">
        <f ca="1">OFFSET(Assumptions!$B$6,U$1-1,0)*$E835</f>
        <v>11042889.747612083</v>
      </c>
      <c r="V835" s="21">
        <f ca="1">OFFSET(Assumptions!$B$6,V$1-1,0)*$E835</f>
        <v>13803612.184515104</v>
      </c>
      <c r="W835" s="21">
        <f ca="1">OFFSET(Assumptions!$B$6,W$1-1,0)*$E835</f>
        <v>6901806.0922575518</v>
      </c>
      <c r="X835" s="21">
        <f ca="1">OFFSET(Assumptions!$B$6,X$1-1,0)*$E835</f>
        <v>0</v>
      </c>
      <c r="Y835" s="21">
        <f ca="1">OFFSET(Assumptions!$B$6,Y$1-1,0)*$E835</f>
        <v>0</v>
      </c>
      <c r="Z835" s="21">
        <f ca="1">OFFSET(Assumptions!$B$6,Z$1-1,0)*$E835</f>
        <v>27607224.369030207</v>
      </c>
      <c r="AA835" s="21">
        <f ca="1">OFFSET(Assumptions!$B$6,AA$1-1,0)*$E835</f>
        <v>27607224.369030207</v>
      </c>
      <c r="AB835" s="21">
        <f ca="1">OFFSET(Assumptions!$B$6,AB$1-1,0)*$E835</f>
        <v>51073365.082705885</v>
      </c>
      <c r="AC835" s="24">
        <f t="shared" si="177"/>
        <v>0</v>
      </c>
      <c r="AD835" s="24">
        <f t="shared" si="180"/>
        <v>0</v>
      </c>
      <c r="AE835" s="24">
        <f t="shared" si="180"/>
        <v>0</v>
      </c>
      <c r="AF835" s="24">
        <f t="shared" si="180"/>
        <v>0</v>
      </c>
      <c r="AG835" s="24">
        <f t="shared" si="179"/>
        <v>0</v>
      </c>
      <c r="AH835" s="24">
        <f t="shared" si="179"/>
        <v>0</v>
      </c>
      <c r="AI835" s="24">
        <f t="shared" si="179"/>
        <v>0</v>
      </c>
      <c r="AJ835" s="24">
        <f t="shared" si="175"/>
        <v>0</v>
      </c>
      <c r="AK835" s="26">
        <f t="shared" ca="1" si="176"/>
        <v>7.0771286650628262E-4</v>
      </c>
      <c r="AL835" s="34">
        <f t="shared" ca="1" si="178"/>
        <v>0.37975129168619581</v>
      </c>
    </row>
    <row r="836" spans="1:38" x14ac:dyDescent="0.25">
      <c r="A836" s="4">
        <f t="shared" ref="A836:A899" si="181">MONTH(C836)</f>
        <v>6</v>
      </c>
      <c r="B836" s="4">
        <f t="shared" ref="B836:B899" si="182">YEAR(C836)</f>
        <v>2015</v>
      </c>
      <c r="C836" s="9">
        <v>42177</v>
      </c>
      <c r="D836" s="12">
        <f ca="1">(1+Returns!E836)*D835</f>
        <v>134857956.78638983</v>
      </c>
      <c r="E836" s="12">
        <f t="shared" ref="E836:E899" ca="1" si="183">SUM(G836:N836)</f>
        <v>138089573.36760944</v>
      </c>
      <c r="F836" s="12">
        <f t="shared" ref="F836:F899" ca="1" si="184">E836-P836</f>
        <v>138024200.52824783</v>
      </c>
      <c r="G836" s="14">
        <f ca="1">G835*(1+Returns!G836)+AC836</f>
        <v>11682264.213129571</v>
      </c>
      <c r="H836" s="14">
        <f ca="1">H835*(1+Returns!H836)+AD836</f>
        <v>13750747.357715597</v>
      </c>
      <c r="I836" s="14">
        <f ca="1">I835*(1+Returns!I836)+AE836</f>
        <v>6877788.2674701996</v>
      </c>
      <c r="J836" s="14">
        <f ca="1">J835*(1+Returns!J836)+AF836</f>
        <v>0</v>
      </c>
      <c r="K836" s="14">
        <f ca="1">K835*(1+Returns!K836)+AG836</f>
        <v>0</v>
      </c>
      <c r="L836" s="14">
        <f ca="1">L835*(1+Returns!L836)+AH836</f>
        <v>27500525.958909195</v>
      </c>
      <c r="M836" s="14">
        <f ca="1">M835*(1+Returns!M836)+AI836</f>
        <v>27505364.41835003</v>
      </c>
      <c r="N836" s="14">
        <f ca="1">N835*(1+Returns!N836)+AJ836-R836-T836</f>
        <v>50772883.152034834</v>
      </c>
      <c r="O836" s="17">
        <f ca="1">(Assumptions!$B$16 / 252)*F835</f>
        <v>4380.1628307498468</v>
      </c>
      <c r="P836" s="17">
        <f t="shared" ca="1" si="171"/>
        <v>65372.839361604587</v>
      </c>
      <c r="Q836" s="16">
        <f t="shared" si="172"/>
        <v>0</v>
      </c>
      <c r="R836" s="17">
        <f t="shared" si="173"/>
        <v>0</v>
      </c>
      <c r="S836" s="19">
        <f t="shared" si="174"/>
        <v>0</v>
      </c>
      <c r="T836" s="20">
        <f ca="1">IF(AND(S836=1,F835&gt;D835),[1]Assumptions!$B$19*(F835-D835),0)</f>
        <v>0</v>
      </c>
      <c r="U836" s="21">
        <f ca="1">OFFSET(Assumptions!$B$6,U$1-1,0)*$E836</f>
        <v>11047165.869408755</v>
      </c>
      <c r="V836" s="21">
        <f ca="1">OFFSET(Assumptions!$B$6,V$1-1,0)*$E836</f>
        <v>13808957.336760946</v>
      </c>
      <c r="W836" s="21">
        <f ca="1">OFFSET(Assumptions!$B$6,W$1-1,0)*$E836</f>
        <v>6904478.6683804728</v>
      </c>
      <c r="X836" s="21">
        <f ca="1">OFFSET(Assumptions!$B$6,X$1-1,0)*$E836</f>
        <v>0</v>
      </c>
      <c r="Y836" s="21">
        <f ca="1">OFFSET(Assumptions!$B$6,Y$1-1,0)*$E836</f>
        <v>0</v>
      </c>
      <c r="Z836" s="21">
        <f ca="1">OFFSET(Assumptions!$B$6,Z$1-1,0)*$E836</f>
        <v>27617914.673521891</v>
      </c>
      <c r="AA836" s="21">
        <f ca="1">OFFSET(Assumptions!$B$6,AA$1-1,0)*$E836</f>
        <v>27617914.673521891</v>
      </c>
      <c r="AB836" s="21">
        <f ca="1">OFFSET(Assumptions!$B$6,AB$1-1,0)*$E836</f>
        <v>51093142.146015495</v>
      </c>
      <c r="AC836" s="24">
        <f t="shared" si="177"/>
        <v>0</v>
      </c>
      <c r="AD836" s="24">
        <f t="shared" si="180"/>
        <v>0</v>
      </c>
      <c r="AE836" s="24">
        <f t="shared" si="180"/>
        <v>0</v>
      </c>
      <c r="AF836" s="24">
        <f t="shared" si="180"/>
        <v>0</v>
      </c>
      <c r="AG836" s="24">
        <f t="shared" si="179"/>
        <v>0</v>
      </c>
      <c r="AH836" s="24">
        <f t="shared" si="179"/>
        <v>0</v>
      </c>
      <c r="AI836" s="24">
        <f t="shared" si="179"/>
        <v>0</v>
      </c>
      <c r="AJ836" s="24">
        <f t="shared" si="175"/>
        <v>0</v>
      </c>
      <c r="AK836" s="26">
        <f t="shared" ca="1" si="176"/>
        <v>3.5565365963674545E-4</v>
      </c>
      <c r="AL836" s="34">
        <f t="shared" ca="1" si="178"/>
        <v>0.38024200528247243</v>
      </c>
    </row>
    <row r="837" spans="1:38" x14ac:dyDescent="0.25">
      <c r="A837" s="4">
        <f t="shared" si="181"/>
        <v>6</v>
      </c>
      <c r="B837" s="4">
        <f t="shared" si="182"/>
        <v>2015</v>
      </c>
      <c r="C837" s="9">
        <v>42178</v>
      </c>
      <c r="D837" s="12">
        <f ca="1">(1+Returns!E837)*D836</f>
        <v>134926401.24519762</v>
      </c>
      <c r="E837" s="12">
        <f t="shared" ca="1" si="183"/>
        <v>138102769.35104072</v>
      </c>
      <c r="F837" s="12">
        <f t="shared" ca="1" si="184"/>
        <v>138033014.79102743</v>
      </c>
      <c r="G837" s="14">
        <f ca="1">G836*(1+Returns!G837)+AC837</f>
        <v>11629174.554377206</v>
      </c>
      <c r="H837" s="14">
        <f ca="1">H836*(1+Returns!H837)+AD837</f>
        <v>13758052.940326417</v>
      </c>
      <c r="I837" s="14">
        <f ca="1">I836*(1+Returns!I837)+AE837</f>
        <v>6881604.7638948681</v>
      </c>
      <c r="J837" s="14">
        <f ca="1">J836*(1+Returns!J837)+AF837</f>
        <v>0</v>
      </c>
      <c r="K837" s="14">
        <f ca="1">K836*(1+Returns!K837)+AG837</f>
        <v>0</v>
      </c>
      <c r="L837" s="14">
        <f ca="1">L836*(1+Returns!L837)+AH837</f>
        <v>27515071.453514624</v>
      </c>
      <c r="M837" s="14">
        <f ca="1">M836*(1+Returns!M837)+AI837</f>
        <v>27520237.922418248</v>
      </c>
      <c r="N837" s="14">
        <f ca="1">N836*(1+Returns!N837)+AJ837-R837-T837</f>
        <v>50798627.71650935</v>
      </c>
      <c r="O837" s="17">
        <f ca="1">(Assumptions!$B$16 / 252)*F836</f>
        <v>4381.7206516904071</v>
      </c>
      <c r="P837" s="17">
        <f t="shared" ref="P837:P900" ca="1" si="185">P836+O837-IF(Q837=1,P836,0)</f>
        <v>69754.560013294991</v>
      </c>
      <c r="Q837" s="16">
        <f t="shared" ref="Q837:Q900" si="186">IF(DAY(C837)&lt;DAY(C836),1,0)</f>
        <v>0</v>
      </c>
      <c r="R837" s="17">
        <f t="shared" ref="R837:R900" si="187">IF(Q837=1,P836,0)</f>
        <v>0</v>
      </c>
      <c r="S837" s="19">
        <f t="shared" ref="S837:S900" si="188">IF(AND(DAY(C837)&lt;DAY(C836),OR(MONTH(C837)=7,MONTH(C837)=1)),1,0)</f>
        <v>0</v>
      </c>
      <c r="T837" s="20">
        <f ca="1">IF(AND(S837=1,F836&gt;D836),[1]Assumptions!$B$19*(F836-D836),0)</f>
        <v>0</v>
      </c>
      <c r="U837" s="21">
        <f ca="1">OFFSET(Assumptions!$B$6,U$1-1,0)*$E837</f>
        <v>11048221.548083259</v>
      </c>
      <c r="V837" s="21">
        <f ca="1">OFFSET(Assumptions!$B$6,V$1-1,0)*$E837</f>
        <v>13810276.935104072</v>
      </c>
      <c r="W837" s="21">
        <f ca="1">OFFSET(Assumptions!$B$6,W$1-1,0)*$E837</f>
        <v>6905138.467552036</v>
      </c>
      <c r="X837" s="21">
        <f ca="1">OFFSET(Assumptions!$B$6,X$1-1,0)*$E837</f>
        <v>0</v>
      </c>
      <c r="Y837" s="21">
        <f ca="1">OFFSET(Assumptions!$B$6,Y$1-1,0)*$E837</f>
        <v>0</v>
      </c>
      <c r="Z837" s="21">
        <f ca="1">OFFSET(Assumptions!$B$6,Z$1-1,0)*$E837</f>
        <v>27620553.870208144</v>
      </c>
      <c r="AA837" s="21">
        <f ca="1">OFFSET(Assumptions!$B$6,AA$1-1,0)*$E837</f>
        <v>27620553.870208144</v>
      </c>
      <c r="AB837" s="21">
        <f ca="1">OFFSET(Assumptions!$B$6,AB$1-1,0)*$E837</f>
        <v>51098024.659885064</v>
      </c>
      <c r="AC837" s="24">
        <f t="shared" si="177"/>
        <v>0</v>
      </c>
      <c r="AD837" s="24">
        <f t="shared" si="180"/>
        <v>0</v>
      </c>
      <c r="AE837" s="24">
        <f t="shared" si="180"/>
        <v>0</v>
      </c>
      <c r="AF837" s="24">
        <f t="shared" si="180"/>
        <v>0</v>
      </c>
      <c r="AG837" s="24">
        <f t="shared" si="179"/>
        <v>0</v>
      </c>
      <c r="AH837" s="24">
        <f t="shared" si="179"/>
        <v>0</v>
      </c>
      <c r="AI837" s="24">
        <f t="shared" si="179"/>
        <v>0</v>
      </c>
      <c r="AJ837" s="24">
        <f t="shared" ref="AJ837:AJ900" si="189">-SUM(AC837:AI837)</f>
        <v>0</v>
      </c>
      <c r="AK837" s="26">
        <f t="shared" ref="AK837:AK900" ca="1" si="190">F837/F836-1</f>
        <v>6.386027048788101E-5</v>
      </c>
      <c r="AL837" s="34">
        <f t="shared" ca="1" si="178"/>
        <v>0.38033014791026853</v>
      </c>
    </row>
    <row r="838" spans="1:38" x14ac:dyDescent="0.25">
      <c r="A838" s="4">
        <f t="shared" si="181"/>
        <v>6</v>
      </c>
      <c r="B838" s="4">
        <f t="shared" si="182"/>
        <v>2015</v>
      </c>
      <c r="C838" s="9">
        <v>42179</v>
      </c>
      <c r="D838" s="12">
        <f ca="1">(1+Returns!E838)*D837</f>
        <v>134994880.4416216</v>
      </c>
      <c r="E838" s="12">
        <f t="shared" ca="1" si="183"/>
        <v>138140502.29159737</v>
      </c>
      <c r="F838" s="12">
        <f t="shared" ca="1" si="184"/>
        <v>138066365.73111451</v>
      </c>
      <c r="G838" s="14">
        <f ca="1">G837*(1+Returns!G838)+AC838</f>
        <v>11600587.063550437</v>
      </c>
      <c r="H838" s="14">
        <f ca="1">H837*(1+Returns!H838)+AD838</f>
        <v>13765362.404292619</v>
      </c>
      <c r="I838" s="14">
        <f ca="1">I837*(1+Returns!I838)+AE838</f>
        <v>6885423.3780999035</v>
      </c>
      <c r="J838" s="14">
        <f ca="1">J837*(1+Returns!J838)+AF838</f>
        <v>0</v>
      </c>
      <c r="K838" s="14">
        <f ca="1">K837*(1+Returns!K838)+AG838</f>
        <v>0</v>
      </c>
      <c r="L838" s="14">
        <f ca="1">L837*(1+Returns!L838)+AH838</f>
        <v>27529624.641478851</v>
      </c>
      <c r="M838" s="14">
        <f ca="1">M837*(1+Returns!M838)+AI838</f>
        <v>27535119.469322033</v>
      </c>
      <c r="N838" s="14">
        <f ca="1">N837*(1+Returns!N838)+AJ838-R838-T838</f>
        <v>50824385.334853545</v>
      </c>
      <c r="O838" s="17">
        <f ca="1">(Assumptions!$B$16 / 252)*F837</f>
        <v>4382.0004695564257</v>
      </c>
      <c r="P838" s="17">
        <f t="shared" ca="1" si="185"/>
        <v>74136.560482851419</v>
      </c>
      <c r="Q838" s="16">
        <f t="shared" si="186"/>
        <v>0</v>
      </c>
      <c r="R838" s="17">
        <f t="shared" si="187"/>
        <v>0</v>
      </c>
      <c r="S838" s="19">
        <f t="shared" si="188"/>
        <v>0</v>
      </c>
      <c r="T838" s="20">
        <f ca="1">IF(AND(S838=1,F837&gt;D837),[1]Assumptions!$B$19*(F837-D837),0)</f>
        <v>0</v>
      </c>
      <c r="U838" s="21">
        <f ca="1">OFFSET(Assumptions!$B$6,U$1-1,0)*$E838</f>
        <v>11051240.18332779</v>
      </c>
      <c r="V838" s="21">
        <f ca="1">OFFSET(Assumptions!$B$6,V$1-1,0)*$E838</f>
        <v>13814050.229159737</v>
      </c>
      <c r="W838" s="21">
        <f ca="1">OFFSET(Assumptions!$B$6,W$1-1,0)*$E838</f>
        <v>6907025.1145798685</v>
      </c>
      <c r="X838" s="21">
        <f ca="1">OFFSET(Assumptions!$B$6,X$1-1,0)*$E838</f>
        <v>0</v>
      </c>
      <c r="Y838" s="21">
        <f ca="1">OFFSET(Assumptions!$B$6,Y$1-1,0)*$E838</f>
        <v>0</v>
      </c>
      <c r="Z838" s="21">
        <f ca="1">OFFSET(Assumptions!$B$6,Z$1-1,0)*$E838</f>
        <v>27628100.458319474</v>
      </c>
      <c r="AA838" s="21">
        <f ca="1">OFFSET(Assumptions!$B$6,AA$1-1,0)*$E838</f>
        <v>27628100.458319474</v>
      </c>
      <c r="AB838" s="21">
        <f ca="1">OFFSET(Assumptions!$B$6,AB$1-1,0)*$E838</f>
        <v>51111985.847891025</v>
      </c>
      <c r="AC838" s="24">
        <f t="shared" ref="AC838:AC901" si="191">IF(Q838=1,U837-G837,0)</f>
        <v>0</v>
      </c>
      <c r="AD838" s="24">
        <f t="shared" si="180"/>
        <v>0</v>
      </c>
      <c r="AE838" s="24">
        <f t="shared" si="180"/>
        <v>0</v>
      </c>
      <c r="AF838" s="24">
        <f t="shared" si="180"/>
        <v>0</v>
      </c>
      <c r="AG838" s="24">
        <f t="shared" si="179"/>
        <v>0</v>
      </c>
      <c r="AH838" s="24">
        <f t="shared" si="179"/>
        <v>0</v>
      </c>
      <c r="AI838" s="24">
        <f t="shared" si="179"/>
        <v>0</v>
      </c>
      <c r="AJ838" s="24">
        <f t="shared" si="189"/>
        <v>0</v>
      </c>
      <c r="AK838" s="26">
        <f t="shared" ca="1" si="190"/>
        <v>2.4161567533376171E-4</v>
      </c>
      <c r="AL838" s="34">
        <f t="shared" ref="AL838:AL901" ca="1" si="192">(1+AK838)*(1+AL837)-1</f>
        <v>0.38066365731113949</v>
      </c>
    </row>
    <row r="839" spans="1:38" x14ac:dyDescent="0.25">
      <c r="A839" s="4">
        <f t="shared" si="181"/>
        <v>6</v>
      </c>
      <c r="B839" s="4">
        <f t="shared" si="182"/>
        <v>2015</v>
      </c>
      <c r="C839" s="9">
        <v>42180</v>
      </c>
      <c r="D839" s="12">
        <f ca="1">(1+Returns!E839)*D838</f>
        <v>135063394.39329213</v>
      </c>
      <c r="E839" s="12">
        <f t="shared" ca="1" si="183"/>
        <v>138349363.87652928</v>
      </c>
      <c r="F839" s="12">
        <f t="shared" ca="1" si="184"/>
        <v>138270844.25681686</v>
      </c>
      <c r="G839" s="14">
        <f ca="1">G838*(1+Returns!G839)+AC839</f>
        <v>11743093.409624504</v>
      </c>
      <c r="H839" s="14">
        <f ca="1">H838*(1+Returns!H839)+AD839</f>
        <v>13772675.751676315</v>
      </c>
      <c r="I839" s="14">
        <f ca="1">I838*(1+Returns!I839)+AE839</f>
        <v>6889244.1112604653</v>
      </c>
      <c r="J839" s="14">
        <f ca="1">J838*(1+Returns!J839)+AF839</f>
        <v>0</v>
      </c>
      <c r="K839" s="14">
        <f ca="1">K838*(1+Returns!K839)+AG839</f>
        <v>0</v>
      </c>
      <c r="L839" s="14">
        <f ca="1">L838*(1+Returns!L839)+AH839</f>
        <v>27544185.526871022</v>
      </c>
      <c r="M839" s="14">
        <f ca="1">M838*(1+Returns!M839)+AI839</f>
        <v>27550009.063410543</v>
      </c>
      <c r="N839" s="14">
        <f ca="1">N838*(1+Returns!N839)+AJ839-R839-T839</f>
        <v>50850156.013686433</v>
      </c>
      <c r="O839" s="17">
        <f ca="1">(Assumptions!$B$16 / 252)*F838</f>
        <v>4383.0592295591905</v>
      </c>
      <c r="P839" s="17">
        <f t="shared" ca="1" si="185"/>
        <v>78519.619712410611</v>
      </c>
      <c r="Q839" s="16">
        <f t="shared" si="186"/>
        <v>0</v>
      </c>
      <c r="R839" s="17">
        <f t="shared" si="187"/>
        <v>0</v>
      </c>
      <c r="S839" s="19">
        <f t="shared" si="188"/>
        <v>0</v>
      </c>
      <c r="T839" s="20">
        <f ca="1">IF(AND(S839=1,F838&gt;D838),[1]Assumptions!$B$19*(F838-D838),0)</f>
        <v>0</v>
      </c>
      <c r="U839" s="21">
        <f ca="1">OFFSET(Assumptions!$B$6,U$1-1,0)*$E839</f>
        <v>11067949.110122342</v>
      </c>
      <c r="V839" s="21">
        <f ca="1">OFFSET(Assumptions!$B$6,V$1-1,0)*$E839</f>
        <v>13834936.387652928</v>
      </c>
      <c r="W839" s="21">
        <f ca="1">OFFSET(Assumptions!$B$6,W$1-1,0)*$E839</f>
        <v>6917468.193826464</v>
      </c>
      <c r="X839" s="21">
        <f ca="1">OFFSET(Assumptions!$B$6,X$1-1,0)*$E839</f>
        <v>0</v>
      </c>
      <c r="Y839" s="21">
        <f ca="1">OFFSET(Assumptions!$B$6,Y$1-1,0)*$E839</f>
        <v>0</v>
      </c>
      <c r="Z839" s="21">
        <f ca="1">OFFSET(Assumptions!$B$6,Z$1-1,0)*$E839</f>
        <v>27669872.775305856</v>
      </c>
      <c r="AA839" s="21">
        <f ca="1">OFFSET(Assumptions!$B$6,AA$1-1,0)*$E839</f>
        <v>27669872.775305856</v>
      </c>
      <c r="AB839" s="21">
        <f ca="1">OFFSET(Assumptions!$B$6,AB$1-1,0)*$E839</f>
        <v>51189264.634315833</v>
      </c>
      <c r="AC839" s="24">
        <f t="shared" si="191"/>
        <v>0</v>
      </c>
      <c r="AD839" s="24">
        <f t="shared" si="180"/>
        <v>0</v>
      </c>
      <c r="AE839" s="24">
        <f t="shared" si="180"/>
        <v>0</v>
      </c>
      <c r="AF839" s="24">
        <f t="shared" si="180"/>
        <v>0</v>
      </c>
      <c r="AG839" s="24">
        <f t="shared" si="179"/>
        <v>0</v>
      </c>
      <c r="AH839" s="24">
        <f t="shared" si="179"/>
        <v>0</v>
      </c>
      <c r="AI839" s="24">
        <f t="shared" si="179"/>
        <v>0</v>
      </c>
      <c r="AJ839" s="24">
        <f t="shared" si="189"/>
        <v>0</v>
      </c>
      <c r="AK839" s="26">
        <f t="shared" ca="1" si="190"/>
        <v>1.4810162099911928E-3</v>
      </c>
      <c r="AL839" s="34">
        <f t="shared" ca="1" si="192"/>
        <v>0.38270844256816305</v>
      </c>
    </row>
    <row r="840" spans="1:38" x14ac:dyDescent="0.25">
      <c r="A840" s="4">
        <f t="shared" si="181"/>
        <v>6</v>
      </c>
      <c r="B840" s="4">
        <f t="shared" si="182"/>
        <v>2015</v>
      </c>
      <c r="C840" s="9">
        <v>42181</v>
      </c>
      <c r="D840" s="12">
        <f ca="1">(1+Returns!E840)*D839</f>
        <v>135131943.11784855</v>
      </c>
      <c r="E840" s="12">
        <f t="shared" ca="1" si="183"/>
        <v>138496825.27264351</v>
      </c>
      <c r="F840" s="12">
        <f t="shared" ca="1" si="184"/>
        <v>138413916.10231978</v>
      </c>
      <c r="G840" s="14">
        <f ca="1">G839*(1+Returns!G840)+AC840</f>
        <v>11824164.741122313</v>
      </c>
      <c r="H840" s="14">
        <f ca="1">H839*(1+Returns!H840)+AD840</f>
        <v>13779992.984540712</v>
      </c>
      <c r="I840" s="14">
        <f ca="1">I839*(1+Returns!I840)+AE840</f>
        <v>6893066.9645523662</v>
      </c>
      <c r="J840" s="14">
        <f ca="1">J839*(1+Returns!J840)+AF840</f>
        <v>0</v>
      </c>
      <c r="K840" s="14">
        <f ca="1">K839*(1+Returns!K840)+AG840</f>
        <v>0</v>
      </c>
      <c r="L840" s="14">
        <f ca="1">L839*(1+Returns!L840)+AH840</f>
        <v>27558754.113762438</v>
      </c>
      <c r="M840" s="14">
        <f ca="1">M839*(1+Returns!M840)+AI840</f>
        <v>27564906.709035289</v>
      </c>
      <c r="N840" s="14">
        <f ca="1">N839*(1+Returns!N840)+AJ840-R840-T840</f>
        <v>50875939.759630375</v>
      </c>
      <c r="O840" s="17">
        <f ca="1">(Assumptions!$B$16 / 252)*F839</f>
        <v>4389.5506113275196</v>
      </c>
      <c r="P840" s="17">
        <f t="shared" ca="1" si="185"/>
        <v>82909.17032373813</v>
      </c>
      <c r="Q840" s="16">
        <f t="shared" si="186"/>
        <v>0</v>
      </c>
      <c r="R840" s="17">
        <f t="shared" si="187"/>
        <v>0</v>
      </c>
      <c r="S840" s="19">
        <f t="shared" si="188"/>
        <v>0</v>
      </c>
      <c r="T840" s="20">
        <f ca="1">IF(AND(S840=1,F839&gt;D839),[1]Assumptions!$B$19*(F839-D839),0)</f>
        <v>0</v>
      </c>
      <c r="U840" s="21">
        <f ca="1">OFFSET(Assumptions!$B$6,U$1-1,0)*$E840</f>
        <v>11079746.021811482</v>
      </c>
      <c r="V840" s="21">
        <f ca="1">OFFSET(Assumptions!$B$6,V$1-1,0)*$E840</f>
        <v>13849682.527264351</v>
      </c>
      <c r="W840" s="21">
        <f ca="1">OFFSET(Assumptions!$B$6,W$1-1,0)*$E840</f>
        <v>6924841.2636321755</v>
      </c>
      <c r="X840" s="21">
        <f ca="1">OFFSET(Assumptions!$B$6,X$1-1,0)*$E840</f>
        <v>0</v>
      </c>
      <c r="Y840" s="21">
        <f ca="1">OFFSET(Assumptions!$B$6,Y$1-1,0)*$E840</f>
        <v>0</v>
      </c>
      <c r="Z840" s="21">
        <f ca="1">OFFSET(Assumptions!$B$6,Z$1-1,0)*$E840</f>
        <v>27699365.054528702</v>
      </c>
      <c r="AA840" s="21">
        <f ca="1">OFFSET(Assumptions!$B$6,AA$1-1,0)*$E840</f>
        <v>27699365.054528702</v>
      </c>
      <c r="AB840" s="21">
        <f ca="1">OFFSET(Assumptions!$B$6,AB$1-1,0)*$E840</f>
        <v>51243825.350878097</v>
      </c>
      <c r="AC840" s="24">
        <f t="shared" si="191"/>
        <v>0</v>
      </c>
      <c r="AD840" s="24">
        <f t="shared" si="180"/>
        <v>0</v>
      </c>
      <c r="AE840" s="24">
        <f t="shared" si="180"/>
        <v>0</v>
      </c>
      <c r="AF840" s="24">
        <f t="shared" si="180"/>
        <v>0</v>
      </c>
      <c r="AG840" s="24">
        <f t="shared" si="179"/>
        <v>0</v>
      </c>
      <c r="AH840" s="24">
        <f t="shared" si="179"/>
        <v>0</v>
      </c>
      <c r="AI840" s="24">
        <f t="shared" si="179"/>
        <v>0</v>
      </c>
      <c r="AJ840" s="24">
        <f t="shared" si="189"/>
        <v>0</v>
      </c>
      <c r="AK840" s="26">
        <f t="shared" ca="1" si="190"/>
        <v>1.034721717885656E-3</v>
      </c>
      <c r="AL840" s="34">
        <f t="shared" ca="1" si="192"/>
        <v>0.38413916102319212</v>
      </c>
    </row>
    <row r="841" spans="1:38" x14ac:dyDescent="0.25">
      <c r="A841" s="4">
        <f t="shared" si="181"/>
        <v>6</v>
      </c>
      <c r="B841" s="4">
        <f t="shared" si="182"/>
        <v>2015</v>
      </c>
      <c r="C841" s="9">
        <v>42184</v>
      </c>
      <c r="D841" s="12">
        <f ca="1">(1+Returns!E841)*D840</f>
        <v>135200526.63293913</v>
      </c>
      <c r="E841" s="12">
        <f t="shared" ca="1" si="183"/>
        <v>138584265.0440717</v>
      </c>
      <c r="F841" s="12">
        <f t="shared" ca="1" si="184"/>
        <v>138496961.78117329</v>
      </c>
      <c r="G841" s="14">
        <f ca="1">G840*(1+Returns!G841)+AC841</f>
        <v>11845179.60388175</v>
      </c>
      <c r="H841" s="14">
        <f ca="1">H840*(1+Returns!H841)+AD841</f>
        <v>13787314.104950111</v>
      </c>
      <c r="I841" s="14">
        <f ca="1">I840*(1+Returns!I841)+AE841</f>
        <v>6896891.9391520703</v>
      </c>
      <c r="J841" s="14">
        <f ca="1">J840*(1+Returns!J841)+AF841</f>
        <v>0</v>
      </c>
      <c r="K841" s="14">
        <f ca="1">K840*(1+Returns!K841)+AG841</f>
        <v>0</v>
      </c>
      <c r="L841" s="14">
        <f ca="1">L840*(1+Returns!L841)+AH841</f>
        <v>27573330.406226553</v>
      </c>
      <c r="M841" s="14">
        <f ca="1">M840*(1+Returns!M841)+AI841</f>
        <v>27579812.410550129</v>
      </c>
      <c r="N841" s="14">
        <f ca="1">N840*(1+Returns!N841)+AJ841-R841-T841</f>
        <v>50901736.579311095</v>
      </c>
      <c r="O841" s="17">
        <f ca="1">(Assumptions!$B$16 / 252)*F840</f>
        <v>4394.092574676818</v>
      </c>
      <c r="P841" s="17">
        <f t="shared" ca="1" si="185"/>
        <v>87303.262898414949</v>
      </c>
      <c r="Q841" s="16">
        <f t="shared" si="186"/>
        <v>0</v>
      </c>
      <c r="R841" s="17">
        <f t="shared" si="187"/>
        <v>0</v>
      </c>
      <c r="S841" s="19">
        <f t="shared" si="188"/>
        <v>0</v>
      </c>
      <c r="T841" s="20">
        <f ca="1">IF(AND(S841=1,F840&gt;D840),[1]Assumptions!$B$19*(F840-D840),0)</f>
        <v>0</v>
      </c>
      <c r="U841" s="21">
        <f ca="1">OFFSET(Assumptions!$B$6,U$1-1,0)*$E841</f>
        <v>11086741.203525737</v>
      </c>
      <c r="V841" s="21">
        <f ca="1">OFFSET(Assumptions!$B$6,V$1-1,0)*$E841</f>
        <v>13858426.504407171</v>
      </c>
      <c r="W841" s="21">
        <f ca="1">OFFSET(Assumptions!$B$6,W$1-1,0)*$E841</f>
        <v>6929213.2522035856</v>
      </c>
      <c r="X841" s="21">
        <f ca="1">OFFSET(Assumptions!$B$6,X$1-1,0)*$E841</f>
        <v>0</v>
      </c>
      <c r="Y841" s="21">
        <f ca="1">OFFSET(Assumptions!$B$6,Y$1-1,0)*$E841</f>
        <v>0</v>
      </c>
      <c r="Z841" s="21">
        <f ca="1">OFFSET(Assumptions!$B$6,Z$1-1,0)*$E841</f>
        <v>27716853.008814342</v>
      </c>
      <c r="AA841" s="21">
        <f ca="1">OFFSET(Assumptions!$B$6,AA$1-1,0)*$E841</f>
        <v>27716853.008814342</v>
      </c>
      <c r="AB841" s="21">
        <f ca="1">OFFSET(Assumptions!$B$6,AB$1-1,0)*$E841</f>
        <v>51276178.066306531</v>
      </c>
      <c r="AC841" s="24">
        <f t="shared" si="191"/>
        <v>0</v>
      </c>
      <c r="AD841" s="24">
        <f t="shared" si="180"/>
        <v>0</v>
      </c>
      <c r="AE841" s="24">
        <f t="shared" si="180"/>
        <v>0</v>
      </c>
      <c r="AF841" s="24">
        <f t="shared" si="180"/>
        <v>0</v>
      </c>
      <c r="AG841" s="24">
        <f t="shared" si="179"/>
        <v>0</v>
      </c>
      <c r="AH841" s="24">
        <f t="shared" si="179"/>
        <v>0</v>
      </c>
      <c r="AI841" s="24">
        <f t="shared" si="179"/>
        <v>0</v>
      </c>
      <c r="AJ841" s="24">
        <f t="shared" si="189"/>
        <v>0</v>
      </c>
      <c r="AK841" s="26">
        <f t="shared" ca="1" si="190"/>
        <v>5.9998070419542415E-4</v>
      </c>
      <c r="AL841" s="34">
        <f t="shared" ca="1" si="192"/>
        <v>0.38496961781172723</v>
      </c>
    </row>
    <row r="842" spans="1:38" x14ac:dyDescent="0.25">
      <c r="A842" s="4">
        <f t="shared" si="181"/>
        <v>6</v>
      </c>
      <c r="B842" s="4">
        <f t="shared" si="182"/>
        <v>2015</v>
      </c>
      <c r="C842" s="9">
        <v>42185</v>
      </c>
      <c r="D842" s="12">
        <f ca="1">(1+Returns!E842)*D841</f>
        <v>135269144.95622113</v>
      </c>
      <c r="E842" s="12">
        <f t="shared" ca="1" si="183"/>
        <v>138582442.54036346</v>
      </c>
      <c r="F842" s="12">
        <f t="shared" ca="1" si="184"/>
        <v>138490742.54851961</v>
      </c>
      <c r="G842" s="14">
        <f ca="1">G841*(1+Returns!G842)+AC842</f>
        <v>11776897.32914893</v>
      </c>
      <c r="H842" s="14">
        <f ca="1">H841*(1+Returns!H842)+AD842</f>
        <v>13794639.114969913</v>
      </c>
      <c r="I842" s="14">
        <f ca="1">I841*(1+Returns!I842)+AE842</f>
        <v>6900719.036236695</v>
      </c>
      <c r="J842" s="14">
        <f ca="1">J841*(1+Returns!J842)+AF842</f>
        <v>0</v>
      </c>
      <c r="K842" s="14">
        <f ca="1">K841*(1+Returns!K842)+AG842</f>
        <v>0</v>
      </c>
      <c r="L842" s="14">
        <f ca="1">L841*(1+Returns!L842)+AH842</f>
        <v>27587914.408338975</v>
      </c>
      <c r="M842" s="14">
        <f ca="1">M841*(1+Returns!M842)+AI842</f>
        <v>27594726.17231128</v>
      </c>
      <c r="N842" s="14">
        <f ca="1">N841*(1+Returns!N842)+AJ842-R842-T842</f>
        <v>50927546.479357675</v>
      </c>
      <c r="O842" s="17">
        <f ca="1">(Assumptions!$B$16 / 252)*F841</f>
        <v>4396.7289454340726</v>
      </c>
      <c r="P842" s="17">
        <f t="shared" ca="1" si="185"/>
        <v>91699.991843849028</v>
      </c>
      <c r="Q842" s="16">
        <f t="shared" si="186"/>
        <v>0</v>
      </c>
      <c r="R842" s="17">
        <f t="shared" si="187"/>
        <v>0</v>
      </c>
      <c r="S842" s="19">
        <f t="shared" si="188"/>
        <v>0</v>
      </c>
      <c r="T842" s="20">
        <f ca="1">IF(AND(S842=1,F841&gt;D841),[1]Assumptions!$B$19*(F841-D841),0)</f>
        <v>0</v>
      </c>
      <c r="U842" s="21">
        <f ca="1">OFFSET(Assumptions!$B$6,U$1-1,0)*$E842</f>
        <v>11086595.403229076</v>
      </c>
      <c r="V842" s="21">
        <f ca="1">OFFSET(Assumptions!$B$6,V$1-1,0)*$E842</f>
        <v>13858244.254036346</v>
      </c>
      <c r="W842" s="21">
        <f ca="1">OFFSET(Assumptions!$B$6,W$1-1,0)*$E842</f>
        <v>6929122.1270181732</v>
      </c>
      <c r="X842" s="21">
        <f ca="1">OFFSET(Assumptions!$B$6,X$1-1,0)*$E842</f>
        <v>0</v>
      </c>
      <c r="Y842" s="21">
        <f ca="1">OFFSET(Assumptions!$B$6,Y$1-1,0)*$E842</f>
        <v>0</v>
      </c>
      <c r="Z842" s="21">
        <f ca="1">OFFSET(Assumptions!$B$6,Z$1-1,0)*$E842</f>
        <v>27716488.508072693</v>
      </c>
      <c r="AA842" s="21">
        <f ca="1">OFFSET(Assumptions!$B$6,AA$1-1,0)*$E842</f>
        <v>27716488.508072693</v>
      </c>
      <c r="AB842" s="21">
        <f ca="1">OFFSET(Assumptions!$B$6,AB$1-1,0)*$E842</f>
        <v>51275503.739934482</v>
      </c>
      <c r="AC842" s="24">
        <f t="shared" si="191"/>
        <v>0</v>
      </c>
      <c r="AD842" s="24">
        <f t="shared" si="180"/>
        <v>0</v>
      </c>
      <c r="AE842" s="24">
        <f t="shared" si="180"/>
        <v>0</v>
      </c>
      <c r="AF842" s="24">
        <f t="shared" si="180"/>
        <v>0</v>
      </c>
      <c r="AG842" s="24">
        <f t="shared" si="179"/>
        <v>0</v>
      </c>
      <c r="AH842" s="24">
        <f t="shared" si="179"/>
        <v>0</v>
      </c>
      <c r="AI842" s="24">
        <f t="shared" si="179"/>
        <v>0</v>
      </c>
      <c r="AJ842" s="24">
        <f t="shared" si="189"/>
        <v>0</v>
      </c>
      <c r="AK842" s="26">
        <f t="shared" ca="1" si="190"/>
        <v>-4.4905191952882006E-5</v>
      </c>
      <c r="AL842" s="34">
        <f t="shared" ca="1" si="192"/>
        <v>0.38490742548519052</v>
      </c>
    </row>
    <row r="843" spans="1:38" x14ac:dyDescent="0.25">
      <c r="A843" s="4">
        <f t="shared" si="181"/>
        <v>7</v>
      </c>
      <c r="B843" s="4">
        <f t="shared" si="182"/>
        <v>2015</v>
      </c>
      <c r="C843" s="9">
        <v>42186</v>
      </c>
      <c r="D843" s="12">
        <f ca="1">(1+Returns!E843)*D842</f>
        <v>135337798.10536075</v>
      </c>
      <c r="E843" s="12">
        <f t="shared" ca="1" si="183"/>
        <v>137941821.49881774</v>
      </c>
      <c r="F843" s="12">
        <f t="shared" ca="1" si="184"/>
        <v>137937424.96730825</v>
      </c>
      <c r="G843" s="14">
        <f ca="1">G842*(1+Returns!G843)+AC843</f>
        <v>11115499.220293468</v>
      </c>
      <c r="H843" s="14">
        <f ca="1">H842*(1+Returns!H843)+AD843</f>
        <v>13865573.155733045</v>
      </c>
      <c r="I843" s="14">
        <f ca="1">I842*(1+Returns!I843)+AE843</f>
        <v>6932951.3477654886</v>
      </c>
      <c r="J843" s="14">
        <f ca="1">J842*(1+Returns!J843)+AF843</f>
        <v>0</v>
      </c>
      <c r="K843" s="14">
        <f ca="1">K842*(1+Returns!K843)+AG843</f>
        <v>0</v>
      </c>
      <c r="L843" s="14">
        <f ca="1">L842*(1+Returns!L843)+AH843</f>
        <v>27731080.223911189</v>
      </c>
      <c r="M843" s="14">
        <f ca="1">M842*(1+Returns!M843)+AI843</f>
        <v>27731410.33443873</v>
      </c>
      <c r="N843" s="14">
        <f ca="1">N842*(1+Returns!N843)+AJ843-R843-T843</f>
        <v>50565307.216675833</v>
      </c>
      <c r="O843" s="17">
        <f ca="1">(Assumptions!$B$16 / 252)*F842</f>
        <v>4396.531509476813</v>
      </c>
      <c r="P843" s="17">
        <f t="shared" ca="1" si="185"/>
        <v>4396.5315094768157</v>
      </c>
      <c r="Q843" s="16">
        <f t="shared" si="186"/>
        <v>1</v>
      </c>
      <c r="R843" s="17">
        <f t="shared" ca="1" si="187"/>
        <v>91699.991843849028</v>
      </c>
      <c r="S843" s="19">
        <f t="shared" si="188"/>
        <v>1</v>
      </c>
      <c r="T843" s="20">
        <f ca="1">IF(AND(S843=1,F842&gt;D842),[1]Assumptions!$B$19*(F842-D842),0)</f>
        <v>644319.51845969562</v>
      </c>
      <c r="U843" s="21">
        <f ca="1">OFFSET(Assumptions!$B$6,U$1-1,0)*$E843</f>
        <v>11035345.719905419</v>
      </c>
      <c r="V843" s="21">
        <f ca="1">OFFSET(Assumptions!$B$6,V$1-1,0)*$E843</f>
        <v>13794182.149881775</v>
      </c>
      <c r="W843" s="21">
        <f ca="1">OFFSET(Assumptions!$B$6,W$1-1,0)*$E843</f>
        <v>6897091.0749408873</v>
      </c>
      <c r="X843" s="21">
        <f ca="1">OFFSET(Assumptions!$B$6,X$1-1,0)*$E843</f>
        <v>0</v>
      </c>
      <c r="Y843" s="21">
        <f ca="1">OFFSET(Assumptions!$B$6,Y$1-1,0)*$E843</f>
        <v>0</v>
      </c>
      <c r="Z843" s="21">
        <f ca="1">OFFSET(Assumptions!$B$6,Z$1-1,0)*$E843</f>
        <v>27588364.299763549</v>
      </c>
      <c r="AA843" s="21">
        <f ca="1">OFFSET(Assumptions!$B$6,AA$1-1,0)*$E843</f>
        <v>27588364.299763549</v>
      </c>
      <c r="AB843" s="21">
        <f ca="1">OFFSET(Assumptions!$B$6,AB$1-1,0)*$E843</f>
        <v>51038473.954562567</v>
      </c>
      <c r="AC843" s="24">
        <f t="shared" ca="1" si="191"/>
        <v>-690301.92591985315</v>
      </c>
      <c r="AD843" s="24">
        <f t="shared" ca="1" si="180"/>
        <v>63605.139066433534</v>
      </c>
      <c r="AE843" s="24">
        <f t="shared" ca="1" si="180"/>
        <v>28403.090781478211</v>
      </c>
      <c r="AF843" s="24">
        <f t="shared" ca="1" si="180"/>
        <v>0</v>
      </c>
      <c r="AG843" s="24">
        <f t="shared" ca="1" si="179"/>
        <v>0</v>
      </c>
      <c r="AH843" s="24">
        <f t="shared" ca="1" si="179"/>
        <v>128574.09973371774</v>
      </c>
      <c r="AI843" s="24">
        <f t="shared" ca="1" si="179"/>
        <v>121762.33576141298</v>
      </c>
      <c r="AJ843" s="24">
        <f t="shared" ca="1" si="189"/>
        <v>347957.26057681069</v>
      </c>
      <c r="AK843" s="26">
        <f t="shared" ca="1" si="190"/>
        <v>-3.995339840260459E-3</v>
      </c>
      <c r="AL843" s="34">
        <f t="shared" ca="1" si="192"/>
        <v>0.37937424967307698</v>
      </c>
    </row>
    <row r="844" spans="1:38" x14ac:dyDescent="0.25">
      <c r="A844" s="4">
        <f t="shared" si="181"/>
        <v>7</v>
      </c>
      <c r="B844" s="4">
        <f t="shared" si="182"/>
        <v>2015</v>
      </c>
      <c r="C844" s="9">
        <v>42187</v>
      </c>
      <c r="D844" s="12">
        <f ca="1">(1+Returns!E844)*D843</f>
        <v>135406486.09803316</v>
      </c>
      <c r="E844" s="12">
        <f t="shared" ca="1" si="183"/>
        <v>138132500.80133218</v>
      </c>
      <c r="F844" s="12">
        <f t="shared" ca="1" si="184"/>
        <v>138123725.30395073</v>
      </c>
      <c r="G844" s="14">
        <f ca="1">G843*(1+Returns!G844)+AC844</f>
        <v>11239662.339050751</v>
      </c>
      <c r="H844" s="14">
        <f ca="1">H843*(1+Returns!H844)+AD844</f>
        <v>13872939.74370826</v>
      </c>
      <c r="I844" s="14">
        <f ca="1">I843*(1+Returns!I844)+AE844</f>
        <v>6936798.4542773729</v>
      </c>
      <c r="J844" s="14">
        <f ca="1">J843*(1+Returns!J844)+AF844</f>
        <v>0</v>
      </c>
      <c r="K844" s="14">
        <f ca="1">K843*(1+Returns!K844)+AG844</f>
        <v>0</v>
      </c>
      <c r="L844" s="14">
        <f ca="1">L843*(1+Returns!L844)+AH844</f>
        <v>27745747.662577718</v>
      </c>
      <c r="M844" s="14">
        <f ca="1">M843*(1+Returns!M844)+AI844</f>
        <v>27746406.072657399</v>
      </c>
      <c r="N844" s="14">
        <f ca="1">N843*(1+Returns!N844)+AJ844-R844-T844</f>
        <v>50590946.529060662</v>
      </c>
      <c r="O844" s="17">
        <f ca="1">(Assumptions!$B$16 / 252)*F843</f>
        <v>4378.96587197804</v>
      </c>
      <c r="P844" s="17">
        <f t="shared" ca="1" si="185"/>
        <v>8775.4973814548557</v>
      </c>
      <c r="Q844" s="16">
        <f t="shared" si="186"/>
        <v>0</v>
      </c>
      <c r="R844" s="17">
        <f t="shared" si="187"/>
        <v>0</v>
      </c>
      <c r="S844" s="19">
        <f t="shared" si="188"/>
        <v>0</v>
      </c>
      <c r="T844" s="20">
        <f ca="1">IF(AND(S844=1,F843&gt;D843),[1]Assumptions!$B$19*(F843-D843),0)</f>
        <v>0</v>
      </c>
      <c r="U844" s="21">
        <f ca="1">OFFSET(Assumptions!$B$6,U$1-1,0)*$E844</f>
        <v>11050600.064106574</v>
      </c>
      <c r="V844" s="21">
        <f ca="1">OFFSET(Assumptions!$B$6,V$1-1,0)*$E844</f>
        <v>13813250.080133218</v>
      </c>
      <c r="W844" s="21">
        <f ca="1">OFFSET(Assumptions!$B$6,W$1-1,0)*$E844</f>
        <v>6906625.0400666092</v>
      </c>
      <c r="X844" s="21">
        <f ca="1">OFFSET(Assumptions!$B$6,X$1-1,0)*$E844</f>
        <v>0</v>
      </c>
      <c r="Y844" s="21">
        <f ca="1">OFFSET(Assumptions!$B$6,Y$1-1,0)*$E844</f>
        <v>0</v>
      </c>
      <c r="Z844" s="21">
        <f ca="1">OFFSET(Assumptions!$B$6,Z$1-1,0)*$E844</f>
        <v>27626500.160266437</v>
      </c>
      <c r="AA844" s="21">
        <f ca="1">OFFSET(Assumptions!$B$6,AA$1-1,0)*$E844</f>
        <v>27626500.160266437</v>
      </c>
      <c r="AB844" s="21">
        <f ca="1">OFFSET(Assumptions!$B$6,AB$1-1,0)*$E844</f>
        <v>51109025.296492904</v>
      </c>
      <c r="AC844" s="24">
        <f t="shared" si="191"/>
        <v>0</v>
      </c>
      <c r="AD844" s="24">
        <f t="shared" si="180"/>
        <v>0</v>
      </c>
      <c r="AE844" s="24">
        <f t="shared" si="180"/>
        <v>0</v>
      </c>
      <c r="AF844" s="24">
        <f t="shared" si="180"/>
        <v>0</v>
      </c>
      <c r="AG844" s="24">
        <f t="shared" si="179"/>
        <v>0</v>
      </c>
      <c r="AH844" s="24">
        <f t="shared" si="179"/>
        <v>0</v>
      </c>
      <c r="AI844" s="24">
        <f t="shared" si="179"/>
        <v>0</v>
      </c>
      <c r="AJ844" s="24">
        <f t="shared" si="189"/>
        <v>0</v>
      </c>
      <c r="AK844" s="26">
        <f t="shared" ca="1" si="190"/>
        <v>1.3506148653030792E-3</v>
      </c>
      <c r="AL844" s="34">
        <f t="shared" ca="1" si="192"/>
        <v>0.38123725303950162</v>
      </c>
    </row>
    <row r="845" spans="1:38" x14ac:dyDescent="0.25">
      <c r="A845" s="4">
        <f t="shared" si="181"/>
        <v>7</v>
      </c>
      <c r="B845" s="4">
        <f t="shared" si="182"/>
        <v>2015</v>
      </c>
      <c r="C845" s="9">
        <v>42188</v>
      </c>
      <c r="D845" s="12">
        <f ca="1">(1+Returns!E845)*D844</f>
        <v>135475208.95192248</v>
      </c>
      <c r="E845" s="12">
        <f t="shared" ca="1" si="183"/>
        <v>138057288.47729182</v>
      </c>
      <c r="F845" s="12">
        <f t="shared" ca="1" si="184"/>
        <v>138044128.099742</v>
      </c>
      <c r="G845" s="14">
        <f ca="1">G844*(1+Returns!G845)+AC845</f>
        <v>11097898.91542873</v>
      </c>
      <c r="H845" s="14">
        <f ca="1">H844*(1+Returns!H845)+AD845</f>
        <v>13880310.245450169</v>
      </c>
      <c r="I845" s="14">
        <f ca="1">I844*(1+Returns!I845)+AE845</f>
        <v>6940647.6955552138</v>
      </c>
      <c r="J845" s="14">
        <f ca="1">J844*(1+Returns!J845)+AF845</f>
        <v>0</v>
      </c>
      <c r="K845" s="14">
        <f ca="1">K844*(1+Returns!K845)+AG845</f>
        <v>0</v>
      </c>
      <c r="L845" s="14">
        <f ca="1">L844*(1+Returns!L845)+AH845</f>
        <v>27760422.859101329</v>
      </c>
      <c r="M845" s="14">
        <f ca="1">M844*(1+Returns!M845)+AI845</f>
        <v>27761409.919809654</v>
      </c>
      <c r="N845" s="14">
        <f ca="1">N844*(1+Returns!N845)+AJ845-R845-T845</f>
        <v>50616598.841946736</v>
      </c>
      <c r="O845" s="17">
        <f ca="1">(Assumptions!$B$16 / 252)*F844</f>
        <v>4384.8801683793881</v>
      </c>
      <c r="P845" s="17">
        <f t="shared" ca="1" si="185"/>
        <v>13160.377549834244</v>
      </c>
      <c r="Q845" s="16">
        <f t="shared" si="186"/>
        <v>0</v>
      </c>
      <c r="R845" s="17">
        <f t="shared" si="187"/>
        <v>0</v>
      </c>
      <c r="S845" s="19">
        <f t="shared" si="188"/>
        <v>0</v>
      </c>
      <c r="T845" s="20">
        <f ca="1">IF(AND(S845=1,F844&gt;D844),[1]Assumptions!$B$19*(F844-D844),0)</f>
        <v>0</v>
      </c>
      <c r="U845" s="21">
        <f ca="1">OFFSET(Assumptions!$B$6,U$1-1,0)*$E845</f>
        <v>11044583.078183345</v>
      </c>
      <c r="V845" s="21">
        <f ca="1">OFFSET(Assumptions!$B$6,V$1-1,0)*$E845</f>
        <v>13805728.847729184</v>
      </c>
      <c r="W845" s="21">
        <f ca="1">OFFSET(Assumptions!$B$6,W$1-1,0)*$E845</f>
        <v>6902864.4238645919</v>
      </c>
      <c r="X845" s="21">
        <f ca="1">OFFSET(Assumptions!$B$6,X$1-1,0)*$E845</f>
        <v>0</v>
      </c>
      <c r="Y845" s="21">
        <f ca="1">OFFSET(Assumptions!$B$6,Y$1-1,0)*$E845</f>
        <v>0</v>
      </c>
      <c r="Z845" s="21">
        <f ca="1">OFFSET(Assumptions!$B$6,Z$1-1,0)*$E845</f>
        <v>27611457.695458367</v>
      </c>
      <c r="AA845" s="21">
        <f ca="1">OFFSET(Assumptions!$B$6,AA$1-1,0)*$E845</f>
        <v>27611457.695458367</v>
      </c>
      <c r="AB845" s="21">
        <f ca="1">OFFSET(Assumptions!$B$6,AB$1-1,0)*$E845</f>
        <v>51081196.73659797</v>
      </c>
      <c r="AC845" s="24">
        <f t="shared" si="191"/>
        <v>0</v>
      </c>
      <c r="AD845" s="24">
        <f t="shared" si="180"/>
        <v>0</v>
      </c>
      <c r="AE845" s="24">
        <f t="shared" si="180"/>
        <v>0</v>
      </c>
      <c r="AF845" s="24">
        <f t="shared" si="180"/>
        <v>0</v>
      </c>
      <c r="AG845" s="24">
        <f t="shared" si="179"/>
        <v>0</v>
      </c>
      <c r="AH845" s="24">
        <f t="shared" si="179"/>
        <v>0</v>
      </c>
      <c r="AI845" s="24">
        <f t="shared" si="179"/>
        <v>0</v>
      </c>
      <c r="AJ845" s="24">
        <f t="shared" si="189"/>
        <v>0</v>
      </c>
      <c r="AK845" s="26">
        <f t="shared" ca="1" si="190"/>
        <v>-5.7627466992782317E-4</v>
      </c>
      <c r="AL845" s="34">
        <f t="shared" ca="1" si="192"/>
        <v>0.38044128099741426</v>
      </c>
    </row>
    <row r="846" spans="1:38" x14ac:dyDescent="0.25">
      <c r="A846" s="4">
        <f t="shared" si="181"/>
        <v>7</v>
      </c>
      <c r="B846" s="4">
        <f t="shared" si="182"/>
        <v>2015</v>
      </c>
      <c r="C846" s="9">
        <v>42191</v>
      </c>
      <c r="D846" s="12">
        <f ca="1">(1+Returns!E846)*D845</f>
        <v>135543966.68472183</v>
      </c>
      <c r="E846" s="12">
        <f t="shared" ca="1" si="183"/>
        <v>138038432.73238194</v>
      </c>
      <c r="F846" s="12">
        <f t="shared" ca="1" si="184"/>
        <v>138020890.00155911</v>
      </c>
      <c r="G846" s="14">
        <f ca="1">G845*(1+Returns!G846)+AC846</f>
        <v>11012457.136768544</v>
      </c>
      <c r="H846" s="14">
        <f ca="1">H845*(1+Returns!H846)+AD846</f>
        <v>13887684.663038099</v>
      </c>
      <c r="I846" s="14">
        <f ca="1">I845*(1+Returns!I846)+AE846</f>
        <v>6944499.0727835968</v>
      </c>
      <c r="J846" s="14">
        <f ca="1">J845*(1+Returns!J846)+AF846</f>
        <v>0</v>
      </c>
      <c r="K846" s="14">
        <f ca="1">K845*(1+Returns!K846)+AG846</f>
        <v>0</v>
      </c>
      <c r="L846" s="14">
        <f ca="1">L845*(1+Returns!L846)+AH846</f>
        <v>27775105.817585282</v>
      </c>
      <c r="M846" s="14">
        <f ca="1">M845*(1+Returns!M846)+AI846</f>
        <v>27776421.880280402</v>
      </c>
      <c r="N846" s="14">
        <f ca="1">N845*(1+Returns!N846)+AJ846-R846-T846</f>
        <v>50642264.161926009</v>
      </c>
      <c r="O846" s="17">
        <f ca="1">(Assumptions!$B$16 / 252)*F845</f>
        <v>4382.3532730076822</v>
      </c>
      <c r="P846" s="17">
        <f t="shared" ca="1" si="185"/>
        <v>17542.730822841928</v>
      </c>
      <c r="Q846" s="16">
        <f t="shared" si="186"/>
        <v>0</v>
      </c>
      <c r="R846" s="17">
        <f t="shared" si="187"/>
        <v>0</v>
      </c>
      <c r="S846" s="19">
        <f t="shared" si="188"/>
        <v>0</v>
      </c>
      <c r="T846" s="20">
        <f ca="1">IF(AND(S846=1,F845&gt;D845),[1]Assumptions!$B$19*(F845-D845),0)</f>
        <v>0</v>
      </c>
      <c r="U846" s="21">
        <f ca="1">OFFSET(Assumptions!$B$6,U$1-1,0)*$E846</f>
        <v>11043074.618590556</v>
      </c>
      <c r="V846" s="21">
        <f ca="1">OFFSET(Assumptions!$B$6,V$1-1,0)*$E846</f>
        <v>13803843.273238195</v>
      </c>
      <c r="W846" s="21">
        <f ca="1">OFFSET(Assumptions!$B$6,W$1-1,0)*$E846</f>
        <v>6901921.6366190976</v>
      </c>
      <c r="X846" s="21">
        <f ca="1">OFFSET(Assumptions!$B$6,X$1-1,0)*$E846</f>
        <v>0</v>
      </c>
      <c r="Y846" s="21">
        <f ca="1">OFFSET(Assumptions!$B$6,Y$1-1,0)*$E846</f>
        <v>0</v>
      </c>
      <c r="Z846" s="21">
        <f ca="1">OFFSET(Assumptions!$B$6,Z$1-1,0)*$E846</f>
        <v>27607686.54647639</v>
      </c>
      <c r="AA846" s="21">
        <f ca="1">OFFSET(Assumptions!$B$6,AA$1-1,0)*$E846</f>
        <v>27607686.54647639</v>
      </c>
      <c r="AB846" s="21">
        <f ca="1">OFFSET(Assumptions!$B$6,AB$1-1,0)*$E846</f>
        <v>51074220.110981315</v>
      </c>
      <c r="AC846" s="24">
        <f t="shared" si="191"/>
        <v>0</v>
      </c>
      <c r="AD846" s="24">
        <f t="shared" si="180"/>
        <v>0</v>
      </c>
      <c r="AE846" s="24">
        <f t="shared" si="180"/>
        <v>0</v>
      </c>
      <c r="AF846" s="24">
        <f t="shared" si="180"/>
        <v>0</v>
      </c>
      <c r="AG846" s="24">
        <f t="shared" si="179"/>
        <v>0</v>
      </c>
      <c r="AH846" s="24">
        <f t="shared" si="179"/>
        <v>0</v>
      </c>
      <c r="AI846" s="24">
        <f t="shared" si="179"/>
        <v>0</v>
      </c>
      <c r="AJ846" s="24">
        <f t="shared" si="189"/>
        <v>0</v>
      </c>
      <c r="AK846" s="26">
        <f t="shared" ca="1" si="190"/>
        <v>-1.6833818651162957E-4</v>
      </c>
      <c r="AL846" s="34">
        <f t="shared" ca="1" si="192"/>
        <v>0.38020890001558527</v>
      </c>
    </row>
    <row r="847" spans="1:38" x14ac:dyDescent="0.25">
      <c r="A847" s="4">
        <f t="shared" si="181"/>
        <v>7</v>
      </c>
      <c r="B847" s="4">
        <f t="shared" si="182"/>
        <v>2015</v>
      </c>
      <c r="C847" s="9">
        <v>42192</v>
      </c>
      <c r="D847" s="12">
        <f ca="1">(1+Returns!E847)*D846</f>
        <v>135612759.31413332</v>
      </c>
      <c r="E847" s="12">
        <f t="shared" ca="1" si="183"/>
        <v>138185453.97653717</v>
      </c>
      <c r="F847" s="12">
        <f t="shared" ca="1" si="184"/>
        <v>138163529.63015872</v>
      </c>
      <c r="G847" s="14">
        <f ca="1">G846*(1+Returns!G847)+AC847</f>
        <v>11092857.394651232</v>
      </c>
      <c r="H847" s="14">
        <f ca="1">H846*(1+Returns!H847)+AD847</f>
        <v>13895062.998552488</v>
      </c>
      <c r="I847" s="14">
        <f ca="1">I846*(1+Returns!I847)+AE847</f>
        <v>6948352.5871477639</v>
      </c>
      <c r="J847" s="14">
        <f ca="1">J846*(1+Returns!J847)+AF847</f>
        <v>0</v>
      </c>
      <c r="K847" s="14">
        <f ca="1">K846*(1+Returns!K847)+AG847</f>
        <v>0</v>
      </c>
      <c r="L847" s="14">
        <f ca="1">L846*(1+Returns!L847)+AH847</f>
        <v>27789796.542135008</v>
      </c>
      <c r="M847" s="14">
        <f ca="1">M846*(1+Returns!M847)+AI847</f>
        <v>27791441.958456907</v>
      </c>
      <c r="N847" s="14">
        <f ca="1">N846*(1+Returns!N847)+AJ847-R847-T847</f>
        <v>50667942.495593771</v>
      </c>
      <c r="O847" s="17">
        <f ca="1">(Assumptions!$B$16 / 252)*F846</f>
        <v>4381.6155556050508</v>
      </c>
      <c r="P847" s="17">
        <f t="shared" ca="1" si="185"/>
        <v>21924.346378446979</v>
      </c>
      <c r="Q847" s="16">
        <f t="shared" si="186"/>
        <v>0</v>
      </c>
      <c r="R847" s="17">
        <f t="shared" si="187"/>
        <v>0</v>
      </c>
      <c r="S847" s="19">
        <f t="shared" si="188"/>
        <v>0</v>
      </c>
      <c r="T847" s="20">
        <f ca="1">IF(AND(S847=1,F846&gt;D846),[1]Assumptions!$B$19*(F846-D846),0)</f>
        <v>0</v>
      </c>
      <c r="U847" s="21">
        <f ca="1">OFFSET(Assumptions!$B$6,U$1-1,0)*$E847</f>
        <v>11054836.318122974</v>
      </c>
      <c r="V847" s="21">
        <f ca="1">OFFSET(Assumptions!$B$6,V$1-1,0)*$E847</f>
        <v>13818545.397653718</v>
      </c>
      <c r="W847" s="21">
        <f ca="1">OFFSET(Assumptions!$B$6,W$1-1,0)*$E847</f>
        <v>6909272.6988268588</v>
      </c>
      <c r="X847" s="21">
        <f ca="1">OFFSET(Assumptions!$B$6,X$1-1,0)*$E847</f>
        <v>0</v>
      </c>
      <c r="Y847" s="21">
        <f ca="1">OFFSET(Assumptions!$B$6,Y$1-1,0)*$E847</f>
        <v>0</v>
      </c>
      <c r="Z847" s="21">
        <f ca="1">OFFSET(Assumptions!$B$6,Z$1-1,0)*$E847</f>
        <v>27637090.795307435</v>
      </c>
      <c r="AA847" s="21">
        <f ca="1">OFFSET(Assumptions!$B$6,AA$1-1,0)*$E847</f>
        <v>27637090.795307435</v>
      </c>
      <c r="AB847" s="21">
        <f ca="1">OFFSET(Assumptions!$B$6,AB$1-1,0)*$E847</f>
        <v>51128617.971318752</v>
      </c>
      <c r="AC847" s="24">
        <f t="shared" si="191"/>
        <v>0</v>
      </c>
      <c r="AD847" s="24">
        <f t="shared" si="180"/>
        <v>0</v>
      </c>
      <c r="AE847" s="24">
        <f t="shared" si="180"/>
        <v>0</v>
      </c>
      <c r="AF847" s="24">
        <f t="shared" si="180"/>
        <v>0</v>
      </c>
      <c r="AG847" s="24">
        <f t="shared" si="179"/>
        <v>0</v>
      </c>
      <c r="AH847" s="24">
        <f t="shared" si="179"/>
        <v>0</v>
      </c>
      <c r="AI847" s="24">
        <f t="shared" si="179"/>
        <v>0</v>
      </c>
      <c r="AJ847" s="24">
        <f t="shared" si="189"/>
        <v>0</v>
      </c>
      <c r="AK847" s="26">
        <f t="shared" ca="1" si="190"/>
        <v>1.0334640545934803E-3</v>
      </c>
      <c r="AL847" s="34">
        <f t="shared" ca="1" si="192"/>
        <v>0.38163529630158144</v>
      </c>
    </row>
    <row r="848" spans="1:38" x14ac:dyDescent="0.25">
      <c r="A848" s="4">
        <f t="shared" si="181"/>
        <v>7</v>
      </c>
      <c r="B848" s="4">
        <f t="shared" si="182"/>
        <v>2015</v>
      </c>
      <c r="C848" s="9">
        <v>42193</v>
      </c>
      <c r="D848" s="12">
        <f ca="1">(1+Returns!E848)*D847</f>
        <v>135681586.85786802</v>
      </c>
      <c r="E848" s="12">
        <f t="shared" ca="1" si="183"/>
        <v>138303423.66616023</v>
      </c>
      <c r="F848" s="12">
        <f t="shared" ca="1" si="184"/>
        <v>138277113.175984</v>
      </c>
      <c r="G848" s="14">
        <f ca="1">G847*(1+Returns!G848)+AC848</f>
        <v>11144171.127116177</v>
      </c>
      <c r="H848" s="14">
        <f ca="1">H847*(1+Returns!H848)+AD848</f>
        <v>13902445.254074877</v>
      </c>
      <c r="I848" s="14">
        <f ca="1">I847*(1+Returns!I848)+AE848</f>
        <v>6952208.2398336148</v>
      </c>
      <c r="J848" s="14">
        <f ca="1">J847*(1+Returns!J848)+AF848</f>
        <v>0</v>
      </c>
      <c r="K848" s="14">
        <f ca="1">K847*(1+Returns!K848)+AG848</f>
        <v>0</v>
      </c>
      <c r="L848" s="14">
        <f ca="1">L847*(1+Returns!L848)+AH848</f>
        <v>27804495.036858112</v>
      </c>
      <c r="M848" s="14">
        <f ca="1">M847*(1+Returns!M848)+AI848</f>
        <v>27806470.158728812</v>
      </c>
      <c r="N848" s="14">
        <f ca="1">N847*(1+Returns!N848)+AJ848-R848-T848</f>
        <v>50693633.849548653</v>
      </c>
      <c r="O848" s="17">
        <f ca="1">(Assumptions!$B$16 / 252)*F847</f>
        <v>4386.1437977828164</v>
      </c>
      <c r="P848" s="17">
        <f t="shared" ca="1" si="185"/>
        <v>26310.490176229796</v>
      </c>
      <c r="Q848" s="16">
        <f t="shared" si="186"/>
        <v>0</v>
      </c>
      <c r="R848" s="17">
        <f t="shared" si="187"/>
        <v>0</v>
      </c>
      <c r="S848" s="19">
        <f t="shared" si="188"/>
        <v>0</v>
      </c>
      <c r="T848" s="20">
        <f ca="1">IF(AND(S848=1,F847&gt;D847),[1]Assumptions!$B$19*(F847-D847),0)</f>
        <v>0</v>
      </c>
      <c r="U848" s="21">
        <f ca="1">OFFSET(Assumptions!$B$6,U$1-1,0)*$E848</f>
        <v>11064273.893292818</v>
      </c>
      <c r="V848" s="21">
        <f ca="1">OFFSET(Assumptions!$B$6,V$1-1,0)*$E848</f>
        <v>13830342.366616024</v>
      </c>
      <c r="W848" s="21">
        <f ca="1">OFFSET(Assumptions!$B$6,W$1-1,0)*$E848</f>
        <v>6915171.1833080119</v>
      </c>
      <c r="X848" s="21">
        <f ca="1">OFFSET(Assumptions!$B$6,X$1-1,0)*$E848</f>
        <v>0</v>
      </c>
      <c r="Y848" s="21">
        <f ca="1">OFFSET(Assumptions!$B$6,Y$1-1,0)*$E848</f>
        <v>0</v>
      </c>
      <c r="Z848" s="21">
        <f ca="1">OFFSET(Assumptions!$B$6,Z$1-1,0)*$E848</f>
        <v>27660684.733232047</v>
      </c>
      <c r="AA848" s="21">
        <f ca="1">OFFSET(Assumptions!$B$6,AA$1-1,0)*$E848</f>
        <v>27660684.733232047</v>
      </c>
      <c r="AB848" s="21">
        <f ca="1">OFFSET(Assumptions!$B$6,AB$1-1,0)*$E848</f>
        <v>51172266.756479286</v>
      </c>
      <c r="AC848" s="24">
        <f t="shared" si="191"/>
        <v>0</v>
      </c>
      <c r="AD848" s="24">
        <f t="shared" si="180"/>
        <v>0</v>
      </c>
      <c r="AE848" s="24">
        <f t="shared" si="180"/>
        <v>0</v>
      </c>
      <c r="AF848" s="24">
        <f t="shared" si="180"/>
        <v>0</v>
      </c>
      <c r="AG848" s="24">
        <f t="shared" si="179"/>
        <v>0</v>
      </c>
      <c r="AH848" s="24">
        <f t="shared" si="179"/>
        <v>0</v>
      </c>
      <c r="AI848" s="24">
        <f t="shared" si="179"/>
        <v>0</v>
      </c>
      <c r="AJ848" s="24">
        <f t="shared" si="189"/>
        <v>0</v>
      </c>
      <c r="AK848" s="26">
        <f t="shared" ca="1" si="190"/>
        <v>8.2209499228436123E-4</v>
      </c>
      <c r="AL848" s="34">
        <f t="shared" ca="1" si="192"/>
        <v>0.38277113175983435</v>
      </c>
    </row>
    <row r="849" spans="1:38" x14ac:dyDescent="0.25">
      <c r="A849" s="4">
        <f t="shared" si="181"/>
        <v>7</v>
      </c>
      <c r="B849" s="4">
        <f t="shared" si="182"/>
        <v>2015</v>
      </c>
      <c r="C849" s="9">
        <v>42194</v>
      </c>
      <c r="D849" s="12">
        <f ca="1">(1+Returns!E849)*D848</f>
        <v>135750449.33364597</v>
      </c>
      <c r="E849" s="12">
        <f t="shared" ca="1" si="183"/>
        <v>138368345.41713467</v>
      </c>
      <c r="F849" s="12">
        <f t="shared" ca="1" si="184"/>
        <v>138337645.1773338</v>
      </c>
      <c r="G849" s="14">
        <f ca="1">G848*(1+Returns!G849)+AC849</f>
        <v>11142401.93167391</v>
      </c>
      <c r="H849" s="14">
        <f ca="1">H848*(1+Returns!H849)+AD849</f>
        <v>13909831.43168791</v>
      </c>
      <c r="I849" s="14">
        <f ca="1">I848*(1+Returns!I849)+AE849</f>
        <v>6956066.0320277084</v>
      </c>
      <c r="J849" s="14">
        <f ca="1">J848*(1+Returns!J849)+AF849</f>
        <v>0</v>
      </c>
      <c r="K849" s="14">
        <f ca="1">K848*(1+Returns!K849)+AG849</f>
        <v>0</v>
      </c>
      <c r="L849" s="14">
        <f ca="1">L848*(1+Returns!L849)+AH849</f>
        <v>27819201.305864371</v>
      </c>
      <c r="M849" s="14">
        <f ca="1">M848*(1+Returns!M849)+AI849</f>
        <v>27821506.485488135</v>
      </c>
      <c r="N849" s="14">
        <f ca="1">N848*(1+Returns!N849)+AJ849-R849-T849</f>
        <v>50719338.230392642</v>
      </c>
      <c r="O849" s="17">
        <f ca="1">(Assumptions!$B$16 / 252)*F848</f>
        <v>4389.7496246344126</v>
      </c>
      <c r="P849" s="17">
        <f t="shared" ca="1" si="185"/>
        <v>30700.239800864209</v>
      </c>
      <c r="Q849" s="16">
        <f t="shared" si="186"/>
        <v>0</v>
      </c>
      <c r="R849" s="17">
        <f t="shared" si="187"/>
        <v>0</v>
      </c>
      <c r="S849" s="19">
        <f t="shared" si="188"/>
        <v>0</v>
      </c>
      <c r="T849" s="20">
        <f ca="1">IF(AND(S849=1,F848&gt;D848),[1]Assumptions!$B$19*(F848-D848),0)</f>
        <v>0</v>
      </c>
      <c r="U849" s="21">
        <f ca="1">OFFSET(Assumptions!$B$6,U$1-1,0)*$E849</f>
        <v>11069467.633370774</v>
      </c>
      <c r="V849" s="21">
        <f ca="1">OFFSET(Assumptions!$B$6,V$1-1,0)*$E849</f>
        <v>13836834.541713469</v>
      </c>
      <c r="W849" s="21">
        <f ca="1">OFFSET(Assumptions!$B$6,W$1-1,0)*$E849</f>
        <v>6918417.2708567344</v>
      </c>
      <c r="X849" s="21">
        <f ca="1">OFFSET(Assumptions!$B$6,X$1-1,0)*$E849</f>
        <v>0</v>
      </c>
      <c r="Y849" s="21">
        <f ca="1">OFFSET(Assumptions!$B$6,Y$1-1,0)*$E849</f>
        <v>0</v>
      </c>
      <c r="Z849" s="21">
        <f ca="1">OFFSET(Assumptions!$B$6,Z$1-1,0)*$E849</f>
        <v>27673669.083426937</v>
      </c>
      <c r="AA849" s="21">
        <f ca="1">OFFSET(Assumptions!$B$6,AA$1-1,0)*$E849</f>
        <v>27673669.083426937</v>
      </c>
      <c r="AB849" s="21">
        <f ca="1">OFFSET(Assumptions!$B$6,AB$1-1,0)*$E849</f>
        <v>51196287.804339826</v>
      </c>
      <c r="AC849" s="24">
        <f t="shared" si="191"/>
        <v>0</v>
      </c>
      <c r="AD849" s="24">
        <f t="shared" si="180"/>
        <v>0</v>
      </c>
      <c r="AE849" s="24">
        <f t="shared" si="180"/>
        <v>0</v>
      </c>
      <c r="AF849" s="24">
        <f t="shared" si="180"/>
        <v>0</v>
      </c>
      <c r="AG849" s="24">
        <f t="shared" si="179"/>
        <v>0</v>
      </c>
      <c r="AH849" s="24">
        <f t="shared" si="179"/>
        <v>0</v>
      </c>
      <c r="AI849" s="24">
        <f t="shared" si="179"/>
        <v>0</v>
      </c>
      <c r="AJ849" s="24">
        <f t="shared" si="189"/>
        <v>0</v>
      </c>
      <c r="AK849" s="26">
        <f t="shared" ca="1" si="190"/>
        <v>4.3775864247885821E-4</v>
      </c>
      <c r="AL849" s="34">
        <f t="shared" ca="1" si="192"/>
        <v>0.38337645177333246</v>
      </c>
    </row>
    <row r="850" spans="1:38" x14ac:dyDescent="0.25">
      <c r="A850" s="4">
        <f t="shared" si="181"/>
        <v>7</v>
      </c>
      <c r="B850" s="4">
        <f t="shared" si="182"/>
        <v>2015</v>
      </c>
      <c r="C850" s="9">
        <v>42195</v>
      </c>
      <c r="D850" s="12">
        <f ca="1">(1+Returns!E850)*D849</f>
        <v>135819346.75919625</v>
      </c>
      <c r="E850" s="12">
        <f t="shared" ca="1" si="183"/>
        <v>138484134.73282546</v>
      </c>
      <c r="F850" s="12">
        <f t="shared" ca="1" si="184"/>
        <v>138449042.82174912</v>
      </c>
      <c r="G850" s="14">
        <f ca="1">G849*(1+Returns!G850)+AC850</f>
        <v>11191465.293306788</v>
      </c>
      <c r="H850" s="14">
        <f ca="1">H849*(1+Returns!H850)+AD850</f>
        <v>13917221.533475341</v>
      </c>
      <c r="I850" s="14">
        <f ca="1">I849*(1+Returns!I850)+AE850</f>
        <v>6959925.9649172621</v>
      </c>
      <c r="J850" s="14">
        <f ca="1">J849*(1+Returns!J850)+AF850</f>
        <v>0</v>
      </c>
      <c r="K850" s="14">
        <f ca="1">K849*(1+Returns!K850)+AG850</f>
        <v>0</v>
      </c>
      <c r="L850" s="14">
        <f ca="1">L849*(1+Returns!L850)+AH850</f>
        <v>27833915.353265733</v>
      </c>
      <c r="M850" s="14">
        <f ca="1">M849*(1+Returns!M850)+AI850</f>
        <v>27836550.943129268</v>
      </c>
      <c r="N850" s="14">
        <f ca="1">N849*(1+Returns!N850)+AJ850-R850-T850</f>
        <v>50745055.64473106</v>
      </c>
      <c r="O850" s="17">
        <f ca="1">(Assumptions!$B$16 / 252)*F849</f>
        <v>4391.6712754709142</v>
      </c>
      <c r="P850" s="17">
        <f t="shared" ca="1" si="185"/>
        <v>35091.91107633512</v>
      </c>
      <c r="Q850" s="16">
        <f t="shared" si="186"/>
        <v>0</v>
      </c>
      <c r="R850" s="17">
        <f t="shared" si="187"/>
        <v>0</v>
      </c>
      <c r="S850" s="19">
        <f t="shared" si="188"/>
        <v>0</v>
      </c>
      <c r="T850" s="20">
        <f ca="1">IF(AND(S850=1,F849&gt;D849),[1]Assumptions!$B$19*(F849-D849),0)</f>
        <v>0</v>
      </c>
      <c r="U850" s="21">
        <f ca="1">OFFSET(Assumptions!$B$6,U$1-1,0)*$E850</f>
        <v>11078730.778626038</v>
      </c>
      <c r="V850" s="21">
        <f ca="1">OFFSET(Assumptions!$B$6,V$1-1,0)*$E850</f>
        <v>13848413.473282546</v>
      </c>
      <c r="W850" s="21">
        <f ca="1">OFFSET(Assumptions!$B$6,W$1-1,0)*$E850</f>
        <v>6924206.7366412729</v>
      </c>
      <c r="X850" s="21">
        <f ca="1">OFFSET(Assumptions!$B$6,X$1-1,0)*$E850</f>
        <v>0</v>
      </c>
      <c r="Y850" s="21">
        <f ca="1">OFFSET(Assumptions!$B$6,Y$1-1,0)*$E850</f>
        <v>0</v>
      </c>
      <c r="Z850" s="21">
        <f ca="1">OFFSET(Assumptions!$B$6,Z$1-1,0)*$E850</f>
        <v>27696826.946565092</v>
      </c>
      <c r="AA850" s="21">
        <f ca="1">OFFSET(Assumptions!$B$6,AA$1-1,0)*$E850</f>
        <v>27696826.946565092</v>
      </c>
      <c r="AB850" s="21">
        <f ca="1">OFFSET(Assumptions!$B$6,AB$1-1,0)*$E850</f>
        <v>51239129.851145416</v>
      </c>
      <c r="AC850" s="24">
        <f t="shared" si="191"/>
        <v>0</v>
      </c>
      <c r="AD850" s="24">
        <f t="shared" si="180"/>
        <v>0</v>
      </c>
      <c r="AE850" s="24">
        <f t="shared" si="180"/>
        <v>0</v>
      </c>
      <c r="AF850" s="24">
        <f t="shared" si="180"/>
        <v>0</v>
      </c>
      <c r="AG850" s="24">
        <f t="shared" si="179"/>
        <v>0</v>
      </c>
      <c r="AH850" s="24">
        <f t="shared" si="179"/>
        <v>0</v>
      </c>
      <c r="AI850" s="24">
        <f t="shared" si="179"/>
        <v>0</v>
      </c>
      <c r="AJ850" s="24">
        <f t="shared" si="189"/>
        <v>0</v>
      </c>
      <c r="AK850" s="26">
        <f t="shared" ca="1" si="190"/>
        <v>8.0525907660589091E-4</v>
      </c>
      <c r="AL850" s="34">
        <f t="shared" ca="1" si="192"/>
        <v>0.38449042821748569</v>
      </c>
    </row>
    <row r="851" spans="1:38" x14ac:dyDescent="0.25">
      <c r="A851" s="4">
        <f t="shared" si="181"/>
        <v>7</v>
      </c>
      <c r="B851" s="4">
        <f t="shared" si="182"/>
        <v>2015</v>
      </c>
      <c r="C851" s="9">
        <v>42198</v>
      </c>
      <c r="D851" s="12">
        <f ca="1">(1+Returns!E851)*D850</f>
        <v>135888279.15225694</v>
      </c>
      <c r="E851" s="12">
        <f t="shared" ca="1" si="183"/>
        <v>138528657.93232369</v>
      </c>
      <c r="F851" s="12">
        <f t="shared" ca="1" si="184"/>
        <v>138489170.81353873</v>
      </c>
      <c r="G851" s="14">
        <f ca="1">G850*(1+Returns!G851)+AC851</f>
        <v>11169227.512713619</v>
      </c>
      <c r="H851" s="14">
        <f ca="1">H850*(1+Returns!H851)+AD851</f>
        <v>13924615.561522029</v>
      </c>
      <c r="I851" s="14">
        <f ca="1">I850*(1+Returns!I851)+AE851</f>
        <v>6963788.0396901509</v>
      </c>
      <c r="J851" s="14">
        <f ca="1">J850*(1+Returns!J851)+AF851</f>
        <v>0</v>
      </c>
      <c r="K851" s="14">
        <f ca="1">K850*(1+Returns!K851)+AG851</f>
        <v>0</v>
      </c>
      <c r="L851" s="14">
        <f ca="1">L850*(1+Returns!L851)+AH851</f>
        <v>27848637.183176324</v>
      </c>
      <c r="M851" s="14">
        <f ca="1">M850*(1+Returns!M851)+AI851</f>
        <v>27851603.536048979</v>
      </c>
      <c r="N851" s="14">
        <f ca="1">N850*(1+Returns!N851)+AJ851-R851-T851</f>
        <v>50770786.099172592</v>
      </c>
      <c r="O851" s="17">
        <f ca="1">(Assumptions!$B$16 / 252)*F850</f>
        <v>4395.2077086269564</v>
      </c>
      <c r="P851" s="17">
        <f t="shared" ca="1" si="185"/>
        <v>39487.118784962076</v>
      </c>
      <c r="Q851" s="16">
        <f t="shared" si="186"/>
        <v>0</v>
      </c>
      <c r="R851" s="17">
        <f t="shared" si="187"/>
        <v>0</v>
      </c>
      <c r="S851" s="19">
        <f t="shared" si="188"/>
        <v>0</v>
      </c>
      <c r="T851" s="20">
        <f ca="1">IF(AND(S851=1,F850&gt;D850),[1]Assumptions!$B$19*(F850-D850),0)</f>
        <v>0</v>
      </c>
      <c r="U851" s="21">
        <f ca="1">OFFSET(Assumptions!$B$6,U$1-1,0)*$E851</f>
        <v>11082292.634585897</v>
      </c>
      <c r="V851" s="21">
        <f ca="1">OFFSET(Assumptions!$B$6,V$1-1,0)*$E851</f>
        <v>13852865.79323237</v>
      </c>
      <c r="W851" s="21">
        <f ca="1">OFFSET(Assumptions!$B$6,W$1-1,0)*$E851</f>
        <v>6926432.8966161851</v>
      </c>
      <c r="X851" s="21">
        <f ca="1">OFFSET(Assumptions!$B$6,X$1-1,0)*$E851</f>
        <v>0</v>
      </c>
      <c r="Y851" s="21">
        <f ca="1">OFFSET(Assumptions!$B$6,Y$1-1,0)*$E851</f>
        <v>0</v>
      </c>
      <c r="Z851" s="21">
        <f ca="1">OFFSET(Assumptions!$B$6,Z$1-1,0)*$E851</f>
        <v>27705731.58646474</v>
      </c>
      <c r="AA851" s="21">
        <f ca="1">OFFSET(Assumptions!$B$6,AA$1-1,0)*$E851</f>
        <v>27705731.58646474</v>
      </c>
      <c r="AB851" s="21">
        <f ca="1">OFFSET(Assumptions!$B$6,AB$1-1,0)*$E851</f>
        <v>51255603.434959769</v>
      </c>
      <c r="AC851" s="24">
        <f t="shared" si="191"/>
        <v>0</v>
      </c>
      <c r="AD851" s="24">
        <f t="shared" si="180"/>
        <v>0</v>
      </c>
      <c r="AE851" s="24">
        <f t="shared" si="180"/>
        <v>0</v>
      </c>
      <c r="AF851" s="24">
        <f t="shared" si="180"/>
        <v>0</v>
      </c>
      <c r="AG851" s="24">
        <f t="shared" si="179"/>
        <v>0</v>
      </c>
      <c r="AH851" s="24">
        <f t="shared" si="179"/>
        <v>0</v>
      </c>
      <c r="AI851" s="24">
        <f t="shared" si="179"/>
        <v>0</v>
      </c>
      <c r="AJ851" s="24">
        <f t="shared" si="189"/>
        <v>0</v>
      </c>
      <c r="AK851" s="26">
        <f t="shared" ca="1" si="190"/>
        <v>2.8983943096871911E-4</v>
      </c>
      <c r="AL851" s="34">
        <f t="shared" ca="1" si="192"/>
        <v>0.38489170813538198</v>
      </c>
    </row>
    <row r="852" spans="1:38" x14ac:dyDescent="0.25">
      <c r="A852" s="4">
        <f t="shared" si="181"/>
        <v>7</v>
      </c>
      <c r="B852" s="4">
        <f t="shared" si="182"/>
        <v>2015</v>
      </c>
      <c r="C852" s="9">
        <v>42199</v>
      </c>
      <c r="D852" s="12">
        <f ca="1">(1+Returns!E852)*D851</f>
        <v>135957246.53057507</v>
      </c>
      <c r="E852" s="12">
        <f t="shared" ca="1" si="183"/>
        <v>138487019.67474374</v>
      </c>
      <c r="F852" s="12">
        <f t="shared" ca="1" si="184"/>
        <v>138443136.07434565</v>
      </c>
      <c r="G852" s="14">
        <f ca="1">G851*(1+Returns!G852)+AC852</f>
        <v>11060793.230606757</v>
      </c>
      <c r="H852" s="14">
        <f ca="1">H851*(1+Returns!H852)+AD852</f>
        <v>13932013.517913943</v>
      </c>
      <c r="I852" s="14">
        <f ca="1">I851*(1+Returns!I852)+AE852</f>
        <v>6967652.2575349091</v>
      </c>
      <c r="J852" s="14">
        <f ca="1">J851*(1+Returns!J852)+AF852</f>
        <v>0</v>
      </c>
      <c r="K852" s="14">
        <f ca="1">K851*(1+Returns!K852)+AG852</f>
        <v>0</v>
      </c>
      <c r="L852" s="14">
        <f ca="1">L851*(1+Returns!L852)+AH852</f>
        <v>27863366.799712446</v>
      </c>
      <c r="M852" s="14">
        <f ca="1">M851*(1+Returns!M852)+AI852</f>
        <v>27866664.268646415</v>
      </c>
      <c r="N852" s="14">
        <f ca="1">N851*(1+Returns!N852)+AJ852-R852-T852</f>
        <v>50796529.600329265</v>
      </c>
      <c r="O852" s="17">
        <f ca="1">(Assumptions!$B$16 / 252)*F851</f>
        <v>4396.4816131282132</v>
      </c>
      <c r="P852" s="17">
        <f t="shared" ca="1" si="185"/>
        <v>43883.60039809029</v>
      </c>
      <c r="Q852" s="16">
        <f t="shared" si="186"/>
        <v>0</v>
      </c>
      <c r="R852" s="17">
        <f t="shared" si="187"/>
        <v>0</v>
      </c>
      <c r="S852" s="19">
        <f t="shared" si="188"/>
        <v>0</v>
      </c>
      <c r="T852" s="20">
        <f ca="1">IF(AND(S852=1,F851&gt;D851),[1]Assumptions!$B$19*(F851-D851),0)</f>
        <v>0</v>
      </c>
      <c r="U852" s="21">
        <f ca="1">OFFSET(Assumptions!$B$6,U$1-1,0)*$E852</f>
        <v>11078961.573979499</v>
      </c>
      <c r="V852" s="21">
        <f ca="1">OFFSET(Assumptions!$B$6,V$1-1,0)*$E852</f>
        <v>13848701.967474375</v>
      </c>
      <c r="W852" s="21">
        <f ca="1">OFFSET(Assumptions!$B$6,W$1-1,0)*$E852</f>
        <v>6924350.9837371875</v>
      </c>
      <c r="X852" s="21">
        <f ca="1">OFFSET(Assumptions!$B$6,X$1-1,0)*$E852</f>
        <v>0</v>
      </c>
      <c r="Y852" s="21">
        <f ca="1">OFFSET(Assumptions!$B$6,Y$1-1,0)*$E852</f>
        <v>0</v>
      </c>
      <c r="Z852" s="21">
        <f ca="1">OFFSET(Assumptions!$B$6,Z$1-1,0)*$E852</f>
        <v>27697403.93494875</v>
      </c>
      <c r="AA852" s="21">
        <f ca="1">OFFSET(Assumptions!$B$6,AA$1-1,0)*$E852</f>
        <v>27697403.93494875</v>
      </c>
      <c r="AB852" s="21">
        <f ca="1">OFFSET(Assumptions!$B$6,AB$1-1,0)*$E852</f>
        <v>51240197.279655181</v>
      </c>
      <c r="AC852" s="24">
        <f t="shared" si="191"/>
        <v>0</v>
      </c>
      <c r="AD852" s="24">
        <f t="shared" si="180"/>
        <v>0</v>
      </c>
      <c r="AE852" s="24">
        <f t="shared" si="180"/>
        <v>0</v>
      </c>
      <c r="AF852" s="24">
        <f t="shared" si="180"/>
        <v>0</v>
      </c>
      <c r="AG852" s="24">
        <f t="shared" si="179"/>
        <v>0</v>
      </c>
      <c r="AH852" s="24">
        <f t="shared" si="179"/>
        <v>0</v>
      </c>
      <c r="AI852" s="24">
        <f t="shared" si="179"/>
        <v>0</v>
      </c>
      <c r="AJ852" s="24">
        <f t="shared" si="189"/>
        <v>0</v>
      </c>
      <c r="AK852" s="26">
        <f t="shared" ca="1" si="190"/>
        <v>-3.3240677897528048E-4</v>
      </c>
      <c r="AL852" s="34">
        <f t="shared" ca="1" si="192"/>
        <v>0.38443136074345108</v>
      </c>
    </row>
    <row r="853" spans="1:38" x14ac:dyDescent="0.25">
      <c r="A853" s="4">
        <f t="shared" si="181"/>
        <v>7</v>
      </c>
      <c r="B853" s="4">
        <f t="shared" si="182"/>
        <v>2015</v>
      </c>
      <c r="C853" s="9">
        <v>42200</v>
      </c>
      <c r="D853" s="12">
        <f ca="1">(1+Returns!E853)*D852</f>
        <v>136026248.91190672</v>
      </c>
      <c r="E853" s="12">
        <f t="shared" ca="1" si="183"/>
        <v>138499945.47578043</v>
      </c>
      <c r="F853" s="12">
        <f t="shared" ca="1" si="184"/>
        <v>138451666.8551895</v>
      </c>
      <c r="G853" s="14">
        <f ca="1">G852*(1+Returns!G853)+AC853</f>
        <v>11006887.944269421</v>
      </c>
      <c r="H853" s="14">
        <f ca="1">H852*(1+Returns!H853)+AD853</f>
        <v>13939415.404738156</v>
      </c>
      <c r="I853" s="14">
        <f ca="1">I852*(1+Returns!I853)+AE853</f>
        <v>6971518.6196407313</v>
      </c>
      <c r="J853" s="14">
        <f ca="1">J852*(1+Returns!J853)+AF853</f>
        <v>0</v>
      </c>
      <c r="K853" s="14">
        <f ca="1">K852*(1+Returns!K853)+AG853</f>
        <v>0</v>
      </c>
      <c r="L853" s="14">
        <f ca="1">L852*(1+Returns!L853)+AH853</f>
        <v>27878104.206992578</v>
      </c>
      <c r="M853" s="14">
        <f ca="1">M852*(1+Returns!M853)+AI853</f>
        <v>27881733.145323098</v>
      </c>
      <c r="N853" s="14">
        <f ca="1">N852*(1+Returns!N853)+AJ853-R853-T853</f>
        <v>50822286.154816456</v>
      </c>
      <c r="O853" s="17">
        <f ca="1">(Assumptions!$B$16 / 252)*F852</f>
        <v>4395.0201928363695</v>
      </c>
      <c r="P853" s="17">
        <f t="shared" ca="1" si="185"/>
        <v>48278.620590926657</v>
      </c>
      <c r="Q853" s="16">
        <f t="shared" si="186"/>
        <v>0</v>
      </c>
      <c r="R853" s="17">
        <f t="shared" si="187"/>
        <v>0</v>
      </c>
      <c r="S853" s="19">
        <f t="shared" si="188"/>
        <v>0</v>
      </c>
      <c r="T853" s="20">
        <f ca="1">IF(AND(S853=1,F852&gt;D852),[1]Assumptions!$B$19*(F852-D852),0)</f>
        <v>0</v>
      </c>
      <c r="U853" s="21">
        <f ca="1">OFFSET(Assumptions!$B$6,U$1-1,0)*$E853</f>
        <v>11079995.638062434</v>
      </c>
      <c r="V853" s="21">
        <f ca="1">OFFSET(Assumptions!$B$6,V$1-1,0)*$E853</f>
        <v>13849994.547578044</v>
      </c>
      <c r="W853" s="21">
        <f ca="1">OFFSET(Assumptions!$B$6,W$1-1,0)*$E853</f>
        <v>6924997.2737890221</v>
      </c>
      <c r="X853" s="21">
        <f ca="1">OFFSET(Assumptions!$B$6,X$1-1,0)*$E853</f>
        <v>0</v>
      </c>
      <c r="Y853" s="21">
        <f ca="1">OFFSET(Assumptions!$B$6,Y$1-1,0)*$E853</f>
        <v>0</v>
      </c>
      <c r="Z853" s="21">
        <f ca="1">OFFSET(Assumptions!$B$6,Z$1-1,0)*$E853</f>
        <v>27699989.095156088</v>
      </c>
      <c r="AA853" s="21">
        <f ca="1">OFFSET(Assumptions!$B$6,AA$1-1,0)*$E853</f>
        <v>27699989.095156088</v>
      </c>
      <c r="AB853" s="21">
        <f ca="1">OFFSET(Assumptions!$B$6,AB$1-1,0)*$E853</f>
        <v>51244979.826038755</v>
      </c>
      <c r="AC853" s="24">
        <f t="shared" si="191"/>
        <v>0</v>
      </c>
      <c r="AD853" s="24">
        <f t="shared" si="180"/>
        <v>0</v>
      </c>
      <c r="AE853" s="24">
        <f t="shared" si="180"/>
        <v>0</v>
      </c>
      <c r="AF853" s="24">
        <f t="shared" si="180"/>
        <v>0</v>
      </c>
      <c r="AG853" s="24">
        <f t="shared" si="179"/>
        <v>0</v>
      </c>
      <c r="AH853" s="24">
        <f t="shared" si="179"/>
        <v>0</v>
      </c>
      <c r="AI853" s="24">
        <f t="shared" si="179"/>
        <v>0</v>
      </c>
      <c r="AJ853" s="24">
        <f t="shared" si="189"/>
        <v>0</v>
      </c>
      <c r="AK853" s="26">
        <f t="shared" ca="1" si="190"/>
        <v>6.1619384577271674E-5</v>
      </c>
      <c r="AL853" s="34">
        <f t="shared" ca="1" si="192"/>
        <v>0.38451666855188948</v>
      </c>
    </row>
    <row r="854" spans="1:38" x14ac:dyDescent="0.25">
      <c r="A854" s="4">
        <f t="shared" si="181"/>
        <v>7</v>
      </c>
      <c r="B854" s="4">
        <f t="shared" si="182"/>
        <v>2015</v>
      </c>
      <c r="C854" s="9">
        <v>42201</v>
      </c>
      <c r="D854" s="12">
        <f ca="1">(1+Returns!E854)*D853</f>
        <v>136095286.31401697</v>
      </c>
      <c r="E854" s="12">
        <f t="shared" ca="1" si="183"/>
        <v>138550077.43272376</v>
      </c>
      <c r="F854" s="12">
        <f t="shared" ca="1" si="184"/>
        <v>138497403.52112156</v>
      </c>
      <c r="G854" s="14">
        <f ca="1">G853*(1+Returns!G854)+AC854</f>
        <v>10990153.732570205</v>
      </c>
      <c r="H854" s="14">
        <f ca="1">H853*(1+Returns!H854)+AD854</f>
        <v>13946821.224082856</v>
      </c>
      <c r="I854" s="14">
        <f ca="1">I853*(1+Returns!I854)+AE854</f>
        <v>6975387.1271974714</v>
      </c>
      <c r="J854" s="14">
        <f ca="1">J853*(1+Returns!J854)+AF854</f>
        <v>0</v>
      </c>
      <c r="K854" s="14">
        <f ca="1">K853*(1+Returns!K854)+AG854</f>
        <v>0</v>
      </c>
      <c r="L854" s="14">
        <f ca="1">L853*(1+Returns!L854)+AH854</f>
        <v>27892849.409137376</v>
      </c>
      <c r="M854" s="14">
        <f ca="1">M853*(1+Returns!M854)+AI854</f>
        <v>27896810.170482934</v>
      </c>
      <c r="N854" s="14">
        <f ca="1">N853*(1+Returns!N854)+AJ854-R854-T854</f>
        <v>50848055.769252911</v>
      </c>
      <c r="O854" s="17">
        <f ca="1">(Assumptions!$B$16 / 252)*F853</f>
        <v>4395.2910112758573</v>
      </c>
      <c r="P854" s="17">
        <f t="shared" ca="1" si="185"/>
        <v>52673.911602202512</v>
      </c>
      <c r="Q854" s="16">
        <f t="shared" si="186"/>
        <v>0</v>
      </c>
      <c r="R854" s="17">
        <f t="shared" si="187"/>
        <v>0</v>
      </c>
      <c r="S854" s="19">
        <f t="shared" si="188"/>
        <v>0</v>
      </c>
      <c r="T854" s="20">
        <f ca="1">IF(AND(S854=1,F853&gt;D853),[1]Assumptions!$B$19*(F853-D853),0)</f>
        <v>0</v>
      </c>
      <c r="U854" s="21">
        <f ca="1">OFFSET(Assumptions!$B$6,U$1-1,0)*$E854</f>
        <v>11084006.194617901</v>
      </c>
      <c r="V854" s="21">
        <f ca="1">OFFSET(Assumptions!$B$6,V$1-1,0)*$E854</f>
        <v>13855007.743272377</v>
      </c>
      <c r="W854" s="21">
        <f ca="1">OFFSET(Assumptions!$B$6,W$1-1,0)*$E854</f>
        <v>6927503.8716361886</v>
      </c>
      <c r="X854" s="21">
        <f ca="1">OFFSET(Assumptions!$B$6,X$1-1,0)*$E854</f>
        <v>0</v>
      </c>
      <c r="Y854" s="21">
        <f ca="1">OFFSET(Assumptions!$B$6,Y$1-1,0)*$E854</f>
        <v>0</v>
      </c>
      <c r="Z854" s="21">
        <f ca="1">OFFSET(Assumptions!$B$6,Z$1-1,0)*$E854</f>
        <v>27710015.486544754</v>
      </c>
      <c r="AA854" s="21">
        <f ca="1">OFFSET(Assumptions!$B$6,AA$1-1,0)*$E854</f>
        <v>27710015.486544754</v>
      </c>
      <c r="AB854" s="21">
        <f ca="1">OFFSET(Assumptions!$B$6,AB$1-1,0)*$E854</f>
        <v>51263528.650107794</v>
      </c>
      <c r="AC854" s="24">
        <f t="shared" si="191"/>
        <v>0</v>
      </c>
      <c r="AD854" s="24">
        <f t="shared" si="180"/>
        <v>0</v>
      </c>
      <c r="AE854" s="24">
        <f t="shared" si="180"/>
        <v>0</v>
      </c>
      <c r="AF854" s="24">
        <f t="shared" si="180"/>
        <v>0</v>
      </c>
      <c r="AG854" s="24">
        <f t="shared" si="179"/>
        <v>0</v>
      </c>
      <c r="AH854" s="24">
        <f t="shared" si="179"/>
        <v>0</v>
      </c>
      <c r="AI854" s="24">
        <f t="shared" si="179"/>
        <v>0</v>
      </c>
      <c r="AJ854" s="24">
        <f t="shared" si="189"/>
        <v>0</v>
      </c>
      <c r="AK854" s="26">
        <f t="shared" ca="1" si="190"/>
        <v>3.3034391691288967E-4</v>
      </c>
      <c r="AL854" s="34">
        <f t="shared" ca="1" si="192"/>
        <v>0.3849740352112101</v>
      </c>
    </row>
    <row r="855" spans="1:38" x14ac:dyDescent="0.25">
      <c r="A855" s="4">
        <f t="shared" si="181"/>
        <v>7</v>
      </c>
      <c r="B855" s="4">
        <f t="shared" si="182"/>
        <v>2015</v>
      </c>
      <c r="C855" s="9">
        <v>42202</v>
      </c>
      <c r="D855" s="12">
        <f ca="1">(1+Returns!E855)*D854</f>
        <v>136164358.75467992</v>
      </c>
      <c r="E855" s="12">
        <f t="shared" ca="1" si="183"/>
        <v>138688859.79572576</v>
      </c>
      <c r="F855" s="12">
        <f t="shared" ca="1" si="184"/>
        <v>138631789.14115465</v>
      </c>
      <c r="G855" s="14">
        <f ca="1">G854*(1+Returns!G855)+AC855</f>
        <v>11062034.827230202</v>
      </c>
      <c r="H855" s="14">
        <f ca="1">H854*(1+Returns!H855)+AD855</f>
        <v>13954230.978037333</v>
      </c>
      <c r="I855" s="14">
        <f ca="1">I854*(1+Returns!I855)+AE855</f>
        <v>6979257.7813956449</v>
      </c>
      <c r="J855" s="14">
        <f ca="1">J854*(1+Returns!J855)+AF855</f>
        <v>0</v>
      </c>
      <c r="K855" s="14">
        <f ca="1">K854*(1+Returns!K855)+AG855</f>
        <v>0</v>
      </c>
      <c r="L855" s="14">
        <f ca="1">L854*(1+Returns!L855)+AH855</f>
        <v>27907602.410269678</v>
      </c>
      <c r="M855" s="14">
        <f ca="1">M854*(1+Returns!M855)+AI855</f>
        <v>27911895.348532207</v>
      </c>
      <c r="N855" s="14">
        <f ca="1">N854*(1+Returns!N855)+AJ855-R855-T855</f>
        <v>50873838.450260714</v>
      </c>
      <c r="O855" s="17">
        <f ca="1">(Assumptions!$B$16 / 252)*F854</f>
        <v>4396.7429689244937</v>
      </c>
      <c r="P855" s="17">
        <f t="shared" ca="1" si="185"/>
        <v>57070.654571127008</v>
      </c>
      <c r="Q855" s="16">
        <f t="shared" si="186"/>
        <v>0</v>
      </c>
      <c r="R855" s="17">
        <f t="shared" si="187"/>
        <v>0</v>
      </c>
      <c r="S855" s="19">
        <f t="shared" si="188"/>
        <v>0</v>
      </c>
      <c r="T855" s="20">
        <f ca="1">IF(AND(S855=1,F854&gt;D854),[1]Assumptions!$B$19*(F854-D854),0)</f>
        <v>0</v>
      </c>
      <c r="U855" s="21">
        <f ca="1">OFFSET(Assumptions!$B$6,U$1-1,0)*$E855</f>
        <v>11095108.783658061</v>
      </c>
      <c r="V855" s="21">
        <f ca="1">OFFSET(Assumptions!$B$6,V$1-1,0)*$E855</f>
        <v>13868885.979572577</v>
      </c>
      <c r="W855" s="21">
        <f ca="1">OFFSET(Assumptions!$B$6,W$1-1,0)*$E855</f>
        <v>6934442.9897862887</v>
      </c>
      <c r="X855" s="21">
        <f ca="1">OFFSET(Assumptions!$B$6,X$1-1,0)*$E855</f>
        <v>0</v>
      </c>
      <c r="Y855" s="21">
        <f ca="1">OFFSET(Assumptions!$B$6,Y$1-1,0)*$E855</f>
        <v>0</v>
      </c>
      <c r="Z855" s="21">
        <f ca="1">OFFSET(Assumptions!$B$6,Z$1-1,0)*$E855</f>
        <v>27737771.959145155</v>
      </c>
      <c r="AA855" s="21">
        <f ca="1">OFFSET(Assumptions!$B$6,AA$1-1,0)*$E855</f>
        <v>27737771.959145155</v>
      </c>
      <c r="AB855" s="21">
        <f ca="1">OFFSET(Assumptions!$B$6,AB$1-1,0)*$E855</f>
        <v>51314878.124418534</v>
      </c>
      <c r="AC855" s="24">
        <f t="shared" si="191"/>
        <v>0</v>
      </c>
      <c r="AD855" s="24">
        <f t="shared" si="180"/>
        <v>0</v>
      </c>
      <c r="AE855" s="24">
        <f t="shared" si="180"/>
        <v>0</v>
      </c>
      <c r="AF855" s="24">
        <f t="shared" si="180"/>
        <v>0</v>
      </c>
      <c r="AG855" s="24">
        <f t="shared" si="179"/>
        <v>0</v>
      </c>
      <c r="AH855" s="24">
        <f t="shared" si="179"/>
        <v>0</v>
      </c>
      <c r="AI855" s="24">
        <f t="shared" si="179"/>
        <v>0</v>
      </c>
      <c r="AJ855" s="24">
        <f t="shared" si="189"/>
        <v>0</v>
      </c>
      <c r="AK855" s="26">
        <f t="shared" ca="1" si="190"/>
        <v>9.7031147600246115E-4</v>
      </c>
      <c r="AL855" s="34">
        <f t="shared" ca="1" si="192"/>
        <v>0.38631789141154105</v>
      </c>
    </row>
    <row r="856" spans="1:38" x14ac:dyDescent="0.25">
      <c r="A856" s="4">
        <f t="shared" si="181"/>
        <v>7</v>
      </c>
      <c r="B856" s="4">
        <f t="shared" si="182"/>
        <v>2015</v>
      </c>
      <c r="C856" s="9">
        <v>42205</v>
      </c>
      <c r="D856" s="12">
        <f ca="1">(1+Returns!E856)*D855</f>
        <v>136233466.25167868</v>
      </c>
      <c r="E856" s="12">
        <f t="shared" ca="1" si="183"/>
        <v>138754612.29831079</v>
      </c>
      <c r="F856" s="12">
        <f t="shared" ca="1" si="184"/>
        <v>138693140.63456059</v>
      </c>
      <c r="G856" s="14">
        <f ca="1">G855*(1+Returns!G856)+AC856</f>
        <v>11060850.943332965</v>
      </c>
      <c r="H856" s="14">
        <f ca="1">H855*(1+Returns!H856)+AD856</f>
        <v>13961644.668691995</v>
      </c>
      <c r="I856" s="14">
        <f ca="1">I855*(1+Returns!I856)+AE856</f>
        <v>6983130.5834264252</v>
      </c>
      <c r="J856" s="14">
        <f ca="1">J855*(1+Returns!J856)+AF856</f>
        <v>0</v>
      </c>
      <c r="K856" s="14">
        <f ca="1">K855*(1+Returns!K856)+AG856</f>
        <v>0</v>
      </c>
      <c r="L856" s="14">
        <f ca="1">L855*(1+Returns!L856)+AH856</f>
        <v>27922363.214514498</v>
      </c>
      <c r="M856" s="14">
        <f ca="1">M855*(1+Returns!M856)+AI856</f>
        <v>27926988.683879588</v>
      </c>
      <c r="N856" s="14">
        <f ca="1">N855*(1+Returns!N856)+AJ856-R856-T856</f>
        <v>50899634.204465315</v>
      </c>
      <c r="O856" s="17">
        <f ca="1">(Assumptions!$B$16 / 252)*F855</f>
        <v>4401.0091790842744</v>
      </c>
      <c r="P856" s="17">
        <f t="shared" ca="1" si="185"/>
        <v>61471.663750211286</v>
      </c>
      <c r="Q856" s="16">
        <f t="shared" si="186"/>
        <v>0</v>
      </c>
      <c r="R856" s="17">
        <f t="shared" si="187"/>
        <v>0</v>
      </c>
      <c r="S856" s="19">
        <f t="shared" si="188"/>
        <v>0</v>
      </c>
      <c r="T856" s="20">
        <f ca="1">IF(AND(S856=1,F855&gt;D855),[1]Assumptions!$B$19*(F855-D855),0)</f>
        <v>0</v>
      </c>
      <c r="U856" s="21">
        <f ca="1">OFFSET(Assumptions!$B$6,U$1-1,0)*$E856</f>
        <v>11100368.983864862</v>
      </c>
      <c r="V856" s="21">
        <f ca="1">OFFSET(Assumptions!$B$6,V$1-1,0)*$E856</f>
        <v>13875461.229831079</v>
      </c>
      <c r="W856" s="21">
        <f ca="1">OFFSET(Assumptions!$B$6,W$1-1,0)*$E856</f>
        <v>6937730.6149155395</v>
      </c>
      <c r="X856" s="21">
        <f ca="1">OFFSET(Assumptions!$B$6,X$1-1,0)*$E856</f>
        <v>0</v>
      </c>
      <c r="Y856" s="21">
        <f ca="1">OFFSET(Assumptions!$B$6,Y$1-1,0)*$E856</f>
        <v>0</v>
      </c>
      <c r="Z856" s="21">
        <f ca="1">OFFSET(Assumptions!$B$6,Z$1-1,0)*$E856</f>
        <v>27750922.459662158</v>
      </c>
      <c r="AA856" s="21">
        <f ca="1">OFFSET(Assumptions!$B$6,AA$1-1,0)*$E856</f>
        <v>27750922.459662158</v>
      </c>
      <c r="AB856" s="21">
        <f ca="1">OFFSET(Assumptions!$B$6,AB$1-1,0)*$E856</f>
        <v>51339206.550374992</v>
      </c>
      <c r="AC856" s="24">
        <f t="shared" si="191"/>
        <v>0</v>
      </c>
      <c r="AD856" s="24">
        <f t="shared" si="180"/>
        <v>0</v>
      </c>
      <c r="AE856" s="24">
        <f t="shared" si="180"/>
        <v>0</v>
      </c>
      <c r="AF856" s="24">
        <f t="shared" si="180"/>
        <v>0</v>
      </c>
      <c r="AG856" s="24">
        <f t="shared" si="179"/>
        <v>0</v>
      </c>
      <c r="AH856" s="24">
        <f t="shared" si="179"/>
        <v>0</v>
      </c>
      <c r="AI856" s="24">
        <f t="shared" si="179"/>
        <v>0</v>
      </c>
      <c r="AJ856" s="24">
        <f t="shared" si="189"/>
        <v>0</v>
      </c>
      <c r="AK856" s="26">
        <f t="shared" ca="1" si="190"/>
        <v>4.425499648097464E-4</v>
      </c>
      <c r="AL856" s="34">
        <f t="shared" ca="1" si="192"/>
        <v>0.38693140634560041</v>
      </c>
    </row>
    <row r="857" spans="1:38" x14ac:dyDescent="0.25">
      <c r="A857" s="4">
        <f t="shared" si="181"/>
        <v>7</v>
      </c>
      <c r="B857" s="4">
        <f t="shared" si="182"/>
        <v>2015</v>
      </c>
      <c r="C857" s="9">
        <v>42206</v>
      </c>
      <c r="D857" s="12">
        <f ca="1">(1+Returns!E857)*D856</f>
        <v>136302608.82280537</v>
      </c>
      <c r="E857" s="12">
        <f t="shared" ca="1" si="183"/>
        <v>138845898.12934732</v>
      </c>
      <c r="F857" s="12">
        <f t="shared" ca="1" si="184"/>
        <v>138780023.50875157</v>
      </c>
      <c r="G857" s="14">
        <f ca="1">G856*(1+Returns!G857)+AC857</f>
        <v>11085165.251296632</v>
      </c>
      <c r="H857" s="14">
        <f ca="1">H856*(1+Returns!H857)+AD857</f>
        <v>13969062.298138354</v>
      </c>
      <c r="I857" s="14">
        <f ca="1">I856*(1+Returns!I857)+AE857</f>
        <v>6987005.5344816493</v>
      </c>
      <c r="J857" s="14">
        <f ca="1">J856*(1+Returns!J857)+AF857</f>
        <v>0</v>
      </c>
      <c r="K857" s="14">
        <f ca="1">K856*(1+Returns!K857)+AG857</f>
        <v>0</v>
      </c>
      <c r="L857" s="14">
        <f ca="1">L856*(1+Returns!L857)+AH857</f>
        <v>27937131.825999033</v>
      </c>
      <c r="M857" s="14">
        <f ca="1">M856*(1+Returns!M857)+AI857</f>
        <v>27942090.180936124</v>
      </c>
      <c r="N857" s="14">
        <f ca="1">N856*(1+Returns!N857)+AJ857-R857-T857</f>
        <v>50925443.038495526</v>
      </c>
      <c r="O857" s="17">
        <f ca="1">(Assumptions!$B$16 / 252)*F856</f>
        <v>4402.9568455416056</v>
      </c>
      <c r="P857" s="17">
        <f t="shared" ca="1" si="185"/>
        <v>65874.620595752887</v>
      </c>
      <c r="Q857" s="16">
        <f t="shared" si="186"/>
        <v>0</v>
      </c>
      <c r="R857" s="17">
        <f t="shared" si="187"/>
        <v>0</v>
      </c>
      <c r="S857" s="19">
        <f t="shared" si="188"/>
        <v>0</v>
      </c>
      <c r="T857" s="20">
        <f ca="1">IF(AND(S857=1,F856&gt;D856),[1]Assumptions!$B$19*(F856-D856),0)</f>
        <v>0</v>
      </c>
      <c r="U857" s="21">
        <f ca="1">OFFSET(Assumptions!$B$6,U$1-1,0)*$E857</f>
        <v>11107671.850347785</v>
      </c>
      <c r="V857" s="21">
        <f ca="1">OFFSET(Assumptions!$B$6,V$1-1,0)*$E857</f>
        <v>13884589.812934734</v>
      </c>
      <c r="W857" s="21">
        <f ca="1">OFFSET(Assumptions!$B$6,W$1-1,0)*$E857</f>
        <v>6942294.906467367</v>
      </c>
      <c r="X857" s="21">
        <f ca="1">OFFSET(Assumptions!$B$6,X$1-1,0)*$E857</f>
        <v>0</v>
      </c>
      <c r="Y857" s="21">
        <f ca="1">OFFSET(Assumptions!$B$6,Y$1-1,0)*$E857</f>
        <v>0</v>
      </c>
      <c r="Z857" s="21">
        <f ca="1">OFFSET(Assumptions!$B$6,Z$1-1,0)*$E857</f>
        <v>27769179.625869468</v>
      </c>
      <c r="AA857" s="21">
        <f ca="1">OFFSET(Assumptions!$B$6,AA$1-1,0)*$E857</f>
        <v>27769179.625869468</v>
      </c>
      <c r="AB857" s="21">
        <f ca="1">OFFSET(Assumptions!$B$6,AB$1-1,0)*$E857</f>
        <v>51372982.307858512</v>
      </c>
      <c r="AC857" s="24">
        <f t="shared" si="191"/>
        <v>0</v>
      </c>
      <c r="AD857" s="24">
        <f t="shared" si="180"/>
        <v>0</v>
      </c>
      <c r="AE857" s="24">
        <f t="shared" si="180"/>
        <v>0</v>
      </c>
      <c r="AF857" s="24">
        <f t="shared" si="180"/>
        <v>0</v>
      </c>
      <c r="AG857" s="24">
        <f t="shared" si="179"/>
        <v>0</v>
      </c>
      <c r="AH857" s="24">
        <f t="shared" si="179"/>
        <v>0</v>
      </c>
      <c r="AI857" s="24">
        <f t="shared" si="179"/>
        <v>0</v>
      </c>
      <c r="AJ857" s="24">
        <f t="shared" si="189"/>
        <v>0</v>
      </c>
      <c r="AK857" s="26">
        <f t="shared" ca="1" si="190"/>
        <v>6.2643959025998619E-4</v>
      </c>
      <c r="AL857" s="34">
        <f t="shared" ca="1" si="192"/>
        <v>0.38780023508751027</v>
      </c>
    </row>
    <row r="858" spans="1:38" x14ac:dyDescent="0.25">
      <c r="A858" s="4">
        <f t="shared" si="181"/>
        <v>7</v>
      </c>
      <c r="B858" s="4">
        <f t="shared" si="182"/>
        <v>2015</v>
      </c>
      <c r="C858" s="9">
        <v>42207</v>
      </c>
      <c r="D858" s="12">
        <f ca="1">(1+Returns!E858)*D857</f>
        <v>136371786.48586121</v>
      </c>
      <c r="E858" s="12">
        <f t="shared" ca="1" si="183"/>
        <v>138964634.35550153</v>
      </c>
      <c r="F858" s="12">
        <f t="shared" ca="1" si="184"/>
        <v>138894354.01987377</v>
      </c>
      <c r="G858" s="14">
        <f ca="1">G857*(1+Returns!G858)+AC858</f>
        <v>11136894.799327243</v>
      </c>
      <c r="H858" s="14">
        <f ca="1">H857*(1+Returns!H858)+AD858</f>
        <v>13976483.868469035</v>
      </c>
      <c r="I858" s="14">
        <f ca="1">I857*(1+Returns!I858)+AE858</f>
        <v>6990882.6357538141</v>
      </c>
      <c r="J858" s="14">
        <f ca="1">J857*(1+Returns!J858)+AF858</f>
        <v>0</v>
      </c>
      <c r="K858" s="14">
        <f ca="1">K857*(1+Returns!K858)+AG858</f>
        <v>0</v>
      </c>
      <c r="L858" s="14">
        <f ca="1">L857*(1+Returns!L858)+AH858</f>
        <v>27951908.24885267</v>
      </c>
      <c r="M858" s="14">
        <f ca="1">M857*(1+Returns!M858)+AI858</f>
        <v>27957199.844115257</v>
      </c>
      <c r="N858" s="14">
        <f ca="1">N857*(1+Returns!N858)+AJ858-R858-T858</f>
        <v>50951264.958983518</v>
      </c>
      <c r="O858" s="17">
        <f ca="1">(Assumptions!$B$16 / 252)*F857</f>
        <v>4405.7150320238588</v>
      </c>
      <c r="P858" s="17">
        <f t="shared" ca="1" si="185"/>
        <v>70280.335627776745</v>
      </c>
      <c r="Q858" s="16">
        <f t="shared" si="186"/>
        <v>0</v>
      </c>
      <c r="R858" s="17">
        <f t="shared" si="187"/>
        <v>0</v>
      </c>
      <c r="S858" s="19">
        <f t="shared" si="188"/>
        <v>0</v>
      </c>
      <c r="T858" s="20">
        <f ca="1">IF(AND(S858=1,F857&gt;D857),[1]Assumptions!$B$19*(F857-D857),0)</f>
        <v>0</v>
      </c>
      <c r="U858" s="21">
        <f ca="1">OFFSET(Assumptions!$B$6,U$1-1,0)*$E858</f>
        <v>11117170.748440122</v>
      </c>
      <c r="V858" s="21">
        <f ca="1">OFFSET(Assumptions!$B$6,V$1-1,0)*$E858</f>
        <v>13896463.435550153</v>
      </c>
      <c r="W858" s="21">
        <f ca="1">OFFSET(Assumptions!$B$6,W$1-1,0)*$E858</f>
        <v>6948231.7177750766</v>
      </c>
      <c r="X858" s="21">
        <f ca="1">OFFSET(Assumptions!$B$6,X$1-1,0)*$E858</f>
        <v>0</v>
      </c>
      <c r="Y858" s="21">
        <f ca="1">OFFSET(Assumptions!$B$6,Y$1-1,0)*$E858</f>
        <v>0</v>
      </c>
      <c r="Z858" s="21">
        <f ca="1">OFFSET(Assumptions!$B$6,Z$1-1,0)*$E858</f>
        <v>27792926.871100307</v>
      </c>
      <c r="AA858" s="21">
        <f ca="1">OFFSET(Assumptions!$B$6,AA$1-1,0)*$E858</f>
        <v>27792926.871100307</v>
      </c>
      <c r="AB858" s="21">
        <f ca="1">OFFSET(Assumptions!$B$6,AB$1-1,0)*$E858</f>
        <v>51416914.711535566</v>
      </c>
      <c r="AC858" s="24">
        <f t="shared" si="191"/>
        <v>0</v>
      </c>
      <c r="AD858" s="24">
        <f t="shared" si="180"/>
        <v>0</v>
      </c>
      <c r="AE858" s="24">
        <f t="shared" si="180"/>
        <v>0</v>
      </c>
      <c r="AF858" s="24">
        <f t="shared" si="180"/>
        <v>0</v>
      </c>
      <c r="AG858" s="24">
        <f t="shared" si="179"/>
        <v>0</v>
      </c>
      <c r="AH858" s="24">
        <f t="shared" si="179"/>
        <v>0</v>
      </c>
      <c r="AI858" s="24">
        <f t="shared" si="179"/>
        <v>0</v>
      </c>
      <c r="AJ858" s="24">
        <f t="shared" si="189"/>
        <v>0</v>
      </c>
      <c r="AK858" s="26">
        <f t="shared" ca="1" si="190"/>
        <v>8.2382541976566692E-4</v>
      </c>
      <c r="AL858" s="34">
        <f t="shared" ca="1" si="192"/>
        <v>0.38894354019873223</v>
      </c>
    </row>
    <row r="859" spans="1:38" x14ac:dyDescent="0.25">
      <c r="A859" s="4">
        <f t="shared" si="181"/>
        <v>7</v>
      </c>
      <c r="B859" s="4">
        <f t="shared" si="182"/>
        <v>2015</v>
      </c>
      <c r="C859" s="9">
        <v>42208</v>
      </c>
      <c r="D859" s="12">
        <f ca="1">(1+Returns!E859)*D858</f>
        <v>136440999.25865638</v>
      </c>
      <c r="E859" s="12">
        <f t="shared" ca="1" si="183"/>
        <v>139137113.36091149</v>
      </c>
      <c r="F859" s="12">
        <f t="shared" ca="1" si="184"/>
        <v>139062423.68071166</v>
      </c>
      <c r="G859" s="14">
        <f ca="1">G858*(1+Returns!G859)+AC859</f>
        <v>11242331.953093024</v>
      </c>
      <c r="H859" s="14">
        <f ca="1">H858*(1+Returns!H859)+AD859</f>
        <v>13983909.381777778</v>
      </c>
      <c r="I859" s="14">
        <f ca="1">I858*(1+Returns!I859)+AE859</f>
        <v>6994761.888436079</v>
      </c>
      <c r="J859" s="14">
        <f ca="1">J858*(1+Returns!J859)+AF859</f>
        <v>0</v>
      </c>
      <c r="K859" s="14">
        <f ca="1">K858*(1+Returns!K859)+AG859</f>
        <v>0</v>
      </c>
      <c r="L859" s="14">
        <f ca="1">L858*(1+Returns!L859)+AH859</f>
        <v>27966692.487206969</v>
      </c>
      <c r="M859" s="14">
        <f ca="1">M858*(1+Returns!M859)+AI859</f>
        <v>27972317.677832812</v>
      </c>
      <c r="N859" s="14">
        <f ca="1">N858*(1+Returns!N859)+AJ859-R859-T859</f>
        <v>50977099.972564816</v>
      </c>
      <c r="O859" s="17">
        <f ca="1">(Assumptions!$B$16 / 252)*F858</f>
        <v>4409.3445720594846</v>
      </c>
      <c r="P859" s="17">
        <f t="shared" ca="1" si="185"/>
        <v>74689.680199836235</v>
      </c>
      <c r="Q859" s="16">
        <f t="shared" si="186"/>
        <v>0</v>
      </c>
      <c r="R859" s="17">
        <f t="shared" si="187"/>
        <v>0</v>
      </c>
      <c r="S859" s="19">
        <f t="shared" si="188"/>
        <v>0</v>
      </c>
      <c r="T859" s="20">
        <f ca="1">IF(AND(S859=1,F858&gt;D858),[1]Assumptions!$B$19*(F858-D858),0)</f>
        <v>0</v>
      </c>
      <c r="U859" s="21">
        <f ca="1">OFFSET(Assumptions!$B$6,U$1-1,0)*$E859</f>
        <v>11130969.068872919</v>
      </c>
      <c r="V859" s="21">
        <f ca="1">OFFSET(Assumptions!$B$6,V$1-1,0)*$E859</f>
        <v>13913711.33609115</v>
      </c>
      <c r="W859" s="21">
        <f ca="1">OFFSET(Assumptions!$B$6,W$1-1,0)*$E859</f>
        <v>6956855.6680455748</v>
      </c>
      <c r="X859" s="21">
        <f ca="1">OFFSET(Assumptions!$B$6,X$1-1,0)*$E859</f>
        <v>0</v>
      </c>
      <c r="Y859" s="21">
        <f ca="1">OFFSET(Assumptions!$B$6,Y$1-1,0)*$E859</f>
        <v>0</v>
      </c>
      <c r="Z859" s="21">
        <f ca="1">OFFSET(Assumptions!$B$6,Z$1-1,0)*$E859</f>
        <v>27827422.672182299</v>
      </c>
      <c r="AA859" s="21">
        <f ca="1">OFFSET(Assumptions!$B$6,AA$1-1,0)*$E859</f>
        <v>27827422.672182299</v>
      </c>
      <c r="AB859" s="21">
        <f ca="1">OFFSET(Assumptions!$B$6,AB$1-1,0)*$E859</f>
        <v>51480731.94353725</v>
      </c>
      <c r="AC859" s="24">
        <f t="shared" si="191"/>
        <v>0</v>
      </c>
      <c r="AD859" s="24">
        <f t="shared" si="180"/>
        <v>0</v>
      </c>
      <c r="AE859" s="24">
        <f t="shared" si="180"/>
        <v>0</v>
      </c>
      <c r="AF859" s="24">
        <f t="shared" si="180"/>
        <v>0</v>
      </c>
      <c r="AG859" s="24">
        <f t="shared" si="179"/>
        <v>0</v>
      </c>
      <c r="AH859" s="24">
        <f t="shared" si="179"/>
        <v>0</v>
      </c>
      <c r="AI859" s="24">
        <f t="shared" si="179"/>
        <v>0</v>
      </c>
      <c r="AJ859" s="24">
        <f t="shared" si="189"/>
        <v>0</v>
      </c>
      <c r="AK859" s="26">
        <f t="shared" ca="1" si="190"/>
        <v>1.2100539436890045E-3</v>
      </c>
      <c r="AL859" s="34">
        <f t="shared" ca="1" si="192"/>
        <v>0.39062423680711111</v>
      </c>
    </row>
    <row r="860" spans="1:38" x14ac:dyDescent="0.25">
      <c r="A860" s="4">
        <f t="shared" si="181"/>
        <v>7</v>
      </c>
      <c r="B860" s="4">
        <f t="shared" si="182"/>
        <v>2015</v>
      </c>
      <c r="C860" s="9">
        <v>42209</v>
      </c>
      <c r="D860" s="12">
        <f ca="1">(1+Returns!E860)*D859</f>
        <v>136510247.15901011</v>
      </c>
      <c r="E860" s="12">
        <f t="shared" ca="1" si="183"/>
        <v>138966719.15933901</v>
      </c>
      <c r="F860" s="12">
        <f t="shared" ca="1" si="184"/>
        <v>138887614.79902232</v>
      </c>
      <c r="G860" s="14">
        <f ca="1">G859*(1+Returns!G860)+AC860</f>
        <v>11004860.707876325</v>
      </c>
      <c r="H860" s="14">
        <f ca="1">H859*(1+Returns!H860)+AD860</f>
        <v>13991338.840159433</v>
      </c>
      <c r="I860" s="14">
        <f ca="1">I859*(1+Returns!I860)+AE860</f>
        <v>6998643.2937222645</v>
      </c>
      <c r="J860" s="14">
        <f ca="1">J859*(1+Returns!J860)+AF860</f>
        <v>0</v>
      </c>
      <c r="K860" s="14">
        <f ca="1">K859*(1+Returns!K860)+AG860</f>
        <v>0</v>
      </c>
      <c r="L860" s="14">
        <f ca="1">L859*(1+Returns!L860)+AH860</f>
        <v>27981484.545195684</v>
      </c>
      <c r="M860" s="14">
        <f ca="1">M859*(1+Returns!M860)+AI860</f>
        <v>27987443.686507002</v>
      </c>
      <c r="N860" s="14">
        <f ca="1">N859*(1+Returns!N860)+AJ860-R860-T860</f>
        <v>51002948.085878327</v>
      </c>
      <c r="O860" s="17">
        <f ca="1">(Assumptions!$B$16 / 252)*F859</f>
        <v>4414.6801168479888</v>
      </c>
      <c r="P860" s="17">
        <f t="shared" ca="1" si="185"/>
        <v>79104.360316684222</v>
      </c>
      <c r="Q860" s="16">
        <f t="shared" si="186"/>
        <v>0</v>
      </c>
      <c r="R860" s="17">
        <f t="shared" si="187"/>
        <v>0</v>
      </c>
      <c r="S860" s="19">
        <f t="shared" si="188"/>
        <v>0</v>
      </c>
      <c r="T860" s="20">
        <f ca="1">IF(AND(S860=1,F859&gt;D859),[1]Assumptions!$B$19*(F859-D859),0)</f>
        <v>0</v>
      </c>
      <c r="U860" s="21">
        <f ca="1">OFFSET(Assumptions!$B$6,U$1-1,0)*$E860</f>
        <v>11117337.532747122</v>
      </c>
      <c r="V860" s="21">
        <f ca="1">OFFSET(Assumptions!$B$6,V$1-1,0)*$E860</f>
        <v>13896671.915933901</v>
      </c>
      <c r="W860" s="21">
        <f ca="1">OFFSET(Assumptions!$B$6,W$1-1,0)*$E860</f>
        <v>6948335.9579669507</v>
      </c>
      <c r="X860" s="21">
        <f ca="1">OFFSET(Assumptions!$B$6,X$1-1,0)*$E860</f>
        <v>0</v>
      </c>
      <c r="Y860" s="21">
        <f ca="1">OFFSET(Assumptions!$B$6,Y$1-1,0)*$E860</f>
        <v>0</v>
      </c>
      <c r="Z860" s="21">
        <f ca="1">OFFSET(Assumptions!$B$6,Z$1-1,0)*$E860</f>
        <v>27793343.831867803</v>
      </c>
      <c r="AA860" s="21">
        <f ca="1">OFFSET(Assumptions!$B$6,AA$1-1,0)*$E860</f>
        <v>27793343.831867803</v>
      </c>
      <c r="AB860" s="21">
        <f ca="1">OFFSET(Assumptions!$B$6,AB$1-1,0)*$E860</f>
        <v>51417686.088955432</v>
      </c>
      <c r="AC860" s="24">
        <f t="shared" si="191"/>
        <v>0</v>
      </c>
      <c r="AD860" s="24">
        <f t="shared" si="180"/>
        <v>0</v>
      </c>
      <c r="AE860" s="24">
        <f t="shared" si="180"/>
        <v>0</v>
      </c>
      <c r="AF860" s="24">
        <f t="shared" si="180"/>
        <v>0</v>
      </c>
      <c r="AG860" s="24">
        <f t="shared" si="179"/>
        <v>0</v>
      </c>
      <c r="AH860" s="24">
        <f t="shared" si="179"/>
        <v>0</v>
      </c>
      <c r="AI860" s="24">
        <f t="shared" si="179"/>
        <v>0</v>
      </c>
      <c r="AJ860" s="24">
        <f t="shared" si="189"/>
        <v>0</v>
      </c>
      <c r="AK860" s="26">
        <f t="shared" ca="1" si="190"/>
        <v>-1.2570533222597824E-3</v>
      </c>
      <c r="AL860" s="34">
        <f t="shared" ca="1" si="192"/>
        <v>0.38887614799021786</v>
      </c>
    </row>
    <row r="861" spans="1:38" x14ac:dyDescent="0.25">
      <c r="A861" s="4">
        <f t="shared" si="181"/>
        <v>7</v>
      </c>
      <c r="B861" s="4">
        <f t="shared" si="182"/>
        <v>2015</v>
      </c>
      <c r="C861" s="9">
        <v>42212</v>
      </c>
      <c r="D861" s="12">
        <f ca="1">(1+Returns!E861)*D860</f>
        <v>136579530.20475072</v>
      </c>
      <c r="E861" s="12">
        <f t="shared" ca="1" si="183"/>
        <v>139127662.76431692</v>
      </c>
      <c r="F861" s="12">
        <f t="shared" ca="1" si="184"/>
        <v>139044149.2733717</v>
      </c>
      <c r="G861" s="14">
        <f ca="1">G860*(1+Returns!G861)+AC861</f>
        <v>11098692.058720613</v>
      </c>
      <c r="H861" s="14">
        <f ca="1">H860*(1+Returns!H861)+AD861</f>
        <v>13998772.245709961</v>
      </c>
      <c r="I861" s="14">
        <f ca="1">I860*(1+Returns!I861)+AE861</f>
        <v>7002526.852806855</v>
      </c>
      <c r="J861" s="14">
        <f ca="1">J860*(1+Returns!J861)+AF861</f>
        <v>0</v>
      </c>
      <c r="K861" s="14">
        <f ca="1">K860*(1+Returns!K861)+AG861</f>
        <v>0</v>
      </c>
      <c r="L861" s="14">
        <f ca="1">L860*(1+Returns!L861)+AH861</f>
        <v>27996284.426954754</v>
      </c>
      <c r="M861" s="14">
        <f ca="1">M860*(1+Returns!M861)+AI861</f>
        <v>28002577.874558426</v>
      </c>
      <c r="N861" s="14">
        <f ca="1">N860*(1+Returns!N861)+AJ861-R861-T861</f>
        <v>51028809.305566311</v>
      </c>
      <c r="O861" s="17">
        <f ca="1">(Assumptions!$B$16 / 252)*F860</f>
        <v>4409.1306285403907</v>
      </c>
      <c r="P861" s="17">
        <f t="shared" ca="1" si="185"/>
        <v>83513.490945224607</v>
      </c>
      <c r="Q861" s="16">
        <f t="shared" si="186"/>
        <v>0</v>
      </c>
      <c r="R861" s="17">
        <f t="shared" si="187"/>
        <v>0</v>
      </c>
      <c r="S861" s="19">
        <f t="shared" si="188"/>
        <v>0</v>
      </c>
      <c r="T861" s="20">
        <f ca="1">IF(AND(S861=1,F860&gt;D860),[1]Assumptions!$B$19*(F860-D860),0)</f>
        <v>0</v>
      </c>
      <c r="U861" s="21">
        <f ca="1">OFFSET(Assumptions!$B$6,U$1-1,0)*$E861</f>
        <v>11130213.021145353</v>
      </c>
      <c r="V861" s="21">
        <f ca="1">OFFSET(Assumptions!$B$6,V$1-1,0)*$E861</f>
        <v>13912766.276431693</v>
      </c>
      <c r="W861" s="21">
        <f ca="1">OFFSET(Assumptions!$B$6,W$1-1,0)*$E861</f>
        <v>6956383.1382158464</v>
      </c>
      <c r="X861" s="21">
        <f ca="1">OFFSET(Assumptions!$B$6,X$1-1,0)*$E861</f>
        <v>0</v>
      </c>
      <c r="Y861" s="21">
        <f ca="1">OFFSET(Assumptions!$B$6,Y$1-1,0)*$E861</f>
        <v>0</v>
      </c>
      <c r="Z861" s="21">
        <f ca="1">OFFSET(Assumptions!$B$6,Z$1-1,0)*$E861</f>
        <v>27825532.552863386</v>
      </c>
      <c r="AA861" s="21">
        <f ca="1">OFFSET(Assumptions!$B$6,AA$1-1,0)*$E861</f>
        <v>27825532.552863386</v>
      </c>
      <c r="AB861" s="21">
        <f ca="1">OFFSET(Assumptions!$B$6,AB$1-1,0)*$E861</f>
        <v>51477235.22279726</v>
      </c>
      <c r="AC861" s="24">
        <f t="shared" si="191"/>
        <v>0</v>
      </c>
      <c r="AD861" s="24">
        <f t="shared" si="180"/>
        <v>0</v>
      </c>
      <c r="AE861" s="24">
        <f t="shared" si="180"/>
        <v>0</v>
      </c>
      <c r="AF861" s="24">
        <f t="shared" si="180"/>
        <v>0</v>
      </c>
      <c r="AG861" s="24">
        <f t="shared" si="179"/>
        <v>0</v>
      </c>
      <c r="AH861" s="24">
        <f t="shared" si="179"/>
        <v>0</v>
      </c>
      <c r="AI861" s="24">
        <f t="shared" si="179"/>
        <v>0</v>
      </c>
      <c r="AJ861" s="24">
        <f t="shared" si="189"/>
        <v>0</v>
      </c>
      <c r="AK861" s="26">
        <f t="shared" ca="1" si="190"/>
        <v>1.1270585543274869E-3</v>
      </c>
      <c r="AL861" s="34">
        <f t="shared" ca="1" si="192"/>
        <v>0.39044149273371165</v>
      </c>
    </row>
    <row r="862" spans="1:38" x14ac:dyDescent="0.25">
      <c r="A862" s="4">
        <f t="shared" si="181"/>
        <v>7</v>
      </c>
      <c r="B862" s="4">
        <f t="shared" si="182"/>
        <v>2015</v>
      </c>
      <c r="C862" s="9">
        <v>42213</v>
      </c>
      <c r="D862" s="12">
        <f ca="1">(1+Returns!E862)*D861</f>
        <v>136648848.41371551</v>
      </c>
      <c r="E862" s="12">
        <f t="shared" ca="1" si="183"/>
        <v>139313163.05240053</v>
      </c>
      <c r="F862" s="12">
        <f t="shared" ca="1" si="184"/>
        <v>139225235.46147838</v>
      </c>
      <c r="G862" s="14">
        <f ca="1">G861*(1+Returns!G862)+AC862</f>
        <v>11217044.863682333</v>
      </c>
      <c r="H862" s="14">
        <f ca="1">H861*(1+Returns!H862)+AD862</f>
        <v>14006209.600526439</v>
      </c>
      <c r="I862" s="14">
        <f ca="1">I861*(1+Returns!I862)+AE862</f>
        <v>7006412.5668849964</v>
      </c>
      <c r="J862" s="14">
        <f ca="1">J861*(1+Returns!J862)+AF862</f>
        <v>0</v>
      </c>
      <c r="K862" s="14">
        <f ca="1">K861*(1+Returns!K862)+AG862</f>
        <v>0</v>
      </c>
      <c r="L862" s="14">
        <f ca="1">L861*(1+Returns!L862)+AH862</f>
        <v>28011092.136622299</v>
      </c>
      <c r="M862" s="14">
        <f ca="1">M861*(1+Returns!M862)+AI862</f>
        <v>28017720.246410076</v>
      </c>
      <c r="N862" s="14">
        <f ca="1">N861*(1+Returns!N862)+AJ862-R862-T862</f>
        <v>51054683.638274401</v>
      </c>
      <c r="O862" s="17">
        <f ca="1">(Assumptions!$B$16 / 252)*F861</f>
        <v>4414.0999769324344</v>
      </c>
      <c r="P862" s="17">
        <f t="shared" ca="1" si="185"/>
        <v>87927.590922157047</v>
      </c>
      <c r="Q862" s="16">
        <f t="shared" si="186"/>
        <v>0</v>
      </c>
      <c r="R862" s="17">
        <f t="shared" si="187"/>
        <v>0</v>
      </c>
      <c r="S862" s="19">
        <f t="shared" si="188"/>
        <v>0</v>
      </c>
      <c r="T862" s="20">
        <f ca="1">IF(AND(S862=1,F861&gt;D861),[1]Assumptions!$B$19*(F861-D861),0)</f>
        <v>0</v>
      </c>
      <c r="U862" s="21">
        <f ca="1">OFFSET(Assumptions!$B$6,U$1-1,0)*$E862</f>
        <v>11145053.044192042</v>
      </c>
      <c r="V862" s="21">
        <f ca="1">OFFSET(Assumptions!$B$6,V$1-1,0)*$E862</f>
        <v>13931316.305240054</v>
      </c>
      <c r="W862" s="21">
        <f ca="1">OFFSET(Assumptions!$B$6,W$1-1,0)*$E862</f>
        <v>6965658.1526200268</v>
      </c>
      <c r="X862" s="21">
        <f ca="1">OFFSET(Assumptions!$B$6,X$1-1,0)*$E862</f>
        <v>0</v>
      </c>
      <c r="Y862" s="21">
        <f ca="1">OFFSET(Assumptions!$B$6,Y$1-1,0)*$E862</f>
        <v>0</v>
      </c>
      <c r="Z862" s="21">
        <f ca="1">OFFSET(Assumptions!$B$6,Z$1-1,0)*$E862</f>
        <v>27862632.610480107</v>
      </c>
      <c r="AA862" s="21">
        <f ca="1">OFFSET(Assumptions!$B$6,AA$1-1,0)*$E862</f>
        <v>27862632.610480107</v>
      </c>
      <c r="AB862" s="21">
        <f ca="1">OFFSET(Assumptions!$B$6,AB$1-1,0)*$E862</f>
        <v>51545870.329388194</v>
      </c>
      <c r="AC862" s="24">
        <f t="shared" si="191"/>
        <v>0</v>
      </c>
      <c r="AD862" s="24">
        <f t="shared" si="180"/>
        <v>0</v>
      </c>
      <c r="AE862" s="24">
        <f t="shared" si="180"/>
        <v>0</v>
      </c>
      <c r="AF862" s="24">
        <f t="shared" si="180"/>
        <v>0</v>
      </c>
      <c r="AG862" s="24">
        <f t="shared" si="179"/>
        <v>0</v>
      </c>
      <c r="AH862" s="24">
        <f t="shared" si="179"/>
        <v>0</v>
      </c>
      <c r="AI862" s="24">
        <f t="shared" si="179"/>
        <v>0</v>
      </c>
      <c r="AJ862" s="24">
        <f t="shared" si="189"/>
        <v>0</v>
      </c>
      <c r="AK862" s="26">
        <f t="shared" ca="1" si="190"/>
        <v>1.3023646737602146E-3</v>
      </c>
      <c r="AL862" s="34">
        <f t="shared" ca="1" si="192"/>
        <v>0.39225235461477848</v>
      </c>
    </row>
    <row r="863" spans="1:38" x14ac:dyDescent="0.25">
      <c r="A863" s="4">
        <f t="shared" si="181"/>
        <v>7</v>
      </c>
      <c r="B863" s="4">
        <f t="shared" si="182"/>
        <v>2015</v>
      </c>
      <c r="C863" s="9">
        <v>42214</v>
      </c>
      <c r="D863" s="12">
        <f ca="1">(1+Returns!E863)*D862</f>
        <v>136718201.8037509</v>
      </c>
      <c r="E863" s="12">
        <f t="shared" ca="1" si="183"/>
        <v>139409984.16589138</v>
      </c>
      <c r="F863" s="12">
        <f t="shared" ca="1" si="184"/>
        <v>139317636.72622442</v>
      </c>
      <c r="G863" s="14">
        <f ca="1">G862*(1+Returns!G863)+AC863</f>
        <v>11246683.246554257</v>
      </c>
      <c r="H863" s="14">
        <f ca="1">H862*(1+Returns!H863)+AD863</f>
        <v>14013650.906707058</v>
      </c>
      <c r="I863" s="14">
        <f ca="1">I862*(1+Returns!I863)+AE863</f>
        <v>7010300.4371524984</v>
      </c>
      <c r="J863" s="14">
        <f ca="1">J862*(1+Returns!J863)+AF863</f>
        <v>0</v>
      </c>
      <c r="K863" s="14">
        <f ca="1">K862*(1+Returns!K863)+AG863</f>
        <v>0</v>
      </c>
      <c r="L863" s="14">
        <f ca="1">L862*(1+Returns!L863)+AH863</f>
        <v>28025907.678338636</v>
      </c>
      <c r="M863" s="14">
        <f ca="1">M862*(1+Returns!M863)+AI863</f>
        <v>28032870.806487337</v>
      </c>
      <c r="N863" s="14">
        <f ca="1">N862*(1+Returns!N863)+AJ863-R863-T863</f>
        <v>51080571.090651602</v>
      </c>
      <c r="O863" s="17">
        <f ca="1">(Assumptions!$B$16 / 252)*F862</f>
        <v>4419.8487448088372</v>
      </c>
      <c r="P863" s="17">
        <f t="shared" ca="1" si="185"/>
        <v>92347.439666965889</v>
      </c>
      <c r="Q863" s="16">
        <f t="shared" si="186"/>
        <v>0</v>
      </c>
      <c r="R863" s="17">
        <f t="shared" si="187"/>
        <v>0</v>
      </c>
      <c r="S863" s="19">
        <f t="shared" si="188"/>
        <v>0</v>
      </c>
      <c r="T863" s="20">
        <f ca="1">IF(AND(S863=1,F862&gt;D862),[1]Assumptions!$B$19*(F862-D862),0)</f>
        <v>0</v>
      </c>
      <c r="U863" s="21">
        <f ca="1">OFFSET(Assumptions!$B$6,U$1-1,0)*$E863</f>
        <v>11152798.73327131</v>
      </c>
      <c r="V863" s="21">
        <f ca="1">OFFSET(Assumptions!$B$6,V$1-1,0)*$E863</f>
        <v>13940998.416589139</v>
      </c>
      <c r="W863" s="21">
        <f ca="1">OFFSET(Assumptions!$B$6,W$1-1,0)*$E863</f>
        <v>6970499.2082945695</v>
      </c>
      <c r="X863" s="21">
        <f ca="1">OFFSET(Assumptions!$B$6,X$1-1,0)*$E863</f>
        <v>0</v>
      </c>
      <c r="Y863" s="21">
        <f ca="1">OFFSET(Assumptions!$B$6,Y$1-1,0)*$E863</f>
        <v>0</v>
      </c>
      <c r="Z863" s="21">
        <f ca="1">OFFSET(Assumptions!$B$6,Z$1-1,0)*$E863</f>
        <v>27881996.833178278</v>
      </c>
      <c r="AA863" s="21">
        <f ca="1">OFFSET(Assumptions!$B$6,AA$1-1,0)*$E863</f>
        <v>27881996.833178278</v>
      </c>
      <c r="AB863" s="21">
        <f ca="1">OFFSET(Assumptions!$B$6,AB$1-1,0)*$E863</f>
        <v>51581694.141379811</v>
      </c>
      <c r="AC863" s="24">
        <f t="shared" si="191"/>
        <v>0</v>
      </c>
      <c r="AD863" s="24">
        <f t="shared" si="180"/>
        <v>0</v>
      </c>
      <c r="AE863" s="24">
        <f t="shared" si="180"/>
        <v>0</v>
      </c>
      <c r="AF863" s="24">
        <f t="shared" si="180"/>
        <v>0</v>
      </c>
      <c r="AG863" s="24">
        <f t="shared" si="179"/>
        <v>0</v>
      </c>
      <c r="AH863" s="24">
        <f t="shared" si="179"/>
        <v>0</v>
      </c>
      <c r="AI863" s="24">
        <f t="shared" si="179"/>
        <v>0</v>
      </c>
      <c r="AJ863" s="24">
        <f t="shared" si="189"/>
        <v>0</v>
      </c>
      <c r="AK863" s="26">
        <f t="shared" ca="1" si="190"/>
        <v>6.6368187088894359E-4</v>
      </c>
      <c r="AL863" s="34">
        <f t="shared" ca="1" si="192"/>
        <v>0.39317636726223881</v>
      </c>
    </row>
    <row r="864" spans="1:38" x14ac:dyDescent="0.25">
      <c r="A864" s="4">
        <f t="shared" si="181"/>
        <v>7</v>
      </c>
      <c r="B864" s="4">
        <f t="shared" si="182"/>
        <v>2015</v>
      </c>
      <c r="C864" s="9">
        <v>42215</v>
      </c>
      <c r="D864" s="12">
        <f ca="1">(1+Returns!E864)*D863</f>
        <v>136787590.39271235</v>
      </c>
      <c r="E864" s="12">
        <f t="shared" ca="1" si="183"/>
        <v>139342291.09879738</v>
      </c>
      <c r="F864" s="12">
        <f t="shared" ca="1" si="184"/>
        <v>139245520.87701213</v>
      </c>
      <c r="G864" s="14">
        <f ca="1">G863*(1+Returns!G864)+AC864</f>
        <v>11111772.182825899</v>
      </c>
      <c r="H864" s="14">
        <f ca="1">H863*(1+Returns!H864)+AD864</f>
        <v>14021096.166351123</v>
      </c>
      <c r="I864" s="14">
        <f ca="1">I863*(1+Returns!I864)+AE864</f>
        <v>7014190.464805834</v>
      </c>
      <c r="J864" s="14">
        <f ca="1">J863*(1+Returns!J864)+AF864</f>
        <v>0</v>
      </c>
      <c r="K864" s="14">
        <f ca="1">K863*(1+Returns!K864)+AG864</f>
        <v>0</v>
      </c>
      <c r="L864" s="14">
        <f ca="1">L863*(1+Returns!L864)+AH864</f>
        <v>28040731.056246266</v>
      </c>
      <c r="M864" s="14">
        <f ca="1">M863*(1+Returns!M864)+AI864</f>
        <v>28048029.559217982</v>
      </c>
      <c r="N864" s="14">
        <f ca="1">N863*(1+Returns!N864)+AJ864-R864-T864</f>
        <v>51106471.669350281</v>
      </c>
      <c r="O864" s="17">
        <f ca="1">(Assumptions!$B$16 / 252)*F863</f>
        <v>4422.7821182928383</v>
      </c>
      <c r="P864" s="17">
        <f t="shared" ca="1" si="185"/>
        <v>96770.221785258735</v>
      </c>
      <c r="Q864" s="16">
        <f t="shared" si="186"/>
        <v>0</v>
      </c>
      <c r="R864" s="17">
        <f t="shared" si="187"/>
        <v>0</v>
      </c>
      <c r="S864" s="19">
        <f t="shared" si="188"/>
        <v>0</v>
      </c>
      <c r="T864" s="20">
        <f ca="1">IF(AND(S864=1,F863&gt;D863),[1]Assumptions!$B$19*(F863-D863),0)</f>
        <v>0</v>
      </c>
      <c r="U864" s="21">
        <f ca="1">OFFSET(Assumptions!$B$6,U$1-1,0)*$E864</f>
        <v>11147383.287903791</v>
      </c>
      <c r="V864" s="21">
        <f ca="1">OFFSET(Assumptions!$B$6,V$1-1,0)*$E864</f>
        <v>13934229.10987974</v>
      </c>
      <c r="W864" s="21">
        <f ca="1">OFFSET(Assumptions!$B$6,W$1-1,0)*$E864</f>
        <v>6967114.5549398698</v>
      </c>
      <c r="X864" s="21">
        <f ca="1">OFFSET(Assumptions!$B$6,X$1-1,0)*$E864</f>
        <v>0</v>
      </c>
      <c r="Y864" s="21">
        <f ca="1">OFFSET(Assumptions!$B$6,Y$1-1,0)*$E864</f>
        <v>0</v>
      </c>
      <c r="Z864" s="21">
        <f ca="1">OFFSET(Assumptions!$B$6,Z$1-1,0)*$E864</f>
        <v>27868458.219759479</v>
      </c>
      <c r="AA864" s="21">
        <f ca="1">OFFSET(Assumptions!$B$6,AA$1-1,0)*$E864</f>
        <v>27868458.219759479</v>
      </c>
      <c r="AB864" s="21">
        <f ca="1">OFFSET(Assumptions!$B$6,AB$1-1,0)*$E864</f>
        <v>51556647.706555031</v>
      </c>
      <c r="AC864" s="24">
        <f t="shared" si="191"/>
        <v>0</v>
      </c>
      <c r="AD864" s="24">
        <f t="shared" si="180"/>
        <v>0</v>
      </c>
      <c r="AE864" s="24">
        <f t="shared" si="180"/>
        <v>0</v>
      </c>
      <c r="AF864" s="24">
        <f t="shared" si="180"/>
        <v>0</v>
      </c>
      <c r="AG864" s="24">
        <f t="shared" si="179"/>
        <v>0</v>
      </c>
      <c r="AH864" s="24">
        <f t="shared" si="179"/>
        <v>0</v>
      </c>
      <c r="AI864" s="24">
        <f t="shared" si="179"/>
        <v>0</v>
      </c>
      <c r="AJ864" s="24">
        <f t="shared" si="189"/>
        <v>0</v>
      </c>
      <c r="AK864" s="26">
        <f t="shared" ca="1" si="190"/>
        <v>-5.1763617950251195E-4</v>
      </c>
      <c r="AL864" s="34">
        <f t="shared" ca="1" si="192"/>
        <v>0.39245520877011608</v>
      </c>
    </row>
    <row r="865" spans="1:38" x14ac:dyDescent="0.25">
      <c r="A865" s="4">
        <f t="shared" si="181"/>
        <v>7</v>
      </c>
      <c r="B865" s="4">
        <f t="shared" si="182"/>
        <v>2015</v>
      </c>
      <c r="C865" s="9">
        <v>42216</v>
      </c>
      <c r="D865" s="12">
        <f ca="1">(1+Returns!E865)*D864</f>
        <v>136859350.53050828</v>
      </c>
      <c r="E865" s="12">
        <f t="shared" ca="1" si="183"/>
        <v>139554844.92170882</v>
      </c>
      <c r="F865" s="12">
        <f t="shared" ca="1" si="184"/>
        <v>139453654.20719731</v>
      </c>
      <c r="G865" s="14">
        <f ca="1">G864*(1+Returns!G865)+AC865</f>
        <v>11254814.412778618</v>
      </c>
      <c r="H865" s="14">
        <f ca="1">H864*(1+Returns!H865)+AD865</f>
        <v>14028795.318372659</v>
      </c>
      <c r="I865" s="14">
        <f ca="1">I864*(1+Returns!I865)+AE865</f>
        <v>7018212.8525997503</v>
      </c>
      <c r="J865" s="14">
        <f ca="1">J864*(1+Returns!J865)+AF865</f>
        <v>0</v>
      </c>
      <c r="K865" s="14">
        <f ca="1">K864*(1+Returns!K865)+AG865</f>
        <v>0</v>
      </c>
      <c r="L865" s="14">
        <f ca="1">L864*(1+Returns!L865)+AH865</f>
        <v>28056060.042241227</v>
      </c>
      <c r="M865" s="14">
        <f ca="1">M864*(1+Returns!M865)+AI865</f>
        <v>28063704.783146139</v>
      </c>
      <c r="N865" s="14">
        <f ca="1">N864*(1+Returns!N865)+AJ865-R865-T865</f>
        <v>51133257.512570426</v>
      </c>
      <c r="O865" s="17">
        <f ca="1">(Assumptions!$B$16 / 252)*F864</f>
        <v>4420.4927262543533</v>
      </c>
      <c r="P865" s="17">
        <f t="shared" ca="1" si="185"/>
        <v>101190.71451151308</v>
      </c>
      <c r="Q865" s="16">
        <f t="shared" si="186"/>
        <v>0</v>
      </c>
      <c r="R865" s="17">
        <f t="shared" si="187"/>
        <v>0</v>
      </c>
      <c r="S865" s="19">
        <f t="shared" si="188"/>
        <v>0</v>
      </c>
      <c r="T865" s="20">
        <f ca="1">IF(AND(S865=1,F864&gt;D864),[1]Assumptions!$B$19*(F864-D864),0)</f>
        <v>0</v>
      </c>
      <c r="U865" s="21">
        <f ca="1">OFFSET(Assumptions!$B$6,U$1-1,0)*$E865</f>
        <v>11164387.593736706</v>
      </c>
      <c r="V865" s="21">
        <f ca="1">OFFSET(Assumptions!$B$6,V$1-1,0)*$E865</f>
        <v>13955484.492170883</v>
      </c>
      <c r="W865" s="21">
        <f ca="1">OFFSET(Assumptions!$B$6,W$1-1,0)*$E865</f>
        <v>6977742.2460854417</v>
      </c>
      <c r="X865" s="21">
        <f ca="1">OFFSET(Assumptions!$B$6,X$1-1,0)*$E865</f>
        <v>0</v>
      </c>
      <c r="Y865" s="21">
        <f ca="1">OFFSET(Assumptions!$B$6,Y$1-1,0)*$E865</f>
        <v>0</v>
      </c>
      <c r="Z865" s="21">
        <f ca="1">OFFSET(Assumptions!$B$6,Z$1-1,0)*$E865</f>
        <v>27910968.984341767</v>
      </c>
      <c r="AA865" s="21">
        <f ca="1">OFFSET(Assumptions!$B$6,AA$1-1,0)*$E865</f>
        <v>27910968.984341767</v>
      </c>
      <c r="AB865" s="21">
        <f ca="1">OFFSET(Assumptions!$B$6,AB$1-1,0)*$E865</f>
        <v>51635292.62103226</v>
      </c>
      <c r="AC865" s="24">
        <f t="shared" si="191"/>
        <v>0</v>
      </c>
      <c r="AD865" s="24">
        <f t="shared" si="180"/>
        <v>0</v>
      </c>
      <c r="AE865" s="24">
        <f t="shared" si="180"/>
        <v>0</v>
      </c>
      <c r="AF865" s="24">
        <f t="shared" si="180"/>
        <v>0</v>
      </c>
      <c r="AG865" s="24">
        <f t="shared" si="179"/>
        <v>0</v>
      </c>
      <c r="AH865" s="24">
        <f t="shared" si="179"/>
        <v>0</v>
      </c>
      <c r="AI865" s="24">
        <f t="shared" si="179"/>
        <v>0</v>
      </c>
      <c r="AJ865" s="24">
        <f t="shared" si="189"/>
        <v>0</v>
      </c>
      <c r="AK865" s="26">
        <f t="shared" ca="1" si="190"/>
        <v>1.4947219046923532E-3</v>
      </c>
      <c r="AL865" s="34">
        <f t="shared" ca="1" si="192"/>
        <v>0.39453654207196776</v>
      </c>
    </row>
    <row r="866" spans="1:38" x14ac:dyDescent="0.25">
      <c r="A866" s="4">
        <f t="shared" si="181"/>
        <v>8</v>
      </c>
      <c r="B866" s="4">
        <f t="shared" si="182"/>
        <v>2015</v>
      </c>
      <c r="C866" s="9">
        <v>42219</v>
      </c>
      <c r="D866" s="12">
        <f ca="1">(1+Returns!E866)*D865</f>
        <v>136931148.31439009</v>
      </c>
      <c r="E866" s="12">
        <f t="shared" ca="1" si="183"/>
        <v>139534105.54000953</v>
      </c>
      <c r="F866" s="12">
        <f t="shared" ca="1" si="184"/>
        <v>139529678.43987596</v>
      </c>
      <c r="G866" s="14">
        <f ca="1">G865*(1+Returns!G866)+AC866</f>
        <v>11175289.619944725</v>
      </c>
      <c r="H866" s="14">
        <f ca="1">H865*(1+Returns!H866)+AD866</f>
        <v>13963187.871889109</v>
      </c>
      <c r="I866" s="14">
        <f ca="1">I865*(1+Returns!I866)+AE866</f>
        <v>6981766.9405751405</v>
      </c>
      <c r="J866" s="14">
        <f ca="1">J865*(1+Returns!J866)+AF866</f>
        <v>0</v>
      </c>
      <c r="K866" s="14">
        <f ca="1">K865*(1+Returns!K866)+AG866</f>
        <v>0</v>
      </c>
      <c r="L866" s="14">
        <f ca="1">L865*(1+Returns!L866)+AH866</f>
        <v>27926306.350211389</v>
      </c>
      <c r="M866" s="14">
        <f ca="1">M865*(1+Returns!M866)+AI866</f>
        <v>27926652.968694422</v>
      </c>
      <c r="N866" s="14">
        <f ca="1">N865*(1+Returns!N866)+AJ866-R866-T866</f>
        <v>51560901.788694732</v>
      </c>
      <c r="O866" s="17">
        <f ca="1">(Assumptions!$B$16 / 252)*F865</f>
        <v>4427.1001335618193</v>
      </c>
      <c r="P866" s="17">
        <f t="shared" ca="1" si="185"/>
        <v>4427.1001335618203</v>
      </c>
      <c r="Q866" s="16">
        <f t="shared" si="186"/>
        <v>1</v>
      </c>
      <c r="R866" s="17">
        <f t="shared" ca="1" si="187"/>
        <v>101190.71451151308</v>
      </c>
      <c r="S866" s="19">
        <f t="shared" si="188"/>
        <v>0</v>
      </c>
      <c r="T866" s="20">
        <f ca="1">IF(AND(S866=1,F865&gt;D865),[1]Assumptions!$B$19*(F865-D865),0)</f>
        <v>0</v>
      </c>
      <c r="U866" s="21">
        <f ca="1">OFFSET(Assumptions!$B$6,U$1-1,0)*$E866</f>
        <v>11162728.443200763</v>
      </c>
      <c r="V866" s="21">
        <f ca="1">OFFSET(Assumptions!$B$6,V$1-1,0)*$E866</f>
        <v>13953410.554000953</v>
      </c>
      <c r="W866" s="21">
        <f ca="1">OFFSET(Assumptions!$B$6,W$1-1,0)*$E866</f>
        <v>6976705.2770004766</v>
      </c>
      <c r="X866" s="21">
        <f ca="1">OFFSET(Assumptions!$B$6,X$1-1,0)*$E866</f>
        <v>0</v>
      </c>
      <c r="Y866" s="21">
        <f ca="1">OFFSET(Assumptions!$B$6,Y$1-1,0)*$E866</f>
        <v>0</v>
      </c>
      <c r="Z866" s="21">
        <f ca="1">OFFSET(Assumptions!$B$6,Z$1-1,0)*$E866</f>
        <v>27906821.108001906</v>
      </c>
      <c r="AA866" s="21">
        <f ca="1">OFFSET(Assumptions!$B$6,AA$1-1,0)*$E866</f>
        <v>27906821.108001906</v>
      </c>
      <c r="AB866" s="21">
        <f ca="1">OFFSET(Assumptions!$B$6,AB$1-1,0)*$E866</f>
        <v>51627619.049803525</v>
      </c>
      <c r="AC866" s="24">
        <f t="shared" ca="1" si="191"/>
        <v>-90426.819041911513</v>
      </c>
      <c r="AD866" s="24">
        <f t="shared" ca="1" si="180"/>
        <v>-73310.826201776043</v>
      </c>
      <c r="AE866" s="24">
        <f t="shared" ca="1" si="180"/>
        <v>-40470.606514308602</v>
      </c>
      <c r="AF866" s="24">
        <f t="shared" ca="1" si="180"/>
        <v>0</v>
      </c>
      <c r="AG866" s="24">
        <f t="shared" ca="1" si="179"/>
        <v>0</v>
      </c>
      <c r="AH866" s="24">
        <f t="shared" ca="1" si="179"/>
        <v>-145091.0578994602</v>
      </c>
      <c r="AI866" s="24">
        <f t="shared" ca="1" si="179"/>
        <v>-152735.79880437255</v>
      </c>
      <c r="AJ866" s="24">
        <f t="shared" ca="1" si="189"/>
        <v>502035.1084618289</v>
      </c>
      <c r="AK866" s="26">
        <f t="shared" ca="1" si="190"/>
        <v>5.4515769494067889E-4</v>
      </c>
      <c r="AL866" s="34">
        <f t="shared" ca="1" si="192"/>
        <v>0.39529678439875426</v>
      </c>
    </row>
    <row r="867" spans="1:38" x14ac:dyDescent="0.25">
      <c r="A867" s="4">
        <f t="shared" si="181"/>
        <v>8</v>
      </c>
      <c r="B867" s="4">
        <f t="shared" si="182"/>
        <v>2015</v>
      </c>
      <c r="C867" s="9">
        <v>42220</v>
      </c>
      <c r="D867" s="12">
        <f ca="1">(1+Returns!E867)*D866</f>
        <v>137002983.76410732</v>
      </c>
      <c r="E867" s="12">
        <f t="shared" ca="1" si="183"/>
        <v>139722265.24122757</v>
      </c>
      <c r="F867" s="12">
        <f t="shared" ca="1" si="184"/>
        <v>139713408.62749273</v>
      </c>
      <c r="G867" s="14">
        <f ca="1">G866*(1+Returns!G867)+AC867</f>
        <v>11293880.331097698</v>
      </c>
      <c r="H867" s="14">
        <f ca="1">H866*(1+Returns!H867)+AD867</f>
        <v>13970855.22577182</v>
      </c>
      <c r="I867" s="14">
        <f ca="1">I866*(1+Returns!I867)+AE867</f>
        <v>6985770.7346355738</v>
      </c>
      <c r="J867" s="14">
        <f ca="1">J866*(1+Returns!J867)+AF867</f>
        <v>0</v>
      </c>
      <c r="K867" s="14">
        <f ca="1">K866*(1+Returns!K867)+AG867</f>
        <v>0</v>
      </c>
      <c r="L867" s="14">
        <f ca="1">L866*(1+Returns!L867)+AH867</f>
        <v>27941572.783817369</v>
      </c>
      <c r="M867" s="14">
        <f ca="1">M866*(1+Returns!M867)+AI867</f>
        <v>27942260.358793754</v>
      </c>
      <c r="N867" s="14">
        <f ca="1">N866*(1+Returns!N867)+AJ867-R867-T867</f>
        <v>51587925.807111353</v>
      </c>
      <c r="O867" s="17">
        <f ca="1">(Assumptions!$B$16 / 252)*F866</f>
        <v>4429.5136012659032</v>
      </c>
      <c r="P867" s="17">
        <f t="shared" ca="1" si="185"/>
        <v>8856.6137348277225</v>
      </c>
      <c r="Q867" s="16">
        <f t="shared" si="186"/>
        <v>0</v>
      </c>
      <c r="R867" s="17">
        <f t="shared" si="187"/>
        <v>0</v>
      </c>
      <c r="S867" s="19">
        <f t="shared" si="188"/>
        <v>0</v>
      </c>
      <c r="T867" s="20">
        <f ca="1">IF(AND(S867=1,F866&gt;D866),[1]Assumptions!$B$19*(F866-D866),0)</f>
        <v>0</v>
      </c>
      <c r="U867" s="21">
        <f ca="1">OFFSET(Assumptions!$B$6,U$1-1,0)*$E867</f>
        <v>11177781.219298206</v>
      </c>
      <c r="V867" s="21">
        <f ca="1">OFFSET(Assumptions!$B$6,V$1-1,0)*$E867</f>
        <v>13972226.524122758</v>
      </c>
      <c r="W867" s="21">
        <f ca="1">OFFSET(Assumptions!$B$6,W$1-1,0)*$E867</f>
        <v>6986113.2620613789</v>
      </c>
      <c r="X867" s="21">
        <f ca="1">OFFSET(Assumptions!$B$6,X$1-1,0)*$E867</f>
        <v>0</v>
      </c>
      <c r="Y867" s="21">
        <f ca="1">OFFSET(Assumptions!$B$6,Y$1-1,0)*$E867</f>
        <v>0</v>
      </c>
      <c r="Z867" s="21">
        <f ca="1">OFFSET(Assumptions!$B$6,Z$1-1,0)*$E867</f>
        <v>27944453.048245516</v>
      </c>
      <c r="AA867" s="21">
        <f ca="1">OFFSET(Assumptions!$B$6,AA$1-1,0)*$E867</f>
        <v>27944453.048245516</v>
      </c>
      <c r="AB867" s="21">
        <f ca="1">OFFSET(Assumptions!$B$6,AB$1-1,0)*$E867</f>
        <v>51697238.139254197</v>
      </c>
      <c r="AC867" s="24">
        <f t="shared" si="191"/>
        <v>0</v>
      </c>
      <c r="AD867" s="24">
        <f t="shared" si="180"/>
        <v>0</v>
      </c>
      <c r="AE867" s="24">
        <f t="shared" si="180"/>
        <v>0</v>
      </c>
      <c r="AF867" s="24">
        <f t="shared" si="180"/>
        <v>0</v>
      </c>
      <c r="AG867" s="24">
        <f t="shared" si="179"/>
        <v>0</v>
      </c>
      <c r="AH867" s="24">
        <f t="shared" si="179"/>
        <v>0</v>
      </c>
      <c r="AI867" s="24">
        <f t="shared" si="179"/>
        <v>0</v>
      </c>
      <c r="AJ867" s="24">
        <f t="shared" si="189"/>
        <v>0</v>
      </c>
      <c r="AK867" s="26">
        <f t="shared" ca="1" si="190"/>
        <v>1.3167821331712126E-3</v>
      </c>
      <c r="AL867" s="34">
        <f t="shared" ca="1" si="192"/>
        <v>0.39713408627492175</v>
      </c>
    </row>
    <row r="868" spans="1:38" x14ac:dyDescent="0.25">
      <c r="A868" s="4">
        <f t="shared" si="181"/>
        <v>8</v>
      </c>
      <c r="B868" s="4">
        <f t="shared" si="182"/>
        <v>2015</v>
      </c>
      <c r="C868" s="9">
        <v>42221</v>
      </c>
      <c r="D868" s="12">
        <f ca="1">(1+Returns!E868)*D867</f>
        <v>137074856.89941981</v>
      </c>
      <c r="E868" s="12">
        <f t="shared" ca="1" si="183"/>
        <v>139801956.53687555</v>
      </c>
      <c r="F868" s="12">
        <f t="shared" ca="1" si="184"/>
        <v>139788664.5768351</v>
      </c>
      <c r="G868" s="14">
        <f ca="1">G867*(1+Returns!G868)+AC868</f>
        <v>11303964.89843246</v>
      </c>
      <c r="H868" s="14">
        <f ca="1">H867*(1+Returns!H868)+AD868</f>
        <v>13978526.789890483</v>
      </c>
      <c r="I868" s="14">
        <f ca="1">I867*(1+Returns!I868)+AE868</f>
        <v>6989776.8247289481</v>
      </c>
      <c r="J868" s="14">
        <f ca="1">J867*(1+Returns!J868)+AF868</f>
        <v>0</v>
      </c>
      <c r="K868" s="14">
        <f ca="1">K867*(1+Returns!K868)+AG868</f>
        <v>0</v>
      </c>
      <c r="L868" s="14">
        <f ca="1">L867*(1+Returns!L868)+AH868</f>
        <v>27956847.563102588</v>
      </c>
      <c r="M868" s="14">
        <f ca="1">M867*(1+Returns!M868)+AI868</f>
        <v>27957876.471407235</v>
      </c>
      <c r="N868" s="14">
        <f ca="1">N867*(1+Returns!N868)+AJ868-R868-T868</f>
        <v>51614963.989313833</v>
      </c>
      <c r="O868" s="17">
        <f ca="1">(Assumptions!$B$16 / 252)*F867</f>
        <v>4435.3463056346891</v>
      </c>
      <c r="P868" s="17">
        <f t="shared" ca="1" si="185"/>
        <v>13291.960040462411</v>
      </c>
      <c r="Q868" s="16">
        <f t="shared" si="186"/>
        <v>0</v>
      </c>
      <c r="R868" s="17">
        <f t="shared" si="187"/>
        <v>0</v>
      </c>
      <c r="S868" s="19">
        <f t="shared" si="188"/>
        <v>0</v>
      </c>
      <c r="T868" s="20">
        <f ca="1">IF(AND(S868=1,F867&gt;D867),[1]Assumptions!$B$19*(F867-D867),0)</f>
        <v>0</v>
      </c>
      <c r="U868" s="21">
        <f ca="1">OFFSET(Assumptions!$B$6,U$1-1,0)*$E868</f>
        <v>11184156.522950044</v>
      </c>
      <c r="V868" s="21">
        <f ca="1">OFFSET(Assumptions!$B$6,V$1-1,0)*$E868</f>
        <v>13980195.653687555</v>
      </c>
      <c r="W868" s="21">
        <f ca="1">OFFSET(Assumptions!$B$6,W$1-1,0)*$E868</f>
        <v>6990097.8268437777</v>
      </c>
      <c r="X868" s="21">
        <f ca="1">OFFSET(Assumptions!$B$6,X$1-1,0)*$E868</f>
        <v>0</v>
      </c>
      <c r="Y868" s="21">
        <f ca="1">OFFSET(Assumptions!$B$6,Y$1-1,0)*$E868</f>
        <v>0</v>
      </c>
      <c r="Z868" s="21">
        <f ca="1">OFFSET(Assumptions!$B$6,Z$1-1,0)*$E868</f>
        <v>27960391.307375111</v>
      </c>
      <c r="AA868" s="21">
        <f ca="1">OFFSET(Assumptions!$B$6,AA$1-1,0)*$E868</f>
        <v>27960391.307375111</v>
      </c>
      <c r="AB868" s="21">
        <f ca="1">OFFSET(Assumptions!$B$6,AB$1-1,0)*$E868</f>
        <v>51726723.918643951</v>
      </c>
      <c r="AC868" s="24">
        <f t="shared" si="191"/>
        <v>0</v>
      </c>
      <c r="AD868" s="24">
        <f t="shared" si="180"/>
        <v>0</v>
      </c>
      <c r="AE868" s="24">
        <f t="shared" si="180"/>
        <v>0</v>
      </c>
      <c r="AF868" s="24">
        <f t="shared" si="180"/>
        <v>0</v>
      </c>
      <c r="AG868" s="24">
        <f t="shared" si="179"/>
        <v>0</v>
      </c>
      <c r="AH868" s="24">
        <f t="shared" si="179"/>
        <v>0</v>
      </c>
      <c r="AI868" s="24">
        <f t="shared" si="179"/>
        <v>0</v>
      </c>
      <c r="AJ868" s="24">
        <f t="shared" si="189"/>
        <v>0</v>
      </c>
      <c r="AK868" s="26">
        <f t="shared" ca="1" si="190"/>
        <v>5.386451456712571E-4</v>
      </c>
      <c r="AL868" s="34">
        <f t="shared" ca="1" si="192"/>
        <v>0.39788664576834565</v>
      </c>
    </row>
    <row r="869" spans="1:38" x14ac:dyDescent="0.25">
      <c r="A869" s="4">
        <f t="shared" si="181"/>
        <v>8</v>
      </c>
      <c r="B869" s="4">
        <f t="shared" si="182"/>
        <v>2015</v>
      </c>
      <c r="C869" s="9">
        <v>42222</v>
      </c>
      <c r="D869" s="12">
        <f ca="1">(1+Returns!E869)*D868</f>
        <v>137146767.74009782</v>
      </c>
      <c r="E869" s="12">
        <f t="shared" ca="1" si="183"/>
        <v>140074858.16028142</v>
      </c>
      <c r="F869" s="12">
        <f t="shared" ca="1" si="184"/>
        <v>140057128.46485758</v>
      </c>
      <c r="G869" s="14">
        <f ca="1">G868*(1+Returns!G869)+AC869</f>
        <v>11507222.034787817</v>
      </c>
      <c r="H869" s="14">
        <f ca="1">H868*(1+Returns!H869)+AD869</f>
        <v>13986202.566556986</v>
      </c>
      <c r="I869" s="14">
        <f ca="1">I868*(1+Returns!I869)+AE869</f>
        <v>6993785.212171956</v>
      </c>
      <c r="J869" s="14">
        <f ca="1">J868*(1+Returns!J869)+AF869</f>
        <v>0</v>
      </c>
      <c r="K869" s="14">
        <f ca="1">K868*(1+Returns!K869)+AG869</f>
        <v>0</v>
      </c>
      <c r="L869" s="14">
        <f ca="1">L868*(1+Returns!L869)+AH869</f>
        <v>27972130.692629363</v>
      </c>
      <c r="M869" s="14">
        <f ca="1">M868*(1+Returns!M869)+AI869</f>
        <v>27973501.311409626</v>
      </c>
      <c r="N869" s="14">
        <f ca="1">N868*(1+Returns!N869)+AJ869-R869-T869</f>
        <v>51642016.342725664</v>
      </c>
      <c r="O869" s="17">
        <f ca="1">(Assumptions!$B$16 / 252)*F868</f>
        <v>4437.7353833915904</v>
      </c>
      <c r="P869" s="17">
        <f t="shared" ca="1" si="185"/>
        <v>17729.695423854002</v>
      </c>
      <c r="Q869" s="16">
        <f t="shared" si="186"/>
        <v>0</v>
      </c>
      <c r="R869" s="17">
        <f t="shared" si="187"/>
        <v>0</v>
      </c>
      <c r="S869" s="19">
        <f t="shared" si="188"/>
        <v>0</v>
      </c>
      <c r="T869" s="20">
        <f ca="1">IF(AND(S869=1,F868&gt;D868),[1]Assumptions!$B$19*(F868-D868),0)</f>
        <v>0</v>
      </c>
      <c r="U869" s="21">
        <f ca="1">OFFSET(Assumptions!$B$6,U$1-1,0)*$E869</f>
        <v>11205988.652822513</v>
      </c>
      <c r="V869" s="21">
        <f ca="1">OFFSET(Assumptions!$B$6,V$1-1,0)*$E869</f>
        <v>14007485.816028142</v>
      </c>
      <c r="W869" s="21">
        <f ca="1">OFFSET(Assumptions!$B$6,W$1-1,0)*$E869</f>
        <v>7003742.9080140712</v>
      </c>
      <c r="X869" s="21">
        <f ca="1">OFFSET(Assumptions!$B$6,X$1-1,0)*$E869</f>
        <v>0</v>
      </c>
      <c r="Y869" s="21">
        <f ca="1">OFFSET(Assumptions!$B$6,Y$1-1,0)*$E869</f>
        <v>0</v>
      </c>
      <c r="Z869" s="21">
        <f ca="1">OFFSET(Assumptions!$B$6,Z$1-1,0)*$E869</f>
        <v>28014971.632056285</v>
      </c>
      <c r="AA869" s="21">
        <f ca="1">OFFSET(Assumptions!$B$6,AA$1-1,0)*$E869</f>
        <v>28014971.632056285</v>
      </c>
      <c r="AB869" s="21">
        <f ca="1">OFFSET(Assumptions!$B$6,AB$1-1,0)*$E869</f>
        <v>51827697.519304127</v>
      </c>
      <c r="AC869" s="24">
        <f t="shared" si="191"/>
        <v>0</v>
      </c>
      <c r="AD869" s="24">
        <f t="shared" si="180"/>
        <v>0</v>
      </c>
      <c r="AE869" s="24">
        <f t="shared" si="180"/>
        <v>0</v>
      </c>
      <c r="AF869" s="24">
        <f t="shared" si="180"/>
        <v>0</v>
      </c>
      <c r="AG869" s="24">
        <f t="shared" si="179"/>
        <v>0</v>
      </c>
      <c r="AH869" s="24">
        <f t="shared" si="179"/>
        <v>0</v>
      </c>
      <c r="AI869" s="24">
        <f t="shared" si="179"/>
        <v>0</v>
      </c>
      <c r="AJ869" s="24">
        <f t="shared" si="189"/>
        <v>0</v>
      </c>
      <c r="AK869" s="26">
        <f t="shared" ca="1" si="190"/>
        <v>1.9204982666882753E-3</v>
      </c>
      <c r="AL869" s="34">
        <f t="shared" ca="1" si="192"/>
        <v>0.4005712846485705</v>
      </c>
    </row>
    <row r="870" spans="1:38" x14ac:dyDescent="0.25">
      <c r="A870" s="4">
        <f t="shared" si="181"/>
        <v>8</v>
      </c>
      <c r="B870" s="4">
        <f t="shared" si="182"/>
        <v>2015</v>
      </c>
      <c r="C870" s="9">
        <v>42223</v>
      </c>
      <c r="D870" s="12">
        <f ca="1">(1+Returns!E870)*D869</f>
        <v>137218716.30592197</v>
      </c>
      <c r="E870" s="12">
        <f t="shared" ca="1" si="183"/>
        <v>140136573.74810573</v>
      </c>
      <c r="F870" s="12">
        <f t="shared" ca="1" si="184"/>
        <v>140114397.79463539</v>
      </c>
      <c r="G870" s="14">
        <f ca="1">G869*(1+Returns!G870)+AC870</f>
        <v>11499255.356324038</v>
      </c>
      <c r="H870" s="14">
        <f ca="1">H869*(1+Returns!H870)+AD870</f>
        <v>13993882.558084492</v>
      </c>
      <c r="I870" s="14">
        <f ca="1">I869*(1+Returns!I870)+AE870</f>
        <v>6997795.8982820446</v>
      </c>
      <c r="J870" s="14">
        <f ca="1">J869*(1+Returns!J870)+AF870</f>
        <v>0</v>
      </c>
      <c r="K870" s="14">
        <f ca="1">K869*(1+Returns!K870)+AG870</f>
        <v>0</v>
      </c>
      <c r="L870" s="14">
        <f ca="1">L869*(1+Returns!L870)+AH870</f>
        <v>27987422.17696251</v>
      </c>
      <c r="M870" s="14">
        <f ca="1">M869*(1+Returns!M870)+AI870</f>
        <v>27989134.88367841</v>
      </c>
      <c r="N870" s="14">
        <f ca="1">N869*(1+Returns!N870)+AJ870-R870-T870</f>
        <v>51669082.874774247</v>
      </c>
      <c r="O870" s="17">
        <f ca="1">(Assumptions!$B$16 / 252)*F869</f>
        <v>4446.2580465034152</v>
      </c>
      <c r="P870" s="17">
        <f t="shared" ca="1" si="185"/>
        <v>22175.953470357417</v>
      </c>
      <c r="Q870" s="16">
        <f t="shared" si="186"/>
        <v>0</v>
      </c>
      <c r="R870" s="17">
        <f t="shared" si="187"/>
        <v>0</v>
      </c>
      <c r="S870" s="19">
        <f t="shared" si="188"/>
        <v>0</v>
      </c>
      <c r="T870" s="20">
        <f ca="1">IF(AND(S870=1,F869&gt;D869),[1]Assumptions!$B$19*(F869-D869),0)</f>
        <v>0</v>
      </c>
      <c r="U870" s="21">
        <f ca="1">OFFSET(Assumptions!$B$6,U$1-1,0)*$E870</f>
        <v>11210925.899848459</v>
      </c>
      <c r="V870" s="21">
        <f ca="1">OFFSET(Assumptions!$B$6,V$1-1,0)*$E870</f>
        <v>14013657.374810575</v>
      </c>
      <c r="W870" s="21">
        <f ca="1">OFFSET(Assumptions!$B$6,W$1-1,0)*$E870</f>
        <v>7006828.6874052873</v>
      </c>
      <c r="X870" s="21">
        <f ca="1">OFFSET(Assumptions!$B$6,X$1-1,0)*$E870</f>
        <v>0</v>
      </c>
      <c r="Y870" s="21">
        <f ca="1">OFFSET(Assumptions!$B$6,Y$1-1,0)*$E870</f>
        <v>0</v>
      </c>
      <c r="Z870" s="21">
        <f ca="1">OFFSET(Assumptions!$B$6,Z$1-1,0)*$E870</f>
        <v>28027314.749621149</v>
      </c>
      <c r="AA870" s="21">
        <f ca="1">OFFSET(Assumptions!$B$6,AA$1-1,0)*$E870</f>
        <v>28027314.749621149</v>
      </c>
      <c r="AB870" s="21">
        <f ca="1">OFFSET(Assumptions!$B$6,AB$1-1,0)*$E870</f>
        <v>51850532.286799118</v>
      </c>
      <c r="AC870" s="24">
        <f t="shared" si="191"/>
        <v>0</v>
      </c>
      <c r="AD870" s="24">
        <f t="shared" si="180"/>
        <v>0</v>
      </c>
      <c r="AE870" s="24">
        <f t="shared" si="180"/>
        <v>0</v>
      </c>
      <c r="AF870" s="24">
        <f t="shared" si="180"/>
        <v>0</v>
      </c>
      <c r="AG870" s="24">
        <f t="shared" si="179"/>
        <v>0</v>
      </c>
      <c r="AH870" s="24">
        <f t="shared" si="179"/>
        <v>0</v>
      </c>
      <c r="AI870" s="24">
        <f t="shared" si="179"/>
        <v>0</v>
      </c>
      <c r="AJ870" s="24">
        <f t="shared" si="189"/>
        <v>0</v>
      </c>
      <c r="AK870" s="26">
        <f t="shared" ca="1" si="190"/>
        <v>4.0889978543412475E-4</v>
      </c>
      <c r="AL870" s="34">
        <f t="shared" ca="1" si="192"/>
        <v>0.4011439779463486</v>
      </c>
    </row>
    <row r="871" spans="1:38" x14ac:dyDescent="0.25">
      <c r="A871" s="4">
        <f t="shared" si="181"/>
        <v>8</v>
      </c>
      <c r="B871" s="4">
        <f t="shared" si="182"/>
        <v>2015</v>
      </c>
      <c r="C871" s="9">
        <v>42226</v>
      </c>
      <c r="D871" s="12">
        <f ca="1">(1+Returns!E871)*D870</f>
        <v>137290702.61668321</v>
      </c>
      <c r="E871" s="12">
        <f t="shared" ca="1" si="183"/>
        <v>140323166.60052913</v>
      </c>
      <c r="F871" s="12">
        <f t="shared" ca="1" si="184"/>
        <v>140296542.57093832</v>
      </c>
      <c r="G871" s="14">
        <f ca="1">G870*(1+Returns!G871)+AC871</f>
        <v>11616128.142710283</v>
      </c>
      <c r="H871" s="14">
        <f ca="1">H870*(1+Returns!H871)+AD871</f>
        <v>14001566.76678743</v>
      </c>
      <c r="I871" s="14">
        <f ca="1">I870*(1+Returns!I871)+AE871</f>
        <v>7001808.8843774181</v>
      </c>
      <c r="J871" s="14">
        <f ca="1">J870*(1+Returns!J871)+AF871</f>
        <v>0</v>
      </c>
      <c r="K871" s="14">
        <f ca="1">K870*(1+Returns!K871)+AG871</f>
        <v>0</v>
      </c>
      <c r="L871" s="14">
        <f ca="1">L870*(1+Returns!L871)+AH871</f>
        <v>28002722.020669337</v>
      </c>
      <c r="M871" s="14">
        <f ca="1">M870*(1+Returns!M871)+AI871</f>
        <v>28004777.193093795</v>
      </c>
      <c r="N871" s="14">
        <f ca="1">N870*(1+Returns!N871)+AJ871-R871-T871</f>
        <v>51696163.592890859</v>
      </c>
      <c r="O871" s="17">
        <f ca="1">(Assumptions!$B$16 / 252)*F870</f>
        <v>4448.0761204646151</v>
      </c>
      <c r="P871" s="17">
        <f t="shared" ca="1" si="185"/>
        <v>26624.029590822032</v>
      </c>
      <c r="Q871" s="16">
        <f t="shared" si="186"/>
        <v>0</v>
      </c>
      <c r="R871" s="17">
        <f t="shared" si="187"/>
        <v>0</v>
      </c>
      <c r="S871" s="19">
        <f t="shared" si="188"/>
        <v>0</v>
      </c>
      <c r="T871" s="20">
        <f ca="1">IF(AND(S871=1,F870&gt;D870),[1]Assumptions!$B$19*(F870-D870),0)</f>
        <v>0</v>
      </c>
      <c r="U871" s="21">
        <f ca="1">OFFSET(Assumptions!$B$6,U$1-1,0)*$E871</f>
        <v>11225853.32804233</v>
      </c>
      <c r="V871" s="21">
        <f ca="1">OFFSET(Assumptions!$B$6,V$1-1,0)*$E871</f>
        <v>14032316.660052914</v>
      </c>
      <c r="W871" s="21">
        <f ca="1">OFFSET(Assumptions!$B$6,W$1-1,0)*$E871</f>
        <v>7016158.3300264571</v>
      </c>
      <c r="X871" s="21">
        <f ca="1">OFFSET(Assumptions!$B$6,X$1-1,0)*$E871</f>
        <v>0</v>
      </c>
      <c r="Y871" s="21">
        <f ca="1">OFFSET(Assumptions!$B$6,Y$1-1,0)*$E871</f>
        <v>0</v>
      </c>
      <c r="Z871" s="21">
        <f ca="1">OFFSET(Assumptions!$B$6,Z$1-1,0)*$E871</f>
        <v>28064633.320105828</v>
      </c>
      <c r="AA871" s="21">
        <f ca="1">OFFSET(Assumptions!$B$6,AA$1-1,0)*$E871</f>
        <v>28064633.320105828</v>
      </c>
      <c r="AB871" s="21">
        <f ca="1">OFFSET(Assumptions!$B$6,AB$1-1,0)*$E871</f>
        <v>51919571.642195776</v>
      </c>
      <c r="AC871" s="24">
        <f t="shared" si="191"/>
        <v>0</v>
      </c>
      <c r="AD871" s="24">
        <f t="shared" si="180"/>
        <v>0</v>
      </c>
      <c r="AE871" s="24">
        <f t="shared" si="180"/>
        <v>0</v>
      </c>
      <c r="AF871" s="24">
        <f t="shared" si="180"/>
        <v>0</v>
      </c>
      <c r="AG871" s="24">
        <f t="shared" si="179"/>
        <v>0</v>
      </c>
      <c r="AH871" s="24">
        <f t="shared" si="179"/>
        <v>0</v>
      </c>
      <c r="AI871" s="24">
        <f t="shared" si="179"/>
        <v>0</v>
      </c>
      <c r="AJ871" s="24">
        <f t="shared" si="189"/>
        <v>0</v>
      </c>
      <c r="AK871" s="26">
        <f t="shared" ca="1" si="190"/>
        <v>1.2999718741959487E-3</v>
      </c>
      <c r="AL871" s="34">
        <f t="shared" ca="1" si="192"/>
        <v>0.40296542570937777</v>
      </c>
    </row>
    <row r="872" spans="1:38" x14ac:dyDescent="0.25">
      <c r="A872" s="4">
        <f t="shared" si="181"/>
        <v>8</v>
      </c>
      <c r="B872" s="4">
        <f t="shared" si="182"/>
        <v>2015</v>
      </c>
      <c r="C872" s="9">
        <v>42227</v>
      </c>
      <c r="D872" s="12">
        <f ca="1">(1+Returns!E872)*D871</f>
        <v>137362726.69218296</v>
      </c>
      <c r="E872" s="12">
        <f t="shared" ca="1" si="183"/>
        <v>140037115.68674079</v>
      </c>
      <c r="F872" s="12">
        <f t="shared" ca="1" si="184"/>
        <v>140006037.79865566</v>
      </c>
      <c r="G872" s="14">
        <f ca="1">G871*(1+Returns!G872)+AC872</f>
        <v>11260319.342613207</v>
      </c>
      <c r="H872" s="14">
        <f ca="1">H871*(1+Returns!H872)+AD872</f>
        <v>14009255.194981504</v>
      </c>
      <c r="I872" s="14">
        <f ca="1">I871*(1+Returns!I872)+AE872</f>
        <v>7005824.171777036</v>
      </c>
      <c r="J872" s="14">
        <f ca="1">J871*(1+Returns!J872)+AF872</f>
        <v>0</v>
      </c>
      <c r="K872" s="14">
        <f ca="1">K871*(1+Returns!K872)+AG872</f>
        <v>0</v>
      </c>
      <c r="L872" s="14">
        <f ca="1">L871*(1+Returns!L872)+AH872</f>
        <v>28018030.228319652</v>
      </c>
      <c r="M872" s="14">
        <f ca="1">M871*(1+Returns!M872)+AI872</f>
        <v>28020428.244538713</v>
      </c>
      <c r="N872" s="14">
        <f ca="1">N871*(1+Returns!N872)+AJ872-R872-T872</f>
        <v>51723258.504510678</v>
      </c>
      <c r="O872" s="17">
        <f ca="1">(Assumptions!$B$16 / 252)*F871</f>
        <v>4453.858494315502</v>
      </c>
      <c r="P872" s="17">
        <f t="shared" ca="1" si="185"/>
        <v>31077.888085137536</v>
      </c>
      <c r="Q872" s="16">
        <f t="shared" si="186"/>
        <v>0</v>
      </c>
      <c r="R872" s="17">
        <f t="shared" si="187"/>
        <v>0</v>
      </c>
      <c r="S872" s="19">
        <f t="shared" si="188"/>
        <v>0</v>
      </c>
      <c r="T872" s="20">
        <f ca="1">IF(AND(S872=1,F871&gt;D871),[1]Assumptions!$B$19*(F871-D871),0)</f>
        <v>0</v>
      </c>
      <c r="U872" s="21">
        <f ca="1">OFFSET(Assumptions!$B$6,U$1-1,0)*$E872</f>
        <v>11202969.254939264</v>
      </c>
      <c r="V872" s="21">
        <f ca="1">OFFSET(Assumptions!$B$6,V$1-1,0)*$E872</f>
        <v>14003711.56867408</v>
      </c>
      <c r="W872" s="21">
        <f ca="1">OFFSET(Assumptions!$B$6,W$1-1,0)*$E872</f>
        <v>7001855.78433704</v>
      </c>
      <c r="X872" s="21">
        <f ca="1">OFFSET(Assumptions!$B$6,X$1-1,0)*$E872</f>
        <v>0</v>
      </c>
      <c r="Y872" s="21">
        <f ca="1">OFFSET(Assumptions!$B$6,Y$1-1,0)*$E872</f>
        <v>0</v>
      </c>
      <c r="Z872" s="21">
        <f ca="1">OFFSET(Assumptions!$B$6,Z$1-1,0)*$E872</f>
        <v>28007423.13734816</v>
      </c>
      <c r="AA872" s="21">
        <f ca="1">OFFSET(Assumptions!$B$6,AA$1-1,0)*$E872</f>
        <v>28007423.13734816</v>
      </c>
      <c r="AB872" s="21">
        <f ca="1">OFFSET(Assumptions!$B$6,AB$1-1,0)*$E872</f>
        <v>51813732.804094091</v>
      </c>
      <c r="AC872" s="24">
        <f t="shared" si="191"/>
        <v>0</v>
      </c>
      <c r="AD872" s="24">
        <f t="shared" si="180"/>
        <v>0</v>
      </c>
      <c r="AE872" s="24">
        <f t="shared" si="180"/>
        <v>0</v>
      </c>
      <c r="AF872" s="24">
        <f t="shared" si="180"/>
        <v>0</v>
      </c>
      <c r="AG872" s="24">
        <f t="shared" si="179"/>
        <v>0</v>
      </c>
      <c r="AH872" s="24">
        <f t="shared" si="179"/>
        <v>0</v>
      </c>
      <c r="AI872" s="24">
        <f t="shared" si="179"/>
        <v>0</v>
      </c>
      <c r="AJ872" s="24">
        <f t="shared" si="189"/>
        <v>0</v>
      </c>
      <c r="AK872" s="26">
        <f t="shared" ca="1" si="190"/>
        <v>-2.0706481211807404E-3</v>
      </c>
      <c r="AL872" s="34">
        <f t="shared" ca="1" si="192"/>
        <v>0.40006037798655103</v>
      </c>
    </row>
    <row r="873" spans="1:38" x14ac:dyDescent="0.25">
      <c r="A873" s="4">
        <f t="shared" si="181"/>
        <v>8</v>
      </c>
      <c r="B873" s="4">
        <f t="shared" si="182"/>
        <v>2015</v>
      </c>
      <c r="C873" s="9">
        <v>42228</v>
      </c>
      <c r="D873" s="12">
        <f ca="1">(1+Returns!E873)*D872</f>
        <v>137434788.55223295</v>
      </c>
      <c r="E873" s="12">
        <f t="shared" ca="1" si="183"/>
        <v>140185533.19543141</v>
      </c>
      <c r="F873" s="12">
        <f t="shared" ca="1" si="184"/>
        <v>140150010.67122567</v>
      </c>
      <c r="G873" s="14">
        <f ca="1">G872*(1+Returns!G873)+AC873</f>
        <v>11338941.124189734</v>
      </c>
      <c r="H873" s="14">
        <f ca="1">H872*(1+Returns!H873)+AD873</f>
        <v>14016947.844983686</v>
      </c>
      <c r="I873" s="14">
        <f ca="1">I872*(1+Returns!I873)+AE873</f>
        <v>7009841.7618006142</v>
      </c>
      <c r="J873" s="14">
        <f ca="1">J872*(1+Returns!J873)+AF873</f>
        <v>0</v>
      </c>
      <c r="K873" s="14">
        <f ca="1">K872*(1+Returns!K873)+AG873</f>
        <v>0</v>
      </c>
      <c r="L873" s="14">
        <f ca="1">L872*(1+Returns!L873)+AH873</f>
        <v>28033346.804485757</v>
      </c>
      <c r="M873" s="14">
        <f ca="1">M872*(1+Returns!M873)+AI873</f>
        <v>28036088.042898834</v>
      </c>
      <c r="N873" s="14">
        <f ca="1">N872*(1+Returns!N873)+AJ873-R873-T873</f>
        <v>51750367.617072791</v>
      </c>
      <c r="O873" s="17">
        <f ca="1">(Assumptions!$B$16 / 252)*F872</f>
        <v>4444.6361205922431</v>
      </c>
      <c r="P873" s="17">
        <f t="shared" ca="1" si="185"/>
        <v>35522.52420572978</v>
      </c>
      <c r="Q873" s="16">
        <f t="shared" si="186"/>
        <v>0</v>
      </c>
      <c r="R873" s="17">
        <f t="shared" si="187"/>
        <v>0</v>
      </c>
      <c r="S873" s="19">
        <f t="shared" si="188"/>
        <v>0</v>
      </c>
      <c r="T873" s="20">
        <f ca="1">IF(AND(S873=1,F872&gt;D872),[1]Assumptions!$B$19*(F872-D872),0)</f>
        <v>0</v>
      </c>
      <c r="U873" s="21">
        <f ca="1">OFFSET(Assumptions!$B$6,U$1-1,0)*$E873</f>
        <v>11214842.655634513</v>
      </c>
      <c r="V873" s="21">
        <f ca="1">OFFSET(Assumptions!$B$6,V$1-1,0)*$E873</f>
        <v>14018553.319543142</v>
      </c>
      <c r="W873" s="21">
        <f ca="1">OFFSET(Assumptions!$B$6,W$1-1,0)*$E873</f>
        <v>7009276.6597715709</v>
      </c>
      <c r="X873" s="21">
        <f ca="1">OFFSET(Assumptions!$B$6,X$1-1,0)*$E873</f>
        <v>0</v>
      </c>
      <c r="Y873" s="21">
        <f ca="1">OFFSET(Assumptions!$B$6,Y$1-1,0)*$E873</f>
        <v>0</v>
      </c>
      <c r="Z873" s="21">
        <f ca="1">OFFSET(Assumptions!$B$6,Z$1-1,0)*$E873</f>
        <v>28037106.639086284</v>
      </c>
      <c r="AA873" s="21">
        <f ca="1">OFFSET(Assumptions!$B$6,AA$1-1,0)*$E873</f>
        <v>28037106.639086284</v>
      </c>
      <c r="AB873" s="21">
        <f ca="1">OFFSET(Assumptions!$B$6,AB$1-1,0)*$E873</f>
        <v>51868647.282309622</v>
      </c>
      <c r="AC873" s="24">
        <f t="shared" si="191"/>
        <v>0</v>
      </c>
      <c r="AD873" s="24">
        <f t="shared" si="180"/>
        <v>0</v>
      </c>
      <c r="AE873" s="24">
        <f t="shared" si="180"/>
        <v>0</v>
      </c>
      <c r="AF873" s="24">
        <f t="shared" si="180"/>
        <v>0</v>
      </c>
      <c r="AG873" s="24">
        <f t="shared" si="179"/>
        <v>0</v>
      </c>
      <c r="AH873" s="24">
        <f t="shared" si="179"/>
        <v>0</v>
      </c>
      <c r="AI873" s="24">
        <f t="shared" si="179"/>
        <v>0</v>
      </c>
      <c r="AJ873" s="24">
        <f t="shared" si="189"/>
        <v>0</v>
      </c>
      <c r="AK873" s="26">
        <f t="shared" ca="1" si="190"/>
        <v>1.0283333121465787E-3</v>
      </c>
      <c r="AL873" s="34">
        <f t="shared" ca="1" si="192"/>
        <v>0.40150010671225123</v>
      </c>
    </row>
    <row r="874" spans="1:38" x14ac:dyDescent="0.25">
      <c r="A874" s="4">
        <f t="shared" si="181"/>
        <v>8</v>
      </c>
      <c r="B874" s="4">
        <f t="shared" si="182"/>
        <v>2015</v>
      </c>
      <c r="C874" s="9">
        <v>42229</v>
      </c>
      <c r="D874" s="12">
        <f ca="1">(1+Returns!E874)*D873</f>
        <v>137506888.21665534</v>
      </c>
      <c r="E874" s="12">
        <f t="shared" ca="1" si="183"/>
        <v>140193304.5451462</v>
      </c>
      <c r="F874" s="12">
        <f t="shared" ca="1" si="184"/>
        <v>140153332.8142525</v>
      </c>
      <c r="G874" s="14">
        <f ca="1">G873*(1+Returns!G874)+AC874</f>
        <v>11276878.885440184</v>
      </c>
      <c r="H874" s="14">
        <f ca="1">H873*(1+Returns!H874)+AD874</f>
        <v>14024644.719112219</v>
      </c>
      <c r="I874" s="14">
        <f ca="1">I873*(1+Returns!I874)+AE874</f>
        <v>7013861.6557686254</v>
      </c>
      <c r="J874" s="14">
        <f ca="1">J873*(1+Returns!J874)+AF874</f>
        <v>0</v>
      </c>
      <c r="K874" s="14">
        <f ca="1">K873*(1+Returns!K874)+AG874</f>
        <v>0</v>
      </c>
      <c r="L874" s="14">
        <f ca="1">L873*(1+Returns!L874)+AH874</f>
        <v>28048671.75374246</v>
      </c>
      <c r="M874" s="14">
        <f ca="1">M873*(1+Returns!M874)+AI874</f>
        <v>28051756.59306255</v>
      </c>
      <c r="N874" s="14">
        <f ca="1">N873*(1+Returns!N874)+AJ874-R874-T874</f>
        <v>51777490.938020162</v>
      </c>
      <c r="O874" s="17">
        <f ca="1">(Assumptions!$B$16 / 252)*F873</f>
        <v>4449.2066879754175</v>
      </c>
      <c r="P874" s="17">
        <f t="shared" ca="1" si="185"/>
        <v>39971.7308937052</v>
      </c>
      <c r="Q874" s="16">
        <f t="shared" si="186"/>
        <v>0</v>
      </c>
      <c r="R874" s="17">
        <f t="shared" si="187"/>
        <v>0</v>
      </c>
      <c r="S874" s="19">
        <f t="shared" si="188"/>
        <v>0</v>
      </c>
      <c r="T874" s="20">
        <f ca="1">IF(AND(S874=1,F873&gt;D873),[1]Assumptions!$B$19*(F873-D873),0)</f>
        <v>0</v>
      </c>
      <c r="U874" s="21">
        <f ca="1">OFFSET(Assumptions!$B$6,U$1-1,0)*$E874</f>
        <v>11215464.363611696</v>
      </c>
      <c r="V874" s="21">
        <f ca="1">OFFSET(Assumptions!$B$6,V$1-1,0)*$E874</f>
        <v>14019330.454514621</v>
      </c>
      <c r="W874" s="21">
        <f ca="1">OFFSET(Assumptions!$B$6,W$1-1,0)*$E874</f>
        <v>7009665.2272573104</v>
      </c>
      <c r="X874" s="21">
        <f ca="1">OFFSET(Assumptions!$B$6,X$1-1,0)*$E874</f>
        <v>0</v>
      </c>
      <c r="Y874" s="21">
        <f ca="1">OFFSET(Assumptions!$B$6,Y$1-1,0)*$E874</f>
        <v>0</v>
      </c>
      <c r="Z874" s="21">
        <f ca="1">OFFSET(Assumptions!$B$6,Z$1-1,0)*$E874</f>
        <v>28038660.909029242</v>
      </c>
      <c r="AA874" s="21">
        <f ca="1">OFFSET(Assumptions!$B$6,AA$1-1,0)*$E874</f>
        <v>28038660.909029242</v>
      </c>
      <c r="AB874" s="21">
        <f ca="1">OFFSET(Assumptions!$B$6,AB$1-1,0)*$E874</f>
        <v>51871522.681704089</v>
      </c>
      <c r="AC874" s="24">
        <f t="shared" si="191"/>
        <v>0</v>
      </c>
      <c r="AD874" s="24">
        <f t="shared" si="180"/>
        <v>0</v>
      </c>
      <c r="AE874" s="24">
        <f t="shared" si="180"/>
        <v>0</v>
      </c>
      <c r="AF874" s="24">
        <f t="shared" si="180"/>
        <v>0</v>
      </c>
      <c r="AG874" s="24">
        <f t="shared" si="179"/>
        <v>0</v>
      </c>
      <c r="AH874" s="24">
        <f t="shared" si="179"/>
        <v>0</v>
      </c>
      <c r="AI874" s="24">
        <f t="shared" si="179"/>
        <v>0</v>
      </c>
      <c r="AJ874" s="24">
        <f t="shared" si="189"/>
        <v>0</v>
      </c>
      <c r="AK874" s="26">
        <f t="shared" ca="1" si="190"/>
        <v>2.3704193891305181E-5</v>
      </c>
      <c r="AL874" s="34">
        <f t="shared" ca="1" si="192"/>
        <v>0.40153332814251952</v>
      </c>
    </row>
    <row r="875" spans="1:38" x14ac:dyDescent="0.25">
      <c r="A875" s="4">
        <f t="shared" si="181"/>
        <v>8</v>
      </c>
      <c r="B875" s="4">
        <f t="shared" si="182"/>
        <v>2015</v>
      </c>
      <c r="C875" s="9">
        <v>42230</v>
      </c>
      <c r="D875" s="12">
        <f ca="1">(1+Returns!E875)*D874</f>
        <v>137579025.70528269</v>
      </c>
      <c r="E875" s="12">
        <f t="shared" ca="1" si="183"/>
        <v>140356669.35834429</v>
      </c>
      <c r="F875" s="12">
        <f t="shared" ca="1" si="184"/>
        <v>140312248.31529775</v>
      </c>
      <c r="G875" s="14">
        <f ca="1">G874*(1+Returns!G875)+AC875</f>
        <v>11370372.228267627</v>
      </c>
      <c r="H875" s="14">
        <f ca="1">H874*(1+Returns!H875)+AD875</f>
        <v>14032345.819686625</v>
      </c>
      <c r="I875" s="14">
        <f ca="1">I874*(1+Returns!I875)+AE875</f>
        <v>7017883.855002299</v>
      </c>
      <c r="J875" s="14">
        <f ca="1">J874*(1+Returns!J875)+AF875</f>
        <v>0</v>
      </c>
      <c r="K875" s="14">
        <f ca="1">K874*(1+Returns!K875)+AG875</f>
        <v>0</v>
      </c>
      <c r="L875" s="14">
        <f ca="1">L874*(1+Returns!L875)+AH875</f>
        <v>28064005.080667067</v>
      </c>
      <c r="M875" s="14">
        <f ca="1">M874*(1+Returns!M875)+AI875</f>
        <v>28067433.899920989</v>
      </c>
      <c r="N875" s="14">
        <f ca="1">N874*(1+Returns!N875)+AJ875-R875-T875</f>
        <v>51804628.474799678</v>
      </c>
      <c r="O875" s="17">
        <f ca="1">(Assumptions!$B$16 / 252)*F874</f>
        <v>4449.3121528334123</v>
      </c>
      <c r="P875" s="17">
        <f t="shared" ca="1" si="185"/>
        <v>44421.043046538616</v>
      </c>
      <c r="Q875" s="16">
        <f t="shared" si="186"/>
        <v>0</v>
      </c>
      <c r="R875" s="17">
        <f t="shared" si="187"/>
        <v>0</v>
      </c>
      <c r="S875" s="19">
        <f t="shared" si="188"/>
        <v>0</v>
      </c>
      <c r="T875" s="20">
        <f ca="1">IF(AND(S875=1,F874&gt;D874),[1]Assumptions!$B$19*(F874-D874),0)</f>
        <v>0</v>
      </c>
      <c r="U875" s="21">
        <f ca="1">OFFSET(Assumptions!$B$6,U$1-1,0)*$E875</f>
        <v>11228533.548667543</v>
      </c>
      <c r="V875" s="21">
        <f ca="1">OFFSET(Assumptions!$B$6,V$1-1,0)*$E875</f>
        <v>14035666.93583443</v>
      </c>
      <c r="W875" s="21">
        <f ca="1">OFFSET(Assumptions!$B$6,W$1-1,0)*$E875</f>
        <v>7017833.4679172151</v>
      </c>
      <c r="X875" s="21">
        <f ca="1">OFFSET(Assumptions!$B$6,X$1-1,0)*$E875</f>
        <v>0</v>
      </c>
      <c r="Y875" s="21">
        <f ca="1">OFFSET(Assumptions!$B$6,Y$1-1,0)*$E875</f>
        <v>0</v>
      </c>
      <c r="Z875" s="21">
        <f ca="1">OFFSET(Assumptions!$B$6,Z$1-1,0)*$E875</f>
        <v>28071333.87166886</v>
      </c>
      <c r="AA875" s="21">
        <f ca="1">OFFSET(Assumptions!$B$6,AA$1-1,0)*$E875</f>
        <v>28071333.87166886</v>
      </c>
      <c r="AB875" s="21">
        <f ca="1">OFFSET(Assumptions!$B$6,AB$1-1,0)*$E875</f>
        <v>51931967.662587382</v>
      </c>
      <c r="AC875" s="24">
        <f t="shared" si="191"/>
        <v>0</v>
      </c>
      <c r="AD875" s="24">
        <f t="shared" si="180"/>
        <v>0</v>
      </c>
      <c r="AE875" s="24">
        <f t="shared" si="180"/>
        <v>0</v>
      </c>
      <c r="AF875" s="24">
        <f t="shared" si="180"/>
        <v>0</v>
      </c>
      <c r="AG875" s="24">
        <f t="shared" si="179"/>
        <v>0</v>
      </c>
      <c r="AH875" s="24">
        <f t="shared" si="179"/>
        <v>0</v>
      </c>
      <c r="AI875" s="24">
        <f t="shared" si="179"/>
        <v>0</v>
      </c>
      <c r="AJ875" s="24">
        <f t="shared" si="189"/>
        <v>0</v>
      </c>
      <c r="AK875" s="26">
        <f t="shared" ca="1" si="190"/>
        <v>1.1338688695750054E-3</v>
      </c>
      <c r="AL875" s="34">
        <f t="shared" ca="1" si="192"/>
        <v>0.40312248315297228</v>
      </c>
    </row>
    <row r="876" spans="1:38" x14ac:dyDescent="0.25">
      <c r="A876" s="4">
        <f t="shared" si="181"/>
        <v>8</v>
      </c>
      <c r="B876" s="4">
        <f t="shared" si="182"/>
        <v>2015</v>
      </c>
      <c r="C876" s="9">
        <v>42233</v>
      </c>
      <c r="D876" s="12">
        <f ca="1">(1+Returns!E876)*D875</f>
        <v>137651201.03795794</v>
      </c>
      <c r="E876" s="12">
        <f t="shared" ca="1" si="183"/>
        <v>140371849.31082889</v>
      </c>
      <c r="F876" s="12">
        <f t="shared" ca="1" si="184"/>
        <v>140322973.91069299</v>
      </c>
      <c r="G876" s="14">
        <f ca="1">G875*(1+Returns!G876)+AC876</f>
        <v>11315642.807908064</v>
      </c>
      <c r="H876" s="14">
        <f ca="1">H875*(1+Returns!H876)+AD876</f>
        <v>14040051.149027694</v>
      </c>
      <c r="I876" s="14">
        <f ca="1">I875*(1+Returns!I876)+AE876</f>
        <v>7021908.3608236229</v>
      </c>
      <c r="J876" s="14">
        <f ca="1">J875*(1+Returns!J876)+AF876</f>
        <v>0</v>
      </c>
      <c r="K876" s="14">
        <f ca="1">K875*(1+Returns!K876)+AG876</f>
        <v>0</v>
      </c>
      <c r="L876" s="14">
        <f ca="1">L875*(1+Returns!L876)+AH876</f>
        <v>28079346.789839383</v>
      </c>
      <c r="M876" s="14">
        <f ca="1">M875*(1+Returns!M876)+AI876</f>
        <v>28083119.968368012</v>
      </c>
      <c r="N876" s="14">
        <f ca="1">N875*(1+Returns!N876)+AJ876-R876-T876</f>
        <v>51831780.234862112</v>
      </c>
      <c r="O876" s="17">
        <f ca="1">(Assumptions!$B$16 / 252)*F875</f>
        <v>4454.3570893745318</v>
      </c>
      <c r="P876" s="17">
        <f t="shared" ca="1" si="185"/>
        <v>48875.400135913151</v>
      </c>
      <c r="Q876" s="16">
        <f t="shared" si="186"/>
        <v>0</v>
      </c>
      <c r="R876" s="17">
        <f t="shared" si="187"/>
        <v>0</v>
      </c>
      <c r="S876" s="19">
        <f t="shared" si="188"/>
        <v>0</v>
      </c>
      <c r="T876" s="20">
        <f ca="1">IF(AND(S876=1,F875&gt;D875),[1]Assumptions!$B$19*(F875-D875),0)</f>
        <v>0</v>
      </c>
      <c r="U876" s="21">
        <f ca="1">OFFSET(Assumptions!$B$6,U$1-1,0)*$E876</f>
        <v>11229747.944866313</v>
      </c>
      <c r="V876" s="21">
        <f ca="1">OFFSET(Assumptions!$B$6,V$1-1,0)*$E876</f>
        <v>14037184.931082889</v>
      </c>
      <c r="W876" s="21">
        <f ca="1">OFFSET(Assumptions!$B$6,W$1-1,0)*$E876</f>
        <v>7018592.4655414447</v>
      </c>
      <c r="X876" s="21">
        <f ca="1">OFFSET(Assumptions!$B$6,X$1-1,0)*$E876</f>
        <v>0</v>
      </c>
      <c r="Y876" s="21">
        <f ca="1">OFFSET(Assumptions!$B$6,Y$1-1,0)*$E876</f>
        <v>0</v>
      </c>
      <c r="Z876" s="21">
        <f ca="1">OFFSET(Assumptions!$B$6,Z$1-1,0)*$E876</f>
        <v>28074369.862165779</v>
      </c>
      <c r="AA876" s="21">
        <f ca="1">OFFSET(Assumptions!$B$6,AA$1-1,0)*$E876</f>
        <v>28074369.862165779</v>
      </c>
      <c r="AB876" s="21">
        <f ca="1">OFFSET(Assumptions!$B$6,AB$1-1,0)*$E876</f>
        <v>51937584.245006688</v>
      </c>
      <c r="AC876" s="24">
        <f t="shared" si="191"/>
        <v>0</v>
      </c>
      <c r="AD876" s="24">
        <f t="shared" si="180"/>
        <v>0</v>
      </c>
      <c r="AE876" s="24">
        <f t="shared" si="180"/>
        <v>0</v>
      </c>
      <c r="AF876" s="24">
        <f t="shared" si="180"/>
        <v>0</v>
      </c>
      <c r="AG876" s="24">
        <f t="shared" si="180"/>
        <v>0</v>
      </c>
      <c r="AH876" s="24">
        <f t="shared" si="180"/>
        <v>0</v>
      </c>
      <c r="AI876" s="24">
        <f t="shared" si="180"/>
        <v>0</v>
      </c>
      <c r="AJ876" s="24">
        <f t="shared" si="189"/>
        <v>0</v>
      </c>
      <c r="AK876" s="26">
        <f t="shared" ca="1" si="190"/>
        <v>7.6440906079167092E-5</v>
      </c>
      <c r="AL876" s="34">
        <f t="shared" ca="1" si="192"/>
        <v>0.40322973910692461</v>
      </c>
    </row>
    <row r="877" spans="1:38" x14ac:dyDescent="0.25">
      <c r="A877" s="4">
        <f t="shared" si="181"/>
        <v>8</v>
      </c>
      <c r="B877" s="4">
        <f t="shared" si="182"/>
        <v>2015</v>
      </c>
      <c r="C877" s="9">
        <v>42234</v>
      </c>
      <c r="D877" s="12">
        <f ca="1">(1+Returns!E877)*D876</f>
        <v>137723414.23453447</v>
      </c>
      <c r="E877" s="12">
        <f t="shared" ca="1" si="183"/>
        <v>140451398.27364227</v>
      </c>
      <c r="F877" s="12">
        <f t="shared" ca="1" si="184"/>
        <v>140398068.17592189</v>
      </c>
      <c r="G877" s="14">
        <f ca="1">G876*(1+Returns!G877)+AC877</f>
        <v>11325244.474825354</v>
      </c>
      <c r="H877" s="14">
        <f ca="1">H876*(1+Returns!H877)+AD877</f>
        <v>14047760.709457492</v>
      </c>
      <c r="I877" s="14">
        <f ca="1">I876*(1+Returns!I877)+AE877</f>
        <v>7025935.1745553426</v>
      </c>
      <c r="J877" s="14">
        <f ca="1">J876*(1+Returns!J877)+AF877</f>
        <v>0</v>
      </c>
      <c r="K877" s="14">
        <f ca="1">K876*(1+Returns!K877)+AG877</f>
        <v>0</v>
      </c>
      <c r="L877" s="14">
        <f ca="1">L876*(1+Returns!L877)+AH877</f>
        <v>28094696.88584172</v>
      </c>
      <c r="M877" s="14">
        <f ca="1">M876*(1+Returns!M877)+AI877</f>
        <v>28098814.803300217</v>
      </c>
      <c r="N877" s="14">
        <f ca="1">N876*(1+Returns!N877)+AJ877-R877-T877</f>
        <v>51858946.225662149</v>
      </c>
      <c r="O877" s="17">
        <f ca="1">(Assumptions!$B$16 / 252)*F876</f>
        <v>4454.6975844664439</v>
      </c>
      <c r="P877" s="17">
        <f t="shared" ca="1" si="185"/>
        <v>53330.097720379592</v>
      </c>
      <c r="Q877" s="16">
        <f t="shared" si="186"/>
        <v>0</v>
      </c>
      <c r="R877" s="17">
        <f t="shared" si="187"/>
        <v>0</v>
      </c>
      <c r="S877" s="19">
        <f t="shared" si="188"/>
        <v>0</v>
      </c>
      <c r="T877" s="20">
        <f ca="1">IF(AND(S877=1,F876&gt;D876),[1]Assumptions!$B$19*(F876-D876),0)</f>
        <v>0</v>
      </c>
      <c r="U877" s="21">
        <f ca="1">OFFSET(Assumptions!$B$6,U$1-1,0)*$E877</f>
        <v>11236111.861891381</v>
      </c>
      <c r="V877" s="21">
        <f ca="1">OFFSET(Assumptions!$B$6,V$1-1,0)*$E877</f>
        <v>14045139.827364229</v>
      </c>
      <c r="W877" s="21">
        <f ca="1">OFFSET(Assumptions!$B$6,W$1-1,0)*$E877</f>
        <v>7022569.9136821143</v>
      </c>
      <c r="X877" s="21">
        <f ca="1">OFFSET(Assumptions!$B$6,X$1-1,0)*$E877</f>
        <v>0</v>
      </c>
      <c r="Y877" s="21">
        <f ca="1">OFFSET(Assumptions!$B$6,Y$1-1,0)*$E877</f>
        <v>0</v>
      </c>
      <c r="Z877" s="21">
        <f ca="1">OFFSET(Assumptions!$B$6,Z$1-1,0)*$E877</f>
        <v>28090279.654728457</v>
      </c>
      <c r="AA877" s="21">
        <f ca="1">OFFSET(Assumptions!$B$6,AA$1-1,0)*$E877</f>
        <v>28090279.654728457</v>
      </c>
      <c r="AB877" s="21">
        <f ca="1">OFFSET(Assumptions!$B$6,AB$1-1,0)*$E877</f>
        <v>51967017.361247636</v>
      </c>
      <c r="AC877" s="24">
        <f t="shared" si="191"/>
        <v>0</v>
      </c>
      <c r="AD877" s="24">
        <f t="shared" ref="AD877:AI940" si="193">IF($Q877=1,V876-H876,0)</f>
        <v>0</v>
      </c>
      <c r="AE877" s="24">
        <f t="shared" si="193"/>
        <v>0</v>
      </c>
      <c r="AF877" s="24">
        <f t="shared" si="193"/>
        <v>0</v>
      </c>
      <c r="AG877" s="24">
        <f t="shared" si="193"/>
        <v>0</v>
      </c>
      <c r="AH877" s="24">
        <f t="shared" si="193"/>
        <v>0</v>
      </c>
      <c r="AI877" s="24">
        <f t="shared" si="193"/>
        <v>0</v>
      </c>
      <c r="AJ877" s="24">
        <f t="shared" si="189"/>
        <v>0</v>
      </c>
      <c r="AK877" s="26">
        <f t="shared" ca="1" si="190"/>
        <v>5.3515303400497594E-4</v>
      </c>
      <c r="AL877" s="34">
        <f t="shared" ca="1" si="192"/>
        <v>0.40398068175921376</v>
      </c>
    </row>
    <row r="878" spans="1:38" x14ac:dyDescent="0.25">
      <c r="A878" s="4">
        <f t="shared" si="181"/>
        <v>8</v>
      </c>
      <c r="B878" s="4">
        <f t="shared" si="182"/>
        <v>2015</v>
      </c>
      <c r="C878" s="9">
        <v>42235</v>
      </c>
      <c r="D878" s="12">
        <f ca="1">(1+Returns!E878)*D877</f>
        <v>137795665.31487605</v>
      </c>
      <c r="E878" s="12">
        <f t="shared" ca="1" si="183"/>
        <v>140468660.59782848</v>
      </c>
      <c r="F878" s="12">
        <f t="shared" ca="1" si="184"/>
        <v>140410873.41857871</v>
      </c>
      <c r="G878" s="14">
        <f ca="1">G877*(1+Returns!G878)+AC878</f>
        <v>11272521.559473945</v>
      </c>
      <c r="H878" s="14">
        <f ca="1">H877*(1+Returns!H878)+AD878</f>
        <v>14055474.503299363</v>
      </c>
      <c r="I878" s="14">
        <f ca="1">I877*(1+Returns!I878)+AE878</f>
        <v>7029964.2975209625</v>
      </c>
      <c r="J878" s="14">
        <f ca="1">J877*(1+Returns!J878)+AF878</f>
        <v>0</v>
      </c>
      <c r="K878" s="14">
        <f ca="1">K877*(1+Returns!K878)+AG878</f>
        <v>0</v>
      </c>
      <c r="L878" s="14">
        <f ca="1">L877*(1+Returns!L878)+AH878</f>
        <v>28110055.373258896</v>
      </c>
      <c r="M878" s="14">
        <f ca="1">M877*(1+Returns!M878)+AI878</f>
        <v>28114518.409616932</v>
      </c>
      <c r="N878" s="14">
        <f ca="1">N877*(1+Returns!N878)+AJ878-R878-T878</f>
        <v>51886126.454658382</v>
      </c>
      <c r="O878" s="17">
        <f ca="1">(Assumptions!$B$16 / 252)*F877</f>
        <v>4457.0815293943451</v>
      </c>
      <c r="P878" s="17">
        <f t="shared" ca="1" si="185"/>
        <v>57787.179249773937</v>
      </c>
      <c r="Q878" s="16">
        <f t="shared" si="186"/>
        <v>0</v>
      </c>
      <c r="R878" s="17">
        <f t="shared" si="187"/>
        <v>0</v>
      </c>
      <c r="S878" s="19">
        <f t="shared" si="188"/>
        <v>0</v>
      </c>
      <c r="T878" s="20">
        <f ca="1">IF(AND(S878=1,F877&gt;D877),[1]Assumptions!$B$19*(F877-D877),0)</f>
        <v>0</v>
      </c>
      <c r="U878" s="21">
        <f ca="1">OFFSET(Assumptions!$B$6,U$1-1,0)*$E878</f>
        <v>11237492.847826278</v>
      </c>
      <c r="V878" s="21">
        <f ca="1">OFFSET(Assumptions!$B$6,V$1-1,0)*$E878</f>
        <v>14046866.059782848</v>
      </c>
      <c r="W878" s="21">
        <f ca="1">OFFSET(Assumptions!$B$6,W$1-1,0)*$E878</f>
        <v>7023433.0298914239</v>
      </c>
      <c r="X878" s="21">
        <f ca="1">OFFSET(Assumptions!$B$6,X$1-1,0)*$E878</f>
        <v>0</v>
      </c>
      <c r="Y878" s="21">
        <f ca="1">OFFSET(Assumptions!$B$6,Y$1-1,0)*$E878</f>
        <v>0</v>
      </c>
      <c r="Z878" s="21">
        <f ca="1">OFFSET(Assumptions!$B$6,Z$1-1,0)*$E878</f>
        <v>28093732.119565696</v>
      </c>
      <c r="AA878" s="21">
        <f ca="1">OFFSET(Assumptions!$B$6,AA$1-1,0)*$E878</f>
        <v>28093732.119565696</v>
      </c>
      <c r="AB878" s="21">
        <f ca="1">OFFSET(Assumptions!$B$6,AB$1-1,0)*$E878</f>
        <v>51973404.421196535</v>
      </c>
      <c r="AC878" s="24">
        <f t="shared" si="191"/>
        <v>0</v>
      </c>
      <c r="AD878" s="24">
        <f t="shared" si="193"/>
        <v>0</v>
      </c>
      <c r="AE878" s="24">
        <f t="shared" si="193"/>
        <v>0</v>
      </c>
      <c r="AF878" s="24">
        <f t="shared" si="193"/>
        <v>0</v>
      </c>
      <c r="AG878" s="24">
        <f t="shared" si="193"/>
        <v>0</v>
      </c>
      <c r="AH878" s="24">
        <f t="shared" si="193"/>
        <v>0</v>
      </c>
      <c r="AI878" s="24">
        <f t="shared" si="193"/>
        <v>0</v>
      </c>
      <c r="AJ878" s="24">
        <f t="shared" si="189"/>
        <v>0</v>
      </c>
      <c r="AK878" s="26">
        <f t="shared" ca="1" si="190"/>
        <v>9.1206686980704887E-5</v>
      </c>
      <c r="AL878" s="34">
        <f t="shared" ca="1" si="192"/>
        <v>0.40410873418578186</v>
      </c>
    </row>
    <row r="879" spans="1:38" x14ac:dyDescent="0.25">
      <c r="A879" s="4">
        <f t="shared" si="181"/>
        <v>8</v>
      </c>
      <c r="B879" s="4">
        <f t="shared" si="182"/>
        <v>2015</v>
      </c>
      <c r="C879" s="9">
        <v>42236</v>
      </c>
      <c r="D879" s="12">
        <f ca="1">(1+Returns!E879)*D878</f>
        <v>137867954.29885688</v>
      </c>
      <c r="E879" s="12">
        <f t="shared" ca="1" si="183"/>
        <v>140700433.64430332</v>
      </c>
      <c r="F879" s="12">
        <f t="shared" ca="1" si="184"/>
        <v>140638188.97700852</v>
      </c>
      <c r="G879" s="14">
        <f ca="1">G878*(1+Returns!G879)+AC879</f>
        <v>11434271.402168883</v>
      </c>
      <c r="H879" s="14">
        <f ca="1">H878*(1+Returns!H879)+AD879</f>
        <v>14063192.532877922</v>
      </c>
      <c r="I879" s="14">
        <f ca="1">I878*(1+Returns!I879)+AE879</f>
        <v>7033995.731044746</v>
      </c>
      <c r="J879" s="14">
        <f ca="1">J878*(1+Returns!J879)+AF879</f>
        <v>0</v>
      </c>
      <c r="K879" s="14">
        <f ca="1">K878*(1+Returns!K879)+AG879</f>
        <v>0</v>
      </c>
      <c r="L879" s="14">
        <f ca="1">L878*(1+Returns!L879)+AH879</f>
        <v>28125422.256678231</v>
      </c>
      <c r="M879" s="14">
        <f ca="1">M878*(1+Returns!M879)+AI879</f>
        <v>28130230.792220231</v>
      </c>
      <c r="N879" s="14">
        <f ca="1">N878*(1+Returns!N879)+AJ879-R879-T879</f>
        <v>51913320.929313309</v>
      </c>
      <c r="O879" s="17">
        <f ca="1">(Assumptions!$B$16 / 252)*F878</f>
        <v>4457.4880450342444</v>
      </c>
      <c r="P879" s="17">
        <f t="shared" ca="1" si="185"/>
        <v>62244.667294808183</v>
      </c>
      <c r="Q879" s="16">
        <f t="shared" si="186"/>
        <v>0</v>
      </c>
      <c r="R879" s="17">
        <f t="shared" si="187"/>
        <v>0</v>
      </c>
      <c r="S879" s="19">
        <f t="shared" si="188"/>
        <v>0</v>
      </c>
      <c r="T879" s="20">
        <f ca="1">IF(AND(S879=1,F878&gt;D878),[1]Assumptions!$B$19*(F878-D878),0)</f>
        <v>0</v>
      </c>
      <c r="U879" s="21">
        <f ca="1">OFFSET(Assumptions!$B$6,U$1-1,0)*$E879</f>
        <v>11256034.691544266</v>
      </c>
      <c r="V879" s="21">
        <f ca="1">OFFSET(Assumptions!$B$6,V$1-1,0)*$E879</f>
        <v>14070043.364430333</v>
      </c>
      <c r="W879" s="21">
        <f ca="1">OFFSET(Assumptions!$B$6,W$1-1,0)*$E879</f>
        <v>7035021.6822151663</v>
      </c>
      <c r="X879" s="21">
        <f ca="1">OFFSET(Assumptions!$B$6,X$1-1,0)*$E879</f>
        <v>0</v>
      </c>
      <c r="Y879" s="21">
        <f ca="1">OFFSET(Assumptions!$B$6,Y$1-1,0)*$E879</f>
        <v>0</v>
      </c>
      <c r="Z879" s="21">
        <f ca="1">OFFSET(Assumptions!$B$6,Z$1-1,0)*$E879</f>
        <v>28140086.728860665</v>
      </c>
      <c r="AA879" s="21">
        <f ca="1">OFFSET(Assumptions!$B$6,AA$1-1,0)*$E879</f>
        <v>28140086.728860665</v>
      </c>
      <c r="AB879" s="21">
        <f ca="1">OFFSET(Assumptions!$B$6,AB$1-1,0)*$E879</f>
        <v>52059160.448392227</v>
      </c>
      <c r="AC879" s="24">
        <f t="shared" si="191"/>
        <v>0</v>
      </c>
      <c r="AD879" s="24">
        <f t="shared" si="193"/>
        <v>0</v>
      </c>
      <c r="AE879" s="24">
        <f t="shared" si="193"/>
        <v>0</v>
      </c>
      <c r="AF879" s="24">
        <f t="shared" si="193"/>
        <v>0</v>
      </c>
      <c r="AG879" s="24">
        <f t="shared" si="193"/>
        <v>0</v>
      </c>
      <c r="AH879" s="24">
        <f t="shared" si="193"/>
        <v>0</v>
      </c>
      <c r="AI879" s="24">
        <f t="shared" si="193"/>
        <v>0</v>
      </c>
      <c r="AJ879" s="24">
        <f t="shared" si="189"/>
        <v>0</v>
      </c>
      <c r="AK879" s="26">
        <f t="shared" ca="1" si="190"/>
        <v>1.6189313042171971E-3</v>
      </c>
      <c r="AL879" s="34">
        <f t="shared" ca="1" si="192"/>
        <v>0.40638188977007994</v>
      </c>
    </row>
    <row r="880" spans="1:38" x14ac:dyDescent="0.25">
      <c r="A880" s="4">
        <f t="shared" si="181"/>
        <v>8</v>
      </c>
      <c r="B880" s="4">
        <f t="shared" si="182"/>
        <v>2015</v>
      </c>
      <c r="C880" s="9">
        <v>42237</v>
      </c>
      <c r="D880" s="12">
        <f ca="1">(1+Returns!E880)*D879</f>
        <v>137940281.20636162</v>
      </c>
      <c r="E880" s="12">
        <f t="shared" ca="1" si="183"/>
        <v>140756716.48184621</v>
      </c>
      <c r="F880" s="12">
        <f t="shared" ca="1" si="184"/>
        <v>140690007.11013943</v>
      </c>
      <c r="G880" s="14">
        <f ca="1">G879*(1+Returns!G880)+AC880</f>
        <v>11420493.051077601</v>
      </c>
      <c r="H880" s="14">
        <f ca="1">H879*(1+Returns!H880)+AD880</f>
        <v>14070914.800519064</v>
      </c>
      <c r="I880" s="14">
        <f ca="1">I879*(1+Returns!I880)+AE880</f>
        <v>7038029.4764517145</v>
      </c>
      <c r="J880" s="14">
        <f ca="1">J879*(1+Returns!J880)+AF880</f>
        <v>0</v>
      </c>
      <c r="K880" s="14">
        <f ca="1">K879*(1+Returns!K880)+AG880</f>
        <v>0</v>
      </c>
      <c r="L880" s="14">
        <f ca="1">L879*(1+Returns!L880)+AH880</f>
        <v>28140797.540689558</v>
      </c>
      <c r="M880" s="14">
        <f ca="1">M879*(1+Returns!M880)+AI880</f>
        <v>28145951.956014924</v>
      </c>
      <c r="N880" s="14">
        <f ca="1">N879*(1+Returns!N880)+AJ880-R880-T880</f>
        <v>51940529.657093346</v>
      </c>
      <c r="O880" s="17">
        <f ca="1">(Assumptions!$B$16 / 252)*F879</f>
        <v>4464.7044119685243</v>
      </c>
      <c r="P880" s="17">
        <f t="shared" ca="1" si="185"/>
        <v>66709.371706776714</v>
      </c>
      <c r="Q880" s="16">
        <f t="shared" si="186"/>
        <v>0</v>
      </c>
      <c r="R880" s="17">
        <f t="shared" si="187"/>
        <v>0</v>
      </c>
      <c r="S880" s="19">
        <f t="shared" si="188"/>
        <v>0</v>
      </c>
      <c r="T880" s="20">
        <f ca="1">IF(AND(S880=1,F879&gt;D879),[1]Assumptions!$B$19*(F879-D879),0)</f>
        <v>0</v>
      </c>
      <c r="U880" s="21">
        <f ca="1">OFFSET(Assumptions!$B$6,U$1-1,0)*$E880</f>
        <v>11260537.318547698</v>
      </c>
      <c r="V880" s="21">
        <f ca="1">OFFSET(Assumptions!$B$6,V$1-1,0)*$E880</f>
        <v>14075671.648184622</v>
      </c>
      <c r="W880" s="21">
        <f ca="1">OFFSET(Assumptions!$B$6,W$1-1,0)*$E880</f>
        <v>7037835.8240923109</v>
      </c>
      <c r="X880" s="21">
        <f ca="1">OFFSET(Assumptions!$B$6,X$1-1,0)*$E880</f>
        <v>0</v>
      </c>
      <c r="Y880" s="21">
        <f ca="1">OFFSET(Assumptions!$B$6,Y$1-1,0)*$E880</f>
        <v>0</v>
      </c>
      <c r="Z880" s="21">
        <f ca="1">OFFSET(Assumptions!$B$6,Z$1-1,0)*$E880</f>
        <v>28151343.296369243</v>
      </c>
      <c r="AA880" s="21">
        <f ca="1">OFFSET(Assumptions!$B$6,AA$1-1,0)*$E880</f>
        <v>28151343.296369243</v>
      </c>
      <c r="AB880" s="21">
        <f ca="1">OFFSET(Assumptions!$B$6,AB$1-1,0)*$E880</f>
        <v>52079985.098283097</v>
      </c>
      <c r="AC880" s="24">
        <f t="shared" si="191"/>
        <v>0</v>
      </c>
      <c r="AD880" s="24">
        <f t="shared" si="193"/>
        <v>0</v>
      </c>
      <c r="AE880" s="24">
        <f t="shared" si="193"/>
        <v>0</v>
      </c>
      <c r="AF880" s="24">
        <f t="shared" si="193"/>
        <v>0</v>
      </c>
      <c r="AG880" s="24">
        <f t="shared" si="193"/>
        <v>0</v>
      </c>
      <c r="AH880" s="24">
        <f t="shared" si="193"/>
        <v>0</v>
      </c>
      <c r="AI880" s="24">
        <f t="shared" si="193"/>
        <v>0</v>
      </c>
      <c r="AJ880" s="24">
        <f t="shared" si="189"/>
        <v>0</v>
      </c>
      <c r="AK880" s="26">
        <f t="shared" ca="1" si="190"/>
        <v>3.6844994597728942E-4</v>
      </c>
      <c r="AL880" s="34">
        <f t="shared" ca="1" si="192"/>
        <v>0.40690007110138926</v>
      </c>
    </row>
    <row r="881" spans="1:38" x14ac:dyDescent="0.25">
      <c r="A881" s="4">
        <f t="shared" si="181"/>
        <v>8</v>
      </c>
      <c r="B881" s="4">
        <f t="shared" si="182"/>
        <v>2015</v>
      </c>
      <c r="C881" s="9">
        <v>42240</v>
      </c>
      <c r="D881" s="12">
        <f ca="1">(1+Returns!E881)*D880</f>
        <v>138012646.05728531</v>
      </c>
      <c r="E881" s="12">
        <f t="shared" ca="1" si="183"/>
        <v>140700635.27523267</v>
      </c>
      <c r="F881" s="12">
        <f t="shared" ca="1" si="184"/>
        <v>140629459.55409384</v>
      </c>
      <c r="G881" s="14">
        <f ca="1">G880*(1+Returns!G881)+AC881</f>
        <v>11294312.650352485</v>
      </c>
      <c r="H881" s="14">
        <f ca="1">H880*(1+Returns!H881)+AD881</f>
        <v>14078641.308549961</v>
      </c>
      <c r="I881" s="14">
        <f ca="1">I880*(1+Returns!I881)+AE881</f>
        <v>7042065.5350676514</v>
      </c>
      <c r="J881" s="14">
        <f ca="1">J880*(1+Returns!J881)+AF881</f>
        <v>0</v>
      </c>
      <c r="K881" s="14">
        <f ca="1">K880*(1+Returns!K881)+AG881</f>
        <v>0</v>
      </c>
      <c r="L881" s="14">
        <f ca="1">L880*(1+Returns!L881)+AH881</f>
        <v>28156181.229885213</v>
      </c>
      <c r="M881" s="14">
        <f ca="1">M880*(1+Returns!M881)+AI881</f>
        <v>28161681.905908559</v>
      </c>
      <c r="N881" s="14">
        <f ca="1">N880*(1+Returns!N881)+AJ881-R881-T881</f>
        <v>51967752.645468816</v>
      </c>
      <c r="O881" s="17">
        <f ca="1">(Assumptions!$B$16 / 252)*F880</f>
        <v>4466.3494320679183</v>
      </c>
      <c r="P881" s="17">
        <f t="shared" ca="1" si="185"/>
        <v>71175.72113884463</v>
      </c>
      <c r="Q881" s="16">
        <f t="shared" si="186"/>
        <v>0</v>
      </c>
      <c r="R881" s="17">
        <f t="shared" si="187"/>
        <v>0</v>
      </c>
      <c r="S881" s="19">
        <f t="shared" si="188"/>
        <v>0</v>
      </c>
      <c r="T881" s="20">
        <f ca="1">IF(AND(S881=1,F880&gt;D880),[1]Assumptions!$B$19*(F880-D880),0)</f>
        <v>0</v>
      </c>
      <c r="U881" s="21">
        <f ca="1">OFFSET(Assumptions!$B$6,U$1-1,0)*$E881</f>
        <v>11256050.822018614</v>
      </c>
      <c r="V881" s="21">
        <f ca="1">OFFSET(Assumptions!$B$6,V$1-1,0)*$E881</f>
        <v>14070063.527523268</v>
      </c>
      <c r="W881" s="21">
        <f ca="1">OFFSET(Assumptions!$B$6,W$1-1,0)*$E881</f>
        <v>7035031.763761634</v>
      </c>
      <c r="X881" s="21">
        <f ca="1">OFFSET(Assumptions!$B$6,X$1-1,0)*$E881</f>
        <v>0</v>
      </c>
      <c r="Y881" s="21">
        <f ca="1">OFFSET(Assumptions!$B$6,Y$1-1,0)*$E881</f>
        <v>0</v>
      </c>
      <c r="Z881" s="21">
        <f ca="1">OFFSET(Assumptions!$B$6,Z$1-1,0)*$E881</f>
        <v>28140127.055046536</v>
      </c>
      <c r="AA881" s="21">
        <f ca="1">OFFSET(Assumptions!$B$6,AA$1-1,0)*$E881</f>
        <v>28140127.055046536</v>
      </c>
      <c r="AB881" s="21">
        <f ca="1">OFFSET(Assumptions!$B$6,AB$1-1,0)*$E881</f>
        <v>52059235.051836088</v>
      </c>
      <c r="AC881" s="24">
        <f t="shared" si="191"/>
        <v>0</v>
      </c>
      <c r="AD881" s="24">
        <f t="shared" si="193"/>
        <v>0</v>
      </c>
      <c r="AE881" s="24">
        <f t="shared" si="193"/>
        <v>0</v>
      </c>
      <c r="AF881" s="24">
        <f t="shared" si="193"/>
        <v>0</v>
      </c>
      <c r="AG881" s="24">
        <f t="shared" si="193"/>
        <v>0</v>
      </c>
      <c r="AH881" s="24">
        <f t="shared" si="193"/>
        <v>0</v>
      </c>
      <c r="AI881" s="24">
        <f t="shared" si="193"/>
        <v>0</v>
      </c>
      <c r="AJ881" s="24">
        <f t="shared" si="189"/>
        <v>0</v>
      </c>
      <c r="AK881" s="26">
        <f t="shared" ca="1" si="190"/>
        <v>-4.3036145415920046E-4</v>
      </c>
      <c r="AL881" s="34">
        <f t="shared" ca="1" si="192"/>
        <v>0.40629459554093339</v>
      </c>
    </row>
    <row r="882" spans="1:38" x14ac:dyDescent="0.25">
      <c r="A882" s="4">
        <f t="shared" si="181"/>
        <v>8</v>
      </c>
      <c r="B882" s="4">
        <f t="shared" si="182"/>
        <v>2015</v>
      </c>
      <c r="C882" s="9">
        <v>42241</v>
      </c>
      <c r="D882" s="12">
        <f ca="1">(1+Returns!E882)*D881</f>
        <v>138085048.87153342</v>
      </c>
      <c r="E882" s="12">
        <f t="shared" ca="1" si="183"/>
        <v>141066130.02077594</v>
      </c>
      <c r="F882" s="12">
        <f t="shared" ca="1" si="184"/>
        <v>140990489.87234968</v>
      </c>
      <c r="G882" s="14">
        <f ca="1">G881*(1+Returns!G882)+AC882</f>
        <v>11589670.175672336</v>
      </c>
      <c r="H882" s="14">
        <f ca="1">H881*(1+Returns!H882)+AD882</f>
        <v>14086372.059299059</v>
      </c>
      <c r="I882" s="14">
        <f ca="1">I881*(1+Returns!I882)+AE882</f>
        <v>7046103.9082191</v>
      </c>
      <c r="J882" s="14">
        <f ca="1">J881*(1+Returns!J882)+AF882</f>
        <v>0</v>
      </c>
      <c r="K882" s="14">
        <f ca="1">K881*(1+Returns!K882)+AG882</f>
        <v>0</v>
      </c>
      <c r="L882" s="14">
        <f ca="1">L881*(1+Returns!L882)+AH882</f>
        <v>28171573.328860048</v>
      </c>
      <c r="M882" s="14">
        <f ca="1">M881*(1+Returns!M882)+AI882</f>
        <v>28177420.646811433</v>
      </c>
      <c r="N882" s="14">
        <f ca="1">N881*(1+Returns!N882)+AJ882-R882-T882</f>
        <v>51994989.901913963</v>
      </c>
      <c r="O882" s="17">
        <f ca="1">(Assumptions!$B$16 / 252)*F881</f>
        <v>4464.4272874315502</v>
      </c>
      <c r="P882" s="17">
        <f t="shared" ca="1" si="185"/>
        <v>75640.148426276181</v>
      </c>
      <c r="Q882" s="16">
        <f t="shared" si="186"/>
        <v>0</v>
      </c>
      <c r="R882" s="17">
        <f t="shared" si="187"/>
        <v>0</v>
      </c>
      <c r="S882" s="19">
        <f t="shared" si="188"/>
        <v>0</v>
      </c>
      <c r="T882" s="20">
        <f ca="1">IF(AND(S882=1,F881&gt;D881),[1]Assumptions!$B$19*(F881-D881),0)</f>
        <v>0</v>
      </c>
      <c r="U882" s="21">
        <f ca="1">OFFSET(Assumptions!$B$6,U$1-1,0)*$E882</f>
        <v>11285290.401662076</v>
      </c>
      <c r="V882" s="21">
        <f ca="1">OFFSET(Assumptions!$B$6,V$1-1,0)*$E882</f>
        <v>14106613.002077594</v>
      </c>
      <c r="W882" s="21">
        <f ca="1">OFFSET(Assumptions!$B$6,W$1-1,0)*$E882</f>
        <v>7053306.5010387972</v>
      </c>
      <c r="X882" s="21">
        <f ca="1">OFFSET(Assumptions!$B$6,X$1-1,0)*$E882</f>
        <v>0</v>
      </c>
      <c r="Y882" s="21">
        <f ca="1">OFFSET(Assumptions!$B$6,Y$1-1,0)*$E882</f>
        <v>0</v>
      </c>
      <c r="Z882" s="21">
        <f ca="1">OFFSET(Assumptions!$B$6,Z$1-1,0)*$E882</f>
        <v>28213226.004155189</v>
      </c>
      <c r="AA882" s="21">
        <f ca="1">OFFSET(Assumptions!$B$6,AA$1-1,0)*$E882</f>
        <v>28213226.004155189</v>
      </c>
      <c r="AB882" s="21">
        <f ca="1">OFFSET(Assumptions!$B$6,AB$1-1,0)*$E882</f>
        <v>52194468.107687101</v>
      </c>
      <c r="AC882" s="24">
        <f t="shared" si="191"/>
        <v>0</v>
      </c>
      <c r="AD882" s="24">
        <f t="shared" si="193"/>
        <v>0</v>
      </c>
      <c r="AE882" s="24">
        <f t="shared" si="193"/>
        <v>0</v>
      </c>
      <c r="AF882" s="24">
        <f t="shared" si="193"/>
        <v>0</v>
      </c>
      <c r="AG882" s="24">
        <f t="shared" si="193"/>
        <v>0</v>
      </c>
      <c r="AH882" s="24">
        <f t="shared" si="193"/>
        <v>0</v>
      </c>
      <c r="AI882" s="24">
        <f t="shared" si="193"/>
        <v>0</v>
      </c>
      <c r="AJ882" s="24">
        <f t="shared" si="189"/>
        <v>0</v>
      </c>
      <c r="AK882" s="26">
        <f t="shared" ca="1" si="190"/>
        <v>2.5672452941267743E-3</v>
      </c>
      <c r="AL882" s="34">
        <f t="shared" ca="1" si="192"/>
        <v>0.40990489872349167</v>
      </c>
    </row>
    <row r="883" spans="1:38" x14ac:dyDescent="0.25">
      <c r="A883" s="4">
        <f t="shared" si="181"/>
        <v>8</v>
      </c>
      <c r="B883" s="4">
        <f t="shared" si="182"/>
        <v>2015</v>
      </c>
      <c r="C883" s="9">
        <v>42242</v>
      </c>
      <c r="D883" s="12">
        <f ca="1">(1+Returns!E883)*D882</f>
        <v>138157489.66902193</v>
      </c>
      <c r="E883" s="12">
        <f t="shared" ca="1" si="183"/>
        <v>141246130.4217931</v>
      </c>
      <c r="F883" s="12">
        <f t="shared" ca="1" si="184"/>
        <v>141166014.38479945</v>
      </c>
      <c r="G883" s="14">
        <f ca="1">G882*(1+Returns!G883)+AC883</f>
        <v>11699495.309708707</v>
      </c>
      <c r="H883" s="14">
        <f ca="1">H882*(1+Returns!H883)+AD883</f>
        <v>14094107.055096088</v>
      </c>
      <c r="I883" s="14">
        <f ca="1">I882*(1+Returns!I883)+AE883</f>
        <v>7050144.5972333625</v>
      </c>
      <c r="J883" s="14">
        <f ca="1">J882*(1+Returns!J883)+AF883</f>
        <v>0</v>
      </c>
      <c r="K883" s="14">
        <f ca="1">K882*(1+Returns!K883)+AG883</f>
        <v>0</v>
      </c>
      <c r="L883" s="14">
        <f ca="1">L882*(1+Returns!L883)+AH883</f>
        <v>28186973.842211425</v>
      </c>
      <c r="M883" s="14">
        <f ca="1">M882*(1+Returns!M883)+AI883</f>
        <v>28193168.183636583</v>
      </c>
      <c r="N883" s="14">
        <f ca="1">N882*(1+Returns!N883)+AJ883-R883-T883</f>
        <v>52022241.433906943</v>
      </c>
      <c r="O883" s="17">
        <f ca="1">(Assumptions!$B$16 / 252)*F882</f>
        <v>4475.8885673761797</v>
      </c>
      <c r="P883" s="17">
        <f t="shared" ca="1" si="185"/>
        <v>80116.036993652364</v>
      </c>
      <c r="Q883" s="16">
        <f t="shared" si="186"/>
        <v>0</v>
      </c>
      <c r="R883" s="17">
        <f t="shared" si="187"/>
        <v>0</v>
      </c>
      <c r="S883" s="19">
        <f t="shared" si="188"/>
        <v>0</v>
      </c>
      <c r="T883" s="20">
        <f ca="1">IF(AND(S883=1,F882&gt;D882),[1]Assumptions!$B$19*(F882-D882),0)</f>
        <v>0</v>
      </c>
      <c r="U883" s="21">
        <f ca="1">OFFSET(Assumptions!$B$6,U$1-1,0)*$E883</f>
        <v>11299690.433743449</v>
      </c>
      <c r="V883" s="21">
        <f ca="1">OFFSET(Assumptions!$B$6,V$1-1,0)*$E883</f>
        <v>14124613.042179311</v>
      </c>
      <c r="W883" s="21">
        <f ca="1">OFFSET(Assumptions!$B$6,W$1-1,0)*$E883</f>
        <v>7062306.5210896553</v>
      </c>
      <c r="X883" s="21">
        <f ca="1">OFFSET(Assumptions!$B$6,X$1-1,0)*$E883</f>
        <v>0</v>
      </c>
      <c r="Y883" s="21">
        <f ca="1">OFFSET(Assumptions!$B$6,Y$1-1,0)*$E883</f>
        <v>0</v>
      </c>
      <c r="Z883" s="21">
        <f ca="1">OFFSET(Assumptions!$B$6,Z$1-1,0)*$E883</f>
        <v>28249226.084358621</v>
      </c>
      <c r="AA883" s="21">
        <f ca="1">OFFSET(Assumptions!$B$6,AA$1-1,0)*$E883</f>
        <v>28249226.084358621</v>
      </c>
      <c r="AB883" s="21">
        <f ca="1">OFFSET(Assumptions!$B$6,AB$1-1,0)*$E883</f>
        <v>52261068.256063446</v>
      </c>
      <c r="AC883" s="24">
        <f t="shared" si="191"/>
        <v>0</v>
      </c>
      <c r="AD883" s="24">
        <f t="shared" si="193"/>
        <v>0</v>
      </c>
      <c r="AE883" s="24">
        <f t="shared" si="193"/>
        <v>0</v>
      </c>
      <c r="AF883" s="24">
        <f t="shared" si="193"/>
        <v>0</v>
      </c>
      <c r="AG883" s="24">
        <f t="shared" si="193"/>
        <v>0</v>
      </c>
      <c r="AH883" s="24">
        <f t="shared" si="193"/>
        <v>0</v>
      </c>
      <c r="AI883" s="24">
        <f t="shared" si="193"/>
        <v>0</v>
      </c>
      <c r="AJ883" s="24">
        <f t="shared" si="189"/>
        <v>0</v>
      </c>
      <c r="AK883" s="26">
        <f t="shared" ca="1" si="190"/>
        <v>1.2449386664923345E-3</v>
      </c>
      <c r="AL883" s="34">
        <f t="shared" ca="1" si="192"/>
        <v>0.41166014384798943</v>
      </c>
    </row>
    <row r="884" spans="1:38" x14ac:dyDescent="0.25">
      <c r="A884" s="4">
        <f t="shared" si="181"/>
        <v>8</v>
      </c>
      <c r="B884" s="4">
        <f t="shared" si="182"/>
        <v>2015</v>
      </c>
      <c r="C884" s="9">
        <v>42243</v>
      </c>
      <c r="D884" s="12">
        <f ca="1">(1+Returns!E884)*D883</f>
        <v>138229968.46967721</v>
      </c>
      <c r="E884" s="12">
        <f t="shared" ca="1" si="183"/>
        <v>141322877.32957307</v>
      </c>
      <c r="F884" s="12">
        <f t="shared" ca="1" si="184"/>
        <v>141238279.83180529</v>
      </c>
      <c r="G884" s="14">
        <f ca="1">G883*(1+Returns!G884)+AC884</f>
        <v>11706028.883093659</v>
      </c>
      <c r="H884" s="14">
        <f ca="1">H883*(1+Returns!H884)+AD884</f>
        <v>14101846.298272053</v>
      </c>
      <c r="I884" s="14">
        <f ca="1">I883*(1+Returns!I884)+AE884</f>
        <v>7054187.603438505</v>
      </c>
      <c r="J884" s="14">
        <f ca="1">J883*(1+Returns!J884)+AF884</f>
        <v>0</v>
      </c>
      <c r="K884" s="14">
        <f ca="1">K883*(1+Returns!K884)+AG884</f>
        <v>0</v>
      </c>
      <c r="L884" s="14">
        <f ca="1">L883*(1+Returns!L884)+AH884</f>
        <v>28202382.774539221</v>
      </c>
      <c r="M884" s="14">
        <f ca="1">M883*(1+Returns!M884)+AI884</f>
        <v>28208924.521299794</v>
      </c>
      <c r="N884" s="14">
        <f ca="1">N883*(1+Returns!N884)+AJ884-R884-T884</f>
        <v>52049507.248929828</v>
      </c>
      <c r="O884" s="17">
        <f ca="1">(Assumptions!$B$16 / 252)*F883</f>
        <v>4481.4607741206173</v>
      </c>
      <c r="P884" s="17">
        <f t="shared" ca="1" si="185"/>
        <v>84597.497767772977</v>
      </c>
      <c r="Q884" s="16">
        <f t="shared" si="186"/>
        <v>0</v>
      </c>
      <c r="R884" s="17">
        <f t="shared" si="187"/>
        <v>0</v>
      </c>
      <c r="S884" s="19">
        <f t="shared" si="188"/>
        <v>0</v>
      </c>
      <c r="T884" s="20">
        <f ca="1">IF(AND(S884=1,F883&gt;D883),[1]Assumptions!$B$19*(F883-D883),0)</f>
        <v>0</v>
      </c>
      <c r="U884" s="21">
        <f ca="1">OFFSET(Assumptions!$B$6,U$1-1,0)*$E884</f>
        <v>11305830.186365845</v>
      </c>
      <c r="V884" s="21">
        <f ca="1">OFFSET(Assumptions!$B$6,V$1-1,0)*$E884</f>
        <v>14132287.732957307</v>
      </c>
      <c r="W884" s="21">
        <f ca="1">OFFSET(Assumptions!$B$6,W$1-1,0)*$E884</f>
        <v>7066143.8664786536</v>
      </c>
      <c r="X884" s="21">
        <f ca="1">OFFSET(Assumptions!$B$6,X$1-1,0)*$E884</f>
        <v>0</v>
      </c>
      <c r="Y884" s="21">
        <f ca="1">OFFSET(Assumptions!$B$6,Y$1-1,0)*$E884</f>
        <v>0</v>
      </c>
      <c r="Z884" s="21">
        <f ca="1">OFFSET(Assumptions!$B$6,Z$1-1,0)*$E884</f>
        <v>28264575.465914614</v>
      </c>
      <c r="AA884" s="21">
        <f ca="1">OFFSET(Assumptions!$B$6,AA$1-1,0)*$E884</f>
        <v>28264575.465914614</v>
      </c>
      <c r="AB884" s="21">
        <f ca="1">OFFSET(Assumptions!$B$6,AB$1-1,0)*$E884</f>
        <v>52289464.61194203</v>
      </c>
      <c r="AC884" s="24">
        <f t="shared" si="191"/>
        <v>0</v>
      </c>
      <c r="AD884" s="24">
        <f t="shared" si="193"/>
        <v>0</v>
      </c>
      <c r="AE884" s="24">
        <f t="shared" si="193"/>
        <v>0</v>
      </c>
      <c r="AF884" s="24">
        <f t="shared" si="193"/>
        <v>0</v>
      </c>
      <c r="AG884" s="24">
        <f t="shared" si="193"/>
        <v>0</v>
      </c>
      <c r="AH884" s="24">
        <f t="shared" si="193"/>
        <v>0</v>
      </c>
      <c r="AI884" s="24">
        <f t="shared" si="193"/>
        <v>0</v>
      </c>
      <c r="AJ884" s="24">
        <f t="shared" si="189"/>
        <v>0</v>
      </c>
      <c r="AK884" s="26">
        <f t="shared" ca="1" si="190"/>
        <v>5.119181647279536E-4</v>
      </c>
      <c r="AL884" s="34">
        <f t="shared" ca="1" si="192"/>
        <v>0.41238279831804769</v>
      </c>
    </row>
    <row r="885" spans="1:38" x14ac:dyDescent="0.25">
      <c r="A885" s="4">
        <f t="shared" si="181"/>
        <v>8</v>
      </c>
      <c r="B885" s="4">
        <f t="shared" si="182"/>
        <v>2015</v>
      </c>
      <c r="C885" s="9">
        <v>42244</v>
      </c>
      <c r="D885" s="12">
        <f ca="1">(1+Returns!E885)*D884</f>
        <v>138302485.29343608</v>
      </c>
      <c r="E885" s="12">
        <f t="shared" ca="1" si="183"/>
        <v>141210305.68203914</v>
      </c>
      <c r="F885" s="12">
        <f t="shared" ca="1" si="184"/>
        <v>141121224.42935607</v>
      </c>
      <c r="G885" s="14">
        <f ca="1">G884*(1+Returns!G885)+AC885</f>
        <v>11523205.813082479</v>
      </c>
      <c r="H885" s="14">
        <f ca="1">H884*(1+Returns!H885)+AD885</f>
        <v>14109589.791159242</v>
      </c>
      <c r="I885" s="14">
        <f ca="1">I884*(1+Returns!I885)+AE885</f>
        <v>7058232.9281633524</v>
      </c>
      <c r="J885" s="14">
        <f ca="1">J884*(1+Returns!J885)+AF885</f>
        <v>0</v>
      </c>
      <c r="K885" s="14">
        <f ca="1">K884*(1+Returns!K885)+AG885</f>
        <v>0</v>
      </c>
      <c r="L885" s="14">
        <f ca="1">L884*(1+Returns!L885)+AH885</f>
        <v>28217800.130445823</v>
      </c>
      <c r="M885" s="14">
        <f ca="1">M884*(1+Returns!M885)+AI885</f>
        <v>28224689.664719597</v>
      </c>
      <c r="N885" s="14">
        <f ca="1">N884*(1+Returns!N885)+AJ885-R885-T885</f>
        <v>52076787.354468629</v>
      </c>
      <c r="O885" s="17">
        <f ca="1">(Assumptions!$B$16 / 252)*F884</f>
        <v>4483.7549152954061</v>
      </c>
      <c r="P885" s="17">
        <f t="shared" ca="1" si="185"/>
        <v>89081.252683068378</v>
      </c>
      <c r="Q885" s="16">
        <f t="shared" si="186"/>
        <v>0</v>
      </c>
      <c r="R885" s="17">
        <f t="shared" si="187"/>
        <v>0</v>
      </c>
      <c r="S885" s="19">
        <f t="shared" si="188"/>
        <v>0</v>
      </c>
      <c r="T885" s="20">
        <f ca="1">IF(AND(S885=1,F884&gt;D884),[1]Assumptions!$B$19*(F884-D884),0)</f>
        <v>0</v>
      </c>
      <c r="U885" s="21">
        <f ca="1">OFFSET(Assumptions!$B$6,U$1-1,0)*$E885</f>
        <v>11296824.454563132</v>
      </c>
      <c r="V885" s="21">
        <f ca="1">OFFSET(Assumptions!$B$6,V$1-1,0)*$E885</f>
        <v>14121030.568203915</v>
      </c>
      <c r="W885" s="21">
        <f ca="1">OFFSET(Assumptions!$B$6,W$1-1,0)*$E885</f>
        <v>7060515.2841019575</v>
      </c>
      <c r="X885" s="21">
        <f ca="1">OFFSET(Assumptions!$B$6,X$1-1,0)*$E885</f>
        <v>0</v>
      </c>
      <c r="Y885" s="21">
        <f ca="1">OFFSET(Assumptions!$B$6,Y$1-1,0)*$E885</f>
        <v>0</v>
      </c>
      <c r="Z885" s="21">
        <f ca="1">OFFSET(Assumptions!$B$6,Z$1-1,0)*$E885</f>
        <v>28242061.13640783</v>
      </c>
      <c r="AA885" s="21">
        <f ca="1">OFFSET(Assumptions!$B$6,AA$1-1,0)*$E885</f>
        <v>28242061.13640783</v>
      </c>
      <c r="AB885" s="21">
        <f ca="1">OFFSET(Assumptions!$B$6,AB$1-1,0)*$E885</f>
        <v>52247813.102354482</v>
      </c>
      <c r="AC885" s="24">
        <f t="shared" si="191"/>
        <v>0</v>
      </c>
      <c r="AD885" s="24">
        <f t="shared" si="193"/>
        <v>0</v>
      </c>
      <c r="AE885" s="24">
        <f t="shared" si="193"/>
        <v>0</v>
      </c>
      <c r="AF885" s="24">
        <f t="shared" si="193"/>
        <v>0</v>
      </c>
      <c r="AG885" s="24">
        <f t="shared" si="193"/>
        <v>0</v>
      </c>
      <c r="AH885" s="24">
        <f t="shared" si="193"/>
        <v>0</v>
      </c>
      <c r="AI885" s="24">
        <f t="shared" si="193"/>
        <v>0</v>
      </c>
      <c r="AJ885" s="24">
        <f t="shared" si="189"/>
        <v>0</v>
      </c>
      <c r="AK885" s="26">
        <f t="shared" ca="1" si="190"/>
        <v>-8.287795814889698E-4</v>
      </c>
      <c r="AL885" s="34">
        <f t="shared" ca="1" si="192"/>
        <v>0.41121224429355552</v>
      </c>
    </row>
    <row r="886" spans="1:38" x14ac:dyDescent="0.25">
      <c r="A886" s="4">
        <f t="shared" si="181"/>
        <v>8</v>
      </c>
      <c r="B886" s="4">
        <f t="shared" si="182"/>
        <v>2015</v>
      </c>
      <c r="C886" s="9">
        <v>42247</v>
      </c>
      <c r="D886" s="12">
        <f ca="1">(1+Returns!E886)*D885</f>
        <v>138375040.16024587</v>
      </c>
      <c r="E886" s="12">
        <f t="shared" ca="1" si="183"/>
        <v>141223575.05956215</v>
      </c>
      <c r="F886" s="12">
        <f t="shared" ca="1" si="184"/>
        <v>141130013.76800829</v>
      </c>
      <c r="G886" s="14">
        <f ca="1">G885*(1+Returns!G886)+AC886</f>
        <v>11466185.659366751</v>
      </c>
      <c r="H886" s="14">
        <f ca="1">H885*(1+Returns!H886)+AD886</f>
        <v>14117337.536091221</v>
      </c>
      <c r="I886" s="14">
        <f ca="1">I885*(1+Returns!I886)+AE886</f>
        <v>7062280.5727374936</v>
      </c>
      <c r="J886" s="14">
        <f ca="1">J885*(1+Returns!J886)+AF886</f>
        <v>0</v>
      </c>
      <c r="K886" s="14">
        <f ca="1">K885*(1+Returns!K886)+AG886</f>
        <v>0</v>
      </c>
      <c r="L886" s="14">
        <f ca="1">L885*(1+Returns!L886)+AH886</f>
        <v>28233225.914536137</v>
      </c>
      <c r="M886" s="14">
        <f ca="1">M885*(1+Returns!M886)+AI886</f>
        <v>28240463.61881727</v>
      </c>
      <c r="N886" s="14">
        <f ca="1">N885*(1+Returns!N886)+AJ886-R886-T886</f>
        <v>52104081.758013263</v>
      </c>
      <c r="O886" s="17">
        <f ca="1">(Assumptions!$B$16 / 252)*F885</f>
        <v>4480.0388707732081</v>
      </c>
      <c r="P886" s="17">
        <f t="shared" ca="1" si="185"/>
        <v>93561.291553841584</v>
      </c>
      <c r="Q886" s="16">
        <f t="shared" si="186"/>
        <v>0</v>
      </c>
      <c r="R886" s="17">
        <f t="shared" si="187"/>
        <v>0</v>
      </c>
      <c r="S886" s="19">
        <f t="shared" si="188"/>
        <v>0</v>
      </c>
      <c r="T886" s="20">
        <f ca="1">IF(AND(S886=1,F885&gt;D885),[1]Assumptions!$B$19*(F885-D885),0)</f>
        <v>0</v>
      </c>
      <c r="U886" s="21">
        <f ca="1">OFFSET(Assumptions!$B$6,U$1-1,0)*$E886</f>
        <v>11297886.004764972</v>
      </c>
      <c r="V886" s="21">
        <f ca="1">OFFSET(Assumptions!$B$6,V$1-1,0)*$E886</f>
        <v>14122357.505956216</v>
      </c>
      <c r="W886" s="21">
        <f ca="1">OFFSET(Assumptions!$B$6,W$1-1,0)*$E886</f>
        <v>7061178.7529781079</v>
      </c>
      <c r="X886" s="21">
        <f ca="1">OFFSET(Assumptions!$B$6,X$1-1,0)*$E886</f>
        <v>0</v>
      </c>
      <c r="Y886" s="21">
        <f ca="1">OFFSET(Assumptions!$B$6,Y$1-1,0)*$E886</f>
        <v>0</v>
      </c>
      <c r="Z886" s="21">
        <f ca="1">OFFSET(Assumptions!$B$6,Z$1-1,0)*$E886</f>
        <v>28244715.011912432</v>
      </c>
      <c r="AA886" s="21">
        <f ca="1">OFFSET(Assumptions!$B$6,AA$1-1,0)*$E886</f>
        <v>28244715.011912432</v>
      </c>
      <c r="AB886" s="21">
        <f ca="1">OFFSET(Assumptions!$B$6,AB$1-1,0)*$E886</f>
        <v>52252722.77203799</v>
      </c>
      <c r="AC886" s="24">
        <f t="shared" si="191"/>
        <v>0</v>
      </c>
      <c r="AD886" s="24">
        <f t="shared" si="193"/>
        <v>0</v>
      </c>
      <c r="AE886" s="24">
        <f t="shared" si="193"/>
        <v>0</v>
      </c>
      <c r="AF886" s="24">
        <f t="shared" si="193"/>
        <v>0</v>
      </c>
      <c r="AG886" s="24">
        <f t="shared" si="193"/>
        <v>0</v>
      </c>
      <c r="AH886" s="24">
        <f t="shared" si="193"/>
        <v>0</v>
      </c>
      <c r="AI886" s="24">
        <f t="shared" si="193"/>
        <v>0</v>
      </c>
      <c r="AJ886" s="24">
        <f t="shared" si="189"/>
        <v>0</v>
      </c>
      <c r="AK886" s="26">
        <f t="shared" ca="1" si="190"/>
        <v>6.2282188152629203E-5</v>
      </c>
      <c r="AL886" s="34">
        <f t="shared" ca="1" si="192"/>
        <v>0.411300137680078</v>
      </c>
    </row>
    <row r="887" spans="1:38" x14ac:dyDescent="0.25">
      <c r="A887" s="4">
        <f t="shared" si="181"/>
        <v>9</v>
      </c>
      <c r="B887" s="4">
        <f t="shared" si="182"/>
        <v>2015</v>
      </c>
      <c r="C887" s="9">
        <v>42248</v>
      </c>
      <c r="D887" s="12">
        <f ca="1">(1+Returns!E887)*D886</f>
        <v>138447633.09006435</v>
      </c>
      <c r="E887" s="12">
        <f t="shared" ca="1" si="183"/>
        <v>141377197.93108156</v>
      </c>
      <c r="F887" s="12">
        <f t="shared" ca="1" si="184"/>
        <v>141372717.61318415</v>
      </c>
      <c r="G887" s="14">
        <f ca="1">G886*(1+Returns!G887)+AC887</f>
        <v>11474742.507147498</v>
      </c>
      <c r="H887" s="14">
        <f ca="1">H886*(1+Returns!H887)+AD887</f>
        <v>14130109.505267836</v>
      </c>
      <c r="I887" s="14">
        <f ca="1">I886*(1+Returns!I887)+AE887</f>
        <v>7065228.7187318932</v>
      </c>
      <c r="J887" s="14">
        <f ca="1">J886*(1+Returns!J887)+AF887</f>
        <v>0</v>
      </c>
      <c r="K887" s="14">
        <f ca="1">K886*(1+Returns!K887)+AG887</f>
        <v>0</v>
      </c>
      <c r="L887" s="14">
        <f ca="1">L886*(1+Returns!L887)+AH887</f>
        <v>28260149.228793882</v>
      </c>
      <c r="M887" s="14">
        <f ca="1">M886*(1+Returns!M887)+AI887</f>
        <v>28260497.781612005</v>
      </c>
      <c r="N887" s="14">
        <f ca="1">N886*(1+Returns!N887)+AJ887-R887-T887</f>
        <v>52186470.18952845</v>
      </c>
      <c r="O887" s="17">
        <f ca="1">(Assumptions!$B$16 / 252)*F886</f>
        <v>4480.317897397088</v>
      </c>
      <c r="P887" s="17">
        <f t="shared" ca="1" si="185"/>
        <v>4480.3178973970935</v>
      </c>
      <c r="Q887" s="16">
        <f t="shared" si="186"/>
        <v>1</v>
      </c>
      <c r="R887" s="17">
        <f t="shared" ca="1" si="187"/>
        <v>93561.291553841584</v>
      </c>
      <c r="S887" s="19">
        <f t="shared" si="188"/>
        <v>0</v>
      </c>
      <c r="T887" s="20">
        <f ca="1">IF(AND(S887=1,F886&gt;D886),[1]Assumptions!$B$19*(F886-D886),0)</f>
        <v>0</v>
      </c>
      <c r="U887" s="21">
        <f ca="1">OFFSET(Assumptions!$B$6,U$1-1,0)*$E887</f>
        <v>11310175.834486526</v>
      </c>
      <c r="V887" s="21">
        <f ca="1">OFFSET(Assumptions!$B$6,V$1-1,0)*$E887</f>
        <v>14137719.793108158</v>
      </c>
      <c r="W887" s="21">
        <f ca="1">OFFSET(Assumptions!$B$6,W$1-1,0)*$E887</f>
        <v>7068859.8965540789</v>
      </c>
      <c r="X887" s="21">
        <f ca="1">OFFSET(Assumptions!$B$6,X$1-1,0)*$E887</f>
        <v>0</v>
      </c>
      <c r="Y887" s="21">
        <f ca="1">OFFSET(Assumptions!$B$6,Y$1-1,0)*$E887</f>
        <v>0</v>
      </c>
      <c r="Z887" s="21">
        <f ca="1">OFFSET(Assumptions!$B$6,Z$1-1,0)*$E887</f>
        <v>28275439.586216316</v>
      </c>
      <c r="AA887" s="21">
        <f ca="1">OFFSET(Assumptions!$B$6,AA$1-1,0)*$E887</f>
        <v>28275439.586216316</v>
      </c>
      <c r="AB887" s="21">
        <f ca="1">OFFSET(Assumptions!$B$6,AB$1-1,0)*$E887</f>
        <v>52309563.234500177</v>
      </c>
      <c r="AC887" s="24">
        <f t="shared" ca="1" si="191"/>
        <v>-168299.65460177884</v>
      </c>
      <c r="AD887" s="24">
        <f t="shared" ca="1" si="193"/>
        <v>5019.9698649942875</v>
      </c>
      <c r="AE887" s="24">
        <f t="shared" ca="1" si="193"/>
        <v>-1101.8197593856603</v>
      </c>
      <c r="AF887" s="24">
        <f t="shared" ca="1" si="193"/>
        <v>0</v>
      </c>
      <c r="AG887" s="24">
        <f t="shared" ca="1" si="193"/>
        <v>0</v>
      </c>
      <c r="AH887" s="24">
        <f t="shared" ca="1" si="193"/>
        <v>11489.097376294434</v>
      </c>
      <c r="AI887" s="24">
        <f t="shared" ca="1" si="193"/>
        <v>4251.3930951617658</v>
      </c>
      <c r="AJ887" s="24">
        <f t="shared" ca="1" si="189"/>
        <v>148641.01402471401</v>
      </c>
      <c r="AK887" s="26">
        <f t="shared" ca="1" si="190"/>
        <v>1.7197181428383335E-3</v>
      </c>
      <c r="AL887" s="34">
        <f t="shared" ca="1" si="192"/>
        <v>0.41372717613183663</v>
      </c>
    </row>
    <row r="888" spans="1:38" x14ac:dyDescent="0.25">
      <c r="A888" s="4">
        <f t="shared" si="181"/>
        <v>9</v>
      </c>
      <c r="B888" s="4">
        <f t="shared" si="182"/>
        <v>2015</v>
      </c>
      <c r="C888" s="9">
        <v>42249</v>
      </c>
      <c r="D888" s="12">
        <f ca="1">(1+Returns!E888)*D887</f>
        <v>138520264.10285974</v>
      </c>
      <c r="E888" s="12">
        <f t="shared" ca="1" si="183"/>
        <v>141621739.39363053</v>
      </c>
      <c r="F888" s="12">
        <f t="shared" ca="1" si="184"/>
        <v>141612771.05295175</v>
      </c>
      <c r="G888" s="14">
        <f ca="1">G887*(1+Returns!G888)+AC888</f>
        <v>11648878.509175844</v>
      </c>
      <c r="H888" s="14">
        <f ca="1">H887*(1+Returns!H888)+AD888</f>
        <v>14137868.517820871</v>
      </c>
      <c r="I888" s="14">
        <f ca="1">I887*(1+Returns!I888)+AE888</f>
        <v>7069280.375142145</v>
      </c>
      <c r="J888" s="14">
        <f ca="1">J887*(1+Returns!J888)+AF888</f>
        <v>0</v>
      </c>
      <c r="K888" s="14">
        <f ca="1">K887*(1+Returns!K888)+AG888</f>
        <v>0</v>
      </c>
      <c r="L888" s="14">
        <f ca="1">L887*(1+Returns!L888)+AH888</f>
        <v>28275598.163804695</v>
      </c>
      <c r="M888" s="14">
        <f ca="1">M887*(1+Returns!M888)+AI888</f>
        <v>28276291.747819602</v>
      </c>
      <c r="N888" s="14">
        <f ca="1">N887*(1+Returns!N888)+AJ888-R888-T888</f>
        <v>52213822.07986737</v>
      </c>
      <c r="O888" s="17">
        <f ca="1">(Assumptions!$B$16 / 252)*F887</f>
        <v>4488.0227813709253</v>
      </c>
      <c r="P888" s="17">
        <f t="shared" ca="1" si="185"/>
        <v>8968.3406787680178</v>
      </c>
      <c r="Q888" s="16">
        <f t="shared" si="186"/>
        <v>0</v>
      </c>
      <c r="R888" s="17">
        <f t="shared" si="187"/>
        <v>0</v>
      </c>
      <c r="S888" s="19">
        <f t="shared" si="188"/>
        <v>0</v>
      </c>
      <c r="T888" s="20">
        <f ca="1">IF(AND(S888=1,F887&gt;D887),[1]Assumptions!$B$19*(F887-D887),0)</f>
        <v>0</v>
      </c>
      <c r="U888" s="21">
        <f ca="1">OFFSET(Assumptions!$B$6,U$1-1,0)*$E888</f>
        <v>11329739.151490442</v>
      </c>
      <c r="V888" s="21">
        <f ca="1">OFFSET(Assumptions!$B$6,V$1-1,0)*$E888</f>
        <v>14162173.939363055</v>
      </c>
      <c r="W888" s="21">
        <f ca="1">OFFSET(Assumptions!$B$6,W$1-1,0)*$E888</f>
        <v>7081086.9696815275</v>
      </c>
      <c r="X888" s="21">
        <f ca="1">OFFSET(Assumptions!$B$6,X$1-1,0)*$E888</f>
        <v>0</v>
      </c>
      <c r="Y888" s="21">
        <f ca="1">OFFSET(Assumptions!$B$6,Y$1-1,0)*$E888</f>
        <v>0</v>
      </c>
      <c r="Z888" s="21">
        <f ca="1">OFFSET(Assumptions!$B$6,Z$1-1,0)*$E888</f>
        <v>28324347.87872611</v>
      </c>
      <c r="AA888" s="21">
        <f ca="1">OFFSET(Assumptions!$B$6,AA$1-1,0)*$E888</f>
        <v>28324347.87872611</v>
      </c>
      <c r="AB888" s="21">
        <f ca="1">OFFSET(Assumptions!$B$6,AB$1-1,0)*$E888</f>
        <v>52400043.575643294</v>
      </c>
      <c r="AC888" s="24">
        <f t="shared" si="191"/>
        <v>0</v>
      </c>
      <c r="AD888" s="24">
        <f t="shared" si="193"/>
        <v>0</v>
      </c>
      <c r="AE888" s="24">
        <f t="shared" si="193"/>
        <v>0</v>
      </c>
      <c r="AF888" s="24">
        <f t="shared" si="193"/>
        <v>0</v>
      </c>
      <c r="AG888" s="24">
        <f t="shared" si="193"/>
        <v>0</v>
      </c>
      <c r="AH888" s="24">
        <f t="shared" si="193"/>
        <v>0</v>
      </c>
      <c r="AI888" s="24">
        <f t="shared" si="193"/>
        <v>0</v>
      </c>
      <c r="AJ888" s="24">
        <f t="shared" si="189"/>
        <v>0</v>
      </c>
      <c r="AK888" s="26">
        <f t="shared" ca="1" si="190"/>
        <v>1.6980181453709609E-3</v>
      </c>
      <c r="AL888" s="34">
        <f t="shared" ca="1" si="192"/>
        <v>0.41612771052951247</v>
      </c>
    </row>
    <row r="889" spans="1:38" x14ac:dyDescent="0.25">
      <c r="A889" s="4">
        <f t="shared" si="181"/>
        <v>9</v>
      </c>
      <c r="B889" s="4">
        <f t="shared" si="182"/>
        <v>2015</v>
      </c>
      <c r="C889" s="9">
        <v>42250</v>
      </c>
      <c r="D889" s="12">
        <f ca="1">(1+Returns!E889)*D888</f>
        <v>138592933.21861073</v>
      </c>
      <c r="E889" s="12">
        <f t="shared" ca="1" si="183"/>
        <v>141915628.9487724</v>
      </c>
      <c r="F889" s="12">
        <f t="shared" ca="1" si="184"/>
        <v>141902164.96456814</v>
      </c>
      <c r="G889" s="14">
        <f ca="1">G888*(1+Returns!G889)+AC889</f>
        <v>11872324.411887309</v>
      </c>
      <c r="H889" s="14">
        <f ca="1">H888*(1+Returns!H889)+AD889</f>
        <v>14145631.79094073</v>
      </c>
      <c r="I889" s="14">
        <f ca="1">I888*(1+Returns!I889)+AE889</f>
        <v>7073334.3550326861</v>
      </c>
      <c r="J889" s="14">
        <f ca="1">J888*(1+Returns!J889)+AF889</f>
        <v>0</v>
      </c>
      <c r="K889" s="14">
        <f ca="1">K888*(1+Returns!K889)+AG889</f>
        <v>0</v>
      </c>
      <c r="L889" s="14">
        <f ca="1">L888*(1+Returns!L889)+AH889</f>
        <v>28291055.544262525</v>
      </c>
      <c r="M889" s="14">
        <f ca="1">M888*(1+Returns!M889)+AI889</f>
        <v>28292094.540813286</v>
      </c>
      <c r="N889" s="14">
        <f ca="1">N888*(1+Returns!N889)+AJ889-R889-T889</f>
        <v>52241188.305835865</v>
      </c>
      <c r="O889" s="17">
        <f ca="1">(Assumptions!$B$16 / 252)*F888</f>
        <v>4495.6435254905318</v>
      </c>
      <c r="P889" s="17">
        <f t="shared" ca="1" si="185"/>
        <v>13463.98420425855</v>
      </c>
      <c r="Q889" s="16">
        <f t="shared" si="186"/>
        <v>0</v>
      </c>
      <c r="R889" s="17">
        <f t="shared" si="187"/>
        <v>0</v>
      </c>
      <c r="S889" s="19">
        <f t="shared" si="188"/>
        <v>0</v>
      </c>
      <c r="T889" s="20">
        <f ca="1">IF(AND(S889=1,F888&gt;D888),[1]Assumptions!$B$19*(F888-D888),0)</f>
        <v>0</v>
      </c>
      <c r="U889" s="21">
        <f ca="1">OFFSET(Assumptions!$B$6,U$1-1,0)*$E889</f>
        <v>11353250.315901792</v>
      </c>
      <c r="V889" s="21">
        <f ca="1">OFFSET(Assumptions!$B$6,V$1-1,0)*$E889</f>
        <v>14191562.89487724</v>
      </c>
      <c r="W889" s="21">
        <f ca="1">OFFSET(Assumptions!$B$6,W$1-1,0)*$E889</f>
        <v>7095781.44743862</v>
      </c>
      <c r="X889" s="21">
        <f ca="1">OFFSET(Assumptions!$B$6,X$1-1,0)*$E889</f>
        <v>0</v>
      </c>
      <c r="Y889" s="21">
        <f ca="1">OFFSET(Assumptions!$B$6,Y$1-1,0)*$E889</f>
        <v>0</v>
      </c>
      <c r="Z889" s="21">
        <f ca="1">OFFSET(Assumptions!$B$6,Z$1-1,0)*$E889</f>
        <v>28383125.78975448</v>
      </c>
      <c r="AA889" s="21">
        <f ca="1">OFFSET(Assumptions!$B$6,AA$1-1,0)*$E889</f>
        <v>28383125.78975448</v>
      </c>
      <c r="AB889" s="21">
        <f ca="1">OFFSET(Assumptions!$B$6,AB$1-1,0)*$E889</f>
        <v>52508782.711045787</v>
      </c>
      <c r="AC889" s="24">
        <f t="shared" si="191"/>
        <v>0</v>
      </c>
      <c r="AD889" s="24">
        <f t="shared" si="193"/>
        <v>0</v>
      </c>
      <c r="AE889" s="24">
        <f t="shared" si="193"/>
        <v>0</v>
      </c>
      <c r="AF889" s="24">
        <f t="shared" si="193"/>
        <v>0</v>
      </c>
      <c r="AG889" s="24">
        <f t="shared" si="193"/>
        <v>0</v>
      </c>
      <c r="AH889" s="24">
        <f t="shared" si="193"/>
        <v>0</v>
      </c>
      <c r="AI889" s="24">
        <f t="shared" si="193"/>
        <v>0</v>
      </c>
      <c r="AJ889" s="24">
        <f t="shared" si="189"/>
        <v>0</v>
      </c>
      <c r="AK889" s="26">
        <f t="shared" ca="1" si="190"/>
        <v>2.0435580030291334E-3</v>
      </c>
      <c r="AL889" s="34">
        <f t="shared" ca="1" si="192"/>
        <v>0.41902164964567645</v>
      </c>
    </row>
    <row r="890" spans="1:38" x14ac:dyDescent="0.25">
      <c r="A890" s="4">
        <f t="shared" si="181"/>
        <v>9</v>
      </c>
      <c r="B890" s="4">
        <f t="shared" si="182"/>
        <v>2015</v>
      </c>
      <c r="C890" s="9">
        <v>42251</v>
      </c>
      <c r="D890" s="12">
        <f ca="1">(1+Returns!E890)*D889</f>
        <v>138665640.45730656</v>
      </c>
      <c r="E890" s="12">
        <f t="shared" ca="1" si="183"/>
        <v>142145710.76999772</v>
      </c>
      <c r="F890" s="12">
        <f t="shared" ca="1" si="184"/>
        <v>142127741.95515966</v>
      </c>
      <c r="G890" s="14">
        <f ca="1">G889*(1+Returns!G890)+AC890</f>
        <v>12031924.368037032</v>
      </c>
      <c r="H890" s="14">
        <f ca="1">H889*(1+Returns!H890)+AD890</f>
        <v>14153399.326966943</v>
      </c>
      <c r="I890" s="14">
        <f ca="1">I889*(1+Returns!I890)+AE890</f>
        <v>7077390.6597359488</v>
      </c>
      <c r="J890" s="14">
        <f ca="1">J889*(1+Returns!J890)+AF890</f>
        <v>0</v>
      </c>
      <c r="K890" s="14">
        <f ca="1">K889*(1+Returns!K890)+AG890</f>
        <v>0</v>
      </c>
      <c r="L890" s="14">
        <f ca="1">L889*(1+Returns!L890)+AH890</f>
        <v>28306521.374784231</v>
      </c>
      <c r="M890" s="14">
        <f ca="1">M889*(1+Returns!M890)+AI890</f>
        <v>28307906.165526085</v>
      </c>
      <c r="N890" s="14">
        <f ca="1">N889*(1+Returns!N890)+AJ890-R890-T890</f>
        <v>52268568.874947496</v>
      </c>
      <c r="O890" s="17">
        <f ca="1">(Assumptions!$B$16 / 252)*F889</f>
        <v>4504.8306337958138</v>
      </c>
      <c r="P890" s="17">
        <f t="shared" ca="1" si="185"/>
        <v>17968.814838054364</v>
      </c>
      <c r="Q890" s="16">
        <f t="shared" si="186"/>
        <v>0</v>
      </c>
      <c r="R890" s="17">
        <f t="shared" si="187"/>
        <v>0</v>
      </c>
      <c r="S890" s="19">
        <f t="shared" si="188"/>
        <v>0</v>
      </c>
      <c r="T890" s="20">
        <f ca="1">IF(AND(S890=1,F889&gt;D889),[1]Assumptions!$B$19*(F889-D889),0)</f>
        <v>0</v>
      </c>
      <c r="U890" s="21">
        <f ca="1">OFFSET(Assumptions!$B$6,U$1-1,0)*$E890</f>
        <v>11371656.861599818</v>
      </c>
      <c r="V890" s="21">
        <f ca="1">OFFSET(Assumptions!$B$6,V$1-1,0)*$E890</f>
        <v>14214571.076999772</v>
      </c>
      <c r="W890" s="21">
        <f ca="1">OFFSET(Assumptions!$B$6,W$1-1,0)*$E890</f>
        <v>7107285.5384998862</v>
      </c>
      <c r="X890" s="21">
        <f ca="1">OFFSET(Assumptions!$B$6,X$1-1,0)*$E890</f>
        <v>0</v>
      </c>
      <c r="Y890" s="21">
        <f ca="1">OFFSET(Assumptions!$B$6,Y$1-1,0)*$E890</f>
        <v>0</v>
      </c>
      <c r="Z890" s="21">
        <f ca="1">OFFSET(Assumptions!$B$6,Z$1-1,0)*$E890</f>
        <v>28429142.153999545</v>
      </c>
      <c r="AA890" s="21">
        <f ca="1">OFFSET(Assumptions!$B$6,AA$1-1,0)*$E890</f>
        <v>28429142.153999545</v>
      </c>
      <c r="AB890" s="21">
        <f ca="1">OFFSET(Assumptions!$B$6,AB$1-1,0)*$E890</f>
        <v>52593912.984899156</v>
      </c>
      <c r="AC890" s="24">
        <f t="shared" si="191"/>
        <v>0</v>
      </c>
      <c r="AD890" s="24">
        <f t="shared" si="193"/>
        <v>0</v>
      </c>
      <c r="AE890" s="24">
        <f t="shared" si="193"/>
        <v>0</v>
      </c>
      <c r="AF890" s="24">
        <f t="shared" si="193"/>
        <v>0</v>
      </c>
      <c r="AG890" s="24">
        <f t="shared" si="193"/>
        <v>0</v>
      </c>
      <c r="AH890" s="24">
        <f t="shared" si="193"/>
        <v>0</v>
      </c>
      <c r="AI890" s="24">
        <f t="shared" si="193"/>
        <v>0</v>
      </c>
      <c r="AJ890" s="24">
        <f t="shared" si="189"/>
        <v>0</v>
      </c>
      <c r="AK890" s="26">
        <f t="shared" ca="1" si="190"/>
        <v>1.589665602690804E-3</v>
      </c>
      <c r="AL890" s="34">
        <f t="shared" ca="1" si="192"/>
        <v>0.42127741955159181</v>
      </c>
    </row>
    <row r="891" spans="1:38" x14ac:dyDescent="0.25">
      <c r="A891" s="4">
        <f t="shared" si="181"/>
        <v>9</v>
      </c>
      <c r="B891" s="4">
        <f t="shared" si="182"/>
        <v>2015</v>
      </c>
      <c r="C891" s="9">
        <v>42255</v>
      </c>
      <c r="D891" s="12">
        <f ca="1">(1+Returns!E891)*D890</f>
        <v>138738385.83894688</v>
      </c>
      <c r="E891" s="12">
        <f t="shared" ca="1" si="183"/>
        <v>142384343.99947312</v>
      </c>
      <c r="F891" s="12">
        <f t="shared" ca="1" si="184"/>
        <v>142361863.19282696</v>
      </c>
      <c r="G891" s="14">
        <f ca="1">G890*(1+Returns!G891)+AC891</f>
        <v>12200037.499044919</v>
      </c>
      <c r="H891" s="14">
        <f ca="1">H890*(1+Returns!H891)+AD891</f>
        <v>14161171.128240323</v>
      </c>
      <c r="I891" s="14">
        <f ca="1">I890*(1+Returns!I891)+AE891</f>
        <v>7081449.2905851314</v>
      </c>
      <c r="J891" s="14">
        <f ca="1">J890*(1+Returns!J891)+AF891</f>
        <v>0</v>
      </c>
      <c r="K891" s="14">
        <f ca="1">K890*(1+Returns!K891)+AG891</f>
        <v>0</v>
      </c>
      <c r="L891" s="14">
        <f ca="1">L890*(1+Returns!L891)+AH891</f>
        <v>28321995.659989197</v>
      </c>
      <c r="M891" s="14">
        <f ca="1">M890*(1+Returns!M891)+AI891</f>
        <v>28323726.626893792</v>
      </c>
      <c r="N891" s="14">
        <f ca="1">N890*(1+Returns!N891)+AJ891-R891-T891</f>
        <v>52295963.794719763</v>
      </c>
      <c r="O891" s="17">
        <f ca="1">(Assumptions!$B$16 / 252)*F890</f>
        <v>4511.991808100307</v>
      </c>
      <c r="P891" s="17">
        <f t="shared" ca="1" si="185"/>
        <v>22480.80664615467</v>
      </c>
      <c r="Q891" s="16">
        <f t="shared" si="186"/>
        <v>0</v>
      </c>
      <c r="R891" s="17">
        <f t="shared" si="187"/>
        <v>0</v>
      </c>
      <c r="S891" s="19">
        <f t="shared" si="188"/>
        <v>0</v>
      </c>
      <c r="T891" s="20">
        <f ca="1">IF(AND(S891=1,F890&gt;D890),[1]Assumptions!$B$19*(F890-D890),0)</f>
        <v>0</v>
      </c>
      <c r="U891" s="21">
        <f ca="1">OFFSET(Assumptions!$B$6,U$1-1,0)*$E891</f>
        <v>11390747.51995785</v>
      </c>
      <c r="V891" s="21">
        <f ca="1">OFFSET(Assumptions!$B$6,V$1-1,0)*$E891</f>
        <v>14238434.399947314</v>
      </c>
      <c r="W891" s="21">
        <f ca="1">OFFSET(Assumptions!$B$6,W$1-1,0)*$E891</f>
        <v>7119217.1999736568</v>
      </c>
      <c r="X891" s="21">
        <f ca="1">OFFSET(Assumptions!$B$6,X$1-1,0)*$E891</f>
        <v>0</v>
      </c>
      <c r="Y891" s="21">
        <f ca="1">OFFSET(Assumptions!$B$6,Y$1-1,0)*$E891</f>
        <v>0</v>
      </c>
      <c r="Z891" s="21">
        <f ca="1">OFFSET(Assumptions!$B$6,Z$1-1,0)*$E891</f>
        <v>28476868.799894627</v>
      </c>
      <c r="AA891" s="21">
        <f ca="1">OFFSET(Assumptions!$B$6,AA$1-1,0)*$E891</f>
        <v>28476868.799894627</v>
      </c>
      <c r="AB891" s="21">
        <f ca="1">OFFSET(Assumptions!$B$6,AB$1-1,0)*$E891</f>
        <v>52682207.279805057</v>
      </c>
      <c r="AC891" s="24">
        <f t="shared" si="191"/>
        <v>0</v>
      </c>
      <c r="AD891" s="24">
        <f t="shared" si="193"/>
        <v>0</v>
      </c>
      <c r="AE891" s="24">
        <f t="shared" si="193"/>
        <v>0</v>
      </c>
      <c r="AF891" s="24">
        <f t="shared" si="193"/>
        <v>0</v>
      </c>
      <c r="AG891" s="24">
        <f t="shared" si="193"/>
        <v>0</v>
      </c>
      <c r="AH891" s="24">
        <f t="shared" si="193"/>
        <v>0</v>
      </c>
      <c r="AI891" s="24">
        <f t="shared" si="193"/>
        <v>0</v>
      </c>
      <c r="AJ891" s="24">
        <f t="shared" si="189"/>
        <v>0</v>
      </c>
      <c r="AK891" s="26">
        <f t="shared" ca="1" si="190"/>
        <v>1.6472592503520289E-3</v>
      </c>
      <c r="AL891" s="34">
        <f t="shared" ca="1" si="192"/>
        <v>0.42361863192826466</v>
      </c>
    </row>
    <row r="892" spans="1:38" x14ac:dyDescent="0.25">
      <c r="A892" s="4">
        <f t="shared" si="181"/>
        <v>9</v>
      </c>
      <c r="B892" s="4">
        <f t="shared" si="182"/>
        <v>2015</v>
      </c>
      <c r="C892" s="9">
        <v>42256</v>
      </c>
      <c r="D892" s="12">
        <f ca="1">(1+Returns!E892)*D891</f>
        <v>138811169.38354185</v>
      </c>
      <c r="E892" s="12">
        <f t="shared" ca="1" si="183"/>
        <v>142362782.53557581</v>
      </c>
      <c r="F892" s="12">
        <f t="shared" ca="1" si="184"/>
        <v>142335782.3047013</v>
      </c>
      <c r="G892" s="14">
        <f ca="1">G891*(1+Returns!G892)+AC892</f>
        <v>12107917.682530237</v>
      </c>
      <c r="H892" s="14">
        <f ca="1">H891*(1+Returns!H892)+AD892</f>
        <v>14168947.197102968</v>
      </c>
      <c r="I892" s="14">
        <f ca="1">I891*(1+Returns!I892)+AE892</f>
        <v>7085510.2489141943</v>
      </c>
      <c r="J892" s="14">
        <f ca="1">J891*(1+Returns!J892)+AF892</f>
        <v>0</v>
      </c>
      <c r="K892" s="14">
        <f ca="1">K891*(1+Returns!K892)+AG892</f>
        <v>0</v>
      </c>
      <c r="L892" s="14">
        <f ca="1">L891*(1+Returns!L892)+AH892</f>
        <v>28337478.404499333</v>
      </c>
      <c r="M892" s="14">
        <f ca="1">M891*(1+Returns!M892)+AI892</f>
        <v>28339555.929854956</v>
      </c>
      <c r="N892" s="14">
        <f ca="1">N891*(1+Returns!N892)+AJ892-R892-T892</f>
        <v>52323373.072674118</v>
      </c>
      <c r="O892" s="17">
        <f ca="1">(Assumptions!$B$16 / 252)*F891</f>
        <v>4519.4242283437125</v>
      </c>
      <c r="P892" s="17">
        <f t="shared" ca="1" si="185"/>
        <v>27000.230874498382</v>
      </c>
      <c r="Q892" s="16">
        <f t="shared" si="186"/>
        <v>0</v>
      </c>
      <c r="R892" s="17">
        <f t="shared" si="187"/>
        <v>0</v>
      </c>
      <c r="S892" s="19">
        <f t="shared" si="188"/>
        <v>0</v>
      </c>
      <c r="T892" s="20">
        <f ca="1">IF(AND(S892=1,F891&gt;D891),[1]Assumptions!$B$19*(F891-D891),0)</f>
        <v>0</v>
      </c>
      <c r="U892" s="21">
        <f ca="1">OFFSET(Assumptions!$B$6,U$1-1,0)*$E892</f>
        <v>11389022.602846066</v>
      </c>
      <c r="V892" s="21">
        <f ca="1">OFFSET(Assumptions!$B$6,V$1-1,0)*$E892</f>
        <v>14236278.253557581</v>
      </c>
      <c r="W892" s="21">
        <f ca="1">OFFSET(Assumptions!$B$6,W$1-1,0)*$E892</f>
        <v>7118139.1267787907</v>
      </c>
      <c r="X892" s="21">
        <f ca="1">OFFSET(Assumptions!$B$6,X$1-1,0)*$E892</f>
        <v>0</v>
      </c>
      <c r="Y892" s="21">
        <f ca="1">OFFSET(Assumptions!$B$6,Y$1-1,0)*$E892</f>
        <v>0</v>
      </c>
      <c r="Z892" s="21">
        <f ca="1">OFFSET(Assumptions!$B$6,Z$1-1,0)*$E892</f>
        <v>28472556.507115163</v>
      </c>
      <c r="AA892" s="21">
        <f ca="1">OFFSET(Assumptions!$B$6,AA$1-1,0)*$E892</f>
        <v>28472556.507115163</v>
      </c>
      <c r="AB892" s="21">
        <f ca="1">OFFSET(Assumptions!$B$6,AB$1-1,0)*$E892</f>
        <v>52674229.538163051</v>
      </c>
      <c r="AC892" s="24">
        <f t="shared" si="191"/>
        <v>0</v>
      </c>
      <c r="AD892" s="24">
        <f t="shared" si="193"/>
        <v>0</v>
      </c>
      <c r="AE892" s="24">
        <f t="shared" si="193"/>
        <v>0</v>
      </c>
      <c r="AF892" s="24">
        <f t="shared" si="193"/>
        <v>0</v>
      </c>
      <c r="AG892" s="24">
        <f t="shared" si="193"/>
        <v>0</v>
      </c>
      <c r="AH892" s="24">
        <f t="shared" si="193"/>
        <v>0</v>
      </c>
      <c r="AI892" s="24">
        <f t="shared" si="193"/>
        <v>0</v>
      </c>
      <c r="AJ892" s="24">
        <f t="shared" si="189"/>
        <v>0</v>
      </c>
      <c r="AK892" s="26">
        <f t="shared" ca="1" si="190"/>
        <v>-1.8320136826488476E-4</v>
      </c>
      <c r="AL892" s="34">
        <f t="shared" ca="1" si="192"/>
        <v>0.42335782304700809</v>
      </c>
    </row>
    <row r="893" spans="1:38" x14ac:dyDescent="0.25">
      <c r="A893" s="4">
        <f t="shared" si="181"/>
        <v>9</v>
      </c>
      <c r="B893" s="4">
        <f t="shared" si="182"/>
        <v>2015</v>
      </c>
      <c r="C893" s="9">
        <v>42257</v>
      </c>
      <c r="D893" s="12">
        <f ca="1">(1+Returns!E893)*D892</f>
        <v>138883991.11111215</v>
      </c>
      <c r="E893" s="12">
        <f t="shared" ca="1" si="183"/>
        <v>142404385.78756991</v>
      </c>
      <c r="F893" s="12">
        <f t="shared" ca="1" si="184"/>
        <v>142372866.96043178</v>
      </c>
      <c r="G893" s="14">
        <f ca="1">G892*(1+Returns!G893)+AC893</f>
        <v>12078924.306987878</v>
      </c>
      <c r="H893" s="14">
        <f ca="1">H892*(1+Returns!H893)+AD893</f>
        <v>14176727.535898263</v>
      </c>
      <c r="I893" s="14">
        <f ca="1">I892*(1+Returns!I893)+AE893</f>
        <v>7089573.5360578652</v>
      </c>
      <c r="J893" s="14">
        <f ca="1">J892*(1+Returns!J893)+AF893</f>
        <v>0</v>
      </c>
      <c r="K893" s="14">
        <f ca="1">K892*(1+Returns!K893)+AG893</f>
        <v>0</v>
      </c>
      <c r="L893" s="14">
        <f ca="1">L892*(1+Returns!L893)+AH893</f>
        <v>28352969.612939075</v>
      </c>
      <c r="M893" s="14">
        <f ca="1">M892*(1+Returns!M893)+AI893</f>
        <v>28355394.079350881</v>
      </c>
      <c r="N893" s="14">
        <f ca="1">N892*(1+Returns!N893)+AJ893-R893-T893</f>
        <v>52350796.716335945</v>
      </c>
      <c r="O893" s="17">
        <f ca="1">(Assumptions!$B$16 / 252)*F892</f>
        <v>4518.5962636413105</v>
      </c>
      <c r="P893" s="17">
        <f t="shared" ca="1" si="185"/>
        <v>31518.827138139692</v>
      </c>
      <c r="Q893" s="16">
        <f t="shared" si="186"/>
        <v>0</v>
      </c>
      <c r="R893" s="17">
        <f t="shared" si="187"/>
        <v>0</v>
      </c>
      <c r="S893" s="19">
        <f t="shared" si="188"/>
        <v>0</v>
      </c>
      <c r="T893" s="20">
        <f ca="1">IF(AND(S893=1,F892&gt;D892),[1]Assumptions!$B$19*(F892-D892),0)</f>
        <v>0</v>
      </c>
      <c r="U893" s="21">
        <f ca="1">OFFSET(Assumptions!$B$6,U$1-1,0)*$E893</f>
        <v>11392350.863005593</v>
      </c>
      <c r="V893" s="21">
        <f ca="1">OFFSET(Assumptions!$B$6,V$1-1,0)*$E893</f>
        <v>14240438.578756992</v>
      </c>
      <c r="W893" s="21">
        <f ca="1">OFFSET(Assumptions!$B$6,W$1-1,0)*$E893</f>
        <v>7120219.2893784959</v>
      </c>
      <c r="X893" s="21">
        <f ca="1">OFFSET(Assumptions!$B$6,X$1-1,0)*$E893</f>
        <v>0</v>
      </c>
      <c r="Y893" s="21">
        <f ca="1">OFFSET(Assumptions!$B$6,Y$1-1,0)*$E893</f>
        <v>0</v>
      </c>
      <c r="Z893" s="21">
        <f ca="1">OFFSET(Assumptions!$B$6,Z$1-1,0)*$E893</f>
        <v>28480877.157513984</v>
      </c>
      <c r="AA893" s="21">
        <f ca="1">OFFSET(Assumptions!$B$6,AA$1-1,0)*$E893</f>
        <v>28480877.157513984</v>
      </c>
      <c r="AB893" s="21">
        <f ca="1">OFFSET(Assumptions!$B$6,AB$1-1,0)*$E893</f>
        <v>52689622.741400868</v>
      </c>
      <c r="AC893" s="24">
        <f t="shared" si="191"/>
        <v>0</v>
      </c>
      <c r="AD893" s="24">
        <f t="shared" si="193"/>
        <v>0</v>
      </c>
      <c r="AE893" s="24">
        <f t="shared" si="193"/>
        <v>0</v>
      </c>
      <c r="AF893" s="24">
        <f t="shared" si="193"/>
        <v>0</v>
      </c>
      <c r="AG893" s="24">
        <f t="shared" si="193"/>
        <v>0</v>
      </c>
      <c r="AH893" s="24">
        <f t="shared" si="193"/>
        <v>0</v>
      </c>
      <c r="AI893" s="24">
        <f t="shared" si="193"/>
        <v>0</v>
      </c>
      <c r="AJ893" s="24">
        <f t="shared" si="189"/>
        <v>0</v>
      </c>
      <c r="AK893" s="26">
        <f t="shared" ca="1" si="190"/>
        <v>2.6054344965142917E-4</v>
      </c>
      <c r="AL893" s="34">
        <f t="shared" ca="1" si="192"/>
        <v>0.42372866960431321</v>
      </c>
    </row>
    <row r="894" spans="1:38" x14ac:dyDescent="0.25">
      <c r="A894" s="4">
        <f t="shared" si="181"/>
        <v>9</v>
      </c>
      <c r="B894" s="4">
        <f t="shared" si="182"/>
        <v>2015</v>
      </c>
      <c r="C894" s="9">
        <v>42258</v>
      </c>
      <c r="D894" s="12">
        <f ca="1">(1+Returns!E894)*D893</f>
        <v>138956851.04168895</v>
      </c>
      <c r="E894" s="12">
        <f t="shared" ca="1" si="183"/>
        <v>142739262.168643</v>
      </c>
      <c r="F894" s="12">
        <f t="shared" ca="1" si="184"/>
        <v>142703223.56795055</v>
      </c>
      <c r="G894" s="14">
        <f ca="1">G893*(1+Returns!G894)+AC894</f>
        <v>12343165.764824867</v>
      </c>
      <c r="H894" s="14">
        <f ca="1">H893*(1+Returns!H894)+AD894</f>
        <v>14184512.146970877</v>
      </c>
      <c r="I894" s="14">
        <f ca="1">I893*(1+Returns!I894)+AE894</f>
        <v>7093639.1533516357</v>
      </c>
      <c r="J894" s="14">
        <f ca="1">J893*(1+Returns!J894)+AF894</f>
        <v>0</v>
      </c>
      <c r="K894" s="14">
        <f ca="1">K893*(1+Returns!K894)+AG894</f>
        <v>0</v>
      </c>
      <c r="L894" s="14">
        <f ca="1">L893*(1+Returns!L894)+AH894</f>
        <v>28368469.289935388</v>
      </c>
      <c r="M894" s="14">
        <f ca="1">M893*(1+Returns!M894)+AI894</f>
        <v>28371241.080325641</v>
      </c>
      <c r="N894" s="14">
        <f ca="1">N893*(1+Returns!N894)+AJ894-R894-T894</f>
        <v>52378234.733234584</v>
      </c>
      <c r="O894" s="17">
        <f ca="1">(Assumptions!$B$16 / 252)*F893</f>
        <v>4519.7735542994214</v>
      </c>
      <c r="P894" s="17">
        <f t="shared" ca="1" si="185"/>
        <v>36038.600692439111</v>
      </c>
      <c r="Q894" s="16">
        <f t="shared" si="186"/>
        <v>0</v>
      </c>
      <c r="R894" s="17">
        <f t="shared" si="187"/>
        <v>0</v>
      </c>
      <c r="S894" s="19">
        <f t="shared" si="188"/>
        <v>0</v>
      </c>
      <c r="T894" s="20">
        <f ca="1">IF(AND(S894=1,F893&gt;D893),[1]Assumptions!$B$19*(F893-D893),0)</f>
        <v>0</v>
      </c>
      <c r="U894" s="21">
        <f ca="1">OFFSET(Assumptions!$B$6,U$1-1,0)*$E894</f>
        <v>11419140.97349144</v>
      </c>
      <c r="V894" s="21">
        <f ca="1">OFFSET(Assumptions!$B$6,V$1-1,0)*$E894</f>
        <v>14273926.216864301</v>
      </c>
      <c r="W894" s="21">
        <f ca="1">OFFSET(Assumptions!$B$6,W$1-1,0)*$E894</f>
        <v>7136963.1084321504</v>
      </c>
      <c r="X894" s="21">
        <f ca="1">OFFSET(Assumptions!$B$6,X$1-1,0)*$E894</f>
        <v>0</v>
      </c>
      <c r="Y894" s="21">
        <f ca="1">OFFSET(Assumptions!$B$6,Y$1-1,0)*$E894</f>
        <v>0</v>
      </c>
      <c r="Z894" s="21">
        <f ca="1">OFFSET(Assumptions!$B$6,Z$1-1,0)*$E894</f>
        <v>28547852.433728602</v>
      </c>
      <c r="AA894" s="21">
        <f ca="1">OFFSET(Assumptions!$B$6,AA$1-1,0)*$E894</f>
        <v>28547852.433728602</v>
      </c>
      <c r="AB894" s="21">
        <f ca="1">OFFSET(Assumptions!$B$6,AB$1-1,0)*$E894</f>
        <v>52813527.00239791</v>
      </c>
      <c r="AC894" s="24">
        <f t="shared" si="191"/>
        <v>0</v>
      </c>
      <c r="AD894" s="24">
        <f t="shared" si="193"/>
        <v>0</v>
      </c>
      <c r="AE894" s="24">
        <f t="shared" si="193"/>
        <v>0</v>
      </c>
      <c r="AF894" s="24">
        <f t="shared" si="193"/>
        <v>0</v>
      </c>
      <c r="AG894" s="24">
        <f t="shared" si="193"/>
        <v>0</v>
      </c>
      <c r="AH894" s="24">
        <f t="shared" si="193"/>
        <v>0</v>
      </c>
      <c r="AI894" s="24">
        <f t="shared" si="193"/>
        <v>0</v>
      </c>
      <c r="AJ894" s="24">
        <f t="shared" si="189"/>
        <v>0</v>
      </c>
      <c r="AK894" s="26">
        <f t="shared" ca="1" si="190"/>
        <v>2.320362120758368E-3</v>
      </c>
      <c r="AL894" s="34">
        <f t="shared" ca="1" si="192"/>
        <v>0.42703223567950066</v>
      </c>
    </row>
    <row r="895" spans="1:38" x14ac:dyDescent="0.25">
      <c r="A895" s="4">
        <f t="shared" si="181"/>
        <v>9</v>
      </c>
      <c r="B895" s="4">
        <f t="shared" si="182"/>
        <v>2015</v>
      </c>
      <c r="C895" s="9">
        <v>42261</v>
      </c>
      <c r="D895" s="12">
        <f ca="1">(1+Returns!E895)*D894</f>
        <v>139029749.19531393</v>
      </c>
      <c r="E895" s="12">
        <f t="shared" ca="1" si="183"/>
        <v>142699948.07497475</v>
      </c>
      <c r="F895" s="12">
        <f t="shared" ca="1" si="184"/>
        <v>142659379.21321666</v>
      </c>
      <c r="G895" s="14">
        <f ca="1">G894*(1+Returns!G895)+AC895</f>
        <v>12233178.431429083</v>
      </c>
      <c r="H895" s="14">
        <f ca="1">H894*(1+Returns!H895)+AD895</f>
        <v>14192301.032666773</v>
      </c>
      <c r="I895" s="14">
        <f ca="1">I894*(1+Returns!I895)+AE895</f>
        <v>7097707.1021317635</v>
      </c>
      <c r="J895" s="14">
        <f ca="1">J894*(1+Returns!J895)+AF895</f>
        <v>0</v>
      </c>
      <c r="K895" s="14">
        <f ca="1">K894*(1+Returns!K895)+AG895</f>
        <v>0</v>
      </c>
      <c r="L895" s="14">
        <f ca="1">L894*(1+Returns!L895)+AH895</f>
        <v>28383977.440117765</v>
      </c>
      <c r="M895" s="14">
        <f ca="1">M894*(1+Returns!M895)+AI895</f>
        <v>28387096.937726066</v>
      </c>
      <c r="N895" s="14">
        <f ca="1">N894*(1+Returns!N895)+AJ895-R895-T895</f>
        <v>52405687.130903304</v>
      </c>
      <c r="O895" s="17">
        <f ca="1">(Assumptions!$B$16 / 252)*F894</f>
        <v>4530.2610656492234</v>
      </c>
      <c r="P895" s="17">
        <f t="shared" ca="1" si="185"/>
        <v>40568.861758088337</v>
      </c>
      <c r="Q895" s="16">
        <f t="shared" si="186"/>
        <v>0</v>
      </c>
      <c r="R895" s="17">
        <f t="shared" si="187"/>
        <v>0</v>
      </c>
      <c r="S895" s="19">
        <f t="shared" si="188"/>
        <v>0</v>
      </c>
      <c r="T895" s="20">
        <f ca="1">IF(AND(S895=1,F894&gt;D894),[1]Assumptions!$B$19*(F894-D894),0)</f>
        <v>0</v>
      </c>
      <c r="U895" s="21">
        <f ca="1">OFFSET(Assumptions!$B$6,U$1-1,0)*$E895</f>
        <v>11415995.84599798</v>
      </c>
      <c r="V895" s="21">
        <f ca="1">OFFSET(Assumptions!$B$6,V$1-1,0)*$E895</f>
        <v>14269994.807497475</v>
      </c>
      <c r="W895" s="21">
        <f ca="1">OFFSET(Assumptions!$B$6,W$1-1,0)*$E895</f>
        <v>7134997.4037487376</v>
      </c>
      <c r="X895" s="21">
        <f ca="1">OFFSET(Assumptions!$B$6,X$1-1,0)*$E895</f>
        <v>0</v>
      </c>
      <c r="Y895" s="21">
        <f ca="1">OFFSET(Assumptions!$B$6,Y$1-1,0)*$E895</f>
        <v>0</v>
      </c>
      <c r="Z895" s="21">
        <f ca="1">OFFSET(Assumptions!$B$6,Z$1-1,0)*$E895</f>
        <v>28539989.614994951</v>
      </c>
      <c r="AA895" s="21">
        <f ca="1">OFFSET(Assumptions!$B$6,AA$1-1,0)*$E895</f>
        <v>28539989.614994951</v>
      </c>
      <c r="AB895" s="21">
        <f ca="1">OFFSET(Assumptions!$B$6,AB$1-1,0)*$E895</f>
        <v>52798980.787740655</v>
      </c>
      <c r="AC895" s="24">
        <f t="shared" si="191"/>
        <v>0</v>
      </c>
      <c r="AD895" s="24">
        <f t="shared" si="193"/>
        <v>0</v>
      </c>
      <c r="AE895" s="24">
        <f t="shared" si="193"/>
        <v>0</v>
      </c>
      <c r="AF895" s="24">
        <f t="shared" si="193"/>
        <v>0</v>
      </c>
      <c r="AG895" s="24">
        <f t="shared" si="193"/>
        <v>0</v>
      </c>
      <c r="AH895" s="24">
        <f t="shared" si="193"/>
        <v>0</v>
      </c>
      <c r="AI895" s="24">
        <f t="shared" si="193"/>
        <v>0</v>
      </c>
      <c r="AJ895" s="24">
        <f t="shared" si="189"/>
        <v>0</v>
      </c>
      <c r="AK895" s="26">
        <f t="shared" ca="1" si="190"/>
        <v>-3.0724151590733051E-4</v>
      </c>
      <c r="AL895" s="34">
        <f t="shared" ca="1" si="192"/>
        <v>0.42659379213216186</v>
      </c>
    </row>
    <row r="896" spans="1:38" x14ac:dyDescent="0.25">
      <c r="A896" s="4">
        <f t="shared" si="181"/>
        <v>9</v>
      </c>
      <c r="B896" s="4">
        <f t="shared" si="182"/>
        <v>2015</v>
      </c>
      <c r="C896" s="9">
        <v>42262</v>
      </c>
      <c r="D896" s="12">
        <f ca="1">(1+Returns!E896)*D895</f>
        <v>139102685.59203929</v>
      </c>
      <c r="E896" s="12">
        <f t="shared" ca="1" si="183"/>
        <v>142592741.46613911</v>
      </c>
      <c r="F896" s="12">
        <f t="shared" ca="1" si="184"/>
        <v>142547643.73519966</v>
      </c>
      <c r="G896" s="14">
        <f ca="1">G895*(1+Returns!G896)+AC896</f>
        <v>12055260.245571317</v>
      </c>
      <c r="H896" s="14">
        <f ca="1">H895*(1+Returns!H896)+AD896</f>
        <v>14200094.195333194</v>
      </c>
      <c r="I896" s="14">
        <f ca="1">I895*(1+Returns!I896)+AE896</f>
        <v>7101777.383735273</v>
      </c>
      <c r="J896" s="14">
        <f ca="1">J895*(1+Returns!J896)+AF896</f>
        <v>0</v>
      </c>
      <c r="K896" s="14">
        <f ca="1">K895*(1+Returns!K896)+AG896</f>
        <v>0</v>
      </c>
      <c r="L896" s="14">
        <f ca="1">L895*(1+Returns!L896)+AH896</f>
        <v>28399494.06811823</v>
      </c>
      <c r="M896" s="14">
        <f ca="1">M895*(1+Returns!M896)+AI896</f>
        <v>28402961.656501755</v>
      </c>
      <c r="N896" s="14">
        <f ca="1">N895*(1+Returns!N896)+AJ896-R896-T896</f>
        <v>52433153.916879334</v>
      </c>
      <c r="O896" s="17">
        <f ca="1">(Assumptions!$B$16 / 252)*F895</f>
        <v>4528.869181371957</v>
      </c>
      <c r="P896" s="17">
        <f t="shared" ca="1" si="185"/>
        <v>45097.730939460293</v>
      </c>
      <c r="Q896" s="16">
        <f t="shared" si="186"/>
        <v>0</v>
      </c>
      <c r="R896" s="17">
        <f t="shared" si="187"/>
        <v>0</v>
      </c>
      <c r="S896" s="19">
        <f t="shared" si="188"/>
        <v>0</v>
      </c>
      <c r="T896" s="20">
        <f ca="1">IF(AND(S896=1,F895&gt;D895),[1]Assumptions!$B$19*(F895-D895),0)</f>
        <v>0</v>
      </c>
      <c r="U896" s="21">
        <f ca="1">OFFSET(Assumptions!$B$6,U$1-1,0)*$E896</f>
        <v>11407419.317291129</v>
      </c>
      <c r="V896" s="21">
        <f ca="1">OFFSET(Assumptions!$B$6,V$1-1,0)*$E896</f>
        <v>14259274.146613911</v>
      </c>
      <c r="W896" s="21">
        <f ca="1">OFFSET(Assumptions!$B$6,W$1-1,0)*$E896</f>
        <v>7129637.0733069554</v>
      </c>
      <c r="X896" s="21">
        <f ca="1">OFFSET(Assumptions!$B$6,X$1-1,0)*$E896</f>
        <v>0</v>
      </c>
      <c r="Y896" s="21">
        <f ca="1">OFFSET(Assumptions!$B$6,Y$1-1,0)*$E896</f>
        <v>0</v>
      </c>
      <c r="Z896" s="21">
        <f ca="1">OFFSET(Assumptions!$B$6,Z$1-1,0)*$E896</f>
        <v>28518548.293227822</v>
      </c>
      <c r="AA896" s="21">
        <f ca="1">OFFSET(Assumptions!$B$6,AA$1-1,0)*$E896</f>
        <v>28518548.293227822</v>
      </c>
      <c r="AB896" s="21">
        <f ca="1">OFFSET(Assumptions!$B$6,AB$1-1,0)*$E896</f>
        <v>52759314.342471473</v>
      </c>
      <c r="AC896" s="24">
        <f t="shared" si="191"/>
        <v>0</v>
      </c>
      <c r="AD896" s="24">
        <f t="shared" si="193"/>
        <v>0</v>
      </c>
      <c r="AE896" s="24">
        <f t="shared" si="193"/>
        <v>0</v>
      </c>
      <c r="AF896" s="24">
        <f t="shared" si="193"/>
        <v>0</v>
      </c>
      <c r="AG896" s="24">
        <f t="shared" si="193"/>
        <v>0</v>
      </c>
      <c r="AH896" s="24">
        <f t="shared" si="193"/>
        <v>0</v>
      </c>
      <c r="AI896" s="24">
        <f t="shared" si="193"/>
        <v>0</v>
      </c>
      <c r="AJ896" s="24">
        <f t="shared" si="189"/>
        <v>0</v>
      </c>
      <c r="AK896" s="26">
        <f t="shared" ca="1" si="190"/>
        <v>-7.8323261066493011E-4</v>
      </c>
      <c r="AL896" s="34">
        <f t="shared" ca="1" si="192"/>
        <v>0.4254764373519917</v>
      </c>
    </row>
    <row r="897" spans="1:38" x14ac:dyDescent="0.25">
      <c r="A897" s="4">
        <f t="shared" si="181"/>
        <v>9</v>
      </c>
      <c r="B897" s="4">
        <f t="shared" si="182"/>
        <v>2015</v>
      </c>
      <c r="C897" s="9">
        <v>42263</v>
      </c>
      <c r="D897" s="12">
        <f ca="1">(1+Returns!E897)*D896</f>
        <v>139175660.25192773</v>
      </c>
      <c r="E897" s="12">
        <f t="shared" ca="1" si="183"/>
        <v>142740230.25939584</v>
      </c>
      <c r="F897" s="12">
        <f t="shared" ca="1" si="184"/>
        <v>142690607.20643303</v>
      </c>
      <c r="G897" s="14">
        <f ca="1">G896*(1+Returns!G897)+AC897</f>
        <v>12131999.103696937</v>
      </c>
      <c r="H897" s="14">
        <f ca="1">H896*(1+Returns!H897)+AD897</f>
        <v>14207891.637318676</v>
      </c>
      <c r="I897" s="14">
        <f ca="1">I896*(1+Returns!I897)+AE897</f>
        <v>7105849.9994999552</v>
      </c>
      <c r="J897" s="14">
        <f ca="1">J896*(1+Returns!J897)+AF897</f>
        <v>0</v>
      </c>
      <c r="K897" s="14">
        <f ca="1">K896*(1+Returns!K897)+AG897</f>
        <v>0</v>
      </c>
      <c r="L897" s="14">
        <f ca="1">L896*(1+Returns!L897)+AH897</f>
        <v>28415019.17857134</v>
      </c>
      <c r="M897" s="14">
        <f ca="1">M896*(1+Returns!M897)+AI897</f>
        <v>28418835.241605073</v>
      </c>
      <c r="N897" s="14">
        <f ca="1">N896*(1+Returns!N897)+AJ897-R897-T897</f>
        <v>52460635.098703854</v>
      </c>
      <c r="O897" s="17">
        <f ca="1">(Assumptions!$B$16 / 252)*F896</f>
        <v>4525.3220233396714</v>
      </c>
      <c r="P897" s="17">
        <f t="shared" ca="1" si="185"/>
        <v>49623.052962799964</v>
      </c>
      <c r="Q897" s="16">
        <f t="shared" si="186"/>
        <v>0</v>
      </c>
      <c r="R897" s="17">
        <f t="shared" si="187"/>
        <v>0</v>
      </c>
      <c r="S897" s="19">
        <f t="shared" si="188"/>
        <v>0</v>
      </c>
      <c r="T897" s="20">
        <f ca="1">IF(AND(S897=1,F896&gt;D896),[1]Assumptions!$B$19*(F896-D896),0)</f>
        <v>0</v>
      </c>
      <c r="U897" s="21">
        <f ca="1">OFFSET(Assumptions!$B$6,U$1-1,0)*$E897</f>
        <v>11419218.420751667</v>
      </c>
      <c r="V897" s="21">
        <f ca="1">OFFSET(Assumptions!$B$6,V$1-1,0)*$E897</f>
        <v>14274023.025939584</v>
      </c>
      <c r="W897" s="21">
        <f ca="1">OFFSET(Assumptions!$B$6,W$1-1,0)*$E897</f>
        <v>7137011.5129697919</v>
      </c>
      <c r="X897" s="21">
        <f ca="1">OFFSET(Assumptions!$B$6,X$1-1,0)*$E897</f>
        <v>0</v>
      </c>
      <c r="Y897" s="21">
        <f ca="1">OFFSET(Assumptions!$B$6,Y$1-1,0)*$E897</f>
        <v>0</v>
      </c>
      <c r="Z897" s="21">
        <f ca="1">OFFSET(Assumptions!$B$6,Z$1-1,0)*$E897</f>
        <v>28548046.051879168</v>
      </c>
      <c r="AA897" s="21">
        <f ca="1">OFFSET(Assumptions!$B$6,AA$1-1,0)*$E897</f>
        <v>28548046.051879168</v>
      </c>
      <c r="AB897" s="21">
        <f ca="1">OFFSET(Assumptions!$B$6,AB$1-1,0)*$E897</f>
        <v>52813885.195976458</v>
      </c>
      <c r="AC897" s="24">
        <f t="shared" si="191"/>
        <v>0</v>
      </c>
      <c r="AD897" s="24">
        <f t="shared" si="193"/>
        <v>0</v>
      </c>
      <c r="AE897" s="24">
        <f t="shared" si="193"/>
        <v>0</v>
      </c>
      <c r="AF897" s="24">
        <f t="shared" si="193"/>
        <v>0</v>
      </c>
      <c r="AG897" s="24">
        <f t="shared" si="193"/>
        <v>0</v>
      </c>
      <c r="AH897" s="24">
        <f t="shared" si="193"/>
        <v>0</v>
      </c>
      <c r="AI897" s="24">
        <f t="shared" si="193"/>
        <v>0</v>
      </c>
      <c r="AJ897" s="24">
        <f t="shared" si="189"/>
        <v>0</v>
      </c>
      <c r="AK897" s="26">
        <f t="shared" ca="1" si="190"/>
        <v>1.0029171123933089E-3</v>
      </c>
      <c r="AL897" s="34">
        <f t="shared" ca="1" si="192"/>
        <v>0.4269060720643254</v>
      </c>
    </row>
    <row r="898" spans="1:38" x14ac:dyDescent="0.25">
      <c r="A898" s="4">
        <f t="shared" si="181"/>
        <v>9</v>
      </c>
      <c r="B898" s="4">
        <f t="shared" si="182"/>
        <v>2015</v>
      </c>
      <c r="C898" s="9">
        <v>42264</v>
      </c>
      <c r="D898" s="12">
        <f ca="1">(1+Returns!E898)*D897</f>
        <v>139248673.1950525</v>
      </c>
      <c r="E898" s="12">
        <f t="shared" ca="1" si="183"/>
        <v>142791329.1208559</v>
      </c>
      <c r="F898" s="12">
        <f t="shared" ca="1" si="184"/>
        <v>142737176.20734686</v>
      </c>
      <c r="G898" s="14">
        <f ca="1">G897*(1+Returns!G898)+AC898</f>
        <v>12112309.651091166</v>
      </c>
      <c r="H898" s="14">
        <f ca="1">H897*(1+Returns!H898)+AD898</f>
        <v>14215693.360973047</v>
      </c>
      <c r="I898" s="14">
        <f ca="1">I897*(1+Returns!I898)+AE898</f>
        <v>7109924.9507643674</v>
      </c>
      <c r="J898" s="14">
        <f ca="1">J897*(1+Returns!J898)+AF898</f>
        <v>0</v>
      </c>
      <c r="K898" s="14">
        <f ca="1">K897*(1+Returns!K898)+AG898</f>
        <v>0</v>
      </c>
      <c r="L898" s="14">
        <f ca="1">L897*(1+Returns!L898)+AH898</f>
        <v>28430552.776114184</v>
      </c>
      <c r="M898" s="14">
        <f ca="1">M897*(1+Returns!M898)+AI898</f>
        <v>28434717.697991148</v>
      </c>
      <c r="N898" s="14">
        <f ca="1">N897*(1+Returns!N898)+AJ898-R898-T898</f>
        <v>52488130.683921993</v>
      </c>
      <c r="O898" s="17">
        <f ca="1">(Assumptions!$B$16 / 252)*F897</f>
        <v>4529.8605462359692</v>
      </c>
      <c r="P898" s="17">
        <f t="shared" ca="1" si="185"/>
        <v>54152.913509035934</v>
      </c>
      <c r="Q898" s="16">
        <f t="shared" si="186"/>
        <v>0</v>
      </c>
      <c r="R898" s="17">
        <f t="shared" si="187"/>
        <v>0</v>
      </c>
      <c r="S898" s="19">
        <f t="shared" si="188"/>
        <v>0</v>
      </c>
      <c r="T898" s="20">
        <f ca="1">IF(AND(S898=1,F897&gt;D897),[1]Assumptions!$B$19*(F897-D897),0)</f>
        <v>0</v>
      </c>
      <c r="U898" s="21">
        <f ca="1">OFFSET(Assumptions!$B$6,U$1-1,0)*$E898</f>
        <v>11423306.329668472</v>
      </c>
      <c r="V898" s="21">
        <f ca="1">OFFSET(Assumptions!$B$6,V$1-1,0)*$E898</f>
        <v>14279132.912085591</v>
      </c>
      <c r="W898" s="21">
        <f ca="1">OFFSET(Assumptions!$B$6,W$1-1,0)*$E898</f>
        <v>7139566.4560427954</v>
      </c>
      <c r="X898" s="21">
        <f ca="1">OFFSET(Assumptions!$B$6,X$1-1,0)*$E898</f>
        <v>0</v>
      </c>
      <c r="Y898" s="21">
        <f ca="1">OFFSET(Assumptions!$B$6,Y$1-1,0)*$E898</f>
        <v>0</v>
      </c>
      <c r="Z898" s="21">
        <f ca="1">OFFSET(Assumptions!$B$6,Z$1-1,0)*$E898</f>
        <v>28558265.824171182</v>
      </c>
      <c r="AA898" s="21">
        <f ca="1">OFFSET(Assumptions!$B$6,AA$1-1,0)*$E898</f>
        <v>28558265.824171182</v>
      </c>
      <c r="AB898" s="21">
        <f ca="1">OFFSET(Assumptions!$B$6,AB$1-1,0)*$E898</f>
        <v>52832791.774716683</v>
      </c>
      <c r="AC898" s="24">
        <f t="shared" si="191"/>
        <v>0</v>
      </c>
      <c r="AD898" s="24">
        <f t="shared" si="193"/>
        <v>0</v>
      </c>
      <c r="AE898" s="24">
        <f t="shared" si="193"/>
        <v>0</v>
      </c>
      <c r="AF898" s="24">
        <f t="shared" si="193"/>
        <v>0</v>
      </c>
      <c r="AG898" s="24">
        <f t="shared" si="193"/>
        <v>0</v>
      </c>
      <c r="AH898" s="24">
        <f t="shared" si="193"/>
        <v>0</v>
      </c>
      <c r="AI898" s="24">
        <f t="shared" si="193"/>
        <v>0</v>
      </c>
      <c r="AJ898" s="24">
        <f t="shared" si="189"/>
        <v>0</v>
      </c>
      <c r="AK898" s="26">
        <f t="shared" ca="1" si="190"/>
        <v>3.2636346446035525E-4</v>
      </c>
      <c r="AL898" s="34">
        <f t="shared" ca="1" si="192"/>
        <v>0.42737176207346383</v>
      </c>
    </row>
    <row r="899" spans="1:38" x14ac:dyDescent="0.25">
      <c r="A899" s="4">
        <f t="shared" si="181"/>
        <v>9</v>
      </c>
      <c r="B899" s="4">
        <f t="shared" si="182"/>
        <v>2015</v>
      </c>
      <c r="C899" s="9">
        <v>42265</v>
      </c>
      <c r="D899" s="12">
        <f ca="1">(1+Returns!E899)*D898</f>
        <v>139321724.44149736</v>
      </c>
      <c r="E899" s="12">
        <f t="shared" ca="1" si="183"/>
        <v>143026619.66299516</v>
      </c>
      <c r="F899" s="12">
        <f t="shared" ca="1" si="184"/>
        <v>142967935.41055891</v>
      </c>
      <c r="G899" s="14">
        <f ca="1">G898*(1+Returns!G899)+AC899</f>
        <v>12276773.47939281</v>
      </c>
      <c r="H899" s="14">
        <f ca="1">H898*(1+Returns!H899)+AD899</f>
        <v>14223499.368647421</v>
      </c>
      <c r="I899" s="14">
        <f ca="1">I898*(1+Returns!I899)+AE899</f>
        <v>7114002.2388678361</v>
      </c>
      <c r="J899" s="14">
        <f ca="1">J898*(1+Returns!J899)+AF899</f>
        <v>0</v>
      </c>
      <c r="K899" s="14">
        <f ca="1">K898*(1+Returns!K899)+AG899</f>
        <v>0</v>
      </c>
      <c r="L899" s="14">
        <f ca="1">L898*(1+Returns!L899)+AH899</f>
        <v>28446094.865386389</v>
      </c>
      <c r="M899" s="14">
        <f ca="1">M898*(1+Returns!M899)+AI899</f>
        <v>28450609.030617882</v>
      </c>
      <c r="N899" s="14">
        <f ca="1">N898*(1+Returns!N899)+AJ899-R899-T899</f>
        <v>52515640.680082835</v>
      </c>
      <c r="O899" s="17">
        <f ca="1">(Assumptions!$B$16 / 252)*F898</f>
        <v>4531.3389272173599</v>
      </c>
      <c r="P899" s="17">
        <f t="shared" ca="1" si="185"/>
        <v>58684.252436253293</v>
      </c>
      <c r="Q899" s="16">
        <f t="shared" si="186"/>
        <v>0</v>
      </c>
      <c r="R899" s="17">
        <f t="shared" si="187"/>
        <v>0</v>
      </c>
      <c r="S899" s="19">
        <f t="shared" si="188"/>
        <v>0</v>
      </c>
      <c r="T899" s="20">
        <f ca="1">IF(AND(S899=1,F898&gt;D898),[1]Assumptions!$B$19*(F898-D898),0)</f>
        <v>0</v>
      </c>
      <c r="U899" s="21">
        <f ca="1">OFFSET(Assumptions!$B$6,U$1-1,0)*$E899</f>
        <v>11442129.573039614</v>
      </c>
      <c r="V899" s="21">
        <f ca="1">OFFSET(Assumptions!$B$6,V$1-1,0)*$E899</f>
        <v>14302661.966299517</v>
      </c>
      <c r="W899" s="21">
        <f ca="1">OFFSET(Assumptions!$B$6,W$1-1,0)*$E899</f>
        <v>7151330.9831497585</v>
      </c>
      <c r="X899" s="21">
        <f ca="1">OFFSET(Assumptions!$B$6,X$1-1,0)*$E899</f>
        <v>0</v>
      </c>
      <c r="Y899" s="21">
        <f ca="1">OFFSET(Assumptions!$B$6,Y$1-1,0)*$E899</f>
        <v>0</v>
      </c>
      <c r="Z899" s="21">
        <f ca="1">OFFSET(Assumptions!$B$6,Z$1-1,0)*$E899</f>
        <v>28605323.932599034</v>
      </c>
      <c r="AA899" s="21">
        <f ca="1">OFFSET(Assumptions!$B$6,AA$1-1,0)*$E899</f>
        <v>28605323.932599034</v>
      </c>
      <c r="AB899" s="21">
        <f ca="1">OFFSET(Assumptions!$B$6,AB$1-1,0)*$E899</f>
        <v>52919849.275308207</v>
      </c>
      <c r="AC899" s="24">
        <f t="shared" si="191"/>
        <v>0</v>
      </c>
      <c r="AD899" s="24">
        <f t="shared" si="193"/>
        <v>0</v>
      </c>
      <c r="AE899" s="24">
        <f t="shared" si="193"/>
        <v>0</v>
      </c>
      <c r="AF899" s="24">
        <f t="shared" si="193"/>
        <v>0</v>
      </c>
      <c r="AG899" s="24">
        <f t="shared" si="193"/>
        <v>0</v>
      </c>
      <c r="AH899" s="24">
        <f t="shared" si="193"/>
        <v>0</v>
      </c>
      <c r="AI899" s="24">
        <f t="shared" si="193"/>
        <v>0</v>
      </c>
      <c r="AJ899" s="24">
        <f t="shared" si="189"/>
        <v>0</v>
      </c>
      <c r="AK899" s="26">
        <f t="shared" ca="1" si="190"/>
        <v>1.6166720495915943E-3</v>
      </c>
      <c r="AL899" s="34">
        <f t="shared" ca="1" si="192"/>
        <v>0.42967935410558433</v>
      </c>
    </row>
    <row r="900" spans="1:38" x14ac:dyDescent="0.25">
      <c r="A900" s="4">
        <f t="shared" ref="A900:A963" si="194">MONTH(C900)</f>
        <v>9</v>
      </c>
      <c r="B900" s="4">
        <f t="shared" ref="B900:B963" si="195">YEAR(C900)</f>
        <v>2015</v>
      </c>
      <c r="C900" s="9">
        <v>42268</v>
      </c>
      <c r="D900" s="12">
        <f ca="1">(1+Returns!E900)*D899</f>
        <v>139394814.01135662</v>
      </c>
      <c r="E900" s="12">
        <f t="shared" ref="E900:E963" ca="1" si="196">SUM(G900:N900)</f>
        <v>143435044.42775759</v>
      </c>
      <c r="F900" s="12">
        <f t="shared" ref="F900:F963" ca="1" si="197">E900-P900</f>
        <v>143371821.51070514</v>
      </c>
      <c r="G900" s="14">
        <f ca="1">G899*(1+Returns!G900)+AC900</f>
        <v>12614333.109697443</v>
      </c>
      <c r="H900" s="14">
        <f ca="1">H899*(1+Returns!H900)+AD900</f>
        <v>14231309.662694205</v>
      </c>
      <c r="I900" s="14">
        <f ca="1">I899*(1+Returns!I900)+AE900</f>
        <v>7118081.8651504554</v>
      </c>
      <c r="J900" s="14">
        <f ca="1">J899*(1+Returns!J900)+AF900</f>
        <v>0</v>
      </c>
      <c r="K900" s="14">
        <f ca="1">K899*(1+Returns!K900)+AG900</f>
        <v>0</v>
      </c>
      <c r="L900" s="14">
        <f ca="1">L899*(1+Returns!L900)+AH900</f>
        <v>28461645.451030117</v>
      </c>
      <c r="M900" s="14">
        <f ca="1">M899*(1+Returns!M900)+AI900</f>
        <v>28466509.244445946</v>
      </c>
      <c r="N900" s="14">
        <f ca="1">N899*(1+Returns!N900)+AJ900-R900-T900</f>
        <v>52543165.094739415</v>
      </c>
      <c r="O900" s="17">
        <f ca="1">(Assumptions!$B$16 / 252)*F899</f>
        <v>4538.6646162082188</v>
      </c>
      <c r="P900" s="17">
        <f t="shared" ca="1" si="185"/>
        <v>63222.917052461511</v>
      </c>
      <c r="Q900" s="16">
        <f t="shared" si="186"/>
        <v>0</v>
      </c>
      <c r="R900" s="17">
        <f t="shared" si="187"/>
        <v>0</v>
      </c>
      <c r="S900" s="19">
        <f t="shared" si="188"/>
        <v>0</v>
      </c>
      <c r="T900" s="20">
        <f ca="1">IF(AND(S900=1,F899&gt;D899),[1]Assumptions!$B$19*(F899-D899),0)</f>
        <v>0</v>
      </c>
      <c r="U900" s="21">
        <f ca="1">OFFSET(Assumptions!$B$6,U$1-1,0)*$E900</f>
        <v>11474803.554220608</v>
      </c>
      <c r="V900" s="21">
        <f ca="1">OFFSET(Assumptions!$B$6,V$1-1,0)*$E900</f>
        <v>14343504.44277576</v>
      </c>
      <c r="W900" s="21">
        <f ca="1">OFFSET(Assumptions!$B$6,W$1-1,0)*$E900</f>
        <v>7171752.2213878799</v>
      </c>
      <c r="X900" s="21">
        <f ca="1">OFFSET(Assumptions!$B$6,X$1-1,0)*$E900</f>
        <v>0</v>
      </c>
      <c r="Y900" s="21">
        <f ca="1">OFFSET(Assumptions!$B$6,Y$1-1,0)*$E900</f>
        <v>0</v>
      </c>
      <c r="Z900" s="21">
        <f ca="1">OFFSET(Assumptions!$B$6,Z$1-1,0)*$E900</f>
        <v>28687008.88555152</v>
      </c>
      <c r="AA900" s="21">
        <f ca="1">OFFSET(Assumptions!$B$6,AA$1-1,0)*$E900</f>
        <v>28687008.88555152</v>
      </c>
      <c r="AB900" s="21">
        <f ca="1">OFFSET(Assumptions!$B$6,AB$1-1,0)*$E900</f>
        <v>53070966.438270308</v>
      </c>
      <c r="AC900" s="24">
        <f t="shared" si="191"/>
        <v>0</v>
      </c>
      <c r="AD900" s="24">
        <f t="shared" si="193"/>
        <v>0</v>
      </c>
      <c r="AE900" s="24">
        <f t="shared" si="193"/>
        <v>0</v>
      </c>
      <c r="AF900" s="24">
        <f t="shared" si="193"/>
        <v>0</v>
      </c>
      <c r="AG900" s="24">
        <f t="shared" si="193"/>
        <v>0</v>
      </c>
      <c r="AH900" s="24">
        <f t="shared" si="193"/>
        <v>0</v>
      </c>
      <c r="AI900" s="24">
        <f t="shared" si="193"/>
        <v>0</v>
      </c>
      <c r="AJ900" s="24">
        <f t="shared" si="189"/>
        <v>0</v>
      </c>
      <c r="AK900" s="26">
        <f t="shared" ca="1" si="190"/>
        <v>2.8250117691523968E-3</v>
      </c>
      <c r="AL900" s="34">
        <f t="shared" ca="1" si="192"/>
        <v>0.43371821510704689</v>
      </c>
    </row>
    <row r="901" spans="1:38" x14ac:dyDescent="0.25">
      <c r="A901" s="4">
        <f t="shared" si="194"/>
        <v>9</v>
      </c>
      <c r="B901" s="4">
        <f t="shared" si="195"/>
        <v>2015</v>
      </c>
      <c r="C901" s="9">
        <v>42269</v>
      </c>
      <c r="D901" s="12">
        <f ca="1">(1+Returns!E901)*D900</f>
        <v>139467941.92473513</v>
      </c>
      <c r="E901" s="12">
        <f t="shared" ca="1" si="196"/>
        <v>143581888.71849328</v>
      </c>
      <c r="F901" s="12">
        <f t="shared" ca="1" si="197"/>
        <v>143514114.31504366</v>
      </c>
      <c r="G901" s="14">
        <f ca="1">G900*(1+Returns!G901)+AC901</f>
        <v>12690273.824495511</v>
      </c>
      <c r="H901" s="14">
        <f ca="1">H900*(1+Returns!H901)+AD901</f>
        <v>14239124.245467097</v>
      </c>
      <c r="I901" s="14">
        <f ca="1">I900*(1+Returns!I901)+AE901</f>
        <v>7122163.8309530867</v>
      </c>
      <c r="J901" s="14">
        <f ca="1">J900*(1+Returns!J901)+AF901</f>
        <v>0</v>
      </c>
      <c r="K901" s="14">
        <f ca="1">K900*(1+Returns!K901)+AG901</f>
        <v>0</v>
      </c>
      <c r="L901" s="14">
        <f ca="1">L900*(1+Returns!L901)+AH901</f>
        <v>28477204.537690062</v>
      </c>
      <c r="M901" s="14">
        <f ca="1">M900*(1+Returns!M901)+AI901</f>
        <v>28482418.344438784</v>
      </c>
      <c r="N901" s="14">
        <f ca="1">N900*(1+Returns!N901)+AJ901-R901-T901</f>
        <v>52570703.935448736</v>
      </c>
      <c r="O901" s="17">
        <f ca="1">(Assumptions!$B$16 / 252)*F900</f>
        <v>4551.4863971652421</v>
      </c>
      <c r="P901" s="17">
        <f t="shared" ref="P901:P964" ca="1" si="198">P900+O901-IF(Q901=1,P900,0)</f>
        <v>67774.403449626756</v>
      </c>
      <c r="Q901" s="16">
        <f t="shared" ref="Q901:Q964" si="199">IF(DAY(C901)&lt;DAY(C900),1,0)</f>
        <v>0</v>
      </c>
      <c r="R901" s="17">
        <f t="shared" ref="R901:R964" si="200">IF(Q901=1,P900,0)</f>
        <v>0</v>
      </c>
      <c r="S901" s="19">
        <f t="shared" ref="S901:S964" si="201">IF(AND(DAY(C901)&lt;DAY(C900),OR(MONTH(C901)=7,MONTH(C901)=1)),1,0)</f>
        <v>0</v>
      </c>
      <c r="T901" s="20">
        <f ca="1">IF(AND(S901=1,F900&gt;D900),[1]Assumptions!$B$19*(F900-D900),0)</f>
        <v>0</v>
      </c>
      <c r="U901" s="21">
        <f ca="1">OFFSET(Assumptions!$B$6,U$1-1,0)*$E901</f>
        <v>11486551.097479463</v>
      </c>
      <c r="V901" s="21">
        <f ca="1">OFFSET(Assumptions!$B$6,V$1-1,0)*$E901</f>
        <v>14358188.871849328</v>
      </c>
      <c r="W901" s="21">
        <f ca="1">OFFSET(Assumptions!$B$6,W$1-1,0)*$E901</f>
        <v>7179094.4359246641</v>
      </c>
      <c r="X901" s="21">
        <f ca="1">OFFSET(Assumptions!$B$6,X$1-1,0)*$E901</f>
        <v>0</v>
      </c>
      <c r="Y901" s="21">
        <f ca="1">OFFSET(Assumptions!$B$6,Y$1-1,0)*$E901</f>
        <v>0</v>
      </c>
      <c r="Z901" s="21">
        <f ca="1">OFFSET(Assumptions!$B$6,Z$1-1,0)*$E901</f>
        <v>28716377.743698657</v>
      </c>
      <c r="AA901" s="21">
        <f ca="1">OFFSET(Assumptions!$B$6,AA$1-1,0)*$E901</f>
        <v>28716377.743698657</v>
      </c>
      <c r="AB901" s="21">
        <f ca="1">OFFSET(Assumptions!$B$6,AB$1-1,0)*$E901</f>
        <v>53125298.825842515</v>
      </c>
      <c r="AC901" s="24">
        <f t="shared" si="191"/>
        <v>0</v>
      </c>
      <c r="AD901" s="24">
        <f t="shared" si="193"/>
        <v>0</v>
      </c>
      <c r="AE901" s="24">
        <f t="shared" si="193"/>
        <v>0</v>
      </c>
      <c r="AF901" s="24">
        <f t="shared" si="193"/>
        <v>0</v>
      </c>
      <c r="AG901" s="24">
        <f t="shared" si="193"/>
        <v>0</v>
      </c>
      <c r="AH901" s="24">
        <f t="shared" si="193"/>
        <v>0</v>
      </c>
      <c r="AI901" s="24">
        <f t="shared" si="193"/>
        <v>0</v>
      </c>
      <c r="AJ901" s="24">
        <f t="shared" ref="AJ901:AJ964" si="202">-SUM(AC901:AI901)</f>
        <v>0</v>
      </c>
      <c r="AK901" s="26">
        <f t="shared" ref="AK901:AK964" ca="1" si="203">F901/F900-1</f>
        <v>9.924739941167271E-4</v>
      </c>
      <c r="AL901" s="34">
        <f t="shared" ca="1" si="192"/>
        <v>0.43514114315043217</v>
      </c>
    </row>
    <row r="902" spans="1:38" x14ac:dyDescent="0.25">
      <c r="A902" s="4">
        <f t="shared" si="194"/>
        <v>9</v>
      </c>
      <c r="B902" s="4">
        <f t="shared" si="195"/>
        <v>2015</v>
      </c>
      <c r="C902" s="9">
        <v>42270</v>
      </c>
      <c r="D902" s="12">
        <f ca="1">(1+Returns!E902)*D901</f>
        <v>139541108.20174828</v>
      </c>
      <c r="E902" s="12">
        <f t="shared" ca="1" si="196"/>
        <v>144028792.62232387</v>
      </c>
      <c r="F902" s="12">
        <f t="shared" ca="1" si="197"/>
        <v>143956462.21524519</v>
      </c>
      <c r="G902" s="14">
        <f ca="1">G901*(1+Returns!G902)+AC902</f>
        <v>13066235.690037576</v>
      </c>
      <c r="H902" s="14">
        <f ca="1">H901*(1+Returns!H902)+AD902</f>
        <v>14246943.119321089</v>
      </c>
      <c r="I902" s="14">
        <f ca="1">I901*(1+Returns!I902)+AE902</f>
        <v>7126248.1376173617</v>
      </c>
      <c r="J902" s="14">
        <f ca="1">J901*(1+Returns!J902)+AF902</f>
        <v>0</v>
      </c>
      <c r="K902" s="14">
        <f ca="1">K901*(1+Returns!K902)+AG902</f>
        <v>0</v>
      </c>
      <c r="L902" s="14">
        <f ca="1">L901*(1+Returns!L902)+AH902</f>
        <v>28492772.130013466</v>
      </c>
      <c r="M902" s="14">
        <f ca="1">M901*(1+Returns!M902)+AI902</f>
        <v>28498336.335562617</v>
      </c>
      <c r="N902" s="14">
        <f ca="1">N901*(1+Returns!N902)+AJ902-R902-T902</f>
        <v>52598257.20977176</v>
      </c>
      <c r="O902" s="17">
        <f ca="1">(Assumptions!$B$16 / 252)*F901</f>
        <v>4556.0036290490052</v>
      </c>
      <c r="P902" s="17">
        <f t="shared" ca="1" si="198"/>
        <v>72330.407078675766</v>
      </c>
      <c r="Q902" s="16">
        <f t="shared" si="199"/>
        <v>0</v>
      </c>
      <c r="R902" s="17">
        <f t="shared" si="200"/>
        <v>0</v>
      </c>
      <c r="S902" s="19">
        <f t="shared" si="201"/>
        <v>0</v>
      </c>
      <c r="T902" s="20">
        <f ca="1">IF(AND(S902=1,F901&gt;D901),[1]Assumptions!$B$19*(F901-D901),0)</f>
        <v>0</v>
      </c>
      <c r="U902" s="21">
        <f ca="1">OFFSET(Assumptions!$B$6,U$1-1,0)*$E902</f>
        <v>11522303.40978591</v>
      </c>
      <c r="V902" s="21">
        <f ca="1">OFFSET(Assumptions!$B$6,V$1-1,0)*$E902</f>
        <v>14402879.262232387</v>
      </c>
      <c r="W902" s="21">
        <f ca="1">OFFSET(Assumptions!$B$6,W$1-1,0)*$E902</f>
        <v>7201439.6311161937</v>
      </c>
      <c r="X902" s="21">
        <f ca="1">OFFSET(Assumptions!$B$6,X$1-1,0)*$E902</f>
        <v>0</v>
      </c>
      <c r="Y902" s="21">
        <f ca="1">OFFSET(Assumptions!$B$6,Y$1-1,0)*$E902</f>
        <v>0</v>
      </c>
      <c r="Z902" s="21">
        <f ca="1">OFFSET(Assumptions!$B$6,Z$1-1,0)*$E902</f>
        <v>28805758.524464775</v>
      </c>
      <c r="AA902" s="21">
        <f ca="1">OFFSET(Assumptions!$B$6,AA$1-1,0)*$E902</f>
        <v>28805758.524464775</v>
      </c>
      <c r="AB902" s="21">
        <f ca="1">OFFSET(Assumptions!$B$6,AB$1-1,0)*$E902</f>
        <v>53290653.270259835</v>
      </c>
      <c r="AC902" s="24">
        <f t="shared" ref="AC902:AC965" si="204">IF(Q902=1,U901-G901,0)</f>
        <v>0</v>
      </c>
      <c r="AD902" s="24">
        <f t="shared" si="193"/>
        <v>0</v>
      </c>
      <c r="AE902" s="24">
        <f t="shared" si="193"/>
        <v>0</v>
      </c>
      <c r="AF902" s="24">
        <f t="shared" si="193"/>
        <v>0</v>
      </c>
      <c r="AG902" s="24">
        <f t="shared" si="193"/>
        <v>0</v>
      </c>
      <c r="AH902" s="24">
        <f t="shared" si="193"/>
        <v>0</v>
      </c>
      <c r="AI902" s="24">
        <f t="shared" si="193"/>
        <v>0</v>
      </c>
      <c r="AJ902" s="24">
        <f t="shared" si="202"/>
        <v>0</v>
      </c>
      <c r="AK902" s="26">
        <f t="shared" ca="1" si="203"/>
        <v>3.0822606007272491E-3</v>
      </c>
      <c r="AL902" s="34">
        <f t="shared" ref="AL902:AL965" ca="1" si="205">(1+AK902)*(1+AL901)-1</f>
        <v>0.4395646221524474</v>
      </c>
    </row>
    <row r="903" spans="1:38" x14ac:dyDescent="0.25">
      <c r="A903" s="4">
        <f t="shared" si="194"/>
        <v>9</v>
      </c>
      <c r="B903" s="4">
        <f t="shared" si="195"/>
        <v>2015</v>
      </c>
      <c r="C903" s="9">
        <v>42271</v>
      </c>
      <c r="D903" s="12">
        <f ca="1">(1+Returns!E903)*D902</f>
        <v>139614312.86252201</v>
      </c>
      <c r="E903" s="12">
        <f t="shared" ca="1" si="196"/>
        <v>144475038.80621412</v>
      </c>
      <c r="F903" s="12">
        <f t="shared" ca="1" si="197"/>
        <v>144398138.35271591</v>
      </c>
      <c r="G903" s="14">
        <f ca="1">G902*(1+Returns!G903)+AC903</f>
        <v>13441501.352406014</v>
      </c>
      <c r="H903" s="14">
        <f ca="1">H902*(1+Returns!H903)+AD903</f>
        <v>14254766.286612466</v>
      </c>
      <c r="I903" s="14">
        <f ca="1">I902*(1+Returns!I903)+AE903</f>
        <v>7130334.7864856804</v>
      </c>
      <c r="J903" s="14">
        <f ca="1">J902*(1+Returns!J903)+AF903</f>
        <v>0</v>
      </c>
      <c r="K903" s="14">
        <f ca="1">K902*(1+Returns!K903)+AG903</f>
        <v>0</v>
      </c>
      <c r="L903" s="14">
        <f ca="1">L902*(1+Returns!L903)+AH903</f>
        <v>28508348.232650109</v>
      </c>
      <c r="M903" s="14">
        <f ca="1">M902*(1+Returns!M903)+AI903</f>
        <v>28514263.222786434</v>
      </c>
      <c r="N903" s="14">
        <f ca="1">N902*(1+Returns!N903)+AJ903-R903-T903</f>
        <v>52625824.925273411</v>
      </c>
      <c r="O903" s="17">
        <f ca="1">(Assumptions!$B$16 / 252)*F902</f>
        <v>4570.0464195315926</v>
      </c>
      <c r="P903" s="17">
        <f t="shared" ca="1" si="198"/>
        <v>76900.453498207353</v>
      </c>
      <c r="Q903" s="16">
        <f t="shared" si="199"/>
        <v>0</v>
      </c>
      <c r="R903" s="17">
        <f t="shared" si="200"/>
        <v>0</v>
      </c>
      <c r="S903" s="19">
        <f t="shared" si="201"/>
        <v>0</v>
      </c>
      <c r="T903" s="20">
        <f ca="1">IF(AND(S903=1,F902&gt;D902),[1]Assumptions!$B$19*(F902-D902),0)</f>
        <v>0</v>
      </c>
      <c r="U903" s="21">
        <f ca="1">OFFSET(Assumptions!$B$6,U$1-1,0)*$E903</f>
        <v>11558003.104497131</v>
      </c>
      <c r="V903" s="21">
        <f ca="1">OFFSET(Assumptions!$B$6,V$1-1,0)*$E903</f>
        <v>14447503.880621413</v>
      </c>
      <c r="W903" s="21">
        <f ca="1">OFFSET(Assumptions!$B$6,W$1-1,0)*$E903</f>
        <v>7223751.9403107064</v>
      </c>
      <c r="X903" s="21">
        <f ca="1">OFFSET(Assumptions!$B$6,X$1-1,0)*$E903</f>
        <v>0</v>
      </c>
      <c r="Y903" s="21">
        <f ca="1">OFFSET(Assumptions!$B$6,Y$1-1,0)*$E903</f>
        <v>0</v>
      </c>
      <c r="Z903" s="21">
        <f ca="1">OFFSET(Assumptions!$B$6,Z$1-1,0)*$E903</f>
        <v>28895007.761242826</v>
      </c>
      <c r="AA903" s="21">
        <f ca="1">OFFSET(Assumptions!$B$6,AA$1-1,0)*$E903</f>
        <v>28895007.761242826</v>
      </c>
      <c r="AB903" s="21">
        <f ca="1">OFFSET(Assumptions!$B$6,AB$1-1,0)*$E903</f>
        <v>53455764.358299226</v>
      </c>
      <c r="AC903" s="24">
        <f t="shared" si="204"/>
        <v>0</v>
      </c>
      <c r="AD903" s="24">
        <f t="shared" si="193"/>
        <v>0</v>
      </c>
      <c r="AE903" s="24">
        <f t="shared" si="193"/>
        <v>0</v>
      </c>
      <c r="AF903" s="24">
        <f t="shared" si="193"/>
        <v>0</v>
      </c>
      <c r="AG903" s="24">
        <f t="shared" si="193"/>
        <v>0</v>
      </c>
      <c r="AH903" s="24">
        <f t="shared" si="193"/>
        <v>0</v>
      </c>
      <c r="AI903" s="24">
        <f t="shared" si="193"/>
        <v>0</v>
      </c>
      <c r="AJ903" s="24">
        <f t="shared" si="202"/>
        <v>0</v>
      </c>
      <c r="AK903" s="26">
        <f t="shared" ca="1" si="203"/>
        <v>3.0681230329925313E-3</v>
      </c>
      <c r="AL903" s="34">
        <f t="shared" ca="1" si="205"/>
        <v>0.44398138352715444</v>
      </c>
    </row>
    <row r="904" spans="1:38" x14ac:dyDescent="0.25">
      <c r="A904" s="4">
        <f t="shared" si="194"/>
        <v>9</v>
      </c>
      <c r="B904" s="4">
        <f t="shared" si="195"/>
        <v>2015</v>
      </c>
      <c r="C904" s="9">
        <v>42272</v>
      </c>
      <c r="D904" s="12">
        <f ca="1">(1+Returns!E904)*D903</f>
        <v>139687555.92719281</v>
      </c>
      <c r="E904" s="12">
        <f t="shared" ca="1" si="196"/>
        <v>144326125.85912308</v>
      </c>
      <c r="F904" s="12">
        <f t="shared" ca="1" si="197"/>
        <v>144244641.33774066</v>
      </c>
      <c r="G904" s="14">
        <f ca="1">G903*(1+Returns!G904)+AC904</f>
        <v>13221569.379666178</v>
      </c>
      <c r="H904" s="14">
        <f ca="1">H903*(1+Returns!H904)+AD904</f>
        <v>14262593.749698803</v>
      </c>
      <c r="I904" s="14">
        <f ca="1">I903*(1+Returns!I904)+AE904</f>
        <v>7134423.7789012138</v>
      </c>
      <c r="J904" s="14">
        <f ca="1">J903*(1+Returns!J904)+AF904</f>
        <v>0</v>
      </c>
      <c r="K904" s="14">
        <f ca="1">K903*(1+Returns!K904)+AG904</f>
        <v>0</v>
      </c>
      <c r="L904" s="14">
        <f ca="1">L903*(1+Returns!L904)+AH904</f>
        <v>28523932.850252308</v>
      </c>
      <c r="M904" s="14">
        <f ca="1">M903*(1+Returns!M904)+AI904</f>
        <v>28530199.011082005</v>
      </c>
      <c r="N904" s="14">
        <f ca="1">N903*(1+Returns!N904)+AJ904-R904-T904</f>
        <v>52653407.08952257</v>
      </c>
      <c r="O904" s="17">
        <f ca="1">(Assumptions!$B$16 / 252)*F903</f>
        <v>4584.0678842132029</v>
      </c>
      <c r="P904" s="17">
        <f t="shared" ca="1" si="198"/>
        <v>81484.521382420557</v>
      </c>
      <c r="Q904" s="16">
        <f t="shared" si="199"/>
        <v>0</v>
      </c>
      <c r="R904" s="17">
        <f t="shared" si="200"/>
        <v>0</v>
      </c>
      <c r="S904" s="19">
        <f t="shared" si="201"/>
        <v>0</v>
      </c>
      <c r="T904" s="20">
        <f ca="1">IF(AND(S904=1,F903&gt;D903),[1]Assumptions!$B$19*(F903-D903),0)</f>
        <v>0</v>
      </c>
      <c r="U904" s="21">
        <f ca="1">OFFSET(Assumptions!$B$6,U$1-1,0)*$E904</f>
        <v>11546090.068729846</v>
      </c>
      <c r="V904" s="21">
        <f ca="1">OFFSET(Assumptions!$B$6,V$1-1,0)*$E904</f>
        <v>14432612.58591231</v>
      </c>
      <c r="W904" s="21">
        <f ca="1">OFFSET(Assumptions!$B$6,W$1-1,0)*$E904</f>
        <v>7216306.2929561548</v>
      </c>
      <c r="X904" s="21">
        <f ca="1">OFFSET(Assumptions!$B$6,X$1-1,0)*$E904</f>
        <v>0</v>
      </c>
      <c r="Y904" s="21">
        <f ca="1">OFFSET(Assumptions!$B$6,Y$1-1,0)*$E904</f>
        <v>0</v>
      </c>
      <c r="Z904" s="21">
        <f ca="1">OFFSET(Assumptions!$B$6,Z$1-1,0)*$E904</f>
        <v>28865225.171824619</v>
      </c>
      <c r="AA904" s="21">
        <f ca="1">OFFSET(Assumptions!$B$6,AA$1-1,0)*$E904</f>
        <v>28865225.171824619</v>
      </c>
      <c r="AB904" s="21">
        <f ca="1">OFFSET(Assumptions!$B$6,AB$1-1,0)*$E904</f>
        <v>53400666.567875542</v>
      </c>
      <c r="AC904" s="24">
        <f t="shared" si="204"/>
        <v>0</v>
      </c>
      <c r="AD904" s="24">
        <f t="shared" si="193"/>
        <v>0</v>
      </c>
      <c r="AE904" s="24">
        <f t="shared" si="193"/>
        <v>0</v>
      </c>
      <c r="AF904" s="24">
        <f t="shared" si="193"/>
        <v>0</v>
      </c>
      <c r="AG904" s="24">
        <f t="shared" si="193"/>
        <v>0</v>
      </c>
      <c r="AH904" s="24">
        <f t="shared" si="193"/>
        <v>0</v>
      </c>
      <c r="AI904" s="24">
        <f t="shared" si="193"/>
        <v>0</v>
      </c>
      <c r="AJ904" s="24">
        <f t="shared" si="202"/>
        <v>0</v>
      </c>
      <c r="AK904" s="26">
        <f t="shared" ca="1" si="203"/>
        <v>-1.0630124233340643E-3</v>
      </c>
      <c r="AL904" s="34">
        <f t="shared" ca="1" si="205"/>
        <v>0.44244641337740198</v>
      </c>
    </row>
    <row r="905" spans="1:38" x14ac:dyDescent="0.25">
      <c r="A905" s="4">
        <f t="shared" si="194"/>
        <v>9</v>
      </c>
      <c r="B905" s="4">
        <f t="shared" si="195"/>
        <v>2015</v>
      </c>
      <c r="C905" s="9">
        <v>42275</v>
      </c>
      <c r="D905" s="12">
        <f ca="1">(1+Returns!E905)*D904</f>
        <v>139760837.41590777</v>
      </c>
      <c r="E905" s="12">
        <f t="shared" ca="1" si="196"/>
        <v>144285124.23965105</v>
      </c>
      <c r="F905" s="12">
        <f t="shared" ca="1" si="197"/>
        <v>144199060.52330554</v>
      </c>
      <c r="G905" s="14">
        <f ca="1">G904*(1+Returns!G905)+AC905</f>
        <v>13109510.209513275</v>
      </c>
      <c r="H905" s="14">
        <f ca="1">H904*(1+Returns!H905)+AD905</f>
        <v>14270425.510938974</v>
      </c>
      <c r="I905" s="14">
        <f ca="1">I904*(1+Returns!I905)+AE905</f>
        <v>7138515.1162079023</v>
      </c>
      <c r="J905" s="14">
        <f ca="1">J904*(1+Returns!J905)+AF905</f>
        <v>0</v>
      </c>
      <c r="K905" s="14">
        <f ca="1">K904*(1+Returns!K905)+AG905</f>
        <v>0</v>
      </c>
      <c r="L905" s="14">
        <f ca="1">L904*(1+Returns!L905)+AH905</f>
        <v>28539525.98747493</v>
      </c>
      <c r="M905" s="14">
        <f ca="1">M904*(1+Returns!M905)+AI905</f>
        <v>28546143.70542388</v>
      </c>
      <c r="N905" s="14">
        <f ca="1">N904*(1+Returns!N905)+AJ905-R905-T905</f>
        <v>52681003.710092098</v>
      </c>
      <c r="O905" s="17">
        <f ca="1">(Assumptions!$B$16 / 252)*F904</f>
        <v>4579.1949631028783</v>
      </c>
      <c r="P905" s="17">
        <f t="shared" ca="1" si="198"/>
        <v>86063.71634552344</v>
      </c>
      <c r="Q905" s="16">
        <f t="shared" si="199"/>
        <v>0</v>
      </c>
      <c r="R905" s="17">
        <f t="shared" si="200"/>
        <v>0</v>
      </c>
      <c r="S905" s="19">
        <f t="shared" si="201"/>
        <v>0</v>
      </c>
      <c r="T905" s="20">
        <f ca="1">IF(AND(S905=1,F904&gt;D904),[1]Assumptions!$B$19*(F904-D904),0)</f>
        <v>0</v>
      </c>
      <c r="U905" s="21">
        <f ca="1">OFFSET(Assumptions!$B$6,U$1-1,0)*$E905</f>
        <v>11542809.939172085</v>
      </c>
      <c r="V905" s="21">
        <f ca="1">OFFSET(Assumptions!$B$6,V$1-1,0)*$E905</f>
        <v>14428512.423965106</v>
      </c>
      <c r="W905" s="21">
        <f ca="1">OFFSET(Assumptions!$B$6,W$1-1,0)*$E905</f>
        <v>7214256.2119825529</v>
      </c>
      <c r="X905" s="21">
        <f ca="1">OFFSET(Assumptions!$B$6,X$1-1,0)*$E905</f>
        <v>0</v>
      </c>
      <c r="Y905" s="21">
        <f ca="1">OFFSET(Assumptions!$B$6,Y$1-1,0)*$E905</f>
        <v>0</v>
      </c>
      <c r="Z905" s="21">
        <f ca="1">OFFSET(Assumptions!$B$6,Z$1-1,0)*$E905</f>
        <v>28857024.847930212</v>
      </c>
      <c r="AA905" s="21">
        <f ca="1">OFFSET(Assumptions!$B$6,AA$1-1,0)*$E905</f>
        <v>28857024.847930212</v>
      </c>
      <c r="AB905" s="21">
        <f ca="1">OFFSET(Assumptions!$B$6,AB$1-1,0)*$E905</f>
        <v>53385495.96867089</v>
      </c>
      <c r="AC905" s="24">
        <f t="shared" si="204"/>
        <v>0</v>
      </c>
      <c r="AD905" s="24">
        <f t="shared" si="193"/>
        <v>0</v>
      </c>
      <c r="AE905" s="24">
        <f t="shared" si="193"/>
        <v>0</v>
      </c>
      <c r="AF905" s="24">
        <f t="shared" si="193"/>
        <v>0</v>
      </c>
      <c r="AG905" s="24">
        <f t="shared" si="193"/>
        <v>0</v>
      </c>
      <c r="AH905" s="24">
        <f t="shared" si="193"/>
        <v>0</v>
      </c>
      <c r="AI905" s="24">
        <f t="shared" si="193"/>
        <v>0</v>
      </c>
      <c r="AJ905" s="24">
        <f t="shared" si="202"/>
        <v>0</v>
      </c>
      <c r="AK905" s="26">
        <f t="shared" ca="1" si="203"/>
        <v>-3.1599658755021576E-4</v>
      </c>
      <c r="AL905" s="34">
        <f t="shared" ca="1" si="205"/>
        <v>0.44199060523305067</v>
      </c>
    </row>
    <row r="906" spans="1:38" x14ac:dyDescent="0.25">
      <c r="A906" s="4">
        <f t="shared" si="194"/>
        <v>9</v>
      </c>
      <c r="B906" s="4">
        <f t="shared" si="195"/>
        <v>2015</v>
      </c>
      <c r="C906" s="9">
        <v>42276</v>
      </c>
      <c r="D906" s="12">
        <f ca="1">(1+Returns!E906)*D905</f>
        <v>139834157.34882453</v>
      </c>
      <c r="E906" s="12">
        <f t="shared" ca="1" si="196"/>
        <v>144717718.48293957</v>
      </c>
      <c r="F906" s="12">
        <f t="shared" ca="1" si="197"/>
        <v>144627077.01864094</v>
      </c>
      <c r="G906" s="14">
        <f ca="1">G905*(1+Returns!G906)+AC906</f>
        <v>13471008.356172381</v>
      </c>
      <c r="H906" s="14">
        <f ca="1">H905*(1+Returns!H906)+AD906</f>
        <v>14278261.572693147</v>
      </c>
      <c r="I906" s="14">
        <f ca="1">I905*(1+Returns!I906)+AE906</f>
        <v>7142608.7997504575</v>
      </c>
      <c r="J906" s="14">
        <f ca="1">J905*(1+Returns!J906)+AF906</f>
        <v>0</v>
      </c>
      <c r="K906" s="14">
        <f ca="1">K905*(1+Returns!K906)+AG906</f>
        <v>0</v>
      </c>
      <c r="L906" s="14">
        <f ca="1">L905*(1+Returns!L906)+AH906</f>
        <v>28555127.648975383</v>
      </c>
      <c r="M906" s="14">
        <f ca="1">M905*(1+Returns!M906)+AI906</f>
        <v>28562097.310789391</v>
      </c>
      <c r="N906" s="14">
        <f ca="1">N905*(1+Returns!N906)+AJ906-R906-T906</f>
        <v>52708614.794558816</v>
      </c>
      <c r="O906" s="17">
        <f ca="1">(Assumptions!$B$16 / 252)*F905</f>
        <v>4577.7479531208101</v>
      </c>
      <c r="P906" s="17">
        <f t="shared" ca="1" si="198"/>
        <v>90641.464298644249</v>
      </c>
      <c r="Q906" s="16">
        <f t="shared" si="199"/>
        <v>0</v>
      </c>
      <c r="R906" s="17">
        <f t="shared" si="200"/>
        <v>0</v>
      </c>
      <c r="S906" s="19">
        <f t="shared" si="201"/>
        <v>0</v>
      </c>
      <c r="T906" s="20">
        <f ca="1">IF(AND(S906=1,F905&gt;D905),[1]Assumptions!$B$19*(F905-D905),0)</f>
        <v>0</v>
      </c>
      <c r="U906" s="21">
        <f ca="1">OFFSET(Assumptions!$B$6,U$1-1,0)*$E906</f>
        <v>11577417.478635166</v>
      </c>
      <c r="V906" s="21">
        <f ca="1">OFFSET(Assumptions!$B$6,V$1-1,0)*$E906</f>
        <v>14471771.848293958</v>
      </c>
      <c r="W906" s="21">
        <f ca="1">OFFSET(Assumptions!$B$6,W$1-1,0)*$E906</f>
        <v>7235885.9241469791</v>
      </c>
      <c r="X906" s="21">
        <f ca="1">OFFSET(Assumptions!$B$6,X$1-1,0)*$E906</f>
        <v>0</v>
      </c>
      <c r="Y906" s="21">
        <f ca="1">OFFSET(Assumptions!$B$6,Y$1-1,0)*$E906</f>
        <v>0</v>
      </c>
      <c r="Z906" s="21">
        <f ca="1">OFFSET(Assumptions!$B$6,Z$1-1,0)*$E906</f>
        <v>28943543.696587916</v>
      </c>
      <c r="AA906" s="21">
        <f ca="1">OFFSET(Assumptions!$B$6,AA$1-1,0)*$E906</f>
        <v>28943543.696587916</v>
      </c>
      <c r="AB906" s="21">
        <f ca="1">OFFSET(Assumptions!$B$6,AB$1-1,0)*$E906</f>
        <v>53545555.838687643</v>
      </c>
      <c r="AC906" s="24">
        <f t="shared" si="204"/>
        <v>0</v>
      </c>
      <c r="AD906" s="24">
        <f t="shared" si="193"/>
        <v>0</v>
      </c>
      <c r="AE906" s="24">
        <f t="shared" si="193"/>
        <v>0</v>
      </c>
      <c r="AF906" s="24">
        <f t="shared" si="193"/>
        <v>0</v>
      </c>
      <c r="AG906" s="24">
        <f t="shared" si="193"/>
        <v>0</v>
      </c>
      <c r="AH906" s="24">
        <f t="shared" si="193"/>
        <v>0</v>
      </c>
      <c r="AI906" s="24">
        <f t="shared" si="193"/>
        <v>0</v>
      </c>
      <c r="AJ906" s="24">
        <f t="shared" si="202"/>
        <v>0</v>
      </c>
      <c r="AK906" s="26">
        <f t="shared" ca="1" si="203"/>
        <v>2.9682335916898506E-3</v>
      </c>
      <c r="AL906" s="34">
        <f t="shared" ca="1" si="205"/>
        <v>0.4462707701864046</v>
      </c>
    </row>
    <row r="907" spans="1:38" x14ac:dyDescent="0.25">
      <c r="A907" s="4">
        <f t="shared" si="194"/>
        <v>9</v>
      </c>
      <c r="B907" s="4">
        <f t="shared" si="195"/>
        <v>2015</v>
      </c>
      <c r="C907" s="9">
        <v>42277</v>
      </c>
      <c r="D907" s="12">
        <f ca="1">(1+Returns!E907)*D906</f>
        <v>139907515.7461113</v>
      </c>
      <c r="E907" s="12">
        <f t="shared" ca="1" si="196"/>
        <v>144668023.28331012</v>
      </c>
      <c r="F907" s="12">
        <f t="shared" ca="1" si="197"/>
        <v>144572790.48323309</v>
      </c>
      <c r="G907" s="14">
        <f ca="1">G906*(1+Returns!G907)+AC907</f>
        <v>13350178.493037187</v>
      </c>
      <c r="H907" s="14">
        <f ca="1">H906*(1+Returns!H907)+AD907</f>
        <v>14286101.937322786</v>
      </c>
      <c r="I907" s="14">
        <f ca="1">I906*(1+Returns!I907)+AE907</f>
        <v>7146704.830874362</v>
      </c>
      <c r="J907" s="14">
        <f ca="1">J906*(1+Returns!J907)+AF907</f>
        <v>0</v>
      </c>
      <c r="K907" s="14">
        <f ca="1">K906*(1+Returns!K907)+AG907</f>
        <v>0</v>
      </c>
      <c r="L907" s="14">
        <f ca="1">L906*(1+Returns!L907)+AH907</f>
        <v>28570737.839413624</v>
      </c>
      <c r="M907" s="14">
        <f ca="1">M906*(1+Returns!M907)+AI907</f>
        <v>28578059.832158644</v>
      </c>
      <c r="N907" s="14">
        <f ca="1">N906*(1+Returns!N907)+AJ907-R907-T907</f>
        <v>52736240.350503519</v>
      </c>
      <c r="O907" s="17">
        <f ca="1">(Assumptions!$B$16 / 252)*F906</f>
        <v>4591.3357783695537</v>
      </c>
      <c r="P907" s="17">
        <f t="shared" ca="1" si="198"/>
        <v>95232.800077013802</v>
      </c>
      <c r="Q907" s="16">
        <f t="shared" si="199"/>
        <v>0</v>
      </c>
      <c r="R907" s="17">
        <f t="shared" si="200"/>
        <v>0</v>
      </c>
      <c r="S907" s="19">
        <f t="shared" si="201"/>
        <v>0</v>
      </c>
      <c r="T907" s="20">
        <f ca="1">IF(AND(S907=1,F906&gt;D906),[1]Assumptions!$B$19*(F906-D906),0)</f>
        <v>0</v>
      </c>
      <c r="U907" s="21">
        <f ca="1">OFFSET(Assumptions!$B$6,U$1-1,0)*$E907</f>
        <v>11573441.862664809</v>
      </c>
      <c r="V907" s="21">
        <f ca="1">OFFSET(Assumptions!$B$6,V$1-1,0)*$E907</f>
        <v>14466802.328331012</v>
      </c>
      <c r="W907" s="21">
        <f ca="1">OFFSET(Assumptions!$B$6,W$1-1,0)*$E907</f>
        <v>7233401.1641655061</v>
      </c>
      <c r="X907" s="21">
        <f ca="1">OFFSET(Assumptions!$B$6,X$1-1,0)*$E907</f>
        <v>0</v>
      </c>
      <c r="Y907" s="21">
        <f ca="1">OFFSET(Assumptions!$B$6,Y$1-1,0)*$E907</f>
        <v>0</v>
      </c>
      <c r="Z907" s="21">
        <f ca="1">OFFSET(Assumptions!$B$6,Z$1-1,0)*$E907</f>
        <v>28933604.656662025</v>
      </c>
      <c r="AA907" s="21">
        <f ca="1">OFFSET(Assumptions!$B$6,AA$1-1,0)*$E907</f>
        <v>28933604.656662025</v>
      </c>
      <c r="AB907" s="21">
        <f ca="1">OFFSET(Assumptions!$B$6,AB$1-1,0)*$E907</f>
        <v>53527168.614824742</v>
      </c>
      <c r="AC907" s="24">
        <f t="shared" si="204"/>
        <v>0</v>
      </c>
      <c r="AD907" s="24">
        <f t="shared" si="193"/>
        <v>0</v>
      </c>
      <c r="AE907" s="24">
        <f t="shared" si="193"/>
        <v>0</v>
      </c>
      <c r="AF907" s="24">
        <f t="shared" si="193"/>
        <v>0</v>
      </c>
      <c r="AG907" s="24">
        <f t="shared" si="193"/>
        <v>0</v>
      </c>
      <c r="AH907" s="24">
        <f t="shared" si="193"/>
        <v>0</v>
      </c>
      <c r="AI907" s="24">
        <f t="shared" si="193"/>
        <v>0</v>
      </c>
      <c r="AJ907" s="24">
        <f t="shared" si="202"/>
        <v>0</v>
      </c>
      <c r="AK907" s="26">
        <f t="shared" ca="1" si="203"/>
        <v>-3.7535526906107286E-4</v>
      </c>
      <c r="AL907" s="34">
        <f t="shared" ca="1" si="205"/>
        <v>0.44572790483232616</v>
      </c>
    </row>
    <row r="908" spans="1:38" x14ac:dyDescent="0.25">
      <c r="A908" s="4">
        <f t="shared" si="194"/>
        <v>10</v>
      </c>
      <c r="B908" s="4">
        <f t="shared" si="195"/>
        <v>2015</v>
      </c>
      <c r="C908" s="9">
        <v>42278</v>
      </c>
      <c r="D908" s="12">
        <f ca="1">(1+Returns!E908)*D907</f>
        <v>139980912.62794688</v>
      </c>
      <c r="E908" s="12">
        <f t="shared" ca="1" si="196"/>
        <v>144610377.3240813</v>
      </c>
      <c r="F908" s="12">
        <f t="shared" ca="1" si="197"/>
        <v>144605787.711685</v>
      </c>
      <c r="G908" s="14">
        <f ca="1">G907*(1+Returns!G908)+AC908</f>
        <v>11539855.452191783</v>
      </c>
      <c r="H908" s="14">
        <f ca="1">H907*(1+Returns!H908)+AD908</f>
        <v>14474646.998198878</v>
      </c>
      <c r="I908" s="14">
        <f ca="1">I907*(1+Returns!I908)+AE908</f>
        <v>7237499.5442170138</v>
      </c>
      <c r="J908" s="14">
        <f ca="1">J907*(1+Returns!J908)+AF908</f>
        <v>0</v>
      </c>
      <c r="K908" s="14">
        <f ca="1">K907*(1+Returns!K908)+AG908</f>
        <v>0</v>
      </c>
      <c r="L908" s="14">
        <f ca="1">L907*(1+Returns!L908)+AH908</f>
        <v>28949223.380700551</v>
      </c>
      <c r="M908" s="14">
        <f ca="1">M907*(1+Returns!M908)+AI908</f>
        <v>28949576.099017918</v>
      </c>
      <c r="N908" s="14">
        <f ca="1">N907*(1+Returns!N908)+AJ908-R908-T908</f>
        <v>53459575.849755183</v>
      </c>
      <c r="O908" s="17">
        <f ca="1">(Assumptions!$B$16 / 252)*F907</f>
        <v>4589.6123962931142</v>
      </c>
      <c r="P908" s="17">
        <f t="shared" ca="1" si="198"/>
        <v>4589.612396293116</v>
      </c>
      <c r="Q908" s="16">
        <f t="shared" si="199"/>
        <v>1</v>
      </c>
      <c r="R908" s="17">
        <f t="shared" ca="1" si="200"/>
        <v>95232.800077013802</v>
      </c>
      <c r="S908" s="19">
        <f t="shared" si="201"/>
        <v>0</v>
      </c>
      <c r="T908" s="20">
        <f ca="1">IF(AND(S908=1,F907&gt;D907),[1]Assumptions!$B$19*(F907-D907),0)</f>
        <v>0</v>
      </c>
      <c r="U908" s="21">
        <f ca="1">OFFSET(Assumptions!$B$6,U$1-1,0)*$E908</f>
        <v>11568830.185926504</v>
      </c>
      <c r="V908" s="21">
        <f ca="1">OFFSET(Assumptions!$B$6,V$1-1,0)*$E908</f>
        <v>14461037.732408131</v>
      </c>
      <c r="W908" s="21">
        <f ca="1">OFFSET(Assumptions!$B$6,W$1-1,0)*$E908</f>
        <v>7230518.8662040653</v>
      </c>
      <c r="X908" s="21">
        <f ca="1">OFFSET(Assumptions!$B$6,X$1-1,0)*$E908</f>
        <v>0</v>
      </c>
      <c r="Y908" s="21">
        <f ca="1">OFFSET(Assumptions!$B$6,Y$1-1,0)*$E908</f>
        <v>0</v>
      </c>
      <c r="Z908" s="21">
        <f ca="1">OFFSET(Assumptions!$B$6,Z$1-1,0)*$E908</f>
        <v>28922075.464816261</v>
      </c>
      <c r="AA908" s="21">
        <f ca="1">OFFSET(Assumptions!$B$6,AA$1-1,0)*$E908</f>
        <v>28922075.464816261</v>
      </c>
      <c r="AB908" s="21">
        <f ca="1">OFFSET(Assumptions!$B$6,AB$1-1,0)*$E908</f>
        <v>53505839.609910078</v>
      </c>
      <c r="AC908" s="24">
        <f t="shared" ca="1" si="204"/>
        <v>-1776736.6303723771</v>
      </c>
      <c r="AD908" s="24">
        <f t="shared" ca="1" si="193"/>
        <v>180700.3910082262</v>
      </c>
      <c r="AE908" s="24">
        <f t="shared" ca="1" si="193"/>
        <v>86696.33329114411</v>
      </c>
      <c r="AF908" s="24">
        <f t="shared" ca="1" si="193"/>
        <v>0</v>
      </c>
      <c r="AG908" s="24">
        <f t="shared" ca="1" si="193"/>
        <v>0</v>
      </c>
      <c r="AH908" s="24">
        <f t="shared" ca="1" si="193"/>
        <v>362866.8172484003</v>
      </c>
      <c r="AI908" s="24">
        <f t="shared" ca="1" si="193"/>
        <v>355544.82450338081</v>
      </c>
      <c r="AJ908" s="24">
        <f t="shared" ca="1" si="202"/>
        <v>790928.2643212257</v>
      </c>
      <c r="AK908" s="26">
        <f t="shared" ca="1" si="203"/>
        <v>2.2823954868411711E-4</v>
      </c>
      <c r="AL908" s="34">
        <f t="shared" ca="1" si="205"/>
        <v>0.44605787711684508</v>
      </c>
    </row>
    <row r="909" spans="1:38" x14ac:dyDescent="0.25">
      <c r="A909" s="4">
        <f t="shared" si="194"/>
        <v>10</v>
      </c>
      <c r="B909" s="4">
        <f t="shared" si="195"/>
        <v>2015</v>
      </c>
      <c r="C909" s="9">
        <v>42279</v>
      </c>
      <c r="D909" s="12">
        <f ca="1">(1+Returns!E909)*D908</f>
        <v>140054348.01452065</v>
      </c>
      <c r="E909" s="12">
        <f t="shared" ca="1" si="196"/>
        <v>145029772.87125653</v>
      </c>
      <c r="F909" s="12">
        <f t="shared" ca="1" si="197"/>
        <v>145020592.59893289</v>
      </c>
      <c r="G909" s="14">
        <f ca="1">G908*(1+Returns!G909)+AC909</f>
        <v>11887128.498978605</v>
      </c>
      <c r="H909" s="14">
        <f ca="1">H908*(1+Returns!H909)+AD909</f>
        <v>14482595.200420374</v>
      </c>
      <c r="I909" s="14">
        <f ca="1">I908*(1+Returns!I909)+AE909</f>
        <v>7241649.9917948497</v>
      </c>
      <c r="J909" s="14">
        <f ca="1">J908*(1+Returns!J909)+AF909</f>
        <v>0</v>
      </c>
      <c r="K909" s="14">
        <f ca="1">K908*(1+Returns!K909)+AG909</f>
        <v>0</v>
      </c>
      <c r="L909" s="14">
        <f ca="1">L908*(1+Returns!L909)+AH909</f>
        <v>28965049.010883931</v>
      </c>
      <c r="M909" s="14">
        <f ca="1">M908*(1+Returns!M909)+AI909</f>
        <v>28965755.170956619</v>
      </c>
      <c r="N909" s="14">
        <f ca="1">N908*(1+Returns!N909)+AJ909-R909-T909</f>
        <v>53487594.998222157</v>
      </c>
      <c r="O909" s="17">
        <f ca="1">(Assumptions!$B$16 / 252)*F908</f>
        <v>4590.6599273550792</v>
      </c>
      <c r="P909" s="17">
        <f t="shared" ca="1" si="198"/>
        <v>9180.2723236481943</v>
      </c>
      <c r="Q909" s="16">
        <f t="shared" si="199"/>
        <v>0</v>
      </c>
      <c r="R909" s="17">
        <f t="shared" si="200"/>
        <v>0</v>
      </c>
      <c r="S909" s="19">
        <f t="shared" si="201"/>
        <v>0</v>
      </c>
      <c r="T909" s="20">
        <f ca="1">IF(AND(S909=1,F908&gt;D908),[1]Assumptions!$B$19*(F908-D908),0)</f>
        <v>0</v>
      </c>
      <c r="U909" s="21">
        <f ca="1">OFFSET(Assumptions!$B$6,U$1-1,0)*$E909</f>
        <v>11602381.829700522</v>
      </c>
      <c r="V909" s="21">
        <f ca="1">OFFSET(Assumptions!$B$6,V$1-1,0)*$E909</f>
        <v>14502977.287125655</v>
      </c>
      <c r="W909" s="21">
        <f ca="1">OFFSET(Assumptions!$B$6,W$1-1,0)*$E909</f>
        <v>7251488.6435628273</v>
      </c>
      <c r="X909" s="21">
        <f ca="1">OFFSET(Assumptions!$B$6,X$1-1,0)*$E909</f>
        <v>0</v>
      </c>
      <c r="Y909" s="21">
        <f ca="1">OFFSET(Assumptions!$B$6,Y$1-1,0)*$E909</f>
        <v>0</v>
      </c>
      <c r="Z909" s="21">
        <f ca="1">OFFSET(Assumptions!$B$6,Z$1-1,0)*$E909</f>
        <v>29005954.574251309</v>
      </c>
      <c r="AA909" s="21">
        <f ca="1">OFFSET(Assumptions!$B$6,AA$1-1,0)*$E909</f>
        <v>29005954.574251309</v>
      </c>
      <c r="AB909" s="21">
        <f ca="1">OFFSET(Assumptions!$B$6,AB$1-1,0)*$E909</f>
        <v>53661015.962364912</v>
      </c>
      <c r="AC909" s="24">
        <f t="shared" si="204"/>
        <v>0</v>
      </c>
      <c r="AD909" s="24">
        <f t="shared" si="193"/>
        <v>0</v>
      </c>
      <c r="AE909" s="24">
        <f t="shared" si="193"/>
        <v>0</v>
      </c>
      <c r="AF909" s="24">
        <f t="shared" si="193"/>
        <v>0</v>
      </c>
      <c r="AG909" s="24">
        <f t="shared" si="193"/>
        <v>0</v>
      </c>
      <c r="AH909" s="24">
        <f t="shared" si="193"/>
        <v>0</v>
      </c>
      <c r="AI909" s="24">
        <f t="shared" si="193"/>
        <v>0</v>
      </c>
      <c r="AJ909" s="24">
        <f t="shared" si="202"/>
        <v>0</v>
      </c>
      <c r="AK909" s="26">
        <f t="shared" ca="1" si="203"/>
        <v>2.86852202675969E-3</v>
      </c>
      <c r="AL909" s="34">
        <f t="shared" ca="1" si="205"/>
        <v>0.45020592598932407</v>
      </c>
    </row>
    <row r="910" spans="1:38" x14ac:dyDescent="0.25">
      <c r="A910" s="4">
        <f t="shared" si="194"/>
        <v>10</v>
      </c>
      <c r="B910" s="4">
        <f t="shared" si="195"/>
        <v>2015</v>
      </c>
      <c r="C910" s="9">
        <v>42282</v>
      </c>
      <c r="D910" s="12">
        <f ca="1">(1+Returns!E910)*D909</f>
        <v>140127821.92603254</v>
      </c>
      <c r="E910" s="12">
        <f t="shared" ca="1" si="196"/>
        <v>144799140.80721676</v>
      </c>
      <c r="F910" s="12">
        <f t="shared" ca="1" si="197"/>
        <v>144785356.70655665</v>
      </c>
      <c r="G910" s="14">
        <f ca="1">G909*(1+Returns!G910)+AC910</f>
        <v>11584334.811227128</v>
      </c>
      <c r="H910" s="14">
        <f ca="1">H909*(1+Returns!H910)+AD910</f>
        <v>14490547.767095011</v>
      </c>
      <c r="I910" s="14">
        <f ca="1">I909*(1+Returns!I910)+AE910</f>
        <v>7245802.8195061823</v>
      </c>
      <c r="J910" s="14">
        <f ca="1">J909*(1+Returns!J910)+AF910</f>
        <v>0</v>
      </c>
      <c r="K910" s="14">
        <f ca="1">K909*(1+Returns!K910)+AG910</f>
        <v>0</v>
      </c>
      <c r="L910" s="14">
        <f ca="1">L909*(1+Returns!L910)+AH910</f>
        <v>28980883.292441733</v>
      </c>
      <c r="M910" s="14">
        <f ca="1">M909*(1+Returns!M910)+AI910</f>
        <v>28981943.284905743</v>
      </c>
      <c r="N910" s="14">
        <f ca="1">N909*(1+Returns!N910)+AJ910-R910-T910</f>
        <v>53515628.83204098</v>
      </c>
      <c r="O910" s="17">
        <f ca="1">(Assumptions!$B$16 / 252)*F909</f>
        <v>4603.8283364740601</v>
      </c>
      <c r="P910" s="17">
        <f t="shared" ca="1" si="198"/>
        <v>13784.100660122254</v>
      </c>
      <c r="Q910" s="16">
        <f t="shared" si="199"/>
        <v>0</v>
      </c>
      <c r="R910" s="17">
        <f t="shared" si="200"/>
        <v>0</v>
      </c>
      <c r="S910" s="19">
        <f t="shared" si="201"/>
        <v>0</v>
      </c>
      <c r="T910" s="20">
        <f ca="1">IF(AND(S910=1,F909&gt;D909),[1]Assumptions!$B$19*(F909-D909),0)</f>
        <v>0</v>
      </c>
      <c r="U910" s="21">
        <f ca="1">OFFSET(Assumptions!$B$6,U$1-1,0)*$E910</f>
        <v>11583931.264577342</v>
      </c>
      <c r="V910" s="21">
        <f ca="1">OFFSET(Assumptions!$B$6,V$1-1,0)*$E910</f>
        <v>14479914.080721676</v>
      </c>
      <c r="W910" s="21">
        <f ca="1">OFFSET(Assumptions!$B$6,W$1-1,0)*$E910</f>
        <v>7239957.0403608382</v>
      </c>
      <c r="X910" s="21">
        <f ca="1">OFFSET(Assumptions!$B$6,X$1-1,0)*$E910</f>
        <v>0</v>
      </c>
      <c r="Y910" s="21">
        <f ca="1">OFFSET(Assumptions!$B$6,Y$1-1,0)*$E910</f>
        <v>0</v>
      </c>
      <c r="Z910" s="21">
        <f ca="1">OFFSET(Assumptions!$B$6,Z$1-1,0)*$E910</f>
        <v>28959828.161443353</v>
      </c>
      <c r="AA910" s="21">
        <f ca="1">OFFSET(Assumptions!$B$6,AA$1-1,0)*$E910</f>
        <v>28959828.161443353</v>
      </c>
      <c r="AB910" s="21">
        <f ca="1">OFFSET(Assumptions!$B$6,AB$1-1,0)*$E910</f>
        <v>53575682.0986702</v>
      </c>
      <c r="AC910" s="24">
        <f t="shared" si="204"/>
        <v>0</v>
      </c>
      <c r="AD910" s="24">
        <f t="shared" si="193"/>
        <v>0</v>
      </c>
      <c r="AE910" s="24">
        <f t="shared" si="193"/>
        <v>0</v>
      </c>
      <c r="AF910" s="24">
        <f t="shared" si="193"/>
        <v>0</v>
      </c>
      <c r="AG910" s="24">
        <f t="shared" si="193"/>
        <v>0</v>
      </c>
      <c r="AH910" s="24">
        <f t="shared" si="193"/>
        <v>0</v>
      </c>
      <c r="AI910" s="24">
        <f t="shared" si="193"/>
        <v>0</v>
      </c>
      <c r="AJ910" s="24">
        <f t="shared" si="202"/>
        <v>0</v>
      </c>
      <c r="AK910" s="26">
        <f t="shared" ca="1" si="203"/>
        <v>-1.6220861338417381E-3</v>
      </c>
      <c r="AL910" s="34">
        <f t="shared" ca="1" si="205"/>
        <v>0.44785356706556168</v>
      </c>
    </row>
    <row r="911" spans="1:38" x14ac:dyDescent="0.25">
      <c r="A911" s="4">
        <f t="shared" si="194"/>
        <v>10</v>
      </c>
      <c r="B911" s="4">
        <f t="shared" si="195"/>
        <v>2015</v>
      </c>
      <c r="C911" s="9">
        <v>42283</v>
      </c>
      <c r="D911" s="12">
        <f ca="1">(1+Returns!E911)*D910</f>
        <v>140201334.38269317</v>
      </c>
      <c r="E911" s="12">
        <f t="shared" ca="1" si="196"/>
        <v>144771145.13448963</v>
      </c>
      <c r="F911" s="12">
        <f t="shared" ca="1" si="197"/>
        <v>144752764.67329913</v>
      </c>
      <c r="G911" s="14">
        <f ca="1">G910*(1+Returns!G911)+AC911</f>
        <v>11484138.37022382</v>
      </c>
      <c r="H911" s="14">
        <f ca="1">H910*(1+Returns!H911)+AD911</f>
        <v>14498504.700619362</v>
      </c>
      <c r="I911" s="14">
        <f ca="1">I910*(1+Returns!I911)+AE911</f>
        <v>7249958.0287159327</v>
      </c>
      <c r="J911" s="14">
        <f ca="1">J910*(1+Returns!J911)+AF911</f>
        <v>0</v>
      </c>
      <c r="K911" s="14">
        <f ca="1">K910*(1+Returns!K911)+AG911</f>
        <v>0</v>
      </c>
      <c r="L911" s="14">
        <f ca="1">L910*(1+Returns!L911)+AH911</f>
        <v>28996726.230103392</v>
      </c>
      <c r="M911" s="14">
        <f ca="1">M910*(1+Returns!M911)+AI911</f>
        <v>28998140.445918601</v>
      </c>
      <c r="N911" s="14">
        <f ca="1">N910*(1+Returns!N911)+AJ911-R911-T911</f>
        <v>53543677.358908512</v>
      </c>
      <c r="O911" s="17">
        <f ca="1">(Assumptions!$B$16 / 252)*F910</f>
        <v>4596.3605303668774</v>
      </c>
      <c r="P911" s="17">
        <f t="shared" ca="1" si="198"/>
        <v>18380.461190489132</v>
      </c>
      <c r="Q911" s="16">
        <f t="shared" si="199"/>
        <v>0</v>
      </c>
      <c r="R911" s="17">
        <f t="shared" si="200"/>
        <v>0</v>
      </c>
      <c r="S911" s="19">
        <f t="shared" si="201"/>
        <v>0</v>
      </c>
      <c r="T911" s="20">
        <f ca="1">IF(AND(S911=1,F910&gt;D910),[1]Assumptions!$B$19*(F910-D910),0)</f>
        <v>0</v>
      </c>
      <c r="U911" s="21">
        <f ca="1">OFFSET(Assumptions!$B$6,U$1-1,0)*$E911</f>
        <v>11581691.610759171</v>
      </c>
      <c r="V911" s="21">
        <f ca="1">OFFSET(Assumptions!$B$6,V$1-1,0)*$E911</f>
        <v>14477114.513448963</v>
      </c>
      <c r="W911" s="21">
        <f ca="1">OFFSET(Assumptions!$B$6,W$1-1,0)*$E911</f>
        <v>7238557.2567244815</v>
      </c>
      <c r="X911" s="21">
        <f ca="1">OFFSET(Assumptions!$B$6,X$1-1,0)*$E911</f>
        <v>0</v>
      </c>
      <c r="Y911" s="21">
        <f ca="1">OFFSET(Assumptions!$B$6,Y$1-1,0)*$E911</f>
        <v>0</v>
      </c>
      <c r="Z911" s="21">
        <f ca="1">OFFSET(Assumptions!$B$6,Z$1-1,0)*$E911</f>
        <v>28954229.026897926</v>
      </c>
      <c r="AA911" s="21">
        <f ca="1">OFFSET(Assumptions!$B$6,AA$1-1,0)*$E911</f>
        <v>28954229.026897926</v>
      </c>
      <c r="AB911" s="21">
        <f ca="1">OFFSET(Assumptions!$B$6,AB$1-1,0)*$E911</f>
        <v>53565323.69976116</v>
      </c>
      <c r="AC911" s="24">
        <f t="shared" si="204"/>
        <v>0</v>
      </c>
      <c r="AD911" s="24">
        <f t="shared" si="193"/>
        <v>0</v>
      </c>
      <c r="AE911" s="24">
        <f t="shared" si="193"/>
        <v>0</v>
      </c>
      <c r="AF911" s="24">
        <f t="shared" si="193"/>
        <v>0</v>
      </c>
      <c r="AG911" s="24">
        <f t="shared" si="193"/>
        <v>0</v>
      </c>
      <c r="AH911" s="24">
        <f t="shared" si="193"/>
        <v>0</v>
      </c>
      <c r="AI911" s="24">
        <f t="shared" si="193"/>
        <v>0</v>
      </c>
      <c r="AJ911" s="24">
        <f t="shared" si="202"/>
        <v>0</v>
      </c>
      <c r="AK911" s="26">
        <f t="shared" ca="1" si="203"/>
        <v>-2.25105867049602E-4</v>
      </c>
      <c r="AL911" s="34">
        <f t="shared" ca="1" si="205"/>
        <v>0.44752764673298651</v>
      </c>
    </row>
    <row r="912" spans="1:38" x14ac:dyDescent="0.25">
      <c r="A912" s="4">
        <f t="shared" si="194"/>
        <v>10</v>
      </c>
      <c r="B912" s="4">
        <f t="shared" si="195"/>
        <v>2015</v>
      </c>
      <c r="C912" s="9">
        <v>42284</v>
      </c>
      <c r="D912" s="12">
        <f ca="1">(1+Returns!E912)*D911</f>
        <v>140274885.40472367</v>
      </c>
      <c r="E912" s="12">
        <f t="shared" ca="1" si="196"/>
        <v>144851058.11586961</v>
      </c>
      <c r="F912" s="12">
        <f t="shared" ca="1" si="197"/>
        <v>144828082.32881647</v>
      </c>
      <c r="G912" s="14">
        <f ca="1">G911*(1+Returns!G912)+AC912</f>
        <v>11491811.41751056</v>
      </c>
      <c r="H912" s="14">
        <f ca="1">H911*(1+Returns!H912)+AD912</f>
        <v>14506466.003391318</v>
      </c>
      <c r="I912" s="14">
        <f ca="1">I911*(1+Returns!I912)+AE912</f>
        <v>7254115.6207898064</v>
      </c>
      <c r="J912" s="14">
        <f ca="1">J911*(1+Returns!J912)+AF912</f>
        <v>0</v>
      </c>
      <c r="K912" s="14">
        <f ca="1">K911*(1+Returns!K912)+AG912</f>
        <v>0</v>
      </c>
      <c r="L912" s="14">
        <f ca="1">L911*(1+Returns!L912)+AH912</f>
        <v>29012577.828600928</v>
      </c>
      <c r="M912" s="14">
        <f ca="1">M911*(1+Returns!M912)+AI912</f>
        <v>29014346.659051336</v>
      </c>
      <c r="N912" s="14">
        <f ca="1">N911*(1+Returns!N912)+AJ912-R912-T912</f>
        <v>53571740.586525649</v>
      </c>
      <c r="O912" s="17">
        <f ca="1">(Assumptions!$B$16 / 252)*F911</f>
        <v>4595.3258626444167</v>
      </c>
      <c r="P912" s="17">
        <f t="shared" ca="1" si="198"/>
        <v>22975.78705313355</v>
      </c>
      <c r="Q912" s="16">
        <f t="shared" si="199"/>
        <v>0</v>
      </c>
      <c r="R912" s="17">
        <f t="shared" si="200"/>
        <v>0</v>
      </c>
      <c r="S912" s="19">
        <f t="shared" si="201"/>
        <v>0</v>
      </c>
      <c r="T912" s="20">
        <f ca="1">IF(AND(S912=1,F911&gt;D911),[1]Assumptions!$B$19*(F911-D911),0)</f>
        <v>0</v>
      </c>
      <c r="U912" s="21">
        <f ca="1">OFFSET(Assumptions!$B$6,U$1-1,0)*$E912</f>
        <v>11588084.64926957</v>
      </c>
      <c r="V912" s="21">
        <f ca="1">OFFSET(Assumptions!$B$6,V$1-1,0)*$E912</f>
        <v>14485105.811586961</v>
      </c>
      <c r="W912" s="21">
        <f ca="1">OFFSET(Assumptions!$B$6,W$1-1,0)*$E912</f>
        <v>7242552.9057934806</v>
      </c>
      <c r="X912" s="21">
        <f ca="1">OFFSET(Assumptions!$B$6,X$1-1,0)*$E912</f>
        <v>0</v>
      </c>
      <c r="Y912" s="21">
        <f ca="1">OFFSET(Assumptions!$B$6,Y$1-1,0)*$E912</f>
        <v>0</v>
      </c>
      <c r="Z912" s="21">
        <f ca="1">OFFSET(Assumptions!$B$6,Z$1-1,0)*$E912</f>
        <v>28970211.623173922</v>
      </c>
      <c r="AA912" s="21">
        <f ca="1">OFFSET(Assumptions!$B$6,AA$1-1,0)*$E912</f>
        <v>28970211.623173922</v>
      </c>
      <c r="AB912" s="21">
        <f ca="1">OFFSET(Assumptions!$B$6,AB$1-1,0)*$E912</f>
        <v>53594891.502871759</v>
      </c>
      <c r="AC912" s="24">
        <f t="shared" si="204"/>
        <v>0</v>
      </c>
      <c r="AD912" s="24">
        <f t="shared" si="193"/>
        <v>0</v>
      </c>
      <c r="AE912" s="24">
        <f t="shared" si="193"/>
        <v>0</v>
      </c>
      <c r="AF912" s="24">
        <f t="shared" si="193"/>
        <v>0</v>
      </c>
      <c r="AG912" s="24">
        <f t="shared" si="193"/>
        <v>0</v>
      </c>
      <c r="AH912" s="24">
        <f t="shared" si="193"/>
        <v>0</v>
      </c>
      <c r="AI912" s="24">
        <f t="shared" si="193"/>
        <v>0</v>
      </c>
      <c r="AJ912" s="24">
        <f t="shared" si="202"/>
        <v>0</v>
      </c>
      <c r="AK912" s="26">
        <f t="shared" ca="1" si="203"/>
        <v>5.2031928845930331E-4</v>
      </c>
      <c r="AL912" s="34">
        <f t="shared" ca="1" si="205"/>
        <v>0.44828082328815988</v>
      </c>
    </row>
    <row r="913" spans="1:38" x14ac:dyDescent="0.25">
      <c r="A913" s="4">
        <f t="shared" si="194"/>
        <v>10</v>
      </c>
      <c r="B913" s="4">
        <f t="shared" si="195"/>
        <v>2015</v>
      </c>
      <c r="C913" s="9">
        <v>42285</v>
      </c>
      <c r="D913" s="12">
        <f ca="1">(1+Returns!E913)*D912</f>
        <v>140348475.01235586</v>
      </c>
      <c r="E913" s="12">
        <f t="shared" ca="1" si="196"/>
        <v>145114864.13709521</v>
      </c>
      <c r="F913" s="12">
        <f t="shared" ca="1" si="197"/>
        <v>145087290.63314274</v>
      </c>
      <c r="G913" s="14">
        <f ca="1">G912*(1+Returns!G913)+AC913</f>
        <v>11683338.317561651</v>
      </c>
      <c r="H913" s="14">
        <f ca="1">H912*(1+Returns!H913)+AD913</f>
        <v>14514431.677810084</v>
      </c>
      <c r="I913" s="14">
        <f ca="1">I912*(1+Returns!I913)+AE913</f>
        <v>7258275.59709429</v>
      </c>
      <c r="J913" s="14">
        <f ca="1">J912*(1+Returns!J913)+AF913</f>
        <v>0</v>
      </c>
      <c r="K913" s="14">
        <f ca="1">K912*(1+Returns!K913)+AG913</f>
        <v>0</v>
      </c>
      <c r="L913" s="14">
        <f ca="1">L912*(1+Returns!L913)+AH913</f>
        <v>29028438.092668947</v>
      </c>
      <c r="M913" s="14">
        <f ca="1">M912*(1+Returns!M913)+AI913</f>
        <v>29030561.929362915</v>
      </c>
      <c r="N913" s="14">
        <f ca="1">N912*(1+Returns!N913)+AJ913-R913-T913</f>
        <v>53599818.52259732</v>
      </c>
      <c r="O913" s="17">
        <f ca="1">(Assumptions!$B$16 / 252)*F912</f>
        <v>4597.7168993275072</v>
      </c>
      <c r="P913" s="17">
        <f t="shared" ca="1" si="198"/>
        <v>27573.503952461058</v>
      </c>
      <c r="Q913" s="16">
        <f t="shared" si="199"/>
        <v>0</v>
      </c>
      <c r="R913" s="17">
        <f t="shared" si="200"/>
        <v>0</v>
      </c>
      <c r="S913" s="19">
        <f t="shared" si="201"/>
        <v>0</v>
      </c>
      <c r="T913" s="20">
        <f ca="1">IF(AND(S913=1,F912&gt;D912),[1]Assumptions!$B$19*(F912-D912),0)</f>
        <v>0</v>
      </c>
      <c r="U913" s="21">
        <f ca="1">OFFSET(Assumptions!$B$6,U$1-1,0)*$E913</f>
        <v>11609189.130967617</v>
      </c>
      <c r="V913" s="21">
        <f ca="1">OFFSET(Assumptions!$B$6,V$1-1,0)*$E913</f>
        <v>14511486.413709521</v>
      </c>
      <c r="W913" s="21">
        <f ca="1">OFFSET(Assumptions!$B$6,W$1-1,0)*$E913</f>
        <v>7255743.2068547606</v>
      </c>
      <c r="X913" s="21">
        <f ca="1">OFFSET(Assumptions!$B$6,X$1-1,0)*$E913</f>
        <v>0</v>
      </c>
      <c r="Y913" s="21">
        <f ca="1">OFFSET(Assumptions!$B$6,Y$1-1,0)*$E913</f>
        <v>0</v>
      </c>
      <c r="Z913" s="21">
        <f ca="1">OFFSET(Assumptions!$B$6,Z$1-1,0)*$E913</f>
        <v>29022972.827419043</v>
      </c>
      <c r="AA913" s="21">
        <f ca="1">OFFSET(Assumptions!$B$6,AA$1-1,0)*$E913</f>
        <v>29022972.827419043</v>
      </c>
      <c r="AB913" s="21">
        <f ca="1">OFFSET(Assumptions!$B$6,AB$1-1,0)*$E913</f>
        <v>53692499.730725229</v>
      </c>
      <c r="AC913" s="24">
        <f t="shared" si="204"/>
        <v>0</v>
      </c>
      <c r="AD913" s="24">
        <f t="shared" si="193"/>
        <v>0</v>
      </c>
      <c r="AE913" s="24">
        <f t="shared" si="193"/>
        <v>0</v>
      </c>
      <c r="AF913" s="24">
        <f t="shared" si="193"/>
        <v>0</v>
      </c>
      <c r="AG913" s="24">
        <f t="shared" si="193"/>
        <v>0</v>
      </c>
      <c r="AH913" s="24">
        <f t="shared" si="193"/>
        <v>0</v>
      </c>
      <c r="AI913" s="24">
        <f t="shared" si="193"/>
        <v>0</v>
      </c>
      <c r="AJ913" s="24">
        <f t="shared" si="202"/>
        <v>0</v>
      </c>
      <c r="AK913" s="26">
        <f t="shared" ca="1" si="203"/>
        <v>1.7897654940826069E-3</v>
      </c>
      <c r="AL913" s="34">
        <f t="shared" ca="1" si="205"/>
        <v>0.45087290633142252</v>
      </c>
    </row>
    <row r="914" spans="1:38" x14ac:dyDescent="0.25">
      <c r="A914" s="4">
        <f t="shared" si="194"/>
        <v>10</v>
      </c>
      <c r="B914" s="4">
        <f t="shared" si="195"/>
        <v>2015</v>
      </c>
      <c r="C914" s="9">
        <v>42286</v>
      </c>
      <c r="D914" s="12">
        <f ca="1">(1+Returns!E914)*D913</f>
        <v>140422103.2258321</v>
      </c>
      <c r="E914" s="12">
        <f t="shared" ca="1" si="196"/>
        <v>145175855.28373054</v>
      </c>
      <c r="F914" s="12">
        <f t="shared" ca="1" si="197"/>
        <v>145143675.83404368</v>
      </c>
      <c r="G914" s="14">
        <f ca="1">G913*(1+Returns!G914)+AC914</f>
        <v>11672011.134665418</v>
      </c>
      <c r="H914" s="14">
        <f ca="1">H913*(1+Returns!H914)+AD914</f>
        <v>14522401.726276184</v>
      </c>
      <c r="I914" s="14">
        <f ca="1">I913*(1+Returns!I914)+AE914</f>
        <v>7262437.9589966545</v>
      </c>
      <c r="J914" s="14">
        <f ca="1">J913*(1+Returns!J914)+AF914</f>
        <v>0</v>
      </c>
      <c r="K914" s="14">
        <f ca="1">K913*(1+Returns!K914)+AG914</f>
        <v>0</v>
      </c>
      <c r="L914" s="14">
        <f ca="1">L913*(1+Returns!L914)+AH914</f>
        <v>29044307.027044643</v>
      </c>
      <c r="M914" s="14">
        <f ca="1">M913*(1+Returns!M914)+AI914</f>
        <v>29046786.261915129</v>
      </c>
      <c r="N914" s="14">
        <f ca="1">N913*(1+Returns!N914)+AJ914-R914-T914</f>
        <v>53627911.174832508</v>
      </c>
      <c r="O914" s="17">
        <f ca="1">(Assumptions!$B$16 / 252)*F913</f>
        <v>4605.9457343854838</v>
      </c>
      <c r="P914" s="17">
        <f t="shared" ca="1" si="198"/>
        <v>32179.449686846543</v>
      </c>
      <c r="Q914" s="16">
        <f t="shared" si="199"/>
        <v>0</v>
      </c>
      <c r="R914" s="17">
        <f t="shared" si="200"/>
        <v>0</v>
      </c>
      <c r="S914" s="19">
        <f t="shared" si="201"/>
        <v>0</v>
      </c>
      <c r="T914" s="20">
        <f ca="1">IF(AND(S914=1,F913&gt;D913),[1]Assumptions!$B$19*(F913-D913),0)</f>
        <v>0</v>
      </c>
      <c r="U914" s="21">
        <f ca="1">OFFSET(Assumptions!$B$6,U$1-1,0)*$E914</f>
        <v>11614068.422698444</v>
      </c>
      <c r="V914" s="21">
        <f ca="1">OFFSET(Assumptions!$B$6,V$1-1,0)*$E914</f>
        <v>14517585.528373055</v>
      </c>
      <c r="W914" s="21">
        <f ca="1">OFFSET(Assumptions!$B$6,W$1-1,0)*$E914</f>
        <v>7258792.7641865276</v>
      </c>
      <c r="X914" s="21">
        <f ca="1">OFFSET(Assumptions!$B$6,X$1-1,0)*$E914</f>
        <v>0</v>
      </c>
      <c r="Y914" s="21">
        <f ca="1">OFFSET(Assumptions!$B$6,Y$1-1,0)*$E914</f>
        <v>0</v>
      </c>
      <c r="Z914" s="21">
        <f ca="1">OFFSET(Assumptions!$B$6,Z$1-1,0)*$E914</f>
        <v>29035171.05674611</v>
      </c>
      <c r="AA914" s="21">
        <f ca="1">OFFSET(Assumptions!$B$6,AA$1-1,0)*$E914</f>
        <v>29035171.05674611</v>
      </c>
      <c r="AB914" s="21">
        <f ca="1">OFFSET(Assumptions!$B$6,AB$1-1,0)*$E914</f>
        <v>53715066.454980299</v>
      </c>
      <c r="AC914" s="24">
        <f t="shared" si="204"/>
        <v>0</v>
      </c>
      <c r="AD914" s="24">
        <f t="shared" si="193"/>
        <v>0</v>
      </c>
      <c r="AE914" s="24">
        <f t="shared" si="193"/>
        <v>0</v>
      </c>
      <c r="AF914" s="24">
        <f t="shared" si="193"/>
        <v>0</v>
      </c>
      <c r="AG914" s="24">
        <f t="shared" si="193"/>
        <v>0</v>
      </c>
      <c r="AH914" s="24">
        <f t="shared" si="193"/>
        <v>0</v>
      </c>
      <c r="AI914" s="24">
        <f t="shared" si="193"/>
        <v>0</v>
      </c>
      <c r="AJ914" s="24">
        <f t="shared" si="202"/>
        <v>0</v>
      </c>
      <c r="AK914" s="26">
        <f t="shared" ca="1" si="203"/>
        <v>3.8862949783458056E-4</v>
      </c>
      <c r="AL914" s="34">
        <f t="shared" ca="1" si="205"/>
        <v>0.45143675834043195</v>
      </c>
    </row>
    <row r="915" spans="1:38" x14ac:dyDescent="0.25">
      <c r="A915" s="4">
        <f t="shared" si="194"/>
        <v>10</v>
      </c>
      <c r="B915" s="4">
        <f t="shared" si="195"/>
        <v>2015</v>
      </c>
      <c r="C915" s="9">
        <v>42290</v>
      </c>
      <c r="D915" s="12">
        <f ca="1">(1+Returns!E915)*D914</f>
        <v>140495770.06540543</v>
      </c>
      <c r="E915" s="12">
        <f t="shared" ca="1" si="196"/>
        <v>145440926.35375115</v>
      </c>
      <c r="F915" s="12">
        <f t="shared" ca="1" si="197"/>
        <v>145404139.16832355</v>
      </c>
      <c r="G915" s="14">
        <f ca="1">G914*(1+Returns!G915)+AC915</f>
        <v>11864724.645510122</v>
      </c>
      <c r="H915" s="14">
        <f ca="1">H914*(1+Returns!H915)+AD915</f>
        <v>14530376.151191458</v>
      </c>
      <c r="I915" s="14">
        <f ca="1">I914*(1+Returns!I915)+AE915</f>
        <v>7266602.7078649551</v>
      </c>
      <c r="J915" s="14">
        <f ca="1">J914*(1+Returns!J915)+AF915</f>
        <v>0</v>
      </c>
      <c r="K915" s="14">
        <f ca="1">K914*(1+Returns!K915)+AG915</f>
        <v>0</v>
      </c>
      <c r="L915" s="14">
        <f ca="1">L914*(1+Returns!L915)+AH915</f>
        <v>29060184.6364678</v>
      </c>
      <c r="M915" s="14">
        <f ca="1">M914*(1+Returns!M915)+AI915</f>
        <v>29063019.661772598</v>
      </c>
      <c r="N915" s="14">
        <f ca="1">N914*(1+Returns!N915)+AJ915-R915-T915</f>
        <v>53656018.550944217</v>
      </c>
      <c r="O915" s="17">
        <f ca="1">(Assumptions!$B$16 / 252)*F914</f>
        <v>4607.7357407632917</v>
      </c>
      <c r="P915" s="17">
        <f t="shared" ca="1" si="198"/>
        <v>36787.185427609831</v>
      </c>
      <c r="Q915" s="16">
        <f t="shared" si="199"/>
        <v>0</v>
      </c>
      <c r="R915" s="17">
        <f t="shared" si="200"/>
        <v>0</v>
      </c>
      <c r="S915" s="19">
        <f t="shared" si="201"/>
        <v>0</v>
      </c>
      <c r="T915" s="20">
        <f ca="1">IF(AND(S915=1,F914&gt;D914),[1]Assumptions!$B$19*(F914-D914),0)</f>
        <v>0</v>
      </c>
      <c r="U915" s="21">
        <f ca="1">OFFSET(Assumptions!$B$6,U$1-1,0)*$E915</f>
        <v>11635274.108300092</v>
      </c>
      <c r="V915" s="21">
        <f ca="1">OFFSET(Assumptions!$B$6,V$1-1,0)*$E915</f>
        <v>14544092.635375116</v>
      </c>
      <c r="W915" s="21">
        <f ca="1">OFFSET(Assumptions!$B$6,W$1-1,0)*$E915</f>
        <v>7272046.317687558</v>
      </c>
      <c r="X915" s="21">
        <f ca="1">OFFSET(Assumptions!$B$6,X$1-1,0)*$E915</f>
        <v>0</v>
      </c>
      <c r="Y915" s="21">
        <f ca="1">OFFSET(Assumptions!$B$6,Y$1-1,0)*$E915</f>
        <v>0</v>
      </c>
      <c r="Z915" s="21">
        <f ca="1">OFFSET(Assumptions!$B$6,Z$1-1,0)*$E915</f>
        <v>29088185.270750232</v>
      </c>
      <c r="AA915" s="21">
        <f ca="1">OFFSET(Assumptions!$B$6,AA$1-1,0)*$E915</f>
        <v>29088185.270750232</v>
      </c>
      <c r="AB915" s="21">
        <f ca="1">OFFSET(Assumptions!$B$6,AB$1-1,0)*$E915</f>
        <v>53813142.750887923</v>
      </c>
      <c r="AC915" s="24">
        <f t="shared" si="204"/>
        <v>0</v>
      </c>
      <c r="AD915" s="24">
        <f t="shared" si="193"/>
        <v>0</v>
      </c>
      <c r="AE915" s="24">
        <f t="shared" si="193"/>
        <v>0</v>
      </c>
      <c r="AF915" s="24">
        <f t="shared" si="193"/>
        <v>0</v>
      </c>
      <c r="AG915" s="24">
        <f t="shared" si="193"/>
        <v>0</v>
      </c>
      <c r="AH915" s="24">
        <f t="shared" si="193"/>
        <v>0</v>
      </c>
      <c r="AI915" s="24">
        <f t="shared" si="193"/>
        <v>0</v>
      </c>
      <c r="AJ915" s="24">
        <f t="shared" si="202"/>
        <v>0</v>
      </c>
      <c r="AK915" s="26">
        <f t="shared" ca="1" si="203"/>
        <v>1.7945207242626715E-3</v>
      </c>
      <c r="AL915" s="34">
        <f t="shared" ca="1" si="205"/>
        <v>0.45404139168323043</v>
      </c>
    </row>
    <row r="916" spans="1:38" x14ac:dyDescent="0.25">
      <c r="A916" s="4">
        <f t="shared" si="194"/>
        <v>10</v>
      </c>
      <c r="B916" s="4">
        <f t="shared" si="195"/>
        <v>2015</v>
      </c>
      <c r="C916" s="9">
        <v>42291</v>
      </c>
      <c r="D916" s="12">
        <f ca="1">(1+Returns!E916)*D915</f>
        <v>140569475.55133945</v>
      </c>
      <c r="E916" s="12">
        <f t="shared" ca="1" si="196"/>
        <v>145560126.61768842</v>
      </c>
      <c r="F916" s="12">
        <f t="shared" ca="1" si="197"/>
        <v>145518723.42784277</v>
      </c>
      <c r="G916" s="14">
        <f ca="1">G915*(1+Returns!G916)+AC916</f>
        <v>11911528.099328235</v>
      </c>
      <c r="H916" s="14">
        <f ca="1">H915*(1+Returns!H916)+AD916</f>
        <v>14538354.95495907</v>
      </c>
      <c r="I916" s="14">
        <f ca="1">I915*(1+Returns!I916)+AE916</f>
        <v>7270769.8450680319</v>
      </c>
      <c r="J916" s="14">
        <f ca="1">J915*(1+Returns!J916)+AF916</f>
        <v>0</v>
      </c>
      <c r="K916" s="14">
        <f ca="1">K915*(1+Returns!K916)+AG916</f>
        <v>0</v>
      </c>
      <c r="L916" s="14">
        <f ca="1">L915*(1+Returns!L916)+AH916</f>
        <v>29076070.925680798</v>
      </c>
      <c r="M916" s="14">
        <f ca="1">M915*(1+Returns!M916)+AI916</f>
        <v>29079262.134002775</v>
      </c>
      <c r="N916" s="14">
        <f ca="1">N915*(1+Returns!N916)+AJ916-R916-T916</f>
        <v>53684140.658649504</v>
      </c>
      <c r="O916" s="17">
        <f ca="1">(Assumptions!$B$16 / 252)*F915</f>
        <v>4616.0044180420173</v>
      </c>
      <c r="P916" s="17">
        <f t="shared" ca="1" si="198"/>
        <v>41403.189845651847</v>
      </c>
      <c r="Q916" s="16">
        <f t="shared" si="199"/>
        <v>0</v>
      </c>
      <c r="R916" s="17">
        <f t="shared" si="200"/>
        <v>0</v>
      </c>
      <c r="S916" s="19">
        <f t="shared" si="201"/>
        <v>0</v>
      </c>
      <c r="T916" s="20">
        <f ca="1">IF(AND(S916=1,F915&gt;D915),[1]Assumptions!$B$19*(F915-D915),0)</f>
        <v>0</v>
      </c>
      <c r="U916" s="21">
        <f ca="1">OFFSET(Assumptions!$B$6,U$1-1,0)*$E916</f>
        <v>11644810.129415074</v>
      </c>
      <c r="V916" s="21">
        <f ca="1">OFFSET(Assumptions!$B$6,V$1-1,0)*$E916</f>
        <v>14556012.661768842</v>
      </c>
      <c r="W916" s="21">
        <f ca="1">OFFSET(Assumptions!$B$6,W$1-1,0)*$E916</f>
        <v>7278006.3308844212</v>
      </c>
      <c r="X916" s="21">
        <f ca="1">OFFSET(Assumptions!$B$6,X$1-1,0)*$E916</f>
        <v>0</v>
      </c>
      <c r="Y916" s="21">
        <f ca="1">OFFSET(Assumptions!$B$6,Y$1-1,0)*$E916</f>
        <v>0</v>
      </c>
      <c r="Z916" s="21">
        <f ca="1">OFFSET(Assumptions!$B$6,Z$1-1,0)*$E916</f>
        <v>29112025.323537685</v>
      </c>
      <c r="AA916" s="21">
        <f ca="1">OFFSET(Assumptions!$B$6,AA$1-1,0)*$E916</f>
        <v>29112025.323537685</v>
      </c>
      <c r="AB916" s="21">
        <f ca="1">OFFSET(Assumptions!$B$6,AB$1-1,0)*$E916</f>
        <v>53857246.848544717</v>
      </c>
      <c r="AC916" s="24">
        <f t="shared" si="204"/>
        <v>0</v>
      </c>
      <c r="AD916" s="24">
        <f t="shared" si="193"/>
        <v>0</v>
      </c>
      <c r="AE916" s="24">
        <f t="shared" si="193"/>
        <v>0</v>
      </c>
      <c r="AF916" s="24">
        <f t="shared" si="193"/>
        <v>0</v>
      </c>
      <c r="AG916" s="24">
        <f t="shared" si="193"/>
        <v>0</v>
      </c>
      <c r="AH916" s="24">
        <f t="shared" si="193"/>
        <v>0</v>
      </c>
      <c r="AI916" s="24">
        <f t="shared" si="193"/>
        <v>0</v>
      </c>
      <c r="AJ916" s="24">
        <f t="shared" si="202"/>
        <v>0</v>
      </c>
      <c r="AK916" s="26">
        <f t="shared" ca="1" si="203"/>
        <v>7.8803987406828035E-4</v>
      </c>
      <c r="AL916" s="34">
        <f t="shared" ca="1" si="205"/>
        <v>0.45518723427842245</v>
      </c>
    </row>
    <row r="917" spans="1:38" x14ac:dyDescent="0.25">
      <c r="A917" s="4">
        <f t="shared" si="194"/>
        <v>10</v>
      </c>
      <c r="B917" s="4">
        <f t="shared" si="195"/>
        <v>2015</v>
      </c>
      <c r="C917" s="9">
        <v>42292</v>
      </c>
      <c r="D917" s="12">
        <f ca="1">(1+Returns!E917)*D916</f>
        <v>140643219.70390844</v>
      </c>
      <c r="E917" s="12">
        <f t="shared" ca="1" si="196"/>
        <v>145713710.96611121</v>
      </c>
      <c r="F917" s="12">
        <f t="shared" ca="1" si="197"/>
        <v>145667688.13425198</v>
      </c>
      <c r="G917" s="14">
        <f ca="1">G916*(1+Returns!G917)+AC917</f>
        <v>11992676.365378194</v>
      </c>
      <c r="H917" s="14">
        <f ca="1">H916*(1+Returns!H917)+AD917</f>
        <v>14546338.139983499</v>
      </c>
      <c r="I917" s="14">
        <f ca="1">I916*(1+Returns!I917)+AE917</f>
        <v>7274939.3719755094</v>
      </c>
      <c r="J917" s="14">
        <f ca="1">J916*(1+Returns!J917)+AF917</f>
        <v>0</v>
      </c>
      <c r="K917" s="14">
        <f ca="1">K916*(1+Returns!K917)+AG917</f>
        <v>0</v>
      </c>
      <c r="L917" s="14">
        <f ca="1">L916*(1+Returns!L917)+AH917</f>
        <v>29091965.899428602</v>
      </c>
      <c r="M917" s="14">
        <f ca="1">M916*(1+Returns!M917)+AI917</f>
        <v>29095513.683675945</v>
      </c>
      <c r="N917" s="14">
        <f ca="1">N916*(1+Returns!N917)+AJ917-R917-T917</f>
        <v>53712277.505669467</v>
      </c>
      <c r="O917" s="17">
        <f ca="1">(Assumptions!$B$16 / 252)*F916</f>
        <v>4619.64201358231</v>
      </c>
      <c r="P917" s="17">
        <f t="shared" ca="1" si="198"/>
        <v>46022.831859234153</v>
      </c>
      <c r="Q917" s="16">
        <f t="shared" si="199"/>
        <v>0</v>
      </c>
      <c r="R917" s="17">
        <f t="shared" si="200"/>
        <v>0</v>
      </c>
      <c r="S917" s="19">
        <f t="shared" si="201"/>
        <v>0</v>
      </c>
      <c r="T917" s="20">
        <f ca="1">IF(AND(S917=1,F916&gt;D916),[1]Assumptions!$B$19*(F916-D916),0)</f>
        <v>0</v>
      </c>
      <c r="U917" s="21">
        <f ca="1">OFFSET(Assumptions!$B$6,U$1-1,0)*$E917</f>
        <v>11657096.877288897</v>
      </c>
      <c r="V917" s="21">
        <f ca="1">OFFSET(Assumptions!$B$6,V$1-1,0)*$E917</f>
        <v>14571371.096611122</v>
      </c>
      <c r="W917" s="21">
        <f ca="1">OFFSET(Assumptions!$B$6,W$1-1,0)*$E917</f>
        <v>7285685.5483055608</v>
      </c>
      <c r="X917" s="21">
        <f ca="1">OFFSET(Assumptions!$B$6,X$1-1,0)*$E917</f>
        <v>0</v>
      </c>
      <c r="Y917" s="21">
        <f ca="1">OFFSET(Assumptions!$B$6,Y$1-1,0)*$E917</f>
        <v>0</v>
      </c>
      <c r="Z917" s="21">
        <f ca="1">OFFSET(Assumptions!$B$6,Z$1-1,0)*$E917</f>
        <v>29142742.193222243</v>
      </c>
      <c r="AA917" s="21">
        <f ca="1">OFFSET(Assumptions!$B$6,AA$1-1,0)*$E917</f>
        <v>29142742.193222243</v>
      </c>
      <c r="AB917" s="21">
        <f ca="1">OFFSET(Assumptions!$B$6,AB$1-1,0)*$E917</f>
        <v>53914073.05746115</v>
      </c>
      <c r="AC917" s="24">
        <f t="shared" si="204"/>
        <v>0</v>
      </c>
      <c r="AD917" s="24">
        <f t="shared" si="193"/>
        <v>0</v>
      </c>
      <c r="AE917" s="24">
        <f t="shared" si="193"/>
        <v>0</v>
      </c>
      <c r="AF917" s="24">
        <f t="shared" si="193"/>
        <v>0</v>
      </c>
      <c r="AG917" s="24">
        <f t="shared" si="193"/>
        <v>0</v>
      </c>
      <c r="AH917" s="24">
        <f t="shared" si="193"/>
        <v>0</v>
      </c>
      <c r="AI917" s="24">
        <f t="shared" si="193"/>
        <v>0</v>
      </c>
      <c r="AJ917" s="24">
        <f t="shared" si="202"/>
        <v>0</v>
      </c>
      <c r="AK917" s="26">
        <f t="shared" ca="1" si="203"/>
        <v>1.0236806845209667E-3</v>
      </c>
      <c r="AL917" s="34">
        <f t="shared" ca="1" si="205"/>
        <v>0.45667688134251483</v>
      </c>
    </row>
    <row r="918" spans="1:38" x14ac:dyDescent="0.25">
      <c r="A918" s="4">
        <f t="shared" si="194"/>
        <v>10</v>
      </c>
      <c r="B918" s="4">
        <f t="shared" si="195"/>
        <v>2015</v>
      </c>
      <c r="C918" s="9">
        <v>42293</v>
      </c>
      <c r="D918" s="12">
        <f ca="1">(1+Returns!E918)*D917</f>
        <v>140717002.54339731</v>
      </c>
      <c r="E918" s="12">
        <f t="shared" ca="1" si="196"/>
        <v>145697391.26293847</v>
      </c>
      <c r="F918" s="12">
        <f t="shared" ca="1" si="197"/>
        <v>145646744.06002736</v>
      </c>
      <c r="G918" s="14">
        <f ca="1">G917*(1+Returns!G918)+AC918</f>
        <v>11903881.28625687</v>
      </c>
      <c r="H918" s="14">
        <f ca="1">H917*(1+Returns!H918)+AD918</f>
        <v>14554325.708670545</v>
      </c>
      <c r="I918" s="14">
        <f ca="1">I917*(1+Returns!I918)+AE918</f>
        <v>7279111.2899577972</v>
      </c>
      <c r="J918" s="14">
        <f ca="1">J917*(1+Returns!J918)+AF918</f>
        <v>0</v>
      </c>
      <c r="K918" s="14">
        <f ca="1">K917*(1+Returns!K918)+AG918</f>
        <v>0</v>
      </c>
      <c r="L918" s="14">
        <f ca="1">L917*(1+Returns!L918)+AH918</f>
        <v>29107869.562458776</v>
      </c>
      <c r="M918" s="14">
        <f ca="1">M917*(1+Returns!M918)+AI918</f>
        <v>29111774.315865222</v>
      </c>
      <c r="N918" s="14">
        <f ca="1">N917*(1+Returns!N918)+AJ918-R918-T918</f>
        <v>53740429.099729255</v>
      </c>
      <c r="O918" s="17">
        <f ca="1">(Assumptions!$B$16 / 252)*F917</f>
        <v>4624.3710518810149</v>
      </c>
      <c r="P918" s="17">
        <f t="shared" ca="1" si="198"/>
        <v>50647.202911115164</v>
      </c>
      <c r="Q918" s="16">
        <f t="shared" si="199"/>
        <v>0</v>
      </c>
      <c r="R918" s="17">
        <f t="shared" si="200"/>
        <v>0</v>
      </c>
      <c r="S918" s="19">
        <f t="shared" si="201"/>
        <v>0</v>
      </c>
      <c r="T918" s="20">
        <f ca="1">IF(AND(S918=1,F917&gt;D917),[1]Assumptions!$B$19*(F917-D917),0)</f>
        <v>0</v>
      </c>
      <c r="U918" s="21">
        <f ca="1">OFFSET(Assumptions!$B$6,U$1-1,0)*$E918</f>
        <v>11655791.301035078</v>
      </c>
      <c r="V918" s="21">
        <f ca="1">OFFSET(Assumptions!$B$6,V$1-1,0)*$E918</f>
        <v>14569739.126293847</v>
      </c>
      <c r="W918" s="21">
        <f ca="1">OFFSET(Assumptions!$B$6,W$1-1,0)*$E918</f>
        <v>7284869.5631469237</v>
      </c>
      <c r="X918" s="21">
        <f ca="1">OFFSET(Assumptions!$B$6,X$1-1,0)*$E918</f>
        <v>0</v>
      </c>
      <c r="Y918" s="21">
        <f ca="1">OFFSET(Assumptions!$B$6,Y$1-1,0)*$E918</f>
        <v>0</v>
      </c>
      <c r="Z918" s="21">
        <f ca="1">OFFSET(Assumptions!$B$6,Z$1-1,0)*$E918</f>
        <v>29139478.252587695</v>
      </c>
      <c r="AA918" s="21">
        <f ca="1">OFFSET(Assumptions!$B$6,AA$1-1,0)*$E918</f>
        <v>29139478.252587695</v>
      </c>
      <c r="AB918" s="21">
        <f ca="1">OFFSET(Assumptions!$B$6,AB$1-1,0)*$E918</f>
        <v>53908034.767287232</v>
      </c>
      <c r="AC918" s="24">
        <f t="shared" si="204"/>
        <v>0</v>
      </c>
      <c r="AD918" s="24">
        <f t="shared" si="193"/>
        <v>0</v>
      </c>
      <c r="AE918" s="24">
        <f t="shared" si="193"/>
        <v>0</v>
      </c>
      <c r="AF918" s="24">
        <f t="shared" si="193"/>
        <v>0</v>
      </c>
      <c r="AG918" s="24">
        <f t="shared" si="193"/>
        <v>0</v>
      </c>
      <c r="AH918" s="24">
        <f t="shared" si="193"/>
        <v>0</v>
      </c>
      <c r="AI918" s="24">
        <f t="shared" si="193"/>
        <v>0</v>
      </c>
      <c r="AJ918" s="24">
        <f t="shared" si="202"/>
        <v>0</v>
      </c>
      <c r="AK918" s="26">
        <f t="shared" ca="1" si="203"/>
        <v>-1.4377982168101155E-4</v>
      </c>
      <c r="AL918" s="34">
        <f t="shared" ca="1" si="205"/>
        <v>0.45646744060026845</v>
      </c>
    </row>
    <row r="919" spans="1:38" x14ac:dyDescent="0.25">
      <c r="A919" s="4">
        <f t="shared" si="194"/>
        <v>10</v>
      </c>
      <c r="B919" s="4">
        <f t="shared" si="195"/>
        <v>2015</v>
      </c>
      <c r="C919" s="9">
        <v>42296</v>
      </c>
      <c r="D919" s="12">
        <f ca="1">(1+Returns!E919)*D918</f>
        <v>140790824.0901016</v>
      </c>
      <c r="E919" s="12">
        <f t="shared" ca="1" si="196"/>
        <v>145701722.90506357</v>
      </c>
      <c r="F919" s="12">
        <f t="shared" ca="1" si="197"/>
        <v>145646451.99599183</v>
      </c>
      <c r="G919" s="14">
        <f ca="1">G918*(1+Returns!G919)+AC919</f>
        <v>11835698.237524031</v>
      </c>
      <c r="H919" s="14">
        <f ca="1">H918*(1+Returns!H919)+AD919</f>
        <v>14562317.663427331</v>
      </c>
      <c r="I919" s="14">
        <f ca="1">I918*(1+Returns!I919)+AE919</f>
        <v>7283285.6003860924</v>
      </c>
      <c r="J919" s="14">
        <f ca="1">J918*(1+Returns!J919)+AF919</f>
        <v>0</v>
      </c>
      <c r="K919" s="14">
        <f ca="1">K918*(1+Returns!K919)+AG919</f>
        <v>0</v>
      </c>
      <c r="L919" s="14">
        <f ca="1">L918*(1+Returns!L919)+AH919</f>
        <v>29123781.919521473</v>
      </c>
      <c r="M919" s="14">
        <f ca="1">M918*(1+Returns!M919)+AI919</f>
        <v>29128044.035646562</v>
      </c>
      <c r="N919" s="14">
        <f ca="1">N918*(1+Returns!N919)+AJ919-R919-T919</f>
        <v>53768595.448558062</v>
      </c>
      <c r="O919" s="17">
        <f ca="1">(Assumptions!$B$16 / 252)*F918</f>
        <v>4623.7061606357893</v>
      </c>
      <c r="P919" s="17">
        <f t="shared" ca="1" si="198"/>
        <v>55270.909071750953</v>
      </c>
      <c r="Q919" s="16">
        <f t="shared" si="199"/>
        <v>0</v>
      </c>
      <c r="R919" s="17">
        <f t="shared" si="200"/>
        <v>0</v>
      </c>
      <c r="S919" s="19">
        <f t="shared" si="201"/>
        <v>0</v>
      </c>
      <c r="T919" s="20">
        <f ca="1">IF(AND(S919=1,F918&gt;D918),[1]Assumptions!$B$19*(F918-D918),0)</f>
        <v>0</v>
      </c>
      <c r="U919" s="21">
        <f ca="1">OFFSET(Assumptions!$B$6,U$1-1,0)*$E919</f>
        <v>11656137.832405087</v>
      </c>
      <c r="V919" s="21">
        <f ca="1">OFFSET(Assumptions!$B$6,V$1-1,0)*$E919</f>
        <v>14570172.290506357</v>
      </c>
      <c r="W919" s="21">
        <f ca="1">OFFSET(Assumptions!$B$6,W$1-1,0)*$E919</f>
        <v>7285086.1452531787</v>
      </c>
      <c r="X919" s="21">
        <f ca="1">OFFSET(Assumptions!$B$6,X$1-1,0)*$E919</f>
        <v>0</v>
      </c>
      <c r="Y919" s="21">
        <f ca="1">OFFSET(Assumptions!$B$6,Y$1-1,0)*$E919</f>
        <v>0</v>
      </c>
      <c r="Z919" s="21">
        <f ca="1">OFFSET(Assumptions!$B$6,Z$1-1,0)*$E919</f>
        <v>29140344.581012715</v>
      </c>
      <c r="AA919" s="21">
        <f ca="1">OFFSET(Assumptions!$B$6,AA$1-1,0)*$E919</f>
        <v>29140344.581012715</v>
      </c>
      <c r="AB919" s="21">
        <f ca="1">OFFSET(Assumptions!$B$6,AB$1-1,0)*$E919</f>
        <v>53909637.47487352</v>
      </c>
      <c r="AC919" s="24">
        <f t="shared" si="204"/>
        <v>0</v>
      </c>
      <c r="AD919" s="24">
        <f t="shared" si="193"/>
        <v>0</v>
      </c>
      <c r="AE919" s="24">
        <f t="shared" si="193"/>
        <v>0</v>
      </c>
      <c r="AF919" s="24">
        <f t="shared" si="193"/>
        <v>0</v>
      </c>
      <c r="AG919" s="24">
        <f t="shared" ref="AG919:AI982" si="206">IF($Q919=1,Y918-K918,0)</f>
        <v>0</v>
      </c>
      <c r="AH919" s="24">
        <f t="shared" si="206"/>
        <v>0</v>
      </c>
      <c r="AI919" s="24">
        <f t="shared" si="206"/>
        <v>0</v>
      </c>
      <c r="AJ919" s="24">
        <f t="shared" si="202"/>
        <v>0</v>
      </c>
      <c r="AK919" s="26">
        <f t="shared" ca="1" si="203"/>
        <v>-2.0052905227441187E-6</v>
      </c>
      <c r="AL919" s="34">
        <f t="shared" ca="1" si="205"/>
        <v>0.45646451995991311</v>
      </c>
    </row>
    <row r="920" spans="1:38" x14ac:dyDescent="0.25">
      <c r="A920" s="4">
        <f t="shared" si="194"/>
        <v>10</v>
      </c>
      <c r="B920" s="4">
        <f t="shared" si="195"/>
        <v>2015</v>
      </c>
      <c r="C920" s="9">
        <v>42297</v>
      </c>
      <c r="D920" s="12">
        <f ca="1">(1+Returns!E920)*D919</f>
        <v>140864684.36432752</v>
      </c>
      <c r="E920" s="12">
        <f t="shared" ca="1" si="196"/>
        <v>145732329.44183356</v>
      </c>
      <c r="F920" s="12">
        <f t="shared" ca="1" si="197"/>
        <v>145672434.83587304</v>
      </c>
      <c r="G920" s="14">
        <f ca="1">G919*(1+Returns!G920)+AC920</f>
        <v>11793750.747181533</v>
      </c>
      <c r="H920" s="14">
        <f ca="1">H919*(1+Returns!H920)+AD920</f>
        <v>14570314.006662298</v>
      </c>
      <c r="I920" s="14">
        <f ca="1">I919*(1+Returns!I920)+AE920</f>
        <v>7287462.3046323769</v>
      </c>
      <c r="J920" s="14">
        <f ca="1">J919*(1+Returns!J920)+AF920</f>
        <v>0</v>
      </c>
      <c r="K920" s="14">
        <f ca="1">K919*(1+Returns!K920)+AG920</f>
        <v>0</v>
      </c>
      <c r="L920" s="14">
        <f ca="1">L919*(1+Returns!L920)+AH920</f>
        <v>29139702.975369453</v>
      </c>
      <c r="M920" s="14">
        <f ca="1">M919*(1+Returns!M920)+AI920</f>
        <v>29144322.848098755</v>
      </c>
      <c r="N920" s="14">
        <f ca="1">N919*(1+Returns!N920)+AJ920-R920-T920</f>
        <v>53796776.559889138</v>
      </c>
      <c r="O920" s="17">
        <f ca="1">(Assumptions!$B$16 / 252)*F919</f>
        <v>4623.6968887616449</v>
      </c>
      <c r="P920" s="17">
        <f t="shared" ca="1" si="198"/>
        <v>59894.605960512599</v>
      </c>
      <c r="Q920" s="16">
        <f t="shared" si="199"/>
        <v>0</v>
      </c>
      <c r="R920" s="17">
        <f t="shared" si="200"/>
        <v>0</v>
      </c>
      <c r="S920" s="19">
        <f t="shared" si="201"/>
        <v>0</v>
      </c>
      <c r="T920" s="20">
        <f ca="1">IF(AND(S920=1,F919&gt;D919),[1]Assumptions!$B$19*(F919-D919),0)</f>
        <v>0</v>
      </c>
      <c r="U920" s="21">
        <f ca="1">OFFSET(Assumptions!$B$6,U$1-1,0)*$E920</f>
        <v>11658586.355346685</v>
      </c>
      <c r="V920" s="21">
        <f ca="1">OFFSET(Assumptions!$B$6,V$1-1,0)*$E920</f>
        <v>14573232.944183357</v>
      </c>
      <c r="W920" s="21">
        <f ca="1">OFFSET(Assumptions!$B$6,W$1-1,0)*$E920</f>
        <v>7286616.4720916785</v>
      </c>
      <c r="X920" s="21">
        <f ca="1">OFFSET(Assumptions!$B$6,X$1-1,0)*$E920</f>
        <v>0</v>
      </c>
      <c r="Y920" s="21">
        <f ca="1">OFFSET(Assumptions!$B$6,Y$1-1,0)*$E920</f>
        <v>0</v>
      </c>
      <c r="Z920" s="21">
        <f ca="1">OFFSET(Assumptions!$B$6,Z$1-1,0)*$E920</f>
        <v>29146465.888366714</v>
      </c>
      <c r="AA920" s="21">
        <f ca="1">OFFSET(Assumptions!$B$6,AA$1-1,0)*$E920</f>
        <v>29146465.888366714</v>
      </c>
      <c r="AB920" s="21">
        <f ca="1">OFFSET(Assumptions!$B$6,AB$1-1,0)*$E920</f>
        <v>53920961.893478416</v>
      </c>
      <c r="AC920" s="24">
        <f t="shared" si="204"/>
        <v>0</v>
      </c>
      <c r="AD920" s="24">
        <f t="shared" ref="AD920:AI983" si="207">IF($Q920=1,V919-H919,0)</f>
        <v>0</v>
      </c>
      <c r="AE920" s="24">
        <f t="shared" si="207"/>
        <v>0</v>
      </c>
      <c r="AF920" s="24">
        <f t="shared" si="207"/>
        <v>0</v>
      </c>
      <c r="AG920" s="24">
        <f t="shared" si="206"/>
        <v>0</v>
      </c>
      <c r="AH920" s="24">
        <f t="shared" si="206"/>
        <v>0</v>
      </c>
      <c r="AI920" s="24">
        <f t="shared" si="206"/>
        <v>0</v>
      </c>
      <c r="AJ920" s="24">
        <f t="shared" si="202"/>
        <v>0</v>
      </c>
      <c r="AK920" s="26">
        <f t="shared" ca="1" si="203"/>
        <v>1.7839665522312309E-4</v>
      </c>
      <c r="AL920" s="34">
        <f t="shared" ca="1" si="205"/>
        <v>0.45672434835872511</v>
      </c>
    </row>
    <row r="921" spans="1:38" x14ac:dyDescent="0.25">
      <c r="A921" s="4">
        <f t="shared" si="194"/>
        <v>10</v>
      </c>
      <c r="B921" s="4">
        <f t="shared" si="195"/>
        <v>2015</v>
      </c>
      <c r="C921" s="9">
        <v>42298</v>
      </c>
      <c r="D921" s="12">
        <f ca="1">(1+Returns!E921)*D920</f>
        <v>140938583.38639191</v>
      </c>
      <c r="E921" s="12">
        <f t="shared" ca="1" si="196"/>
        <v>145756533.31505018</v>
      </c>
      <c r="F921" s="12">
        <f t="shared" ca="1" si="197"/>
        <v>145692014.18734884</v>
      </c>
      <c r="G921" s="14">
        <f ca="1">G920*(1+Returns!G921)+AC921</f>
        <v>11745361.235674296</v>
      </c>
      <c r="H921" s="14">
        <f ca="1">H920*(1+Returns!H921)+AD921</f>
        <v>14578314.740785213</v>
      </c>
      <c r="I921" s="14">
        <f ca="1">I920*(1+Returns!I921)+AE921</f>
        <v>7291641.40406942</v>
      </c>
      <c r="J921" s="14">
        <f ca="1">J920*(1+Returns!J921)+AF921</f>
        <v>0</v>
      </c>
      <c r="K921" s="14">
        <f ca="1">K920*(1+Returns!K921)+AG921</f>
        <v>0</v>
      </c>
      <c r="L921" s="14">
        <f ca="1">L920*(1+Returns!L921)+AH921</f>
        <v>29155632.734758064</v>
      </c>
      <c r="M921" s="14">
        <f ca="1">M920*(1+Returns!M921)+AI921</f>
        <v>29160610.758303426</v>
      </c>
      <c r="N921" s="14">
        <f ca="1">N920*(1+Returns!N921)+AJ921-R921-T921</f>
        <v>53824972.441459775</v>
      </c>
      <c r="O921" s="17">
        <f ca="1">(Assumptions!$B$16 / 252)*F920</f>
        <v>4624.5217408213657</v>
      </c>
      <c r="P921" s="17">
        <f t="shared" ca="1" si="198"/>
        <v>64519.127701333964</v>
      </c>
      <c r="Q921" s="16">
        <f t="shared" si="199"/>
        <v>0</v>
      </c>
      <c r="R921" s="17">
        <f t="shared" si="200"/>
        <v>0</v>
      </c>
      <c r="S921" s="19">
        <f t="shared" si="201"/>
        <v>0</v>
      </c>
      <c r="T921" s="20">
        <f ca="1">IF(AND(S921=1,F920&gt;D920),[1]Assumptions!$B$19*(F920-D920),0)</f>
        <v>0</v>
      </c>
      <c r="U921" s="21">
        <f ca="1">OFFSET(Assumptions!$B$6,U$1-1,0)*$E921</f>
        <v>11660522.665204015</v>
      </c>
      <c r="V921" s="21">
        <f ca="1">OFFSET(Assumptions!$B$6,V$1-1,0)*$E921</f>
        <v>14575653.331505019</v>
      </c>
      <c r="W921" s="21">
        <f ca="1">OFFSET(Assumptions!$B$6,W$1-1,0)*$E921</f>
        <v>7287826.6657525096</v>
      </c>
      <c r="X921" s="21">
        <f ca="1">OFFSET(Assumptions!$B$6,X$1-1,0)*$E921</f>
        <v>0</v>
      </c>
      <c r="Y921" s="21">
        <f ca="1">OFFSET(Assumptions!$B$6,Y$1-1,0)*$E921</f>
        <v>0</v>
      </c>
      <c r="Z921" s="21">
        <f ca="1">OFFSET(Assumptions!$B$6,Z$1-1,0)*$E921</f>
        <v>29151306.663010038</v>
      </c>
      <c r="AA921" s="21">
        <f ca="1">OFFSET(Assumptions!$B$6,AA$1-1,0)*$E921</f>
        <v>29151306.663010038</v>
      </c>
      <c r="AB921" s="21">
        <f ca="1">OFFSET(Assumptions!$B$6,AB$1-1,0)*$E921</f>
        <v>53929917.326568566</v>
      </c>
      <c r="AC921" s="24">
        <f t="shared" si="204"/>
        <v>0</v>
      </c>
      <c r="AD921" s="24">
        <f t="shared" si="207"/>
        <v>0</v>
      </c>
      <c r="AE921" s="24">
        <f t="shared" si="207"/>
        <v>0</v>
      </c>
      <c r="AF921" s="24">
        <f t="shared" si="207"/>
        <v>0</v>
      </c>
      <c r="AG921" s="24">
        <f t="shared" si="206"/>
        <v>0</v>
      </c>
      <c r="AH921" s="24">
        <f t="shared" si="206"/>
        <v>0</v>
      </c>
      <c r="AI921" s="24">
        <f t="shared" si="206"/>
        <v>0</v>
      </c>
      <c r="AJ921" s="24">
        <f t="shared" si="202"/>
        <v>0</v>
      </c>
      <c r="AK921" s="26">
        <f t="shared" ca="1" si="203"/>
        <v>1.3440670156894541E-4</v>
      </c>
      <c r="AL921" s="34">
        <f t="shared" ca="1" si="205"/>
        <v>0.45692014187348318</v>
      </c>
    </row>
    <row r="922" spans="1:38" x14ac:dyDescent="0.25">
      <c r="A922" s="4">
        <f t="shared" si="194"/>
        <v>10</v>
      </c>
      <c r="B922" s="4">
        <f t="shared" si="195"/>
        <v>2015</v>
      </c>
      <c r="C922" s="9">
        <v>42299</v>
      </c>
      <c r="D922" s="12">
        <f ca="1">(1+Returns!E922)*D921</f>
        <v>141012521.17662224</v>
      </c>
      <c r="E922" s="12">
        <f t="shared" ca="1" si="196"/>
        <v>145784788.53826609</v>
      </c>
      <c r="F922" s="12">
        <f t="shared" ca="1" si="197"/>
        <v>145715644.26725721</v>
      </c>
      <c r="G922" s="14">
        <f ca="1">G921*(1+Returns!G922)+AC922</f>
        <v>11700983.695186505</v>
      </c>
      <c r="H922" s="14">
        <f ca="1">H921*(1+Returns!H922)+AD922</f>
        <v>14586319.868207168</v>
      </c>
      <c r="I922" s="14">
        <f ca="1">I921*(1+Returns!I922)+AE922</f>
        <v>7295822.9000707772</v>
      </c>
      <c r="J922" s="14">
        <f ca="1">J921*(1+Returns!J922)+AF922</f>
        <v>0</v>
      </c>
      <c r="K922" s="14">
        <f ca="1">K921*(1+Returns!K922)+AG922</f>
        <v>0</v>
      </c>
      <c r="L922" s="14">
        <f ca="1">L921*(1+Returns!L922)+AH922</f>
        <v>29171571.202445261</v>
      </c>
      <c r="M922" s="14">
        <f ca="1">M921*(1+Returns!M922)+AI922</f>
        <v>29176907.771345045</v>
      </c>
      <c r="N922" s="14">
        <f ca="1">N921*(1+Returns!N922)+AJ922-R922-T922</f>
        <v>53853183.101011336</v>
      </c>
      <c r="O922" s="17">
        <f ca="1">(Assumptions!$B$16 / 252)*F921</f>
        <v>4625.1433075348841</v>
      </c>
      <c r="P922" s="17">
        <f t="shared" ca="1" si="198"/>
        <v>69144.271008868847</v>
      </c>
      <c r="Q922" s="16">
        <f t="shared" si="199"/>
        <v>0</v>
      </c>
      <c r="R922" s="17">
        <f t="shared" si="200"/>
        <v>0</v>
      </c>
      <c r="S922" s="19">
        <f t="shared" si="201"/>
        <v>0</v>
      </c>
      <c r="T922" s="20">
        <f ca="1">IF(AND(S922=1,F921&gt;D921),[1]Assumptions!$B$19*(F921-D921),0)</f>
        <v>0</v>
      </c>
      <c r="U922" s="21">
        <f ca="1">OFFSET(Assumptions!$B$6,U$1-1,0)*$E922</f>
        <v>11662783.083061287</v>
      </c>
      <c r="V922" s="21">
        <f ca="1">OFFSET(Assumptions!$B$6,V$1-1,0)*$E922</f>
        <v>14578478.85382661</v>
      </c>
      <c r="W922" s="21">
        <f ca="1">OFFSET(Assumptions!$B$6,W$1-1,0)*$E922</f>
        <v>7289239.4269133052</v>
      </c>
      <c r="X922" s="21">
        <f ca="1">OFFSET(Assumptions!$B$6,X$1-1,0)*$E922</f>
        <v>0</v>
      </c>
      <c r="Y922" s="21">
        <f ca="1">OFFSET(Assumptions!$B$6,Y$1-1,0)*$E922</f>
        <v>0</v>
      </c>
      <c r="Z922" s="21">
        <f ca="1">OFFSET(Assumptions!$B$6,Z$1-1,0)*$E922</f>
        <v>29156957.707653221</v>
      </c>
      <c r="AA922" s="21">
        <f ca="1">OFFSET(Assumptions!$B$6,AA$1-1,0)*$E922</f>
        <v>29156957.707653221</v>
      </c>
      <c r="AB922" s="21">
        <f ca="1">OFFSET(Assumptions!$B$6,AB$1-1,0)*$E922</f>
        <v>53940371.759158455</v>
      </c>
      <c r="AC922" s="24">
        <f t="shared" si="204"/>
        <v>0</v>
      </c>
      <c r="AD922" s="24">
        <f t="shared" si="207"/>
        <v>0</v>
      </c>
      <c r="AE922" s="24">
        <f t="shared" si="207"/>
        <v>0</v>
      </c>
      <c r="AF922" s="24">
        <f t="shared" si="207"/>
        <v>0</v>
      </c>
      <c r="AG922" s="24">
        <f t="shared" si="206"/>
        <v>0</v>
      </c>
      <c r="AH922" s="24">
        <f t="shared" si="206"/>
        <v>0</v>
      </c>
      <c r="AI922" s="24">
        <f t="shared" si="206"/>
        <v>0</v>
      </c>
      <c r="AJ922" s="24">
        <f t="shared" si="202"/>
        <v>0</v>
      </c>
      <c r="AK922" s="26">
        <f t="shared" ca="1" si="203"/>
        <v>1.6219200510181331E-4</v>
      </c>
      <c r="AL922" s="34">
        <f t="shared" ca="1" si="205"/>
        <v>0.45715644267256694</v>
      </c>
    </row>
    <row r="923" spans="1:38" x14ac:dyDescent="0.25">
      <c r="A923" s="4">
        <f t="shared" si="194"/>
        <v>10</v>
      </c>
      <c r="B923" s="4">
        <f t="shared" si="195"/>
        <v>2015</v>
      </c>
      <c r="C923" s="9">
        <v>42300</v>
      </c>
      <c r="D923" s="12">
        <f ca="1">(1+Returns!E923)*D922</f>
        <v>141086547.10973909</v>
      </c>
      <c r="E923" s="12">
        <f t="shared" ca="1" si="196"/>
        <v>145959233.95101625</v>
      </c>
      <c r="F923" s="12">
        <f t="shared" ca="1" si="197"/>
        <v>145885463.78653857</v>
      </c>
      <c r="G923" s="14">
        <f ca="1">G922*(1+Returns!G923)+AC923</f>
        <v>11802708.565687021</v>
      </c>
      <c r="H923" s="14">
        <f ca="1">H922*(1+Returns!H923)+AD923</f>
        <v>14594334.718954779</v>
      </c>
      <c r="I923" s="14">
        <f ca="1">I922*(1+Returns!I923)+AE923</f>
        <v>7300009.5686772252</v>
      </c>
      <c r="J923" s="14">
        <f ca="1">J922*(1+Returns!J923)+AF923</f>
        <v>0</v>
      </c>
      <c r="K923" s="14">
        <f ca="1">K922*(1+Returns!K923)+AG923</f>
        <v>0</v>
      </c>
      <c r="L923" s="14">
        <f ca="1">L922*(1+Returns!L923)+AH923</f>
        <v>29187528.993796367</v>
      </c>
      <c r="M923" s="14">
        <f ca="1">M922*(1+Returns!M923)+AI923</f>
        <v>29193224.725523166</v>
      </c>
      <c r="N923" s="14">
        <f ca="1">N922*(1+Returns!N923)+AJ923-R923-T923</f>
        <v>53881427.378377676</v>
      </c>
      <c r="O923" s="17">
        <f ca="1">(Assumptions!$B$16 / 252)*F922</f>
        <v>4625.8934688018162</v>
      </c>
      <c r="P923" s="17">
        <f t="shared" ca="1" si="198"/>
        <v>73770.164477670667</v>
      </c>
      <c r="Q923" s="16">
        <f t="shared" si="199"/>
        <v>0</v>
      </c>
      <c r="R923" s="17">
        <f t="shared" si="200"/>
        <v>0</v>
      </c>
      <c r="S923" s="19">
        <f t="shared" si="201"/>
        <v>0</v>
      </c>
      <c r="T923" s="20">
        <f ca="1">IF(AND(S923=1,F922&gt;D922),[1]Assumptions!$B$19*(F922-D922),0)</f>
        <v>0</v>
      </c>
      <c r="U923" s="21">
        <f ca="1">OFFSET(Assumptions!$B$6,U$1-1,0)*$E923</f>
        <v>11676738.716081301</v>
      </c>
      <c r="V923" s="21">
        <f ca="1">OFFSET(Assumptions!$B$6,V$1-1,0)*$E923</f>
        <v>14595923.395101625</v>
      </c>
      <c r="W923" s="21">
        <f ca="1">OFFSET(Assumptions!$B$6,W$1-1,0)*$E923</f>
        <v>7297961.6975508127</v>
      </c>
      <c r="X923" s="21">
        <f ca="1">OFFSET(Assumptions!$B$6,X$1-1,0)*$E923</f>
        <v>0</v>
      </c>
      <c r="Y923" s="21">
        <f ca="1">OFFSET(Assumptions!$B$6,Y$1-1,0)*$E923</f>
        <v>0</v>
      </c>
      <c r="Z923" s="21">
        <f ca="1">OFFSET(Assumptions!$B$6,Z$1-1,0)*$E923</f>
        <v>29191846.790203251</v>
      </c>
      <c r="AA923" s="21">
        <f ca="1">OFFSET(Assumptions!$B$6,AA$1-1,0)*$E923</f>
        <v>29191846.790203251</v>
      </c>
      <c r="AB923" s="21">
        <f ca="1">OFFSET(Assumptions!$B$6,AB$1-1,0)*$E923</f>
        <v>54004916.561876014</v>
      </c>
      <c r="AC923" s="24">
        <f t="shared" si="204"/>
        <v>0</v>
      </c>
      <c r="AD923" s="24">
        <f t="shared" si="207"/>
        <v>0</v>
      </c>
      <c r="AE923" s="24">
        <f t="shared" si="207"/>
        <v>0</v>
      </c>
      <c r="AF923" s="24">
        <f t="shared" si="207"/>
        <v>0</v>
      </c>
      <c r="AG923" s="24">
        <f t="shared" si="206"/>
        <v>0</v>
      </c>
      <c r="AH923" s="24">
        <f t="shared" si="206"/>
        <v>0</v>
      </c>
      <c r="AI923" s="24">
        <f t="shared" si="206"/>
        <v>0</v>
      </c>
      <c r="AJ923" s="24">
        <f t="shared" si="202"/>
        <v>0</v>
      </c>
      <c r="AK923" s="26">
        <f t="shared" ca="1" si="203"/>
        <v>1.165417207845465E-3</v>
      </c>
      <c r="AL923" s="34">
        <f t="shared" ca="1" si="205"/>
        <v>0.45885463786538039</v>
      </c>
    </row>
    <row r="924" spans="1:38" x14ac:dyDescent="0.25">
      <c r="A924" s="4">
        <f t="shared" si="194"/>
        <v>10</v>
      </c>
      <c r="B924" s="4">
        <f t="shared" si="195"/>
        <v>2015</v>
      </c>
      <c r="C924" s="9">
        <v>42303</v>
      </c>
      <c r="D924" s="12">
        <f ca="1">(1+Returns!E924)*D923</f>
        <v>141160611.90350983</v>
      </c>
      <c r="E924" s="12">
        <f t="shared" ca="1" si="196"/>
        <v>146034328.2583783</v>
      </c>
      <c r="F924" s="12">
        <f t="shared" ca="1" si="197"/>
        <v>145955926.80933598</v>
      </c>
      <c r="G924" s="14">
        <f ca="1">G923*(1+Returns!G924)+AC924</f>
        <v>11805042.856547073</v>
      </c>
      <c r="H924" s="14">
        <f ca="1">H923*(1+Returns!H924)+AD924</f>
        <v>14602353.97368044</v>
      </c>
      <c r="I924" s="14">
        <f ca="1">I923*(1+Returns!I924)+AE924</f>
        <v>7304198.6397808632</v>
      </c>
      <c r="J924" s="14">
        <f ca="1">J923*(1+Returns!J924)+AF924</f>
        <v>0</v>
      </c>
      <c r="K924" s="14">
        <f ca="1">K923*(1+Returns!K924)+AG924</f>
        <v>0</v>
      </c>
      <c r="L924" s="14">
        <f ca="1">L923*(1+Returns!L924)+AH924</f>
        <v>29203495.514574591</v>
      </c>
      <c r="M924" s="14">
        <f ca="1">M923*(1+Returns!M924)+AI924</f>
        <v>29209550.80482845</v>
      </c>
      <c r="N924" s="14">
        <f ca="1">N923*(1+Returns!N924)+AJ924-R924-T924</f>
        <v>53909686.468966894</v>
      </c>
      <c r="O924" s="17">
        <f ca="1">(Assumptions!$B$16 / 252)*F923</f>
        <v>4631.2845646520182</v>
      </c>
      <c r="P924" s="17">
        <f t="shared" ca="1" si="198"/>
        <v>78401.449042322682</v>
      </c>
      <c r="Q924" s="16">
        <f t="shared" si="199"/>
        <v>0</v>
      </c>
      <c r="R924" s="17">
        <f t="shared" si="200"/>
        <v>0</v>
      </c>
      <c r="S924" s="19">
        <f t="shared" si="201"/>
        <v>0</v>
      </c>
      <c r="T924" s="20">
        <f ca="1">IF(AND(S924=1,F923&gt;D923),[1]Assumptions!$B$19*(F923-D923),0)</f>
        <v>0</v>
      </c>
      <c r="U924" s="21">
        <f ca="1">OFFSET(Assumptions!$B$6,U$1-1,0)*$E924</f>
        <v>11682746.260670263</v>
      </c>
      <c r="V924" s="21">
        <f ca="1">OFFSET(Assumptions!$B$6,V$1-1,0)*$E924</f>
        <v>14603432.82583783</v>
      </c>
      <c r="W924" s="21">
        <f ca="1">OFFSET(Assumptions!$B$6,W$1-1,0)*$E924</f>
        <v>7301716.412918915</v>
      </c>
      <c r="X924" s="21">
        <f ca="1">OFFSET(Assumptions!$B$6,X$1-1,0)*$E924</f>
        <v>0</v>
      </c>
      <c r="Y924" s="21">
        <f ca="1">OFFSET(Assumptions!$B$6,Y$1-1,0)*$E924</f>
        <v>0</v>
      </c>
      <c r="Z924" s="21">
        <f ca="1">OFFSET(Assumptions!$B$6,Z$1-1,0)*$E924</f>
        <v>29206865.65167566</v>
      </c>
      <c r="AA924" s="21">
        <f ca="1">OFFSET(Assumptions!$B$6,AA$1-1,0)*$E924</f>
        <v>29206865.65167566</v>
      </c>
      <c r="AB924" s="21">
        <f ca="1">OFFSET(Assumptions!$B$6,AB$1-1,0)*$E924</f>
        <v>54032701.455599971</v>
      </c>
      <c r="AC924" s="24">
        <f t="shared" si="204"/>
        <v>0</v>
      </c>
      <c r="AD924" s="24">
        <f t="shared" si="207"/>
        <v>0</v>
      </c>
      <c r="AE924" s="24">
        <f t="shared" si="207"/>
        <v>0</v>
      </c>
      <c r="AF924" s="24">
        <f t="shared" si="207"/>
        <v>0</v>
      </c>
      <c r="AG924" s="24">
        <f t="shared" si="206"/>
        <v>0</v>
      </c>
      <c r="AH924" s="24">
        <f t="shared" si="206"/>
        <v>0</v>
      </c>
      <c r="AI924" s="24">
        <f t="shared" si="206"/>
        <v>0</v>
      </c>
      <c r="AJ924" s="24">
        <f t="shared" si="202"/>
        <v>0</v>
      </c>
      <c r="AK924" s="26">
        <f t="shared" ca="1" si="203"/>
        <v>4.8300235656451029E-4</v>
      </c>
      <c r="AL924" s="34">
        <f t="shared" ca="1" si="205"/>
        <v>0.45955926809335446</v>
      </c>
    </row>
    <row r="925" spans="1:38" x14ac:dyDescent="0.25">
      <c r="A925" s="4">
        <f t="shared" si="194"/>
        <v>10</v>
      </c>
      <c r="B925" s="4">
        <f t="shared" si="195"/>
        <v>2015</v>
      </c>
      <c r="C925" s="9">
        <v>42304</v>
      </c>
      <c r="D925" s="12">
        <f ca="1">(1+Returns!E925)*D924</f>
        <v>141234715.57833469</v>
      </c>
      <c r="E925" s="12">
        <f t="shared" ca="1" si="196"/>
        <v>146155333.59324855</v>
      </c>
      <c r="F925" s="12">
        <f t="shared" ca="1" si="197"/>
        <v>146072298.62272021</v>
      </c>
      <c r="G925" s="14">
        <f ca="1">G924*(1+Returns!G925)+AC925</f>
        <v>11853248.679216851</v>
      </c>
      <c r="H925" s="14">
        <f ca="1">H924*(1+Returns!H925)+AD925</f>
        <v>14610377.634804035</v>
      </c>
      <c r="I925" s="14">
        <f ca="1">I924*(1+Returns!I925)+AE925</f>
        <v>7308390.1147603523</v>
      </c>
      <c r="J925" s="14">
        <f ca="1">J924*(1+Returns!J925)+AF925</f>
        <v>0</v>
      </c>
      <c r="K925" s="14">
        <f ca="1">K924*(1+Returns!K925)+AG925</f>
        <v>0</v>
      </c>
      <c r="L925" s="14">
        <f ca="1">L924*(1+Returns!L925)+AH925</f>
        <v>29219470.769555215</v>
      </c>
      <c r="M925" s="14">
        <f ca="1">M924*(1+Returns!M925)+AI925</f>
        <v>29225886.014364053</v>
      </c>
      <c r="N925" s="14">
        <f ca="1">N924*(1+Returns!N925)+AJ925-R925-T925</f>
        <v>53937960.380548052</v>
      </c>
      <c r="O925" s="17">
        <f ca="1">(Assumptions!$B$16 / 252)*F924</f>
        <v>4633.5214860106653</v>
      </c>
      <c r="P925" s="17">
        <f t="shared" ca="1" si="198"/>
        <v>83034.970528333346</v>
      </c>
      <c r="Q925" s="16">
        <f t="shared" si="199"/>
        <v>0</v>
      </c>
      <c r="R925" s="17">
        <f t="shared" si="200"/>
        <v>0</v>
      </c>
      <c r="S925" s="19">
        <f t="shared" si="201"/>
        <v>0</v>
      </c>
      <c r="T925" s="20">
        <f ca="1">IF(AND(S925=1,F924&gt;D924),[1]Assumptions!$B$19*(F924-D924),0)</f>
        <v>0</v>
      </c>
      <c r="U925" s="21">
        <f ca="1">OFFSET(Assumptions!$B$6,U$1-1,0)*$E925</f>
        <v>11692426.687459884</v>
      </c>
      <c r="V925" s="21">
        <f ca="1">OFFSET(Assumptions!$B$6,V$1-1,0)*$E925</f>
        <v>14615533.359324856</v>
      </c>
      <c r="W925" s="21">
        <f ca="1">OFFSET(Assumptions!$B$6,W$1-1,0)*$E925</f>
        <v>7307766.6796624279</v>
      </c>
      <c r="X925" s="21">
        <f ca="1">OFFSET(Assumptions!$B$6,X$1-1,0)*$E925</f>
        <v>0</v>
      </c>
      <c r="Y925" s="21">
        <f ca="1">OFFSET(Assumptions!$B$6,Y$1-1,0)*$E925</f>
        <v>0</v>
      </c>
      <c r="Z925" s="21">
        <f ca="1">OFFSET(Assumptions!$B$6,Z$1-1,0)*$E925</f>
        <v>29231066.718649711</v>
      </c>
      <c r="AA925" s="21">
        <f ca="1">OFFSET(Assumptions!$B$6,AA$1-1,0)*$E925</f>
        <v>29231066.718649711</v>
      </c>
      <c r="AB925" s="21">
        <f ca="1">OFFSET(Assumptions!$B$6,AB$1-1,0)*$E925</f>
        <v>54077473.429501958</v>
      </c>
      <c r="AC925" s="24">
        <f t="shared" si="204"/>
        <v>0</v>
      </c>
      <c r="AD925" s="24">
        <f t="shared" si="207"/>
        <v>0</v>
      </c>
      <c r="AE925" s="24">
        <f t="shared" si="207"/>
        <v>0</v>
      </c>
      <c r="AF925" s="24">
        <f t="shared" si="207"/>
        <v>0</v>
      </c>
      <c r="AG925" s="24">
        <f t="shared" si="206"/>
        <v>0</v>
      </c>
      <c r="AH925" s="24">
        <f t="shared" si="206"/>
        <v>0</v>
      </c>
      <c r="AI925" s="24">
        <f t="shared" si="206"/>
        <v>0</v>
      </c>
      <c r="AJ925" s="24">
        <f t="shared" si="202"/>
        <v>0</v>
      </c>
      <c r="AK925" s="26">
        <f t="shared" ca="1" si="203"/>
        <v>7.9730789922805023E-4</v>
      </c>
      <c r="AL925" s="34">
        <f t="shared" ca="1" si="205"/>
        <v>0.46072298622719687</v>
      </c>
    </row>
    <row r="926" spans="1:38" x14ac:dyDescent="0.25">
      <c r="A926" s="4">
        <f t="shared" si="194"/>
        <v>10</v>
      </c>
      <c r="B926" s="4">
        <f t="shared" si="195"/>
        <v>2015</v>
      </c>
      <c r="C926" s="9">
        <v>42305</v>
      </c>
      <c r="D926" s="12">
        <f ca="1">(1+Returns!E926)*D925</f>
        <v>141308858.15462467</v>
      </c>
      <c r="E926" s="12">
        <f t="shared" ca="1" si="196"/>
        <v>146197784.76410991</v>
      </c>
      <c r="F926" s="12">
        <f t="shared" ca="1" si="197"/>
        <v>146110112.57775229</v>
      </c>
      <c r="G926" s="14">
        <f ca="1">G925*(1+Returns!G926)+AC926</f>
        <v>11822860.820721602</v>
      </c>
      <c r="H926" s="14">
        <f ca="1">H925*(1+Returns!H926)+AD926</f>
        <v>14618405.704746779</v>
      </c>
      <c r="I926" s="14">
        <f ca="1">I925*(1+Returns!I926)+AE926</f>
        <v>7312583.9949951433</v>
      </c>
      <c r="J926" s="14">
        <f ca="1">J925*(1+Returns!J926)+AF926</f>
        <v>0</v>
      </c>
      <c r="K926" s="14">
        <f ca="1">K925*(1+Returns!K926)+AG926</f>
        <v>0</v>
      </c>
      <c r="L926" s="14">
        <f ca="1">L925*(1+Returns!L926)+AH926</f>
        <v>29235454.763516128</v>
      </c>
      <c r="M926" s="14">
        <f ca="1">M925*(1+Returns!M926)+AI926</f>
        <v>29242230.359235983</v>
      </c>
      <c r="N926" s="14">
        <f ca="1">N925*(1+Returns!N926)+AJ926-R926-T926</f>
        <v>53966249.120894283</v>
      </c>
      <c r="O926" s="17">
        <f ca="1">(Assumptions!$B$16 / 252)*F925</f>
        <v>4637.2158292927052</v>
      </c>
      <c r="P926" s="17">
        <f t="shared" ca="1" si="198"/>
        <v>87672.186357626051</v>
      </c>
      <c r="Q926" s="16">
        <f t="shared" si="199"/>
        <v>0</v>
      </c>
      <c r="R926" s="17">
        <f t="shared" si="200"/>
        <v>0</v>
      </c>
      <c r="S926" s="19">
        <f t="shared" si="201"/>
        <v>0</v>
      </c>
      <c r="T926" s="20">
        <f ca="1">IF(AND(S926=1,F925&gt;D925),[1]Assumptions!$B$19*(F925-D925),0)</f>
        <v>0</v>
      </c>
      <c r="U926" s="21">
        <f ca="1">OFFSET(Assumptions!$B$6,U$1-1,0)*$E926</f>
        <v>11695822.781128792</v>
      </c>
      <c r="V926" s="21">
        <f ca="1">OFFSET(Assumptions!$B$6,V$1-1,0)*$E926</f>
        <v>14619778.476410992</v>
      </c>
      <c r="W926" s="21">
        <f ca="1">OFFSET(Assumptions!$B$6,W$1-1,0)*$E926</f>
        <v>7309889.2382054962</v>
      </c>
      <c r="X926" s="21">
        <f ca="1">OFFSET(Assumptions!$B$6,X$1-1,0)*$E926</f>
        <v>0</v>
      </c>
      <c r="Y926" s="21">
        <f ca="1">OFFSET(Assumptions!$B$6,Y$1-1,0)*$E926</f>
        <v>0</v>
      </c>
      <c r="Z926" s="21">
        <f ca="1">OFFSET(Assumptions!$B$6,Z$1-1,0)*$E926</f>
        <v>29239556.952821985</v>
      </c>
      <c r="AA926" s="21">
        <f ca="1">OFFSET(Assumptions!$B$6,AA$1-1,0)*$E926</f>
        <v>29239556.952821985</v>
      </c>
      <c r="AB926" s="21">
        <f ca="1">OFFSET(Assumptions!$B$6,AB$1-1,0)*$E926</f>
        <v>54093180.362720668</v>
      </c>
      <c r="AC926" s="24">
        <f t="shared" si="204"/>
        <v>0</v>
      </c>
      <c r="AD926" s="24">
        <f t="shared" si="207"/>
        <v>0</v>
      </c>
      <c r="AE926" s="24">
        <f t="shared" si="207"/>
        <v>0</v>
      </c>
      <c r="AF926" s="24">
        <f t="shared" si="207"/>
        <v>0</v>
      </c>
      <c r="AG926" s="24">
        <f t="shared" si="206"/>
        <v>0</v>
      </c>
      <c r="AH926" s="24">
        <f t="shared" si="206"/>
        <v>0</v>
      </c>
      <c r="AI926" s="24">
        <f t="shared" si="206"/>
        <v>0</v>
      </c>
      <c r="AJ926" s="24">
        <f t="shared" si="202"/>
        <v>0</v>
      </c>
      <c r="AK926" s="26">
        <f t="shared" ca="1" si="203"/>
        <v>2.5887149985748259E-4</v>
      </c>
      <c r="AL926" s="34">
        <f t="shared" ca="1" si="205"/>
        <v>0.46110112577751772</v>
      </c>
    </row>
    <row r="927" spans="1:38" x14ac:dyDescent="0.25">
      <c r="A927" s="4">
        <f t="shared" si="194"/>
        <v>10</v>
      </c>
      <c r="B927" s="4">
        <f t="shared" si="195"/>
        <v>2015</v>
      </c>
      <c r="C927" s="9">
        <v>42306</v>
      </c>
      <c r="D927" s="12">
        <f ca="1">(1+Returns!E927)*D926</f>
        <v>141383039.65280151</v>
      </c>
      <c r="E927" s="12">
        <f t="shared" ca="1" si="196"/>
        <v>146254095.30506381</v>
      </c>
      <c r="F927" s="12">
        <f t="shared" ca="1" si="197"/>
        <v>146161784.70243388</v>
      </c>
      <c r="G927" s="14">
        <f ca="1">G926*(1+Returns!G927)+AC927</f>
        <v>11806292.793693354</v>
      </c>
      <c r="H927" s="14">
        <f ca="1">H926*(1+Returns!H927)+AD927</f>
        <v>14626438.185931219</v>
      </c>
      <c r="I927" s="14">
        <f ca="1">I926*(1+Returns!I927)+AE927</f>
        <v>7316780.2818654785</v>
      </c>
      <c r="J927" s="14">
        <f ca="1">J926*(1+Returns!J927)+AF927</f>
        <v>0</v>
      </c>
      <c r="K927" s="14">
        <f ca="1">K926*(1+Returns!K927)+AG927</f>
        <v>0</v>
      </c>
      <c r="L927" s="14">
        <f ca="1">L926*(1+Returns!L927)+AH927</f>
        <v>29251447.501237836</v>
      </c>
      <c r="M927" s="14">
        <f ca="1">M926*(1+Returns!M927)+AI927</f>
        <v>29258583.844553106</v>
      </c>
      <c r="N927" s="14">
        <f ca="1">N926*(1+Returns!N927)+AJ927-R927-T927</f>
        <v>53994552.697782807</v>
      </c>
      <c r="O927" s="17">
        <f ca="1">(Assumptions!$B$16 / 252)*F926</f>
        <v>4638.416272309596</v>
      </c>
      <c r="P927" s="17">
        <f t="shared" ca="1" si="198"/>
        <v>92310.602629935645</v>
      </c>
      <c r="Q927" s="16">
        <f t="shared" si="199"/>
        <v>0</v>
      </c>
      <c r="R927" s="17">
        <f t="shared" si="200"/>
        <v>0</v>
      </c>
      <c r="S927" s="19">
        <f t="shared" si="201"/>
        <v>0</v>
      </c>
      <c r="T927" s="20">
        <f ca="1">IF(AND(S927=1,F926&gt;D926),[1]Assumptions!$B$19*(F926-D926),0)</f>
        <v>0</v>
      </c>
      <c r="U927" s="21">
        <f ca="1">OFFSET(Assumptions!$B$6,U$1-1,0)*$E927</f>
        <v>11700327.624405105</v>
      </c>
      <c r="V927" s="21">
        <f ca="1">OFFSET(Assumptions!$B$6,V$1-1,0)*$E927</f>
        <v>14625409.530506382</v>
      </c>
      <c r="W927" s="21">
        <f ca="1">OFFSET(Assumptions!$B$6,W$1-1,0)*$E927</f>
        <v>7312704.7652531909</v>
      </c>
      <c r="X927" s="21">
        <f ca="1">OFFSET(Assumptions!$B$6,X$1-1,0)*$E927</f>
        <v>0</v>
      </c>
      <c r="Y927" s="21">
        <f ca="1">OFFSET(Assumptions!$B$6,Y$1-1,0)*$E927</f>
        <v>0</v>
      </c>
      <c r="Z927" s="21">
        <f ca="1">OFFSET(Assumptions!$B$6,Z$1-1,0)*$E927</f>
        <v>29250819.061012764</v>
      </c>
      <c r="AA927" s="21">
        <f ca="1">OFFSET(Assumptions!$B$6,AA$1-1,0)*$E927</f>
        <v>29250819.061012764</v>
      </c>
      <c r="AB927" s="21">
        <f ca="1">OFFSET(Assumptions!$B$6,AB$1-1,0)*$E927</f>
        <v>54114015.262873612</v>
      </c>
      <c r="AC927" s="24">
        <f t="shared" si="204"/>
        <v>0</v>
      </c>
      <c r="AD927" s="24">
        <f t="shared" si="207"/>
        <v>0</v>
      </c>
      <c r="AE927" s="24">
        <f t="shared" si="207"/>
        <v>0</v>
      </c>
      <c r="AF927" s="24">
        <f t="shared" si="207"/>
        <v>0</v>
      </c>
      <c r="AG927" s="24">
        <f t="shared" si="206"/>
        <v>0</v>
      </c>
      <c r="AH927" s="24">
        <f t="shared" si="206"/>
        <v>0</v>
      </c>
      <c r="AI927" s="24">
        <f t="shared" si="206"/>
        <v>0</v>
      </c>
      <c r="AJ927" s="24">
        <f t="shared" si="202"/>
        <v>0</v>
      </c>
      <c r="AK927" s="26">
        <f t="shared" ca="1" si="203"/>
        <v>3.5365193941716555E-4</v>
      </c>
      <c r="AL927" s="34">
        <f t="shared" ca="1" si="205"/>
        <v>0.46161784702433351</v>
      </c>
    </row>
    <row r="928" spans="1:38" x14ac:dyDescent="0.25">
      <c r="A928" s="4">
        <f t="shared" si="194"/>
        <v>10</v>
      </c>
      <c r="B928" s="4">
        <f t="shared" si="195"/>
        <v>2015</v>
      </c>
      <c r="C928" s="9">
        <v>42307</v>
      </c>
      <c r="D928" s="12">
        <f ca="1">(1+Returns!E928)*D927</f>
        <v>141457260.09329763</v>
      </c>
      <c r="E928" s="12">
        <f t="shared" ca="1" si="196"/>
        <v>146249910.93810189</v>
      </c>
      <c r="F928" s="12">
        <f t="shared" ca="1" si="197"/>
        <v>146152960.27881473</v>
      </c>
      <c r="G928" s="14">
        <f ca="1">G927*(1+Returns!G928)+AC928</f>
        <v>11729190.298642728</v>
      </c>
      <c r="H928" s="14">
        <f ca="1">H927*(1+Returns!H928)+AD928</f>
        <v>14634475.080781231</v>
      </c>
      <c r="I928" s="14">
        <f ca="1">I927*(1+Returns!I928)+AE928</f>
        <v>7320978.9767523929</v>
      </c>
      <c r="J928" s="14">
        <f ca="1">J927*(1+Returns!J928)+AF928</f>
        <v>0</v>
      </c>
      <c r="K928" s="14">
        <f ca="1">K927*(1+Returns!K928)+AG928</f>
        <v>0</v>
      </c>
      <c r="L928" s="14">
        <f ca="1">L927*(1+Returns!L928)+AH928</f>
        <v>29267448.987503458</v>
      </c>
      <c r="M928" s="14">
        <f ca="1">M927*(1+Returns!M928)+AI928</f>
        <v>29274946.47542714</v>
      </c>
      <c r="N928" s="14">
        <f ca="1">N927*(1+Returns!N928)+AJ928-R928-T928</f>
        <v>54022871.118994921</v>
      </c>
      <c r="O928" s="17">
        <f ca="1">(Assumptions!$B$16 / 252)*F927</f>
        <v>4640.0566572201233</v>
      </c>
      <c r="P928" s="17">
        <f t="shared" ca="1" si="198"/>
        <v>96950.659287155766</v>
      </c>
      <c r="Q928" s="16">
        <f t="shared" si="199"/>
        <v>0</v>
      </c>
      <c r="R928" s="17">
        <f t="shared" si="200"/>
        <v>0</v>
      </c>
      <c r="S928" s="19">
        <f t="shared" si="201"/>
        <v>0</v>
      </c>
      <c r="T928" s="20">
        <f ca="1">IF(AND(S928=1,F927&gt;D927),[1]Assumptions!$B$19*(F927-D927),0)</f>
        <v>0</v>
      </c>
      <c r="U928" s="21">
        <f ca="1">OFFSET(Assumptions!$B$6,U$1-1,0)*$E928</f>
        <v>11699992.875048151</v>
      </c>
      <c r="V928" s="21">
        <f ca="1">OFFSET(Assumptions!$B$6,V$1-1,0)*$E928</f>
        <v>14624991.09381019</v>
      </c>
      <c r="W928" s="21">
        <f ca="1">OFFSET(Assumptions!$B$6,W$1-1,0)*$E928</f>
        <v>7312495.5469050948</v>
      </c>
      <c r="X928" s="21">
        <f ca="1">OFFSET(Assumptions!$B$6,X$1-1,0)*$E928</f>
        <v>0</v>
      </c>
      <c r="Y928" s="21">
        <f ca="1">OFFSET(Assumptions!$B$6,Y$1-1,0)*$E928</f>
        <v>0</v>
      </c>
      <c r="Z928" s="21">
        <f ca="1">OFFSET(Assumptions!$B$6,Z$1-1,0)*$E928</f>
        <v>29249982.187620379</v>
      </c>
      <c r="AA928" s="21">
        <f ca="1">OFFSET(Assumptions!$B$6,AA$1-1,0)*$E928</f>
        <v>29249982.187620379</v>
      </c>
      <c r="AB928" s="21">
        <f ca="1">OFFSET(Assumptions!$B$6,AB$1-1,0)*$E928</f>
        <v>54112467.047097698</v>
      </c>
      <c r="AC928" s="24">
        <f t="shared" si="204"/>
        <v>0</v>
      </c>
      <c r="AD928" s="24">
        <f t="shared" si="207"/>
        <v>0</v>
      </c>
      <c r="AE928" s="24">
        <f t="shared" si="207"/>
        <v>0</v>
      </c>
      <c r="AF928" s="24">
        <f t="shared" si="207"/>
        <v>0</v>
      </c>
      <c r="AG928" s="24">
        <f t="shared" si="206"/>
        <v>0</v>
      </c>
      <c r="AH928" s="24">
        <f t="shared" si="206"/>
        <v>0</v>
      </c>
      <c r="AI928" s="24">
        <f t="shared" si="206"/>
        <v>0</v>
      </c>
      <c r="AJ928" s="24">
        <f t="shared" si="202"/>
        <v>0</v>
      </c>
      <c r="AK928" s="26">
        <f t="shared" ca="1" si="203"/>
        <v>-6.0374355972170335E-5</v>
      </c>
      <c r="AL928" s="34">
        <f t="shared" ca="1" si="205"/>
        <v>0.46152960278814192</v>
      </c>
    </row>
    <row r="929" spans="1:38" x14ac:dyDescent="0.25">
      <c r="A929" s="4">
        <f t="shared" si="194"/>
        <v>11</v>
      </c>
      <c r="B929" s="4">
        <f t="shared" si="195"/>
        <v>2015</v>
      </c>
      <c r="C929" s="9">
        <v>42311</v>
      </c>
      <c r="D929" s="12">
        <f ca="1">(1+Returns!E929)*D928</f>
        <v>141531519.49655619</v>
      </c>
      <c r="E929" s="12">
        <f t="shared" ca="1" si="196"/>
        <v>146232416.21806106</v>
      </c>
      <c r="F929" s="12">
        <f t="shared" ca="1" si="197"/>
        <v>146227776.44154426</v>
      </c>
      <c r="G929" s="14">
        <f ca="1">G928*(1+Returns!G929)+AC929</f>
        <v>11706491.104606505</v>
      </c>
      <c r="H929" s="14">
        <f ca="1">H928*(1+Returns!H929)+AD929</f>
        <v>14633032.404750982</v>
      </c>
      <c r="I929" s="14">
        <f ca="1">I928*(1+Returns!I929)+AE929</f>
        <v>7316696.651190416</v>
      </c>
      <c r="J929" s="14">
        <f ca="1">J928*(1+Returns!J929)+AF929</f>
        <v>0</v>
      </c>
      <c r="K929" s="14">
        <f ca="1">K928*(1+Returns!K929)+AG929</f>
        <v>0</v>
      </c>
      <c r="L929" s="14">
        <f ca="1">L928*(1+Returns!L929)+AH929</f>
        <v>29265992.427215651</v>
      </c>
      <c r="M929" s="14">
        <f ca="1">M928*(1+Returns!M929)+AI929</f>
        <v>29266353.969165906</v>
      </c>
      <c r="N929" s="14">
        <f ca="1">N928*(1+Returns!N929)+AJ929-R929-T929</f>
        <v>54043849.661131598</v>
      </c>
      <c r="O929" s="17">
        <f ca="1">(Assumptions!$B$16 / 252)*F928</f>
        <v>4639.7765167877687</v>
      </c>
      <c r="P929" s="17">
        <f t="shared" ca="1" si="198"/>
        <v>4639.776516787766</v>
      </c>
      <c r="Q929" s="16">
        <f t="shared" si="199"/>
        <v>1</v>
      </c>
      <c r="R929" s="17">
        <f t="shared" ca="1" si="200"/>
        <v>96950.659287155766</v>
      </c>
      <c r="S929" s="19">
        <f t="shared" si="201"/>
        <v>0</v>
      </c>
      <c r="T929" s="20">
        <f ca="1">IF(AND(S929=1,F928&gt;D928),[1]Assumptions!$B$19*(F928-D928),0)</f>
        <v>0</v>
      </c>
      <c r="U929" s="21">
        <f ca="1">OFFSET(Assumptions!$B$6,U$1-1,0)*$E929</f>
        <v>11698593.297444886</v>
      </c>
      <c r="V929" s="21">
        <f ca="1">OFFSET(Assumptions!$B$6,V$1-1,0)*$E929</f>
        <v>14623241.621806107</v>
      </c>
      <c r="W929" s="21">
        <f ca="1">OFFSET(Assumptions!$B$6,W$1-1,0)*$E929</f>
        <v>7311620.8109030537</v>
      </c>
      <c r="X929" s="21">
        <f ca="1">OFFSET(Assumptions!$B$6,X$1-1,0)*$E929</f>
        <v>0</v>
      </c>
      <c r="Y929" s="21">
        <f ca="1">OFFSET(Assumptions!$B$6,Y$1-1,0)*$E929</f>
        <v>0</v>
      </c>
      <c r="Z929" s="21">
        <f ca="1">OFFSET(Assumptions!$B$6,Z$1-1,0)*$E929</f>
        <v>29246483.243612215</v>
      </c>
      <c r="AA929" s="21">
        <f ca="1">OFFSET(Assumptions!$B$6,AA$1-1,0)*$E929</f>
        <v>29246483.243612215</v>
      </c>
      <c r="AB929" s="21">
        <f ca="1">OFFSET(Assumptions!$B$6,AB$1-1,0)*$E929</f>
        <v>54105994.000682592</v>
      </c>
      <c r="AC929" s="24">
        <f t="shared" ca="1" si="204"/>
        <v>-29197.423594577238</v>
      </c>
      <c r="AD929" s="24">
        <f t="shared" ca="1" si="207"/>
        <v>-9483.9869710411876</v>
      </c>
      <c r="AE929" s="24">
        <f t="shared" ca="1" si="207"/>
        <v>-8483.42984729819</v>
      </c>
      <c r="AF929" s="24">
        <f t="shared" ca="1" si="207"/>
        <v>0</v>
      </c>
      <c r="AG929" s="24">
        <f t="shared" ca="1" si="206"/>
        <v>0</v>
      </c>
      <c r="AH929" s="24">
        <f t="shared" ca="1" si="206"/>
        <v>-17466.799883078784</v>
      </c>
      <c r="AI929" s="24">
        <f t="shared" ca="1" si="206"/>
        <v>-24964.28780676052</v>
      </c>
      <c r="AJ929" s="24">
        <f t="shared" ca="1" si="202"/>
        <v>89595.928102755919</v>
      </c>
      <c r="AK929" s="26">
        <f t="shared" ca="1" si="203"/>
        <v>5.1190316355409493E-4</v>
      </c>
      <c r="AL929" s="34">
        <f t="shared" ca="1" si="205"/>
        <v>0.46227776441543722</v>
      </c>
    </row>
    <row r="930" spans="1:38" x14ac:dyDescent="0.25">
      <c r="A930" s="4">
        <f t="shared" si="194"/>
        <v>11</v>
      </c>
      <c r="B930" s="4">
        <f t="shared" si="195"/>
        <v>2015</v>
      </c>
      <c r="C930" s="9">
        <v>42312</v>
      </c>
      <c r="D930" s="12">
        <f ca="1">(1+Returns!E930)*D929</f>
        <v>141605817.8830311</v>
      </c>
      <c r="E930" s="12">
        <f t="shared" ca="1" si="196"/>
        <v>146292690.90671495</v>
      </c>
      <c r="F930" s="12">
        <f t="shared" ca="1" si="197"/>
        <v>146283408.9785651</v>
      </c>
      <c r="G930" s="14">
        <f ca="1">G929*(1+Returns!G930)+AC930</f>
        <v>11693805.933179516</v>
      </c>
      <c r="H930" s="14">
        <f ca="1">H929*(1+Returns!H930)+AD930</f>
        <v>14641072.922974134</v>
      </c>
      <c r="I930" s="14">
        <f ca="1">I929*(1+Returns!I930)+AE930</f>
        <v>7320895.2980863191</v>
      </c>
      <c r="J930" s="14">
        <f ca="1">J929*(1+Returns!J930)+AF930</f>
        <v>0</v>
      </c>
      <c r="K930" s="14">
        <f ca="1">K929*(1+Returns!K930)+AG930</f>
        <v>0</v>
      </c>
      <c r="L930" s="14">
        <f ca="1">L929*(1+Returns!L930)+AH930</f>
        <v>29282001.870025415</v>
      </c>
      <c r="M930" s="14">
        <f ca="1">M929*(1+Returns!M930)+AI930</f>
        <v>29282720.945420481</v>
      </c>
      <c r="N930" s="14">
        <f ca="1">N929*(1+Returns!N930)+AJ930-R930-T930</f>
        <v>54072193.937029101</v>
      </c>
      <c r="O930" s="17">
        <f ca="1">(Assumptions!$B$16 / 252)*F929</f>
        <v>4642.1516330648974</v>
      </c>
      <c r="P930" s="17">
        <f t="shared" ca="1" si="198"/>
        <v>9281.9281498526634</v>
      </c>
      <c r="Q930" s="16">
        <f t="shared" si="199"/>
        <v>0</v>
      </c>
      <c r="R930" s="17">
        <f t="shared" si="200"/>
        <v>0</v>
      </c>
      <c r="S930" s="19">
        <f t="shared" si="201"/>
        <v>0</v>
      </c>
      <c r="T930" s="20">
        <f ca="1">IF(AND(S930=1,F929&gt;D929),[1]Assumptions!$B$19*(F929-D929),0)</f>
        <v>0</v>
      </c>
      <c r="U930" s="21">
        <f ca="1">OFFSET(Assumptions!$B$6,U$1-1,0)*$E930</f>
        <v>11703415.272537196</v>
      </c>
      <c r="V930" s="21">
        <f ca="1">OFFSET(Assumptions!$B$6,V$1-1,0)*$E930</f>
        <v>14629269.090671495</v>
      </c>
      <c r="W930" s="21">
        <f ca="1">OFFSET(Assumptions!$B$6,W$1-1,0)*$E930</f>
        <v>7314634.5453357473</v>
      </c>
      <c r="X930" s="21">
        <f ca="1">OFFSET(Assumptions!$B$6,X$1-1,0)*$E930</f>
        <v>0</v>
      </c>
      <c r="Y930" s="21">
        <f ca="1">OFFSET(Assumptions!$B$6,Y$1-1,0)*$E930</f>
        <v>0</v>
      </c>
      <c r="Z930" s="21">
        <f ca="1">OFFSET(Assumptions!$B$6,Z$1-1,0)*$E930</f>
        <v>29258538.181342989</v>
      </c>
      <c r="AA930" s="21">
        <f ca="1">OFFSET(Assumptions!$B$6,AA$1-1,0)*$E930</f>
        <v>29258538.181342989</v>
      </c>
      <c r="AB930" s="21">
        <f ca="1">OFFSET(Assumptions!$B$6,AB$1-1,0)*$E930</f>
        <v>54128295.635484532</v>
      </c>
      <c r="AC930" s="24">
        <f t="shared" si="204"/>
        <v>0</v>
      </c>
      <c r="AD930" s="24">
        <f t="shared" si="207"/>
        <v>0</v>
      </c>
      <c r="AE930" s="24">
        <f t="shared" si="207"/>
        <v>0</v>
      </c>
      <c r="AF930" s="24">
        <f t="shared" si="207"/>
        <v>0</v>
      </c>
      <c r="AG930" s="24">
        <f t="shared" si="206"/>
        <v>0</v>
      </c>
      <c r="AH930" s="24">
        <f t="shared" si="206"/>
        <v>0</v>
      </c>
      <c r="AI930" s="24">
        <f t="shared" si="206"/>
        <v>0</v>
      </c>
      <c r="AJ930" s="24">
        <f t="shared" si="202"/>
        <v>0</v>
      </c>
      <c r="AK930" s="26">
        <f t="shared" ca="1" si="203"/>
        <v>3.8045122735663739E-4</v>
      </c>
      <c r="AL930" s="34">
        <f t="shared" ca="1" si="205"/>
        <v>0.46283408978564533</v>
      </c>
    </row>
    <row r="931" spans="1:38" x14ac:dyDescent="0.25">
      <c r="A931" s="4">
        <f t="shared" si="194"/>
        <v>11</v>
      </c>
      <c r="B931" s="4">
        <f t="shared" si="195"/>
        <v>2015</v>
      </c>
      <c r="C931" s="9">
        <v>42313</v>
      </c>
      <c r="D931" s="12">
        <f ca="1">(1+Returns!E931)*D930</f>
        <v>141680155.27318695</v>
      </c>
      <c r="E931" s="12">
        <f t="shared" ca="1" si="196"/>
        <v>146392885.54345715</v>
      </c>
      <c r="F931" s="12">
        <f t="shared" ca="1" si="197"/>
        <v>146378959.69756195</v>
      </c>
      <c r="G931" s="14">
        <f ca="1">G930*(1+Returns!G931)+AC931</f>
        <v>11721001.105935514</v>
      </c>
      <c r="H931" s="14">
        <f ca="1">H930*(1+Returns!H931)+AD931</f>
        <v>14649117.859279029</v>
      </c>
      <c r="I931" s="14">
        <f ca="1">I930*(1+Returns!I931)+AE931</f>
        <v>7325096.3543530898</v>
      </c>
      <c r="J931" s="14">
        <f ca="1">J930*(1+Returns!J931)+AF931</f>
        <v>0</v>
      </c>
      <c r="K931" s="14">
        <f ca="1">K930*(1+Returns!K931)+AG931</f>
        <v>0</v>
      </c>
      <c r="L931" s="14">
        <f ca="1">L930*(1+Returns!L931)+AH931</f>
        <v>29298020.070517316</v>
      </c>
      <c r="M931" s="14">
        <f ca="1">M930*(1+Returns!M931)+AI931</f>
        <v>29299097.074776668</v>
      </c>
      <c r="N931" s="14">
        <f ca="1">N930*(1+Returns!N931)+AJ931-R931-T931</f>
        <v>54100553.078595519</v>
      </c>
      <c r="O931" s="17">
        <f ca="1">(Assumptions!$B$16 / 252)*F930</f>
        <v>4643.917745351273</v>
      </c>
      <c r="P931" s="17">
        <f t="shared" ca="1" si="198"/>
        <v>13925.845895203936</v>
      </c>
      <c r="Q931" s="16">
        <f t="shared" si="199"/>
        <v>0</v>
      </c>
      <c r="R931" s="17">
        <f t="shared" si="200"/>
        <v>0</v>
      </c>
      <c r="S931" s="19">
        <f t="shared" si="201"/>
        <v>0</v>
      </c>
      <c r="T931" s="20">
        <f ca="1">IF(AND(S931=1,F930&gt;D930),[1]Assumptions!$B$19*(F930-D930),0)</f>
        <v>0</v>
      </c>
      <c r="U931" s="21">
        <f ca="1">OFFSET(Assumptions!$B$6,U$1-1,0)*$E931</f>
        <v>11711430.843476573</v>
      </c>
      <c r="V931" s="21">
        <f ca="1">OFFSET(Assumptions!$B$6,V$1-1,0)*$E931</f>
        <v>14639288.554345716</v>
      </c>
      <c r="W931" s="21">
        <f ca="1">OFFSET(Assumptions!$B$6,W$1-1,0)*$E931</f>
        <v>7319644.2771728579</v>
      </c>
      <c r="X931" s="21">
        <f ca="1">OFFSET(Assumptions!$B$6,X$1-1,0)*$E931</f>
        <v>0</v>
      </c>
      <c r="Y931" s="21">
        <f ca="1">OFFSET(Assumptions!$B$6,Y$1-1,0)*$E931</f>
        <v>0</v>
      </c>
      <c r="Z931" s="21">
        <f ca="1">OFFSET(Assumptions!$B$6,Z$1-1,0)*$E931</f>
        <v>29278577.108691432</v>
      </c>
      <c r="AA931" s="21">
        <f ca="1">OFFSET(Assumptions!$B$6,AA$1-1,0)*$E931</f>
        <v>29278577.108691432</v>
      </c>
      <c r="AB931" s="21">
        <f ca="1">OFFSET(Assumptions!$B$6,AB$1-1,0)*$E931</f>
        <v>54165367.651079148</v>
      </c>
      <c r="AC931" s="24">
        <f t="shared" si="204"/>
        <v>0</v>
      </c>
      <c r="AD931" s="24">
        <f t="shared" si="207"/>
        <v>0</v>
      </c>
      <c r="AE931" s="24">
        <f t="shared" si="207"/>
        <v>0</v>
      </c>
      <c r="AF931" s="24">
        <f t="shared" si="207"/>
        <v>0</v>
      </c>
      <c r="AG931" s="24">
        <f t="shared" si="206"/>
        <v>0</v>
      </c>
      <c r="AH931" s="24">
        <f t="shared" si="206"/>
        <v>0</v>
      </c>
      <c r="AI931" s="24">
        <f t="shared" si="206"/>
        <v>0</v>
      </c>
      <c r="AJ931" s="24">
        <f t="shared" si="202"/>
        <v>0</v>
      </c>
      <c r="AK931" s="26">
        <f t="shared" ca="1" si="203"/>
        <v>6.5318903670652517E-4</v>
      </c>
      <c r="AL931" s="34">
        <f t="shared" ca="1" si="205"/>
        <v>0.46378959697561384</v>
      </c>
    </row>
    <row r="932" spans="1:38" x14ac:dyDescent="0.25">
      <c r="A932" s="4">
        <f t="shared" si="194"/>
        <v>11</v>
      </c>
      <c r="B932" s="4">
        <f t="shared" si="195"/>
        <v>2015</v>
      </c>
      <c r="C932" s="9">
        <v>42314</v>
      </c>
      <c r="D932" s="12">
        <f ca="1">(1+Returns!E932)*D931</f>
        <v>141754531.68749917</v>
      </c>
      <c r="E932" s="12">
        <f t="shared" ca="1" si="196"/>
        <v>146457805.41789931</v>
      </c>
      <c r="F932" s="12">
        <f t="shared" ca="1" si="197"/>
        <v>146439232.6209026</v>
      </c>
      <c r="G932" s="14">
        <f ca="1">G931*(1+Returns!G932)+AC932</f>
        <v>11712881.890969893</v>
      </c>
      <c r="H932" s="14">
        <f ca="1">H931*(1+Returns!H932)+AD932</f>
        <v>14657167.2160933</v>
      </c>
      <c r="I932" s="14">
        <f ca="1">I931*(1+Returns!I932)+AE932</f>
        <v>7329299.8213733323</v>
      </c>
      <c r="J932" s="14">
        <f ca="1">J931*(1+Returns!J932)+AF932</f>
        <v>0</v>
      </c>
      <c r="K932" s="14">
        <f ca="1">K931*(1+Returns!K932)+AG932</f>
        <v>0</v>
      </c>
      <c r="L932" s="14">
        <f ca="1">L931*(1+Returns!L932)+AH932</f>
        <v>29314047.03348209</v>
      </c>
      <c r="M932" s="14">
        <f ca="1">M931*(1+Returns!M932)+AI932</f>
        <v>29315482.362353269</v>
      </c>
      <c r="N932" s="14">
        <f ca="1">N931*(1+Returns!N932)+AJ932-R932-T932</f>
        <v>54128927.093627423</v>
      </c>
      <c r="O932" s="17">
        <f ca="1">(Assumptions!$B$16 / 252)*F931</f>
        <v>4646.9511015099033</v>
      </c>
      <c r="P932" s="17">
        <f t="shared" ca="1" si="198"/>
        <v>18572.796996713842</v>
      </c>
      <c r="Q932" s="16">
        <f t="shared" si="199"/>
        <v>0</v>
      </c>
      <c r="R932" s="17">
        <f t="shared" si="200"/>
        <v>0</v>
      </c>
      <c r="S932" s="19">
        <f t="shared" si="201"/>
        <v>0</v>
      </c>
      <c r="T932" s="20">
        <f ca="1">IF(AND(S932=1,F931&gt;D931),[1]Assumptions!$B$19*(F931-D931),0)</f>
        <v>0</v>
      </c>
      <c r="U932" s="21">
        <f ca="1">OFFSET(Assumptions!$B$6,U$1-1,0)*$E932</f>
        <v>11716624.433431946</v>
      </c>
      <c r="V932" s="21">
        <f ca="1">OFFSET(Assumptions!$B$6,V$1-1,0)*$E932</f>
        <v>14645780.541789932</v>
      </c>
      <c r="W932" s="21">
        <f ca="1">OFFSET(Assumptions!$B$6,W$1-1,0)*$E932</f>
        <v>7322890.2708949661</v>
      </c>
      <c r="X932" s="21">
        <f ca="1">OFFSET(Assumptions!$B$6,X$1-1,0)*$E932</f>
        <v>0</v>
      </c>
      <c r="Y932" s="21">
        <f ca="1">OFFSET(Assumptions!$B$6,Y$1-1,0)*$E932</f>
        <v>0</v>
      </c>
      <c r="Z932" s="21">
        <f ca="1">OFFSET(Assumptions!$B$6,Z$1-1,0)*$E932</f>
        <v>29291561.083579864</v>
      </c>
      <c r="AA932" s="21">
        <f ca="1">OFFSET(Assumptions!$B$6,AA$1-1,0)*$E932</f>
        <v>29291561.083579864</v>
      </c>
      <c r="AB932" s="21">
        <f ca="1">OFFSET(Assumptions!$B$6,AB$1-1,0)*$E932</f>
        <v>54189388.004622743</v>
      </c>
      <c r="AC932" s="24">
        <f t="shared" si="204"/>
        <v>0</v>
      </c>
      <c r="AD932" s="24">
        <f t="shared" si="207"/>
        <v>0</v>
      </c>
      <c r="AE932" s="24">
        <f t="shared" si="207"/>
        <v>0</v>
      </c>
      <c r="AF932" s="24">
        <f t="shared" si="207"/>
        <v>0</v>
      </c>
      <c r="AG932" s="24">
        <f t="shared" si="206"/>
        <v>0</v>
      </c>
      <c r="AH932" s="24">
        <f t="shared" si="206"/>
        <v>0</v>
      </c>
      <c r="AI932" s="24">
        <f t="shared" si="206"/>
        <v>0</v>
      </c>
      <c r="AJ932" s="24">
        <f t="shared" si="202"/>
        <v>0</v>
      </c>
      <c r="AK932" s="26">
        <f t="shared" ca="1" si="203"/>
        <v>4.1175947325466922E-4</v>
      </c>
      <c r="AL932" s="34">
        <f t="shared" ca="1" si="205"/>
        <v>0.46439232620902016</v>
      </c>
    </row>
    <row r="933" spans="1:38" x14ac:dyDescent="0.25">
      <c r="A933" s="4">
        <f t="shared" si="194"/>
        <v>11</v>
      </c>
      <c r="B933" s="4">
        <f t="shared" si="195"/>
        <v>2015</v>
      </c>
      <c r="C933" s="9">
        <v>42317</v>
      </c>
      <c r="D933" s="12">
        <f ca="1">(1+Returns!E933)*D932</f>
        <v>141828947.14645383</v>
      </c>
      <c r="E933" s="12">
        <f t="shared" ca="1" si="196"/>
        <v>146547291.62697804</v>
      </c>
      <c r="F933" s="12">
        <f t="shared" ca="1" si="197"/>
        <v>146524069.96545368</v>
      </c>
      <c r="G933" s="14">
        <f ca="1">G932*(1+Returns!G933)+AC933</f>
        <v>11729289.363691166</v>
      </c>
      <c r="H933" s="14">
        <f ca="1">H932*(1+Returns!H933)+AD933</f>
        <v>14665220.995845918</v>
      </c>
      <c r="I933" s="14">
        <f ca="1">I932*(1+Returns!I933)+AE933</f>
        <v>7333505.7005304443</v>
      </c>
      <c r="J933" s="14">
        <f ca="1">J932*(1+Returns!J933)+AF933</f>
        <v>0</v>
      </c>
      <c r="K933" s="14">
        <f ca="1">K932*(1+Returns!K933)+AG933</f>
        <v>0</v>
      </c>
      <c r="L933" s="14">
        <f ca="1">L932*(1+Returns!L933)+AH933</f>
        <v>29330082.763713088</v>
      </c>
      <c r="M933" s="14">
        <f ca="1">M932*(1+Returns!M933)+AI933</f>
        <v>29331876.813271943</v>
      </c>
      <c r="N933" s="14">
        <f ca="1">N932*(1+Returns!N933)+AJ933-R933-T933</f>
        <v>54157315.989925474</v>
      </c>
      <c r="O933" s="17">
        <f ca="1">(Assumptions!$B$16 / 252)*F932</f>
        <v>4648.8645276477009</v>
      </c>
      <c r="P933" s="17">
        <f t="shared" ca="1" si="198"/>
        <v>23221.661524361542</v>
      </c>
      <c r="Q933" s="16">
        <f t="shared" si="199"/>
        <v>0</v>
      </c>
      <c r="R933" s="17">
        <f t="shared" si="200"/>
        <v>0</v>
      </c>
      <c r="S933" s="19">
        <f t="shared" si="201"/>
        <v>0</v>
      </c>
      <c r="T933" s="20">
        <f ca="1">IF(AND(S933=1,F932&gt;D932),[1]Assumptions!$B$19*(F932-D932),0)</f>
        <v>0</v>
      </c>
      <c r="U933" s="21">
        <f ca="1">OFFSET(Assumptions!$B$6,U$1-1,0)*$E933</f>
        <v>11723783.330158243</v>
      </c>
      <c r="V933" s="21">
        <f ca="1">OFFSET(Assumptions!$B$6,V$1-1,0)*$E933</f>
        <v>14654729.162697805</v>
      </c>
      <c r="W933" s="21">
        <f ca="1">OFFSET(Assumptions!$B$6,W$1-1,0)*$E933</f>
        <v>7327364.5813489025</v>
      </c>
      <c r="X933" s="21">
        <f ca="1">OFFSET(Assumptions!$B$6,X$1-1,0)*$E933</f>
        <v>0</v>
      </c>
      <c r="Y933" s="21">
        <f ca="1">OFFSET(Assumptions!$B$6,Y$1-1,0)*$E933</f>
        <v>0</v>
      </c>
      <c r="Z933" s="21">
        <f ca="1">OFFSET(Assumptions!$B$6,Z$1-1,0)*$E933</f>
        <v>29309458.32539561</v>
      </c>
      <c r="AA933" s="21">
        <f ca="1">OFFSET(Assumptions!$B$6,AA$1-1,0)*$E933</f>
        <v>29309458.32539561</v>
      </c>
      <c r="AB933" s="21">
        <f ca="1">OFFSET(Assumptions!$B$6,AB$1-1,0)*$E933</f>
        <v>54222497.901981875</v>
      </c>
      <c r="AC933" s="24">
        <f t="shared" si="204"/>
        <v>0</v>
      </c>
      <c r="AD933" s="24">
        <f t="shared" si="207"/>
        <v>0</v>
      </c>
      <c r="AE933" s="24">
        <f t="shared" si="207"/>
        <v>0</v>
      </c>
      <c r="AF933" s="24">
        <f t="shared" si="207"/>
        <v>0</v>
      </c>
      <c r="AG933" s="24">
        <f t="shared" si="206"/>
        <v>0</v>
      </c>
      <c r="AH933" s="24">
        <f t="shared" si="206"/>
        <v>0</v>
      </c>
      <c r="AI933" s="24">
        <f t="shared" si="206"/>
        <v>0</v>
      </c>
      <c r="AJ933" s="24">
        <f t="shared" si="202"/>
        <v>0</v>
      </c>
      <c r="AK933" s="26">
        <f t="shared" ca="1" si="203"/>
        <v>5.7933480688676653E-4</v>
      </c>
      <c r="AL933" s="34">
        <f t="shared" ca="1" si="205"/>
        <v>0.46524069965453085</v>
      </c>
    </row>
    <row r="934" spans="1:38" x14ac:dyDescent="0.25">
      <c r="A934" s="4">
        <f t="shared" si="194"/>
        <v>11</v>
      </c>
      <c r="B934" s="4">
        <f t="shared" si="195"/>
        <v>2015</v>
      </c>
      <c r="C934" s="9">
        <v>42318</v>
      </c>
      <c r="D934" s="12">
        <f ca="1">(1+Returns!E934)*D933</f>
        <v>141903401.67054781</v>
      </c>
      <c r="E934" s="12">
        <f t="shared" ca="1" si="196"/>
        <v>146700313.3106885</v>
      </c>
      <c r="F934" s="12">
        <f t="shared" ca="1" si="197"/>
        <v>146672440.09138745</v>
      </c>
      <c r="G934" s="14">
        <f ca="1">G933*(1+Returns!G934)+AC934</f>
        <v>11809192.642554766</v>
      </c>
      <c r="H934" s="14">
        <f ca="1">H933*(1+Returns!H934)+AD934</f>
        <v>14673279.200967187</v>
      </c>
      <c r="I934" s="14">
        <f ca="1">I933*(1+Returns!I934)+AE934</f>
        <v>7337713.9932086179</v>
      </c>
      <c r="J934" s="14">
        <f ca="1">J933*(1+Returns!J934)+AF934</f>
        <v>0</v>
      </c>
      <c r="K934" s="14">
        <f ca="1">K933*(1+Returns!K934)+AG934</f>
        <v>0</v>
      </c>
      <c r="L934" s="14">
        <f ca="1">L933*(1+Returns!L934)+AH934</f>
        <v>29346127.266006291</v>
      </c>
      <c r="M934" s="14">
        <f ca="1">M933*(1+Returns!M934)+AI934</f>
        <v>29348280.432657219</v>
      </c>
      <c r="N934" s="14">
        <f ca="1">N933*(1+Returns!N934)+AJ934-R934-T934</f>
        <v>54185719.775294423</v>
      </c>
      <c r="O934" s="17">
        <f ca="1">(Assumptions!$B$16 / 252)*F933</f>
        <v>4651.5577766810693</v>
      </c>
      <c r="P934" s="17">
        <f t="shared" ca="1" si="198"/>
        <v>27873.219301042613</v>
      </c>
      <c r="Q934" s="16">
        <f t="shared" si="199"/>
        <v>0</v>
      </c>
      <c r="R934" s="17">
        <f t="shared" si="200"/>
        <v>0</v>
      </c>
      <c r="S934" s="19">
        <f t="shared" si="201"/>
        <v>0</v>
      </c>
      <c r="T934" s="20">
        <f ca="1">IF(AND(S934=1,F933&gt;D933),[1]Assumptions!$B$19*(F933-D933),0)</f>
        <v>0</v>
      </c>
      <c r="U934" s="21">
        <f ca="1">OFFSET(Assumptions!$B$6,U$1-1,0)*$E934</f>
        <v>11736025.06485508</v>
      </c>
      <c r="V934" s="21">
        <f ca="1">OFFSET(Assumptions!$B$6,V$1-1,0)*$E934</f>
        <v>14670031.331068851</v>
      </c>
      <c r="W934" s="21">
        <f ca="1">OFFSET(Assumptions!$B$6,W$1-1,0)*$E934</f>
        <v>7335015.6655344255</v>
      </c>
      <c r="X934" s="21">
        <f ca="1">OFFSET(Assumptions!$B$6,X$1-1,0)*$E934</f>
        <v>0</v>
      </c>
      <c r="Y934" s="21">
        <f ca="1">OFFSET(Assumptions!$B$6,Y$1-1,0)*$E934</f>
        <v>0</v>
      </c>
      <c r="Z934" s="21">
        <f ca="1">OFFSET(Assumptions!$B$6,Z$1-1,0)*$E934</f>
        <v>29340062.662137702</v>
      </c>
      <c r="AA934" s="21">
        <f ca="1">OFFSET(Assumptions!$B$6,AA$1-1,0)*$E934</f>
        <v>29340062.662137702</v>
      </c>
      <c r="AB934" s="21">
        <f ca="1">OFFSET(Assumptions!$B$6,AB$1-1,0)*$E934</f>
        <v>54279115.924954742</v>
      </c>
      <c r="AC934" s="24">
        <f t="shared" si="204"/>
        <v>0</v>
      </c>
      <c r="AD934" s="24">
        <f t="shared" si="207"/>
        <v>0</v>
      </c>
      <c r="AE934" s="24">
        <f t="shared" si="207"/>
        <v>0</v>
      </c>
      <c r="AF934" s="24">
        <f t="shared" si="207"/>
        <v>0</v>
      </c>
      <c r="AG934" s="24">
        <f t="shared" si="206"/>
        <v>0</v>
      </c>
      <c r="AH934" s="24">
        <f t="shared" si="206"/>
        <v>0</v>
      </c>
      <c r="AI934" s="24">
        <f t="shared" si="206"/>
        <v>0</v>
      </c>
      <c r="AJ934" s="24">
        <f t="shared" si="202"/>
        <v>0</v>
      </c>
      <c r="AK934" s="26">
        <f t="shared" ca="1" si="203"/>
        <v>1.0125989946139224E-3</v>
      </c>
      <c r="AL934" s="34">
        <f t="shared" ca="1" si="205"/>
        <v>0.46672440091386846</v>
      </c>
    </row>
    <row r="935" spans="1:38" x14ac:dyDescent="0.25">
      <c r="A935" s="4">
        <f t="shared" si="194"/>
        <v>11</v>
      </c>
      <c r="B935" s="4">
        <f t="shared" si="195"/>
        <v>2015</v>
      </c>
      <c r="C935" s="9">
        <v>42319</v>
      </c>
      <c r="D935" s="12">
        <f ca="1">(1+Returns!E935)*D934</f>
        <v>141977895.28028879</v>
      </c>
      <c r="E935" s="12">
        <f t="shared" ca="1" si="196"/>
        <v>146741831.84539339</v>
      </c>
      <c r="F935" s="12">
        <f t="shared" ca="1" si="197"/>
        <v>146709302.35815293</v>
      </c>
      <c r="G935" s="14">
        <f ca="1">G934*(1+Returns!G935)+AC935</f>
        <v>11777553.082371917</v>
      </c>
      <c r="H935" s="14">
        <f ca="1">H934*(1+Returns!H935)+AD935</f>
        <v>14681341.833888745</v>
      </c>
      <c r="I935" s="14">
        <f ca="1">I934*(1+Returns!I935)+AE935</f>
        <v>7341924.7007928388</v>
      </c>
      <c r="J935" s="14">
        <f ca="1">J934*(1+Returns!J935)+AF935</f>
        <v>0</v>
      </c>
      <c r="K935" s="14">
        <f ca="1">K934*(1+Returns!K935)+AG935</f>
        <v>0</v>
      </c>
      <c r="L935" s="14">
        <f ca="1">L934*(1+Returns!L935)+AH935</f>
        <v>29362180.545160301</v>
      </c>
      <c r="M935" s="14">
        <f ca="1">M934*(1+Returns!M935)+AI935</f>
        <v>29364693.22563649</v>
      </c>
      <c r="N935" s="14">
        <f ca="1">N934*(1+Returns!N935)+AJ935-R935-T935</f>
        <v>54214138.457543112</v>
      </c>
      <c r="O935" s="17">
        <f ca="1">(Assumptions!$B$16 / 252)*F934</f>
        <v>4656.2679394091256</v>
      </c>
      <c r="P935" s="17">
        <f t="shared" ca="1" si="198"/>
        <v>32529.487240451737</v>
      </c>
      <c r="Q935" s="16">
        <f t="shared" si="199"/>
        <v>0</v>
      </c>
      <c r="R935" s="17">
        <f t="shared" si="200"/>
        <v>0</v>
      </c>
      <c r="S935" s="19">
        <f t="shared" si="201"/>
        <v>0</v>
      </c>
      <c r="T935" s="20">
        <f ca="1">IF(AND(S935=1,F934&gt;D934),[1]Assumptions!$B$19*(F934-D934),0)</f>
        <v>0</v>
      </c>
      <c r="U935" s="21">
        <f ca="1">OFFSET(Assumptions!$B$6,U$1-1,0)*$E935</f>
        <v>11739346.54763147</v>
      </c>
      <c r="V935" s="21">
        <f ca="1">OFFSET(Assumptions!$B$6,V$1-1,0)*$E935</f>
        <v>14674183.18453934</v>
      </c>
      <c r="W935" s="21">
        <f ca="1">OFFSET(Assumptions!$B$6,W$1-1,0)*$E935</f>
        <v>7337091.5922696702</v>
      </c>
      <c r="X935" s="21">
        <f ca="1">OFFSET(Assumptions!$B$6,X$1-1,0)*$E935</f>
        <v>0</v>
      </c>
      <c r="Y935" s="21">
        <f ca="1">OFFSET(Assumptions!$B$6,Y$1-1,0)*$E935</f>
        <v>0</v>
      </c>
      <c r="Z935" s="21">
        <f ca="1">OFFSET(Assumptions!$B$6,Z$1-1,0)*$E935</f>
        <v>29348366.369078681</v>
      </c>
      <c r="AA935" s="21">
        <f ca="1">OFFSET(Assumptions!$B$6,AA$1-1,0)*$E935</f>
        <v>29348366.369078681</v>
      </c>
      <c r="AB935" s="21">
        <f ca="1">OFFSET(Assumptions!$B$6,AB$1-1,0)*$E935</f>
        <v>54294477.782795556</v>
      </c>
      <c r="AC935" s="24">
        <f t="shared" si="204"/>
        <v>0</v>
      </c>
      <c r="AD935" s="24">
        <f t="shared" si="207"/>
        <v>0</v>
      </c>
      <c r="AE935" s="24">
        <f t="shared" si="207"/>
        <v>0</v>
      </c>
      <c r="AF935" s="24">
        <f t="shared" si="207"/>
        <v>0</v>
      </c>
      <c r="AG935" s="24">
        <f t="shared" si="206"/>
        <v>0</v>
      </c>
      <c r="AH935" s="24">
        <f t="shared" si="206"/>
        <v>0</v>
      </c>
      <c r="AI935" s="24">
        <f t="shared" si="206"/>
        <v>0</v>
      </c>
      <c r="AJ935" s="24">
        <f t="shared" si="202"/>
        <v>0</v>
      </c>
      <c r="AK935" s="26">
        <f t="shared" ca="1" si="203"/>
        <v>2.5132374386416245E-4</v>
      </c>
      <c r="AL935" s="34">
        <f t="shared" ca="1" si="205"/>
        <v>0.46709302358152316</v>
      </c>
    </row>
    <row r="936" spans="1:38" x14ac:dyDescent="0.25">
      <c r="A936" s="4">
        <f t="shared" si="194"/>
        <v>11</v>
      </c>
      <c r="B936" s="4">
        <f t="shared" si="195"/>
        <v>2015</v>
      </c>
      <c r="C936" s="9">
        <v>42320</v>
      </c>
      <c r="D936" s="12">
        <f ca="1">(1+Returns!E936)*D935</f>
        <v>142052427.99619511</v>
      </c>
      <c r="E936" s="12">
        <f t="shared" ca="1" si="196"/>
        <v>146834544.65463907</v>
      </c>
      <c r="F936" s="12">
        <f t="shared" ca="1" si="197"/>
        <v>146797357.72922853</v>
      </c>
      <c r="G936" s="14">
        <f ca="1">G935*(1+Returns!G936)+AC936</f>
        <v>11797068.085125756</v>
      </c>
      <c r="H936" s="14">
        <f ca="1">H935*(1+Returns!H936)+AD936</f>
        <v>14689408.897043569</v>
      </c>
      <c r="I936" s="14">
        <f ca="1">I935*(1+Returns!I936)+AE936</f>
        <v>7346137.824668888</v>
      </c>
      <c r="J936" s="14">
        <f ca="1">J935*(1+Returns!J936)+AF936</f>
        <v>0</v>
      </c>
      <c r="K936" s="14">
        <f ca="1">K935*(1+Returns!K936)+AG936</f>
        <v>0</v>
      </c>
      <c r="L936" s="14">
        <f ca="1">L935*(1+Returns!L936)+AH936</f>
        <v>29378242.605976343</v>
      </c>
      <c r="M936" s="14">
        <f ca="1">M935*(1+Returns!M936)+AI936</f>
        <v>29381115.197340012</v>
      </c>
      <c r="N936" s="14">
        <f ca="1">N935*(1+Returns!N936)+AJ936-R936-T936</f>
        <v>54242572.044484481</v>
      </c>
      <c r="O936" s="17">
        <f ca="1">(Assumptions!$B$16 / 252)*F935</f>
        <v>4657.438170100093</v>
      </c>
      <c r="P936" s="17">
        <f t="shared" ca="1" si="198"/>
        <v>37186.925410551834</v>
      </c>
      <c r="Q936" s="16">
        <f t="shared" si="199"/>
        <v>0</v>
      </c>
      <c r="R936" s="17">
        <f t="shared" si="200"/>
        <v>0</v>
      </c>
      <c r="S936" s="19">
        <f t="shared" si="201"/>
        <v>0</v>
      </c>
      <c r="T936" s="20">
        <f ca="1">IF(AND(S936=1,F935&gt;D935),[1]Assumptions!$B$19*(F935-D935),0)</f>
        <v>0</v>
      </c>
      <c r="U936" s="21">
        <f ca="1">OFFSET(Assumptions!$B$6,U$1-1,0)*$E936</f>
        <v>11746763.572371125</v>
      </c>
      <c r="V936" s="21">
        <f ca="1">OFFSET(Assumptions!$B$6,V$1-1,0)*$E936</f>
        <v>14683454.465463907</v>
      </c>
      <c r="W936" s="21">
        <f ca="1">OFFSET(Assumptions!$B$6,W$1-1,0)*$E936</f>
        <v>7341727.2327319533</v>
      </c>
      <c r="X936" s="21">
        <f ca="1">OFFSET(Assumptions!$B$6,X$1-1,0)*$E936</f>
        <v>0</v>
      </c>
      <c r="Y936" s="21">
        <f ca="1">OFFSET(Assumptions!$B$6,Y$1-1,0)*$E936</f>
        <v>0</v>
      </c>
      <c r="Z936" s="21">
        <f ca="1">OFFSET(Assumptions!$B$6,Z$1-1,0)*$E936</f>
        <v>29366908.930927813</v>
      </c>
      <c r="AA936" s="21">
        <f ca="1">OFFSET(Assumptions!$B$6,AA$1-1,0)*$E936</f>
        <v>29366908.930927813</v>
      </c>
      <c r="AB936" s="21">
        <f ca="1">OFFSET(Assumptions!$B$6,AB$1-1,0)*$E936</f>
        <v>54328781.522216454</v>
      </c>
      <c r="AC936" s="24">
        <f t="shared" si="204"/>
        <v>0</v>
      </c>
      <c r="AD936" s="24">
        <f t="shared" si="207"/>
        <v>0</v>
      </c>
      <c r="AE936" s="24">
        <f t="shared" si="207"/>
        <v>0</v>
      </c>
      <c r="AF936" s="24">
        <f t="shared" si="207"/>
        <v>0</v>
      </c>
      <c r="AG936" s="24">
        <f t="shared" si="206"/>
        <v>0</v>
      </c>
      <c r="AH936" s="24">
        <f t="shared" si="206"/>
        <v>0</v>
      </c>
      <c r="AI936" s="24">
        <f t="shared" si="206"/>
        <v>0</v>
      </c>
      <c r="AJ936" s="24">
        <f t="shared" si="202"/>
        <v>0</v>
      </c>
      <c r="AK936" s="26">
        <f t="shared" ca="1" si="203"/>
        <v>6.0020305229624427E-4</v>
      </c>
      <c r="AL936" s="34">
        <f t="shared" ca="1" si="205"/>
        <v>0.46797357729227929</v>
      </c>
    </row>
    <row r="937" spans="1:38" x14ac:dyDescent="0.25">
      <c r="A937" s="4">
        <f t="shared" si="194"/>
        <v>11</v>
      </c>
      <c r="B937" s="4">
        <f t="shared" si="195"/>
        <v>2015</v>
      </c>
      <c r="C937" s="9">
        <v>42321</v>
      </c>
      <c r="D937" s="12">
        <f ca="1">(1+Returns!E937)*D936</f>
        <v>142126999.83879599</v>
      </c>
      <c r="E937" s="12">
        <f t="shared" ca="1" si="196"/>
        <v>146990903.64402276</v>
      </c>
      <c r="F937" s="12">
        <f t="shared" ca="1" si="197"/>
        <v>146949056.48503351</v>
      </c>
      <c r="G937" s="14">
        <f ca="1">G936*(1+Returns!G937)+AC937</f>
        <v>11880189.534838708</v>
      </c>
      <c r="H937" s="14">
        <f ca="1">H936*(1+Returns!H937)+AD937</f>
        <v>14697480.392865971</v>
      </c>
      <c r="I937" s="14">
        <f ca="1">I936*(1+Returns!I937)+AE937</f>
        <v>7350353.3662233409</v>
      </c>
      <c r="J937" s="14">
        <f ca="1">J936*(1+Returns!J937)+AF937</f>
        <v>0</v>
      </c>
      <c r="K937" s="14">
        <f ca="1">K936*(1+Returns!K937)+AG937</f>
        <v>0</v>
      </c>
      <c r="L937" s="14">
        <f ca="1">L936*(1+Returns!L937)+AH937</f>
        <v>29394313.453258269</v>
      </c>
      <c r="M937" s="14">
        <f ca="1">M936*(1+Returns!M937)+AI937</f>
        <v>29397546.352900915</v>
      </c>
      <c r="N937" s="14">
        <f ca="1">N936*(1+Returns!N937)+AJ937-R937-T937</f>
        <v>54271020.54393556</v>
      </c>
      <c r="O937" s="17">
        <f ca="1">(Assumptions!$B$16 / 252)*F936</f>
        <v>4660.2335787056672</v>
      </c>
      <c r="P937" s="17">
        <f t="shared" ca="1" si="198"/>
        <v>41847.158989257499</v>
      </c>
      <c r="Q937" s="16">
        <f t="shared" si="199"/>
        <v>0</v>
      </c>
      <c r="R937" s="17">
        <f t="shared" si="200"/>
        <v>0</v>
      </c>
      <c r="S937" s="19">
        <f t="shared" si="201"/>
        <v>0</v>
      </c>
      <c r="T937" s="20">
        <f ca="1">IF(AND(S937=1,F936&gt;D936),[1]Assumptions!$B$19*(F936-D936),0)</f>
        <v>0</v>
      </c>
      <c r="U937" s="21">
        <f ca="1">OFFSET(Assumptions!$B$6,U$1-1,0)*$E937</f>
        <v>11759272.291521821</v>
      </c>
      <c r="V937" s="21">
        <f ca="1">OFFSET(Assumptions!$B$6,V$1-1,0)*$E937</f>
        <v>14699090.364402277</v>
      </c>
      <c r="W937" s="21">
        <f ca="1">OFFSET(Assumptions!$B$6,W$1-1,0)*$E937</f>
        <v>7349545.1822011387</v>
      </c>
      <c r="X937" s="21">
        <f ca="1">OFFSET(Assumptions!$B$6,X$1-1,0)*$E937</f>
        <v>0</v>
      </c>
      <c r="Y937" s="21">
        <f ca="1">OFFSET(Assumptions!$B$6,Y$1-1,0)*$E937</f>
        <v>0</v>
      </c>
      <c r="Z937" s="21">
        <f ca="1">OFFSET(Assumptions!$B$6,Z$1-1,0)*$E937</f>
        <v>29398180.728804555</v>
      </c>
      <c r="AA937" s="21">
        <f ca="1">OFFSET(Assumptions!$B$6,AA$1-1,0)*$E937</f>
        <v>29398180.728804555</v>
      </c>
      <c r="AB937" s="21">
        <f ca="1">OFFSET(Assumptions!$B$6,AB$1-1,0)*$E937</f>
        <v>54386634.348288424</v>
      </c>
      <c r="AC937" s="24">
        <f t="shared" si="204"/>
        <v>0</v>
      </c>
      <c r="AD937" s="24">
        <f t="shared" si="207"/>
        <v>0</v>
      </c>
      <c r="AE937" s="24">
        <f t="shared" si="207"/>
        <v>0</v>
      </c>
      <c r="AF937" s="24">
        <f t="shared" si="207"/>
        <v>0</v>
      </c>
      <c r="AG937" s="24">
        <f t="shared" si="206"/>
        <v>0</v>
      </c>
      <c r="AH937" s="24">
        <f t="shared" si="206"/>
        <v>0</v>
      </c>
      <c r="AI937" s="24">
        <f t="shared" si="206"/>
        <v>0</v>
      </c>
      <c r="AJ937" s="24">
        <f t="shared" si="202"/>
        <v>0</v>
      </c>
      <c r="AK937" s="26">
        <f t="shared" ca="1" si="203"/>
        <v>1.0333888712410477E-3</v>
      </c>
      <c r="AL937" s="34">
        <f t="shared" ca="1" si="205"/>
        <v>0.46949056485032914</v>
      </c>
    </row>
    <row r="938" spans="1:38" x14ac:dyDescent="0.25">
      <c r="A938" s="4">
        <f t="shared" si="194"/>
        <v>11</v>
      </c>
      <c r="B938" s="4">
        <f t="shared" si="195"/>
        <v>2015</v>
      </c>
      <c r="C938" s="9">
        <v>42324</v>
      </c>
      <c r="D938" s="12">
        <f ca="1">(1+Returns!E938)*D937</f>
        <v>142201610.82863134</v>
      </c>
      <c r="E938" s="12">
        <f t="shared" ca="1" si="196"/>
        <v>147081804.96487296</v>
      </c>
      <c r="F938" s="12">
        <f t="shared" ca="1" si="197"/>
        <v>147035292.75647148</v>
      </c>
      <c r="G938" s="14">
        <f ca="1">G937*(1+Returns!G938)+AC938</f>
        <v>11897813.561252538</v>
      </c>
      <c r="H938" s="14">
        <f ca="1">H937*(1+Returns!H938)+AD938</f>
        <v>14705556.323791601</v>
      </c>
      <c r="I938" s="14">
        <f ca="1">I937*(1+Returns!I938)+AE938</f>
        <v>7354571.32684357</v>
      </c>
      <c r="J938" s="14">
        <f ca="1">J937*(1+Returns!J938)+AF938</f>
        <v>0</v>
      </c>
      <c r="K938" s="14">
        <f ca="1">K937*(1+Returns!K938)+AG938</f>
        <v>0</v>
      </c>
      <c r="L938" s="14">
        <f ca="1">L937*(1+Returns!L938)+AH938</f>
        <v>29410393.091812558</v>
      </c>
      <c r="M938" s="14">
        <f ca="1">M937*(1+Returns!M938)+AI938</f>
        <v>29413986.697455198</v>
      </c>
      <c r="N938" s="14">
        <f ca="1">N937*(1+Returns!N938)+AJ938-R938-T938</f>
        <v>54299483.96371749</v>
      </c>
      <c r="O938" s="17">
        <f ca="1">(Assumptions!$B$16 / 252)*F937</f>
        <v>4665.0494122232858</v>
      </c>
      <c r="P938" s="17">
        <f t="shared" ca="1" si="198"/>
        <v>46512.208401480784</v>
      </c>
      <c r="Q938" s="16">
        <f t="shared" si="199"/>
        <v>0</v>
      </c>
      <c r="R938" s="17">
        <f t="shared" si="200"/>
        <v>0</v>
      </c>
      <c r="S938" s="19">
        <f t="shared" si="201"/>
        <v>0</v>
      </c>
      <c r="T938" s="20">
        <f ca="1">IF(AND(S938=1,F937&gt;D937),[1]Assumptions!$B$19*(F937-D937),0)</f>
        <v>0</v>
      </c>
      <c r="U938" s="21">
        <f ca="1">OFFSET(Assumptions!$B$6,U$1-1,0)*$E938</f>
        <v>11766544.397189837</v>
      </c>
      <c r="V938" s="21">
        <f ca="1">OFFSET(Assumptions!$B$6,V$1-1,0)*$E938</f>
        <v>14708180.496487297</v>
      </c>
      <c r="W938" s="21">
        <f ca="1">OFFSET(Assumptions!$B$6,W$1-1,0)*$E938</f>
        <v>7354090.2482436486</v>
      </c>
      <c r="X938" s="21">
        <f ca="1">OFFSET(Assumptions!$B$6,X$1-1,0)*$E938</f>
        <v>0</v>
      </c>
      <c r="Y938" s="21">
        <f ca="1">OFFSET(Assumptions!$B$6,Y$1-1,0)*$E938</f>
        <v>0</v>
      </c>
      <c r="Z938" s="21">
        <f ca="1">OFFSET(Assumptions!$B$6,Z$1-1,0)*$E938</f>
        <v>29416360.992974594</v>
      </c>
      <c r="AA938" s="21">
        <f ca="1">OFFSET(Assumptions!$B$6,AA$1-1,0)*$E938</f>
        <v>29416360.992974594</v>
      </c>
      <c r="AB938" s="21">
        <f ca="1">OFFSET(Assumptions!$B$6,AB$1-1,0)*$E938</f>
        <v>54420267.837002993</v>
      </c>
      <c r="AC938" s="24">
        <f t="shared" si="204"/>
        <v>0</v>
      </c>
      <c r="AD938" s="24">
        <f t="shared" si="207"/>
        <v>0</v>
      </c>
      <c r="AE938" s="24">
        <f t="shared" si="207"/>
        <v>0</v>
      </c>
      <c r="AF938" s="24">
        <f t="shared" si="207"/>
        <v>0</v>
      </c>
      <c r="AG938" s="24">
        <f t="shared" si="206"/>
        <v>0</v>
      </c>
      <c r="AH938" s="24">
        <f t="shared" si="206"/>
        <v>0</v>
      </c>
      <c r="AI938" s="24">
        <f t="shared" si="206"/>
        <v>0</v>
      </c>
      <c r="AJ938" s="24">
        <f t="shared" si="202"/>
        <v>0</v>
      </c>
      <c r="AK938" s="26">
        <f t="shared" ca="1" si="203"/>
        <v>5.8684467597625023E-4</v>
      </c>
      <c r="AL938" s="34">
        <f t="shared" ca="1" si="205"/>
        <v>0.47035292756470892</v>
      </c>
    </row>
    <row r="939" spans="1:38" x14ac:dyDescent="0.25">
      <c r="A939" s="4">
        <f t="shared" si="194"/>
        <v>11</v>
      </c>
      <c r="B939" s="4">
        <f t="shared" si="195"/>
        <v>2015</v>
      </c>
      <c r="C939" s="9">
        <v>42325</v>
      </c>
      <c r="D939" s="12">
        <f ca="1">(1+Returns!E939)*D938</f>
        <v>142276260.98625192</v>
      </c>
      <c r="E939" s="12">
        <f t="shared" ca="1" si="196"/>
        <v>147087679.77914235</v>
      </c>
      <c r="F939" s="12">
        <f t="shared" ca="1" si="197"/>
        <v>147036499.78366923</v>
      </c>
      <c r="G939" s="14">
        <f ca="1">G938*(1+Returns!G939)+AC939</f>
        <v>11830371.304721594</v>
      </c>
      <c r="H939" s="14">
        <f ca="1">H938*(1+Returns!H939)+AD939</f>
        <v>14713636.692257445</v>
      </c>
      <c r="I939" s="14">
        <f ca="1">I938*(1+Returns!I939)+AE939</f>
        <v>7358791.7079177434</v>
      </c>
      <c r="J939" s="14">
        <f ca="1">J938*(1+Returns!J939)+AF939</f>
        <v>0</v>
      </c>
      <c r="K939" s="14">
        <f ca="1">K938*(1+Returns!K939)+AG939</f>
        <v>0</v>
      </c>
      <c r="L939" s="14">
        <f ca="1">L938*(1+Returns!L939)+AH939</f>
        <v>29426481.526448324</v>
      </c>
      <c r="M939" s="14">
        <f ca="1">M938*(1+Returns!M939)+AI939</f>
        <v>29430436.236141734</v>
      </c>
      <c r="N939" s="14">
        <f ca="1">N938*(1+Returns!N939)+AJ939-R939-T939</f>
        <v>54327962.311655506</v>
      </c>
      <c r="O939" s="17">
        <f ca="1">(Assumptions!$B$16 / 252)*F938</f>
        <v>4667.7870716340149</v>
      </c>
      <c r="P939" s="17">
        <f t="shared" ca="1" si="198"/>
        <v>51179.995473114803</v>
      </c>
      <c r="Q939" s="16">
        <f t="shared" si="199"/>
        <v>0</v>
      </c>
      <c r="R939" s="17">
        <f t="shared" si="200"/>
        <v>0</v>
      </c>
      <c r="S939" s="19">
        <f t="shared" si="201"/>
        <v>0</v>
      </c>
      <c r="T939" s="20">
        <f ca="1">IF(AND(S939=1,F938&gt;D938),[1]Assumptions!$B$19*(F938-D938),0)</f>
        <v>0</v>
      </c>
      <c r="U939" s="21">
        <f ca="1">OFFSET(Assumptions!$B$6,U$1-1,0)*$E939</f>
        <v>11767014.382331388</v>
      </c>
      <c r="V939" s="21">
        <f ca="1">OFFSET(Assumptions!$B$6,V$1-1,0)*$E939</f>
        <v>14708767.977914236</v>
      </c>
      <c r="W939" s="21">
        <f ca="1">OFFSET(Assumptions!$B$6,W$1-1,0)*$E939</f>
        <v>7354383.9889571182</v>
      </c>
      <c r="X939" s="21">
        <f ca="1">OFFSET(Assumptions!$B$6,X$1-1,0)*$E939</f>
        <v>0</v>
      </c>
      <c r="Y939" s="21">
        <f ca="1">OFFSET(Assumptions!$B$6,Y$1-1,0)*$E939</f>
        <v>0</v>
      </c>
      <c r="Z939" s="21">
        <f ca="1">OFFSET(Assumptions!$B$6,Z$1-1,0)*$E939</f>
        <v>29417535.955828473</v>
      </c>
      <c r="AA939" s="21">
        <f ca="1">OFFSET(Assumptions!$B$6,AA$1-1,0)*$E939</f>
        <v>29417535.955828473</v>
      </c>
      <c r="AB939" s="21">
        <f ca="1">OFFSET(Assumptions!$B$6,AB$1-1,0)*$E939</f>
        <v>54422441.518282667</v>
      </c>
      <c r="AC939" s="24">
        <f t="shared" si="204"/>
        <v>0</v>
      </c>
      <c r="AD939" s="24">
        <f t="shared" si="207"/>
        <v>0</v>
      </c>
      <c r="AE939" s="24">
        <f t="shared" si="207"/>
        <v>0</v>
      </c>
      <c r="AF939" s="24">
        <f t="shared" si="207"/>
        <v>0</v>
      </c>
      <c r="AG939" s="24">
        <f t="shared" si="206"/>
        <v>0</v>
      </c>
      <c r="AH939" s="24">
        <f t="shared" si="206"/>
        <v>0</v>
      </c>
      <c r="AI939" s="24">
        <f t="shared" si="206"/>
        <v>0</v>
      </c>
      <c r="AJ939" s="24">
        <f t="shared" si="202"/>
        <v>0</v>
      </c>
      <c r="AK939" s="26">
        <f t="shared" ca="1" si="203"/>
        <v>8.2090984763194541E-6</v>
      </c>
      <c r="AL939" s="34">
        <f t="shared" ca="1" si="205"/>
        <v>0.47036499783668617</v>
      </c>
    </row>
    <row r="940" spans="1:38" x14ac:dyDescent="0.25">
      <c r="A940" s="4">
        <f t="shared" si="194"/>
        <v>11</v>
      </c>
      <c r="B940" s="4">
        <f t="shared" si="195"/>
        <v>2015</v>
      </c>
      <c r="C940" s="9">
        <v>42326</v>
      </c>
      <c r="D940" s="12">
        <f ca="1">(1+Returns!E940)*D939</f>
        <v>142350950.33221924</v>
      </c>
      <c r="E940" s="12">
        <f t="shared" ca="1" si="196"/>
        <v>147197609.13319105</v>
      </c>
      <c r="F940" s="12">
        <f t="shared" ca="1" si="197"/>
        <v>147141761.31232798</v>
      </c>
      <c r="G940" s="14">
        <f ca="1">G939*(1+Returns!G940)+AC940</f>
        <v>11866943.789995868</v>
      </c>
      <c r="H940" s="14">
        <f ca="1">H939*(1+Returns!H940)+AD940</f>
        <v>14721721.500701834</v>
      </c>
      <c r="I940" s="14">
        <f ca="1">I939*(1+Returns!I940)+AE940</f>
        <v>7363014.5108348243</v>
      </c>
      <c r="J940" s="14">
        <f ca="1">J939*(1+Returns!J940)+AF940</f>
        <v>0</v>
      </c>
      <c r="K940" s="14">
        <f ca="1">K939*(1+Returns!K940)+AG940</f>
        <v>0</v>
      </c>
      <c r="L940" s="14">
        <f ca="1">L939*(1+Returns!L940)+AH940</f>
        <v>29442578.761977304</v>
      </c>
      <c r="M940" s="14">
        <f ca="1">M939*(1+Returns!M940)+AI940</f>
        <v>29446894.974102266</v>
      </c>
      <c r="N940" s="14">
        <f ca="1">N939*(1+Returns!N940)+AJ940-R940-T940</f>
        <v>54356455.595578954</v>
      </c>
      <c r="O940" s="17">
        <f ca="1">(Assumptions!$B$16 / 252)*F939</f>
        <v>4667.825389957753</v>
      </c>
      <c r="P940" s="17">
        <f t="shared" ca="1" si="198"/>
        <v>55847.820863072557</v>
      </c>
      <c r="Q940" s="16">
        <f t="shared" si="199"/>
        <v>0</v>
      </c>
      <c r="R940" s="17">
        <f t="shared" si="200"/>
        <v>0</v>
      </c>
      <c r="S940" s="19">
        <f t="shared" si="201"/>
        <v>0</v>
      </c>
      <c r="T940" s="20">
        <f ca="1">IF(AND(S940=1,F939&gt;D939),[1]Assumptions!$B$19*(F939-D939),0)</f>
        <v>0</v>
      </c>
      <c r="U940" s="21">
        <f ca="1">OFFSET(Assumptions!$B$6,U$1-1,0)*$E940</f>
        <v>11775808.730655285</v>
      </c>
      <c r="V940" s="21">
        <f ca="1">OFFSET(Assumptions!$B$6,V$1-1,0)*$E940</f>
        <v>14719760.913319105</v>
      </c>
      <c r="W940" s="21">
        <f ca="1">OFFSET(Assumptions!$B$6,W$1-1,0)*$E940</f>
        <v>7359880.4566595526</v>
      </c>
      <c r="X940" s="21">
        <f ca="1">OFFSET(Assumptions!$B$6,X$1-1,0)*$E940</f>
        <v>0</v>
      </c>
      <c r="Y940" s="21">
        <f ca="1">OFFSET(Assumptions!$B$6,Y$1-1,0)*$E940</f>
        <v>0</v>
      </c>
      <c r="Z940" s="21">
        <f ca="1">OFFSET(Assumptions!$B$6,Z$1-1,0)*$E940</f>
        <v>29439521.826638211</v>
      </c>
      <c r="AA940" s="21">
        <f ca="1">OFFSET(Assumptions!$B$6,AA$1-1,0)*$E940</f>
        <v>29439521.826638211</v>
      </c>
      <c r="AB940" s="21">
        <f ca="1">OFFSET(Assumptions!$B$6,AB$1-1,0)*$E940</f>
        <v>54463115.379280686</v>
      </c>
      <c r="AC940" s="24">
        <f t="shared" si="204"/>
        <v>0</v>
      </c>
      <c r="AD940" s="24">
        <f t="shared" si="207"/>
        <v>0</v>
      </c>
      <c r="AE940" s="24">
        <f t="shared" si="207"/>
        <v>0</v>
      </c>
      <c r="AF940" s="24">
        <f t="shared" si="207"/>
        <v>0</v>
      </c>
      <c r="AG940" s="24">
        <f t="shared" si="206"/>
        <v>0</v>
      </c>
      <c r="AH940" s="24">
        <f t="shared" si="206"/>
        <v>0</v>
      </c>
      <c r="AI940" s="24">
        <f t="shared" si="206"/>
        <v>0</v>
      </c>
      <c r="AJ940" s="24">
        <f t="shared" si="202"/>
        <v>0</v>
      </c>
      <c r="AK940" s="26">
        <f t="shared" ca="1" si="203"/>
        <v>7.1588706758940468E-4</v>
      </c>
      <c r="AL940" s="34">
        <f t="shared" ca="1" si="205"/>
        <v>0.47141761312327368</v>
      </c>
    </row>
    <row r="941" spans="1:38" x14ac:dyDescent="0.25">
      <c r="A941" s="4">
        <f t="shared" si="194"/>
        <v>11</v>
      </c>
      <c r="B941" s="4">
        <f t="shared" si="195"/>
        <v>2015</v>
      </c>
      <c r="C941" s="9">
        <v>42327</v>
      </c>
      <c r="D941" s="12">
        <f ca="1">(1+Returns!E941)*D940</f>
        <v>142425678.88710564</v>
      </c>
      <c r="E941" s="12">
        <f t="shared" ca="1" si="196"/>
        <v>147329693.43284652</v>
      </c>
      <c r="F941" s="12">
        <f t="shared" ca="1" si="197"/>
        <v>147269174.44495764</v>
      </c>
      <c r="G941" s="14">
        <f ca="1">G940*(1+Returns!G941)+AC941</f>
        <v>11925631.401280928</v>
      </c>
      <c r="H941" s="14">
        <f ca="1">H940*(1+Returns!H941)+AD941</f>
        <v>14729810.751564432</v>
      </c>
      <c r="I941" s="14">
        <f ca="1">I940*(1+Returns!I941)+AE941</f>
        <v>7367239.7369845752</v>
      </c>
      <c r="J941" s="14">
        <f ca="1">J940*(1+Returns!J941)+AF941</f>
        <v>0</v>
      </c>
      <c r="K941" s="14">
        <f ca="1">K940*(1+Returns!K941)+AG941</f>
        <v>0</v>
      </c>
      <c r="L941" s="14">
        <f ca="1">L940*(1+Returns!L941)+AH941</f>
        <v>29458684.803213872</v>
      </c>
      <c r="M941" s="14">
        <f ca="1">M940*(1+Returns!M941)+AI941</f>
        <v>29463362.91648142</v>
      </c>
      <c r="N941" s="14">
        <f ca="1">N940*(1+Returns!N941)+AJ941-R941-T941</f>
        <v>54384963.823321275</v>
      </c>
      <c r="O941" s="17">
        <f ca="1">(Assumptions!$B$16 / 252)*F940</f>
        <v>4671.1670257881897</v>
      </c>
      <c r="P941" s="17">
        <f t="shared" ca="1" si="198"/>
        <v>60518.987888860749</v>
      </c>
      <c r="Q941" s="16">
        <f t="shared" si="199"/>
        <v>0</v>
      </c>
      <c r="R941" s="17">
        <f t="shared" si="200"/>
        <v>0</v>
      </c>
      <c r="S941" s="19">
        <f t="shared" si="201"/>
        <v>0</v>
      </c>
      <c r="T941" s="20">
        <f ca="1">IF(AND(S941=1,F940&gt;D940),[1]Assumptions!$B$19*(F940-D940),0)</f>
        <v>0</v>
      </c>
      <c r="U941" s="21">
        <f ca="1">OFFSET(Assumptions!$B$6,U$1-1,0)*$E941</f>
        <v>11786375.474627722</v>
      </c>
      <c r="V941" s="21">
        <f ca="1">OFFSET(Assumptions!$B$6,V$1-1,0)*$E941</f>
        <v>14732969.343284652</v>
      </c>
      <c r="W941" s="21">
        <f ca="1">OFFSET(Assumptions!$B$6,W$1-1,0)*$E941</f>
        <v>7366484.6716423258</v>
      </c>
      <c r="X941" s="21">
        <f ca="1">OFFSET(Assumptions!$B$6,X$1-1,0)*$E941</f>
        <v>0</v>
      </c>
      <c r="Y941" s="21">
        <f ca="1">OFFSET(Assumptions!$B$6,Y$1-1,0)*$E941</f>
        <v>0</v>
      </c>
      <c r="Z941" s="21">
        <f ca="1">OFFSET(Assumptions!$B$6,Z$1-1,0)*$E941</f>
        <v>29465938.686569303</v>
      </c>
      <c r="AA941" s="21">
        <f ca="1">OFFSET(Assumptions!$B$6,AA$1-1,0)*$E941</f>
        <v>29465938.686569303</v>
      </c>
      <c r="AB941" s="21">
        <f ca="1">OFFSET(Assumptions!$B$6,AB$1-1,0)*$E941</f>
        <v>54511986.570153214</v>
      </c>
      <c r="AC941" s="24">
        <f t="shared" si="204"/>
        <v>0</v>
      </c>
      <c r="AD941" s="24">
        <f t="shared" si="207"/>
        <v>0</v>
      </c>
      <c r="AE941" s="24">
        <f t="shared" si="207"/>
        <v>0</v>
      </c>
      <c r="AF941" s="24">
        <f t="shared" si="207"/>
        <v>0</v>
      </c>
      <c r="AG941" s="24">
        <f t="shared" si="206"/>
        <v>0</v>
      </c>
      <c r="AH941" s="24">
        <f t="shared" si="206"/>
        <v>0</v>
      </c>
      <c r="AI941" s="24">
        <f t="shared" si="206"/>
        <v>0</v>
      </c>
      <c r="AJ941" s="24">
        <f t="shared" si="202"/>
        <v>0</v>
      </c>
      <c r="AK941" s="26">
        <f t="shared" ca="1" si="203"/>
        <v>8.6592094245219187E-4</v>
      </c>
      <c r="AL941" s="34">
        <f t="shared" ca="1" si="205"/>
        <v>0.47269174444957018</v>
      </c>
    </row>
    <row r="942" spans="1:38" x14ac:dyDescent="0.25">
      <c r="A942" s="4">
        <f t="shared" si="194"/>
        <v>11</v>
      </c>
      <c r="B942" s="4">
        <f t="shared" si="195"/>
        <v>2015</v>
      </c>
      <c r="C942" s="9">
        <v>42328</v>
      </c>
      <c r="D942" s="12">
        <f ca="1">(1+Returns!E942)*D941</f>
        <v>142500446.67149422</v>
      </c>
      <c r="E942" s="12">
        <f t="shared" ca="1" si="196"/>
        <v>147401236.70619926</v>
      </c>
      <c r="F942" s="12">
        <f t="shared" ca="1" si="197"/>
        <v>147336042.50642326</v>
      </c>
      <c r="G942" s="14">
        <f ca="1">G941*(1+Returns!G942)+AC942</f>
        <v>11923738.145033706</v>
      </c>
      <c r="H942" s="14">
        <f ca="1">H941*(1+Returns!H942)+AD942</f>
        <v>14737904.447286248</v>
      </c>
      <c r="I942" s="14">
        <f ca="1">I941*(1+Returns!I942)+AE942</f>
        <v>7371467.3877575547</v>
      </c>
      <c r="J942" s="14">
        <f ca="1">J941*(1+Returns!J942)+AF942</f>
        <v>0</v>
      </c>
      <c r="K942" s="14">
        <f ca="1">K941*(1+Returns!K942)+AG942</f>
        <v>0</v>
      </c>
      <c r="L942" s="14">
        <f ca="1">L941*(1+Returns!L942)+AH942</f>
        <v>29474799.654975034</v>
      </c>
      <c r="M942" s="14">
        <f ca="1">M941*(1+Returns!M942)+AI942</f>
        <v>29479840.068426691</v>
      </c>
      <c r="N942" s="14">
        <f ca="1">N941*(1+Returns!N942)+AJ942-R942-T942</f>
        <v>54413487.002720028</v>
      </c>
      <c r="O942" s="17">
        <f ca="1">(Assumptions!$B$16 / 252)*F941</f>
        <v>4675.2118871415123</v>
      </c>
      <c r="P942" s="17">
        <f t="shared" ca="1" si="198"/>
        <v>65194.199776002264</v>
      </c>
      <c r="Q942" s="16">
        <f t="shared" si="199"/>
        <v>0</v>
      </c>
      <c r="R942" s="17">
        <f t="shared" si="200"/>
        <v>0</v>
      </c>
      <c r="S942" s="19">
        <f t="shared" si="201"/>
        <v>0</v>
      </c>
      <c r="T942" s="20">
        <f ca="1">IF(AND(S942=1,F941&gt;D941),[1]Assumptions!$B$19*(F941-D941),0)</f>
        <v>0</v>
      </c>
      <c r="U942" s="21">
        <f ca="1">OFFSET(Assumptions!$B$6,U$1-1,0)*$E942</f>
        <v>11792098.936495941</v>
      </c>
      <c r="V942" s="21">
        <f ca="1">OFFSET(Assumptions!$B$6,V$1-1,0)*$E942</f>
        <v>14740123.670619927</v>
      </c>
      <c r="W942" s="21">
        <f ca="1">OFFSET(Assumptions!$B$6,W$1-1,0)*$E942</f>
        <v>7370061.8353099637</v>
      </c>
      <c r="X942" s="21">
        <f ca="1">OFFSET(Assumptions!$B$6,X$1-1,0)*$E942</f>
        <v>0</v>
      </c>
      <c r="Y942" s="21">
        <f ca="1">OFFSET(Assumptions!$B$6,Y$1-1,0)*$E942</f>
        <v>0</v>
      </c>
      <c r="Z942" s="21">
        <f ca="1">OFFSET(Assumptions!$B$6,Z$1-1,0)*$E942</f>
        <v>29480247.341239855</v>
      </c>
      <c r="AA942" s="21">
        <f ca="1">OFFSET(Assumptions!$B$6,AA$1-1,0)*$E942</f>
        <v>29480247.341239855</v>
      </c>
      <c r="AB942" s="21">
        <f ca="1">OFFSET(Assumptions!$B$6,AB$1-1,0)*$E942</f>
        <v>54538457.581293724</v>
      </c>
      <c r="AC942" s="24">
        <f t="shared" si="204"/>
        <v>0</v>
      </c>
      <c r="AD942" s="24">
        <f t="shared" si="207"/>
        <v>0</v>
      </c>
      <c r="AE942" s="24">
        <f t="shared" si="207"/>
        <v>0</v>
      </c>
      <c r="AF942" s="24">
        <f t="shared" si="207"/>
        <v>0</v>
      </c>
      <c r="AG942" s="24">
        <f t="shared" si="206"/>
        <v>0</v>
      </c>
      <c r="AH942" s="24">
        <f t="shared" si="206"/>
        <v>0</v>
      </c>
      <c r="AI942" s="24">
        <f t="shared" si="206"/>
        <v>0</v>
      </c>
      <c r="AJ942" s="24">
        <f t="shared" si="202"/>
        <v>0</v>
      </c>
      <c r="AK942" s="26">
        <f t="shared" ca="1" si="203"/>
        <v>4.540533463139873E-4</v>
      </c>
      <c r="AL942" s="34">
        <f t="shared" ca="1" si="205"/>
        <v>0.47336042506422649</v>
      </c>
    </row>
    <row r="943" spans="1:38" x14ac:dyDescent="0.25">
      <c r="A943" s="4">
        <f t="shared" si="194"/>
        <v>11</v>
      </c>
      <c r="B943" s="4">
        <f t="shared" si="195"/>
        <v>2015</v>
      </c>
      <c r="C943" s="9">
        <v>42331</v>
      </c>
      <c r="D943" s="12">
        <f ca="1">(1+Returns!E943)*D942</f>
        <v>142575253.70597887</v>
      </c>
      <c r="E943" s="12">
        <f t="shared" ca="1" si="196"/>
        <v>147472728.07413965</v>
      </c>
      <c r="F943" s="12">
        <f t="shared" ca="1" si="197"/>
        <v>147402856.5396809</v>
      </c>
      <c r="G943" s="14">
        <f ca="1">G942*(1+Returns!G943)+AC943</f>
        <v>11921753.120499136</v>
      </c>
      <c r="H943" s="14">
        <f ca="1">H942*(1+Returns!H943)+AD943</f>
        <v>14746002.590309633</v>
      </c>
      <c r="I943" s="14">
        <f ca="1">I942*(1+Returns!I943)+AE943</f>
        <v>7375697.4645451205</v>
      </c>
      <c r="J943" s="14">
        <f ca="1">J942*(1+Returns!J943)+AF943</f>
        <v>0</v>
      </c>
      <c r="K943" s="14">
        <f ca="1">K942*(1+Returns!K943)+AG943</f>
        <v>0</v>
      </c>
      <c r="L943" s="14">
        <f ca="1">L942*(1+Returns!L943)+AH943</f>
        <v>29490923.322080433</v>
      </c>
      <c r="M943" s="14">
        <f ca="1">M942*(1+Returns!M943)+AI943</f>
        <v>29496326.435088456</v>
      </c>
      <c r="N943" s="14">
        <f ca="1">N942*(1+Returns!N943)+AJ943-R943-T943</f>
        <v>54442025.141616881</v>
      </c>
      <c r="O943" s="17">
        <f ca="1">(Assumptions!$B$16 / 252)*F942</f>
        <v>4677.3346827435953</v>
      </c>
      <c r="P943" s="17">
        <f t="shared" ca="1" si="198"/>
        <v>69871.534458745853</v>
      </c>
      <c r="Q943" s="16">
        <f t="shared" si="199"/>
        <v>0</v>
      </c>
      <c r="R943" s="17">
        <f t="shared" si="200"/>
        <v>0</v>
      </c>
      <c r="S943" s="19">
        <f t="shared" si="201"/>
        <v>0</v>
      </c>
      <c r="T943" s="20">
        <f ca="1">IF(AND(S943=1,F942&gt;D942),[1]Assumptions!$B$19*(F942-D942),0)</f>
        <v>0</v>
      </c>
      <c r="U943" s="21">
        <f ca="1">OFFSET(Assumptions!$B$6,U$1-1,0)*$E943</f>
        <v>11797818.245931173</v>
      </c>
      <c r="V943" s="21">
        <f ca="1">OFFSET(Assumptions!$B$6,V$1-1,0)*$E943</f>
        <v>14747272.807413965</v>
      </c>
      <c r="W943" s="21">
        <f ca="1">OFFSET(Assumptions!$B$6,W$1-1,0)*$E943</f>
        <v>7373636.4037069827</v>
      </c>
      <c r="X943" s="21">
        <f ca="1">OFFSET(Assumptions!$B$6,X$1-1,0)*$E943</f>
        <v>0</v>
      </c>
      <c r="Y943" s="21">
        <f ca="1">OFFSET(Assumptions!$B$6,Y$1-1,0)*$E943</f>
        <v>0</v>
      </c>
      <c r="Z943" s="21">
        <f ca="1">OFFSET(Assumptions!$B$6,Z$1-1,0)*$E943</f>
        <v>29494545.614827931</v>
      </c>
      <c r="AA943" s="21">
        <f ca="1">OFFSET(Assumptions!$B$6,AA$1-1,0)*$E943</f>
        <v>29494545.614827931</v>
      </c>
      <c r="AB943" s="21">
        <f ca="1">OFFSET(Assumptions!$B$6,AB$1-1,0)*$E943</f>
        <v>54564909.387431674</v>
      </c>
      <c r="AC943" s="24">
        <f t="shared" si="204"/>
        <v>0</v>
      </c>
      <c r="AD943" s="24">
        <f t="shared" si="207"/>
        <v>0</v>
      </c>
      <c r="AE943" s="24">
        <f t="shared" si="207"/>
        <v>0</v>
      </c>
      <c r="AF943" s="24">
        <f t="shared" si="207"/>
        <v>0</v>
      </c>
      <c r="AG943" s="24">
        <f t="shared" si="206"/>
        <v>0</v>
      </c>
      <c r="AH943" s="24">
        <f t="shared" si="206"/>
        <v>0</v>
      </c>
      <c r="AI943" s="24">
        <f t="shared" si="206"/>
        <v>0</v>
      </c>
      <c r="AJ943" s="24">
        <f t="shared" si="202"/>
        <v>0</v>
      </c>
      <c r="AK943" s="26">
        <f t="shared" ca="1" si="203"/>
        <v>4.5348057488858728E-4</v>
      </c>
      <c r="AL943" s="34">
        <f t="shared" ca="1" si="205"/>
        <v>0.4740285653968026</v>
      </c>
    </row>
    <row r="944" spans="1:38" x14ac:dyDescent="0.25">
      <c r="A944" s="4">
        <f t="shared" si="194"/>
        <v>11</v>
      </c>
      <c r="B944" s="4">
        <f t="shared" si="195"/>
        <v>2015</v>
      </c>
      <c r="C944" s="9">
        <v>42332</v>
      </c>
      <c r="D944" s="12">
        <f ca="1">(1+Returns!E944)*D943</f>
        <v>142650100.01116434</v>
      </c>
      <c r="E944" s="12">
        <f t="shared" ca="1" si="196"/>
        <v>147712868.88552403</v>
      </c>
      <c r="F944" s="12">
        <f t="shared" ca="1" si="197"/>
        <v>147638317.89530212</v>
      </c>
      <c r="G944" s="14">
        <f ca="1">G943*(1+Returns!G944)+AC944</f>
        <v>12088377.654876417</v>
      </c>
      <c r="H944" s="14">
        <f ca="1">H943*(1+Returns!H944)+AD944</f>
        <v>14754105.183078274</v>
      </c>
      <c r="I944" s="14">
        <f ca="1">I943*(1+Returns!I944)+AE944</f>
        <v>7379929.9687394267</v>
      </c>
      <c r="J944" s="14">
        <f ca="1">J943*(1+Returns!J944)+AF944</f>
        <v>0</v>
      </c>
      <c r="K944" s="14">
        <f ca="1">K943*(1+Returns!K944)+AG944</f>
        <v>0</v>
      </c>
      <c r="L944" s="14">
        <f ca="1">L943*(1+Returns!L944)+AH944</f>
        <v>29507055.809352346</v>
      </c>
      <c r="M944" s="14">
        <f ca="1">M943*(1+Returns!M944)+AI944</f>
        <v>29512822.021619972</v>
      </c>
      <c r="N944" s="14">
        <f ca="1">N943*(1+Returns!N944)+AJ944-R944-T944</f>
        <v>54470578.247857615</v>
      </c>
      <c r="O944" s="17">
        <f ca="1">(Assumptions!$B$16 / 252)*F943</f>
        <v>4679.455763164473</v>
      </c>
      <c r="P944" s="17">
        <f t="shared" ca="1" si="198"/>
        <v>74550.990221910324</v>
      </c>
      <c r="Q944" s="16">
        <f t="shared" si="199"/>
        <v>0</v>
      </c>
      <c r="R944" s="17">
        <f t="shared" si="200"/>
        <v>0</v>
      </c>
      <c r="S944" s="19">
        <f t="shared" si="201"/>
        <v>0</v>
      </c>
      <c r="T944" s="20">
        <f ca="1">IF(AND(S944=1,F943&gt;D943),[1]Assumptions!$B$19*(F943-D943),0)</f>
        <v>0</v>
      </c>
      <c r="U944" s="21">
        <f ca="1">OFFSET(Assumptions!$B$6,U$1-1,0)*$E944</f>
        <v>11817029.510841923</v>
      </c>
      <c r="V944" s="21">
        <f ca="1">OFFSET(Assumptions!$B$6,V$1-1,0)*$E944</f>
        <v>14771286.888552405</v>
      </c>
      <c r="W944" s="21">
        <f ca="1">OFFSET(Assumptions!$B$6,W$1-1,0)*$E944</f>
        <v>7385643.4442762025</v>
      </c>
      <c r="X944" s="21">
        <f ca="1">OFFSET(Assumptions!$B$6,X$1-1,0)*$E944</f>
        <v>0</v>
      </c>
      <c r="Y944" s="21">
        <f ca="1">OFFSET(Assumptions!$B$6,Y$1-1,0)*$E944</f>
        <v>0</v>
      </c>
      <c r="Z944" s="21">
        <f ca="1">OFFSET(Assumptions!$B$6,Z$1-1,0)*$E944</f>
        <v>29542573.77710481</v>
      </c>
      <c r="AA944" s="21">
        <f ca="1">OFFSET(Assumptions!$B$6,AA$1-1,0)*$E944</f>
        <v>29542573.77710481</v>
      </c>
      <c r="AB944" s="21">
        <f ca="1">OFFSET(Assumptions!$B$6,AB$1-1,0)*$E944</f>
        <v>54653761.48764389</v>
      </c>
      <c r="AC944" s="24">
        <f t="shared" si="204"/>
        <v>0</v>
      </c>
      <c r="AD944" s="24">
        <f t="shared" si="207"/>
        <v>0</v>
      </c>
      <c r="AE944" s="24">
        <f t="shared" si="207"/>
        <v>0</v>
      </c>
      <c r="AF944" s="24">
        <f t="shared" si="207"/>
        <v>0</v>
      </c>
      <c r="AG944" s="24">
        <f t="shared" si="206"/>
        <v>0</v>
      </c>
      <c r="AH944" s="24">
        <f t="shared" si="206"/>
        <v>0</v>
      </c>
      <c r="AI944" s="24">
        <f t="shared" si="206"/>
        <v>0</v>
      </c>
      <c r="AJ944" s="24">
        <f t="shared" si="202"/>
        <v>0</v>
      </c>
      <c r="AK944" s="26">
        <f t="shared" ca="1" si="203"/>
        <v>1.597400221059031E-3</v>
      </c>
      <c r="AL944" s="34">
        <f t="shared" ca="1" si="205"/>
        <v>0.47638317895301485</v>
      </c>
    </row>
    <row r="945" spans="1:38" x14ac:dyDescent="0.25">
      <c r="A945" s="4">
        <f t="shared" si="194"/>
        <v>11</v>
      </c>
      <c r="B945" s="4">
        <f t="shared" si="195"/>
        <v>2015</v>
      </c>
      <c r="C945" s="9">
        <v>42333</v>
      </c>
      <c r="D945" s="12">
        <f ca="1">(1+Returns!E945)*D944</f>
        <v>142724985.60766619</v>
      </c>
      <c r="E945" s="12">
        <f t="shared" ca="1" si="196"/>
        <v>147926455.81960669</v>
      </c>
      <c r="F945" s="12">
        <f t="shared" ca="1" si="197"/>
        <v>147847217.89865795</v>
      </c>
      <c r="G945" s="14">
        <f ca="1">G944*(1+Returns!G945)+AC945</f>
        <v>12228408.405750861</v>
      </c>
      <c r="H945" s="14">
        <f ca="1">H944*(1+Returns!H945)+AD945</f>
        <v>14762212.228037208</v>
      </c>
      <c r="I945" s="14">
        <f ca="1">I944*(1+Returns!I945)+AE945</f>
        <v>7384164.9017334282</v>
      </c>
      <c r="J945" s="14">
        <f ca="1">J944*(1+Returns!J945)+AF945</f>
        <v>0</v>
      </c>
      <c r="K945" s="14">
        <f ca="1">K944*(1+Returns!K945)+AG945</f>
        <v>0</v>
      </c>
      <c r="L945" s="14">
        <f ca="1">L944*(1+Returns!L945)+AH945</f>
        <v>29523197.121615689</v>
      </c>
      <c r="M945" s="14">
        <f ca="1">M944*(1+Returns!M945)+AI945</f>
        <v>29529326.833177377</v>
      </c>
      <c r="N945" s="14">
        <f ca="1">N944*(1+Returns!N945)+AJ945-R945-T945</f>
        <v>54499146.329292126</v>
      </c>
      <c r="O945" s="17">
        <f ca="1">(Assumptions!$B$16 / 252)*F944</f>
        <v>4686.9307268349876</v>
      </c>
      <c r="P945" s="17">
        <f t="shared" ca="1" si="198"/>
        <v>79237.920948745304</v>
      </c>
      <c r="Q945" s="16">
        <f t="shared" si="199"/>
        <v>0</v>
      </c>
      <c r="R945" s="17">
        <f t="shared" si="200"/>
        <v>0</v>
      </c>
      <c r="S945" s="19">
        <f t="shared" si="201"/>
        <v>0</v>
      </c>
      <c r="T945" s="20">
        <f ca="1">IF(AND(S945=1,F944&gt;D944),[1]Assumptions!$B$19*(F944-D944),0)</f>
        <v>0</v>
      </c>
      <c r="U945" s="21">
        <f ca="1">OFFSET(Assumptions!$B$6,U$1-1,0)*$E945</f>
        <v>11834116.465568535</v>
      </c>
      <c r="V945" s="21">
        <f ca="1">OFFSET(Assumptions!$B$6,V$1-1,0)*$E945</f>
        <v>14792645.581960671</v>
      </c>
      <c r="W945" s="21">
        <f ca="1">OFFSET(Assumptions!$B$6,W$1-1,0)*$E945</f>
        <v>7396322.7909803353</v>
      </c>
      <c r="X945" s="21">
        <f ca="1">OFFSET(Assumptions!$B$6,X$1-1,0)*$E945</f>
        <v>0</v>
      </c>
      <c r="Y945" s="21">
        <f ca="1">OFFSET(Assumptions!$B$6,Y$1-1,0)*$E945</f>
        <v>0</v>
      </c>
      <c r="Z945" s="21">
        <f ca="1">OFFSET(Assumptions!$B$6,Z$1-1,0)*$E945</f>
        <v>29585291.163921341</v>
      </c>
      <c r="AA945" s="21">
        <f ca="1">OFFSET(Assumptions!$B$6,AA$1-1,0)*$E945</f>
        <v>29585291.163921341</v>
      </c>
      <c r="AB945" s="21">
        <f ca="1">OFFSET(Assumptions!$B$6,AB$1-1,0)*$E945</f>
        <v>54732788.653254472</v>
      </c>
      <c r="AC945" s="24">
        <f t="shared" si="204"/>
        <v>0</v>
      </c>
      <c r="AD945" s="24">
        <f t="shared" si="207"/>
        <v>0</v>
      </c>
      <c r="AE945" s="24">
        <f t="shared" si="207"/>
        <v>0</v>
      </c>
      <c r="AF945" s="24">
        <f t="shared" si="207"/>
        <v>0</v>
      </c>
      <c r="AG945" s="24">
        <f t="shared" si="206"/>
        <v>0</v>
      </c>
      <c r="AH945" s="24">
        <f t="shared" si="206"/>
        <v>0</v>
      </c>
      <c r="AI945" s="24">
        <f t="shared" si="206"/>
        <v>0</v>
      </c>
      <c r="AJ945" s="24">
        <f t="shared" si="202"/>
        <v>0</v>
      </c>
      <c r="AK945" s="26">
        <f t="shared" ca="1" si="203"/>
        <v>1.4149443473339129E-3</v>
      </c>
      <c r="AL945" s="34">
        <f t="shared" ca="1" si="205"/>
        <v>0.47847217898657335</v>
      </c>
    </row>
    <row r="946" spans="1:38" x14ac:dyDescent="0.25">
      <c r="A946" s="4">
        <f t="shared" si="194"/>
        <v>11</v>
      </c>
      <c r="B946" s="4">
        <f t="shared" si="195"/>
        <v>2015</v>
      </c>
      <c r="C946" s="9">
        <v>42334</v>
      </c>
      <c r="D946" s="12">
        <f ca="1">(1+Returns!E946)*D945</f>
        <v>142799910.51611078</v>
      </c>
      <c r="E946" s="12">
        <f t="shared" ca="1" si="196"/>
        <v>147950705.35568625</v>
      </c>
      <c r="F946" s="12">
        <f t="shared" ca="1" si="197"/>
        <v>147866773.87226453</v>
      </c>
      <c r="G946" s="14">
        <f ca="1">G945*(1+Returns!G946)+AC946</f>
        <v>12179061.830740444</v>
      </c>
      <c r="H946" s="14">
        <f ca="1">H945*(1+Returns!H946)+AD946</f>
        <v>14770323.727632811</v>
      </c>
      <c r="I946" s="14">
        <f ca="1">I945*(1+Returns!I946)+AE946</f>
        <v>7388402.2649208792</v>
      </c>
      <c r="J946" s="14">
        <f ca="1">J945*(1+Returns!J946)+AF946</f>
        <v>0</v>
      </c>
      <c r="K946" s="14">
        <f ca="1">K945*(1+Returns!K946)+AG946</f>
        <v>0</v>
      </c>
      <c r="L946" s="14">
        <f ca="1">L945*(1+Returns!L946)+AH946</f>
        <v>29539347.263698019</v>
      </c>
      <c r="M946" s="14">
        <f ca="1">M945*(1+Returns!M946)+AI946</f>
        <v>29545840.874919694</v>
      </c>
      <c r="N946" s="14">
        <f ca="1">N945*(1+Returns!N946)+AJ946-R946-T946</f>
        <v>54527729.39377442</v>
      </c>
      <c r="O946" s="17">
        <f ca="1">(Assumptions!$B$16 / 252)*F945</f>
        <v>4693.5624729732681</v>
      </c>
      <c r="P946" s="17">
        <f t="shared" ca="1" si="198"/>
        <v>83931.483421718571</v>
      </c>
      <c r="Q946" s="16">
        <f t="shared" si="199"/>
        <v>0</v>
      </c>
      <c r="R946" s="17">
        <f t="shared" si="200"/>
        <v>0</v>
      </c>
      <c r="S946" s="19">
        <f t="shared" si="201"/>
        <v>0</v>
      </c>
      <c r="T946" s="20">
        <f ca="1">IF(AND(S946=1,F945&gt;D945),[1]Assumptions!$B$19*(F945-D945),0)</f>
        <v>0</v>
      </c>
      <c r="U946" s="21">
        <f ca="1">OFFSET(Assumptions!$B$6,U$1-1,0)*$E946</f>
        <v>11836056.4284549</v>
      </c>
      <c r="V946" s="21">
        <f ca="1">OFFSET(Assumptions!$B$6,V$1-1,0)*$E946</f>
        <v>14795070.535568625</v>
      </c>
      <c r="W946" s="21">
        <f ca="1">OFFSET(Assumptions!$B$6,W$1-1,0)*$E946</f>
        <v>7397535.2677843124</v>
      </c>
      <c r="X946" s="21">
        <f ca="1">OFFSET(Assumptions!$B$6,X$1-1,0)*$E946</f>
        <v>0</v>
      </c>
      <c r="Y946" s="21">
        <f ca="1">OFFSET(Assumptions!$B$6,Y$1-1,0)*$E946</f>
        <v>0</v>
      </c>
      <c r="Z946" s="21">
        <f ca="1">OFFSET(Assumptions!$B$6,Z$1-1,0)*$E946</f>
        <v>29590141.071137249</v>
      </c>
      <c r="AA946" s="21">
        <f ca="1">OFFSET(Assumptions!$B$6,AA$1-1,0)*$E946</f>
        <v>29590141.071137249</v>
      </c>
      <c r="AB946" s="21">
        <f ca="1">OFFSET(Assumptions!$B$6,AB$1-1,0)*$E946</f>
        <v>54741760.981603913</v>
      </c>
      <c r="AC946" s="24">
        <f t="shared" si="204"/>
        <v>0</v>
      </c>
      <c r="AD946" s="24">
        <f t="shared" si="207"/>
        <v>0</v>
      </c>
      <c r="AE946" s="24">
        <f t="shared" si="207"/>
        <v>0</v>
      </c>
      <c r="AF946" s="24">
        <f t="shared" si="207"/>
        <v>0</v>
      </c>
      <c r="AG946" s="24">
        <f t="shared" si="206"/>
        <v>0</v>
      </c>
      <c r="AH946" s="24">
        <f t="shared" si="206"/>
        <v>0</v>
      </c>
      <c r="AI946" s="24">
        <f t="shared" si="206"/>
        <v>0</v>
      </c>
      <c r="AJ946" s="24">
        <f t="shared" si="202"/>
        <v>0</v>
      </c>
      <c r="AK946" s="26">
        <f t="shared" ca="1" si="203"/>
        <v>1.322715021934151E-4</v>
      </c>
      <c r="AL946" s="34">
        <f t="shared" ca="1" si="205"/>
        <v>0.47866773872263901</v>
      </c>
    </row>
    <row r="947" spans="1:38" x14ac:dyDescent="0.25">
      <c r="A947" s="4">
        <f t="shared" si="194"/>
        <v>11</v>
      </c>
      <c r="B947" s="4">
        <f t="shared" si="195"/>
        <v>2015</v>
      </c>
      <c r="C947" s="9">
        <v>42335</v>
      </c>
      <c r="D947" s="12">
        <f ca="1">(1+Returns!E947)*D946</f>
        <v>142874874.7571353</v>
      </c>
      <c r="E947" s="12">
        <f t="shared" ca="1" si="196"/>
        <v>148207154.04828221</v>
      </c>
      <c r="F947" s="12">
        <f t="shared" ca="1" si="197"/>
        <v>148118528.38156295</v>
      </c>
      <c r="G947" s="14">
        <f ca="1">G946*(1+Returns!G947)+AC947</f>
        <v>12361874.462672092</v>
      </c>
      <c r="H947" s="14">
        <f ca="1">H946*(1+Returns!H947)+AD947</f>
        <v>14778439.684312804</v>
      </c>
      <c r="I947" s="14">
        <f ca="1">I946*(1+Returns!I947)+AE947</f>
        <v>7392642.0596963326</v>
      </c>
      <c r="J947" s="14">
        <f ca="1">J946*(1+Returns!J947)+AF947</f>
        <v>0</v>
      </c>
      <c r="K947" s="14">
        <f ca="1">K946*(1+Returns!K947)+AG947</f>
        <v>0</v>
      </c>
      <c r="L947" s="14">
        <f ca="1">L946*(1+Returns!L947)+AH947</f>
        <v>29555506.240429528</v>
      </c>
      <c r="M947" s="14">
        <f ca="1">M946*(1+Returns!M947)+AI947</f>
        <v>29562364.152008832</v>
      </c>
      <c r="N947" s="14">
        <f ca="1">N946*(1+Returns!N947)+AJ947-R947-T947</f>
        <v>54556327.449162632</v>
      </c>
      <c r="O947" s="17">
        <f ca="1">(Assumptions!$B$16 / 252)*F946</f>
        <v>4694.1832975322068</v>
      </c>
      <c r="P947" s="17">
        <f t="shared" ca="1" si="198"/>
        <v>88625.666719250774</v>
      </c>
      <c r="Q947" s="16">
        <f t="shared" si="199"/>
        <v>0</v>
      </c>
      <c r="R947" s="17">
        <f t="shared" si="200"/>
        <v>0</v>
      </c>
      <c r="S947" s="19">
        <f t="shared" si="201"/>
        <v>0</v>
      </c>
      <c r="T947" s="20">
        <f ca="1">IF(AND(S947=1,F946&gt;D946),[1]Assumptions!$B$19*(F946-D946),0)</f>
        <v>0</v>
      </c>
      <c r="U947" s="21">
        <f ca="1">OFFSET(Assumptions!$B$6,U$1-1,0)*$E947</f>
        <v>11856572.323862577</v>
      </c>
      <c r="V947" s="21">
        <f ca="1">OFFSET(Assumptions!$B$6,V$1-1,0)*$E947</f>
        <v>14820715.404828221</v>
      </c>
      <c r="W947" s="21">
        <f ca="1">OFFSET(Assumptions!$B$6,W$1-1,0)*$E947</f>
        <v>7410357.7024141103</v>
      </c>
      <c r="X947" s="21">
        <f ca="1">OFFSET(Assumptions!$B$6,X$1-1,0)*$E947</f>
        <v>0</v>
      </c>
      <c r="Y947" s="21">
        <f ca="1">OFFSET(Assumptions!$B$6,Y$1-1,0)*$E947</f>
        <v>0</v>
      </c>
      <c r="Z947" s="21">
        <f ca="1">OFFSET(Assumptions!$B$6,Z$1-1,0)*$E947</f>
        <v>29641430.809656441</v>
      </c>
      <c r="AA947" s="21">
        <f ca="1">OFFSET(Assumptions!$B$6,AA$1-1,0)*$E947</f>
        <v>29641430.809656441</v>
      </c>
      <c r="AB947" s="21">
        <f ca="1">OFFSET(Assumptions!$B$6,AB$1-1,0)*$E947</f>
        <v>54836646.997864418</v>
      </c>
      <c r="AC947" s="24">
        <f t="shared" si="204"/>
        <v>0</v>
      </c>
      <c r="AD947" s="24">
        <f t="shared" si="207"/>
        <v>0</v>
      </c>
      <c r="AE947" s="24">
        <f t="shared" si="207"/>
        <v>0</v>
      </c>
      <c r="AF947" s="24">
        <f t="shared" si="207"/>
        <v>0</v>
      </c>
      <c r="AG947" s="24">
        <f t="shared" si="206"/>
        <v>0</v>
      </c>
      <c r="AH947" s="24">
        <f t="shared" si="206"/>
        <v>0</v>
      </c>
      <c r="AI947" s="24">
        <f t="shared" si="206"/>
        <v>0</v>
      </c>
      <c r="AJ947" s="24">
        <f t="shared" si="202"/>
        <v>0</v>
      </c>
      <c r="AK947" s="26">
        <f t="shared" ca="1" si="203"/>
        <v>1.7025766012579435E-3</v>
      </c>
      <c r="AL947" s="34">
        <f t="shared" ca="1" si="205"/>
        <v>0.4811852838156232</v>
      </c>
    </row>
    <row r="948" spans="1:38" x14ac:dyDescent="0.25">
      <c r="A948" s="4">
        <f t="shared" si="194"/>
        <v>11</v>
      </c>
      <c r="B948" s="4">
        <f t="shared" si="195"/>
        <v>2015</v>
      </c>
      <c r="C948" s="9">
        <v>42338</v>
      </c>
      <c r="D948" s="12">
        <f ca="1">(1+Returns!E948)*D947</f>
        <v>142949878.3513878</v>
      </c>
      <c r="E948" s="12">
        <f t="shared" ca="1" si="196"/>
        <v>148218290.2348516</v>
      </c>
      <c r="F948" s="12">
        <f t="shared" ca="1" si="197"/>
        <v>148124962.39262816</v>
      </c>
      <c r="G948" s="14">
        <f ca="1">G947*(1+Returns!G948)+AC948</f>
        <v>12299334.617298525</v>
      </c>
      <c r="H948" s="14">
        <f ca="1">H947*(1+Returns!H948)+AD948</f>
        <v>14786560.100526253</v>
      </c>
      <c r="I948" s="14">
        <f ca="1">I947*(1+Returns!I948)+AE948</f>
        <v>7396884.2874551415</v>
      </c>
      <c r="J948" s="14">
        <f ca="1">J947*(1+Returns!J948)+AF948</f>
        <v>0</v>
      </c>
      <c r="K948" s="14">
        <f ca="1">K947*(1+Returns!K948)+AG948</f>
        <v>0</v>
      </c>
      <c r="L948" s="14">
        <f ca="1">L947*(1+Returns!L948)+AH948</f>
        <v>29571674.056643058</v>
      </c>
      <c r="M948" s="14">
        <f ca="1">M947*(1+Returns!M948)+AI948</f>
        <v>29578896.669609584</v>
      </c>
      <c r="N948" s="14">
        <f ca="1">N947*(1+Returns!N948)+AJ948-R948-T948</f>
        <v>54584940.503319018</v>
      </c>
      <c r="O948" s="17">
        <f ca="1">(Assumptions!$B$16 / 252)*F947</f>
        <v>4702.175504176601</v>
      </c>
      <c r="P948" s="17">
        <f t="shared" ca="1" si="198"/>
        <v>93327.842223427375</v>
      </c>
      <c r="Q948" s="16">
        <f t="shared" si="199"/>
        <v>0</v>
      </c>
      <c r="R948" s="17">
        <f t="shared" si="200"/>
        <v>0</v>
      </c>
      <c r="S948" s="19">
        <f t="shared" si="201"/>
        <v>0</v>
      </c>
      <c r="T948" s="20">
        <f ca="1">IF(AND(S948=1,F947&gt;D947),[1]Assumptions!$B$19*(F947-D947),0)</f>
        <v>0</v>
      </c>
      <c r="U948" s="21">
        <f ca="1">OFFSET(Assumptions!$B$6,U$1-1,0)*$E948</f>
        <v>11857463.218788128</v>
      </c>
      <c r="V948" s="21">
        <f ca="1">OFFSET(Assumptions!$B$6,V$1-1,0)*$E948</f>
        <v>14821829.023485161</v>
      </c>
      <c r="W948" s="21">
        <f ca="1">OFFSET(Assumptions!$B$6,W$1-1,0)*$E948</f>
        <v>7410914.5117425807</v>
      </c>
      <c r="X948" s="21">
        <f ca="1">OFFSET(Assumptions!$B$6,X$1-1,0)*$E948</f>
        <v>0</v>
      </c>
      <c r="Y948" s="21">
        <f ca="1">OFFSET(Assumptions!$B$6,Y$1-1,0)*$E948</f>
        <v>0</v>
      </c>
      <c r="Z948" s="21">
        <f ca="1">OFFSET(Assumptions!$B$6,Z$1-1,0)*$E948</f>
        <v>29643658.046970323</v>
      </c>
      <c r="AA948" s="21">
        <f ca="1">OFFSET(Assumptions!$B$6,AA$1-1,0)*$E948</f>
        <v>29643658.046970323</v>
      </c>
      <c r="AB948" s="21">
        <f ca="1">OFFSET(Assumptions!$B$6,AB$1-1,0)*$E948</f>
        <v>54840767.38689509</v>
      </c>
      <c r="AC948" s="24">
        <f t="shared" si="204"/>
        <v>0</v>
      </c>
      <c r="AD948" s="24">
        <f t="shared" si="207"/>
        <v>0</v>
      </c>
      <c r="AE948" s="24">
        <f t="shared" si="207"/>
        <v>0</v>
      </c>
      <c r="AF948" s="24">
        <f t="shared" si="207"/>
        <v>0</v>
      </c>
      <c r="AG948" s="24">
        <f t="shared" si="206"/>
        <v>0</v>
      </c>
      <c r="AH948" s="24">
        <f t="shared" si="206"/>
        <v>0</v>
      </c>
      <c r="AI948" s="24">
        <f t="shared" si="206"/>
        <v>0</v>
      </c>
      <c r="AJ948" s="24">
        <f t="shared" si="202"/>
        <v>0</v>
      </c>
      <c r="AK948" s="26">
        <f t="shared" ca="1" si="203"/>
        <v>4.3438259450079286E-5</v>
      </c>
      <c r="AL948" s="34">
        <f t="shared" ca="1" si="205"/>
        <v>0.48124962392627513</v>
      </c>
    </row>
    <row r="949" spans="1:38" x14ac:dyDescent="0.25">
      <c r="A949" s="4">
        <f t="shared" si="194"/>
        <v>12</v>
      </c>
      <c r="B949" s="4">
        <f t="shared" si="195"/>
        <v>2015</v>
      </c>
      <c r="C949" s="9">
        <v>42339</v>
      </c>
      <c r="D949" s="12">
        <f ca="1">(1+Returns!E949)*D948</f>
        <v>143024921.31952712</v>
      </c>
      <c r="E949" s="12">
        <f t="shared" ca="1" si="196"/>
        <v>148038968.09298787</v>
      </c>
      <c r="F949" s="12">
        <f t="shared" ca="1" si="197"/>
        <v>148034265.71322936</v>
      </c>
      <c r="G949" s="14">
        <f ca="1">G948*(1+Returns!G949)+AC949</f>
        <v>11697752.89421021</v>
      </c>
      <c r="H949" s="14">
        <f ca="1">H948*(1+Returns!H949)+AD949</f>
        <v>14829953.901682479</v>
      </c>
      <c r="I949" s="14">
        <f ca="1">I948*(1+Returns!I949)+AE949</f>
        <v>7415159.1738809003</v>
      </c>
      <c r="J949" s="14">
        <f ca="1">J948*(1+Returns!J949)+AF949</f>
        <v>0</v>
      </c>
      <c r="K949" s="14">
        <f ca="1">K948*(1+Returns!K949)+AG949</f>
        <v>0</v>
      </c>
      <c r="L949" s="14">
        <f ca="1">L948*(1+Returns!L949)+AH949</f>
        <v>29659834.707501356</v>
      </c>
      <c r="M949" s="14">
        <f ca="1">M948*(1+Returns!M949)+AI949</f>
        <v>29660199.810250372</v>
      </c>
      <c r="N949" s="14">
        <f ca="1">N948*(1+Returns!N949)+AJ949-R949-T949</f>
        <v>54776067.605462559</v>
      </c>
      <c r="O949" s="17">
        <f ca="1">(Assumptions!$B$16 / 252)*F948</f>
        <v>4702.3797584961321</v>
      </c>
      <c r="P949" s="17">
        <f t="shared" ca="1" si="198"/>
        <v>4702.3797584961285</v>
      </c>
      <c r="Q949" s="16">
        <f t="shared" si="199"/>
        <v>1</v>
      </c>
      <c r="R949" s="17">
        <f t="shared" ca="1" si="200"/>
        <v>93327.842223427375</v>
      </c>
      <c r="S949" s="19">
        <f t="shared" si="201"/>
        <v>0</v>
      </c>
      <c r="T949" s="20">
        <f ca="1">IF(AND(S949=1,F948&gt;D948),[1]Assumptions!$B$19*(F948-D948),0)</f>
        <v>0</v>
      </c>
      <c r="U949" s="21">
        <f ca="1">OFFSET(Assumptions!$B$6,U$1-1,0)*$E949</f>
        <v>11843117.44743903</v>
      </c>
      <c r="V949" s="21">
        <f ca="1">OFFSET(Assumptions!$B$6,V$1-1,0)*$E949</f>
        <v>14803896.809298787</v>
      </c>
      <c r="W949" s="21">
        <f ca="1">OFFSET(Assumptions!$B$6,W$1-1,0)*$E949</f>
        <v>7401948.4046493936</v>
      </c>
      <c r="X949" s="21">
        <f ca="1">OFFSET(Assumptions!$B$6,X$1-1,0)*$E949</f>
        <v>0</v>
      </c>
      <c r="Y949" s="21">
        <f ca="1">OFFSET(Assumptions!$B$6,Y$1-1,0)*$E949</f>
        <v>0</v>
      </c>
      <c r="Z949" s="21">
        <f ca="1">OFFSET(Assumptions!$B$6,Z$1-1,0)*$E949</f>
        <v>29607793.618597575</v>
      </c>
      <c r="AA949" s="21">
        <f ca="1">OFFSET(Assumptions!$B$6,AA$1-1,0)*$E949</f>
        <v>29607793.618597575</v>
      </c>
      <c r="AB949" s="21">
        <f ca="1">OFFSET(Assumptions!$B$6,AB$1-1,0)*$E949</f>
        <v>54774418.194405511</v>
      </c>
      <c r="AC949" s="24">
        <f t="shared" ca="1" si="204"/>
        <v>-441871.39851039648</v>
      </c>
      <c r="AD949" s="24">
        <f t="shared" ca="1" si="207"/>
        <v>35268.922958908603</v>
      </c>
      <c r="AE949" s="24">
        <f t="shared" ca="1" si="207"/>
        <v>14030.224287439138</v>
      </c>
      <c r="AF949" s="24">
        <f t="shared" ca="1" si="207"/>
        <v>0</v>
      </c>
      <c r="AG949" s="24">
        <f t="shared" ca="1" si="206"/>
        <v>0</v>
      </c>
      <c r="AH949" s="24">
        <f t="shared" ca="1" si="206"/>
        <v>71983.990327265114</v>
      </c>
      <c r="AI949" s="24">
        <f t="shared" ca="1" si="206"/>
        <v>64761.377360738814</v>
      </c>
      <c r="AJ949" s="24">
        <f t="shared" ca="1" si="202"/>
        <v>255826.88357604481</v>
      </c>
      <c r="AK949" s="26">
        <f t="shared" ca="1" si="203"/>
        <v>-6.1229841300081134E-4</v>
      </c>
      <c r="AL949" s="34">
        <f t="shared" ca="1" si="205"/>
        <v>0.48034265713228708</v>
      </c>
    </row>
    <row r="950" spans="1:38" x14ac:dyDescent="0.25">
      <c r="A950" s="4">
        <f t="shared" si="194"/>
        <v>12</v>
      </c>
      <c r="B950" s="4">
        <f t="shared" si="195"/>
        <v>2015</v>
      </c>
      <c r="C950" s="9">
        <v>42340</v>
      </c>
      <c r="D950" s="12">
        <f ca="1">(1+Returns!E950)*D949</f>
        <v>143100003.68222299</v>
      </c>
      <c r="E950" s="12">
        <f t="shared" ca="1" si="196"/>
        <v>148131506.7991932</v>
      </c>
      <c r="F950" s="12">
        <f t="shared" ca="1" si="197"/>
        <v>148122104.91893587</v>
      </c>
      <c r="G950" s="14">
        <f ca="1">G949*(1+Returns!G950)+AC950</f>
        <v>11716347.30969725</v>
      </c>
      <c r="H950" s="14">
        <f ca="1">H949*(1+Returns!H950)+AD950</f>
        <v>14838102.623785784</v>
      </c>
      <c r="I950" s="14">
        <f ca="1">I949*(1+Returns!I950)+AE950</f>
        <v>7419414.3229641924</v>
      </c>
      <c r="J950" s="14">
        <f ca="1">J949*(1+Returns!J950)+AF950</f>
        <v>0</v>
      </c>
      <c r="K950" s="14">
        <f ca="1">K949*(1+Returns!K950)+AG950</f>
        <v>0</v>
      </c>
      <c r="L950" s="14">
        <f ca="1">L949*(1+Returns!L950)+AH950</f>
        <v>29676059.594754972</v>
      </c>
      <c r="M950" s="14">
        <f ca="1">M949*(1+Returns!M950)+AI950</f>
        <v>29676787.041666754</v>
      </c>
      <c r="N950" s="14">
        <f ca="1">N949*(1+Returns!N950)+AJ950-R950-T950</f>
        <v>54804795.906324252</v>
      </c>
      <c r="O950" s="17">
        <f ca="1">(Assumptions!$B$16 / 252)*F949</f>
        <v>4699.5004988326782</v>
      </c>
      <c r="P950" s="17">
        <f t="shared" ca="1" si="198"/>
        <v>9401.8802573288067</v>
      </c>
      <c r="Q950" s="16">
        <f t="shared" si="199"/>
        <v>0</v>
      </c>
      <c r="R950" s="17">
        <f t="shared" si="200"/>
        <v>0</v>
      </c>
      <c r="S950" s="19">
        <f t="shared" si="201"/>
        <v>0</v>
      </c>
      <c r="T950" s="20">
        <f ca="1">IF(AND(S950=1,F949&gt;D949),[1]Assumptions!$B$19*(F949-D949),0)</f>
        <v>0</v>
      </c>
      <c r="U950" s="21">
        <f ca="1">OFFSET(Assumptions!$B$6,U$1-1,0)*$E950</f>
        <v>11850520.543935457</v>
      </c>
      <c r="V950" s="21">
        <f ca="1">OFFSET(Assumptions!$B$6,V$1-1,0)*$E950</f>
        <v>14813150.679919321</v>
      </c>
      <c r="W950" s="21">
        <f ca="1">OFFSET(Assumptions!$B$6,W$1-1,0)*$E950</f>
        <v>7406575.3399596605</v>
      </c>
      <c r="X950" s="21">
        <f ca="1">OFFSET(Assumptions!$B$6,X$1-1,0)*$E950</f>
        <v>0</v>
      </c>
      <c r="Y950" s="21">
        <f ca="1">OFFSET(Assumptions!$B$6,Y$1-1,0)*$E950</f>
        <v>0</v>
      </c>
      <c r="Z950" s="21">
        <f ca="1">OFFSET(Assumptions!$B$6,Z$1-1,0)*$E950</f>
        <v>29626301.359838642</v>
      </c>
      <c r="AA950" s="21">
        <f ca="1">OFFSET(Assumptions!$B$6,AA$1-1,0)*$E950</f>
        <v>29626301.359838642</v>
      </c>
      <c r="AB950" s="21">
        <f ca="1">OFFSET(Assumptions!$B$6,AB$1-1,0)*$E950</f>
        <v>54808657.515701488</v>
      </c>
      <c r="AC950" s="24">
        <f t="shared" si="204"/>
        <v>0</v>
      </c>
      <c r="AD950" s="24">
        <f t="shared" si="207"/>
        <v>0</v>
      </c>
      <c r="AE950" s="24">
        <f t="shared" si="207"/>
        <v>0</v>
      </c>
      <c r="AF950" s="24">
        <f t="shared" si="207"/>
        <v>0</v>
      </c>
      <c r="AG950" s="24">
        <f t="shared" si="206"/>
        <v>0</v>
      </c>
      <c r="AH950" s="24">
        <f t="shared" si="206"/>
        <v>0</v>
      </c>
      <c r="AI950" s="24">
        <f t="shared" si="206"/>
        <v>0</v>
      </c>
      <c r="AJ950" s="24">
        <f t="shared" si="202"/>
        <v>0</v>
      </c>
      <c r="AK950" s="26">
        <f t="shared" ca="1" si="203"/>
        <v>5.933707664458332E-4</v>
      </c>
      <c r="AL950" s="34">
        <f t="shared" ca="1" si="205"/>
        <v>0.48122104918935205</v>
      </c>
    </row>
    <row r="951" spans="1:38" x14ac:dyDescent="0.25">
      <c r="A951" s="4">
        <f t="shared" si="194"/>
        <v>12</v>
      </c>
      <c r="B951" s="4">
        <f t="shared" si="195"/>
        <v>2015</v>
      </c>
      <c r="C951" s="9">
        <v>42341</v>
      </c>
      <c r="D951" s="12">
        <f ca="1">(1+Returns!E951)*D950</f>
        <v>143175125.46015599</v>
      </c>
      <c r="E951" s="12">
        <f t="shared" ca="1" si="196"/>
        <v>148274938.63230723</v>
      </c>
      <c r="F951" s="12">
        <f t="shared" ca="1" si="197"/>
        <v>148260834.46300486</v>
      </c>
      <c r="G951" s="14">
        <f ca="1">G950*(1+Returns!G951)+AC951</f>
        <v>11785794.71386881</v>
      </c>
      <c r="H951" s="14">
        <f ca="1">H950*(1+Returns!H951)+AD951</f>
        <v>14846255.823426401</v>
      </c>
      <c r="I951" s="14">
        <f ca="1">I950*(1+Returns!I951)+AE951</f>
        <v>7423671.9138418278</v>
      </c>
      <c r="J951" s="14">
        <f ca="1">J950*(1+Returns!J951)+AF951</f>
        <v>0</v>
      </c>
      <c r="K951" s="14">
        <f ca="1">K950*(1+Returns!K951)+AG951</f>
        <v>0</v>
      </c>
      <c r="L951" s="14">
        <f ca="1">L950*(1+Returns!L951)+AH951</f>
        <v>29692293.357545793</v>
      </c>
      <c r="M951" s="14">
        <f ca="1">M950*(1+Returns!M951)+AI951</f>
        <v>29693383.5493607</v>
      </c>
      <c r="N951" s="14">
        <f ca="1">N950*(1+Returns!N951)+AJ951-R951-T951</f>
        <v>54833539.274263717</v>
      </c>
      <c r="O951" s="17">
        <f ca="1">(Assumptions!$B$16 / 252)*F950</f>
        <v>4702.2890450455825</v>
      </c>
      <c r="P951" s="17">
        <f t="shared" ca="1" si="198"/>
        <v>14104.16930237439</v>
      </c>
      <c r="Q951" s="16">
        <f t="shared" si="199"/>
        <v>0</v>
      </c>
      <c r="R951" s="17">
        <f t="shared" si="200"/>
        <v>0</v>
      </c>
      <c r="S951" s="19">
        <f t="shared" si="201"/>
        <v>0</v>
      </c>
      <c r="T951" s="20">
        <f ca="1">IF(AND(S951=1,F950&gt;D950),[1]Assumptions!$B$19*(F950-D950),0)</f>
        <v>0</v>
      </c>
      <c r="U951" s="21">
        <f ca="1">OFFSET(Assumptions!$B$6,U$1-1,0)*$E951</f>
        <v>11861995.090584578</v>
      </c>
      <c r="V951" s="21">
        <f ca="1">OFFSET(Assumptions!$B$6,V$1-1,0)*$E951</f>
        <v>14827493.863230724</v>
      </c>
      <c r="W951" s="21">
        <f ca="1">OFFSET(Assumptions!$B$6,W$1-1,0)*$E951</f>
        <v>7413746.9316153619</v>
      </c>
      <c r="X951" s="21">
        <f ca="1">OFFSET(Assumptions!$B$6,X$1-1,0)*$E951</f>
        <v>0</v>
      </c>
      <c r="Y951" s="21">
        <f ca="1">OFFSET(Assumptions!$B$6,Y$1-1,0)*$E951</f>
        <v>0</v>
      </c>
      <c r="Z951" s="21">
        <f ca="1">OFFSET(Assumptions!$B$6,Z$1-1,0)*$E951</f>
        <v>29654987.726461448</v>
      </c>
      <c r="AA951" s="21">
        <f ca="1">OFFSET(Assumptions!$B$6,AA$1-1,0)*$E951</f>
        <v>29654987.726461448</v>
      </c>
      <c r="AB951" s="21">
        <f ca="1">OFFSET(Assumptions!$B$6,AB$1-1,0)*$E951</f>
        <v>54861727.293953672</v>
      </c>
      <c r="AC951" s="24">
        <f t="shared" si="204"/>
        <v>0</v>
      </c>
      <c r="AD951" s="24">
        <f t="shared" si="207"/>
        <v>0</v>
      </c>
      <c r="AE951" s="24">
        <f t="shared" si="207"/>
        <v>0</v>
      </c>
      <c r="AF951" s="24">
        <f t="shared" si="207"/>
        <v>0</v>
      </c>
      <c r="AG951" s="24">
        <f t="shared" si="206"/>
        <v>0</v>
      </c>
      <c r="AH951" s="24">
        <f t="shared" si="206"/>
        <v>0</v>
      </c>
      <c r="AI951" s="24">
        <f t="shared" si="206"/>
        <v>0</v>
      </c>
      <c r="AJ951" s="24">
        <f t="shared" si="202"/>
        <v>0</v>
      </c>
      <c r="AK951" s="26">
        <f t="shared" ca="1" si="203"/>
        <v>9.3658906714111367E-4</v>
      </c>
      <c r="AL951" s="34">
        <f t="shared" ca="1" si="205"/>
        <v>0.48260834463004199</v>
      </c>
    </row>
    <row r="952" spans="1:38" x14ac:dyDescent="0.25">
      <c r="A952" s="4">
        <f t="shared" si="194"/>
        <v>12</v>
      </c>
      <c r="B952" s="4">
        <f t="shared" si="195"/>
        <v>2015</v>
      </c>
      <c r="C952" s="9">
        <v>42342</v>
      </c>
      <c r="D952" s="12">
        <f ca="1">(1+Returns!E952)*D951</f>
        <v>143250286.67401755</v>
      </c>
      <c r="E952" s="12">
        <f t="shared" ca="1" si="196"/>
        <v>148291528.23070064</v>
      </c>
      <c r="F952" s="12">
        <f t="shared" ca="1" si="197"/>
        <v>148272717.36824071</v>
      </c>
      <c r="G952" s="14">
        <f ca="1">G951*(1+Returns!G952)+AC952</f>
        <v>11728359.723288916</v>
      </c>
      <c r="H952" s="14">
        <f ca="1">H951*(1+Returns!H952)+AD952</f>
        <v>14854413.503064634</v>
      </c>
      <c r="I952" s="14">
        <f ca="1">I951*(1+Returns!I952)+AE952</f>
        <v>7427931.9479150157</v>
      </c>
      <c r="J952" s="14">
        <f ca="1">J951*(1+Returns!J952)+AF952</f>
        <v>0</v>
      </c>
      <c r="K952" s="14">
        <f ca="1">K951*(1+Returns!K952)+AG952</f>
        <v>0</v>
      </c>
      <c r="L952" s="14">
        <f ca="1">L951*(1+Returns!L952)+AH952</f>
        <v>29708536.000729024</v>
      </c>
      <c r="M952" s="14">
        <f ca="1">M951*(1+Returns!M952)+AI952</f>
        <v>29709989.338519897</v>
      </c>
      <c r="N952" s="14">
        <f ca="1">N951*(1+Returns!N952)+AJ952-R952-T952</f>
        <v>54862297.71718315</v>
      </c>
      <c r="O952" s="17">
        <f ca="1">(Assumptions!$B$16 / 252)*F951</f>
        <v>4706.6931575557091</v>
      </c>
      <c r="P952" s="17">
        <f t="shared" ca="1" si="198"/>
        <v>18810.8624599301</v>
      </c>
      <c r="Q952" s="16">
        <f t="shared" si="199"/>
        <v>0</v>
      </c>
      <c r="R952" s="17">
        <f t="shared" si="200"/>
        <v>0</v>
      </c>
      <c r="S952" s="19">
        <f t="shared" si="201"/>
        <v>0</v>
      </c>
      <c r="T952" s="20">
        <f ca="1">IF(AND(S952=1,F951&gt;D951),[1]Assumptions!$B$19*(F951-D951),0)</f>
        <v>0</v>
      </c>
      <c r="U952" s="21">
        <f ca="1">OFFSET(Assumptions!$B$6,U$1-1,0)*$E952</f>
        <v>11863322.258456051</v>
      </c>
      <c r="V952" s="21">
        <f ca="1">OFFSET(Assumptions!$B$6,V$1-1,0)*$E952</f>
        <v>14829152.823070064</v>
      </c>
      <c r="W952" s="21">
        <f ca="1">OFFSET(Assumptions!$B$6,W$1-1,0)*$E952</f>
        <v>7414576.4115350321</v>
      </c>
      <c r="X952" s="21">
        <f ca="1">OFFSET(Assumptions!$B$6,X$1-1,0)*$E952</f>
        <v>0</v>
      </c>
      <c r="Y952" s="21">
        <f ca="1">OFFSET(Assumptions!$B$6,Y$1-1,0)*$E952</f>
        <v>0</v>
      </c>
      <c r="Z952" s="21">
        <f ca="1">OFFSET(Assumptions!$B$6,Z$1-1,0)*$E952</f>
        <v>29658305.646140128</v>
      </c>
      <c r="AA952" s="21">
        <f ca="1">OFFSET(Assumptions!$B$6,AA$1-1,0)*$E952</f>
        <v>29658305.646140128</v>
      </c>
      <c r="AB952" s="21">
        <f ca="1">OFFSET(Assumptions!$B$6,AB$1-1,0)*$E952</f>
        <v>54867865.445359237</v>
      </c>
      <c r="AC952" s="24">
        <f t="shared" si="204"/>
        <v>0</v>
      </c>
      <c r="AD952" s="24">
        <f t="shared" si="207"/>
        <v>0</v>
      </c>
      <c r="AE952" s="24">
        <f t="shared" si="207"/>
        <v>0</v>
      </c>
      <c r="AF952" s="24">
        <f t="shared" si="207"/>
        <v>0</v>
      </c>
      <c r="AG952" s="24">
        <f t="shared" si="206"/>
        <v>0</v>
      </c>
      <c r="AH952" s="24">
        <f t="shared" si="206"/>
        <v>0</v>
      </c>
      <c r="AI952" s="24">
        <f t="shared" si="206"/>
        <v>0</v>
      </c>
      <c r="AJ952" s="24">
        <f t="shared" si="202"/>
        <v>0</v>
      </c>
      <c r="AK952" s="26">
        <f t="shared" ca="1" si="203"/>
        <v>8.0148646666611256E-5</v>
      </c>
      <c r="AL952" s="34">
        <f t="shared" ca="1" si="205"/>
        <v>0.48272717368240081</v>
      </c>
    </row>
    <row r="953" spans="1:38" x14ac:dyDescent="0.25">
      <c r="A953" s="4">
        <f t="shared" si="194"/>
        <v>12</v>
      </c>
      <c r="B953" s="4">
        <f t="shared" si="195"/>
        <v>2015</v>
      </c>
      <c r="C953" s="9">
        <v>42345</v>
      </c>
      <c r="D953" s="12">
        <f ca="1">(1+Returns!E953)*D952</f>
        <v>143325487.34450993</v>
      </c>
      <c r="E953" s="12">
        <f t="shared" ca="1" si="196"/>
        <v>148247596.38252711</v>
      </c>
      <c r="F953" s="12">
        <f t="shared" ca="1" si="197"/>
        <v>148224078.44967455</v>
      </c>
      <c r="G953" s="14">
        <f ca="1">G952*(1+Returns!G953)+AC953</f>
        <v>11610363.104292843</v>
      </c>
      <c r="H953" s="14">
        <f ca="1">H952*(1+Returns!H953)+AD953</f>
        <v>14862575.665162141</v>
      </c>
      <c r="I953" s="14">
        <f ca="1">I952*(1+Returns!I953)+AE953</f>
        <v>7432194.4265857721</v>
      </c>
      <c r="J953" s="14">
        <f ca="1">J952*(1+Returns!J953)+AF953</f>
        <v>0</v>
      </c>
      <c r="K953" s="14">
        <f ca="1">K952*(1+Returns!K953)+AG953</f>
        <v>0</v>
      </c>
      <c r="L953" s="14">
        <f ca="1">L952*(1+Returns!L953)+AH953</f>
        <v>29724787.529162526</v>
      </c>
      <c r="M953" s="14">
        <f ca="1">M952*(1+Returns!M953)+AI953</f>
        <v>29726604.41433493</v>
      </c>
      <c r="N953" s="14">
        <f ca="1">N952*(1+Returns!N953)+AJ953-R953-T953</f>
        <v>54891071.242988899</v>
      </c>
      <c r="O953" s="17">
        <f ca="1">(Assumptions!$B$16 / 252)*F952</f>
        <v>4707.0703926425622</v>
      </c>
      <c r="P953" s="17">
        <f t="shared" ca="1" si="198"/>
        <v>23517.932852572663</v>
      </c>
      <c r="Q953" s="16">
        <f t="shared" si="199"/>
        <v>0</v>
      </c>
      <c r="R953" s="17">
        <f t="shared" si="200"/>
        <v>0</v>
      </c>
      <c r="S953" s="19">
        <f t="shared" si="201"/>
        <v>0</v>
      </c>
      <c r="T953" s="20">
        <f ca="1">IF(AND(S953=1,F952&gt;D952),[1]Assumptions!$B$19*(F952-D952),0)</f>
        <v>0</v>
      </c>
      <c r="U953" s="21">
        <f ca="1">OFFSET(Assumptions!$B$6,U$1-1,0)*$E953</f>
        <v>11859807.71060217</v>
      </c>
      <c r="V953" s="21">
        <f ca="1">OFFSET(Assumptions!$B$6,V$1-1,0)*$E953</f>
        <v>14824759.638252713</v>
      </c>
      <c r="W953" s="21">
        <f ca="1">OFFSET(Assumptions!$B$6,W$1-1,0)*$E953</f>
        <v>7412379.8191263564</v>
      </c>
      <c r="X953" s="21">
        <f ca="1">OFFSET(Assumptions!$B$6,X$1-1,0)*$E953</f>
        <v>0</v>
      </c>
      <c r="Y953" s="21">
        <f ca="1">OFFSET(Assumptions!$B$6,Y$1-1,0)*$E953</f>
        <v>0</v>
      </c>
      <c r="Z953" s="21">
        <f ca="1">OFFSET(Assumptions!$B$6,Z$1-1,0)*$E953</f>
        <v>29649519.276505426</v>
      </c>
      <c r="AA953" s="21">
        <f ca="1">OFFSET(Assumptions!$B$6,AA$1-1,0)*$E953</f>
        <v>29649519.276505426</v>
      </c>
      <c r="AB953" s="21">
        <f ca="1">OFFSET(Assumptions!$B$6,AB$1-1,0)*$E953</f>
        <v>54851610.661535032</v>
      </c>
      <c r="AC953" s="24">
        <f t="shared" si="204"/>
        <v>0</v>
      </c>
      <c r="AD953" s="24">
        <f t="shared" si="207"/>
        <v>0</v>
      </c>
      <c r="AE953" s="24">
        <f t="shared" si="207"/>
        <v>0</v>
      </c>
      <c r="AF953" s="24">
        <f t="shared" si="207"/>
        <v>0</v>
      </c>
      <c r="AG953" s="24">
        <f t="shared" si="206"/>
        <v>0</v>
      </c>
      <c r="AH953" s="24">
        <f t="shared" si="206"/>
        <v>0</v>
      </c>
      <c r="AI953" s="24">
        <f t="shared" si="206"/>
        <v>0</v>
      </c>
      <c r="AJ953" s="24">
        <f t="shared" si="202"/>
        <v>0</v>
      </c>
      <c r="AK953" s="26">
        <f t="shared" ca="1" si="203"/>
        <v>-3.2803687306393048E-4</v>
      </c>
      <c r="AL953" s="34">
        <f t="shared" ca="1" si="205"/>
        <v>0.48224078449673913</v>
      </c>
    </row>
    <row r="954" spans="1:38" x14ac:dyDescent="0.25">
      <c r="A954" s="4">
        <f t="shared" si="194"/>
        <v>12</v>
      </c>
      <c r="B954" s="4">
        <f t="shared" si="195"/>
        <v>2015</v>
      </c>
      <c r="C954" s="9">
        <v>42346</v>
      </c>
      <c r="D954" s="12">
        <f ca="1">(1+Returns!E954)*D953</f>
        <v>143400727.49234629</v>
      </c>
      <c r="E954" s="12">
        <f t="shared" ca="1" si="196"/>
        <v>148288096.96922272</v>
      </c>
      <c r="F954" s="12">
        <f t="shared" ca="1" si="197"/>
        <v>148259873.51007017</v>
      </c>
      <c r="G954" s="14">
        <f ca="1">G953*(1+Returns!G954)+AC954</f>
        <v>11576758.71648632</v>
      </c>
      <c r="H954" s="14">
        <f ca="1">H953*(1+Returns!H954)+AD954</f>
        <v>14870742.312181929</v>
      </c>
      <c r="I954" s="14">
        <f ca="1">I953*(1+Returns!I954)+AE954</f>
        <v>7436459.3512569154</v>
      </c>
      <c r="J954" s="14">
        <f ca="1">J953*(1+Returns!J954)+AF954</f>
        <v>0</v>
      </c>
      <c r="K954" s="14">
        <f ca="1">K953*(1+Returns!K954)+AG954</f>
        <v>0</v>
      </c>
      <c r="L954" s="14">
        <f ca="1">L953*(1+Returns!L954)+AH954</f>
        <v>29741047.947706815</v>
      </c>
      <c r="M954" s="14">
        <f ca="1">M953*(1+Returns!M954)+AI954</f>
        <v>29743228.781999286</v>
      </c>
      <c r="N954" s="14">
        <f ca="1">N953*(1+Returns!N954)+AJ954-R954-T954</f>
        <v>54919859.859591454</v>
      </c>
      <c r="O954" s="17">
        <f ca="1">(Assumptions!$B$16 / 252)*F953</f>
        <v>4705.5262999896677</v>
      </c>
      <c r="P954" s="17">
        <f t="shared" ca="1" si="198"/>
        <v>28223.459152562333</v>
      </c>
      <c r="Q954" s="16">
        <f t="shared" si="199"/>
        <v>0</v>
      </c>
      <c r="R954" s="17">
        <f t="shared" si="200"/>
        <v>0</v>
      </c>
      <c r="S954" s="19">
        <f t="shared" si="201"/>
        <v>0</v>
      </c>
      <c r="T954" s="20">
        <f ca="1">IF(AND(S954=1,F953&gt;D953),[1]Assumptions!$B$19*(F953-D953),0)</f>
        <v>0</v>
      </c>
      <c r="U954" s="21">
        <f ca="1">OFFSET(Assumptions!$B$6,U$1-1,0)*$E954</f>
        <v>11863047.757537818</v>
      </c>
      <c r="V954" s="21">
        <f ca="1">OFFSET(Assumptions!$B$6,V$1-1,0)*$E954</f>
        <v>14828809.696922272</v>
      </c>
      <c r="W954" s="21">
        <f ca="1">OFFSET(Assumptions!$B$6,W$1-1,0)*$E954</f>
        <v>7414404.8484611362</v>
      </c>
      <c r="X954" s="21">
        <f ca="1">OFFSET(Assumptions!$B$6,X$1-1,0)*$E954</f>
        <v>0</v>
      </c>
      <c r="Y954" s="21">
        <f ca="1">OFFSET(Assumptions!$B$6,Y$1-1,0)*$E954</f>
        <v>0</v>
      </c>
      <c r="Z954" s="21">
        <f ca="1">OFFSET(Assumptions!$B$6,Z$1-1,0)*$E954</f>
        <v>29657619.393844545</v>
      </c>
      <c r="AA954" s="21">
        <f ca="1">OFFSET(Assumptions!$B$6,AA$1-1,0)*$E954</f>
        <v>29657619.393844545</v>
      </c>
      <c r="AB954" s="21">
        <f ca="1">OFFSET(Assumptions!$B$6,AB$1-1,0)*$E954</f>
        <v>54866595.878612407</v>
      </c>
      <c r="AC954" s="24">
        <f t="shared" si="204"/>
        <v>0</v>
      </c>
      <c r="AD954" s="24">
        <f t="shared" si="207"/>
        <v>0</v>
      </c>
      <c r="AE954" s="24">
        <f t="shared" si="207"/>
        <v>0</v>
      </c>
      <c r="AF954" s="24">
        <f t="shared" si="207"/>
        <v>0</v>
      </c>
      <c r="AG954" s="24">
        <f t="shared" si="206"/>
        <v>0</v>
      </c>
      <c r="AH954" s="24">
        <f t="shared" si="206"/>
        <v>0</v>
      </c>
      <c r="AI954" s="24">
        <f t="shared" si="206"/>
        <v>0</v>
      </c>
      <c r="AJ954" s="24">
        <f t="shared" si="202"/>
        <v>0</v>
      </c>
      <c r="AK954" s="26">
        <f t="shared" ca="1" si="203"/>
        <v>2.4149288543418024E-4</v>
      </c>
      <c r="AL954" s="34">
        <f t="shared" ca="1" si="205"/>
        <v>0.48259873510069551</v>
      </c>
    </row>
    <row r="955" spans="1:38" x14ac:dyDescent="0.25">
      <c r="A955" s="4">
        <f t="shared" si="194"/>
        <v>12</v>
      </c>
      <c r="B955" s="4">
        <f t="shared" si="195"/>
        <v>2015</v>
      </c>
      <c r="C955" s="9">
        <v>42347</v>
      </c>
      <c r="D955" s="12">
        <f ca="1">(1+Returns!E955)*D954</f>
        <v>143476007.13825065</v>
      </c>
      <c r="E955" s="12">
        <f t="shared" ca="1" si="196"/>
        <v>148380007.59047744</v>
      </c>
      <c r="F955" s="12">
        <f t="shared" ca="1" si="197"/>
        <v>148347077.46867377</v>
      </c>
      <c r="G955" s="14">
        <f ca="1">G954*(1+Returns!G955)+AC955</f>
        <v>11594524.137717135</v>
      </c>
      <c r="H955" s="14">
        <f ca="1">H954*(1+Returns!H955)+AD955</f>
        <v>14878913.446588362</v>
      </c>
      <c r="I955" s="14">
        <f ca="1">I954*(1+Returns!I955)+AE955</f>
        <v>7440726.7233320698</v>
      </c>
      <c r="J955" s="14">
        <f ca="1">J954*(1+Returns!J955)+AF955</f>
        <v>0</v>
      </c>
      <c r="K955" s="14">
        <f ca="1">K954*(1+Returns!K955)+AG955</f>
        <v>0</v>
      </c>
      <c r="L955" s="14">
        <f ca="1">L954*(1+Returns!L955)+AH955</f>
        <v>29757317.261225071</v>
      </c>
      <c r="M955" s="14">
        <f ca="1">M954*(1+Returns!M955)+AI955</f>
        <v>29759862.446709357</v>
      </c>
      <c r="N955" s="14">
        <f ca="1">N954*(1+Returns!N955)+AJ955-R955-T955</f>
        <v>54948663.574905463</v>
      </c>
      <c r="O955" s="17">
        <f ca="1">(Assumptions!$B$16 / 252)*F954</f>
        <v>4706.6626511133391</v>
      </c>
      <c r="P955" s="17">
        <f t="shared" ca="1" si="198"/>
        <v>32930.121803675669</v>
      </c>
      <c r="Q955" s="16">
        <f t="shared" si="199"/>
        <v>0</v>
      </c>
      <c r="R955" s="17">
        <f t="shared" si="200"/>
        <v>0</v>
      </c>
      <c r="S955" s="19">
        <f t="shared" si="201"/>
        <v>0</v>
      </c>
      <c r="T955" s="20">
        <f ca="1">IF(AND(S955=1,F954&gt;D954),[1]Assumptions!$B$19*(F954-D954),0)</f>
        <v>0</v>
      </c>
      <c r="U955" s="21">
        <f ca="1">OFFSET(Assumptions!$B$6,U$1-1,0)*$E955</f>
        <v>11870400.607238196</v>
      </c>
      <c r="V955" s="21">
        <f ca="1">OFFSET(Assumptions!$B$6,V$1-1,0)*$E955</f>
        <v>14838000.759047745</v>
      </c>
      <c r="W955" s="21">
        <f ca="1">OFFSET(Assumptions!$B$6,W$1-1,0)*$E955</f>
        <v>7419000.3795238724</v>
      </c>
      <c r="X955" s="21">
        <f ca="1">OFFSET(Assumptions!$B$6,X$1-1,0)*$E955</f>
        <v>0</v>
      </c>
      <c r="Y955" s="21">
        <f ca="1">OFFSET(Assumptions!$B$6,Y$1-1,0)*$E955</f>
        <v>0</v>
      </c>
      <c r="Z955" s="21">
        <f ca="1">OFFSET(Assumptions!$B$6,Z$1-1,0)*$E955</f>
        <v>29676001.51809549</v>
      </c>
      <c r="AA955" s="21">
        <f ca="1">OFFSET(Assumptions!$B$6,AA$1-1,0)*$E955</f>
        <v>29676001.51809549</v>
      </c>
      <c r="AB955" s="21">
        <f ca="1">OFFSET(Assumptions!$B$6,AB$1-1,0)*$E955</f>
        <v>54900602.808476649</v>
      </c>
      <c r="AC955" s="24">
        <f t="shared" si="204"/>
        <v>0</v>
      </c>
      <c r="AD955" s="24">
        <f t="shared" si="207"/>
        <v>0</v>
      </c>
      <c r="AE955" s="24">
        <f t="shared" si="207"/>
        <v>0</v>
      </c>
      <c r="AF955" s="24">
        <f t="shared" si="207"/>
        <v>0</v>
      </c>
      <c r="AG955" s="24">
        <f t="shared" si="206"/>
        <v>0</v>
      </c>
      <c r="AH955" s="24">
        <f t="shared" si="206"/>
        <v>0</v>
      </c>
      <c r="AI955" s="24">
        <f t="shared" si="206"/>
        <v>0</v>
      </c>
      <c r="AJ955" s="24">
        <f t="shared" si="202"/>
        <v>0</v>
      </c>
      <c r="AK955" s="26">
        <f t="shared" ca="1" si="203"/>
        <v>5.8818314449493592E-4</v>
      </c>
      <c r="AL955" s="34">
        <f t="shared" ca="1" si="205"/>
        <v>0.48347077468673127</v>
      </c>
    </row>
    <row r="956" spans="1:38" x14ac:dyDescent="0.25">
      <c r="A956" s="4">
        <f t="shared" si="194"/>
        <v>12</v>
      </c>
      <c r="B956" s="4">
        <f t="shared" si="195"/>
        <v>2015</v>
      </c>
      <c r="C956" s="9">
        <v>42348</v>
      </c>
      <c r="D956" s="12">
        <f ca="1">(1+Returns!E956)*D955</f>
        <v>143551326.30295792</v>
      </c>
      <c r="E956" s="12">
        <f t="shared" ca="1" si="196"/>
        <v>148471341.12322646</v>
      </c>
      <c r="F956" s="12">
        <f t="shared" ca="1" si="197"/>
        <v>148433701.57039204</v>
      </c>
      <c r="G956" s="14">
        <f ca="1">G955*(1+Returns!G956)+AC956</f>
        <v>11611672.223066345</v>
      </c>
      <c r="H956" s="14">
        <f ca="1">H955*(1+Returns!H956)+AD956</f>
        <v>14887089.070847156</v>
      </c>
      <c r="I956" s="14">
        <f ca="1">I955*(1+Returns!I956)+AE956</f>
        <v>7444996.5442156643</v>
      </c>
      <c r="J956" s="14">
        <f ca="1">J955*(1+Returns!J956)+AF956</f>
        <v>0</v>
      </c>
      <c r="K956" s="14">
        <f ca="1">K955*(1+Returns!K956)+AG956</f>
        <v>0</v>
      </c>
      <c r="L956" s="14">
        <f ca="1">L955*(1+Returns!L956)+AH956</f>
        <v>29773595.47458313</v>
      </c>
      <c r="M956" s="14">
        <f ca="1">M955*(1+Returns!M956)+AI956</f>
        <v>29776505.413664445</v>
      </c>
      <c r="N956" s="14">
        <f ca="1">N955*(1+Returns!N956)+AJ956-R956-T956</f>
        <v>54977482.396849714</v>
      </c>
      <c r="O956" s="17">
        <f ca="1">(Assumptions!$B$16 / 252)*F955</f>
        <v>4709.431030751548</v>
      </c>
      <c r="P956" s="17">
        <f t="shared" ca="1" si="198"/>
        <v>37639.552834427217</v>
      </c>
      <c r="Q956" s="16">
        <f t="shared" si="199"/>
        <v>0</v>
      </c>
      <c r="R956" s="17">
        <f t="shared" si="200"/>
        <v>0</v>
      </c>
      <c r="S956" s="19">
        <f t="shared" si="201"/>
        <v>0</v>
      </c>
      <c r="T956" s="20">
        <f ca="1">IF(AND(S956=1,F955&gt;D955),[1]Assumptions!$B$19*(F955-D955),0)</f>
        <v>0</v>
      </c>
      <c r="U956" s="21">
        <f ca="1">OFFSET(Assumptions!$B$6,U$1-1,0)*$E956</f>
        <v>11877707.289858118</v>
      </c>
      <c r="V956" s="21">
        <f ca="1">OFFSET(Assumptions!$B$6,V$1-1,0)*$E956</f>
        <v>14847134.112322647</v>
      </c>
      <c r="W956" s="21">
        <f ca="1">OFFSET(Assumptions!$B$6,W$1-1,0)*$E956</f>
        <v>7423567.0561613236</v>
      </c>
      <c r="X956" s="21">
        <f ca="1">OFFSET(Assumptions!$B$6,X$1-1,0)*$E956</f>
        <v>0</v>
      </c>
      <c r="Y956" s="21">
        <f ca="1">OFFSET(Assumptions!$B$6,Y$1-1,0)*$E956</f>
        <v>0</v>
      </c>
      <c r="Z956" s="21">
        <f ca="1">OFFSET(Assumptions!$B$6,Z$1-1,0)*$E956</f>
        <v>29694268.224645294</v>
      </c>
      <c r="AA956" s="21">
        <f ca="1">OFFSET(Assumptions!$B$6,AA$1-1,0)*$E956</f>
        <v>29694268.224645294</v>
      </c>
      <c r="AB956" s="21">
        <f ca="1">OFFSET(Assumptions!$B$6,AB$1-1,0)*$E956</f>
        <v>54934396.215593792</v>
      </c>
      <c r="AC956" s="24">
        <f t="shared" si="204"/>
        <v>0</v>
      </c>
      <c r="AD956" s="24">
        <f t="shared" si="207"/>
        <v>0</v>
      </c>
      <c r="AE956" s="24">
        <f t="shared" si="207"/>
        <v>0</v>
      </c>
      <c r="AF956" s="24">
        <f t="shared" si="207"/>
        <v>0</v>
      </c>
      <c r="AG956" s="24">
        <f t="shared" si="206"/>
        <v>0</v>
      </c>
      <c r="AH956" s="24">
        <f t="shared" si="206"/>
        <v>0</v>
      </c>
      <c r="AI956" s="24">
        <f t="shared" si="206"/>
        <v>0</v>
      </c>
      <c r="AJ956" s="24">
        <f t="shared" si="202"/>
        <v>0</v>
      </c>
      <c r="AK956" s="26">
        <f t="shared" ca="1" si="203"/>
        <v>5.8392860308664751E-4</v>
      </c>
      <c r="AL956" s="34">
        <f t="shared" ca="1" si="205"/>
        <v>0.48433701570391396</v>
      </c>
    </row>
    <row r="957" spans="1:38" x14ac:dyDescent="0.25">
      <c r="A957" s="4">
        <f t="shared" si="194"/>
        <v>12</v>
      </c>
      <c r="B957" s="4">
        <f t="shared" si="195"/>
        <v>2015</v>
      </c>
      <c r="C957" s="9">
        <v>42349</v>
      </c>
      <c r="D957" s="12">
        <f ca="1">(1+Returns!E957)*D956</f>
        <v>143626685.00721392</v>
      </c>
      <c r="E957" s="12">
        <f t="shared" ca="1" si="196"/>
        <v>148587930.34287149</v>
      </c>
      <c r="F957" s="12">
        <f t="shared" ca="1" si="197"/>
        <v>148545578.60903484</v>
      </c>
      <c r="G957" s="14">
        <f ca="1">G956*(1+Returns!G957)+AC957</f>
        <v>11654035.726069763</v>
      </c>
      <c r="H957" s="14">
        <f ca="1">H956*(1+Returns!H957)+AD957</f>
        <v>14895269.187425382</v>
      </c>
      <c r="I957" s="14">
        <f ca="1">I956*(1+Returns!I957)+AE957</f>
        <v>7449268.815312935</v>
      </c>
      <c r="J957" s="14">
        <f ca="1">J956*(1+Returns!J957)+AF957</f>
        <v>0</v>
      </c>
      <c r="K957" s="14">
        <f ca="1">K956*(1+Returns!K957)+AG957</f>
        <v>0</v>
      </c>
      <c r="L957" s="14">
        <f ca="1">L956*(1+Returns!L957)+AH957</f>
        <v>29789882.592649493</v>
      </c>
      <c r="M957" s="14">
        <f ca="1">M956*(1+Returns!M957)+AI957</f>
        <v>29793157.688066754</v>
      </c>
      <c r="N957" s="14">
        <f ca="1">N956*(1+Returns!N957)+AJ957-R957-T957</f>
        <v>55006316.333347157</v>
      </c>
      <c r="O957" s="17">
        <f ca="1">(Assumptions!$B$16 / 252)*F956</f>
        <v>4712.1810022346681</v>
      </c>
      <c r="P957" s="17">
        <f t="shared" ca="1" si="198"/>
        <v>42351.733836661886</v>
      </c>
      <c r="Q957" s="16">
        <f t="shared" si="199"/>
        <v>0</v>
      </c>
      <c r="R957" s="17">
        <f t="shared" si="200"/>
        <v>0</v>
      </c>
      <c r="S957" s="19">
        <f t="shared" si="201"/>
        <v>0</v>
      </c>
      <c r="T957" s="20">
        <f ca="1">IF(AND(S957=1,F956&gt;D956),[1]Assumptions!$B$19*(F956-D956),0)</f>
        <v>0</v>
      </c>
      <c r="U957" s="21">
        <f ca="1">OFFSET(Assumptions!$B$6,U$1-1,0)*$E957</f>
        <v>11887034.427429719</v>
      </c>
      <c r="V957" s="21">
        <f ca="1">OFFSET(Assumptions!$B$6,V$1-1,0)*$E957</f>
        <v>14858793.034287149</v>
      </c>
      <c r="W957" s="21">
        <f ca="1">OFFSET(Assumptions!$B$6,W$1-1,0)*$E957</f>
        <v>7429396.5171435745</v>
      </c>
      <c r="X957" s="21">
        <f ca="1">OFFSET(Assumptions!$B$6,X$1-1,0)*$E957</f>
        <v>0</v>
      </c>
      <c r="Y957" s="21">
        <f ca="1">OFFSET(Assumptions!$B$6,Y$1-1,0)*$E957</f>
        <v>0</v>
      </c>
      <c r="Z957" s="21">
        <f ca="1">OFFSET(Assumptions!$B$6,Z$1-1,0)*$E957</f>
        <v>29717586.068574298</v>
      </c>
      <c r="AA957" s="21">
        <f ca="1">OFFSET(Assumptions!$B$6,AA$1-1,0)*$E957</f>
        <v>29717586.068574298</v>
      </c>
      <c r="AB957" s="21">
        <f ca="1">OFFSET(Assumptions!$B$6,AB$1-1,0)*$E957</f>
        <v>54977534.226862453</v>
      </c>
      <c r="AC957" s="24">
        <f t="shared" si="204"/>
        <v>0</v>
      </c>
      <c r="AD957" s="24">
        <f t="shared" si="207"/>
        <v>0</v>
      </c>
      <c r="AE957" s="24">
        <f t="shared" si="207"/>
        <v>0</v>
      </c>
      <c r="AF957" s="24">
        <f t="shared" si="207"/>
        <v>0</v>
      </c>
      <c r="AG957" s="24">
        <f t="shared" si="206"/>
        <v>0</v>
      </c>
      <c r="AH957" s="24">
        <f t="shared" si="206"/>
        <v>0</v>
      </c>
      <c r="AI957" s="24">
        <f t="shared" si="206"/>
        <v>0</v>
      </c>
      <c r="AJ957" s="24">
        <f t="shared" si="202"/>
        <v>0</v>
      </c>
      <c r="AK957" s="26">
        <f t="shared" ca="1" si="203"/>
        <v>7.5371723172801275E-4</v>
      </c>
      <c r="AL957" s="34">
        <f t="shared" ca="1" si="205"/>
        <v>0.48545578609034168</v>
      </c>
    </row>
    <row r="958" spans="1:38" x14ac:dyDescent="0.25">
      <c r="A958" s="4">
        <f t="shared" si="194"/>
        <v>12</v>
      </c>
      <c r="B958" s="4">
        <f t="shared" si="195"/>
        <v>2015</v>
      </c>
      <c r="C958" s="9">
        <v>42352</v>
      </c>
      <c r="D958" s="12">
        <f ca="1">(1+Returns!E958)*D957</f>
        <v>143702083.27177531</v>
      </c>
      <c r="E958" s="12">
        <f t="shared" ca="1" si="196"/>
        <v>148783924.82129312</v>
      </c>
      <c r="F958" s="12">
        <f t="shared" ca="1" si="197"/>
        <v>148736857.35480219</v>
      </c>
      <c r="G958" s="14">
        <f ca="1">G957*(1+Returns!G958)+AC958</f>
        <v>11775764.196730105</v>
      </c>
      <c r="H958" s="14">
        <f ca="1">H957*(1+Returns!H958)+AD958</f>
        <v>14903453.79879147</v>
      </c>
      <c r="I958" s="14">
        <f ca="1">I957*(1+Returns!I958)+AE958</f>
        <v>7453543.538029924</v>
      </c>
      <c r="J958" s="14">
        <f ca="1">J957*(1+Returns!J958)+AF958</f>
        <v>0</v>
      </c>
      <c r="K958" s="14">
        <f ca="1">K957*(1+Returns!K958)+AG958</f>
        <v>0</v>
      </c>
      <c r="L958" s="14">
        <f ca="1">L957*(1+Returns!L958)+AH958</f>
        <v>29806178.620295323</v>
      </c>
      <c r="M958" s="14">
        <f ca="1">M957*(1+Returns!M958)+AI958</f>
        <v>29809819.275121402</v>
      </c>
      <c r="N958" s="14">
        <f ca="1">N957*(1+Returns!N958)+AJ958-R958-T958</f>
        <v>55035165.392324887</v>
      </c>
      <c r="O958" s="17">
        <f ca="1">(Assumptions!$B$16 / 252)*F957</f>
        <v>4715.7326542550736</v>
      </c>
      <c r="P958" s="17">
        <f t="shared" ca="1" si="198"/>
        <v>47067.466490916959</v>
      </c>
      <c r="Q958" s="16">
        <f t="shared" si="199"/>
        <v>0</v>
      </c>
      <c r="R958" s="17">
        <f t="shared" si="200"/>
        <v>0</v>
      </c>
      <c r="S958" s="19">
        <f t="shared" si="201"/>
        <v>0</v>
      </c>
      <c r="T958" s="20">
        <f ca="1">IF(AND(S958=1,F957&gt;D957),[1]Assumptions!$B$19*(F957-D957),0)</f>
        <v>0</v>
      </c>
      <c r="U958" s="21">
        <f ca="1">OFFSET(Assumptions!$B$6,U$1-1,0)*$E958</f>
        <v>11902713.98570345</v>
      </c>
      <c r="V958" s="21">
        <f ca="1">OFFSET(Assumptions!$B$6,V$1-1,0)*$E958</f>
        <v>14878392.482129313</v>
      </c>
      <c r="W958" s="21">
        <f ca="1">OFFSET(Assumptions!$B$6,W$1-1,0)*$E958</f>
        <v>7439196.2410646565</v>
      </c>
      <c r="X958" s="21">
        <f ca="1">OFFSET(Assumptions!$B$6,X$1-1,0)*$E958</f>
        <v>0</v>
      </c>
      <c r="Y958" s="21">
        <f ca="1">OFFSET(Assumptions!$B$6,Y$1-1,0)*$E958</f>
        <v>0</v>
      </c>
      <c r="Z958" s="21">
        <f ca="1">OFFSET(Assumptions!$B$6,Z$1-1,0)*$E958</f>
        <v>29756784.964258626</v>
      </c>
      <c r="AA958" s="21">
        <f ca="1">OFFSET(Assumptions!$B$6,AA$1-1,0)*$E958</f>
        <v>29756784.964258626</v>
      </c>
      <c r="AB958" s="21">
        <f ca="1">OFFSET(Assumptions!$B$6,AB$1-1,0)*$E958</f>
        <v>55050052.183878452</v>
      </c>
      <c r="AC958" s="24">
        <f t="shared" si="204"/>
        <v>0</v>
      </c>
      <c r="AD958" s="24">
        <f t="shared" si="207"/>
        <v>0</v>
      </c>
      <c r="AE958" s="24">
        <f t="shared" si="207"/>
        <v>0</v>
      </c>
      <c r="AF958" s="24">
        <f t="shared" si="207"/>
        <v>0</v>
      </c>
      <c r="AG958" s="24">
        <f t="shared" si="206"/>
        <v>0</v>
      </c>
      <c r="AH958" s="24">
        <f t="shared" si="206"/>
        <v>0</v>
      </c>
      <c r="AI958" s="24">
        <f t="shared" si="206"/>
        <v>0</v>
      </c>
      <c r="AJ958" s="24">
        <f t="shared" si="202"/>
        <v>0</v>
      </c>
      <c r="AK958" s="26">
        <f t="shared" ca="1" si="203"/>
        <v>1.2876771396259645E-3</v>
      </c>
      <c r="AL958" s="34">
        <f t="shared" ca="1" si="205"/>
        <v>0.48736857354801533</v>
      </c>
    </row>
    <row r="959" spans="1:38" x14ac:dyDescent="0.25">
      <c r="A959" s="4">
        <f t="shared" si="194"/>
        <v>12</v>
      </c>
      <c r="B959" s="4">
        <f t="shared" si="195"/>
        <v>2015</v>
      </c>
      <c r="C959" s="9">
        <v>42353</v>
      </c>
      <c r="D959" s="12">
        <f ca="1">(1+Returns!E959)*D958</f>
        <v>143777521.11740965</v>
      </c>
      <c r="E959" s="12">
        <f t="shared" ca="1" si="196"/>
        <v>148831130.49106491</v>
      </c>
      <c r="F959" s="12">
        <f t="shared" ca="1" si="197"/>
        <v>148779341.21957859</v>
      </c>
      <c r="G959" s="14">
        <f ca="1">G958*(1+Returns!G959)+AC959</f>
        <v>11748663.545731174</v>
      </c>
      <c r="H959" s="14">
        <f ca="1">H958*(1+Returns!H959)+AD959</f>
        <v>14911642.907415202</v>
      </c>
      <c r="I959" s="14">
        <f ca="1">I958*(1+Returns!I959)+AE959</f>
        <v>7457820.7137734797</v>
      </c>
      <c r="J959" s="14">
        <f ca="1">J958*(1+Returns!J959)+AF959</f>
        <v>0</v>
      </c>
      <c r="K959" s="14">
        <f ca="1">K958*(1+Returns!K959)+AG959</f>
        <v>0</v>
      </c>
      <c r="L959" s="14">
        <f ca="1">L958*(1+Returns!L959)+AH959</f>
        <v>29822483.562394451</v>
      </c>
      <c r="M959" s="14">
        <f ca="1">M958*(1+Returns!M959)+AI959</f>
        <v>29826490.180036414</v>
      </c>
      <c r="N959" s="14">
        <f ca="1">N958*(1+Returns!N959)+AJ959-R959-T959</f>
        <v>55064029.581714168</v>
      </c>
      <c r="O959" s="17">
        <f ca="1">(Assumptions!$B$16 / 252)*F958</f>
        <v>4721.8049953905456</v>
      </c>
      <c r="P959" s="17">
        <f t="shared" ca="1" si="198"/>
        <v>51789.271486307502</v>
      </c>
      <c r="Q959" s="16">
        <f t="shared" si="199"/>
        <v>0</v>
      </c>
      <c r="R959" s="17">
        <f t="shared" si="200"/>
        <v>0</v>
      </c>
      <c r="S959" s="19">
        <f t="shared" si="201"/>
        <v>0</v>
      </c>
      <c r="T959" s="20">
        <f ca="1">IF(AND(S959=1,F958&gt;D958),[1]Assumptions!$B$19*(F958-D958),0)</f>
        <v>0</v>
      </c>
      <c r="U959" s="21">
        <f ca="1">OFFSET(Assumptions!$B$6,U$1-1,0)*$E959</f>
        <v>11906490.439285193</v>
      </c>
      <c r="V959" s="21">
        <f ca="1">OFFSET(Assumptions!$B$6,V$1-1,0)*$E959</f>
        <v>14883113.049106492</v>
      </c>
      <c r="W959" s="21">
        <f ca="1">OFFSET(Assumptions!$B$6,W$1-1,0)*$E959</f>
        <v>7441556.5245532459</v>
      </c>
      <c r="X959" s="21">
        <f ca="1">OFFSET(Assumptions!$B$6,X$1-1,0)*$E959</f>
        <v>0</v>
      </c>
      <c r="Y959" s="21">
        <f ca="1">OFFSET(Assumptions!$B$6,Y$1-1,0)*$E959</f>
        <v>0</v>
      </c>
      <c r="Z959" s="21">
        <f ca="1">OFFSET(Assumptions!$B$6,Z$1-1,0)*$E959</f>
        <v>29766226.098212983</v>
      </c>
      <c r="AA959" s="21">
        <f ca="1">OFFSET(Assumptions!$B$6,AA$1-1,0)*$E959</f>
        <v>29766226.098212983</v>
      </c>
      <c r="AB959" s="21">
        <f ca="1">OFFSET(Assumptions!$B$6,AB$1-1,0)*$E959</f>
        <v>55067518.281694017</v>
      </c>
      <c r="AC959" s="24">
        <f t="shared" si="204"/>
        <v>0</v>
      </c>
      <c r="AD959" s="24">
        <f t="shared" si="207"/>
        <v>0</v>
      </c>
      <c r="AE959" s="24">
        <f t="shared" si="207"/>
        <v>0</v>
      </c>
      <c r="AF959" s="24">
        <f t="shared" si="207"/>
        <v>0</v>
      </c>
      <c r="AG959" s="24">
        <f t="shared" si="206"/>
        <v>0</v>
      </c>
      <c r="AH959" s="24">
        <f t="shared" si="206"/>
        <v>0</v>
      </c>
      <c r="AI959" s="24">
        <f t="shared" si="206"/>
        <v>0</v>
      </c>
      <c r="AJ959" s="24">
        <f t="shared" si="202"/>
        <v>0</v>
      </c>
      <c r="AK959" s="26">
        <f t="shared" ca="1" si="203"/>
        <v>2.8563105024503876E-4</v>
      </c>
      <c r="AL959" s="34">
        <f t="shared" ca="1" si="205"/>
        <v>0.48779341219577921</v>
      </c>
    </row>
    <row r="960" spans="1:38" x14ac:dyDescent="0.25">
      <c r="A960" s="4">
        <f t="shared" si="194"/>
        <v>12</v>
      </c>
      <c r="B960" s="4">
        <f t="shared" si="195"/>
        <v>2015</v>
      </c>
      <c r="C960" s="9">
        <v>42354</v>
      </c>
      <c r="D960" s="12">
        <f ca="1">(1+Returns!E960)*D959</f>
        <v>143852998.56489542</v>
      </c>
      <c r="E960" s="12">
        <f t="shared" ca="1" si="196"/>
        <v>148871599.21182483</v>
      </c>
      <c r="F960" s="12">
        <f t="shared" ca="1" si="197"/>
        <v>148815086.78664902</v>
      </c>
      <c r="G960" s="14">
        <f ca="1">G959*(1+Returns!G960)+AC960</f>
        <v>11714785.610809334</v>
      </c>
      <c r="H960" s="14">
        <f ca="1">H959*(1+Returns!H960)+AD960</f>
        <v>14919836.515767718</v>
      </c>
      <c r="I960" s="14">
        <f ca="1">I959*(1+Returns!I960)+AE960</f>
        <v>7462100.3439512579</v>
      </c>
      <c r="J960" s="14">
        <f ca="1">J959*(1+Returns!J960)+AF960</f>
        <v>0</v>
      </c>
      <c r="K960" s="14">
        <f ca="1">K959*(1+Returns!K960)+AG960</f>
        <v>0</v>
      </c>
      <c r="L960" s="14">
        <f ca="1">L959*(1+Returns!L960)+AH960</f>
        <v>29838797.423823368</v>
      </c>
      <c r="M960" s="14">
        <f ca="1">M959*(1+Returns!M960)+AI960</f>
        <v>29843170.408022732</v>
      </c>
      <c r="N960" s="14">
        <f ca="1">N959*(1+Returns!N960)+AJ960-R960-T960</f>
        <v>55092908.909450412</v>
      </c>
      <c r="O960" s="17">
        <f ca="1">(Assumptions!$B$16 / 252)*F959</f>
        <v>4723.1536895104309</v>
      </c>
      <c r="P960" s="17">
        <f t="shared" ca="1" si="198"/>
        <v>56512.425175817931</v>
      </c>
      <c r="Q960" s="16">
        <f t="shared" si="199"/>
        <v>0</v>
      </c>
      <c r="R960" s="17">
        <f t="shared" si="200"/>
        <v>0</v>
      </c>
      <c r="S960" s="19">
        <f t="shared" si="201"/>
        <v>0</v>
      </c>
      <c r="T960" s="20">
        <f ca="1">IF(AND(S960=1,F959&gt;D959),[1]Assumptions!$B$19*(F959-D959),0)</f>
        <v>0</v>
      </c>
      <c r="U960" s="21">
        <f ca="1">OFFSET(Assumptions!$B$6,U$1-1,0)*$E960</f>
        <v>11909727.936945988</v>
      </c>
      <c r="V960" s="21">
        <f ca="1">OFFSET(Assumptions!$B$6,V$1-1,0)*$E960</f>
        <v>14887159.921182483</v>
      </c>
      <c r="W960" s="21">
        <f ca="1">OFFSET(Assumptions!$B$6,W$1-1,0)*$E960</f>
        <v>7443579.9605912417</v>
      </c>
      <c r="X960" s="21">
        <f ca="1">OFFSET(Assumptions!$B$6,X$1-1,0)*$E960</f>
        <v>0</v>
      </c>
      <c r="Y960" s="21">
        <f ca="1">OFFSET(Assumptions!$B$6,Y$1-1,0)*$E960</f>
        <v>0</v>
      </c>
      <c r="Z960" s="21">
        <f ca="1">OFFSET(Assumptions!$B$6,Z$1-1,0)*$E960</f>
        <v>29774319.842364967</v>
      </c>
      <c r="AA960" s="21">
        <f ca="1">OFFSET(Assumptions!$B$6,AA$1-1,0)*$E960</f>
        <v>29774319.842364967</v>
      </c>
      <c r="AB960" s="21">
        <f ca="1">OFFSET(Assumptions!$B$6,AB$1-1,0)*$E960</f>
        <v>55082491.708375186</v>
      </c>
      <c r="AC960" s="24">
        <f t="shared" si="204"/>
        <v>0</v>
      </c>
      <c r="AD960" s="24">
        <f t="shared" si="207"/>
        <v>0</v>
      </c>
      <c r="AE960" s="24">
        <f t="shared" si="207"/>
        <v>0</v>
      </c>
      <c r="AF960" s="24">
        <f t="shared" si="207"/>
        <v>0</v>
      </c>
      <c r="AG960" s="24">
        <f t="shared" si="206"/>
        <v>0</v>
      </c>
      <c r="AH960" s="24">
        <f t="shared" si="206"/>
        <v>0</v>
      </c>
      <c r="AI960" s="24">
        <f t="shared" si="206"/>
        <v>0</v>
      </c>
      <c r="AJ960" s="24">
        <f t="shared" si="202"/>
        <v>0</v>
      </c>
      <c r="AK960" s="26">
        <f t="shared" ca="1" si="203"/>
        <v>2.4025894171475493E-4</v>
      </c>
      <c r="AL960" s="34">
        <f t="shared" ca="1" si="205"/>
        <v>0.48815086786648365</v>
      </c>
    </row>
    <row r="961" spans="1:38" x14ac:dyDescent="0.25">
      <c r="A961" s="4">
        <f t="shared" si="194"/>
        <v>12</v>
      </c>
      <c r="B961" s="4">
        <f t="shared" si="195"/>
        <v>2015</v>
      </c>
      <c r="C961" s="9">
        <v>42355</v>
      </c>
      <c r="D961" s="12">
        <f ca="1">(1+Returns!E961)*D960</f>
        <v>143928515.63502204</v>
      </c>
      <c r="E961" s="12">
        <f t="shared" ca="1" si="196"/>
        <v>148893344.43440509</v>
      </c>
      <c r="F961" s="12">
        <f t="shared" ca="1" si="197"/>
        <v>148832107.72075984</v>
      </c>
      <c r="G961" s="14">
        <f ca="1">G960*(1+Returns!G961)+AC961</f>
        <v>11662143.820883205</v>
      </c>
      <c r="H961" s="14">
        <f ca="1">H960*(1+Returns!H961)+AD961</f>
        <v>14928034.626321517</v>
      </c>
      <c r="I961" s="14">
        <f ca="1">I960*(1+Returns!I961)+AE961</f>
        <v>7466382.4299717229</v>
      </c>
      <c r="J961" s="14">
        <f ca="1">J960*(1+Returns!J961)+AF961</f>
        <v>0</v>
      </c>
      <c r="K961" s="14">
        <f ca="1">K960*(1+Returns!K961)+AG961</f>
        <v>0</v>
      </c>
      <c r="L961" s="14">
        <f ca="1">L960*(1+Returns!L961)+AH961</f>
        <v>29855120.209461235</v>
      </c>
      <c r="M961" s="14">
        <f ca="1">M960*(1+Returns!M961)+AI961</f>
        <v>29859859.96429421</v>
      </c>
      <c r="N961" s="14">
        <f ca="1">N960*(1+Returns!N961)+AJ961-R961-T961</f>
        <v>55121803.383473203</v>
      </c>
      <c r="O961" s="17">
        <f ca="1">(Assumptions!$B$16 / 252)*F960</f>
        <v>4724.288469417429</v>
      </c>
      <c r="P961" s="17">
        <f t="shared" ca="1" si="198"/>
        <v>61236.713645235359</v>
      </c>
      <c r="Q961" s="16">
        <f t="shared" si="199"/>
        <v>0</v>
      </c>
      <c r="R961" s="17">
        <f t="shared" si="200"/>
        <v>0</v>
      </c>
      <c r="S961" s="19">
        <f t="shared" si="201"/>
        <v>0</v>
      </c>
      <c r="T961" s="20">
        <f ca="1">IF(AND(S961=1,F960&gt;D960),[1]Assumptions!$B$19*(F960-D960),0)</f>
        <v>0</v>
      </c>
      <c r="U961" s="21">
        <f ca="1">OFFSET(Assumptions!$B$6,U$1-1,0)*$E961</f>
        <v>11911467.554752408</v>
      </c>
      <c r="V961" s="21">
        <f ca="1">OFFSET(Assumptions!$B$6,V$1-1,0)*$E961</f>
        <v>14889334.44344051</v>
      </c>
      <c r="W961" s="21">
        <f ca="1">OFFSET(Assumptions!$B$6,W$1-1,0)*$E961</f>
        <v>7444667.221720255</v>
      </c>
      <c r="X961" s="21">
        <f ca="1">OFFSET(Assumptions!$B$6,X$1-1,0)*$E961</f>
        <v>0</v>
      </c>
      <c r="Y961" s="21">
        <f ca="1">OFFSET(Assumptions!$B$6,Y$1-1,0)*$E961</f>
        <v>0</v>
      </c>
      <c r="Z961" s="21">
        <f ca="1">OFFSET(Assumptions!$B$6,Z$1-1,0)*$E961</f>
        <v>29778668.88688102</v>
      </c>
      <c r="AA961" s="21">
        <f ca="1">OFFSET(Assumptions!$B$6,AA$1-1,0)*$E961</f>
        <v>29778668.88688102</v>
      </c>
      <c r="AB961" s="21">
        <f ca="1">OFFSET(Assumptions!$B$6,AB$1-1,0)*$E961</f>
        <v>55090537.440729879</v>
      </c>
      <c r="AC961" s="24">
        <f t="shared" si="204"/>
        <v>0</v>
      </c>
      <c r="AD961" s="24">
        <f t="shared" si="207"/>
        <v>0</v>
      </c>
      <c r="AE961" s="24">
        <f t="shared" si="207"/>
        <v>0</v>
      </c>
      <c r="AF961" s="24">
        <f t="shared" si="207"/>
        <v>0</v>
      </c>
      <c r="AG961" s="24">
        <f t="shared" si="206"/>
        <v>0</v>
      </c>
      <c r="AH961" s="24">
        <f t="shared" si="206"/>
        <v>0</v>
      </c>
      <c r="AI961" s="24">
        <f t="shared" si="206"/>
        <v>0</v>
      </c>
      <c r="AJ961" s="24">
        <f t="shared" si="202"/>
        <v>0</v>
      </c>
      <c r="AK961" s="26">
        <f t="shared" ca="1" si="203"/>
        <v>1.1437640146816364E-4</v>
      </c>
      <c r="AL961" s="34">
        <f t="shared" ca="1" si="205"/>
        <v>0.48832107720759188</v>
      </c>
    </row>
    <row r="962" spans="1:38" x14ac:dyDescent="0.25">
      <c r="A962" s="4">
        <f t="shared" si="194"/>
        <v>12</v>
      </c>
      <c r="B962" s="4">
        <f t="shared" si="195"/>
        <v>2015</v>
      </c>
      <c r="C962" s="9">
        <v>42356</v>
      </c>
      <c r="D962" s="12">
        <f ca="1">(1+Returns!E962)*D961</f>
        <v>144004072.34858978</v>
      </c>
      <c r="E962" s="12">
        <f t="shared" ca="1" si="196"/>
        <v>148901746.34094262</v>
      </c>
      <c r="F962" s="12">
        <f t="shared" ca="1" si="197"/>
        <v>148835784.79848087</v>
      </c>
      <c r="G962" s="14">
        <f ca="1">G961*(1+Returns!G962)+AC962</f>
        <v>11596118.336164221</v>
      </c>
      <c r="H962" s="14">
        <f ca="1">H961*(1+Returns!H962)+AD962</f>
        <v>14936237.241550457</v>
      </c>
      <c r="I962" s="14">
        <f ca="1">I961*(1+Returns!I962)+AE962</f>
        <v>7470666.9732441474</v>
      </c>
      <c r="J962" s="14">
        <f ca="1">J961*(1+Returns!J962)+AF962</f>
        <v>0</v>
      </c>
      <c r="K962" s="14">
        <f ca="1">K961*(1+Returns!K962)+AG962</f>
        <v>0</v>
      </c>
      <c r="L962" s="14">
        <f ca="1">L961*(1+Returns!L962)+AH962</f>
        <v>29871451.92418988</v>
      </c>
      <c r="M962" s="14">
        <f ca="1">M961*(1+Returns!M962)+AI962</f>
        <v>29876558.854067616</v>
      </c>
      <c r="N962" s="14">
        <f ca="1">N961*(1+Returns!N962)+AJ962-R962-T962</f>
        <v>55150713.01172629</v>
      </c>
      <c r="O962" s="17">
        <f ca="1">(Assumptions!$B$16 / 252)*F961</f>
        <v>4724.8288165320582</v>
      </c>
      <c r="P962" s="17">
        <f t="shared" ca="1" si="198"/>
        <v>65961.542461767414</v>
      </c>
      <c r="Q962" s="16">
        <f t="shared" si="199"/>
        <v>0</v>
      </c>
      <c r="R962" s="17">
        <f t="shared" si="200"/>
        <v>0</v>
      </c>
      <c r="S962" s="19">
        <f t="shared" si="201"/>
        <v>0</v>
      </c>
      <c r="T962" s="20">
        <f ca="1">IF(AND(S962=1,F961&gt;D961),[1]Assumptions!$B$19*(F961-D961),0)</f>
        <v>0</v>
      </c>
      <c r="U962" s="21">
        <f ca="1">OFFSET(Assumptions!$B$6,U$1-1,0)*$E962</f>
        <v>11912139.707275409</v>
      </c>
      <c r="V962" s="21">
        <f ca="1">OFFSET(Assumptions!$B$6,V$1-1,0)*$E962</f>
        <v>14890174.634094262</v>
      </c>
      <c r="W962" s="21">
        <f ca="1">OFFSET(Assumptions!$B$6,W$1-1,0)*$E962</f>
        <v>7445087.3170471312</v>
      </c>
      <c r="X962" s="21">
        <f ca="1">OFFSET(Assumptions!$B$6,X$1-1,0)*$E962</f>
        <v>0</v>
      </c>
      <c r="Y962" s="21">
        <f ca="1">OFFSET(Assumptions!$B$6,Y$1-1,0)*$E962</f>
        <v>0</v>
      </c>
      <c r="Z962" s="21">
        <f ca="1">OFFSET(Assumptions!$B$6,Z$1-1,0)*$E962</f>
        <v>29780349.268188525</v>
      </c>
      <c r="AA962" s="21">
        <f ca="1">OFFSET(Assumptions!$B$6,AA$1-1,0)*$E962</f>
        <v>29780349.268188525</v>
      </c>
      <c r="AB962" s="21">
        <f ca="1">OFFSET(Assumptions!$B$6,AB$1-1,0)*$E962</f>
        <v>55093646.146148771</v>
      </c>
      <c r="AC962" s="24">
        <f t="shared" si="204"/>
        <v>0</v>
      </c>
      <c r="AD962" s="24">
        <f t="shared" si="207"/>
        <v>0</v>
      </c>
      <c r="AE962" s="24">
        <f t="shared" si="207"/>
        <v>0</v>
      </c>
      <c r="AF962" s="24">
        <f t="shared" si="207"/>
        <v>0</v>
      </c>
      <c r="AG962" s="24">
        <f t="shared" si="206"/>
        <v>0</v>
      </c>
      <c r="AH962" s="24">
        <f t="shared" si="206"/>
        <v>0</v>
      </c>
      <c r="AI962" s="24">
        <f t="shared" si="206"/>
        <v>0</v>
      </c>
      <c r="AJ962" s="24">
        <f t="shared" si="202"/>
        <v>0</v>
      </c>
      <c r="AK962" s="26">
        <f t="shared" ca="1" si="203"/>
        <v>2.4706212774505687E-5</v>
      </c>
      <c r="AL962" s="34">
        <f t="shared" ca="1" si="205"/>
        <v>0.48835784798480208</v>
      </c>
    </row>
    <row r="963" spans="1:38" x14ac:dyDescent="0.25">
      <c r="A963" s="4">
        <f t="shared" si="194"/>
        <v>12</v>
      </c>
      <c r="B963" s="4">
        <f t="shared" si="195"/>
        <v>2015</v>
      </c>
      <c r="C963" s="9">
        <v>42359</v>
      </c>
      <c r="D963" s="12">
        <f ca="1">(1+Returns!E963)*D962</f>
        <v>144079668.72640988</v>
      </c>
      <c r="E963" s="12">
        <f t="shared" ca="1" si="196"/>
        <v>149023350.70426121</v>
      </c>
      <c r="F963" s="12">
        <f t="shared" ca="1" si="197"/>
        <v>148952664.2162503</v>
      </c>
      <c r="G963" s="14">
        <f ca="1">G962*(1+Returns!G963)+AC963</f>
        <v>11643254.907538811</v>
      </c>
      <c r="H963" s="14">
        <f ca="1">H962*(1+Returns!H963)+AD963</f>
        <v>14944444.363929754</v>
      </c>
      <c r="I963" s="14">
        <f ca="1">I962*(1+Returns!I963)+AE963</f>
        <v>7474953.9751786105</v>
      </c>
      <c r="J963" s="14">
        <f ca="1">J962*(1+Returns!J963)+AF963</f>
        <v>0</v>
      </c>
      <c r="K963" s="14">
        <f ca="1">K962*(1+Returns!K963)+AG963</f>
        <v>0</v>
      </c>
      <c r="L963" s="14">
        <f ca="1">L962*(1+Returns!L963)+AH963</f>
        <v>29887792.57289381</v>
      </c>
      <c r="M963" s="14">
        <f ca="1">M962*(1+Returns!M963)+AI963</f>
        <v>29893267.082562637</v>
      </c>
      <c r="N963" s="14">
        <f ca="1">N962*(1+Returns!N963)+AJ963-R963-T963</f>
        <v>55179637.802157573</v>
      </c>
      <c r="O963" s="17">
        <f ca="1">(Assumptions!$B$16 / 252)*F962</f>
        <v>4724.945549158123</v>
      </c>
      <c r="P963" s="17">
        <f t="shared" ca="1" si="198"/>
        <v>70686.488010925532</v>
      </c>
      <c r="Q963" s="16">
        <f t="shared" si="199"/>
        <v>0</v>
      </c>
      <c r="R963" s="17">
        <f t="shared" si="200"/>
        <v>0</v>
      </c>
      <c r="S963" s="19">
        <f t="shared" si="201"/>
        <v>0</v>
      </c>
      <c r="T963" s="20">
        <f ca="1">IF(AND(S963=1,F962&gt;D962),[1]Assumptions!$B$19*(F962-D962),0)</f>
        <v>0</v>
      </c>
      <c r="U963" s="21">
        <f ca="1">OFFSET(Assumptions!$B$6,U$1-1,0)*$E963</f>
        <v>11921868.056340897</v>
      </c>
      <c r="V963" s="21">
        <f ca="1">OFFSET(Assumptions!$B$6,V$1-1,0)*$E963</f>
        <v>14902335.070426121</v>
      </c>
      <c r="W963" s="21">
        <f ca="1">OFFSET(Assumptions!$B$6,W$1-1,0)*$E963</f>
        <v>7451167.5352130607</v>
      </c>
      <c r="X963" s="21">
        <f ca="1">OFFSET(Assumptions!$B$6,X$1-1,0)*$E963</f>
        <v>0</v>
      </c>
      <c r="Y963" s="21">
        <f ca="1">OFFSET(Assumptions!$B$6,Y$1-1,0)*$E963</f>
        <v>0</v>
      </c>
      <c r="Z963" s="21">
        <f ca="1">OFFSET(Assumptions!$B$6,Z$1-1,0)*$E963</f>
        <v>29804670.140852243</v>
      </c>
      <c r="AA963" s="21">
        <f ca="1">OFFSET(Assumptions!$B$6,AA$1-1,0)*$E963</f>
        <v>29804670.140852243</v>
      </c>
      <c r="AB963" s="21">
        <f ca="1">OFFSET(Assumptions!$B$6,AB$1-1,0)*$E963</f>
        <v>55138639.760576651</v>
      </c>
      <c r="AC963" s="24">
        <f t="shared" si="204"/>
        <v>0</v>
      </c>
      <c r="AD963" s="24">
        <f t="shared" si="207"/>
        <v>0</v>
      </c>
      <c r="AE963" s="24">
        <f t="shared" si="207"/>
        <v>0</v>
      </c>
      <c r="AF963" s="24">
        <f t="shared" si="207"/>
        <v>0</v>
      </c>
      <c r="AG963" s="24">
        <f t="shared" si="206"/>
        <v>0</v>
      </c>
      <c r="AH963" s="24">
        <f t="shared" si="206"/>
        <v>0</v>
      </c>
      <c r="AI963" s="24">
        <f t="shared" si="206"/>
        <v>0</v>
      </c>
      <c r="AJ963" s="24">
        <f t="shared" si="202"/>
        <v>0</v>
      </c>
      <c r="AK963" s="26">
        <f t="shared" ca="1" si="203"/>
        <v>7.8529110406933E-4</v>
      </c>
      <c r="AL963" s="34">
        <f t="shared" ca="1" si="205"/>
        <v>0.48952664216249642</v>
      </c>
    </row>
    <row r="964" spans="1:38" x14ac:dyDescent="0.25">
      <c r="A964" s="4">
        <f t="shared" ref="A964:A1031" si="208">MONTH(C964)</f>
        <v>12</v>
      </c>
      <c r="B964" s="4">
        <f t="shared" ref="B964:B1027" si="209">YEAR(C964)</f>
        <v>2015</v>
      </c>
      <c r="C964" s="9">
        <v>42360</v>
      </c>
      <c r="D964" s="12">
        <f ca="1">(1+Returns!E964)*D963</f>
        <v>144155304.78930449</v>
      </c>
      <c r="E964" s="12">
        <f t="shared" ref="E964:E1031" ca="1" si="210">SUM(G964:N964)</f>
        <v>149198843.33699679</v>
      </c>
      <c r="F964" s="12">
        <f t="shared" ref="F964:F1027" ca="1" si="211">E964-P964</f>
        <v>149123428.19297901</v>
      </c>
      <c r="G964" s="14">
        <f ca="1">G963*(1+Returns!G964)+AC964</f>
        <v>11744239.325693589</v>
      </c>
      <c r="H964" s="14">
        <f ca="1">H963*(1+Returns!H964)+AD964</f>
        <v>14952655.995935984</v>
      </c>
      <c r="I964" s="14">
        <f ca="1">I963*(1+Returns!I964)+AE964</f>
        <v>7479243.4371860037</v>
      </c>
      <c r="J964" s="14">
        <f ca="1">J963*(1+Returns!J964)+AF964</f>
        <v>0</v>
      </c>
      <c r="K964" s="14">
        <f ca="1">K963*(1+Returns!K964)+AG964</f>
        <v>0</v>
      </c>
      <c r="L964" s="14">
        <f ca="1">L963*(1+Returns!L964)+AH964</f>
        <v>29904142.160460193</v>
      </c>
      <c r="M964" s="14">
        <f ca="1">M963*(1+Returns!M964)+AI964</f>
        <v>29909984.655001879</v>
      </c>
      <c r="N964" s="14">
        <f ca="1">N963*(1+Returns!N964)+AJ964-R964-T964</f>
        <v>55208577.762719139</v>
      </c>
      <c r="O964" s="17">
        <f ca="1">(Assumptions!$B$16 / 252)*F963</f>
        <v>4728.6560068650888</v>
      </c>
      <c r="P964" s="17">
        <f t="shared" ca="1" si="198"/>
        <v>75415.144017790619</v>
      </c>
      <c r="Q964" s="16">
        <f t="shared" si="199"/>
        <v>0</v>
      </c>
      <c r="R964" s="17">
        <f t="shared" si="200"/>
        <v>0</v>
      </c>
      <c r="S964" s="19">
        <f t="shared" si="201"/>
        <v>0</v>
      </c>
      <c r="T964" s="20">
        <f ca="1">IF(AND(S964=1,F963&gt;D963),[1]Assumptions!$B$19*(F963-D963),0)</f>
        <v>0</v>
      </c>
      <c r="U964" s="21">
        <f ca="1">OFFSET(Assumptions!$B$6,U$1-1,0)*$E964</f>
        <v>11935907.466959743</v>
      </c>
      <c r="V964" s="21">
        <f ca="1">OFFSET(Assumptions!$B$6,V$1-1,0)*$E964</f>
        <v>14919884.333699681</v>
      </c>
      <c r="W964" s="21">
        <f ca="1">OFFSET(Assumptions!$B$6,W$1-1,0)*$E964</f>
        <v>7459942.1668498404</v>
      </c>
      <c r="X964" s="21">
        <f ca="1">OFFSET(Assumptions!$B$6,X$1-1,0)*$E964</f>
        <v>0</v>
      </c>
      <c r="Y964" s="21">
        <f ca="1">OFFSET(Assumptions!$B$6,Y$1-1,0)*$E964</f>
        <v>0</v>
      </c>
      <c r="Z964" s="21">
        <f ca="1">OFFSET(Assumptions!$B$6,Z$1-1,0)*$E964</f>
        <v>29839768.667399362</v>
      </c>
      <c r="AA964" s="21">
        <f ca="1">OFFSET(Assumptions!$B$6,AA$1-1,0)*$E964</f>
        <v>29839768.667399362</v>
      </c>
      <c r="AB964" s="21">
        <f ca="1">OFFSET(Assumptions!$B$6,AB$1-1,0)*$E964</f>
        <v>55203572.034688815</v>
      </c>
      <c r="AC964" s="24">
        <f t="shared" si="204"/>
        <v>0</v>
      </c>
      <c r="AD964" s="24">
        <f t="shared" si="207"/>
        <v>0</v>
      </c>
      <c r="AE964" s="24">
        <f t="shared" si="207"/>
        <v>0</v>
      </c>
      <c r="AF964" s="24">
        <f t="shared" si="207"/>
        <v>0</v>
      </c>
      <c r="AG964" s="24">
        <f t="shared" si="206"/>
        <v>0</v>
      </c>
      <c r="AH964" s="24">
        <f t="shared" si="206"/>
        <v>0</v>
      </c>
      <c r="AI964" s="24">
        <f t="shared" si="206"/>
        <v>0</v>
      </c>
      <c r="AJ964" s="24">
        <f t="shared" si="202"/>
        <v>0</v>
      </c>
      <c r="AK964" s="26">
        <f t="shared" ca="1" si="203"/>
        <v>1.1464311674262984E-3</v>
      </c>
      <c r="AL964" s="34">
        <f t="shared" ca="1" si="205"/>
        <v>0.49123428192978325</v>
      </c>
    </row>
    <row r="965" spans="1:38" x14ac:dyDescent="0.25">
      <c r="A965" s="4">
        <f t="shared" si="208"/>
        <v>12</v>
      </c>
      <c r="B965" s="4">
        <f t="shared" si="209"/>
        <v>2015</v>
      </c>
      <c r="C965" s="9">
        <v>42361</v>
      </c>
      <c r="D965" s="12">
        <f ca="1">(1+Returns!E965)*D964</f>
        <v>144230980.55810666</v>
      </c>
      <c r="E965" s="12">
        <f t="shared" ca="1" si="210"/>
        <v>149271382.3091166</v>
      </c>
      <c r="F965" s="12">
        <f t="shared" ca="1" si="211"/>
        <v>149191233.08801332</v>
      </c>
      <c r="G965" s="14">
        <f ca="1">G964*(1+Returns!G965)+AC965</f>
        <v>11742229.638634522</v>
      </c>
      <c r="H965" s="14">
        <f ca="1">H964*(1+Returns!H965)+AD965</f>
        <v>14960872.140047086</v>
      </c>
      <c r="I965" s="14">
        <f ca="1">I964*(1+Returns!I965)+AE965</f>
        <v>7483535.3606780255</v>
      </c>
      <c r="J965" s="14">
        <f ca="1">J964*(1+Returns!J965)+AF965</f>
        <v>0</v>
      </c>
      <c r="K965" s="14">
        <f ca="1">K964*(1+Returns!K965)+AG965</f>
        <v>0</v>
      </c>
      <c r="L965" s="14">
        <f ca="1">L964*(1+Returns!L965)+AH965</f>
        <v>29920500.691778876</v>
      </c>
      <c r="M965" s="14">
        <f ca="1">M964*(1+Returns!M965)+AI965</f>
        <v>29926711.576610867</v>
      </c>
      <c r="N965" s="14">
        <f ca="1">N964*(1+Returns!N965)+AJ965-R965-T965</f>
        <v>55237532.90136724</v>
      </c>
      <c r="O965" s="17">
        <f ca="1">(Assumptions!$B$16 / 252)*F964</f>
        <v>4734.0770854913972</v>
      </c>
      <c r="P965" s="17">
        <f t="shared" ref="P965:P1028" ca="1" si="212">P964+O965-IF(Q965=1,P964,0)</f>
        <v>80149.22110328202</v>
      </c>
      <c r="Q965" s="16">
        <f t="shared" ref="Q965:Q1031" si="213">IF(DAY(C965)&lt;DAY(C964),1,0)</f>
        <v>0</v>
      </c>
      <c r="R965" s="17">
        <f t="shared" ref="R965:R1028" si="214">IF(Q965=1,P964,0)</f>
        <v>0</v>
      </c>
      <c r="S965" s="19">
        <f t="shared" ref="S965:S1031" si="215">IF(AND(DAY(C965)&lt;DAY(C964),OR(MONTH(C965)=7,MONTH(C965)=1)),1,0)</f>
        <v>0</v>
      </c>
      <c r="T965" s="20">
        <f ca="1">IF(AND(S965=1,F964&gt;D964),[1]Assumptions!$B$19*(F964-D964),0)</f>
        <v>0</v>
      </c>
      <c r="U965" s="21">
        <f ca="1">OFFSET(Assumptions!$B$6,U$1-1,0)*$E965</f>
        <v>11941710.584729329</v>
      </c>
      <c r="V965" s="21">
        <f ca="1">OFFSET(Assumptions!$B$6,V$1-1,0)*$E965</f>
        <v>14927138.230911661</v>
      </c>
      <c r="W965" s="21">
        <f ca="1">OFFSET(Assumptions!$B$6,W$1-1,0)*$E965</f>
        <v>7463569.1154558305</v>
      </c>
      <c r="X965" s="21">
        <f ca="1">OFFSET(Assumptions!$B$6,X$1-1,0)*$E965</f>
        <v>0</v>
      </c>
      <c r="Y965" s="21">
        <f ca="1">OFFSET(Assumptions!$B$6,Y$1-1,0)*$E965</f>
        <v>0</v>
      </c>
      <c r="Z965" s="21">
        <f ca="1">OFFSET(Assumptions!$B$6,Z$1-1,0)*$E965</f>
        <v>29854276.461823322</v>
      </c>
      <c r="AA965" s="21">
        <f ca="1">OFFSET(Assumptions!$B$6,AA$1-1,0)*$E965</f>
        <v>29854276.461823322</v>
      </c>
      <c r="AB965" s="21">
        <f ca="1">OFFSET(Assumptions!$B$6,AB$1-1,0)*$E965</f>
        <v>55230411.454373144</v>
      </c>
      <c r="AC965" s="24">
        <f t="shared" si="204"/>
        <v>0</v>
      </c>
      <c r="AD965" s="24">
        <f t="shared" si="207"/>
        <v>0</v>
      </c>
      <c r="AE965" s="24">
        <f t="shared" si="207"/>
        <v>0</v>
      </c>
      <c r="AF965" s="24">
        <f t="shared" si="207"/>
        <v>0</v>
      </c>
      <c r="AG965" s="24">
        <f t="shared" si="206"/>
        <v>0</v>
      </c>
      <c r="AH965" s="24">
        <f t="shared" si="206"/>
        <v>0</v>
      </c>
      <c r="AI965" s="24">
        <f t="shared" si="206"/>
        <v>0</v>
      </c>
      <c r="AJ965" s="24">
        <f t="shared" ref="AJ965:AJ1028" si="216">-SUM(AC965:AI965)</f>
        <v>0</v>
      </c>
      <c r="AK965" s="26">
        <f t="shared" ref="AK965:AK1031" ca="1" si="217">F965/F964-1</f>
        <v>4.5468975503015763E-4</v>
      </c>
      <c r="AL965" s="34">
        <f t="shared" ca="1" si="205"/>
        <v>0.49191233088012654</v>
      </c>
    </row>
    <row r="966" spans="1:38" x14ac:dyDescent="0.25">
      <c r="A966" s="4">
        <f t="shared" si="208"/>
        <v>12</v>
      </c>
      <c r="B966" s="4">
        <f t="shared" si="209"/>
        <v>2015</v>
      </c>
      <c r="C966" s="9">
        <v>42362</v>
      </c>
      <c r="D966" s="12">
        <f ca="1">(1+Returns!E966)*D965</f>
        <v>144306696.05366042</v>
      </c>
      <c r="E966" s="12">
        <f t="shared" ca="1" si="210"/>
        <v>149344107.29310194</v>
      </c>
      <c r="F966" s="12">
        <f t="shared" ca="1" si="211"/>
        <v>149259221.8423768</v>
      </c>
      <c r="G966" s="14">
        <f ca="1">G965*(1+Returns!G966)+AC966</f>
        <v>11740365.496869689</v>
      </c>
      <c r="H966" s="14">
        <f ca="1">H965*(1+Returns!H966)+AD966</f>
        <v>14969092.798742358</v>
      </c>
      <c r="I966" s="14">
        <f ca="1">I965*(1+Returns!I966)+AE966</f>
        <v>7487829.7470671861</v>
      </c>
      <c r="J966" s="14">
        <f ca="1">J965*(1+Returns!J966)+AF966</f>
        <v>0</v>
      </c>
      <c r="K966" s="14">
        <f ca="1">K965*(1+Returns!K966)+AG966</f>
        <v>0</v>
      </c>
      <c r="L966" s="14">
        <f ca="1">L965*(1+Returns!L966)+AH966</f>
        <v>29936868.17174238</v>
      </c>
      <c r="M966" s="14">
        <f ca="1">M965*(1+Returns!M966)+AI966</f>
        <v>29943447.85261805</v>
      </c>
      <c r="N966" s="14">
        <f ca="1">N965*(1+Returns!N966)+AJ966-R966-T966</f>
        <v>55266503.22606229</v>
      </c>
      <c r="O966" s="17">
        <f ca="1">(Assumptions!$B$16 / 252)*F965</f>
        <v>4736.2296218416923</v>
      </c>
      <c r="P966" s="17">
        <f t="shared" ca="1" si="212"/>
        <v>84885.450725123708</v>
      </c>
      <c r="Q966" s="16">
        <f t="shared" si="213"/>
        <v>0</v>
      </c>
      <c r="R966" s="17">
        <f t="shared" si="214"/>
        <v>0</v>
      </c>
      <c r="S966" s="19">
        <f t="shared" si="215"/>
        <v>0</v>
      </c>
      <c r="T966" s="20">
        <f ca="1">IF(AND(S966=1,F965&gt;D965),[1]Assumptions!$B$19*(F965-D965),0)</f>
        <v>0</v>
      </c>
      <c r="U966" s="21">
        <f ca="1">OFFSET(Assumptions!$B$6,U$1-1,0)*$E966</f>
        <v>11947528.583448155</v>
      </c>
      <c r="V966" s="21">
        <f ca="1">OFFSET(Assumptions!$B$6,V$1-1,0)*$E966</f>
        <v>14934410.729310194</v>
      </c>
      <c r="W966" s="21">
        <f ca="1">OFFSET(Assumptions!$B$6,W$1-1,0)*$E966</f>
        <v>7467205.364655097</v>
      </c>
      <c r="X966" s="21">
        <f ca="1">OFFSET(Assumptions!$B$6,X$1-1,0)*$E966</f>
        <v>0</v>
      </c>
      <c r="Y966" s="21">
        <f ca="1">OFFSET(Assumptions!$B$6,Y$1-1,0)*$E966</f>
        <v>0</v>
      </c>
      <c r="Z966" s="21">
        <f ca="1">OFFSET(Assumptions!$B$6,Z$1-1,0)*$E966</f>
        <v>29868821.458620388</v>
      </c>
      <c r="AA966" s="21">
        <f ca="1">OFFSET(Assumptions!$B$6,AA$1-1,0)*$E966</f>
        <v>29868821.458620388</v>
      </c>
      <c r="AB966" s="21">
        <f ca="1">OFFSET(Assumptions!$B$6,AB$1-1,0)*$E966</f>
        <v>55257319.698447719</v>
      </c>
      <c r="AC966" s="24">
        <f t="shared" ref="AC966:AC1031" si="218">IF(Q966=1,U965-G965,0)</f>
        <v>0</v>
      </c>
      <c r="AD966" s="24">
        <f t="shared" si="207"/>
        <v>0</v>
      </c>
      <c r="AE966" s="24">
        <f t="shared" si="207"/>
        <v>0</v>
      </c>
      <c r="AF966" s="24">
        <f t="shared" si="207"/>
        <v>0</v>
      </c>
      <c r="AG966" s="24">
        <f t="shared" si="206"/>
        <v>0</v>
      </c>
      <c r="AH966" s="24">
        <f t="shared" si="206"/>
        <v>0</v>
      </c>
      <c r="AI966" s="24">
        <f t="shared" si="206"/>
        <v>0</v>
      </c>
      <c r="AJ966" s="24">
        <f t="shared" si="216"/>
        <v>0</v>
      </c>
      <c r="AK966" s="26">
        <f t="shared" ca="1" si="217"/>
        <v>4.5571547976530624E-4</v>
      </c>
      <c r="AL966" s="34">
        <f t="shared" ref="AL966:AL1029" ca="1" si="219">(1+AK966)*(1+AL965)-1</f>
        <v>0.49259221842376144</v>
      </c>
    </row>
    <row r="967" spans="1:38" x14ac:dyDescent="0.25">
      <c r="A967" s="4">
        <f t="shared" si="208"/>
        <v>12</v>
      </c>
      <c r="B967" s="4">
        <f t="shared" si="209"/>
        <v>2015</v>
      </c>
      <c r="C967" s="9">
        <v>42366</v>
      </c>
      <c r="D967" s="12">
        <f ca="1">(1+Returns!E967)*D966</f>
        <v>144382451.29682073</v>
      </c>
      <c r="E967" s="12">
        <f t="shared" ca="1" si="210"/>
        <v>149490729.44275549</v>
      </c>
      <c r="F967" s="12">
        <f t="shared" ca="1" si="211"/>
        <v>149401105.60403538</v>
      </c>
      <c r="G967" s="14">
        <f ca="1">G966*(1+Returns!G967)+AC967</f>
        <v>11812358.032216612</v>
      </c>
      <c r="H967" s="14">
        <f ca="1">H966*(1+Returns!H967)+AD967</f>
        <v>14977317.974502459</v>
      </c>
      <c r="I967" s="14">
        <f ca="1">I966*(1+Returns!I967)+AE967</f>
        <v>7492126.5977668054</v>
      </c>
      <c r="J967" s="14">
        <f ca="1">J966*(1+Returns!J967)+AF967</f>
        <v>0</v>
      </c>
      <c r="K967" s="14">
        <f ca="1">K966*(1+Returns!K967)+AG967</f>
        <v>0</v>
      </c>
      <c r="L967" s="14">
        <f ca="1">L966*(1+Returns!L967)+AH967</f>
        <v>29953244.605245903</v>
      </c>
      <c r="M967" s="14">
        <f ca="1">M966*(1+Returns!M967)+AI967</f>
        <v>29960193.488254804</v>
      </c>
      <c r="N967" s="14">
        <f ca="1">N966*(1+Returns!N967)+AJ967-R967-T967</f>
        <v>55295488.744768895</v>
      </c>
      <c r="O967" s="17">
        <f ca="1">(Assumptions!$B$16 / 252)*F966</f>
        <v>4738.3879949960883</v>
      </c>
      <c r="P967" s="17">
        <f t="shared" ca="1" si="212"/>
        <v>89623.838720119791</v>
      </c>
      <c r="Q967" s="16">
        <f t="shared" si="213"/>
        <v>0</v>
      </c>
      <c r="R967" s="17">
        <f t="shared" si="214"/>
        <v>0</v>
      </c>
      <c r="S967" s="19">
        <f t="shared" si="215"/>
        <v>0</v>
      </c>
      <c r="T967" s="20">
        <f ca="1">IF(AND(S967=1,F966&gt;D966),[1]Assumptions!$B$19*(F966-D966),0)</f>
        <v>0</v>
      </c>
      <c r="U967" s="21">
        <f ca="1">OFFSET(Assumptions!$B$6,U$1-1,0)*$E967</f>
        <v>11959258.355420439</v>
      </c>
      <c r="V967" s="21">
        <f ca="1">OFFSET(Assumptions!$B$6,V$1-1,0)*$E967</f>
        <v>14949072.944275551</v>
      </c>
      <c r="W967" s="21">
        <f ca="1">OFFSET(Assumptions!$B$6,W$1-1,0)*$E967</f>
        <v>7474536.4721377753</v>
      </c>
      <c r="X967" s="21">
        <f ca="1">OFFSET(Assumptions!$B$6,X$1-1,0)*$E967</f>
        <v>0</v>
      </c>
      <c r="Y967" s="21">
        <f ca="1">OFFSET(Assumptions!$B$6,Y$1-1,0)*$E967</f>
        <v>0</v>
      </c>
      <c r="Z967" s="21">
        <f ca="1">OFFSET(Assumptions!$B$6,Z$1-1,0)*$E967</f>
        <v>29898145.888551101</v>
      </c>
      <c r="AA967" s="21">
        <f ca="1">OFFSET(Assumptions!$B$6,AA$1-1,0)*$E967</f>
        <v>29898145.888551101</v>
      </c>
      <c r="AB967" s="21">
        <f ca="1">OFFSET(Assumptions!$B$6,AB$1-1,0)*$E967</f>
        <v>55311569.893819533</v>
      </c>
      <c r="AC967" s="24">
        <f t="shared" si="218"/>
        <v>0</v>
      </c>
      <c r="AD967" s="24">
        <f t="shared" si="207"/>
        <v>0</v>
      </c>
      <c r="AE967" s="24">
        <f t="shared" si="207"/>
        <v>0</v>
      </c>
      <c r="AF967" s="24">
        <f t="shared" si="207"/>
        <v>0</v>
      </c>
      <c r="AG967" s="24">
        <f t="shared" si="206"/>
        <v>0</v>
      </c>
      <c r="AH967" s="24">
        <f t="shared" si="206"/>
        <v>0</v>
      </c>
      <c r="AI967" s="24">
        <f t="shared" si="206"/>
        <v>0</v>
      </c>
      <c r="AJ967" s="24">
        <f t="shared" si="216"/>
        <v>0</v>
      </c>
      <c r="AK967" s="26">
        <f t="shared" ca="1" si="217"/>
        <v>9.5058623452026758E-4</v>
      </c>
      <c r="AL967" s="34">
        <f t="shared" ca="1" si="219"/>
        <v>0.49401105604034723</v>
      </c>
    </row>
    <row r="968" spans="1:38" x14ac:dyDescent="0.25">
      <c r="A968" s="4">
        <f t="shared" si="208"/>
        <v>12</v>
      </c>
      <c r="B968" s="4">
        <f t="shared" si="209"/>
        <v>2015</v>
      </c>
      <c r="C968" s="9">
        <v>42367</v>
      </c>
      <c r="D968" s="12">
        <f ca="1">(1+Returns!E968)*D967</f>
        <v>144458246.3084535</v>
      </c>
      <c r="E968" s="12">
        <f t="shared" ca="1" si="210"/>
        <v>149338896.96300951</v>
      </c>
      <c r="F968" s="12">
        <f t="shared" ca="1" si="211"/>
        <v>149244530.23204798</v>
      </c>
      <c r="G968" s="14">
        <f ca="1">G967*(1+Returns!G968)+AC968</f>
        <v>11585855.4276105</v>
      </c>
      <c r="H968" s="14">
        <f ca="1">H967*(1+Returns!H968)+AD968</f>
        <v>14985547.669809416</v>
      </c>
      <c r="I968" s="14">
        <f ca="1">I967*(1+Returns!I968)+AE968</f>
        <v>7496425.9141910151</v>
      </c>
      <c r="J968" s="14">
        <f ca="1">J967*(1+Returns!J968)+AF968</f>
        <v>0</v>
      </c>
      <c r="K968" s="14">
        <f ca="1">K967*(1+Returns!K968)+AG968</f>
        <v>0</v>
      </c>
      <c r="L968" s="14">
        <f ca="1">L967*(1+Returns!L968)+AH968</f>
        <v>29969629.997187324</v>
      </c>
      <c r="M968" s="14">
        <f ca="1">M967*(1+Returns!M968)+AI968</f>
        <v>29976948.488755427</v>
      </c>
      <c r="N968" s="14">
        <f ca="1">N967*(1+Returns!N968)+AJ968-R968-T968</f>
        <v>55324489.465455823</v>
      </c>
      <c r="O968" s="17">
        <f ca="1">(Assumptions!$B$16 / 252)*F967</f>
        <v>4742.8922413979481</v>
      </c>
      <c r="P968" s="17">
        <f t="shared" ca="1" si="212"/>
        <v>94366.730961517736</v>
      </c>
      <c r="Q968" s="16">
        <f t="shared" si="213"/>
        <v>0</v>
      </c>
      <c r="R968" s="17">
        <f t="shared" si="214"/>
        <v>0</v>
      </c>
      <c r="S968" s="19">
        <f t="shared" si="215"/>
        <v>0</v>
      </c>
      <c r="T968" s="20">
        <f ca="1">IF(AND(S968=1,F967&gt;D967),[1]Assumptions!$B$19*(F967-D967),0)</f>
        <v>0</v>
      </c>
      <c r="U968" s="21">
        <f ca="1">OFFSET(Assumptions!$B$6,U$1-1,0)*$E968</f>
        <v>11947111.757040761</v>
      </c>
      <c r="V968" s="21">
        <f ca="1">OFFSET(Assumptions!$B$6,V$1-1,0)*$E968</f>
        <v>14933889.696300952</v>
      </c>
      <c r="W968" s="21">
        <f ca="1">OFFSET(Assumptions!$B$6,W$1-1,0)*$E968</f>
        <v>7466944.8481504759</v>
      </c>
      <c r="X968" s="21">
        <f ca="1">OFFSET(Assumptions!$B$6,X$1-1,0)*$E968</f>
        <v>0</v>
      </c>
      <c r="Y968" s="21">
        <f ca="1">OFFSET(Assumptions!$B$6,Y$1-1,0)*$E968</f>
        <v>0</v>
      </c>
      <c r="Z968" s="21">
        <f ca="1">OFFSET(Assumptions!$B$6,Z$1-1,0)*$E968</f>
        <v>29867779.392601904</v>
      </c>
      <c r="AA968" s="21">
        <f ca="1">OFFSET(Assumptions!$B$6,AA$1-1,0)*$E968</f>
        <v>29867779.392601904</v>
      </c>
      <c r="AB968" s="21">
        <f ca="1">OFFSET(Assumptions!$B$6,AB$1-1,0)*$E968</f>
        <v>55255391.876313515</v>
      </c>
      <c r="AC968" s="24">
        <f t="shared" si="218"/>
        <v>0</v>
      </c>
      <c r="AD968" s="24">
        <f t="shared" si="207"/>
        <v>0</v>
      </c>
      <c r="AE968" s="24">
        <f t="shared" si="207"/>
        <v>0</v>
      </c>
      <c r="AF968" s="24">
        <f t="shared" si="207"/>
        <v>0</v>
      </c>
      <c r="AG968" s="24">
        <f t="shared" si="206"/>
        <v>0</v>
      </c>
      <c r="AH968" s="24">
        <f t="shared" si="206"/>
        <v>0</v>
      </c>
      <c r="AI968" s="24">
        <f t="shared" si="206"/>
        <v>0</v>
      </c>
      <c r="AJ968" s="24">
        <f t="shared" si="216"/>
        <v>0</v>
      </c>
      <c r="AK968" s="26">
        <f t="shared" ca="1" si="217"/>
        <v>-1.048020169290953E-3</v>
      </c>
      <c r="AL968" s="34">
        <f t="shared" ca="1" si="219"/>
        <v>0.49244530232047334</v>
      </c>
    </row>
    <row r="969" spans="1:38" x14ac:dyDescent="0.25">
      <c r="A969" s="4">
        <f t="shared" si="208"/>
        <v>12</v>
      </c>
      <c r="B969" s="4">
        <f t="shared" si="209"/>
        <v>2015</v>
      </c>
      <c r="C969" s="9">
        <v>42368</v>
      </c>
      <c r="D969" s="12">
        <f ca="1">(1+Returns!E969)*D968</f>
        <v>144534081.10943556</v>
      </c>
      <c r="E969" s="12">
        <f t="shared" ca="1" si="210"/>
        <v>149461928.53584409</v>
      </c>
      <c r="F969" s="12">
        <f t="shared" ca="1" si="211"/>
        <v>149362823.88328791</v>
      </c>
      <c r="G969" s="14">
        <f ca="1">G968*(1+Returns!G969)+AC969</f>
        <v>11634176.343022337</v>
      </c>
      <c r="H969" s="14">
        <f ca="1">H968*(1+Returns!H969)+AD969</f>
        <v>14993781.887146616</v>
      </c>
      <c r="I969" s="14">
        <f ca="1">I968*(1+Returns!I969)+AE969</f>
        <v>7500727.6977547584</v>
      </c>
      <c r="J969" s="14">
        <f ca="1">J968*(1+Returns!J969)+AF969</f>
        <v>0</v>
      </c>
      <c r="K969" s="14">
        <f ca="1">K968*(1+Returns!K969)+AG969</f>
        <v>0</v>
      </c>
      <c r="L969" s="14">
        <f ca="1">L968*(1+Returns!L969)+AH969</f>
        <v>29986024.352467194</v>
      </c>
      <c r="M969" s="14">
        <f ca="1">M968*(1+Returns!M969)+AI969</f>
        <v>29993712.859357145</v>
      </c>
      <c r="N969" s="14">
        <f ca="1">N968*(1+Returns!N969)+AJ969-R969-T969</f>
        <v>55353505.396096028</v>
      </c>
      <c r="O969" s="17">
        <f ca="1">(Assumptions!$B$16 / 252)*F968</f>
        <v>4737.9215946681898</v>
      </c>
      <c r="P969" s="17">
        <f t="shared" ca="1" si="212"/>
        <v>99104.652556185931</v>
      </c>
      <c r="Q969" s="16">
        <f t="shared" si="213"/>
        <v>0</v>
      </c>
      <c r="R969" s="17">
        <f t="shared" si="214"/>
        <v>0</v>
      </c>
      <c r="S969" s="19">
        <f t="shared" si="215"/>
        <v>0</v>
      </c>
      <c r="T969" s="20">
        <f ca="1">IF(AND(S969=1,F968&gt;D968),[1]Assumptions!$B$19*(F968-D968),0)</f>
        <v>0</v>
      </c>
      <c r="U969" s="21">
        <f ca="1">OFFSET(Assumptions!$B$6,U$1-1,0)*$E969</f>
        <v>11956954.282867527</v>
      </c>
      <c r="V969" s="21">
        <f ca="1">OFFSET(Assumptions!$B$6,V$1-1,0)*$E969</f>
        <v>14946192.853584409</v>
      </c>
      <c r="W969" s="21">
        <f ca="1">OFFSET(Assumptions!$B$6,W$1-1,0)*$E969</f>
        <v>7473096.4267922044</v>
      </c>
      <c r="X969" s="21">
        <f ca="1">OFFSET(Assumptions!$B$6,X$1-1,0)*$E969</f>
        <v>0</v>
      </c>
      <c r="Y969" s="21">
        <f ca="1">OFFSET(Assumptions!$B$6,Y$1-1,0)*$E969</f>
        <v>0</v>
      </c>
      <c r="Z969" s="21">
        <f ca="1">OFFSET(Assumptions!$B$6,Z$1-1,0)*$E969</f>
        <v>29892385.707168818</v>
      </c>
      <c r="AA969" s="21">
        <f ca="1">OFFSET(Assumptions!$B$6,AA$1-1,0)*$E969</f>
        <v>29892385.707168818</v>
      </c>
      <c r="AB969" s="21">
        <f ca="1">OFFSET(Assumptions!$B$6,AB$1-1,0)*$E969</f>
        <v>55300913.558262311</v>
      </c>
      <c r="AC969" s="24">
        <f t="shared" si="218"/>
        <v>0</v>
      </c>
      <c r="AD969" s="24">
        <f t="shared" si="207"/>
        <v>0</v>
      </c>
      <c r="AE969" s="24">
        <f t="shared" si="207"/>
        <v>0</v>
      </c>
      <c r="AF969" s="24">
        <f t="shared" si="207"/>
        <v>0</v>
      </c>
      <c r="AG969" s="24">
        <f t="shared" si="206"/>
        <v>0</v>
      </c>
      <c r="AH969" s="24">
        <f t="shared" si="206"/>
        <v>0</v>
      </c>
      <c r="AI969" s="24">
        <f t="shared" si="206"/>
        <v>0</v>
      </c>
      <c r="AJ969" s="24">
        <f t="shared" si="216"/>
        <v>0</v>
      </c>
      <c r="AK969" s="26">
        <f t="shared" ca="1" si="217"/>
        <v>7.9261632607918742E-4</v>
      </c>
      <c r="AL969" s="34">
        <f t="shared" ca="1" si="219"/>
        <v>0.49362823883287277</v>
      </c>
    </row>
    <row r="970" spans="1:38" x14ac:dyDescent="0.25">
      <c r="A970" s="4">
        <f t="shared" si="208"/>
        <v>12</v>
      </c>
      <c r="B970" s="4">
        <f t="shared" si="209"/>
        <v>2015</v>
      </c>
      <c r="C970" s="9">
        <v>42369</v>
      </c>
      <c r="D970" s="12">
        <f ca="1">(1+Returns!E970)*D969</f>
        <v>144609955.72065476</v>
      </c>
      <c r="E970" s="12">
        <f t="shared" ca="1" si="210"/>
        <v>149534832.76138949</v>
      </c>
      <c r="F970" s="12">
        <f t="shared" ca="1" si="211"/>
        <v>149430986.43188465</v>
      </c>
      <c r="G970" s="14">
        <f ca="1">G969*(1+Returns!G970)+AC970</f>
        <v>11632329.356561363</v>
      </c>
      <c r="H970" s="14">
        <f ca="1">H969*(1+Returns!H970)+AD970</f>
        <v>15002020.628998814</v>
      </c>
      <c r="I970" s="14">
        <f ca="1">I969*(1+Returns!I970)+AE970</f>
        <v>7505031.9498737892</v>
      </c>
      <c r="J970" s="14">
        <f ca="1">J969*(1+Returns!J970)+AF970</f>
        <v>0</v>
      </c>
      <c r="K970" s="14">
        <f ca="1">K969*(1+Returns!K970)+AG970</f>
        <v>0</v>
      </c>
      <c r="L970" s="14">
        <f ca="1">L969*(1+Returns!L970)+AH970</f>
        <v>30002427.675988749</v>
      </c>
      <c r="M970" s="14">
        <f ca="1">M969*(1+Returns!M970)+AI970</f>
        <v>30010486.60530011</v>
      </c>
      <c r="N970" s="14">
        <f ca="1">N969*(1+Returns!N970)+AJ970-R970-T970</f>
        <v>55382536.544666648</v>
      </c>
      <c r="O970" s="17">
        <f ca="1">(Assumptions!$B$16 / 252)*F969</f>
        <v>4741.6769486758067</v>
      </c>
      <c r="P970" s="17">
        <f t="shared" ca="1" si="212"/>
        <v>103846.32950486174</v>
      </c>
      <c r="Q970" s="16">
        <f t="shared" si="213"/>
        <v>0</v>
      </c>
      <c r="R970" s="17">
        <f t="shared" si="214"/>
        <v>0</v>
      </c>
      <c r="S970" s="19">
        <f t="shared" si="215"/>
        <v>0</v>
      </c>
      <c r="T970" s="20">
        <f ca="1">IF(AND(S970=1,F969&gt;D969),[1]Assumptions!$B$19*(F969-D969),0)</f>
        <v>0</v>
      </c>
      <c r="U970" s="21">
        <f ca="1">OFFSET(Assumptions!$B$6,U$1-1,0)*$E970</f>
        <v>11962786.62091116</v>
      </c>
      <c r="V970" s="21">
        <f ca="1">OFFSET(Assumptions!$B$6,V$1-1,0)*$E970</f>
        <v>14953483.27613895</v>
      </c>
      <c r="W970" s="21">
        <f ca="1">OFFSET(Assumptions!$B$6,W$1-1,0)*$E970</f>
        <v>7476741.6380694751</v>
      </c>
      <c r="X970" s="21">
        <f ca="1">OFFSET(Assumptions!$B$6,X$1-1,0)*$E970</f>
        <v>0</v>
      </c>
      <c r="Y970" s="21">
        <f ca="1">OFFSET(Assumptions!$B$6,Y$1-1,0)*$E970</f>
        <v>0</v>
      </c>
      <c r="Z970" s="21">
        <f ca="1">OFFSET(Assumptions!$B$6,Z$1-1,0)*$E970</f>
        <v>29906966.5522779</v>
      </c>
      <c r="AA970" s="21">
        <f ca="1">OFFSET(Assumptions!$B$6,AA$1-1,0)*$E970</f>
        <v>29906966.5522779</v>
      </c>
      <c r="AB970" s="21">
        <f ca="1">OFFSET(Assumptions!$B$6,AB$1-1,0)*$E970</f>
        <v>55327888.121714115</v>
      </c>
      <c r="AC970" s="24">
        <f t="shared" si="218"/>
        <v>0</v>
      </c>
      <c r="AD970" s="24">
        <f t="shared" si="207"/>
        <v>0</v>
      </c>
      <c r="AE970" s="24">
        <f t="shared" si="207"/>
        <v>0</v>
      </c>
      <c r="AF970" s="24">
        <f t="shared" si="207"/>
        <v>0</v>
      </c>
      <c r="AG970" s="24">
        <f t="shared" si="206"/>
        <v>0</v>
      </c>
      <c r="AH970" s="24">
        <f t="shared" si="206"/>
        <v>0</v>
      </c>
      <c r="AI970" s="24">
        <f t="shared" si="206"/>
        <v>0</v>
      </c>
      <c r="AJ970" s="24">
        <f t="shared" si="216"/>
        <v>0</v>
      </c>
      <c r="AK970" s="26">
        <f t="shared" ca="1" si="217"/>
        <v>4.5635551621603376E-4</v>
      </c>
      <c r="AL970" s="34">
        <f t="shared" ca="1" si="219"/>
        <v>0.49430986431884016</v>
      </c>
    </row>
    <row r="971" spans="1:38" x14ac:dyDescent="0.25">
      <c r="A971" s="4">
        <f t="shared" si="208"/>
        <v>1</v>
      </c>
      <c r="B971" s="4">
        <f t="shared" si="209"/>
        <v>2016</v>
      </c>
      <c r="C971" s="9">
        <v>42373</v>
      </c>
      <c r="D971" s="12">
        <f ca="1">(1+Returns!E971)*D970</f>
        <v>144685870.16300985</v>
      </c>
      <c r="E971" s="12">
        <f t="shared" ca="1" si="210"/>
        <v>148596826.74600941</v>
      </c>
      <c r="F971" s="12">
        <f t="shared" ca="1" si="211"/>
        <v>148592082.90517029</v>
      </c>
      <c r="G971" s="14">
        <f ca="1">G970*(1+Returns!G971)+AC971</f>
        <v>12018041.288658926</v>
      </c>
      <c r="H971" s="14">
        <f ca="1">H970*(1+Returns!H971)+AD971</f>
        <v>14961726.544992261</v>
      </c>
      <c r="I971" s="14">
        <f ca="1">I970*(1+Returns!I971)+AE971</f>
        <v>7481048.360160361</v>
      </c>
      <c r="J971" s="14">
        <f ca="1">J970*(1+Returns!J971)+AF971</f>
        <v>0</v>
      </c>
      <c r="K971" s="14">
        <f ca="1">K970*(1+Returns!K971)+AG971</f>
        <v>0</v>
      </c>
      <c r="L971" s="14">
        <f ca="1">L970*(1+Returns!L971)+AH971</f>
        <v>29923378.848947059</v>
      </c>
      <c r="M971" s="14">
        <f ca="1">M970*(1+Returns!M971)+AI971</f>
        <v>29923749.678805199</v>
      </c>
      <c r="N971" s="14">
        <f ca="1">N970*(1+Returns!N971)+AJ971-R971-T971</f>
        <v>54288882.024445601</v>
      </c>
      <c r="O971" s="17">
        <f ca="1">(Assumptions!$B$16 / 252)*F970</f>
        <v>4743.840839107449</v>
      </c>
      <c r="P971" s="17">
        <f t="shared" ca="1" si="212"/>
        <v>4743.8408391074481</v>
      </c>
      <c r="Q971" s="16">
        <f t="shared" si="213"/>
        <v>1</v>
      </c>
      <c r="R971" s="17">
        <f t="shared" ca="1" si="214"/>
        <v>103846.32950486174</v>
      </c>
      <c r="S971" s="19">
        <f t="shared" si="215"/>
        <v>1</v>
      </c>
      <c r="T971" s="20">
        <f ca="1">IF(AND(S971=1,F970&gt;D970),[1]Assumptions!$B$19*(F970-D970),0)</f>
        <v>964206.14224597812</v>
      </c>
      <c r="U971" s="21">
        <f ca="1">OFFSET(Assumptions!$B$6,U$1-1,0)*$E971</f>
        <v>11887746.139680753</v>
      </c>
      <c r="V971" s="21">
        <f ca="1">OFFSET(Assumptions!$B$6,V$1-1,0)*$E971</f>
        <v>14859682.674600942</v>
      </c>
      <c r="W971" s="21">
        <f ca="1">OFFSET(Assumptions!$B$6,W$1-1,0)*$E971</f>
        <v>7429841.337300471</v>
      </c>
      <c r="X971" s="21">
        <f ca="1">OFFSET(Assumptions!$B$6,X$1-1,0)*$E971</f>
        <v>0</v>
      </c>
      <c r="Y971" s="21">
        <f ca="1">OFFSET(Assumptions!$B$6,Y$1-1,0)*$E971</f>
        <v>0</v>
      </c>
      <c r="Z971" s="21">
        <f ca="1">OFFSET(Assumptions!$B$6,Z$1-1,0)*$E971</f>
        <v>29719365.349201884</v>
      </c>
      <c r="AA971" s="21">
        <f ca="1">OFFSET(Assumptions!$B$6,AA$1-1,0)*$E971</f>
        <v>29719365.349201884</v>
      </c>
      <c r="AB971" s="21">
        <f ca="1">OFFSET(Assumptions!$B$6,AB$1-1,0)*$E971</f>
        <v>54980825.896023482</v>
      </c>
      <c r="AC971" s="24">
        <f t="shared" ca="1" si="218"/>
        <v>330457.26434979774</v>
      </c>
      <c r="AD971" s="24">
        <f t="shared" ca="1" si="207"/>
        <v>-48537.352859864011</v>
      </c>
      <c r="AE971" s="24">
        <f t="shared" ca="1" si="207"/>
        <v>-28290.311804314144</v>
      </c>
      <c r="AF971" s="24">
        <f t="shared" ca="1" si="207"/>
        <v>0</v>
      </c>
      <c r="AG971" s="24">
        <f t="shared" ca="1" si="206"/>
        <v>0</v>
      </c>
      <c r="AH971" s="24">
        <f t="shared" ca="1" si="206"/>
        <v>-95461.123710848391</v>
      </c>
      <c r="AI971" s="24">
        <f t="shared" ca="1" si="206"/>
        <v>-103520.05302220955</v>
      </c>
      <c r="AJ971" s="24">
        <f t="shared" ca="1" si="216"/>
        <v>-54648.422952561639</v>
      </c>
      <c r="AK971" s="26">
        <f t="shared" ca="1" si="217"/>
        <v>-5.613986407676963E-3</v>
      </c>
      <c r="AL971" s="34">
        <f t="shared" ca="1" si="219"/>
        <v>0.48592082905169653</v>
      </c>
    </row>
    <row r="972" spans="1:38" x14ac:dyDescent="0.25">
      <c r="A972" s="4">
        <f t="shared" si="208"/>
        <v>1</v>
      </c>
      <c r="B972" s="4">
        <f t="shared" si="209"/>
        <v>2016</v>
      </c>
      <c r="C972" s="9">
        <v>42374</v>
      </c>
      <c r="D972" s="12">
        <f ca="1">(1+Returns!E972)*D971</f>
        <v>144761824.4574106</v>
      </c>
      <c r="E972" s="12">
        <f t="shared" ca="1" si="210"/>
        <v>148750607.49852186</v>
      </c>
      <c r="F972" s="12">
        <f t="shared" ca="1" si="211"/>
        <v>148741146.44870165</v>
      </c>
      <c r="G972" s="14">
        <f ca="1">G971*(1+Returns!G972)+AC972</f>
        <v>12097731.492206067</v>
      </c>
      <c r="H972" s="14">
        <f ca="1">H971*(1+Returns!H972)+AD972</f>
        <v>14969947.6731636</v>
      </c>
      <c r="I972" s="14">
        <f ca="1">I971*(1+Returns!I972)+AE972</f>
        <v>7485341.3193976935</v>
      </c>
      <c r="J972" s="14">
        <f ca="1">J971*(1+Returns!J972)+AF972</f>
        <v>0</v>
      </c>
      <c r="K972" s="14">
        <f ca="1">K971*(1+Returns!K972)+AG972</f>
        <v>0</v>
      </c>
      <c r="L972" s="14">
        <f ca="1">L971*(1+Returns!L972)+AH972</f>
        <v>29939747.903355468</v>
      </c>
      <c r="M972" s="14">
        <f ca="1">M971*(1+Returns!M972)+AI972</f>
        <v>29940484.298394535</v>
      </c>
      <c r="N972" s="14">
        <f ca="1">N971*(1+Returns!N972)+AJ972-R972-T972</f>
        <v>54317354.812004521</v>
      </c>
      <c r="O972" s="17">
        <f ca="1">(Assumptions!$B$16 / 252)*F971</f>
        <v>4717.208981116517</v>
      </c>
      <c r="P972" s="17">
        <f t="shared" ca="1" si="212"/>
        <v>9461.0498202239651</v>
      </c>
      <c r="Q972" s="16">
        <f t="shared" si="213"/>
        <v>0</v>
      </c>
      <c r="R972" s="17">
        <f t="shared" si="214"/>
        <v>0</v>
      </c>
      <c r="S972" s="19">
        <f t="shared" si="215"/>
        <v>0</v>
      </c>
      <c r="T972" s="20">
        <f ca="1">IF(AND(S972=1,F971&gt;D971),[1]Assumptions!$B$19*(F971-D971),0)</f>
        <v>0</v>
      </c>
      <c r="U972" s="21">
        <f ca="1">OFFSET(Assumptions!$B$6,U$1-1,0)*$E972</f>
        <v>11900048.59988175</v>
      </c>
      <c r="V972" s="21">
        <f ca="1">OFFSET(Assumptions!$B$6,V$1-1,0)*$E972</f>
        <v>14875060.749852188</v>
      </c>
      <c r="W972" s="21">
        <f ca="1">OFFSET(Assumptions!$B$6,W$1-1,0)*$E972</f>
        <v>7437530.374926094</v>
      </c>
      <c r="X972" s="21">
        <f ca="1">OFFSET(Assumptions!$B$6,X$1-1,0)*$E972</f>
        <v>0</v>
      </c>
      <c r="Y972" s="21">
        <f ca="1">OFFSET(Assumptions!$B$6,Y$1-1,0)*$E972</f>
        <v>0</v>
      </c>
      <c r="Z972" s="21">
        <f ca="1">OFFSET(Assumptions!$B$6,Z$1-1,0)*$E972</f>
        <v>29750121.499704376</v>
      </c>
      <c r="AA972" s="21">
        <f ca="1">OFFSET(Assumptions!$B$6,AA$1-1,0)*$E972</f>
        <v>29750121.499704376</v>
      </c>
      <c r="AB972" s="21">
        <f ca="1">OFFSET(Assumptions!$B$6,AB$1-1,0)*$E972</f>
        <v>55037724.774453089</v>
      </c>
      <c r="AC972" s="24">
        <f t="shared" si="218"/>
        <v>0</v>
      </c>
      <c r="AD972" s="24">
        <f t="shared" si="207"/>
        <v>0</v>
      </c>
      <c r="AE972" s="24">
        <f t="shared" si="207"/>
        <v>0</v>
      </c>
      <c r="AF972" s="24">
        <f t="shared" si="207"/>
        <v>0</v>
      </c>
      <c r="AG972" s="24">
        <f t="shared" si="206"/>
        <v>0</v>
      </c>
      <c r="AH972" s="24">
        <f t="shared" si="206"/>
        <v>0</v>
      </c>
      <c r="AI972" s="24">
        <f t="shared" si="206"/>
        <v>0</v>
      </c>
      <c r="AJ972" s="24">
        <f t="shared" si="216"/>
        <v>0</v>
      </c>
      <c r="AK972" s="26">
        <f t="shared" ca="1" si="217"/>
        <v>1.0031728515877969E-3</v>
      </c>
      <c r="AL972" s="34">
        <f t="shared" ca="1" si="219"/>
        <v>0.48741146448701</v>
      </c>
    </row>
    <row r="973" spans="1:38" x14ac:dyDescent="0.25">
      <c r="A973" s="4">
        <f t="shared" si="208"/>
        <v>1</v>
      </c>
      <c r="B973" s="4">
        <f t="shared" si="209"/>
        <v>2016</v>
      </c>
      <c r="C973" s="9">
        <v>42375</v>
      </c>
      <c r="D973" s="12">
        <f ca="1">(1+Returns!E973)*D972</f>
        <v>144837818.62477776</v>
      </c>
      <c r="E973" s="12">
        <f t="shared" ca="1" si="210"/>
        <v>148667694.17857099</v>
      </c>
      <c r="F973" s="12">
        <f t="shared" ca="1" si="211"/>
        <v>148653511.18759367</v>
      </c>
      <c r="G973" s="14">
        <f ca="1">G972*(1+Returns!G973)+AC973</f>
        <v>11940687.396301808</v>
      </c>
      <c r="H973" s="14">
        <f ca="1">H972*(1+Returns!H973)+AD973</f>
        <v>14978173.318657737</v>
      </c>
      <c r="I973" s="14">
        <f ca="1">I972*(1+Returns!I973)+AE973</f>
        <v>7489636.7421265217</v>
      </c>
      <c r="J973" s="14">
        <f ca="1">J972*(1+Returns!J973)+AF973</f>
        <v>0</v>
      </c>
      <c r="K973" s="14">
        <f ca="1">K972*(1+Returns!K973)+AG973</f>
        <v>0</v>
      </c>
      <c r="L973" s="14">
        <f ca="1">L972*(1+Returns!L973)+AH973</f>
        <v>29956125.912165169</v>
      </c>
      <c r="M973" s="14">
        <f ca="1">M972*(1+Returns!M973)+AI973</f>
        <v>29957228.276687104</v>
      </c>
      <c r="N973" s="14">
        <f ca="1">N972*(1+Returns!N973)+AJ973-R973-T973</f>
        <v>54345842.532632634</v>
      </c>
      <c r="O973" s="17">
        <f ca="1">(Assumptions!$B$16 / 252)*F972</f>
        <v>4721.9411571016399</v>
      </c>
      <c r="P973" s="17">
        <f t="shared" ca="1" si="212"/>
        <v>14182.990977325604</v>
      </c>
      <c r="Q973" s="16">
        <f t="shared" si="213"/>
        <v>0</v>
      </c>
      <c r="R973" s="17">
        <f t="shared" si="214"/>
        <v>0</v>
      </c>
      <c r="S973" s="19">
        <f t="shared" si="215"/>
        <v>0</v>
      </c>
      <c r="T973" s="20">
        <f ca="1">IF(AND(S973=1,F972&gt;D972),[1]Assumptions!$B$19*(F972-D972),0)</f>
        <v>0</v>
      </c>
      <c r="U973" s="21">
        <f ca="1">OFFSET(Assumptions!$B$6,U$1-1,0)*$E973</f>
        <v>11893415.534285679</v>
      </c>
      <c r="V973" s="21">
        <f ca="1">OFFSET(Assumptions!$B$6,V$1-1,0)*$E973</f>
        <v>14866769.417857099</v>
      </c>
      <c r="W973" s="21">
        <f ca="1">OFFSET(Assumptions!$B$6,W$1-1,0)*$E973</f>
        <v>7433384.7089285497</v>
      </c>
      <c r="X973" s="21">
        <f ca="1">OFFSET(Assumptions!$B$6,X$1-1,0)*$E973</f>
        <v>0</v>
      </c>
      <c r="Y973" s="21">
        <f ca="1">OFFSET(Assumptions!$B$6,Y$1-1,0)*$E973</f>
        <v>0</v>
      </c>
      <c r="Z973" s="21">
        <f ca="1">OFFSET(Assumptions!$B$6,Z$1-1,0)*$E973</f>
        <v>29733538.835714199</v>
      </c>
      <c r="AA973" s="21">
        <f ca="1">OFFSET(Assumptions!$B$6,AA$1-1,0)*$E973</f>
        <v>29733538.835714199</v>
      </c>
      <c r="AB973" s="21">
        <f ca="1">OFFSET(Assumptions!$B$6,AB$1-1,0)*$E973</f>
        <v>55007046.846071266</v>
      </c>
      <c r="AC973" s="24">
        <f t="shared" si="218"/>
        <v>0</v>
      </c>
      <c r="AD973" s="24">
        <f t="shared" si="207"/>
        <v>0</v>
      </c>
      <c r="AE973" s="24">
        <f t="shared" si="207"/>
        <v>0</v>
      </c>
      <c r="AF973" s="24">
        <f t="shared" si="207"/>
        <v>0</v>
      </c>
      <c r="AG973" s="24">
        <f t="shared" si="206"/>
        <v>0</v>
      </c>
      <c r="AH973" s="24">
        <f t="shared" si="206"/>
        <v>0</v>
      </c>
      <c r="AI973" s="24">
        <f t="shared" si="206"/>
        <v>0</v>
      </c>
      <c r="AJ973" s="24">
        <f t="shared" si="216"/>
        <v>0</v>
      </c>
      <c r="AK973" s="26">
        <f t="shared" ca="1" si="217"/>
        <v>-5.8917968027227818E-4</v>
      </c>
      <c r="AL973" s="34">
        <f t="shared" ca="1" si="219"/>
        <v>0.48653511187593024</v>
      </c>
    </row>
    <row r="974" spans="1:38" x14ac:dyDescent="0.25">
      <c r="A974" s="4">
        <f t="shared" si="208"/>
        <v>1</v>
      </c>
      <c r="B974" s="4">
        <f t="shared" si="209"/>
        <v>2016</v>
      </c>
      <c r="C974" s="9">
        <v>42376</v>
      </c>
      <c r="D974" s="12">
        <f ca="1">(1+Returns!E974)*D973</f>
        <v>144913852.68604302</v>
      </c>
      <c r="E974" s="12">
        <f t="shared" ca="1" si="210"/>
        <v>148679829.21618843</v>
      </c>
      <c r="F974" s="12">
        <f t="shared" ca="1" si="211"/>
        <v>148660927.06612578</v>
      </c>
      <c r="G974" s="14">
        <f ca="1">G973*(1+Returns!G974)+AC974</f>
        <v>11878651.409118043</v>
      </c>
      <c r="H974" s="14">
        <f ca="1">H973*(1+Returns!H974)+AD974</f>
        <v>14986403.483956838</v>
      </c>
      <c r="I974" s="14">
        <f ca="1">I973*(1+Returns!I974)+AE974</f>
        <v>7493934.6297605066</v>
      </c>
      <c r="J974" s="14">
        <f ca="1">J973*(1+Returns!J974)+AF974</f>
        <v>0</v>
      </c>
      <c r="K974" s="14">
        <f ca="1">K973*(1+Returns!K974)+AG974</f>
        <v>0</v>
      </c>
      <c r="L974" s="14">
        <f ca="1">L973*(1+Returns!L974)+AH974</f>
        <v>29972512.880274508</v>
      </c>
      <c r="M974" s="14">
        <f ca="1">M973*(1+Returns!M974)+AI974</f>
        <v>29973981.618916683</v>
      </c>
      <c r="N974" s="14">
        <f ca="1">N973*(1+Returns!N974)+AJ974-R974-T974</f>
        <v>54374345.194161847</v>
      </c>
      <c r="O974" s="17">
        <f ca="1">(Assumptions!$B$16 / 252)*F973</f>
        <v>4719.1590853204334</v>
      </c>
      <c r="P974" s="17">
        <f t="shared" ca="1" si="212"/>
        <v>18902.150062646037</v>
      </c>
      <c r="Q974" s="16">
        <f t="shared" si="213"/>
        <v>0</v>
      </c>
      <c r="R974" s="17">
        <f t="shared" si="214"/>
        <v>0</v>
      </c>
      <c r="S974" s="19">
        <f t="shared" si="215"/>
        <v>0</v>
      </c>
      <c r="T974" s="20">
        <f ca="1">IF(AND(S974=1,F973&gt;D973),[1]Assumptions!$B$19*(F973-D973),0)</f>
        <v>0</v>
      </c>
      <c r="U974" s="21">
        <f ca="1">OFFSET(Assumptions!$B$6,U$1-1,0)*$E974</f>
        <v>11894386.337295074</v>
      </c>
      <c r="V974" s="21">
        <f ca="1">OFFSET(Assumptions!$B$6,V$1-1,0)*$E974</f>
        <v>14867982.921618843</v>
      </c>
      <c r="W974" s="21">
        <f ca="1">OFFSET(Assumptions!$B$6,W$1-1,0)*$E974</f>
        <v>7433991.4608094217</v>
      </c>
      <c r="X974" s="21">
        <f ca="1">OFFSET(Assumptions!$B$6,X$1-1,0)*$E974</f>
        <v>0</v>
      </c>
      <c r="Y974" s="21">
        <f ca="1">OFFSET(Assumptions!$B$6,Y$1-1,0)*$E974</f>
        <v>0</v>
      </c>
      <c r="Z974" s="21">
        <f ca="1">OFFSET(Assumptions!$B$6,Z$1-1,0)*$E974</f>
        <v>29735965.843237687</v>
      </c>
      <c r="AA974" s="21">
        <f ca="1">OFFSET(Assumptions!$B$6,AA$1-1,0)*$E974</f>
        <v>29735965.843237687</v>
      </c>
      <c r="AB974" s="21">
        <f ca="1">OFFSET(Assumptions!$B$6,AB$1-1,0)*$E974</f>
        <v>55011536.809989721</v>
      </c>
      <c r="AC974" s="24">
        <f t="shared" si="218"/>
        <v>0</v>
      </c>
      <c r="AD974" s="24">
        <f t="shared" si="207"/>
        <v>0</v>
      </c>
      <c r="AE974" s="24">
        <f t="shared" si="207"/>
        <v>0</v>
      </c>
      <c r="AF974" s="24">
        <f t="shared" si="207"/>
        <v>0</v>
      </c>
      <c r="AG974" s="24">
        <f t="shared" si="206"/>
        <v>0</v>
      </c>
      <c r="AH974" s="24">
        <f t="shared" si="206"/>
        <v>0</v>
      </c>
      <c r="AI974" s="24">
        <f t="shared" si="206"/>
        <v>0</v>
      </c>
      <c r="AJ974" s="24">
        <f t="shared" si="216"/>
        <v>0</v>
      </c>
      <c r="AK974" s="26">
        <f t="shared" ca="1" si="217"/>
        <v>4.9887005512783134E-5</v>
      </c>
      <c r="AL974" s="34">
        <f t="shared" ca="1" si="219"/>
        <v>0.48660927066125126</v>
      </c>
    </row>
    <row r="975" spans="1:38" x14ac:dyDescent="0.25">
      <c r="A975" s="4">
        <f t="shared" si="208"/>
        <v>1</v>
      </c>
      <c r="B975" s="4">
        <f t="shared" si="209"/>
        <v>2016</v>
      </c>
      <c r="C975" s="9">
        <v>42377</v>
      </c>
      <c r="D975" s="12">
        <f ca="1">(1+Returns!E975)*D974</f>
        <v>144989926.66214907</v>
      </c>
      <c r="E975" s="12">
        <f t="shared" ca="1" si="210"/>
        <v>148649689.4960885</v>
      </c>
      <c r="F975" s="12">
        <f t="shared" ca="1" si="211"/>
        <v>148626067.95151582</v>
      </c>
      <c r="G975" s="14">
        <f ca="1">G974*(1+Returns!G975)+AC975</f>
        <v>11774300.393497262</v>
      </c>
      <c r="H975" s="14">
        <f ca="1">H974*(1+Returns!H975)+AD975</f>
        <v>14994638.171544433</v>
      </c>
      <c r="I975" s="14">
        <f ca="1">I974*(1+Returns!I975)+AE975</f>
        <v>7498234.9837141214</v>
      </c>
      <c r="J975" s="14">
        <f ca="1">J974*(1+Returns!J975)+AF975</f>
        <v>0</v>
      </c>
      <c r="K975" s="14">
        <f ca="1">K974*(1+Returns!K975)+AG975</f>
        <v>0</v>
      </c>
      <c r="L975" s="14">
        <f ca="1">L974*(1+Returns!L975)+AH975</f>
        <v>29988908.812584512</v>
      </c>
      <c r="M975" s="14">
        <f ca="1">M974*(1+Returns!M975)+AI975</f>
        <v>29990744.330319982</v>
      </c>
      <c r="N975" s="14">
        <f ca="1">N974*(1+Returns!N975)+AJ975-R975-T975</f>
        <v>54402862.804428197</v>
      </c>
      <c r="O975" s="17">
        <f ca="1">(Assumptions!$B$16 / 252)*F974</f>
        <v>4719.3945100357387</v>
      </c>
      <c r="P975" s="17">
        <f t="shared" ca="1" si="212"/>
        <v>23621.544572681774</v>
      </c>
      <c r="Q975" s="16">
        <f t="shared" si="213"/>
        <v>0</v>
      </c>
      <c r="R975" s="17">
        <f t="shared" si="214"/>
        <v>0</v>
      </c>
      <c r="S975" s="19">
        <f t="shared" si="215"/>
        <v>0</v>
      </c>
      <c r="T975" s="20">
        <f ca="1">IF(AND(S975=1,F974&gt;D974),[1]Assumptions!$B$19*(F974-D974),0)</f>
        <v>0</v>
      </c>
      <c r="U975" s="21">
        <f ca="1">OFFSET(Assumptions!$B$6,U$1-1,0)*$E975</f>
        <v>11891975.159687081</v>
      </c>
      <c r="V975" s="21">
        <f ca="1">OFFSET(Assumptions!$B$6,V$1-1,0)*$E975</f>
        <v>14864968.949608851</v>
      </c>
      <c r="W975" s="21">
        <f ca="1">OFFSET(Assumptions!$B$6,W$1-1,0)*$E975</f>
        <v>7432484.4748044256</v>
      </c>
      <c r="X975" s="21">
        <f ca="1">OFFSET(Assumptions!$B$6,X$1-1,0)*$E975</f>
        <v>0</v>
      </c>
      <c r="Y975" s="21">
        <f ca="1">OFFSET(Assumptions!$B$6,Y$1-1,0)*$E975</f>
        <v>0</v>
      </c>
      <c r="Z975" s="21">
        <f ca="1">OFFSET(Assumptions!$B$6,Z$1-1,0)*$E975</f>
        <v>29729937.899217702</v>
      </c>
      <c r="AA975" s="21">
        <f ca="1">OFFSET(Assumptions!$B$6,AA$1-1,0)*$E975</f>
        <v>29729937.899217702</v>
      </c>
      <c r="AB975" s="21">
        <f ca="1">OFFSET(Assumptions!$B$6,AB$1-1,0)*$E975</f>
        <v>55000385.113552749</v>
      </c>
      <c r="AC975" s="24">
        <f t="shared" si="218"/>
        <v>0</v>
      </c>
      <c r="AD975" s="24">
        <f t="shared" si="207"/>
        <v>0</v>
      </c>
      <c r="AE975" s="24">
        <f t="shared" si="207"/>
        <v>0</v>
      </c>
      <c r="AF975" s="24">
        <f t="shared" si="207"/>
        <v>0</v>
      </c>
      <c r="AG975" s="24">
        <f t="shared" si="206"/>
        <v>0</v>
      </c>
      <c r="AH975" s="24">
        <f t="shared" si="206"/>
        <v>0</v>
      </c>
      <c r="AI975" s="24">
        <f t="shared" si="206"/>
        <v>0</v>
      </c>
      <c r="AJ975" s="24">
        <f t="shared" si="216"/>
        <v>0</v>
      </c>
      <c r="AK975" s="26">
        <f t="shared" ca="1" si="217"/>
        <v>-2.3448740229137233E-4</v>
      </c>
      <c r="AL975" s="34">
        <f t="shared" ca="1" si="219"/>
        <v>0.48626067951515162</v>
      </c>
    </row>
    <row r="976" spans="1:38" x14ac:dyDescent="0.25">
      <c r="A976" s="4">
        <f t="shared" si="208"/>
        <v>1</v>
      </c>
      <c r="B976" s="4">
        <f t="shared" si="209"/>
        <v>2016</v>
      </c>
      <c r="C976" s="9">
        <v>42380</v>
      </c>
      <c r="D976" s="12">
        <f ca="1">(1+Returns!E976)*D975</f>
        <v>145066040.57404962</v>
      </c>
      <c r="E976" s="12">
        <f t="shared" ca="1" si="210"/>
        <v>148685355.22845879</v>
      </c>
      <c r="F976" s="12">
        <f t="shared" ca="1" si="211"/>
        <v>148657015.39601463</v>
      </c>
      <c r="G976" s="14">
        <f ca="1">G975*(1+Returns!G976)+AC976</f>
        <v>11735714.537743403</v>
      </c>
      <c r="H976" s="14">
        <f ca="1">H975*(1+Returns!H976)+AD976</f>
        <v>15002877.383905414</v>
      </c>
      <c r="I976" s="14">
        <f ca="1">I975*(1+Returns!I976)+AE976</f>
        <v>7502537.8054026496</v>
      </c>
      <c r="J976" s="14">
        <f ca="1">J975*(1+Returns!J976)+AF976</f>
        <v>0</v>
      </c>
      <c r="K976" s="14">
        <f ca="1">K975*(1+Returns!K976)+AG976</f>
        <v>0</v>
      </c>
      <c r="L976" s="14">
        <f ca="1">L975*(1+Returns!L976)+AH976</f>
        <v>30005313.713998888</v>
      </c>
      <c r="M976" s="14">
        <f ca="1">M975*(1+Returns!M976)+AI976</f>
        <v>30007516.416136634</v>
      </c>
      <c r="N976" s="14">
        <f ca="1">N975*(1+Returns!N976)+AJ976-R976-T976</f>
        <v>54431395.371271811</v>
      </c>
      <c r="O976" s="17">
        <f ca="1">(Assumptions!$B$16 / 252)*F975</f>
        <v>4718.287871476693</v>
      </c>
      <c r="P976" s="17">
        <f t="shared" ca="1" si="212"/>
        <v>28339.832444158466</v>
      </c>
      <c r="Q976" s="16">
        <f t="shared" si="213"/>
        <v>0</v>
      </c>
      <c r="R976" s="17">
        <f t="shared" si="214"/>
        <v>0</v>
      </c>
      <c r="S976" s="19">
        <f t="shared" si="215"/>
        <v>0</v>
      </c>
      <c r="T976" s="20">
        <f ca="1">IF(AND(S976=1,F975&gt;D975),[1]Assumptions!$B$19*(F975-D975),0)</f>
        <v>0</v>
      </c>
      <c r="U976" s="21">
        <f ca="1">OFFSET(Assumptions!$B$6,U$1-1,0)*$E976</f>
        <v>11894828.418276703</v>
      </c>
      <c r="V976" s="21">
        <f ca="1">OFFSET(Assumptions!$B$6,V$1-1,0)*$E976</f>
        <v>14868535.522845879</v>
      </c>
      <c r="W976" s="21">
        <f ca="1">OFFSET(Assumptions!$B$6,W$1-1,0)*$E976</f>
        <v>7434267.7614229396</v>
      </c>
      <c r="X976" s="21">
        <f ca="1">OFFSET(Assumptions!$B$6,X$1-1,0)*$E976</f>
        <v>0</v>
      </c>
      <c r="Y976" s="21">
        <f ca="1">OFFSET(Assumptions!$B$6,Y$1-1,0)*$E976</f>
        <v>0</v>
      </c>
      <c r="Z976" s="21">
        <f ca="1">OFFSET(Assumptions!$B$6,Z$1-1,0)*$E976</f>
        <v>29737071.045691758</v>
      </c>
      <c r="AA976" s="21">
        <f ca="1">OFFSET(Assumptions!$B$6,AA$1-1,0)*$E976</f>
        <v>29737071.045691758</v>
      </c>
      <c r="AB976" s="21">
        <f ca="1">OFFSET(Assumptions!$B$6,AB$1-1,0)*$E976</f>
        <v>55013581.434529752</v>
      </c>
      <c r="AC976" s="24">
        <f t="shared" si="218"/>
        <v>0</v>
      </c>
      <c r="AD976" s="24">
        <f t="shared" si="207"/>
        <v>0</v>
      </c>
      <c r="AE976" s="24">
        <f t="shared" si="207"/>
        <v>0</v>
      </c>
      <c r="AF976" s="24">
        <f t="shared" si="207"/>
        <v>0</v>
      </c>
      <c r="AG976" s="24">
        <f t="shared" si="206"/>
        <v>0</v>
      </c>
      <c r="AH976" s="24">
        <f t="shared" si="206"/>
        <v>0</v>
      </c>
      <c r="AI976" s="24">
        <f t="shared" si="206"/>
        <v>0</v>
      </c>
      <c r="AJ976" s="24">
        <f t="shared" si="216"/>
        <v>0</v>
      </c>
      <c r="AK976" s="26">
        <f t="shared" ca="1" si="217"/>
        <v>2.0822352986482606E-4</v>
      </c>
      <c r="AL976" s="34">
        <f t="shared" ca="1" si="219"/>
        <v>0.48657015396013947</v>
      </c>
    </row>
    <row r="977" spans="1:38" x14ac:dyDescent="0.25">
      <c r="A977" s="4">
        <f t="shared" si="208"/>
        <v>1</v>
      </c>
      <c r="B977" s="4">
        <f t="shared" si="209"/>
        <v>2016</v>
      </c>
      <c r="C977" s="9">
        <v>42381</v>
      </c>
      <c r="D977" s="12">
        <f ca="1">(1+Returns!E977)*D976</f>
        <v>145142194.44270936</v>
      </c>
      <c r="E977" s="12">
        <f t="shared" ca="1" si="210"/>
        <v>148654008.755391</v>
      </c>
      <c r="F977" s="12">
        <f t="shared" ca="1" si="211"/>
        <v>148620949.6526168</v>
      </c>
      <c r="G977" s="14">
        <f ca="1">G976*(1+Returns!G977)+AC977</f>
        <v>11630076.162052579</v>
      </c>
      <c r="H977" s="14">
        <f ca="1">H976*(1+Returns!H977)+AD977</f>
        <v>15011121.123526044</v>
      </c>
      <c r="I977" s="14">
        <f ca="1">I976*(1+Returns!I977)+AE977</f>
        <v>7506843.0962421875</v>
      </c>
      <c r="J977" s="14">
        <f ca="1">J976*(1+Returns!J977)+AF977</f>
        <v>0</v>
      </c>
      <c r="K977" s="14">
        <f ca="1">K976*(1+Returns!K977)+AG977</f>
        <v>0</v>
      </c>
      <c r="L977" s="14">
        <f ca="1">L976*(1+Returns!L977)+AH977</f>
        <v>30021727.589424025</v>
      </c>
      <c r="M977" s="14">
        <f ca="1">M976*(1+Returns!M977)+AI977</f>
        <v>30024297.881609209</v>
      </c>
      <c r="N977" s="14">
        <f ca="1">N976*(1+Returns!N977)+AJ977-R977-T977</f>
        <v>54459942.902536944</v>
      </c>
      <c r="O977" s="17">
        <f ca="1">(Assumptions!$B$16 / 252)*F976</f>
        <v>4719.27033003221</v>
      </c>
      <c r="P977" s="17">
        <f t="shared" ca="1" si="212"/>
        <v>33059.102774190673</v>
      </c>
      <c r="Q977" s="16">
        <f t="shared" si="213"/>
        <v>0</v>
      </c>
      <c r="R977" s="17">
        <f t="shared" si="214"/>
        <v>0</v>
      </c>
      <c r="S977" s="19">
        <f t="shared" si="215"/>
        <v>0</v>
      </c>
      <c r="T977" s="20">
        <f ca="1">IF(AND(S977=1,F976&gt;D976),[1]Assumptions!$B$19*(F976-D976),0)</f>
        <v>0</v>
      </c>
      <c r="U977" s="21">
        <f ca="1">OFFSET(Assumptions!$B$6,U$1-1,0)*$E977</f>
        <v>11892320.70043128</v>
      </c>
      <c r="V977" s="21">
        <f ca="1">OFFSET(Assumptions!$B$6,V$1-1,0)*$E977</f>
        <v>14865400.875539102</v>
      </c>
      <c r="W977" s="21">
        <f ca="1">OFFSET(Assumptions!$B$6,W$1-1,0)*$E977</f>
        <v>7432700.4377695508</v>
      </c>
      <c r="X977" s="21">
        <f ca="1">OFFSET(Assumptions!$B$6,X$1-1,0)*$E977</f>
        <v>0</v>
      </c>
      <c r="Y977" s="21">
        <f ca="1">OFFSET(Assumptions!$B$6,Y$1-1,0)*$E977</f>
        <v>0</v>
      </c>
      <c r="Z977" s="21">
        <f ca="1">OFFSET(Assumptions!$B$6,Z$1-1,0)*$E977</f>
        <v>29730801.751078203</v>
      </c>
      <c r="AA977" s="21">
        <f ca="1">OFFSET(Assumptions!$B$6,AA$1-1,0)*$E977</f>
        <v>29730801.751078203</v>
      </c>
      <c r="AB977" s="21">
        <f ca="1">OFFSET(Assumptions!$B$6,AB$1-1,0)*$E977</f>
        <v>55001983.239494666</v>
      </c>
      <c r="AC977" s="24">
        <f t="shared" si="218"/>
        <v>0</v>
      </c>
      <c r="AD977" s="24">
        <f t="shared" si="207"/>
        <v>0</v>
      </c>
      <c r="AE977" s="24">
        <f t="shared" si="207"/>
        <v>0</v>
      </c>
      <c r="AF977" s="24">
        <f t="shared" si="207"/>
        <v>0</v>
      </c>
      <c r="AG977" s="24">
        <f t="shared" si="206"/>
        <v>0</v>
      </c>
      <c r="AH977" s="24">
        <f t="shared" si="206"/>
        <v>0</v>
      </c>
      <c r="AI977" s="24">
        <f t="shared" si="206"/>
        <v>0</v>
      </c>
      <c r="AJ977" s="24">
        <f t="shared" si="216"/>
        <v>0</v>
      </c>
      <c r="AK977" s="26">
        <f t="shared" ca="1" si="217"/>
        <v>-2.4261043652562542E-4</v>
      </c>
      <c r="AL977" s="34">
        <f t="shared" ca="1" si="219"/>
        <v>0.48620949652616119</v>
      </c>
    </row>
    <row r="978" spans="1:38" x14ac:dyDescent="0.25">
      <c r="A978" s="4">
        <f t="shared" si="208"/>
        <v>1</v>
      </c>
      <c r="B978" s="4">
        <f t="shared" si="209"/>
        <v>2016</v>
      </c>
      <c r="C978" s="9">
        <v>42382</v>
      </c>
      <c r="D978" s="12">
        <f ca="1">(1+Returns!E978)*D977</f>
        <v>145218388.28910398</v>
      </c>
      <c r="E978" s="12">
        <f t="shared" ca="1" si="210"/>
        <v>148723760.27422401</v>
      </c>
      <c r="F978" s="12">
        <f t="shared" ca="1" si="211"/>
        <v>148685983.04606402</v>
      </c>
      <c r="G978" s="14">
        <f ca="1">G977*(1+Returns!G978)+AC978</f>
        <v>11625495.441856282</v>
      </c>
      <c r="H978" s="14">
        <f ca="1">H977*(1+Returns!H978)+AD978</f>
        <v>15019369.392893948</v>
      </c>
      <c r="I978" s="14">
        <f ca="1">I977*(1+Returns!I978)+AE978</f>
        <v>7511150.8576496448</v>
      </c>
      <c r="J978" s="14">
        <f ca="1">J977*(1+Returns!J978)+AF978</f>
        <v>0</v>
      </c>
      <c r="K978" s="14">
        <f ca="1">K977*(1+Returns!K978)+AG978</f>
        <v>0</v>
      </c>
      <c r="L978" s="14">
        <f ca="1">L977*(1+Returns!L978)+AH978</f>
        <v>30038150.443768997</v>
      </c>
      <c r="M978" s="14">
        <f ca="1">M977*(1+Returns!M978)+AI978</f>
        <v>30041088.731983203</v>
      </c>
      <c r="N978" s="14">
        <f ca="1">N977*(1+Returns!N978)+AJ978-R978-T978</f>
        <v>54488505.406071953</v>
      </c>
      <c r="O978" s="17">
        <f ca="1">(Assumptions!$B$16 / 252)*F977</f>
        <v>4718.1253857973588</v>
      </c>
      <c r="P978" s="17">
        <f t="shared" ca="1" si="212"/>
        <v>37777.22815998803</v>
      </c>
      <c r="Q978" s="16">
        <f t="shared" si="213"/>
        <v>0</v>
      </c>
      <c r="R978" s="17">
        <f t="shared" si="214"/>
        <v>0</v>
      </c>
      <c r="S978" s="19">
        <f t="shared" si="215"/>
        <v>0</v>
      </c>
      <c r="T978" s="20">
        <f ca="1">IF(AND(S978=1,F977&gt;D977),[1]Assumptions!$B$19*(F977-D977),0)</f>
        <v>0</v>
      </c>
      <c r="U978" s="21">
        <f ca="1">OFFSET(Assumptions!$B$6,U$1-1,0)*$E978</f>
        <v>11897900.821937921</v>
      </c>
      <c r="V978" s="21">
        <f ca="1">OFFSET(Assumptions!$B$6,V$1-1,0)*$E978</f>
        <v>14872376.027422402</v>
      </c>
      <c r="W978" s="21">
        <f ca="1">OFFSET(Assumptions!$B$6,W$1-1,0)*$E978</f>
        <v>7436188.013711201</v>
      </c>
      <c r="X978" s="21">
        <f ca="1">OFFSET(Assumptions!$B$6,X$1-1,0)*$E978</f>
        <v>0</v>
      </c>
      <c r="Y978" s="21">
        <f ca="1">OFFSET(Assumptions!$B$6,Y$1-1,0)*$E978</f>
        <v>0</v>
      </c>
      <c r="Z978" s="21">
        <f ca="1">OFFSET(Assumptions!$B$6,Z$1-1,0)*$E978</f>
        <v>29744752.054844804</v>
      </c>
      <c r="AA978" s="21">
        <f ca="1">OFFSET(Assumptions!$B$6,AA$1-1,0)*$E978</f>
        <v>29744752.054844804</v>
      </c>
      <c r="AB978" s="21">
        <f ca="1">OFFSET(Assumptions!$B$6,AB$1-1,0)*$E978</f>
        <v>55027791.301462881</v>
      </c>
      <c r="AC978" s="24">
        <f t="shared" si="218"/>
        <v>0</v>
      </c>
      <c r="AD978" s="24">
        <f t="shared" si="207"/>
        <v>0</v>
      </c>
      <c r="AE978" s="24">
        <f t="shared" si="207"/>
        <v>0</v>
      </c>
      <c r="AF978" s="24">
        <f t="shared" si="207"/>
        <v>0</v>
      </c>
      <c r="AG978" s="24">
        <f t="shared" si="206"/>
        <v>0</v>
      </c>
      <c r="AH978" s="24">
        <f t="shared" si="206"/>
        <v>0</v>
      </c>
      <c r="AI978" s="24">
        <f t="shared" si="206"/>
        <v>0</v>
      </c>
      <c r="AJ978" s="24">
        <f t="shared" si="216"/>
        <v>0</v>
      </c>
      <c r="AK978" s="26">
        <f t="shared" ca="1" si="217"/>
        <v>4.3757891198525911E-4</v>
      </c>
      <c r="AL978" s="34">
        <f t="shared" ca="1" si="219"/>
        <v>0.4868598304606333</v>
      </c>
    </row>
    <row r="979" spans="1:38" x14ac:dyDescent="0.25">
      <c r="A979" s="4">
        <f t="shared" si="208"/>
        <v>1</v>
      </c>
      <c r="B979" s="4">
        <f t="shared" si="209"/>
        <v>2016</v>
      </c>
      <c r="C979" s="9">
        <v>42383</v>
      </c>
      <c r="D979" s="12">
        <f ca="1">(1+Returns!E979)*D978</f>
        <v>145294622.13422021</v>
      </c>
      <c r="E979" s="12">
        <f t="shared" ca="1" si="210"/>
        <v>148830329.62458712</v>
      </c>
      <c r="F979" s="12">
        <f t="shared" ca="1" si="211"/>
        <v>148787832.20648915</v>
      </c>
      <c r="G979" s="14">
        <f ca="1">G978*(1+Returns!G979)+AC979</f>
        <v>11657692.194864329</v>
      </c>
      <c r="H979" s="14">
        <f ca="1">H978*(1+Returns!H979)+AD979</f>
        <v>15027622.19449812</v>
      </c>
      <c r="I979" s="14">
        <f ca="1">I978*(1+Returns!I979)+AE979</f>
        <v>7515461.0910427431</v>
      </c>
      <c r="J979" s="14">
        <f ca="1">J978*(1+Returns!J979)+AF979</f>
        <v>0</v>
      </c>
      <c r="K979" s="14">
        <f ca="1">K978*(1+Returns!K979)+AG979</f>
        <v>0</v>
      </c>
      <c r="L979" s="14">
        <f ca="1">L978*(1+Returns!L979)+AH979</f>
        <v>30054582.281945564</v>
      </c>
      <c r="M979" s="14">
        <f ca="1">M978*(1+Returns!M979)+AI979</f>
        <v>30057888.972507048</v>
      </c>
      <c r="N979" s="14">
        <f ca="1">N978*(1+Returns!N979)+AJ979-R979-T979</f>
        <v>54517082.889729321</v>
      </c>
      <c r="O979" s="17">
        <f ca="1">(Assumptions!$B$16 / 252)*F978</f>
        <v>4720.1899379702863</v>
      </c>
      <c r="P979" s="17">
        <f t="shared" ca="1" si="212"/>
        <v>42497.418097958318</v>
      </c>
      <c r="Q979" s="16">
        <f t="shared" si="213"/>
        <v>0</v>
      </c>
      <c r="R979" s="17">
        <f t="shared" si="214"/>
        <v>0</v>
      </c>
      <c r="S979" s="19">
        <f t="shared" si="215"/>
        <v>0</v>
      </c>
      <c r="T979" s="20">
        <f ca="1">IF(AND(S979=1,F978&gt;D978),[1]Assumptions!$B$19*(F978-D978),0)</f>
        <v>0</v>
      </c>
      <c r="U979" s="21">
        <f ca="1">OFFSET(Assumptions!$B$6,U$1-1,0)*$E979</f>
        <v>11906426.369966969</v>
      </c>
      <c r="V979" s="21">
        <f ca="1">OFFSET(Assumptions!$B$6,V$1-1,0)*$E979</f>
        <v>14883032.962458713</v>
      </c>
      <c r="W979" s="21">
        <f ca="1">OFFSET(Assumptions!$B$6,W$1-1,0)*$E979</f>
        <v>7441516.4812293565</v>
      </c>
      <c r="X979" s="21">
        <f ca="1">OFFSET(Assumptions!$B$6,X$1-1,0)*$E979</f>
        <v>0</v>
      </c>
      <c r="Y979" s="21">
        <f ca="1">OFFSET(Assumptions!$B$6,Y$1-1,0)*$E979</f>
        <v>0</v>
      </c>
      <c r="Z979" s="21">
        <f ca="1">OFFSET(Assumptions!$B$6,Z$1-1,0)*$E979</f>
        <v>29766065.924917426</v>
      </c>
      <c r="AA979" s="21">
        <f ca="1">OFFSET(Assumptions!$B$6,AA$1-1,0)*$E979</f>
        <v>29766065.924917426</v>
      </c>
      <c r="AB979" s="21">
        <f ca="1">OFFSET(Assumptions!$B$6,AB$1-1,0)*$E979</f>
        <v>55067221.961097233</v>
      </c>
      <c r="AC979" s="24">
        <f t="shared" si="218"/>
        <v>0</v>
      </c>
      <c r="AD979" s="24">
        <f t="shared" si="207"/>
        <v>0</v>
      </c>
      <c r="AE979" s="24">
        <f t="shared" si="207"/>
        <v>0</v>
      </c>
      <c r="AF979" s="24">
        <f t="shared" si="207"/>
        <v>0</v>
      </c>
      <c r="AG979" s="24">
        <f t="shared" si="206"/>
        <v>0</v>
      </c>
      <c r="AH979" s="24">
        <f t="shared" si="206"/>
        <v>0</v>
      </c>
      <c r="AI979" s="24">
        <f t="shared" si="206"/>
        <v>0</v>
      </c>
      <c r="AJ979" s="24">
        <f t="shared" si="216"/>
        <v>0</v>
      </c>
      <c r="AK979" s="26">
        <f t="shared" ca="1" si="217"/>
        <v>6.849950367788793E-4</v>
      </c>
      <c r="AL979" s="34">
        <f t="shared" ca="1" si="219"/>
        <v>0.4878783220648848</v>
      </c>
    </row>
    <row r="980" spans="1:38" x14ac:dyDescent="0.25">
      <c r="A980" s="4">
        <f t="shared" si="208"/>
        <v>1</v>
      </c>
      <c r="B980" s="4">
        <f t="shared" si="209"/>
        <v>2016</v>
      </c>
      <c r="C980" s="9">
        <v>42384</v>
      </c>
      <c r="D980" s="12">
        <f ca="1">(1+Returns!E980)*D979</f>
        <v>145370895.99905577</v>
      </c>
      <c r="E980" s="12">
        <f t="shared" ca="1" si="210"/>
        <v>148871881.33132184</v>
      </c>
      <c r="F980" s="12">
        <f t="shared" ca="1" si="211"/>
        <v>148824660.48997924</v>
      </c>
      <c r="G980" s="14">
        <f ca="1">G979*(1+Returns!G980)+AC980</f>
        <v>11624830.923986968</v>
      </c>
      <c r="H980" s="14">
        <f ca="1">H979*(1+Returns!H980)+AD980</f>
        <v>15035879.530828919</v>
      </c>
      <c r="I980" s="14">
        <f ca="1">I979*(1+Returns!I980)+AE980</f>
        <v>7519773.7978400178</v>
      </c>
      <c r="J980" s="14">
        <f ca="1">J979*(1+Returns!J980)+AF980</f>
        <v>0</v>
      </c>
      <c r="K980" s="14">
        <f ca="1">K979*(1+Returns!K980)+AG980</f>
        <v>0</v>
      </c>
      <c r="L980" s="14">
        <f ca="1">L979*(1+Returns!L980)+AH980</f>
        <v>30071023.108868171</v>
      </c>
      <c r="M980" s="14">
        <f ca="1">M979*(1+Returns!M980)+AI980</f>
        <v>30074698.60843211</v>
      </c>
      <c r="N980" s="14">
        <f ca="1">N979*(1+Returns!N980)+AJ980-R980-T980</f>
        <v>54545675.361365639</v>
      </c>
      <c r="O980" s="17">
        <f ca="1">(Assumptions!$B$16 / 252)*F979</f>
        <v>4723.4232446504493</v>
      </c>
      <c r="P980" s="17">
        <f t="shared" ca="1" si="212"/>
        <v>47220.841342608765</v>
      </c>
      <c r="Q980" s="16">
        <f t="shared" si="213"/>
        <v>0</v>
      </c>
      <c r="R980" s="17">
        <f t="shared" si="214"/>
        <v>0</v>
      </c>
      <c r="S980" s="19">
        <f t="shared" si="215"/>
        <v>0</v>
      </c>
      <c r="T980" s="20">
        <f ca="1">IF(AND(S980=1,F979&gt;D979),[1]Assumptions!$B$19*(F979-D979),0)</f>
        <v>0</v>
      </c>
      <c r="U980" s="21">
        <f ca="1">OFFSET(Assumptions!$B$6,U$1-1,0)*$E980</f>
        <v>11909750.506505746</v>
      </c>
      <c r="V980" s="21">
        <f ca="1">OFFSET(Assumptions!$B$6,V$1-1,0)*$E980</f>
        <v>14887188.133132184</v>
      </c>
      <c r="W980" s="21">
        <f ca="1">OFFSET(Assumptions!$B$6,W$1-1,0)*$E980</f>
        <v>7443594.066566092</v>
      </c>
      <c r="X980" s="21">
        <f ca="1">OFFSET(Assumptions!$B$6,X$1-1,0)*$E980</f>
        <v>0</v>
      </c>
      <c r="Y980" s="21">
        <f ca="1">OFFSET(Assumptions!$B$6,Y$1-1,0)*$E980</f>
        <v>0</v>
      </c>
      <c r="Z980" s="21">
        <f ca="1">OFFSET(Assumptions!$B$6,Z$1-1,0)*$E980</f>
        <v>29774376.266264368</v>
      </c>
      <c r="AA980" s="21">
        <f ca="1">OFFSET(Assumptions!$B$6,AA$1-1,0)*$E980</f>
        <v>29774376.266264368</v>
      </c>
      <c r="AB980" s="21">
        <f ca="1">OFFSET(Assumptions!$B$6,AB$1-1,0)*$E980</f>
        <v>55082596.09258908</v>
      </c>
      <c r="AC980" s="24">
        <f t="shared" si="218"/>
        <v>0</v>
      </c>
      <c r="AD980" s="24">
        <f t="shared" si="207"/>
        <v>0</v>
      </c>
      <c r="AE980" s="24">
        <f t="shared" si="207"/>
        <v>0</v>
      </c>
      <c r="AF980" s="24">
        <f t="shared" si="207"/>
        <v>0</v>
      </c>
      <c r="AG980" s="24">
        <f t="shared" si="206"/>
        <v>0</v>
      </c>
      <c r="AH980" s="24">
        <f t="shared" si="206"/>
        <v>0</v>
      </c>
      <c r="AI980" s="24">
        <f t="shared" si="206"/>
        <v>0</v>
      </c>
      <c r="AJ980" s="24">
        <f t="shared" si="216"/>
        <v>0</v>
      </c>
      <c r="AK980" s="26">
        <f t="shared" ca="1" si="217"/>
        <v>2.4752214575562981E-4</v>
      </c>
      <c r="AL980" s="34">
        <f t="shared" ca="1" si="219"/>
        <v>0.48824660489978555</v>
      </c>
    </row>
    <row r="981" spans="1:38" x14ac:dyDescent="0.25">
      <c r="A981" s="4">
        <f t="shared" si="208"/>
        <v>1</v>
      </c>
      <c r="B981" s="4">
        <f t="shared" si="209"/>
        <v>2016</v>
      </c>
      <c r="C981" s="9">
        <v>42387</v>
      </c>
      <c r="D981" s="12">
        <f ca="1">(1+Returns!E981)*D980</f>
        <v>145447209.90461943</v>
      </c>
      <c r="E981" s="12">
        <f t="shared" ca="1" si="210"/>
        <v>148859920.28335381</v>
      </c>
      <c r="F981" s="12">
        <f t="shared" ca="1" si="211"/>
        <v>148807974.84961468</v>
      </c>
      <c r="G981" s="14">
        <f ca="1">G980*(1+Returns!G981)+AC981</f>
        <v>11538416.49620666</v>
      </c>
      <c r="H981" s="14">
        <f ca="1">H980*(1+Returns!H981)+AD981</f>
        <v>15044141.404378075</v>
      </c>
      <c r="I981" s="14">
        <f ca="1">I980*(1+Returns!I981)+AE981</f>
        <v>7524088.9794608187</v>
      </c>
      <c r="J981" s="14">
        <f ca="1">J980*(1+Returns!J981)+AF981</f>
        <v>0</v>
      </c>
      <c r="K981" s="14">
        <f ca="1">K980*(1+Returns!K981)+AG981</f>
        <v>0</v>
      </c>
      <c r="L981" s="14">
        <f ca="1">L980*(1+Returns!L981)+AH981</f>
        <v>30087472.92945395</v>
      </c>
      <c r="M981" s="14">
        <f ca="1">M980*(1+Returns!M981)+AI981</f>
        <v>30091517.645012695</v>
      </c>
      <c r="N981" s="14">
        <f ca="1">N980*(1+Returns!N981)+AJ981-R981-T981</f>
        <v>54574282.828841627</v>
      </c>
      <c r="O981" s="17">
        <f ca="1">(Assumptions!$B$16 / 252)*F980</f>
        <v>4724.592396507277</v>
      </c>
      <c r="P981" s="17">
        <f t="shared" ca="1" si="212"/>
        <v>51945.433739116044</v>
      </c>
      <c r="Q981" s="16">
        <f t="shared" si="213"/>
        <v>0</v>
      </c>
      <c r="R981" s="17">
        <f t="shared" si="214"/>
        <v>0</v>
      </c>
      <c r="S981" s="19">
        <f t="shared" si="215"/>
        <v>0</v>
      </c>
      <c r="T981" s="20">
        <f ca="1">IF(AND(S981=1,F980&gt;D980),[1]Assumptions!$B$19*(F980-D980),0)</f>
        <v>0</v>
      </c>
      <c r="U981" s="21">
        <f ca="1">OFFSET(Assumptions!$B$6,U$1-1,0)*$E981</f>
        <v>11908793.622668305</v>
      </c>
      <c r="V981" s="21">
        <f ca="1">OFFSET(Assumptions!$B$6,V$1-1,0)*$E981</f>
        <v>14885992.028335381</v>
      </c>
      <c r="W981" s="21">
        <f ca="1">OFFSET(Assumptions!$B$6,W$1-1,0)*$E981</f>
        <v>7442996.0141676906</v>
      </c>
      <c r="X981" s="21">
        <f ca="1">OFFSET(Assumptions!$B$6,X$1-1,0)*$E981</f>
        <v>0</v>
      </c>
      <c r="Y981" s="21">
        <f ca="1">OFFSET(Assumptions!$B$6,Y$1-1,0)*$E981</f>
        <v>0</v>
      </c>
      <c r="Z981" s="21">
        <f ca="1">OFFSET(Assumptions!$B$6,Z$1-1,0)*$E981</f>
        <v>29771984.056670763</v>
      </c>
      <c r="AA981" s="21">
        <f ca="1">OFFSET(Assumptions!$B$6,AA$1-1,0)*$E981</f>
        <v>29771984.056670763</v>
      </c>
      <c r="AB981" s="21">
        <f ca="1">OFFSET(Assumptions!$B$6,AB$1-1,0)*$E981</f>
        <v>55078170.50484091</v>
      </c>
      <c r="AC981" s="24">
        <f t="shared" si="218"/>
        <v>0</v>
      </c>
      <c r="AD981" s="24">
        <f t="shared" si="207"/>
        <v>0</v>
      </c>
      <c r="AE981" s="24">
        <f t="shared" si="207"/>
        <v>0</v>
      </c>
      <c r="AF981" s="24">
        <f t="shared" si="207"/>
        <v>0</v>
      </c>
      <c r="AG981" s="24">
        <f t="shared" si="206"/>
        <v>0</v>
      </c>
      <c r="AH981" s="24">
        <f t="shared" si="206"/>
        <v>0</v>
      </c>
      <c r="AI981" s="24">
        <f t="shared" si="206"/>
        <v>0</v>
      </c>
      <c r="AJ981" s="24">
        <f t="shared" si="216"/>
        <v>0</v>
      </c>
      <c r="AK981" s="26">
        <f t="shared" ca="1" si="217"/>
        <v>-1.1211609896921715E-4</v>
      </c>
      <c r="AL981" s="34">
        <f t="shared" ca="1" si="219"/>
        <v>0.48807974849614011</v>
      </c>
    </row>
    <row r="982" spans="1:38" x14ac:dyDescent="0.25">
      <c r="A982" s="4">
        <f t="shared" si="208"/>
        <v>1</v>
      </c>
      <c r="B982" s="4">
        <f t="shared" si="209"/>
        <v>2016</v>
      </c>
      <c r="C982" s="9">
        <v>42388</v>
      </c>
      <c r="D982" s="12">
        <f ca="1">(1+Returns!E982)*D981</f>
        <v>145523563.87193093</v>
      </c>
      <c r="E982" s="12">
        <f t="shared" ca="1" si="210"/>
        <v>149019956.64935404</v>
      </c>
      <c r="F982" s="12">
        <f t="shared" ca="1" si="211"/>
        <v>148963287.15292129</v>
      </c>
      <c r="G982" s="14">
        <f ca="1">G981*(1+Returns!G982)+AC982</f>
        <v>11623959.058239128</v>
      </c>
      <c r="H982" s="14">
        <f ca="1">H981*(1+Returns!H982)+AD982</f>
        <v>15052407.817638686</v>
      </c>
      <c r="I982" s="14">
        <f ca="1">I981*(1+Returns!I982)+AE982</f>
        <v>7528406.6373253101</v>
      </c>
      <c r="J982" s="14">
        <f ca="1">J981*(1+Returns!J982)+AF982</f>
        <v>0</v>
      </c>
      <c r="K982" s="14">
        <f ca="1">K981*(1+Returns!K982)+AG982</f>
        <v>0</v>
      </c>
      <c r="L982" s="14">
        <f ca="1">L981*(1+Returns!L982)+AH982</f>
        <v>30103931.74862273</v>
      </c>
      <c r="M982" s="14">
        <f ca="1">M981*(1+Returns!M982)+AI982</f>
        <v>30108346.087506045</v>
      </c>
      <c r="N982" s="14">
        <f ca="1">N981*(1+Returns!N982)+AJ982-R982-T982</f>
        <v>54602905.300022125</v>
      </c>
      <c r="O982" s="17">
        <f ca="1">(Assumptions!$B$16 / 252)*F981</f>
        <v>4724.0626936385606</v>
      </c>
      <c r="P982" s="17">
        <f t="shared" ca="1" si="212"/>
        <v>56669.496432754604</v>
      </c>
      <c r="Q982" s="16">
        <f t="shared" si="213"/>
        <v>0</v>
      </c>
      <c r="R982" s="17">
        <f t="shared" si="214"/>
        <v>0</v>
      </c>
      <c r="S982" s="19">
        <f t="shared" si="215"/>
        <v>0</v>
      </c>
      <c r="T982" s="20">
        <f ca="1">IF(AND(S982=1,F981&gt;D981),[1]Assumptions!$B$19*(F981-D981),0)</f>
        <v>0</v>
      </c>
      <c r="U982" s="21">
        <f ca="1">OFFSET(Assumptions!$B$6,U$1-1,0)*$E982</f>
        <v>11921596.531948324</v>
      </c>
      <c r="V982" s="21">
        <f ca="1">OFFSET(Assumptions!$B$6,V$1-1,0)*$E982</f>
        <v>14901995.664935404</v>
      </c>
      <c r="W982" s="21">
        <f ca="1">OFFSET(Assumptions!$B$6,W$1-1,0)*$E982</f>
        <v>7450997.8324677022</v>
      </c>
      <c r="X982" s="21">
        <f ca="1">OFFSET(Assumptions!$B$6,X$1-1,0)*$E982</f>
        <v>0</v>
      </c>
      <c r="Y982" s="21">
        <f ca="1">OFFSET(Assumptions!$B$6,Y$1-1,0)*$E982</f>
        <v>0</v>
      </c>
      <c r="Z982" s="21">
        <f ca="1">OFFSET(Assumptions!$B$6,Z$1-1,0)*$E982</f>
        <v>29803991.329870809</v>
      </c>
      <c r="AA982" s="21">
        <f ca="1">OFFSET(Assumptions!$B$6,AA$1-1,0)*$E982</f>
        <v>29803991.329870809</v>
      </c>
      <c r="AB982" s="21">
        <f ca="1">OFFSET(Assumptions!$B$6,AB$1-1,0)*$E982</f>
        <v>55137383.960260995</v>
      </c>
      <c r="AC982" s="24">
        <f t="shared" si="218"/>
        <v>0</v>
      </c>
      <c r="AD982" s="24">
        <f t="shared" si="207"/>
        <v>0</v>
      </c>
      <c r="AE982" s="24">
        <f t="shared" si="207"/>
        <v>0</v>
      </c>
      <c r="AF982" s="24">
        <f t="shared" si="207"/>
        <v>0</v>
      </c>
      <c r="AG982" s="24">
        <f t="shared" si="206"/>
        <v>0</v>
      </c>
      <c r="AH982" s="24">
        <f t="shared" si="206"/>
        <v>0</v>
      </c>
      <c r="AI982" s="24">
        <f t="shared" si="206"/>
        <v>0</v>
      </c>
      <c r="AJ982" s="24">
        <f t="shared" si="216"/>
        <v>0</v>
      </c>
      <c r="AK982" s="26">
        <f t="shared" ca="1" si="217"/>
        <v>1.0437095422040077E-3</v>
      </c>
      <c r="AL982" s="34">
        <f t="shared" ca="1" si="219"/>
        <v>0.48963287152920598</v>
      </c>
    </row>
    <row r="983" spans="1:38" x14ac:dyDescent="0.25">
      <c r="A983" s="4">
        <f t="shared" si="208"/>
        <v>1</v>
      </c>
      <c r="B983" s="4">
        <f t="shared" si="209"/>
        <v>2016</v>
      </c>
      <c r="C983" s="9">
        <v>42389</v>
      </c>
      <c r="D983" s="12">
        <f ca="1">(1+Returns!E983)*D982</f>
        <v>145599957.92202112</v>
      </c>
      <c r="E983" s="12">
        <f t="shared" ca="1" si="210"/>
        <v>149199724.63855341</v>
      </c>
      <c r="F983" s="12">
        <f t="shared" ca="1" si="211"/>
        <v>149138326.14887771</v>
      </c>
      <c r="G983" s="14">
        <f ca="1">G982*(1+Returns!G983)+AC983</f>
        <v>11729192.797348281</v>
      </c>
      <c r="H983" s="14">
        <f ca="1">H982*(1+Returns!H983)+AD983</f>
        <v>15060678.773105221</v>
      </c>
      <c r="I983" s="14">
        <f ca="1">I982*(1+Returns!I983)+AE983</f>
        <v>7532726.7728544716</v>
      </c>
      <c r="J983" s="14">
        <f ca="1">J982*(1+Returns!J983)+AF983</f>
        <v>0</v>
      </c>
      <c r="K983" s="14">
        <f ca="1">K982*(1+Returns!K983)+AG983</f>
        <v>0</v>
      </c>
      <c r="L983" s="14">
        <f ca="1">L982*(1+Returns!L983)+AH983</f>
        <v>30120399.571297023</v>
      </c>
      <c r="M983" s="14">
        <f ca="1">M982*(1+Returns!M983)+AI983</f>
        <v>30125183.941172339</v>
      </c>
      <c r="N983" s="14">
        <f ca="1">N982*(1+Returns!N983)+AJ983-R983-T983</f>
        <v>54631542.782776095</v>
      </c>
      <c r="O983" s="17">
        <f ca="1">(Assumptions!$B$16 / 252)*F982</f>
        <v>4728.9932429498822</v>
      </c>
      <c r="P983" s="17">
        <f t="shared" ca="1" si="212"/>
        <v>61398.489675704484</v>
      </c>
      <c r="Q983" s="16">
        <f t="shared" si="213"/>
        <v>0</v>
      </c>
      <c r="R983" s="17">
        <f t="shared" si="214"/>
        <v>0</v>
      </c>
      <c r="S983" s="19">
        <f t="shared" si="215"/>
        <v>0</v>
      </c>
      <c r="T983" s="20">
        <f ca="1">IF(AND(S983=1,F982&gt;D982),[1]Assumptions!$B$19*(F982-D982),0)</f>
        <v>0</v>
      </c>
      <c r="U983" s="21">
        <f ca="1">OFFSET(Assumptions!$B$6,U$1-1,0)*$E983</f>
        <v>11935977.971084272</v>
      </c>
      <c r="V983" s="21">
        <f ca="1">OFFSET(Assumptions!$B$6,V$1-1,0)*$E983</f>
        <v>14919972.463855341</v>
      </c>
      <c r="W983" s="21">
        <f ca="1">OFFSET(Assumptions!$B$6,W$1-1,0)*$E983</f>
        <v>7459986.2319276705</v>
      </c>
      <c r="X983" s="21">
        <f ca="1">OFFSET(Assumptions!$B$6,X$1-1,0)*$E983</f>
        <v>0</v>
      </c>
      <c r="Y983" s="21">
        <f ca="1">OFFSET(Assumptions!$B$6,Y$1-1,0)*$E983</f>
        <v>0</v>
      </c>
      <c r="Z983" s="21">
        <f ca="1">OFFSET(Assumptions!$B$6,Z$1-1,0)*$E983</f>
        <v>29839944.927710682</v>
      </c>
      <c r="AA983" s="21">
        <f ca="1">OFFSET(Assumptions!$B$6,AA$1-1,0)*$E983</f>
        <v>29839944.927710682</v>
      </c>
      <c r="AB983" s="21">
        <f ca="1">OFFSET(Assumptions!$B$6,AB$1-1,0)*$E983</f>
        <v>55203898.11626476</v>
      </c>
      <c r="AC983" s="24">
        <f t="shared" si="218"/>
        <v>0</v>
      </c>
      <c r="AD983" s="24">
        <f t="shared" si="207"/>
        <v>0</v>
      </c>
      <c r="AE983" s="24">
        <f t="shared" si="207"/>
        <v>0</v>
      </c>
      <c r="AF983" s="24">
        <f t="shared" si="207"/>
        <v>0</v>
      </c>
      <c r="AG983" s="24">
        <f t="shared" si="207"/>
        <v>0</v>
      </c>
      <c r="AH983" s="24">
        <f t="shared" si="207"/>
        <v>0</v>
      </c>
      <c r="AI983" s="24">
        <f t="shared" si="207"/>
        <v>0</v>
      </c>
      <c r="AJ983" s="24">
        <f t="shared" si="216"/>
        <v>0</v>
      </c>
      <c r="AK983" s="26">
        <f t="shared" ca="1" si="217"/>
        <v>1.1750478879855031E-3</v>
      </c>
      <c r="AL983" s="34">
        <f t="shared" ca="1" si="219"/>
        <v>0.4913832614887701</v>
      </c>
    </row>
    <row r="984" spans="1:38" x14ac:dyDescent="0.25">
      <c r="A984" s="4">
        <f t="shared" si="208"/>
        <v>1</v>
      </c>
      <c r="B984" s="4">
        <f t="shared" si="209"/>
        <v>2016</v>
      </c>
      <c r="C984" s="9">
        <v>42390</v>
      </c>
      <c r="D984" s="12">
        <f ca="1">(1+Returns!E984)*D983</f>
        <v>145676392.07593185</v>
      </c>
      <c r="E984" s="12">
        <f t="shared" ca="1" si="210"/>
        <v>149344362.5481174</v>
      </c>
      <c r="F984" s="12">
        <f t="shared" ca="1" si="211"/>
        <v>149278229.50840521</v>
      </c>
      <c r="G984" s="14">
        <f ca="1">G983*(1+Returns!G984)+AC984</f>
        <v>11799255.98872043</v>
      </c>
      <c r="H984" s="14">
        <f ca="1">H983*(1+Returns!H984)+AD984</f>
        <v>15068954.273273516</v>
      </c>
      <c r="I984" s="14">
        <f ca="1">I983*(1+Returns!I984)+AE984</f>
        <v>7537049.3874700963</v>
      </c>
      <c r="J984" s="14">
        <f ca="1">J983*(1+Returns!J984)+AF984</f>
        <v>0</v>
      </c>
      <c r="K984" s="14">
        <f ca="1">K983*(1+Returns!K984)+AG984</f>
        <v>0</v>
      </c>
      <c r="L984" s="14">
        <f ca="1">L983*(1+Returns!L984)+AH984</f>
        <v>30136876.40240204</v>
      </c>
      <c r="M984" s="14">
        <f ca="1">M983*(1+Returns!M984)+AI984</f>
        <v>30142031.211274702</v>
      </c>
      <c r="N984" s="14">
        <f ca="1">N983*(1+Returns!N984)+AJ984-R984-T984</f>
        <v>54660195.284976631</v>
      </c>
      <c r="O984" s="17">
        <f ca="1">(Assumptions!$B$16 / 252)*F983</f>
        <v>4734.5500364723084</v>
      </c>
      <c r="P984" s="17">
        <f t="shared" ca="1" si="212"/>
        <v>66133.039712176789</v>
      </c>
      <c r="Q984" s="16">
        <f t="shared" si="213"/>
        <v>0</v>
      </c>
      <c r="R984" s="17">
        <f t="shared" si="214"/>
        <v>0</v>
      </c>
      <c r="S984" s="19">
        <f t="shared" si="215"/>
        <v>0</v>
      </c>
      <c r="T984" s="20">
        <f ca="1">IF(AND(S984=1,F983&gt;D983),[1]Assumptions!$B$19*(F983-D983),0)</f>
        <v>0</v>
      </c>
      <c r="U984" s="21">
        <f ca="1">OFFSET(Assumptions!$B$6,U$1-1,0)*$E984</f>
        <v>11947549.003849393</v>
      </c>
      <c r="V984" s="21">
        <f ca="1">OFFSET(Assumptions!$B$6,V$1-1,0)*$E984</f>
        <v>14934436.254811741</v>
      </c>
      <c r="W984" s="21">
        <f ca="1">OFFSET(Assumptions!$B$6,W$1-1,0)*$E984</f>
        <v>7467218.1274058707</v>
      </c>
      <c r="X984" s="21">
        <f ca="1">OFFSET(Assumptions!$B$6,X$1-1,0)*$E984</f>
        <v>0</v>
      </c>
      <c r="Y984" s="21">
        <f ca="1">OFFSET(Assumptions!$B$6,Y$1-1,0)*$E984</f>
        <v>0</v>
      </c>
      <c r="Z984" s="21">
        <f ca="1">OFFSET(Assumptions!$B$6,Z$1-1,0)*$E984</f>
        <v>29868872.509623483</v>
      </c>
      <c r="AA984" s="21">
        <f ca="1">OFFSET(Assumptions!$B$6,AA$1-1,0)*$E984</f>
        <v>29868872.509623483</v>
      </c>
      <c r="AB984" s="21">
        <f ca="1">OFFSET(Assumptions!$B$6,AB$1-1,0)*$E984</f>
        <v>55257414.142803438</v>
      </c>
      <c r="AC984" s="24">
        <f t="shared" si="218"/>
        <v>0</v>
      </c>
      <c r="AD984" s="24">
        <f t="shared" ref="AD984:AI1049" si="220">IF($Q984=1,V983-H983,0)</f>
        <v>0</v>
      </c>
      <c r="AE984" s="24">
        <f t="shared" si="220"/>
        <v>0</v>
      </c>
      <c r="AF984" s="24">
        <f t="shared" si="220"/>
        <v>0</v>
      </c>
      <c r="AG984" s="24">
        <f t="shared" si="220"/>
        <v>0</v>
      </c>
      <c r="AH984" s="24">
        <f t="shared" si="220"/>
        <v>0</v>
      </c>
      <c r="AI984" s="24">
        <f t="shared" si="220"/>
        <v>0</v>
      </c>
      <c r="AJ984" s="24">
        <f t="shared" si="216"/>
        <v>0</v>
      </c>
      <c r="AK984" s="26">
        <f t="shared" ca="1" si="217"/>
        <v>9.3807784450961051E-4</v>
      </c>
      <c r="AL984" s="34">
        <f t="shared" ca="1" si="219"/>
        <v>0.49278229508404525</v>
      </c>
    </row>
    <row r="985" spans="1:38" x14ac:dyDescent="0.25">
      <c r="A985" s="4">
        <f t="shared" si="208"/>
        <v>1</v>
      </c>
      <c r="B985" s="4">
        <f t="shared" si="209"/>
        <v>2016</v>
      </c>
      <c r="C985" s="9">
        <v>42391</v>
      </c>
      <c r="D985" s="12">
        <f ca="1">(1+Returns!E985)*D984</f>
        <v>145752815.36797881</v>
      </c>
      <c r="E985" s="12">
        <f t="shared" ca="1" si="210"/>
        <v>149832192.59698108</v>
      </c>
      <c r="F985" s="12">
        <f t="shared" ca="1" si="211"/>
        <v>149761320.56585595</v>
      </c>
      <c r="G985" s="14">
        <f ca="1">G984*(1+Returns!G985)+AC985</f>
        <v>12212520.467169892</v>
      </c>
      <c r="H985" s="14">
        <f ca="1">H984*(1+Returns!H985)+AD985</f>
        <v>15077228.816745656</v>
      </c>
      <c r="I985" s="14">
        <f ca="1">I984*(1+Returns!I985)+AE985</f>
        <v>7541371.616187783</v>
      </c>
      <c r="J985" s="14">
        <f ca="1">J984*(1+Returns!J985)+AF985</f>
        <v>0</v>
      </c>
      <c r="K985" s="14">
        <f ca="1">K984*(1+Returns!K985)+AG985</f>
        <v>0</v>
      </c>
      <c r="L985" s="14">
        <f ca="1">L984*(1+Returns!L985)+AH985</f>
        <v>30153351.285149485</v>
      </c>
      <c r="M985" s="14">
        <f ca="1">M984*(1+Returns!M985)+AI985</f>
        <v>30158876.711522367</v>
      </c>
      <c r="N985" s="14">
        <f ca="1">N984*(1+Returns!N985)+AJ985-R985-T985</f>
        <v>54688843.700205885</v>
      </c>
      <c r="O985" s="17">
        <f ca="1">(Assumptions!$B$16 / 252)*F984</f>
        <v>4738.9914129652443</v>
      </c>
      <c r="P985" s="17">
        <f t="shared" ca="1" si="212"/>
        <v>70872.031125142035</v>
      </c>
      <c r="Q985" s="16">
        <f t="shared" si="213"/>
        <v>0</v>
      </c>
      <c r="R985" s="17">
        <f t="shared" si="214"/>
        <v>0</v>
      </c>
      <c r="S985" s="19">
        <f t="shared" si="215"/>
        <v>0</v>
      </c>
      <c r="T985" s="20">
        <f ca="1">IF(AND(S985=1,F984&gt;D984),[1]Assumptions!$B$19*(F984-D984),0)</f>
        <v>0</v>
      </c>
      <c r="U985" s="21">
        <f ca="1">OFFSET(Assumptions!$B$6,U$1-1,0)*$E985</f>
        <v>11986575.407758487</v>
      </c>
      <c r="V985" s="21">
        <f ca="1">OFFSET(Assumptions!$B$6,V$1-1,0)*$E985</f>
        <v>14983219.259698108</v>
      </c>
      <c r="W985" s="21">
        <f ca="1">OFFSET(Assumptions!$B$6,W$1-1,0)*$E985</f>
        <v>7491609.6298490539</v>
      </c>
      <c r="X985" s="21">
        <f ca="1">OFFSET(Assumptions!$B$6,X$1-1,0)*$E985</f>
        <v>0</v>
      </c>
      <c r="Y985" s="21">
        <f ca="1">OFFSET(Assumptions!$B$6,Y$1-1,0)*$E985</f>
        <v>0</v>
      </c>
      <c r="Z985" s="21">
        <f ca="1">OFFSET(Assumptions!$B$6,Z$1-1,0)*$E985</f>
        <v>29966438.519396216</v>
      </c>
      <c r="AA985" s="21">
        <f ca="1">OFFSET(Assumptions!$B$6,AA$1-1,0)*$E985</f>
        <v>29966438.519396216</v>
      </c>
      <c r="AB985" s="21">
        <f ca="1">OFFSET(Assumptions!$B$6,AB$1-1,0)*$E985</f>
        <v>55437911.260882996</v>
      </c>
      <c r="AC985" s="24">
        <f t="shared" si="218"/>
        <v>0</v>
      </c>
      <c r="AD985" s="24">
        <f t="shared" si="220"/>
        <v>0</v>
      </c>
      <c r="AE985" s="24">
        <f t="shared" si="220"/>
        <v>0</v>
      </c>
      <c r="AF985" s="24">
        <f t="shared" si="220"/>
        <v>0</v>
      </c>
      <c r="AG985" s="24">
        <f t="shared" si="220"/>
        <v>0</v>
      </c>
      <c r="AH985" s="24">
        <f t="shared" si="220"/>
        <v>0</v>
      </c>
      <c r="AI985" s="24">
        <f t="shared" si="220"/>
        <v>0</v>
      </c>
      <c r="AJ985" s="24">
        <f t="shared" si="216"/>
        <v>0</v>
      </c>
      <c r="AK985" s="26">
        <f t="shared" ca="1" si="217"/>
        <v>3.2361789059371926E-3</v>
      </c>
      <c r="AL985" s="34">
        <f t="shared" ca="1" si="219"/>
        <v>0.49761320565855272</v>
      </c>
    </row>
    <row r="986" spans="1:38" x14ac:dyDescent="0.25">
      <c r="A986" s="4">
        <f t="shared" si="208"/>
        <v>1</v>
      </c>
      <c r="B986" s="4">
        <f t="shared" si="209"/>
        <v>2016</v>
      </c>
      <c r="C986" s="9">
        <v>42394</v>
      </c>
      <c r="D986" s="12">
        <f ca="1">(1+Returns!E986)*D985</f>
        <v>145829278.75244901</v>
      </c>
      <c r="E986" s="12">
        <f t="shared" ca="1" si="210"/>
        <v>149905232.15885207</v>
      </c>
      <c r="F986" s="12">
        <f t="shared" ca="1" si="211"/>
        <v>149829605.80008993</v>
      </c>
      <c r="G986" s="14">
        <f ca="1">G985*(1+Returns!G986)+AC986</f>
        <v>12210954.000411581</v>
      </c>
      <c r="H986" s="14">
        <f ca="1">H985*(1+Returns!H986)+AD986</f>
        <v>15085507.90386883</v>
      </c>
      <c r="I986" s="14">
        <f ca="1">I985*(1+Returns!I986)+AE986</f>
        <v>7545696.3235493163</v>
      </c>
      <c r="J986" s="14">
        <f ca="1">J985*(1+Returns!J986)+AF986</f>
        <v>0</v>
      </c>
      <c r="K986" s="14">
        <f ca="1">K985*(1+Returns!K986)+AG986</f>
        <v>0</v>
      </c>
      <c r="L986" s="14">
        <f ca="1">L985*(1+Returns!L986)+AH986</f>
        <v>30169835.174197312</v>
      </c>
      <c r="M986" s="14">
        <f ca="1">M985*(1+Returns!M986)+AI986</f>
        <v>30175731.626227755</v>
      </c>
      <c r="N986" s="14">
        <f ca="1">N985*(1+Returns!N986)+AJ986-R986-T986</f>
        <v>54717507.130597286</v>
      </c>
      <c r="O986" s="17">
        <f ca="1">(Assumptions!$B$16 / 252)*F985</f>
        <v>4754.3276370112999</v>
      </c>
      <c r="P986" s="17">
        <f t="shared" ca="1" si="212"/>
        <v>75626.358762153337</v>
      </c>
      <c r="Q986" s="16">
        <f t="shared" si="213"/>
        <v>0</v>
      </c>
      <c r="R986" s="17">
        <f t="shared" si="214"/>
        <v>0</v>
      </c>
      <c r="S986" s="19">
        <f t="shared" si="215"/>
        <v>0</v>
      </c>
      <c r="T986" s="20">
        <f ca="1">IF(AND(S986=1,F985&gt;D985),[1]Assumptions!$B$19*(F985-D985),0)</f>
        <v>0</v>
      </c>
      <c r="U986" s="21">
        <f ca="1">OFFSET(Assumptions!$B$6,U$1-1,0)*$E986</f>
        <v>11992418.572708165</v>
      </c>
      <c r="V986" s="21">
        <f ca="1">OFFSET(Assumptions!$B$6,V$1-1,0)*$E986</f>
        <v>14990523.215885207</v>
      </c>
      <c r="W986" s="21">
        <f ca="1">OFFSET(Assumptions!$B$6,W$1-1,0)*$E986</f>
        <v>7495261.6079426035</v>
      </c>
      <c r="X986" s="21">
        <f ca="1">OFFSET(Assumptions!$B$6,X$1-1,0)*$E986</f>
        <v>0</v>
      </c>
      <c r="Y986" s="21">
        <f ca="1">OFFSET(Assumptions!$B$6,Y$1-1,0)*$E986</f>
        <v>0</v>
      </c>
      <c r="Z986" s="21">
        <f ca="1">OFFSET(Assumptions!$B$6,Z$1-1,0)*$E986</f>
        <v>29981046.431770414</v>
      </c>
      <c r="AA986" s="21">
        <f ca="1">OFFSET(Assumptions!$B$6,AA$1-1,0)*$E986</f>
        <v>29981046.431770414</v>
      </c>
      <c r="AB986" s="21">
        <f ca="1">OFFSET(Assumptions!$B$6,AB$1-1,0)*$E986</f>
        <v>55464935.898775265</v>
      </c>
      <c r="AC986" s="24">
        <f t="shared" si="218"/>
        <v>0</v>
      </c>
      <c r="AD986" s="24">
        <f t="shared" si="220"/>
        <v>0</v>
      </c>
      <c r="AE986" s="24">
        <f t="shared" si="220"/>
        <v>0</v>
      </c>
      <c r="AF986" s="24">
        <f t="shared" si="220"/>
        <v>0</v>
      </c>
      <c r="AG986" s="24">
        <f t="shared" si="220"/>
        <v>0</v>
      </c>
      <c r="AH986" s="24">
        <f t="shared" si="220"/>
        <v>0</v>
      </c>
      <c r="AI986" s="24">
        <f t="shared" si="220"/>
        <v>0</v>
      </c>
      <c r="AJ986" s="24">
        <f t="shared" si="216"/>
        <v>0</v>
      </c>
      <c r="AK986" s="26">
        <f t="shared" ca="1" si="217"/>
        <v>4.5596041738926729E-4</v>
      </c>
      <c r="AL986" s="34">
        <f t="shared" ca="1" si="219"/>
        <v>0.49829605800089238</v>
      </c>
    </row>
    <row r="987" spans="1:38" x14ac:dyDescent="0.25">
      <c r="A987" s="4">
        <f t="shared" si="208"/>
        <v>1</v>
      </c>
      <c r="B987" s="4">
        <f t="shared" si="209"/>
        <v>2016</v>
      </c>
      <c r="C987" s="9">
        <v>42395</v>
      </c>
      <c r="D987" s="12">
        <f ca="1">(1+Returns!E987)*D986</f>
        <v>145905782.25037533</v>
      </c>
      <c r="E987" s="12">
        <f t="shared" ca="1" si="210"/>
        <v>150022449.45736086</v>
      </c>
      <c r="F987" s="12">
        <f t="shared" ca="1" si="211"/>
        <v>149942066.60317647</v>
      </c>
      <c r="G987" s="14">
        <f ca="1">G986*(1+Returns!G987)+AC987</f>
        <v>12253524.790104851</v>
      </c>
      <c r="H987" s="14">
        <f ca="1">H986*(1+Returns!H987)+AD987</f>
        <v>15093791.537138011</v>
      </c>
      <c r="I987" s="14">
        <f ca="1">I986*(1+Returns!I987)+AE987</f>
        <v>7550023.5109761106</v>
      </c>
      <c r="J987" s="14">
        <f ca="1">J986*(1+Returns!J987)+AF987</f>
        <v>0</v>
      </c>
      <c r="K987" s="14">
        <f ca="1">K986*(1+Returns!K987)+AG987</f>
        <v>0</v>
      </c>
      <c r="L987" s="14">
        <f ca="1">L986*(1+Returns!L987)+AH987</f>
        <v>30186328.074468989</v>
      </c>
      <c r="M987" s="14">
        <f ca="1">M986*(1+Returns!M987)+AI987</f>
        <v>30192595.960652336</v>
      </c>
      <c r="N987" s="14">
        <f ca="1">N986*(1+Returns!N987)+AJ987-R987-T987</f>
        <v>54746185.584020555</v>
      </c>
      <c r="O987" s="17">
        <f ca="1">(Assumptions!$B$16 / 252)*F986</f>
        <v>4756.4954222250772</v>
      </c>
      <c r="P987" s="17">
        <f t="shared" ca="1" si="212"/>
        <v>80382.854184378419</v>
      </c>
      <c r="Q987" s="16">
        <f t="shared" si="213"/>
        <v>0</v>
      </c>
      <c r="R987" s="17">
        <f t="shared" si="214"/>
        <v>0</v>
      </c>
      <c r="S987" s="19">
        <f t="shared" si="215"/>
        <v>0</v>
      </c>
      <c r="T987" s="20">
        <f ca="1">IF(AND(S987=1,F986&gt;D986),[1]Assumptions!$B$19*(F986-D986),0)</f>
        <v>0</v>
      </c>
      <c r="U987" s="21">
        <f ca="1">OFFSET(Assumptions!$B$6,U$1-1,0)*$E987</f>
        <v>12001795.95658887</v>
      </c>
      <c r="V987" s="21">
        <f ca="1">OFFSET(Assumptions!$B$6,V$1-1,0)*$E987</f>
        <v>15002244.945736088</v>
      </c>
      <c r="W987" s="21">
        <f ca="1">OFFSET(Assumptions!$B$6,W$1-1,0)*$E987</f>
        <v>7501122.4728680439</v>
      </c>
      <c r="X987" s="21">
        <f ca="1">OFFSET(Assumptions!$B$6,X$1-1,0)*$E987</f>
        <v>0</v>
      </c>
      <c r="Y987" s="21">
        <f ca="1">OFFSET(Assumptions!$B$6,Y$1-1,0)*$E987</f>
        <v>0</v>
      </c>
      <c r="Z987" s="21">
        <f ca="1">OFFSET(Assumptions!$B$6,Z$1-1,0)*$E987</f>
        <v>30004489.891472176</v>
      </c>
      <c r="AA987" s="21">
        <f ca="1">OFFSET(Assumptions!$B$6,AA$1-1,0)*$E987</f>
        <v>30004489.891472176</v>
      </c>
      <c r="AB987" s="21">
        <f ca="1">OFFSET(Assumptions!$B$6,AB$1-1,0)*$E987</f>
        <v>55508306.29922352</v>
      </c>
      <c r="AC987" s="24">
        <f t="shared" si="218"/>
        <v>0</v>
      </c>
      <c r="AD987" s="24">
        <f t="shared" si="220"/>
        <v>0</v>
      </c>
      <c r="AE987" s="24">
        <f t="shared" si="220"/>
        <v>0</v>
      </c>
      <c r="AF987" s="24">
        <f t="shared" si="220"/>
        <v>0</v>
      </c>
      <c r="AG987" s="24">
        <f t="shared" si="220"/>
        <v>0</v>
      </c>
      <c r="AH987" s="24">
        <f t="shared" si="220"/>
        <v>0</v>
      </c>
      <c r="AI987" s="24">
        <f t="shared" si="220"/>
        <v>0</v>
      </c>
      <c r="AJ987" s="24">
        <f t="shared" si="216"/>
        <v>0</v>
      </c>
      <c r="AK987" s="26">
        <f t="shared" ca="1" si="217"/>
        <v>7.5059132997123967E-4</v>
      </c>
      <c r="AL987" s="34">
        <f t="shared" ca="1" si="219"/>
        <v>0.49942066603175794</v>
      </c>
    </row>
    <row r="988" spans="1:38" x14ac:dyDescent="0.25">
      <c r="A988" s="4">
        <f t="shared" si="208"/>
        <v>1</v>
      </c>
      <c r="B988" s="4">
        <f t="shared" si="209"/>
        <v>2016</v>
      </c>
      <c r="C988" s="9">
        <v>42396</v>
      </c>
      <c r="D988" s="12">
        <f ca="1">(1+Returns!E988)*D987</f>
        <v>145982325.88280171</v>
      </c>
      <c r="E988" s="12">
        <f t="shared" ca="1" si="210"/>
        <v>150159771.55114231</v>
      </c>
      <c r="F988" s="12">
        <f t="shared" ca="1" si="211"/>
        <v>150074628.63135147</v>
      </c>
      <c r="G988" s="14">
        <f ca="1">G987*(1+Returns!G988)+AC988</f>
        <v>12316159.87290165</v>
      </c>
      <c r="H988" s="14">
        <f ca="1">H987*(1+Returns!H988)+AD988</f>
        <v>15102079.719049543</v>
      </c>
      <c r="I988" s="14">
        <f ca="1">I987*(1+Returns!I988)+AE988</f>
        <v>7554353.1798903942</v>
      </c>
      <c r="J988" s="14">
        <f ca="1">J987*(1+Returns!J988)+AF988</f>
        <v>0</v>
      </c>
      <c r="K988" s="14">
        <f ca="1">K987*(1+Returns!K988)+AG988</f>
        <v>0</v>
      </c>
      <c r="L988" s="14">
        <f ca="1">L987*(1+Returns!L988)+AH988</f>
        <v>30202829.990890663</v>
      </c>
      <c r="M988" s="14">
        <f ca="1">M987*(1+Returns!M988)+AI988</f>
        <v>30209469.720060512</v>
      </c>
      <c r="N988" s="14">
        <f ca="1">N987*(1+Returns!N988)+AJ988-R988-T988</f>
        <v>54774879.06834954</v>
      </c>
      <c r="O988" s="17">
        <f ca="1">(Assumptions!$B$16 / 252)*F987</f>
        <v>4760.0656064500463</v>
      </c>
      <c r="P988" s="17">
        <f t="shared" ca="1" si="212"/>
        <v>85142.91979082847</v>
      </c>
      <c r="Q988" s="16">
        <f t="shared" si="213"/>
        <v>0</v>
      </c>
      <c r="R988" s="17">
        <f t="shared" si="214"/>
        <v>0</v>
      </c>
      <c r="S988" s="19">
        <f t="shared" si="215"/>
        <v>0</v>
      </c>
      <c r="T988" s="20">
        <f ca="1">IF(AND(S988=1,F987&gt;D987),[1]Assumptions!$B$19*(F987-D987),0)</f>
        <v>0</v>
      </c>
      <c r="U988" s="21">
        <f ca="1">OFFSET(Assumptions!$B$6,U$1-1,0)*$E988</f>
        <v>12012781.724091385</v>
      </c>
      <c r="V988" s="21">
        <f ca="1">OFFSET(Assumptions!$B$6,V$1-1,0)*$E988</f>
        <v>15015977.155114232</v>
      </c>
      <c r="W988" s="21">
        <f ca="1">OFFSET(Assumptions!$B$6,W$1-1,0)*$E988</f>
        <v>7507988.5775571158</v>
      </c>
      <c r="X988" s="21">
        <f ca="1">OFFSET(Assumptions!$B$6,X$1-1,0)*$E988</f>
        <v>0</v>
      </c>
      <c r="Y988" s="21">
        <f ca="1">OFFSET(Assumptions!$B$6,Y$1-1,0)*$E988</f>
        <v>0</v>
      </c>
      <c r="Z988" s="21">
        <f ca="1">OFFSET(Assumptions!$B$6,Z$1-1,0)*$E988</f>
        <v>30031954.310228463</v>
      </c>
      <c r="AA988" s="21">
        <f ca="1">OFFSET(Assumptions!$B$6,AA$1-1,0)*$E988</f>
        <v>30031954.310228463</v>
      </c>
      <c r="AB988" s="21">
        <f ca="1">OFFSET(Assumptions!$B$6,AB$1-1,0)*$E988</f>
        <v>55559115.473922655</v>
      </c>
      <c r="AC988" s="24">
        <f t="shared" si="218"/>
        <v>0</v>
      </c>
      <c r="AD988" s="24">
        <f t="shared" si="220"/>
        <v>0</v>
      </c>
      <c r="AE988" s="24">
        <f t="shared" si="220"/>
        <v>0</v>
      </c>
      <c r="AF988" s="24">
        <f t="shared" si="220"/>
        <v>0</v>
      </c>
      <c r="AG988" s="24">
        <f t="shared" si="220"/>
        <v>0</v>
      </c>
      <c r="AH988" s="24">
        <f t="shared" si="220"/>
        <v>0</v>
      </c>
      <c r="AI988" s="24">
        <f t="shared" si="220"/>
        <v>0</v>
      </c>
      <c r="AJ988" s="24">
        <f t="shared" si="216"/>
        <v>0</v>
      </c>
      <c r="AK988" s="26">
        <f t="shared" ca="1" si="217"/>
        <v>8.8408830942565686E-4</v>
      </c>
      <c r="AL988" s="34">
        <f t="shared" ca="1" si="219"/>
        <v>0.50074628631350793</v>
      </c>
    </row>
    <row r="989" spans="1:38" x14ac:dyDescent="0.25">
      <c r="A989" s="4">
        <f t="shared" si="208"/>
        <v>1</v>
      </c>
      <c r="B989" s="4">
        <f t="shared" si="209"/>
        <v>2016</v>
      </c>
      <c r="C989" s="9">
        <v>42397</v>
      </c>
      <c r="D989" s="12">
        <f ca="1">(1+Returns!E989)*D988</f>
        <v>146058909.6707831</v>
      </c>
      <c r="E989" s="12">
        <f t="shared" ca="1" si="210"/>
        <v>150210041.87781814</v>
      </c>
      <c r="F989" s="12">
        <f t="shared" ca="1" si="211"/>
        <v>150120134.68410251</v>
      </c>
      <c r="G989" s="14">
        <f ca="1">G988*(1+Returns!G989)+AC989</f>
        <v>12291702.664428765</v>
      </c>
      <c r="H989" s="14">
        <f ca="1">H988*(1+Returns!H989)+AD989</f>
        <v>15110372.452101141</v>
      </c>
      <c r="I989" s="14">
        <f ca="1">I988*(1+Returns!I989)+AE989</f>
        <v>7558685.3317152113</v>
      </c>
      <c r="J989" s="14">
        <f ca="1">J988*(1+Returns!J989)+AF989</f>
        <v>0</v>
      </c>
      <c r="K989" s="14">
        <f ca="1">K988*(1+Returns!K989)+AG989</f>
        <v>0</v>
      </c>
      <c r="L989" s="14">
        <f ca="1">L988*(1+Returns!L989)+AH989</f>
        <v>30219340.928391181</v>
      </c>
      <c r="M989" s="14">
        <f ca="1">M988*(1+Returns!M989)+AI989</f>
        <v>30226352.909719631</v>
      </c>
      <c r="N989" s="14">
        <f ca="1">N988*(1+Returns!N989)+AJ989-R989-T989</f>
        <v>54803587.591462217</v>
      </c>
      <c r="O989" s="17">
        <f ca="1">(Assumptions!$B$16 / 252)*F988</f>
        <v>4764.2739248048083</v>
      </c>
      <c r="P989" s="17">
        <f t="shared" ca="1" si="212"/>
        <v>89907.193715633271</v>
      </c>
      <c r="Q989" s="16">
        <f t="shared" si="213"/>
        <v>0</v>
      </c>
      <c r="R989" s="17">
        <f t="shared" si="214"/>
        <v>0</v>
      </c>
      <c r="S989" s="19">
        <f t="shared" si="215"/>
        <v>0</v>
      </c>
      <c r="T989" s="20">
        <f ca="1">IF(AND(S989=1,F988&gt;D988),[1]Assumptions!$B$19*(F988-D988),0)</f>
        <v>0</v>
      </c>
      <c r="U989" s="21">
        <f ca="1">OFFSET(Assumptions!$B$6,U$1-1,0)*$E989</f>
        <v>12016803.35022545</v>
      </c>
      <c r="V989" s="21">
        <f ca="1">OFFSET(Assumptions!$B$6,V$1-1,0)*$E989</f>
        <v>15021004.187781814</v>
      </c>
      <c r="W989" s="21">
        <f ca="1">OFFSET(Assumptions!$B$6,W$1-1,0)*$E989</f>
        <v>7510502.0938909072</v>
      </c>
      <c r="X989" s="21">
        <f ca="1">OFFSET(Assumptions!$B$6,X$1-1,0)*$E989</f>
        <v>0</v>
      </c>
      <c r="Y989" s="21">
        <f ca="1">OFFSET(Assumptions!$B$6,Y$1-1,0)*$E989</f>
        <v>0</v>
      </c>
      <c r="Z989" s="21">
        <f ca="1">OFFSET(Assumptions!$B$6,Z$1-1,0)*$E989</f>
        <v>30042008.375563629</v>
      </c>
      <c r="AA989" s="21">
        <f ca="1">OFFSET(Assumptions!$B$6,AA$1-1,0)*$E989</f>
        <v>30042008.375563629</v>
      </c>
      <c r="AB989" s="21">
        <f ca="1">OFFSET(Assumptions!$B$6,AB$1-1,0)*$E989</f>
        <v>55577715.494792707</v>
      </c>
      <c r="AC989" s="24">
        <f t="shared" si="218"/>
        <v>0</v>
      </c>
      <c r="AD989" s="24">
        <f t="shared" si="220"/>
        <v>0</v>
      </c>
      <c r="AE989" s="24">
        <f t="shared" si="220"/>
        <v>0</v>
      </c>
      <c r="AF989" s="24">
        <f t="shared" si="220"/>
        <v>0</v>
      </c>
      <c r="AG989" s="24">
        <f t="shared" si="220"/>
        <v>0</v>
      </c>
      <c r="AH989" s="24">
        <f t="shared" si="220"/>
        <v>0</v>
      </c>
      <c r="AI989" s="24">
        <f t="shared" si="220"/>
        <v>0</v>
      </c>
      <c r="AJ989" s="24">
        <f t="shared" si="216"/>
        <v>0</v>
      </c>
      <c r="AK989" s="26">
        <f t="shared" ca="1" si="217"/>
        <v>3.0322282431116676E-4</v>
      </c>
      <c r="AL989" s="34">
        <f t="shared" ca="1" si="219"/>
        <v>0.50120134684101836</v>
      </c>
    </row>
    <row r="990" spans="1:38" x14ac:dyDescent="0.25">
      <c r="A990" s="4">
        <f t="shared" si="208"/>
        <v>1</v>
      </c>
      <c r="B990" s="4">
        <f t="shared" si="209"/>
        <v>2016</v>
      </c>
      <c r="C990" s="9">
        <v>42398</v>
      </c>
      <c r="D990" s="12">
        <f ca="1">(1+Returns!E990)*D989</f>
        <v>146135533.63538548</v>
      </c>
      <c r="E990" s="12">
        <f t="shared" ca="1" si="210"/>
        <v>150462661.78116173</v>
      </c>
      <c r="F990" s="12">
        <f t="shared" ca="1" si="211"/>
        <v>150367988.86888468</v>
      </c>
      <c r="G990" s="14">
        <f ca="1">G989*(1+Returns!G990)+AC990</f>
        <v>12469554.486452635</v>
      </c>
      <c r="H990" s="14">
        <f ca="1">H989*(1+Returns!H990)+AD990</f>
        <v>15118669.738791889</v>
      </c>
      <c r="I990" s="14">
        <f ca="1">I989*(1+Returns!I990)+AE990</f>
        <v>7563019.9678744236</v>
      </c>
      <c r="J990" s="14">
        <f ca="1">J989*(1+Returns!J990)+AF990</f>
        <v>0</v>
      </c>
      <c r="K990" s="14">
        <f ca="1">K989*(1+Returns!K990)+AG990</f>
        <v>0</v>
      </c>
      <c r="L990" s="14">
        <f ca="1">L989*(1+Returns!L990)+AH990</f>
        <v>30235860.891902085</v>
      </c>
      <c r="M990" s="14">
        <f ca="1">M989*(1+Returns!M990)+AI990</f>
        <v>30243245.534899987</v>
      </c>
      <c r="N990" s="14">
        <f ca="1">N989*(1+Returns!N990)+AJ990-R990-T990</f>
        <v>54832311.161240689</v>
      </c>
      <c r="O990" s="17">
        <f ca="1">(Assumptions!$B$16 / 252)*F989</f>
        <v>4765.7185614000791</v>
      </c>
      <c r="P990" s="17">
        <f t="shared" ca="1" si="212"/>
        <v>94672.912277033349</v>
      </c>
      <c r="Q990" s="16">
        <f t="shared" si="213"/>
        <v>0</v>
      </c>
      <c r="R990" s="17">
        <f t="shared" si="214"/>
        <v>0</v>
      </c>
      <c r="S990" s="19">
        <f t="shared" si="215"/>
        <v>0</v>
      </c>
      <c r="T990" s="20">
        <f ca="1">IF(AND(S990=1,F989&gt;D989),[1]Assumptions!$B$19*(F989-D989),0)</f>
        <v>0</v>
      </c>
      <c r="U990" s="21">
        <f ca="1">OFFSET(Assumptions!$B$6,U$1-1,0)*$E990</f>
        <v>12037012.942492938</v>
      </c>
      <c r="V990" s="21">
        <f ca="1">OFFSET(Assumptions!$B$6,V$1-1,0)*$E990</f>
        <v>15046266.178116173</v>
      </c>
      <c r="W990" s="21">
        <f ca="1">OFFSET(Assumptions!$B$6,W$1-1,0)*$E990</f>
        <v>7523133.0890580863</v>
      </c>
      <c r="X990" s="21">
        <f ca="1">OFFSET(Assumptions!$B$6,X$1-1,0)*$E990</f>
        <v>0</v>
      </c>
      <c r="Y990" s="21">
        <f ca="1">OFFSET(Assumptions!$B$6,Y$1-1,0)*$E990</f>
        <v>0</v>
      </c>
      <c r="Z990" s="21">
        <f ca="1">OFFSET(Assumptions!$B$6,Z$1-1,0)*$E990</f>
        <v>30092532.356232345</v>
      </c>
      <c r="AA990" s="21">
        <f ca="1">OFFSET(Assumptions!$B$6,AA$1-1,0)*$E990</f>
        <v>30092532.356232345</v>
      </c>
      <c r="AB990" s="21">
        <f ca="1">OFFSET(Assumptions!$B$6,AB$1-1,0)*$E990</f>
        <v>55671184.859029837</v>
      </c>
      <c r="AC990" s="24">
        <f t="shared" si="218"/>
        <v>0</v>
      </c>
      <c r="AD990" s="24">
        <f t="shared" si="220"/>
        <v>0</v>
      </c>
      <c r="AE990" s="24">
        <f t="shared" si="220"/>
        <v>0</v>
      </c>
      <c r="AF990" s="24">
        <f t="shared" si="220"/>
        <v>0</v>
      </c>
      <c r="AG990" s="24">
        <f t="shared" si="220"/>
        <v>0</v>
      </c>
      <c r="AH990" s="24">
        <f t="shared" si="220"/>
        <v>0</v>
      </c>
      <c r="AI990" s="24">
        <f t="shared" si="220"/>
        <v>0</v>
      </c>
      <c r="AJ990" s="24">
        <f t="shared" si="216"/>
        <v>0</v>
      </c>
      <c r="AK990" s="26">
        <f t="shared" ca="1" si="217"/>
        <v>1.6510389182886609E-3</v>
      </c>
      <c r="AL990" s="34">
        <f t="shared" ca="1" si="219"/>
        <v>0.50367988868884028</v>
      </c>
    </row>
    <row r="991" spans="1:38" x14ac:dyDescent="0.25">
      <c r="A991" s="4">
        <f t="shared" si="208"/>
        <v>2</v>
      </c>
      <c r="B991" s="4">
        <f t="shared" si="209"/>
        <v>2016</v>
      </c>
      <c r="C991" s="9">
        <v>42401</v>
      </c>
      <c r="D991" s="12">
        <f ca="1">(1+Returns!E991)*D990</f>
        <v>146212197.79768595</v>
      </c>
      <c r="E991" s="12">
        <f t="shared" ca="1" si="210"/>
        <v>150312433.84835953</v>
      </c>
      <c r="F991" s="12">
        <f t="shared" ca="1" si="211"/>
        <v>150307660.26141131</v>
      </c>
      <c r="G991" s="14">
        <f ca="1">G990*(1+Returns!G991)+AC991</f>
        <v>11906649.272458309</v>
      </c>
      <c r="H991" s="14">
        <f ca="1">H990*(1+Returns!H991)+AD991</f>
        <v>15054568.020946529</v>
      </c>
      <c r="I991" s="14">
        <f ca="1">I990*(1+Returns!I991)+AE991</f>
        <v>7527470.2109763697</v>
      </c>
      <c r="J991" s="14">
        <f ca="1">J990*(1+Returns!J991)+AF991</f>
        <v>0</v>
      </c>
      <c r="K991" s="14">
        <f ca="1">K990*(1+Returns!K991)+AG991</f>
        <v>0</v>
      </c>
      <c r="L991" s="14">
        <f ca="1">L990*(1+Returns!L991)+AH991</f>
        <v>30109061.350687869</v>
      </c>
      <c r="M991" s="14">
        <f ca="1">M990*(1+Returns!M991)+AI991</f>
        <v>30109434.422207173</v>
      </c>
      <c r="N991" s="14">
        <f ca="1">N990*(1+Returns!N991)+AJ991-R991-T991</f>
        <v>55605250.571083292</v>
      </c>
      <c r="O991" s="17">
        <f ca="1">(Assumptions!$B$16 / 252)*F990</f>
        <v>4773.5869482185608</v>
      </c>
      <c r="P991" s="17">
        <f t="shared" ca="1" si="212"/>
        <v>4773.5869482185662</v>
      </c>
      <c r="Q991" s="16">
        <f t="shared" si="213"/>
        <v>1</v>
      </c>
      <c r="R991" s="17">
        <f t="shared" ca="1" si="214"/>
        <v>94672.912277033349</v>
      </c>
      <c r="S991" s="19">
        <f t="shared" si="215"/>
        <v>0</v>
      </c>
      <c r="T991" s="20">
        <f ca="1">IF(AND(S991=1,F990&gt;D990),[1]Assumptions!$B$19*(F990-D990),0)</f>
        <v>0</v>
      </c>
      <c r="U991" s="21">
        <f ca="1">OFFSET(Assumptions!$B$6,U$1-1,0)*$E991</f>
        <v>12024994.707868762</v>
      </c>
      <c r="V991" s="21">
        <f ca="1">OFFSET(Assumptions!$B$6,V$1-1,0)*$E991</f>
        <v>15031243.384835953</v>
      </c>
      <c r="W991" s="21">
        <f ca="1">OFFSET(Assumptions!$B$6,W$1-1,0)*$E991</f>
        <v>7515621.6924179764</v>
      </c>
      <c r="X991" s="21">
        <f ca="1">OFFSET(Assumptions!$B$6,X$1-1,0)*$E991</f>
        <v>0</v>
      </c>
      <c r="Y991" s="21">
        <f ca="1">OFFSET(Assumptions!$B$6,Y$1-1,0)*$E991</f>
        <v>0</v>
      </c>
      <c r="Z991" s="21">
        <f ca="1">OFFSET(Assumptions!$B$6,Z$1-1,0)*$E991</f>
        <v>30062486.769671906</v>
      </c>
      <c r="AA991" s="21">
        <f ca="1">OFFSET(Assumptions!$B$6,AA$1-1,0)*$E991</f>
        <v>30062486.769671906</v>
      </c>
      <c r="AB991" s="21">
        <f ca="1">OFFSET(Assumptions!$B$6,AB$1-1,0)*$E991</f>
        <v>55615600.523893021</v>
      </c>
      <c r="AC991" s="24">
        <f t="shared" ca="1" si="218"/>
        <v>-432541.54395969771</v>
      </c>
      <c r="AD991" s="24">
        <f t="shared" ca="1" si="220"/>
        <v>-72403.560675716028</v>
      </c>
      <c r="AE991" s="24">
        <f t="shared" ca="1" si="220"/>
        <v>-39886.878816337325</v>
      </c>
      <c r="AF991" s="24">
        <f t="shared" ca="1" si="220"/>
        <v>0</v>
      </c>
      <c r="AG991" s="24">
        <f t="shared" ca="1" si="220"/>
        <v>0</v>
      </c>
      <c r="AH991" s="24">
        <f t="shared" ca="1" si="220"/>
        <v>-143328.53566974029</v>
      </c>
      <c r="AI991" s="24">
        <f t="shared" ca="1" si="220"/>
        <v>-150713.17866764218</v>
      </c>
      <c r="AJ991" s="24">
        <f t="shared" ca="1" si="216"/>
        <v>838873.69778913353</v>
      </c>
      <c r="AK991" s="26">
        <f t="shared" ca="1" si="217"/>
        <v>-4.012064530967141E-4</v>
      </c>
      <c r="AL991" s="34">
        <f t="shared" ca="1" si="219"/>
        <v>0.50307660261410647</v>
      </c>
    </row>
    <row r="992" spans="1:38" x14ac:dyDescent="0.25">
      <c r="A992" s="4">
        <f t="shared" si="208"/>
        <v>2</v>
      </c>
      <c r="B992" s="4">
        <f t="shared" si="209"/>
        <v>2016</v>
      </c>
      <c r="C992" s="9">
        <v>42402</v>
      </c>
      <c r="D992" s="12">
        <f ca="1">(1+Returns!E992)*D991</f>
        <v>146288902.1787726</v>
      </c>
      <c r="E992" s="12">
        <f t="shared" ca="1" si="210"/>
        <v>150362405.71274835</v>
      </c>
      <c r="F992" s="12">
        <f t="shared" ca="1" si="211"/>
        <v>150352860.4540458</v>
      </c>
      <c r="G992" s="14">
        <f ca="1">G991*(1+Returns!G992)+AC992</f>
        <v>11881607.061535073</v>
      </c>
      <c r="H992" s="14">
        <f ca="1">H991*(1+Returns!H992)+AD992</f>
        <v>15062834.66475502</v>
      </c>
      <c r="I992" s="14">
        <f ca="1">I991*(1+Returns!I992)+AE992</f>
        <v>7531786.9463783558</v>
      </c>
      <c r="J992" s="14">
        <f ca="1">J991*(1+Returns!J992)+AF992</f>
        <v>0</v>
      </c>
      <c r="K992" s="14">
        <f ca="1">K991*(1+Returns!K992)+AG992</f>
        <v>0</v>
      </c>
      <c r="L992" s="14">
        <f ca="1">L991*(1+Returns!L992)+AH992</f>
        <v>30125521.02782112</v>
      </c>
      <c r="M992" s="14">
        <f ca="1">M991*(1+Returns!M992)+AI992</f>
        <v>30126261.70506217</v>
      </c>
      <c r="N992" s="14">
        <f ca="1">N991*(1+Returns!N992)+AJ992-R992-T992</f>
        <v>55634394.307196602</v>
      </c>
      <c r="O992" s="17">
        <f ca="1">(Assumptions!$B$16 / 252)*F991</f>
        <v>4771.6717543305176</v>
      </c>
      <c r="P992" s="17">
        <f t="shared" ca="1" si="212"/>
        <v>9545.258702549083</v>
      </c>
      <c r="Q992" s="16">
        <f t="shared" si="213"/>
        <v>0</v>
      </c>
      <c r="R992" s="17">
        <f t="shared" si="214"/>
        <v>0</v>
      </c>
      <c r="S992" s="19">
        <f t="shared" si="215"/>
        <v>0</v>
      </c>
      <c r="T992" s="20">
        <f ca="1">IF(AND(S992=1,F991&gt;D991),[1]Assumptions!$B$19*(F991-D991),0)</f>
        <v>0</v>
      </c>
      <c r="U992" s="21">
        <f ca="1">OFFSET(Assumptions!$B$6,U$1-1,0)*$E992</f>
        <v>12028992.457019867</v>
      </c>
      <c r="V992" s="21">
        <f ca="1">OFFSET(Assumptions!$B$6,V$1-1,0)*$E992</f>
        <v>15036240.571274836</v>
      </c>
      <c r="W992" s="21">
        <f ca="1">OFFSET(Assumptions!$B$6,W$1-1,0)*$E992</f>
        <v>7518120.2856374178</v>
      </c>
      <c r="X992" s="21">
        <f ca="1">OFFSET(Assumptions!$B$6,X$1-1,0)*$E992</f>
        <v>0</v>
      </c>
      <c r="Y992" s="21">
        <f ca="1">OFFSET(Assumptions!$B$6,Y$1-1,0)*$E992</f>
        <v>0</v>
      </c>
      <c r="Z992" s="21">
        <f ca="1">OFFSET(Assumptions!$B$6,Z$1-1,0)*$E992</f>
        <v>30072481.142549671</v>
      </c>
      <c r="AA992" s="21">
        <f ca="1">OFFSET(Assumptions!$B$6,AA$1-1,0)*$E992</f>
        <v>30072481.142549671</v>
      </c>
      <c r="AB992" s="21">
        <f ca="1">OFFSET(Assumptions!$B$6,AB$1-1,0)*$E992</f>
        <v>55634090.113716885</v>
      </c>
      <c r="AC992" s="24">
        <f t="shared" si="218"/>
        <v>0</v>
      </c>
      <c r="AD992" s="24">
        <f t="shared" si="220"/>
        <v>0</v>
      </c>
      <c r="AE992" s="24">
        <f t="shared" si="220"/>
        <v>0</v>
      </c>
      <c r="AF992" s="24">
        <f t="shared" si="220"/>
        <v>0</v>
      </c>
      <c r="AG992" s="24">
        <f t="shared" si="220"/>
        <v>0</v>
      </c>
      <c r="AH992" s="24">
        <f t="shared" si="220"/>
        <v>0</v>
      </c>
      <c r="AI992" s="24">
        <f t="shared" si="220"/>
        <v>0</v>
      </c>
      <c r="AJ992" s="24">
        <f t="shared" si="216"/>
        <v>0</v>
      </c>
      <c r="AK992" s="26">
        <f t="shared" ca="1" si="217"/>
        <v>3.0071782473273245E-4</v>
      </c>
      <c r="AL992" s="34">
        <f t="shared" ca="1" si="219"/>
        <v>0.50352860454045123</v>
      </c>
    </row>
    <row r="993" spans="1:38" x14ac:dyDescent="0.25">
      <c r="A993" s="4">
        <f t="shared" si="208"/>
        <v>2</v>
      </c>
      <c r="B993" s="4">
        <f t="shared" si="209"/>
        <v>2016</v>
      </c>
      <c r="C993" s="9">
        <v>42403</v>
      </c>
      <c r="D993" s="12">
        <f ca="1">(1+Returns!E993)*D992</f>
        <v>146365646.79974461</v>
      </c>
      <c r="E993" s="12">
        <f t="shared" ca="1" si="210"/>
        <v>150550949.48354259</v>
      </c>
      <c r="F993" s="12">
        <f t="shared" ca="1" si="211"/>
        <v>150536631.11815897</v>
      </c>
      <c r="G993" s="14">
        <f ca="1">G992*(1+Returns!G993)+AC993</f>
        <v>11995096.065176984</v>
      </c>
      <c r="H993" s="14">
        <f ca="1">H992*(1+Returns!H993)+AD993</f>
        <v>15071105.847876746</v>
      </c>
      <c r="I993" s="14">
        <f ca="1">I992*(1+Returns!I993)+AE993</f>
        <v>7536106.1572739687</v>
      </c>
      <c r="J993" s="14">
        <f ca="1">J992*(1+Returns!J993)+AF993</f>
        <v>0</v>
      </c>
      <c r="K993" s="14">
        <f ca="1">K992*(1+Returns!K993)+AG993</f>
        <v>0</v>
      </c>
      <c r="L993" s="14">
        <f ca="1">L992*(1+Returns!L993)+AH993</f>
        <v>30141989.702942323</v>
      </c>
      <c r="M993" s="14">
        <f ca="1">M992*(1+Returns!M993)+AI993</f>
        <v>30143098.392193723</v>
      </c>
      <c r="N993" s="14">
        <f ca="1">N992*(1+Returns!N993)+AJ993-R993-T993</f>
        <v>55663553.318078853</v>
      </c>
      <c r="O993" s="17">
        <f ca="1">(Assumptions!$B$16 / 252)*F992</f>
        <v>4773.1066810808188</v>
      </c>
      <c r="P993" s="17">
        <f t="shared" ca="1" si="212"/>
        <v>14318.365383629902</v>
      </c>
      <c r="Q993" s="16">
        <f t="shared" si="213"/>
        <v>0</v>
      </c>
      <c r="R993" s="17">
        <f t="shared" si="214"/>
        <v>0</v>
      </c>
      <c r="S993" s="19">
        <f t="shared" si="215"/>
        <v>0</v>
      </c>
      <c r="T993" s="20">
        <f ca="1">IF(AND(S993=1,F992&gt;D992),[1]Assumptions!$B$19*(F992-D992),0)</f>
        <v>0</v>
      </c>
      <c r="U993" s="21">
        <f ca="1">OFFSET(Assumptions!$B$6,U$1-1,0)*$E993</f>
        <v>12044075.958683407</v>
      </c>
      <c r="V993" s="21">
        <f ca="1">OFFSET(Assumptions!$B$6,V$1-1,0)*$E993</f>
        <v>15055094.948354259</v>
      </c>
      <c r="W993" s="21">
        <f ca="1">OFFSET(Assumptions!$B$6,W$1-1,0)*$E993</f>
        <v>7527547.4741771296</v>
      </c>
      <c r="X993" s="21">
        <f ca="1">OFFSET(Assumptions!$B$6,X$1-1,0)*$E993</f>
        <v>0</v>
      </c>
      <c r="Y993" s="21">
        <f ca="1">OFFSET(Assumptions!$B$6,Y$1-1,0)*$E993</f>
        <v>0</v>
      </c>
      <c r="Z993" s="21">
        <f ca="1">OFFSET(Assumptions!$B$6,Z$1-1,0)*$E993</f>
        <v>30110189.896708518</v>
      </c>
      <c r="AA993" s="21">
        <f ca="1">OFFSET(Assumptions!$B$6,AA$1-1,0)*$E993</f>
        <v>30110189.896708518</v>
      </c>
      <c r="AB993" s="21">
        <f ca="1">OFFSET(Assumptions!$B$6,AB$1-1,0)*$E993</f>
        <v>55703851.308910757</v>
      </c>
      <c r="AC993" s="24">
        <f t="shared" si="218"/>
        <v>0</v>
      </c>
      <c r="AD993" s="24">
        <f t="shared" si="220"/>
        <v>0</v>
      </c>
      <c r="AE993" s="24">
        <f t="shared" si="220"/>
        <v>0</v>
      </c>
      <c r="AF993" s="24">
        <f t="shared" si="220"/>
        <v>0</v>
      </c>
      <c r="AG993" s="24">
        <f t="shared" si="220"/>
        <v>0</v>
      </c>
      <c r="AH993" s="24">
        <f t="shared" si="220"/>
        <v>0</v>
      </c>
      <c r="AI993" s="24">
        <f t="shared" si="220"/>
        <v>0</v>
      </c>
      <c r="AJ993" s="24">
        <f t="shared" si="216"/>
        <v>0</v>
      </c>
      <c r="AK993" s="26">
        <f t="shared" ca="1" si="217"/>
        <v>1.22226250673374E-3</v>
      </c>
      <c r="AL993" s="34">
        <f t="shared" ca="1" si="219"/>
        <v>0.50536631118158271</v>
      </c>
    </row>
    <row r="994" spans="1:38" x14ac:dyDescent="0.25">
      <c r="A994" s="4">
        <f t="shared" si="208"/>
        <v>2</v>
      </c>
      <c r="B994" s="4">
        <f t="shared" si="209"/>
        <v>2016</v>
      </c>
      <c r="C994" s="9">
        <v>42404</v>
      </c>
      <c r="D994" s="12">
        <f ca="1">(1+Returns!E994)*D993</f>
        <v>146442431.68171224</v>
      </c>
      <c r="E994" s="12">
        <f t="shared" ca="1" si="210"/>
        <v>150592363.43192607</v>
      </c>
      <c r="F994" s="12">
        <f t="shared" ca="1" si="211"/>
        <v>150573266.12587202</v>
      </c>
      <c r="G994" s="14">
        <f ca="1">G993*(1+Returns!G994)+AC994</f>
        <v>11961414.532475097</v>
      </c>
      <c r="H994" s="14">
        <f ca="1">H993*(1+Returns!H994)+AD994</f>
        <v>15079381.572804298</v>
      </c>
      <c r="I994" s="14">
        <f ca="1">I993*(1+Returns!I994)+AE994</f>
        <v>7540427.8450828148</v>
      </c>
      <c r="J994" s="14">
        <f ca="1">J993*(1+Returns!J994)+AF994</f>
        <v>0</v>
      </c>
      <c r="K994" s="14">
        <f ca="1">K993*(1+Returns!K994)+AG994</f>
        <v>0</v>
      </c>
      <c r="L994" s="14">
        <f ca="1">L993*(1+Returns!L994)+AH994</f>
        <v>30158467.380970396</v>
      </c>
      <c r="M994" s="14">
        <f ca="1">M993*(1+Returns!M994)+AI994</f>
        <v>30159944.488857612</v>
      </c>
      <c r="N994" s="14">
        <f ca="1">N993*(1+Returns!N994)+AJ994-R994-T994</f>
        <v>55692727.611735843</v>
      </c>
      <c r="O994" s="17">
        <f ca="1">(Assumptions!$B$16 / 252)*F993</f>
        <v>4778.9406704177445</v>
      </c>
      <c r="P994" s="17">
        <f t="shared" ca="1" si="212"/>
        <v>19097.306054047647</v>
      </c>
      <c r="Q994" s="16">
        <f t="shared" si="213"/>
        <v>0</v>
      </c>
      <c r="R994" s="17">
        <f t="shared" si="214"/>
        <v>0</v>
      </c>
      <c r="S994" s="19">
        <f t="shared" si="215"/>
        <v>0</v>
      </c>
      <c r="T994" s="20">
        <f ca="1">IF(AND(S994=1,F993&gt;D993),[1]Assumptions!$B$19*(F993-D993),0)</f>
        <v>0</v>
      </c>
      <c r="U994" s="21">
        <f ca="1">OFFSET(Assumptions!$B$6,U$1-1,0)*$E994</f>
        <v>12047389.074554086</v>
      </c>
      <c r="V994" s="21">
        <f ca="1">OFFSET(Assumptions!$B$6,V$1-1,0)*$E994</f>
        <v>15059236.343192607</v>
      </c>
      <c r="W994" s="21">
        <f ca="1">OFFSET(Assumptions!$B$6,W$1-1,0)*$E994</f>
        <v>7529618.1715963036</v>
      </c>
      <c r="X994" s="21">
        <f ca="1">OFFSET(Assumptions!$B$6,X$1-1,0)*$E994</f>
        <v>0</v>
      </c>
      <c r="Y994" s="21">
        <f ca="1">OFFSET(Assumptions!$B$6,Y$1-1,0)*$E994</f>
        <v>0</v>
      </c>
      <c r="Z994" s="21">
        <f ca="1">OFFSET(Assumptions!$B$6,Z$1-1,0)*$E994</f>
        <v>30118472.686385214</v>
      </c>
      <c r="AA994" s="21">
        <f ca="1">OFFSET(Assumptions!$B$6,AA$1-1,0)*$E994</f>
        <v>30118472.686385214</v>
      </c>
      <c r="AB994" s="21">
        <f ca="1">OFFSET(Assumptions!$B$6,AB$1-1,0)*$E994</f>
        <v>55719174.469812647</v>
      </c>
      <c r="AC994" s="24">
        <f t="shared" si="218"/>
        <v>0</v>
      </c>
      <c r="AD994" s="24">
        <f t="shared" si="220"/>
        <v>0</v>
      </c>
      <c r="AE994" s="24">
        <f t="shared" si="220"/>
        <v>0</v>
      </c>
      <c r="AF994" s="24">
        <f t="shared" si="220"/>
        <v>0</v>
      </c>
      <c r="AG994" s="24">
        <f t="shared" si="220"/>
        <v>0</v>
      </c>
      <c r="AH994" s="24">
        <f t="shared" si="220"/>
        <v>0</v>
      </c>
      <c r="AI994" s="24">
        <f t="shared" si="220"/>
        <v>0</v>
      </c>
      <c r="AJ994" s="24">
        <f t="shared" si="216"/>
        <v>0</v>
      </c>
      <c r="AK994" s="26">
        <f t="shared" ca="1" si="217"/>
        <v>2.4336274460856622E-4</v>
      </c>
      <c r="AL994" s="34">
        <f t="shared" ca="1" si="219"/>
        <v>0.50573266125871319</v>
      </c>
    </row>
    <row r="995" spans="1:38" x14ac:dyDescent="0.25">
      <c r="A995" s="4">
        <f t="shared" si="208"/>
        <v>2</v>
      </c>
      <c r="B995" s="4">
        <f t="shared" si="209"/>
        <v>2016</v>
      </c>
      <c r="C995" s="9">
        <v>42405</v>
      </c>
      <c r="D995" s="12">
        <f ca="1">(1+Returns!E995)*D994</f>
        <v>146519256.84579679</v>
      </c>
      <c r="E995" s="12">
        <f t="shared" ca="1" si="210"/>
        <v>150539830.23977318</v>
      </c>
      <c r="F995" s="12">
        <f t="shared" ca="1" si="211"/>
        <v>150515952.83003259</v>
      </c>
      <c r="G995" s="14">
        <f ca="1">G994*(1+Returns!G995)+AC995</f>
        <v>11833745.123199183</v>
      </c>
      <c r="H995" s="14">
        <f ca="1">H994*(1+Returns!H995)+AD995</f>
        <v>15087661.842031635</v>
      </c>
      <c r="I995" s="14">
        <f ca="1">I994*(1+Returns!I995)+AE995</f>
        <v>7544752.0112253157</v>
      </c>
      <c r="J995" s="14">
        <f ca="1">J994*(1+Returns!J995)+AF995</f>
        <v>0</v>
      </c>
      <c r="K995" s="14">
        <f ca="1">K994*(1+Returns!K995)+AG995</f>
        <v>0</v>
      </c>
      <c r="L995" s="14">
        <f ca="1">L994*(1+Returns!L995)+AH995</f>
        <v>30174954.066826947</v>
      </c>
      <c r="M995" s="14">
        <f ca="1">M994*(1+Returns!M995)+AI995</f>
        <v>30176800.000312544</v>
      </c>
      <c r="N995" s="14">
        <f ca="1">N994*(1+Returns!N995)+AJ995-R995-T995</f>
        <v>55721917.19617755</v>
      </c>
      <c r="O995" s="17">
        <f ca="1">(Assumptions!$B$16 / 252)*F994</f>
        <v>4780.1036865356191</v>
      </c>
      <c r="P995" s="17">
        <f t="shared" ca="1" si="212"/>
        <v>23877.409740583265</v>
      </c>
      <c r="Q995" s="16">
        <f t="shared" si="213"/>
        <v>0</v>
      </c>
      <c r="R995" s="17">
        <f t="shared" si="214"/>
        <v>0</v>
      </c>
      <c r="S995" s="19">
        <f t="shared" si="215"/>
        <v>0</v>
      </c>
      <c r="T995" s="20">
        <f ca="1">IF(AND(S995=1,F994&gt;D994),[1]Assumptions!$B$19*(F994-D994),0)</f>
        <v>0</v>
      </c>
      <c r="U995" s="21">
        <f ca="1">OFFSET(Assumptions!$B$6,U$1-1,0)*$E995</f>
        <v>12043186.419181855</v>
      </c>
      <c r="V995" s="21">
        <f ca="1">OFFSET(Assumptions!$B$6,V$1-1,0)*$E995</f>
        <v>15053983.023977319</v>
      </c>
      <c r="W995" s="21">
        <f ca="1">OFFSET(Assumptions!$B$6,W$1-1,0)*$E995</f>
        <v>7526991.5119886594</v>
      </c>
      <c r="X995" s="21">
        <f ca="1">OFFSET(Assumptions!$B$6,X$1-1,0)*$E995</f>
        <v>0</v>
      </c>
      <c r="Y995" s="21">
        <f ca="1">OFFSET(Assumptions!$B$6,Y$1-1,0)*$E995</f>
        <v>0</v>
      </c>
      <c r="Z995" s="21">
        <f ca="1">OFFSET(Assumptions!$B$6,Z$1-1,0)*$E995</f>
        <v>30107966.047954638</v>
      </c>
      <c r="AA995" s="21">
        <f ca="1">OFFSET(Assumptions!$B$6,AA$1-1,0)*$E995</f>
        <v>30107966.047954638</v>
      </c>
      <c r="AB995" s="21">
        <f ca="1">OFFSET(Assumptions!$B$6,AB$1-1,0)*$E995</f>
        <v>55699737.188716076</v>
      </c>
      <c r="AC995" s="24">
        <f t="shared" si="218"/>
        <v>0</v>
      </c>
      <c r="AD995" s="24">
        <f t="shared" si="220"/>
        <v>0</v>
      </c>
      <c r="AE995" s="24">
        <f t="shared" si="220"/>
        <v>0</v>
      </c>
      <c r="AF995" s="24">
        <f t="shared" si="220"/>
        <v>0</v>
      </c>
      <c r="AG995" s="24">
        <f t="shared" si="220"/>
        <v>0</v>
      </c>
      <c r="AH995" s="24">
        <f t="shared" si="220"/>
        <v>0</v>
      </c>
      <c r="AI995" s="24">
        <f t="shared" si="220"/>
        <v>0</v>
      </c>
      <c r="AJ995" s="24">
        <f t="shared" si="216"/>
        <v>0</v>
      </c>
      <c r="AK995" s="26">
        <f t="shared" ca="1" si="217"/>
        <v>-3.8063394196097278E-4</v>
      </c>
      <c r="AL995" s="34">
        <f t="shared" ca="1" si="219"/>
        <v>0.50515952830031896</v>
      </c>
    </row>
    <row r="996" spans="1:38" x14ac:dyDescent="0.25">
      <c r="A996" s="4">
        <f t="shared" si="208"/>
        <v>2</v>
      </c>
      <c r="B996" s="4">
        <f t="shared" si="209"/>
        <v>2016</v>
      </c>
      <c r="C996" s="9">
        <v>42410</v>
      </c>
      <c r="D996" s="12">
        <f ca="1">(1+Returns!E996)*D995</f>
        <v>146596122.31313068</v>
      </c>
      <c r="E996" s="12">
        <f t="shared" ca="1" si="210"/>
        <v>150585581.71806285</v>
      </c>
      <c r="F996" s="12">
        <f t="shared" ca="1" si="211"/>
        <v>150556926.02410543</v>
      </c>
      <c r="G996" s="14">
        <f ca="1">G995*(1+Returns!G996)+AC996</f>
        <v>11804319.626211455</v>
      </c>
      <c r="H996" s="14">
        <f ca="1">H995*(1+Returns!H996)+AD996</f>
        <v>15095946.658054087</v>
      </c>
      <c r="I996" s="14">
        <f ca="1">I995*(1+Returns!I996)+AE996</f>
        <v>7549078.6571227079</v>
      </c>
      <c r="J996" s="14">
        <f ca="1">J995*(1+Returns!J996)+AF996</f>
        <v>0</v>
      </c>
      <c r="K996" s="14">
        <f ca="1">K995*(1+Returns!K996)+AG996</f>
        <v>0</v>
      </c>
      <c r="L996" s="14">
        <f ca="1">L995*(1+Returns!L996)+AH996</f>
        <v>30191449.765436273</v>
      </c>
      <c r="M996" s="14">
        <f ca="1">M995*(1+Returns!M996)+AI996</f>
        <v>30193664.931820173</v>
      </c>
      <c r="N996" s="14">
        <f ca="1">N995*(1+Returns!N996)+AJ996-R996-T996</f>
        <v>55751122.079418153</v>
      </c>
      <c r="O996" s="17">
        <f ca="1">(Assumptions!$B$16 / 252)*F995</f>
        <v>4778.2842168264315</v>
      </c>
      <c r="P996" s="17">
        <f t="shared" ca="1" si="212"/>
        <v>28655.693957409698</v>
      </c>
      <c r="Q996" s="16">
        <f t="shared" si="213"/>
        <v>0</v>
      </c>
      <c r="R996" s="17">
        <f t="shared" si="214"/>
        <v>0</v>
      </c>
      <c r="S996" s="19">
        <f t="shared" si="215"/>
        <v>0</v>
      </c>
      <c r="T996" s="20">
        <f ca="1">IF(AND(S996=1,F995&gt;D995),[1]Assumptions!$B$19*(F995-D995),0)</f>
        <v>0</v>
      </c>
      <c r="U996" s="21">
        <f ca="1">OFFSET(Assumptions!$B$6,U$1-1,0)*$E996</f>
        <v>12046846.537445027</v>
      </c>
      <c r="V996" s="21">
        <f ca="1">OFFSET(Assumptions!$B$6,V$1-1,0)*$E996</f>
        <v>15058558.171806285</v>
      </c>
      <c r="W996" s="21">
        <f ca="1">OFFSET(Assumptions!$B$6,W$1-1,0)*$E996</f>
        <v>7529279.0859031426</v>
      </c>
      <c r="X996" s="21">
        <f ca="1">OFFSET(Assumptions!$B$6,X$1-1,0)*$E996</f>
        <v>0</v>
      </c>
      <c r="Y996" s="21">
        <f ca="1">OFFSET(Assumptions!$B$6,Y$1-1,0)*$E996</f>
        <v>0</v>
      </c>
      <c r="Z996" s="21">
        <f ca="1">OFFSET(Assumptions!$B$6,Z$1-1,0)*$E996</f>
        <v>30117116.34361257</v>
      </c>
      <c r="AA996" s="21">
        <f ca="1">OFFSET(Assumptions!$B$6,AA$1-1,0)*$E996</f>
        <v>30117116.34361257</v>
      </c>
      <c r="AB996" s="21">
        <f ca="1">OFFSET(Assumptions!$B$6,AB$1-1,0)*$E996</f>
        <v>55716665.235683255</v>
      </c>
      <c r="AC996" s="24">
        <f t="shared" si="218"/>
        <v>0</v>
      </c>
      <c r="AD996" s="24">
        <f t="shared" si="220"/>
        <v>0</v>
      </c>
      <c r="AE996" s="24">
        <f t="shared" si="220"/>
        <v>0</v>
      </c>
      <c r="AF996" s="24">
        <f t="shared" si="220"/>
        <v>0</v>
      </c>
      <c r="AG996" s="24">
        <f t="shared" si="220"/>
        <v>0</v>
      </c>
      <c r="AH996" s="24">
        <f t="shared" si="220"/>
        <v>0</v>
      </c>
      <c r="AI996" s="24">
        <f t="shared" si="220"/>
        <v>0</v>
      </c>
      <c r="AJ996" s="24">
        <f t="shared" si="216"/>
        <v>0</v>
      </c>
      <c r="AK996" s="26">
        <f t="shared" ca="1" si="217"/>
        <v>2.7221828186618779E-4</v>
      </c>
      <c r="AL996" s="34">
        <f t="shared" ca="1" si="219"/>
        <v>0.50556926024104731</v>
      </c>
    </row>
    <row r="997" spans="1:38" x14ac:dyDescent="0.25">
      <c r="A997" s="4">
        <f t="shared" si="208"/>
        <v>2</v>
      </c>
      <c r="B997" s="4">
        <f t="shared" si="209"/>
        <v>2016</v>
      </c>
      <c r="C997" s="9">
        <v>42411</v>
      </c>
      <c r="D997" s="12">
        <f ca="1">(1+Returns!E997)*D996</f>
        <v>146673028.10485739</v>
      </c>
      <c r="E997" s="12">
        <f t="shared" ca="1" si="210"/>
        <v>150808269.84317476</v>
      </c>
      <c r="F997" s="12">
        <f t="shared" ca="1" si="211"/>
        <v>150774834.56426421</v>
      </c>
      <c r="G997" s="14">
        <f ca="1">G996*(1+Returns!G997)+AC997</f>
        <v>11951789.995762859</v>
      </c>
      <c r="H997" s="14">
        <f ca="1">H996*(1+Returns!H997)+AD997</f>
        <v>15104236.023368355</v>
      </c>
      <c r="I997" s="14">
        <f ca="1">I996*(1+Returns!I997)+AE997</f>
        <v>7553407.7841970418</v>
      </c>
      <c r="J997" s="14">
        <f ca="1">J996*(1+Returns!J997)+AF997</f>
        <v>0</v>
      </c>
      <c r="K997" s="14">
        <f ca="1">K996*(1+Returns!K997)+AG997</f>
        <v>0</v>
      </c>
      <c r="L997" s="14">
        <f ca="1">L996*(1+Returns!L997)+AH997</f>
        <v>30207954.481725361</v>
      </c>
      <c r="M997" s="14">
        <f ca="1">M996*(1+Returns!M997)+AI997</f>
        <v>30210539.288645089</v>
      </c>
      <c r="N997" s="14">
        <f ca="1">N996*(1+Returns!N997)+AJ997-R997-T997</f>
        <v>55780342.269476041</v>
      </c>
      <c r="O997" s="17">
        <f ca="1">(Assumptions!$B$16 / 252)*F996</f>
        <v>4779.5849531462036</v>
      </c>
      <c r="P997" s="17">
        <f t="shared" ca="1" si="212"/>
        <v>33435.278910555899</v>
      </c>
      <c r="Q997" s="16">
        <f t="shared" si="213"/>
        <v>0</v>
      </c>
      <c r="R997" s="17">
        <f t="shared" si="214"/>
        <v>0</v>
      </c>
      <c r="S997" s="19">
        <f t="shared" si="215"/>
        <v>0</v>
      </c>
      <c r="T997" s="20">
        <f ca="1">IF(AND(S997=1,F996&gt;D996),[1]Assumptions!$B$19*(F996-D996),0)</f>
        <v>0</v>
      </c>
      <c r="U997" s="21">
        <f ca="1">OFFSET(Assumptions!$B$6,U$1-1,0)*$E997</f>
        <v>12064661.58745398</v>
      </c>
      <c r="V997" s="21">
        <f ca="1">OFFSET(Assumptions!$B$6,V$1-1,0)*$E997</f>
        <v>15080826.984317476</v>
      </c>
      <c r="W997" s="21">
        <f ca="1">OFFSET(Assumptions!$B$6,W$1-1,0)*$E997</f>
        <v>7540413.492158738</v>
      </c>
      <c r="X997" s="21">
        <f ca="1">OFFSET(Assumptions!$B$6,X$1-1,0)*$E997</f>
        <v>0</v>
      </c>
      <c r="Y997" s="21">
        <f ca="1">OFFSET(Assumptions!$B$6,Y$1-1,0)*$E997</f>
        <v>0</v>
      </c>
      <c r="Z997" s="21">
        <f ca="1">OFFSET(Assumptions!$B$6,Z$1-1,0)*$E997</f>
        <v>30161653.968634952</v>
      </c>
      <c r="AA997" s="21">
        <f ca="1">OFFSET(Assumptions!$B$6,AA$1-1,0)*$E997</f>
        <v>30161653.968634952</v>
      </c>
      <c r="AB997" s="21">
        <f ca="1">OFFSET(Assumptions!$B$6,AB$1-1,0)*$E997</f>
        <v>55799059.841974661</v>
      </c>
      <c r="AC997" s="24">
        <f t="shared" si="218"/>
        <v>0</v>
      </c>
      <c r="AD997" s="24">
        <f t="shared" si="220"/>
        <v>0</v>
      </c>
      <c r="AE997" s="24">
        <f t="shared" si="220"/>
        <v>0</v>
      </c>
      <c r="AF997" s="24">
        <f t="shared" si="220"/>
        <v>0</v>
      </c>
      <c r="AG997" s="24">
        <f t="shared" si="220"/>
        <v>0</v>
      </c>
      <c r="AH997" s="24">
        <f t="shared" si="220"/>
        <v>0</v>
      </c>
      <c r="AI997" s="24">
        <f t="shared" si="220"/>
        <v>0</v>
      </c>
      <c r="AJ997" s="24">
        <f t="shared" si="216"/>
        <v>0</v>
      </c>
      <c r="AK997" s="26">
        <f t="shared" ca="1" si="217"/>
        <v>1.4473498225109349E-3</v>
      </c>
      <c r="AL997" s="34">
        <f t="shared" ca="1" si="219"/>
        <v>0.50774834564263505</v>
      </c>
    </row>
    <row r="998" spans="1:38" x14ac:dyDescent="0.25">
      <c r="A998" s="4">
        <f t="shared" si="208"/>
        <v>2</v>
      </c>
      <c r="B998" s="4">
        <f t="shared" si="209"/>
        <v>2016</v>
      </c>
      <c r="C998" s="9">
        <v>42412</v>
      </c>
      <c r="D998" s="12">
        <f ca="1">(1+Returns!E998)*D997</f>
        <v>146749974.24213147</v>
      </c>
      <c r="E998" s="12">
        <f t="shared" ca="1" si="210"/>
        <v>150772323.69619292</v>
      </c>
      <c r="F998" s="12">
        <f t="shared" ca="1" si="211"/>
        <v>150734101.91459778</v>
      </c>
      <c r="G998" s="14">
        <f ca="1">G997*(1+Returns!G998)+AC998</f>
        <v>11840585.290796719</v>
      </c>
      <c r="H998" s="14">
        <f ca="1">H997*(1+Returns!H998)+AD998</f>
        <v>15112529.940472508</v>
      </c>
      <c r="I998" s="14">
        <f ca="1">I997*(1+Returns!I998)+AE998</f>
        <v>7557739.3938711835</v>
      </c>
      <c r="J998" s="14">
        <f ca="1">J997*(1+Returns!J998)+AF998</f>
        <v>0</v>
      </c>
      <c r="K998" s="14">
        <f ca="1">K997*(1+Returns!K998)+AG998</f>
        <v>0</v>
      </c>
      <c r="L998" s="14">
        <f ca="1">L997*(1+Returns!L998)+AH998</f>
        <v>30224468.220623892</v>
      </c>
      <c r="M998" s="14">
        <f ca="1">M997*(1+Returns!M998)+AI998</f>
        <v>30227423.07605483</v>
      </c>
      <c r="N998" s="14">
        <f ca="1">N997*(1+Returns!N998)+AJ998-R998-T998</f>
        <v>55809577.774373792</v>
      </c>
      <c r="O998" s="17">
        <f ca="1">(Assumptions!$B$16 / 252)*F997</f>
        <v>4786.5026845798157</v>
      </c>
      <c r="P998" s="17">
        <f t="shared" ca="1" si="212"/>
        <v>38221.781595135712</v>
      </c>
      <c r="Q998" s="16">
        <f t="shared" si="213"/>
        <v>0</v>
      </c>
      <c r="R998" s="17">
        <f t="shared" si="214"/>
        <v>0</v>
      </c>
      <c r="S998" s="19">
        <f t="shared" si="215"/>
        <v>0</v>
      </c>
      <c r="T998" s="20">
        <f ca="1">IF(AND(S998=1,F997&gt;D997),[1]Assumptions!$B$19*(F997-D997),0)</f>
        <v>0</v>
      </c>
      <c r="U998" s="21">
        <f ca="1">OFFSET(Assumptions!$B$6,U$1-1,0)*$E998</f>
        <v>12061785.895695433</v>
      </c>
      <c r="V998" s="21">
        <f ca="1">OFFSET(Assumptions!$B$6,V$1-1,0)*$E998</f>
        <v>15077232.369619293</v>
      </c>
      <c r="W998" s="21">
        <f ca="1">OFFSET(Assumptions!$B$6,W$1-1,0)*$E998</f>
        <v>7538616.1848096466</v>
      </c>
      <c r="X998" s="21">
        <f ca="1">OFFSET(Assumptions!$B$6,X$1-1,0)*$E998</f>
        <v>0</v>
      </c>
      <c r="Y998" s="21">
        <f ca="1">OFFSET(Assumptions!$B$6,Y$1-1,0)*$E998</f>
        <v>0</v>
      </c>
      <c r="Z998" s="21">
        <f ca="1">OFFSET(Assumptions!$B$6,Z$1-1,0)*$E998</f>
        <v>30154464.739238586</v>
      </c>
      <c r="AA998" s="21">
        <f ca="1">OFFSET(Assumptions!$B$6,AA$1-1,0)*$E998</f>
        <v>30154464.739238586</v>
      </c>
      <c r="AB998" s="21">
        <f ca="1">OFFSET(Assumptions!$B$6,AB$1-1,0)*$E998</f>
        <v>55785759.76759138</v>
      </c>
      <c r="AC998" s="24">
        <f t="shared" si="218"/>
        <v>0</v>
      </c>
      <c r="AD998" s="24">
        <f t="shared" si="220"/>
        <v>0</v>
      </c>
      <c r="AE998" s="24">
        <f t="shared" si="220"/>
        <v>0</v>
      </c>
      <c r="AF998" s="24">
        <f t="shared" si="220"/>
        <v>0</v>
      </c>
      <c r="AG998" s="24">
        <f t="shared" si="220"/>
        <v>0</v>
      </c>
      <c r="AH998" s="24">
        <f t="shared" si="220"/>
        <v>0</v>
      </c>
      <c r="AI998" s="24">
        <f t="shared" si="220"/>
        <v>0</v>
      </c>
      <c r="AJ998" s="24">
        <f t="shared" si="216"/>
        <v>0</v>
      </c>
      <c r="AK998" s="26">
        <f t="shared" ca="1" si="217"/>
        <v>-2.7015549235487324E-4</v>
      </c>
      <c r="AL998" s="34">
        <f t="shared" ca="1" si="219"/>
        <v>0.50734101914597063</v>
      </c>
    </row>
    <row r="999" spans="1:38" x14ac:dyDescent="0.25">
      <c r="A999" s="4">
        <f t="shared" si="208"/>
        <v>2</v>
      </c>
      <c r="B999" s="4">
        <f t="shared" si="209"/>
        <v>2016</v>
      </c>
      <c r="C999" s="9">
        <v>42415</v>
      </c>
      <c r="D999" s="12">
        <f ca="1">(1+Returns!E999)*D998</f>
        <v>146826960.74611863</v>
      </c>
      <c r="E999" s="12">
        <f t="shared" ca="1" si="210"/>
        <v>150839235.06583884</v>
      </c>
      <c r="F999" s="12">
        <f t="shared" ca="1" si="211"/>
        <v>150796228.07465911</v>
      </c>
      <c r="G999" s="14">
        <f ca="1">G998*(1+Returns!G999)+AC999</f>
        <v>11832197.277881742</v>
      </c>
      <c r="H999" s="14">
        <f ca="1">H998*(1+Returns!H999)+AD999</f>
        <v>15120828.411865989</v>
      </c>
      <c r="I999" s="14">
        <f ca="1">I998*(1+Returns!I999)+AE999</f>
        <v>7562073.4875688162</v>
      </c>
      <c r="J999" s="14">
        <f ca="1">J998*(1+Returns!J999)+AF999</f>
        <v>0</v>
      </c>
      <c r="K999" s="14">
        <f ca="1">K998*(1+Returns!K999)+AG999</f>
        <v>0</v>
      </c>
      <c r="L999" s="14">
        <f ca="1">L998*(1+Returns!L999)+AH999</f>
        <v>30240990.987064242</v>
      </c>
      <c r="M999" s="14">
        <f ca="1">M998*(1+Returns!M999)+AI999</f>
        <v>30244316.299319871</v>
      </c>
      <c r="N999" s="14">
        <f ca="1">N998*(1+Returns!N999)+AJ999-R999-T999</f>
        <v>55838828.602138199</v>
      </c>
      <c r="O999" s="17">
        <f ca="1">(Assumptions!$B$16 / 252)*F998</f>
        <v>4785.2095845904059</v>
      </c>
      <c r="P999" s="17">
        <f t="shared" ca="1" si="212"/>
        <v>43006.991179726116</v>
      </c>
      <c r="Q999" s="16">
        <f t="shared" si="213"/>
        <v>0</v>
      </c>
      <c r="R999" s="17">
        <f t="shared" si="214"/>
        <v>0</v>
      </c>
      <c r="S999" s="19">
        <f t="shared" si="215"/>
        <v>0</v>
      </c>
      <c r="T999" s="20">
        <f ca="1">IF(AND(S999=1,F998&gt;D998),[1]Assumptions!$B$19*(F998-D998),0)</f>
        <v>0</v>
      </c>
      <c r="U999" s="21">
        <f ca="1">OFFSET(Assumptions!$B$6,U$1-1,0)*$E999</f>
        <v>12067138.805267109</v>
      </c>
      <c r="V999" s="21">
        <f ca="1">OFFSET(Assumptions!$B$6,V$1-1,0)*$E999</f>
        <v>15083923.506583884</v>
      </c>
      <c r="W999" s="21">
        <f ca="1">OFFSET(Assumptions!$B$6,W$1-1,0)*$E999</f>
        <v>7541961.7532919422</v>
      </c>
      <c r="X999" s="21">
        <f ca="1">OFFSET(Assumptions!$B$6,X$1-1,0)*$E999</f>
        <v>0</v>
      </c>
      <c r="Y999" s="21">
        <f ca="1">OFFSET(Assumptions!$B$6,Y$1-1,0)*$E999</f>
        <v>0</v>
      </c>
      <c r="Z999" s="21">
        <f ca="1">OFFSET(Assumptions!$B$6,Z$1-1,0)*$E999</f>
        <v>30167847.013167769</v>
      </c>
      <c r="AA999" s="21">
        <f ca="1">OFFSET(Assumptions!$B$6,AA$1-1,0)*$E999</f>
        <v>30167847.013167769</v>
      </c>
      <c r="AB999" s="21">
        <f ca="1">OFFSET(Assumptions!$B$6,AB$1-1,0)*$E999</f>
        <v>55810516.974360369</v>
      </c>
      <c r="AC999" s="24">
        <f t="shared" si="218"/>
        <v>0</v>
      </c>
      <c r="AD999" s="24">
        <f t="shared" si="220"/>
        <v>0</v>
      </c>
      <c r="AE999" s="24">
        <f t="shared" si="220"/>
        <v>0</v>
      </c>
      <c r="AF999" s="24">
        <f t="shared" si="220"/>
        <v>0</v>
      </c>
      <c r="AG999" s="24">
        <f t="shared" si="220"/>
        <v>0</v>
      </c>
      <c r="AH999" s="24">
        <f t="shared" si="220"/>
        <v>0</v>
      </c>
      <c r="AI999" s="24">
        <f t="shared" si="220"/>
        <v>0</v>
      </c>
      <c r="AJ999" s="24">
        <f t="shared" si="216"/>
        <v>0</v>
      </c>
      <c r="AK999" s="26">
        <f t="shared" ca="1" si="217"/>
        <v>4.1215729733501405E-4</v>
      </c>
      <c r="AL999" s="34">
        <f t="shared" ca="1" si="219"/>
        <v>0.50796228074658401</v>
      </c>
    </row>
    <row r="1000" spans="1:38" x14ac:dyDescent="0.25">
      <c r="A1000" s="4">
        <f t="shared" si="208"/>
        <v>2</v>
      </c>
      <c r="B1000" s="4">
        <f t="shared" si="209"/>
        <v>2016</v>
      </c>
      <c r="C1000" s="9">
        <v>42416</v>
      </c>
      <c r="D1000" s="12">
        <f ca="1">(1+Returns!E1000)*D999</f>
        <v>146903987.63799566</v>
      </c>
      <c r="E1000" s="12">
        <f t="shared" ca="1" si="210"/>
        <v>151061240.33430243</v>
      </c>
      <c r="F1000" s="12">
        <f t="shared" ca="1" si="211"/>
        <v>151013446.16127905</v>
      </c>
      <c r="G1000" s="14">
        <f ca="1">G999*(1+Returns!G1000)+AC1000</f>
        <v>11978862.31704301</v>
      </c>
      <c r="H1000" s="14">
        <f ca="1">H999*(1+Returns!H1000)+AD1000</f>
        <v>15129131.440049613</v>
      </c>
      <c r="I1000" s="14">
        <f ca="1">I999*(1+Returns!I1000)+AE1000</f>
        <v>7566410.0667144377</v>
      </c>
      <c r="J1000" s="14">
        <f ca="1">J999*(1+Returns!J1000)+AF1000</f>
        <v>0</v>
      </c>
      <c r="K1000" s="14">
        <f ca="1">K999*(1+Returns!K1000)+AG1000</f>
        <v>0</v>
      </c>
      <c r="L1000" s="14">
        <f ca="1">L999*(1+Returns!L1000)+AH1000</f>
        <v>30257522.785981487</v>
      </c>
      <c r="M1000" s="14">
        <f ca="1">M999*(1+Returns!M1000)+AI1000</f>
        <v>30261218.963713638</v>
      </c>
      <c r="N1000" s="14">
        <f ca="1">N999*(1+Returns!N1000)+AJ1000-R1000-T1000</f>
        <v>55868094.760800257</v>
      </c>
      <c r="O1000" s="17">
        <f ca="1">(Assumptions!$B$16 / 252)*F999</f>
        <v>4787.1818436399717</v>
      </c>
      <c r="P1000" s="17">
        <f t="shared" ca="1" si="212"/>
        <v>47794.173023366086</v>
      </c>
      <c r="Q1000" s="16">
        <f t="shared" si="213"/>
        <v>0</v>
      </c>
      <c r="R1000" s="17">
        <f t="shared" si="214"/>
        <v>0</v>
      </c>
      <c r="S1000" s="19">
        <f t="shared" si="215"/>
        <v>0</v>
      </c>
      <c r="T1000" s="20">
        <f ca="1">IF(AND(S1000=1,F999&gt;D999),[1]Assumptions!$B$19*(F999-D999),0)</f>
        <v>0</v>
      </c>
      <c r="U1000" s="21">
        <f ca="1">OFFSET(Assumptions!$B$6,U$1-1,0)*$E1000</f>
        <v>12084899.226744194</v>
      </c>
      <c r="V1000" s="21">
        <f ca="1">OFFSET(Assumptions!$B$6,V$1-1,0)*$E1000</f>
        <v>15106124.033430243</v>
      </c>
      <c r="W1000" s="21">
        <f ca="1">OFFSET(Assumptions!$B$6,W$1-1,0)*$E1000</f>
        <v>7553062.0167151215</v>
      </c>
      <c r="X1000" s="21">
        <f ca="1">OFFSET(Assumptions!$B$6,X$1-1,0)*$E1000</f>
        <v>0</v>
      </c>
      <c r="Y1000" s="21">
        <f ca="1">OFFSET(Assumptions!$B$6,Y$1-1,0)*$E1000</f>
        <v>0</v>
      </c>
      <c r="Z1000" s="21">
        <f ca="1">OFFSET(Assumptions!$B$6,Z$1-1,0)*$E1000</f>
        <v>30212248.066860486</v>
      </c>
      <c r="AA1000" s="21">
        <f ca="1">OFFSET(Assumptions!$B$6,AA$1-1,0)*$E1000</f>
        <v>30212248.066860486</v>
      </c>
      <c r="AB1000" s="21">
        <f ca="1">OFFSET(Assumptions!$B$6,AB$1-1,0)*$E1000</f>
        <v>55892658.923691899</v>
      </c>
      <c r="AC1000" s="24">
        <f t="shared" si="218"/>
        <v>0</v>
      </c>
      <c r="AD1000" s="24">
        <f t="shared" si="220"/>
        <v>0</v>
      </c>
      <c r="AE1000" s="24">
        <f t="shared" si="220"/>
        <v>0</v>
      </c>
      <c r="AF1000" s="24">
        <f t="shared" si="220"/>
        <v>0</v>
      </c>
      <c r="AG1000" s="24">
        <f t="shared" si="220"/>
        <v>0</v>
      </c>
      <c r="AH1000" s="24">
        <f t="shared" si="220"/>
        <v>0</v>
      </c>
      <c r="AI1000" s="24">
        <f t="shared" si="220"/>
        <v>0</v>
      </c>
      <c r="AJ1000" s="24">
        <f t="shared" si="216"/>
        <v>0</v>
      </c>
      <c r="AK1000" s="26">
        <f t="shared" ca="1" si="217"/>
        <v>1.4404742704332563E-3</v>
      </c>
      <c r="AL1000" s="34">
        <f t="shared" ca="1" si="219"/>
        <v>0.51013446161278342</v>
      </c>
    </row>
    <row r="1001" spans="1:38" x14ac:dyDescent="0.25">
      <c r="A1001" s="4">
        <f t="shared" si="208"/>
        <v>2</v>
      </c>
      <c r="B1001" s="4">
        <f t="shared" si="209"/>
        <v>2016</v>
      </c>
      <c r="C1001" s="9">
        <v>42417</v>
      </c>
      <c r="D1001" s="12">
        <f ca="1">(1+Returns!E1001)*D1000</f>
        <v>146981054.93895045</v>
      </c>
      <c r="E1001" s="12">
        <f t="shared" ca="1" si="210"/>
        <v>151263617.69942904</v>
      </c>
      <c r="F1001" s="12">
        <f t="shared" ca="1" si="211"/>
        <v>151211029.44874975</v>
      </c>
      <c r="G1001" s="14">
        <f ca="1">G1000*(1+Returns!G1001)+AC1001</f>
        <v>12105858.583949031</v>
      </c>
      <c r="H1001" s="14">
        <f ca="1">H1000*(1+Returns!H1001)+AD1001</f>
        <v>15137439.027525568</v>
      </c>
      <c r="I1001" s="14">
        <f ca="1">I1000*(1+Returns!I1001)+AE1001</f>
        <v>7570749.1327333646</v>
      </c>
      <c r="J1001" s="14">
        <f ca="1">J1000*(1+Returns!J1001)+AF1001</f>
        <v>0</v>
      </c>
      <c r="K1001" s="14">
        <f ca="1">K1000*(1+Returns!K1001)+AG1001</f>
        <v>0</v>
      </c>
      <c r="L1001" s="14">
        <f ca="1">L1000*(1+Returns!L1001)+AH1001</f>
        <v>30274063.622313399</v>
      </c>
      <c r="M1001" s="14">
        <f ca="1">M1000*(1+Returns!M1001)+AI1001</f>
        <v>30278131.0745125</v>
      </c>
      <c r="N1001" s="14">
        <f ca="1">N1000*(1+Returns!N1001)+AJ1001-R1001-T1001</f>
        <v>55897376.258395173</v>
      </c>
      <c r="O1001" s="17">
        <f ca="1">(Assumptions!$B$16 / 252)*F1000</f>
        <v>4794.0776559136202</v>
      </c>
      <c r="P1001" s="17">
        <f t="shared" ca="1" si="212"/>
        <v>52588.250679279707</v>
      </c>
      <c r="Q1001" s="16">
        <f t="shared" si="213"/>
        <v>0</v>
      </c>
      <c r="R1001" s="17">
        <f t="shared" si="214"/>
        <v>0</v>
      </c>
      <c r="S1001" s="19">
        <f t="shared" si="215"/>
        <v>0</v>
      </c>
      <c r="T1001" s="20">
        <f ca="1">IF(AND(S1001=1,F1000&gt;D1000),[1]Assumptions!$B$19*(F1000-D1000),0)</f>
        <v>0</v>
      </c>
      <c r="U1001" s="21">
        <f ca="1">OFFSET(Assumptions!$B$6,U$1-1,0)*$E1001</f>
        <v>12101089.415954323</v>
      </c>
      <c r="V1001" s="21">
        <f ca="1">OFFSET(Assumptions!$B$6,V$1-1,0)*$E1001</f>
        <v>15126361.769942904</v>
      </c>
      <c r="W1001" s="21">
        <f ca="1">OFFSET(Assumptions!$B$6,W$1-1,0)*$E1001</f>
        <v>7563180.8849714519</v>
      </c>
      <c r="X1001" s="21">
        <f ca="1">OFFSET(Assumptions!$B$6,X$1-1,0)*$E1001</f>
        <v>0</v>
      </c>
      <c r="Y1001" s="21">
        <f ca="1">OFFSET(Assumptions!$B$6,Y$1-1,0)*$E1001</f>
        <v>0</v>
      </c>
      <c r="Z1001" s="21">
        <f ca="1">OFFSET(Assumptions!$B$6,Z$1-1,0)*$E1001</f>
        <v>30252723.539885808</v>
      </c>
      <c r="AA1001" s="21">
        <f ca="1">OFFSET(Assumptions!$B$6,AA$1-1,0)*$E1001</f>
        <v>30252723.539885808</v>
      </c>
      <c r="AB1001" s="21">
        <f ca="1">OFFSET(Assumptions!$B$6,AB$1-1,0)*$E1001</f>
        <v>55967538.548788741</v>
      </c>
      <c r="AC1001" s="24">
        <f t="shared" si="218"/>
        <v>0</v>
      </c>
      <c r="AD1001" s="24">
        <f t="shared" si="220"/>
        <v>0</v>
      </c>
      <c r="AE1001" s="24">
        <f t="shared" si="220"/>
        <v>0</v>
      </c>
      <c r="AF1001" s="24">
        <f t="shared" si="220"/>
        <v>0</v>
      </c>
      <c r="AG1001" s="24">
        <f t="shared" si="220"/>
        <v>0</v>
      </c>
      <c r="AH1001" s="24">
        <f t="shared" si="220"/>
        <v>0</v>
      </c>
      <c r="AI1001" s="24">
        <f t="shared" si="220"/>
        <v>0</v>
      </c>
      <c r="AJ1001" s="24">
        <f t="shared" si="216"/>
        <v>0</v>
      </c>
      <c r="AK1001" s="26">
        <f t="shared" ca="1" si="217"/>
        <v>1.3083820844648208E-3</v>
      </c>
      <c r="AL1001" s="34">
        <f t="shared" ca="1" si="219"/>
        <v>0.51211029448749046</v>
      </c>
    </row>
    <row r="1002" spans="1:38" x14ac:dyDescent="0.25">
      <c r="A1002" s="4">
        <f t="shared" si="208"/>
        <v>2</v>
      </c>
      <c r="B1002" s="4">
        <f t="shared" si="209"/>
        <v>2016</v>
      </c>
      <c r="C1002" s="9">
        <v>42418</v>
      </c>
      <c r="D1002" s="12">
        <f ca="1">(1+Returns!E1002)*D1001</f>
        <v>147058162.67018199</v>
      </c>
      <c r="E1002" s="12">
        <f t="shared" ca="1" si="210"/>
        <v>151473663.93663204</v>
      </c>
      <c r="F1002" s="12">
        <f t="shared" ca="1" si="211"/>
        <v>151416275.33581153</v>
      </c>
      <c r="G1002" s="14">
        <f ca="1">G1001*(1+Returns!G1002)+AC1002</f>
        <v>12240482.831824293</v>
      </c>
      <c r="H1002" s="14">
        <f ca="1">H1001*(1+Returns!H1002)+AD1002</f>
        <v>15145751.176797418</v>
      </c>
      <c r="I1002" s="14">
        <f ca="1">I1001*(1+Returns!I1002)+AE1002</f>
        <v>7575090.6870517293</v>
      </c>
      <c r="J1002" s="14">
        <f ca="1">J1001*(1+Returns!J1002)+AF1002</f>
        <v>0</v>
      </c>
      <c r="K1002" s="14">
        <f ca="1">K1001*(1+Returns!K1002)+AG1002</f>
        <v>0</v>
      </c>
      <c r="L1002" s="14">
        <f ca="1">L1001*(1+Returns!L1002)+AH1002</f>
        <v>30290613.501000445</v>
      </c>
      <c r="M1002" s="14">
        <f ca="1">M1001*(1+Returns!M1002)+AI1002</f>
        <v>30295052.636995777</v>
      </c>
      <c r="N1002" s="14">
        <f ca="1">N1001*(1+Returns!N1002)+AJ1002-R1002-T1002</f>
        <v>55926673.102962367</v>
      </c>
      <c r="O1002" s="17">
        <f ca="1">(Assumptions!$B$16 / 252)*F1001</f>
        <v>4800.3501412301503</v>
      </c>
      <c r="P1002" s="17">
        <f t="shared" ca="1" si="212"/>
        <v>57388.600820509855</v>
      </c>
      <c r="Q1002" s="16">
        <f t="shared" si="213"/>
        <v>0</v>
      </c>
      <c r="R1002" s="17">
        <f t="shared" si="214"/>
        <v>0</v>
      </c>
      <c r="S1002" s="19">
        <f t="shared" si="215"/>
        <v>0</v>
      </c>
      <c r="T1002" s="20">
        <f ca="1">IF(AND(S1002=1,F1001&gt;D1001),[1]Assumptions!$B$19*(F1001-D1001),0)</f>
        <v>0</v>
      </c>
      <c r="U1002" s="21">
        <f ca="1">OFFSET(Assumptions!$B$6,U$1-1,0)*$E1002</f>
        <v>12117893.114930563</v>
      </c>
      <c r="V1002" s="21">
        <f ca="1">OFFSET(Assumptions!$B$6,V$1-1,0)*$E1002</f>
        <v>15147366.393663205</v>
      </c>
      <c r="W1002" s="21">
        <f ca="1">OFFSET(Assumptions!$B$6,W$1-1,0)*$E1002</f>
        <v>7573683.1968316026</v>
      </c>
      <c r="X1002" s="21">
        <f ca="1">OFFSET(Assumptions!$B$6,X$1-1,0)*$E1002</f>
        <v>0</v>
      </c>
      <c r="Y1002" s="21">
        <f ca="1">OFFSET(Assumptions!$B$6,Y$1-1,0)*$E1002</f>
        <v>0</v>
      </c>
      <c r="Z1002" s="21">
        <f ca="1">OFFSET(Assumptions!$B$6,Z$1-1,0)*$E1002</f>
        <v>30294732.78732641</v>
      </c>
      <c r="AA1002" s="21">
        <f ca="1">OFFSET(Assumptions!$B$6,AA$1-1,0)*$E1002</f>
        <v>30294732.78732641</v>
      </c>
      <c r="AB1002" s="21">
        <f ca="1">OFFSET(Assumptions!$B$6,AB$1-1,0)*$E1002</f>
        <v>56045255.65655385</v>
      </c>
      <c r="AC1002" s="24">
        <f t="shared" si="218"/>
        <v>0</v>
      </c>
      <c r="AD1002" s="24">
        <f t="shared" si="220"/>
        <v>0</v>
      </c>
      <c r="AE1002" s="24">
        <f t="shared" si="220"/>
        <v>0</v>
      </c>
      <c r="AF1002" s="24">
        <f t="shared" si="220"/>
        <v>0</v>
      </c>
      <c r="AG1002" s="24">
        <f t="shared" si="220"/>
        <v>0</v>
      </c>
      <c r="AH1002" s="24">
        <f t="shared" si="220"/>
        <v>0</v>
      </c>
      <c r="AI1002" s="24">
        <f t="shared" si="220"/>
        <v>0</v>
      </c>
      <c r="AJ1002" s="24">
        <f t="shared" si="216"/>
        <v>0</v>
      </c>
      <c r="AK1002" s="26">
        <f t="shared" ca="1" si="217"/>
        <v>1.3573473298211791E-3</v>
      </c>
      <c r="AL1002" s="34">
        <f t="shared" ca="1" si="219"/>
        <v>0.51416275335810813</v>
      </c>
    </row>
    <row r="1003" spans="1:38" x14ac:dyDescent="0.25">
      <c r="A1003" s="4">
        <f t="shared" si="208"/>
        <v>2</v>
      </c>
      <c r="B1003" s="4">
        <f t="shared" si="209"/>
        <v>2016</v>
      </c>
      <c r="C1003" s="9">
        <v>42419</v>
      </c>
      <c r="D1003" s="12">
        <f ca="1">(1+Returns!E1003)*D1002</f>
        <v>147135310.85290039</v>
      </c>
      <c r="E1003" s="12">
        <f t="shared" ca="1" si="210"/>
        <v>151478018.76269841</v>
      </c>
      <c r="F1003" s="12">
        <f t="shared" ca="1" si="211"/>
        <v>151415823.29599422</v>
      </c>
      <c r="G1003" s="14">
        <f ca="1">G1002*(1+Returns!G1003)+AC1003</f>
        <v>12169374.755254814</v>
      </c>
      <c r="H1003" s="14">
        <f ca="1">H1002*(1+Returns!H1003)+AD1003</f>
        <v>15154067.890370097</v>
      </c>
      <c r="I1003" s="14">
        <f ca="1">I1002*(1+Returns!I1003)+AE1003</f>
        <v>7579434.7310964828</v>
      </c>
      <c r="J1003" s="14">
        <f ca="1">J1002*(1+Returns!J1003)+AF1003</f>
        <v>0</v>
      </c>
      <c r="K1003" s="14">
        <f ca="1">K1002*(1+Returns!K1003)+AG1003</f>
        <v>0</v>
      </c>
      <c r="L1003" s="14">
        <f ca="1">L1002*(1+Returns!L1003)+AH1003</f>
        <v>30307172.4269858</v>
      </c>
      <c r="M1003" s="14">
        <f ca="1">M1002*(1+Returns!M1003)+AI1003</f>
        <v>30311983.656445742</v>
      </c>
      <c r="N1003" s="14">
        <f ca="1">N1002*(1+Returns!N1003)+AJ1003-R1003-T1003</f>
        <v>55955985.302545466</v>
      </c>
      <c r="O1003" s="17">
        <f ca="1">(Assumptions!$B$16 / 252)*F1002</f>
        <v>4806.8658836765562</v>
      </c>
      <c r="P1003" s="17">
        <f t="shared" ca="1" si="212"/>
        <v>62195.466704186409</v>
      </c>
      <c r="Q1003" s="16">
        <f t="shared" si="213"/>
        <v>0</v>
      </c>
      <c r="R1003" s="17">
        <f t="shared" si="214"/>
        <v>0</v>
      </c>
      <c r="S1003" s="19">
        <f t="shared" si="215"/>
        <v>0</v>
      </c>
      <c r="T1003" s="20">
        <f ca="1">IF(AND(S1003=1,F1002&gt;D1002),[1]Assumptions!$B$19*(F1002-D1002),0)</f>
        <v>0</v>
      </c>
      <c r="U1003" s="21">
        <f ca="1">OFFSET(Assumptions!$B$6,U$1-1,0)*$E1003</f>
        <v>12118241.501015874</v>
      </c>
      <c r="V1003" s="21">
        <f ca="1">OFFSET(Assumptions!$B$6,V$1-1,0)*$E1003</f>
        <v>15147801.876269842</v>
      </c>
      <c r="W1003" s="21">
        <f ca="1">OFFSET(Assumptions!$B$6,W$1-1,0)*$E1003</f>
        <v>7573900.9381349208</v>
      </c>
      <c r="X1003" s="21">
        <f ca="1">OFFSET(Assumptions!$B$6,X$1-1,0)*$E1003</f>
        <v>0</v>
      </c>
      <c r="Y1003" s="21">
        <f ca="1">OFFSET(Assumptions!$B$6,Y$1-1,0)*$E1003</f>
        <v>0</v>
      </c>
      <c r="Z1003" s="21">
        <f ca="1">OFFSET(Assumptions!$B$6,Z$1-1,0)*$E1003</f>
        <v>30295603.752539683</v>
      </c>
      <c r="AA1003" s="21">
        <f ca="1">OFFSET(Assumptions!$B$6,AA$1-1,0)*$E1003</f>
        <v>30295603.752539683</v>
      </c>
      <c r="AB1003" s="21">
        <f ca="1">OFFSET(Assumptions!$B$6,AB$1-1,0)*$E1003</f>
        <v>56046866.942198411</v>
      </c>
      <c r="AC1003" s="24">
        <f t="shared" si="218"/>
        <v>0</v>
      </c>
      <c r="AD1003" s="24">
        <f t="shared" si="220"/>
        <v>0</v>
      </c>
      <c r="AE1003" s="24">
        <f t="shared" si="220"/>
        <v>0</v>
      </c>
      <c r="AF1003" s="24">
        <f t="shared" si="220"/>
        <v>0</v>
      </c>
      <c r="AG1003" s="24">
        <f t="shared" si="220"/>
        <v>0</v>
      </c>
      <c r="AH1003" s="24">
        <f t="shared" si="220"/>
        <v>0</v>
      </c>
      <c r="AI1003" s="24">
        <f t="shared" si="220"/>
        <v>0</v>
      </c>
      <c r="AJ1003" s="24">
        <f t="shared" si="216"/>
        <v>0</v>
      </c>
      <c r="AK1003" s="26">
        <f t="shared" ca="1" si="217"/>
        <v>-2.9854110220606245E-6</v>
      </c>
      <c r="AL1003" s="34">
        <f t="shared" ca="1" si="219"/>
        <v>0.51415823295993501</v>
      </c>
    </row>
    <row r="1004" spans="1:38" x14ac:dyDescent="0.25">
      <c r="A1004" s="4">
        <f t="shared" si="208"/>
        <v>2</v>
      </c>
      <c r="B1004" s="4">
        <f t="shared" si="209"/>
        <v>2016</v>
      </c>
      <c r="C1004" s="9">
        <v>42422</v>
      </c>
      <c r="D1004" s="12">
        <f ca="1">(1+Returns!E1004)*D1003</f>
        <v>147212499.50832692</v>
      </c>
      <c r="E1004" s="12">
        <f t="shared" ca="1" si="210"/>
        <v>151655041.33365411</v>
      </c>
      <c r="F1004" s="12">
        <f t="shared" ca="1" si="211"/>
        <v>151588039.01541671</v>
      </c>
      <c r="G1004" s="14">
        <f ca="1">G1003*(1+Returns!G1004)+AC1004</f>
        <v>12270893.488053516</v>
      </c>
      <c r="H1004" s="14">
        <f ca="1">H1003*(1+Returns!H1004)+AD1004</f>
        <v>15162389.170749918</v>
      </c>
      <c r="I1004" s="14">
        <f ca="1">I1003*(1+Returns!I1004)+AE1004</f>
        <v>7583781.2662953949</v>
      </c>
      <c r="J1004" s="14">
        <f ca="1">J1003*(1+Returns!J1004)+AF1004</f>
        <v>0</v>
      </c>
      <c r="K1004" s="14">
        <f ca="1">K1003*(1+Returns!K1004)+AG1004</f>
        <v>0</v>
      </c>
      <c r="L1004" s="14">
        <f ca="1">L1003*(1+Returns!L1004)+AH1004</f>
        <v>30323740.405215334</v>
      </c>
      <c r="M1004" s="14">
        <f ca="1">M1003*(1+Returns!M1004)+AI1004</f>
        <v>30328924.138147615</v>
      </c>
      <c r="N1004" s="14">
        <f ca="1">N1003*(1+Returns!N1004)+AJ1004-R1004-T1004</f>
        <v>55985312.865192324</v>
      </c>
      <c r="O1004" s="17">
        <f ca="1">(Assumptions!$B$16 / 252)*F1003</f>
        <v>4806.8515332061652</v>
      </c>
      <c r="P1004" s="17">
        <f t="shared" ca="1" si="212"/>
        <v>67002.318237392581</v>
      </c>
      <c r="Q1004" s="16">
        <f t="shared" si="213"/>
        <v>0</v>
      </c>
      <c r="R1004" s="17">
        <f t="shared" si="214"/>
        <v>0</v>
      </c>
      <c r="S1004" s="19">
        <f t="shared" si="215"/>
        <v>0</v>
      </c>
      <c r="T1004" s="20">
        <f ca="1">IF(AND(S1004=1,F1003&gt;D1003),[1]Assumptions!$B$19*(F1003-D1003),0)</f>
        <v>0</v>
      </c>
      <c r="U1004" s="21">
        <f ca="1">OFFSET(Assumptions!$B$6,U$1-1,0)*$E1004</f>
        <v>12132403.306692328</v>
      </c>
      <c r="V1004" s="21">
        <f ca="1">OFFSET(Assumptions!$B$6,V$1-1,0)*$E1004</f>
        <v>15165504.133365411</v>
      </c>
      <c r="W1004" s="21">
        <f ca="1">OFFSET(Assumptions!$B$6,W$1-1,0)*$E1004</f>
        <v>7582752.0666827057</v>
      </c>
      <c r="X1004" s="21">
        <f ca="1">OFFSET(Assumptions!$B$6,X$1-1,0)*$E1004</f>
        <v>0</v>
      </c>
      <c r="Y1004" s="21">
        <f ca="1">OFFSET(Assumptions!$B$6,Y$1-1,0)*$E1004</f>
        <v>0</v>
      </c>
      <c r="Z1004" s="21">
        <f ca="1">OFFSET(Assumptions!$B$6,Z$1-1,0)*$E1004</f>
        <v>30331008.266730823</v>
      </c>
      <c r="AA1004" s="21">
        <f ca="1">OFFSET(Assumptions!$B$6,AA$1-1,0)*$E1004</f>
        <v>30331008.266730823</v>
      </c>
      <c r="AB1004" s="21">
        <f ca="1">OFFSET(Assumptions!$B$6,AB$1-1,0)*$E1004</f>
        <v>56112365.293452017</v>
      </c>
      <c r="AC1004" s="24">
        <f t="shared" si="218"/>
        <v>0</v>
      </c>
      <c r="AD1004" s="24">
        <f t="shared" si="220"/>
        <v>0</v>
      </c>
      <c r="AE1004" s="24">
        <f t="shared" si="220"/>
        <v>0</v>
      </c>
      <c r="AF1004" s="24">
        <f t="shared" si="220"/>
        <v>0</v>
      </c>
      <c r="AG1004" s="24">
        <f t="shared" si="220"/>
        <v>0</v>
      </c>
      <c r="AH1004" s="24">
        <f t="shared" si="220"/>
        <v>0</v>
      </c>
      <c r="AI1004" s="24">
        <f t="shared" si="220"/>
        <v>0</v>
      </c>
      <c r="AJ1004" s="24">
        <f t="shared" si="216"/>
        <v>0</v>
      </c>
      <c r="AK1004" s="26">
        <f t="shared" ca="1" si="217"/>
        <v>1.1373693691565379E-3</v>
      </c>
      <c r="AL1004" s="34">
        <f t="shared" ca="1" si="219"/>
        <v>0.51588039015415976</v>
      </c>
    </row>
    <row r="1005" spans="1:38" x14ac:dyDescent="0.25">
      <c r="A1005" s="4">
        <f t="shared" si="208"/>
        <v>2</v>
      </c>
      <c r="B1005" s="4">
        <f t="shared" si="209"/>
        <v>2016</v>
      </c>
      <c r="C1005" s="9">
        <v>42423</v>
      </c>
      <c r="D1005" s="12">
        <f ca="1">(1+Returns!E1005)*D1004</f>
        <v>147289728.65769398</v>
      </c>
      <c r="E1005" s="12">
        <f t="shared" ca="1" si="210"/>
        <v>151812483.0300954</v>
      </c>
      <c r="F1005" s="12">
        <f t="shared" ca="1" si="211"/>
        <v>151740668.39315909</v>
      </c>
      <c r="G1005" s="14">
        <f ca="1">G1004*(1+Returns!G1005)+AC1005</f>
        <v>12352790.388591602</v>
      </c>
      <c r="H1005" s="14">
        <f ca="1">H1004*(1+Returns!H1005)+AD1005</f>
        <v>15170715.02044457</v>
      </c>
      <c r="I1005" s="14">
        <f ca="1">I1004*(1+Returns!I1005)+AE1005</f>
        <v>7588130.2940770527</v>
      </c>
      <c r="J1005" s="14">
        <f ca="1">J1004*(1+Returns!J1005)+AF1005</f>
        <v>0</v>
      </c>
      <c r="K1005" s="14">
        <f ca="1">K1004*(1+Returns!K1005)+AG1005</f>
        <v>0</v>
      </c>
      <c r="L1005" s="14">
        <f ca="1">L1004*(1+Returns!L1005)+AH1005</f>
        <v>30340317.440637626</v>
      </c>
      <c r="M1005" s="14">
        <f ca="1">M1004*(1+Returns!M1005)+AI1005</f>
        <v>30345874.08738957</v>
      </c>
      <c r="N1005" s="14">
        <f ca="1">N1004*(1+Returns!N1005)+AJ1005-R1005-T1005</f>
        <v>56014655.798954993</v>
      </c>
      <c r="O1005" s="17">
        <f ca="1">(Assumptions!$B$16 / 252)*F1004</f>
        <v>4812.3186989021178</v>
      </c>
      <c r="P1005" s="17">
        <f t="shared" ca="1" si="212"/>
        <v>71814.636936294701</v>
      </c>
      <c r="Q1005" s="16">
        <f t="shared" si="213"/>
        <v>0</v>
      </c>
      <c r="R1005" s="17">
        <f t="shared" si="214"/>
        <v>0</v>
      </c>
      <c r="S1005" s="19">
        <f t="shared" si="215"/>
        <v>0</v>
      </c>
      <c r="T1005" s="20">
        <f ca="1">IF(AND(S1005=1,F1004&gt;D1004),[1]Assumptions!$B$19*(F1004-D1004),0)</f>
        <v>0</v>
      </c>
      <c r="U1005" s="21">
        <f ca="1">OFFSET(Assumptions!$B$6,U$1-1,0)*$E1005</f>
        <v>12144998.642407632</v>
      </c>
      <c r="V1005" s="21">
        <f ca="1">OFFSET(Assumptions!$B$6,V$1-1,0)*$E1005</f>
        <v>15181248.30300954</v>
      </c>
      <c r="W1005" s="21">
        <f ca="1">OFFSET(Assumptions!$B$6,W$1-1,0)*$E1005</f>
        <v>7590624.1515047699</v>
      </c>
      <c r="X1005" s="21">
        <f ca="1">OFFSET(Assumptions!$B$6,X$1-1,0)*$E1005</f>
        <v>0</v>
      </c>
      <c r="Y1005" s="21">
        <f ca="1">OFFSET(Assumptions!$B$6,Y$1-1,0)*$E1005</f>
        <v>0</v>
      </c>
      <c r="Z1005" s="21">
        <f ca="1">OFFSET(Assumptions!$B$6,Z$1-1,0)*$E1005</f>
        <v>30362496.60601908</v>
      </c>
      <c r="AA1005" s="21">
        <f ca="1">OFFSET(Assumptions!$B$6,AA$1-1,0)*$E1005</f>
        <v>30362496.60601908</v>
      </c>
      <c r="AB1005" s="21">
        <f ca="1">OFFSET(Assumptions!$B$6,AB$1-1,0)*$E1005</f>
        <v>56170618.721135296</v>
      </c>
      <c r="AC1005" s="24">
        <f t="shared" si="218"/>
        <v>0</v>
      </c>
      <c r="AD1005" s="24">
        <f t="shared" si="220"/>
        <v>0</v>
      </c>
      <c r="AE1005" s="24">
        <f t="shared" si="220"/>
        <v>0</v>
      </c>
      <c r="AF1005" s="24">
        <f t="shared" si="220"/>
        <v>0</v>
      </c>
      <c r="AG1005" s="24">
        <f t="shared" si="220"/>
        <v>0</v>
      </c>
      <c r="AH1005" s="24">
        <f t="shared" si="220"/>
        <v>0</v>
      </c>
      <c r="AI1005" s="24">
        <f t="shared" si="220"/>
        <v>0</v>
      </c>
      <c r="AJ1005" s="24">
        <f t="shared" si="216"/>
        <v>0</v>
      </c>
      <c r="AK1005" s="26">
        <f t="shared" ca="1" si="217"/>
        <v>1.0068695309586317E-3</v>
      </c>
      <c r="AL1005" s="34">
        <f t="shared" ca="1" si="219"/>
        <v>0.51740668393158362</v>
      </c>
    </row>
    <row r="1006" spans="1:38" x14ac:dyDescent="0.25">
      <c r="A1006" s="4">
        <f t="shared" si="208"/>
        <v>2</v>
      </c>
      <c r="B1006" s="4">
        <f t="shared" si="209"/>
        <v>2016</v>
      </c>
      <c r="C1006" s="9">
        <v>42424</v>
      </c>
      <c r="D1006" s="12">
        <f ca="1">(1+Returns!E1006)*D1005</f>
        <v>147366998.32224509</v>
      </c>
      <c r="E1006" s="12">
        <f t="shared" ca="1" si="210"/>
        <v>151846973.13252288</v>
      </c>
      <c r="F1006" s="12">
        <f t="shared" ca="1" si="211"/>
        <v>151770341.3315106</v>
      </c>
      <c r="G1006" s="14">
        <f ca="1">G1005*(1+Returns!G1006)+AC1006</f>
        <v>12311694.715132412</v>
      </c>
      <c r="H1006" s="14">
        <f ca="1">H1005*(1+Returns!H1006)+AD1006</f>
        <v>15179045.441963118</v>
      </c>
      <c r="I1006" s="14">
        <f ca="1">I1005*(1+Returns!I1006)+AE1006</f>
        <v>7592481.8158708634</v>
      </c>
      <c r="J1006" s="14">
        <f ca="1">J1005*(1+Returns!J1006)+AF1006</f>
        <v>0</v>
      </c>
      <c r="K1006" s="14">
        <f ca="1">K1005*(1+Returns!K1006)+AG1006</f>
        <v>0</v>
      </c>
      <c r="L1006" s="14">
        <f ca="1">L1005*(1+Returns!L1006)+AH1006</f>
        <v>30356903.538203958</v>
      </c>
      <c r="M1006" s="14">
        <f ca="1">M1005*(1+Returns!M1006)+AI1006</f>
        <v>30362833.50946274</v>
      </c>
      <c r="N1006" s="14">
        <f ca="1">N1005*(1+Returns!N1006)+AJ1006-R1006-T1006</f>
        <v>56044014.111889772</v>
      </c>
      <c r="O1006" s="17">
        <f ca="1">(Assumptions!$B$16 / 252)*F1005</f>
        <v>4817.1640759733045</v>
      </c>
      <c r="P1006" s="17">
        <f t="shared" ca="1" si="212"/>
        <v>76631.801012267999</v>
      </c>
      <c r="Q1006" s="16">
        <f t="shared" si="213"/>
        <v>0</v>
      </c>
      <c r="R1006" s="17">
        <f t="shared" si="214"/>
        <v>0</v>
      </c>
      <c r="S1006" s="19">
        <f t="shared" si="215"/>
        <v>0</v>
      </c>
      <c r="T1006" s="20">
        <f ca="1">IF(AND(S1006=1,F1005&gt;D1005),[1]Assumptions!$B$19*(F1005-D1005),0)</f>
        <v>0</v>
      </c>
      <c r="U1006" s="21">
        <f ca="1">OFFSET(Assumptions!$B$6,U$1-1,0)*$E1006</f>
        <v>12147757.850601831</v>
      </c>
      <c r="V1006" s="21">
        <f ca="1">OFFSET(Assumptions!$B$6,V$1-1,0)*$E1006</f>
        <v>15184697.313252289</v>
      </c>
      <c r="W1006" s="21">
        <f ca="1">OFFSET(Assumptions!$B$6,W$1-1,0)*$E1006</f>
        <v>7592348.6566261444</v>
      </c>
      <c r="X1006" s="21">
        <f ca="1">OFFSET(Assumptions!$B$6,X$1-1,0)*$E1006</f>
        <v>0</v>
      </c>
      <c r="Y1006" s="21">
        <f ca="1">OFFSET(Assumptions!$B$6,Y$1-1,0)*$E1006</f>
        <v>0</v>
      </c>
      <c r="Z1006" s="21">
        <f ca="1">OFFSET(Assumptions!$B$6,Z$1-1,0)*$E1006</f>
        <v>30369394.626504578</v>
      </c>
      <c r="AA1006" s="21">
        <f ca="1">OFFSET(Assumptions!$B$6,AA$1-1,0)*$E1006</f>
        <v>30369394.626504578</v>
      </c>
      <c r="AB1006" s="21">
        <f ca="1">OFFSET(Assumptions!$B$6,AB$1-1,0)*$E1006</f>
        <v>56183380.059033468</v>
      </c>
      <c r="AC1006" s="24">
        <f t="shared" si="218"/>
        <v>0</v>
      </c>
      <c r="AD1006" s="24">
        <f t="shared" si="220"/>
        <v>0</v>
      </c>
      <c r="AE1006" s="24">
        <f t="shared" si="220"/>
        <v>0</v>
      </c>
      <c r="AF1006" s="24">
        <f t="shared" si="220"/>
        <v>0</v>
      </c>
      <c r="AG1006" s="24">
        <f t="shared" si="220"/>
        <v>0</v>
      </c>
      <c r="AH1006" s="24">
        <f t="shared" si="220"/>
        <v>0</v>
      </c>
      <c r="AI1006" s="24">
        <f t="shared" si="220"/>
        <v>0</v>
      </c>
      <c r="AJ1006" s="24">
        <f t="shared" si="216"/>
        <v>0</v>
      </c>
      <c r="AK1006" s="26">
        <f t="shared" ca="1" si="217"/>
        <v>1.9555033377494091E-4</v>
      </c>
      <c r="AL1006" s="34">
        <f t="shared" ca="1" si="219"/>
        <v>0.51770341331509884</v>
      </c>
    </row>
    <row r="1007" spans="1:38" x14ac:dyDescent="0.25">
      <c r="A1007" s="4">
        <f t="shared" si="208"/>
        <v>2</v>
      </c>
      <c r="B1007" s="4">
        <f t="shared" si="209"/>
        <v>2016</v>
      </c>
      <c r="C1007" s="9">
        <v>42425</v>
      </c>
      <c r="D1007" s="12">
        <f ca="1">(1+Returns!E1007)*D1006</f>
        <v>147444308.52323493</v>
      </c>
      <c r="E1007" s="12">
        <f t="shared" ca="1" si="210"/>
        <v>151981627.22866687</v>
      </c>
      <c r="F1007" s="12">
        <f t="shared" ca="1" si="211"/>
        <v>151900177.32158059</v>
      </c>
      <c r="G1007" s="14">
        <f ca="1">G1006*(1+Returns!G1007)+AC1007</f>
        <v>12370722.033157106</v>
      </c>
      <c r="H1007" s="14">
        <f ca="1">H1006*(1+Returns!H1007)+AD1007</f>
        <v>15187380.437816005</v>
      </c>
      <c r="I1007" s="14">
        <f ca="1">I1006*(1+Returns!I1007)+AE1007</f>
        <v>7596835.8331070542</v>
      </c>
      <c r="J1007" s="14">
        <f ca="1">J1006*(1+Returns!J1007)+AF1007</f>
        <v>0</v>
      </c>
      <c r="K1007" s="14">
        <f ca="1">K1006*(1+Returns!K1007)+AG1007</f>
        <v>0</v>
      </c>
      <c r="L1007" s="14">
        <f ca="1">L1006*(1+Returns!L1007)+AH1007</f>
        <v>30373498.70286832</v>
      </c>
      <c r="M1007" s="14">
        <f ca="1">M1006*(1+Returns!M1007)+AI1007</f>
        <v>30379802.409661215</v>
      </c>
      <c r="N1007" s="14">
        <f ca="1">N1006*(1+Returns!N1007)+AJ1007-R1007-T1007</f>
        <v>56073387.81205716</v>
      </c>
      <c r="O1007" s="17">
        <f ca="1">(Assumptions!$B$16 / 252)*F1006</f>
        <v>4818.1060740162093</v>
      </c>
      <c r="P1007" s="17">
        <f t="shared" ca="1" si="212"/>
        <v>81449.907086284205</v>
      </c>
      <c r="Q1007" s="16">
        <f t="shared" si="213"/>
        <v>0</v>
      </c>
      <c r="R1007" s="17">
        <f t="shared" si="214"/>
        <v>0</v>
      </c>
      <c r="S1007" s="19">
        <f t="shared" si="215"/>
        <v>0</v>
      </c>
      <c r="T1007" s="20">
        <f ca="1">IF(AND(S1007=1,F1006&gt;D1006),[1]Assumptions!$B$19*(F1006-D1006),0)</f>
        <v>0</v>
      </c>
      <c r="U1007" s="21">
        <f ca="1">OFFSET(Assumptions!$B$6,U$1-1,0)*$E1007</f>
        <v>12158530.178293349</v>
      </c>
      <c r="V1007" s="21">
        <f ca="1">OFFSET(Assumptions!$B$6,V$1-1,0)*$E1007</f>
        <v>15198162.722866688</v>
      </c>
      <c r="W1007" s="21">
        <f ca="1">OFFSET(Assumptions!$B$6,W$1-1,0)*$E1007</f>
        <v>7599081.361433344</v>
      </c>
      <c r="X1007" s="21">
        <f ca="1">OFFSET(Assumptions!$B$6,X$1-1,0)*$E1007</f>
        <v>0</v>
      </c>
      <c r="Y1007" s="21">
        <f ca="1">OFFSET(Assumptions!$B$6,Y$1-1,0)*$E1007</f>
        <v>0</v>
      </c>
      <c r="Z1007" s="21">
        <f ca="1">OFFSET(Assumptions!$B$6,Z$1-1,0)*$E1007</f>
        <v>30396325.445733376</v>
      </c>
      <c r="AA1007" s="21">
        <f ca="1">OFFSET(Assumptions!$B$6,AA$1-1,0)*$E1007</f>
        <v>30396325.445733376</v>
      </c>
      <c r="AB1007" s="21">
        <f ca="1">OFFSET(Assumptions!$B$6,AB$1-1,0)*$E1007</f>
        <v>56233202.074606739</v>
      </c>
      <c r="AC1007" s="24">
        <f t="shared" si="218"/>
        <v>0</v>
      </c>
      <c r="AD1007" s="24">
        <f t="shared" si="220"/>
        <v>0</v>
      </c>
      <c r="AE1007" s="24">
        <f t="shared" si="220"/>
        <v>0</v>
      </c>
      <c r="AF1007" s="24">
        <f t="shared" si="220"/>
        <v>0</v>
      </c>
      <c r="AG1007" s="24">
        <f t="shared" si="220"/>
        <v>0</v>
      </c>
      <c r="AH1007" s="24">
        <f t="shared" si="220"/>
        <v>0</v>
      </c>
      <c r="AI1007" s="24">
        <f t="shared" si="220"/>
        <v>0</v>
      </c>
      <c r="AJ1007" s="24">
        <f t="shared" si="216"/>
        <v>0</v>
      </c>
      <c r="AK1007" s="26">
        <f t="shared" ca="1" si="217"/>
        <v>8.5547669545249505E-4</v>
      </c>
      <c r="AL1007" s="34">
        <f t="shared" ca="1" si="219"/>
        <v>0.51900177321579855</v>
      </c>
    </row>
    <row r="1008" spans="1:38" x14ac:dyDescent="0.25">
      <c r="A1008" s="4">
        <f t="shared" si="208"/>
        <v>2</v>
      </c>
      <c r="B1008" s="4">
        <f t="shared" si="209"/>
        <v>2016</v>
      </c>
      <c r="C1008" s="9">
        <v>42426</v>
      </c>
      <c r="D1008" s="12">
        <f ca="1">(1+Returns!E1008)*D1007</f>
        <v>147521659.28192931</v>
      </c>
      <c r="E1008" s="12">
        <f t="shared" ca="1" si="210"/>
        <v>152066270.16635305</v>
      </c>
      <c r="F1008" s="12">
        <f t="shared" ca="1" si="211"/>
        <v>151979998.03141528</v>
      </c>
      <c r="G1008" s="14">
        <f ca="1">G1007*(1+Returns!G1008)+AC1008</f>
        <v>12379697.168229969</v>
      </c>
      <c r="H1008" s="14">
        <f ca="1">H1007*(1+Returns!H1008)+AD1008</f>
        <v>15195720.010515055</v>
      </c>
      <c r="I1008" s="14">
        <f ca="1">I1007*(1+Returns!I1008)+AE1008</f>
        <v>7601192.3472166723</v>
      </c>
      <c r="J1008" s="14">
        <f ca="1">J1007*(1+Returns!J1008)+AF1008</f>
        <v>0</v>
      </c>
      <c r="K1008" s="14">
        <f ca="1">K1007*(1+Returns!K1008)+AG1008</f>
        <v>0</v>
      </c>
      <c r="L1008" s="14">
        <f ca="1">L1007*(1+Returns!L1008)+AH1008</f>
        <v>30390102.939587411</v>
      </c>
      <c r="M1008" s="14">
        <f ca="1">M1007*(1+Returns!M1008)+AI1008</f>
        <v>30396780.793282039</v>
      </c>
      <c r="N1008" s="14">
        <f ca="1">N1007*(1+Returns!N1008)+AJ1008-R1008-T1008</f>
        <v>56102776.907521889</v>
      </c>
      <c r="O1008" s="17">
        <f ca="1">(Assumptions!$B$16 / 252)*F1007</f>
        <v>4822.2278514787486</v>
      </c>
      <c r="P1008" s="17">
        <f t="shared" ca="1" si="212"/>
        <v>86272.134937762952</v>
      </c>
      <c r="Q1008" s="16">
        <f t="shared" si="213"/>
        <v>0</v>
      </c>
      <c r="R1008" s="17">
        <f t="shared" si="214"/>
        <v>0</v>
      </c>
      <c r="S1008" s="19">
        <f t="shared" si="215"/>
        <v>0</v>
      </c>
      <c r="T1008" s="20">
        <f ca="1">IF(AND(S1008=1,F1007&gt;D1007),[1]Assumptions!$B$19*(F1007-D1007),0)</f>
        <v>0</v>
      </c>
      <c r="U1008" s="21">
        <f ca="1">OFFSET(Assumptions!$B$6,U$1-1,0)*$E1008</f>
        <v>12165301.613308243</v>
      </c>
      <c r="V1008" s="21">
        <f ca="1">OFFSET(Assumptions!$B$6,V$1-1,0)*$E1008</f>
        <v>15206627.016635306</v>
      </c>
      <c r="W1008" s="21">
        <f ca="1">OFFSET(Assumptions!$B$6,W$1-1,0)*$E1008</f>
        <v>7603313.5083176531</v>
      </c>
      <c r="X1008" s="21">
        <f ca="1">OFFSET(Assumptions!$B$6,X$1-1,0)*$E1008</f>
        <v>0</v>
      </c>
      <c r="Y1008" s="21">
        <f ca="1">OFFSET(Assumptions!$B$6,Y$1-1,0)*$E1008</f>
        <v>0</v>
      </c>
      <c r="Z1008" s="21">
        <f ca="1">OFFSET(Assumptions!$B$6,Z$1-1,0)*$E1008</f>
        <v>30413254.033270612</v>
      </c>
      <c r="AA1008" s="21">
        <f ca="1">OFFSET(Assumptions!$B$6,AA$1-1,0)*$E1008</f>
        <v>30413254.033270612</v>
      </c>
      <c r="AB1008" s="21">
        <f ca="1">OFFSET(Assumptions!$B$6,AB$1-1,0)*$E1008</f>
        <v>56264519.961550623</v>
      </c>
      <c r="AC1008" s="24">
        <f t="shared" si="218"/>
        <v>0</v>
      </c>
      <c r="AD1008" s="24">
        <f t="shared" si="220"/>
        <v>0</v>
      </c>
      <c r="AE1008" s="24">
        <f t="shared" si="220"/>
        <v>0</v>
      </c>
      <c r="AF1008" s="24">
        <f t="shared" si="220"/>
        <v>0</v>
      </c>
      <c r="AG1008" s="24">
        <f t="shared" si="220"/>
        <v>0</v>
      </c>
      <c r="AH1008" s="24">
        <f t="shared" si="220"/>
        <v>0</v>
      </c>
      <c r="AI1008" s="24">
        <f t="shared" si="220"/>
        <v>0</v>
      </c>
      <c r="AJ1008" s="24">
        <f t="shared" si="216"/>
        <v>0</v>
      </c>
      <c r="AK1008" s="26">
        <f t="shared" ca="1" si="217"/>
        <v>5.2548134730412421E-4</v>
      </c>
      <c r="AL1008" s="34">
        <f t="shared" ca="1" si="219"/>
        <v>0.51979998031414532</v>
      </c>
    </row>
    <row r="1009" spans="1:38" x14ac:dyDescent="0.25">
      <c r="A1009" s="4">
        <f t="shared" si="208"/>
        <v>2</v>
      </c>
      <c r="B1009" s="4">
        <f t="shared" si="209"/>
        <v>2016</v>
      </c>
      <c r="C1009" s="9">
        <v>42429</v>
      </c>
      <c r="D1009" s="12">
        <f ca="1">(1+Returns!E1009)*D1008</f>
        <v>147599050.61960521</v>
      </c>
      <c r="E1009" s="12">
        <f t="shared" ca="1" si="210"/>
        <v>152162557.62197834</v>
      </c>
      <c r="F1009" s="12">
        <f t="shared" ca="1" si="211"/>
        <v>152071460.7251983</v>
      </c>
      <c r="G1009" s="14">
        <f ca="1">G1008*(1+Returns!G1009)+AC1009</f>
        <v>12400275.774474498</v>
      </c>
      <c r="H1009" s="14">
        <f ca="1">H1008*(1+Returns!H1009)+AD1009</f>
        <v>15204064.162573468</v>
      </c>
      <c r="I1009" s="14">
        <f ca="1">I1008*(1+Returns!I1009)+AE1009</f>
        <v>7605551.3596315859</v>
      </c>
      <c r="J1009" s="14">
        <f ca="1">J1008*(1+Returns!J1009)+AF1009</f>
        <v>0</v>
      </c>
      <c r="K1009" s="14">
        <f ca="1">K1008*(1+Returns!K1009)+AG1009</f>
        <v>0</v>
      </c>
      <c r="L1009" s="14">
        <f ca="1">L1008*(1+Returns!L1009)+AH1009</f>
        <v>30406716.253320634</v>
      </c>
      <c r="M1009" s="14">
        <f ca="1">M1008*(1+Returns!M1009)+AI1009</f>
        <v>30413768.665625222</v>
      </c>
      <c r="N1009" s="14">
        <f ca="1">N1008*(1+Returns!N1009)+AJ1009-R1009-T1009</f>
        <v>56132181.406352922</v>
      </c>
      <c r="O1009" s="17">
        <f ca="1">(Assumptions!$B$16 / 252)*F1008</f>
        <v>4824.7618422671512</v>
      </c>
      <c r="P1009" s="17">
        <f t="shared" ca="1" si="212"/>
        <v>91096.896780030103</v>
      </c>
      <c r="Q1009" s="16">
        <f t="shared" si="213"/>
        <v>0</v>
      </c>
      <c r="R1009" s="17">
        <f t="shared" si="214"/>
        <v>0</v>
      </c>
      <c r="S1009" s="19">
        <f t="shared" si="215"/>
        <v>0</v>
      </c>
      <c r="T1009" s="20">
        <f ca="1">IF(AND(S1009=1,F1008&gt;D1008),[1]Assumptions!$B$19*(F1008-D1008),0)</f>
        <v>0</v>
      </c>
      <c r="U1009" s="21">
        <f ca="1">OFFSET(Assumptions!$B$6,U$1-1,0)*$E1009</f>
        <v>12173004.609758267</v>
      </c>
      <c r="V1009" s="21">
        <f ca="1">OFFSET(Assumptions!$B$6,V$1-1,0)*$E1009</f>
        <v>15216255.762197835</v>
      </c>
      <c r="W1009" s="21">
        <f ca="1">OFFSET(Assumptions!$B$6,W$1-1,0)*$E1009</f>
        <v>7608127.8810989177</v>
      </c>
      <c r="X1009" s="21">
        <f ca="1">OFFSET(Assumptions!$B$6,X$1-1,0)*$E1009</f>
        <v>0</v>
      </c>
      <c r="Y1009" s="21">
        <f ca="1">OFFSET(Assumptions!$B$6,Y$1-1,0)*$E1009</f>
        <v>0</v>
      </c>
      <c r="Z1009" s="21">
        <f ca="1">OFFSET(Assumptions!$B$6,Z$1-1,0)*$E1009</f>
        <v>30432511.524395671</v>
      </c>
      <c r="AA1009" s="21">
        <f ca="1">OFFSET(Assumptions!$B$6,AA$1-1,0)*$E1009</f>
        <v>30432511.524395671</v>
      </c>
      <c r="AB1009" s="21">
        <f ca="1">OFFSET(Assumptions!$B$6,AB$1-1,0)*$E1009</f>
        <v>56300146.320131987</v>
      </c>
      <c r="AC1009" s="24">
        <f t="shared" si="218"/>
        <v>0</v>
      </c>
      <c r="AD1009" s="24">
        <f t="shared" si="220"/>
        <v>0</v>
      </c>
      <c r="AE1009" s="24">
        <f t="shared" si="220"/>
        <v>0</v>
      </c>
      <c r="AF1009" s="24">
        <f t="shared" si="220"/>
        <v>0</v>
      </c>
      <c r="AG1009" s="24">
        <f t="shared" si="220"/>
        <v>0</v>
      </c>
      <c r="AH1009" s="24">
        <f t="shared" si="220"/>
        <v>0</v>
      </c>
      <c r="AI1009" s="24">
        <f t="shared" si="220"/>
        <v>0</v>
      </c>
      <c r="AJ1009" s="24">
        <f t="shared" si="216"/>
        <v>0</v>
      </c>
      <c r="AK1009" s="26">
        <f t="shared" ca="1" si="217"/>
        <v>6.0180744155635679E-4</v>
      </c>
      <c r="AL1009" s="34">
        <f t="shared" ca="1" si="219"/>
        <v>0.52071460725197549</v>
      </c>
    </row>
    <row r="1010" spans="1:38" x14ac:dyDescent="0.25">
      <c r="A1010" s="4">
        <f t="shared" si="208"/>
        <v>3</v>
      </c>
      <c r="B1010" s="4">
        <f t="shared" si="209"/>
        <v>2016</v>
      </c>
      <c r="C1010" s="9">
        <v>42430</v>
      </c>
      <c r="D1010" s="12">
        <f ca="1">(1+Returns!E1010)*D1009</f>
        <v>147676482.55755076</v>
      </c>
      <c r="E1010" s="12">
        <f t="shared" ca="1" si="210"/>
        <v>152247916.51734212</v>
      </c>
      <c r="F1010" s="12">
        <f t="shared" ca="1" si="211"/>
        <v>152243088.85192227</v>
      </c>
      <c r="G1010" s="14">
        <f ca="1">G1009*(1+Returns!G1010)+AC1010</f>
        <v>12273710.483468322</v>
      </c>
      <c r="H1010" s="14">
        <f ca="1">H1009*(1+Returns!H1010)+AD1010</f>
        <v>15224604.496130191</v>
      </c>
      <c r="I1010" s="14">
        <f ca="1">I1009*(1+Returns!I1010)+AE1010</f>
        <v>7612489.3932518149</v>
      </c>
      <c r="J1010" s="14">
        <f ca="1">J1009*(1+Returns!J1010)+AF1010</f>
        <v>0</v>
      </c>
      <c r="K1010" s="14">
        <f ca="1">K1009*(1+Returns!K1010)+AG1010</f>
        <v>0</v>
      </c>
      <c r="L1010" s="14">
        <f ca="1">L1009*(1+Returns!L1010)+AH1010</f>
        <v>30449133.920105144</v>
      </c>
      <c r="M1010" s="14">
        <f ca="1">M1009*(1+Returns!M1010)+AI1010</f>
        <v>30449508.890764184</v>
      </c>
      <c r="N1010" s="14">
        <f ca="1">N1009*(1+Returns!N1010)+AJ1010-R1010-T1010</f>
        <v>56238469.333622456</v>
      </c>
      <c r="O1010" s="17">
        <f ca="1">(Assumptions!$B$16 / 252)*F1009</f>
        <v>4827.6654198475644</v>
      </c>
      <c r="P1010" s="17">
        <f t="shared" ca="1" si="212"/>
        <v>4827.665419847559</v>
      </c>
      <c r="Q1010" s="16">
        <f t="shared" si="213"/>
        <v>1</v>
      </c>
      <c r="R1010" s="17">
        <f t="shared" ca="1" si="214"/>
        <v>91096.896780030103</v>
      </c>
      <c r="S1010" s="19">
        <f t="shared" si="215"/>
        <v>0</v>
      </c>
      <c r="T1010" s="20">
        <f ca="1">IF(AND(S1010=1,F1009&gt;D1009),[1]Assumptions!$B$19*(F1009-D1009),0)</f>
        <v>0</v>
      </c>
      <c r="U1010" s="21">
        <f ca="1">OFFSET(Assumptions!$B$6,U$1-1,0)*$E1010</f>
        <v>12179833.321387369</v>
      </c>
      <c r="V1010" s="21">
        <f ca="1">OFFSET(Assumptions!$B$6,V$1-1,0)*$E1010</f>
        <v>15224791.651734212</v>
      </c>
      <c r="W1010" s="21">
        <f ca="1">OFFSET(Assumptions!$B$6,W$1-1,0)*$E1010</f>
        <v>7612395.8258671062</v>
      </c>
      <c r="X1010" s="21">
        <f ca="1">OFFSET(Assumptions!$B$6,X$1-1,0)*$E1010</f>
        <v>0</v>
      </c>
      <c r="Y1010" s="21">
        <f ca="1">OFFSET(Assumptions!$B$6,Y$1-1,0)*$E1010</f>
        <v>0</v>
      </c>
      <c r="Z1010" s="21">
        <f ca="1">OFFSET(Assumptions!$B$6,Z$1-1,0)*$E1010</f>
        <v>30449583.303468425</v>
      </c>
      <c r="AA1010" s="21">
        <f ca="1">OFFSET(Assumptions!$B$6,AA$1-1,0)*$E1010</f>
        <v>30449583.303468425</v>
      </c>
      <c r="AB1010" s="21">
        <f ca="1">OFFSET(Assumptions!$B$6,AB$1-1,0)*$E1010</f>
        <v>56331729.111416586</v>
      </c>
      <c r="AC1010" s="24">
        <f t="shared" ca="1" si="218"/>
        <v>-227271.16471623071</v>
      </c>
      <c r="AD1010" s="24">
        <f t="shared" ca="1" si="220"/>
        <v>12191.599624367431</v>
      </c>
      <c r="AE1010" s="24">
        <f t="shared" ca="1" si="220"/>
        <v>2576.5214673317969</v>
      </c>
      <c r="AF1010" s="24">
        <f t="shared" ca="1" si="220"/>
        <v>0</v>
      </c>
      <c r="AG1010" s="24">
        <f t="shared" ca="1" si="220"/>
        <v>0</v>
      </c>
      <c r="AH1010" s="24">
        <f t="shared" ca="1" si="220"/>
        <v>25795.271075036377</v>
      </c>
      <c r="AI1010" s="24">
        <f t="shared" ca="1" si="220"/>
        <v>18742.858770448714</v>
      </c>
      <c r="AJ1010" s="24">
        <f t="shared" ca="1" si="216"/>
        <v>167964.91377904639</v>
      </c>
      <c r="AK1010" s="26">
        <f t="shared" ca="1" si="217"/>
        <v>1.1286018159193389E-3</v>
      </c>
      <c r="AL1010" s="34">
        <f t="shared" ca="1" si="219"/>
        <v>0.52243088851921504</v>
      </c>
    </row>
    <row r="1011" spans="1:38" x14ac:dyDescent="0.25">
      <c r="A1011" s="4">
        <f t="shared" si="208"/>
        <v>3</v>
      </c>
      <c r="B1011" s="4">
        <f t="shared" si="209"/>
        <v>2016</v>
      </c>
      <c r="C1011" s="9">
        <v>42431</v>
      </c>
      <c r="D1011" s="12">
        <f ca="1">(1+Returns!E1011)*D1010</f>
        <v>147753955.11706528</v>
      </c>
      <c r="E1011" s="12">
        <f t="shared" ca="1" si="210"/>
        <v>152547947.64696568</v>
      </c>
      <c r="F1011" s="12">
        <f t="shared" ca="1" si="211"/>
        <v>152538286.86761403</v>
      </c>
      <c r="G1011" s="14">
        <f ca="1">G1010*(1+Returns!G1011)+AC1011</f>
        <v>12497877.566967633</v>
      </c>
      <c r="H1011" s="14">
        <f ca="1">H1010*(1+Returns!H1011)+AD1011</f>
        <v>15232964.509005986</v>
      </c>
      <c r="I1011" s="14">
        <f ca="1">I1010*(1+Returns!I1011)+AE1011</f>
        <v>7616854.884119275</v>
      </c>
      <c r="J1011" s="14">
        <f ca="1">J1010*(1+Returns!J1011)+AF1011</f>
        <v>0</v>
      </c>
      <c r="K1011" s="14">
        <f ca="1">K1010*(1+Returns!K1011)+AG1011</f>
        <v>0</v>
      </c>
      <c r="L1011" s="14">
        <f ca="1">L1010*(1+Returns!L1011)+AH1011</f>
        <v>30465779.504219327</v>
      </c>
      <c r="M1011" s="14">
        <f ca="1">M1010*(1+Returns!M1011)+AI1011</f>
        <v>30466526.231299907</v>
      </c>
      <c r="N1011" s="14">
        <f ca="1">N1010*(1+Returns!N1011)+AJ1011-R1011-T1011</f>
        <v>56267944.951353557</v>
      </c>
      <c r="O1011" s="17">
        <f ca="1">(Assumptions!$B$16 / 252)*F1010</f>
        <v>4833.1139318070564</v>
      </c>
      <c r="P1011" s="17">
        <f t="shared" ca="1" si="212"/>
        <v>9660.7793516546153</v>
      </c>
      <c r="Q1011" s="16">
        <f t="shared" si="213"/>
        <v>0</v>
      </c>
      <c r="R1011" s="17">
        <f t="shared" si="214"/>
        <v>0</v>
      </c>
      <c r="S1011" s="19">
        <f t="shared" si="215"/>
        <v>0</v>
      </c>
      <c r="T1011" s="20">
        <f ca="1">IF(AND(S1011=1,F1010&gt;D1010),[1]Assumptions!$B$19*(F1010-D1010),0)</f>
        <v>0</v>
      </c>
      <c r="U1011" s="21">
        <f ca="1">OFFSET(Assumptions!$B$6,U$1-1,0)*$E1011</f>
        <v>12203835.811757255</v>
      </c>
      <c r="V1011" s="21">
        <f ca="1">OFFSET(Assumptions!$B$6,V$1-1,0)*$E1011</f>
        <v>15254794.764696568</v>
      </c>
      <c r="W1011" s="21">
        <f ca="1">OFFSET(Assumptions!$B$6,W$1-1,0)*$E1011</f>
        <v>7627397.3823482841</v>
      </c>
      <c r="X1011" s="21">
        <f ca="1">OFFSET(Assumptions!$B$6,X$1-1,0)*$E1011</f>
        <v>0</v>
      </c>
      <c r="Y1011" s="21">
        <f ca="1">OFFSET(Assumptions!$B$6,Y$1-1,0)*$E1011</f>
        <v>0</v>
      </c>
      <c r="Z1011" s="21">
        <f ca="1">OFFSET(Assumptions!$B$6,Z$1-1,0)*$E1011</f>
        <v>30509589.529393137</v>
      </c>
      <c r="AA1011" s="21">
        <f ca="1">OFFSET(Assumptions!$B$6,AA$1-1,0)*$E1011</f>
        <v>30509589.529393137</v>
      </c>
      <c r="AB1011" s="21">
        <f ca="1">OFFSET(Assumptions!$B$6,AB$1-1,0)*$E1011</f>
        <v>56442740.629377306</v>
      </c>
      <c r="AC1011" s="24">
        <f t="shared" si="218"/>
        <v>0</v>
      </c>
      <c r="AD1011" s="24">
        <f t="shared" si="220"/>
        <v>0</v>
      </c>
      <c r="AE1011" s="24">
        <f t="shared" si="220"/>
        <v>0</v>
      </c>
      <c r="AF1011" s="24">
        <f t="shared" si="220"/>
        <v>0</v>
      </c>
      <c r="AG1011" s="24">
        <f t="shared" si="220"/>
        <v>0</v>
      </c>
      <c r="AH1011" s="24">
        <f t="shared" si="220"/>
        <v>0</v>
      </c>
      <c r="AI1011" s="24">
        <f t="shared" si="220"/>
        <v>0</v>
      </c>
      <c r="AJ1011" s="24">
        <f t="shared" si="216"/>
        <v>0</v>
      </c>
      <c r="AK1011" s="26">
        <f t="shared" ca="1" si="217"/>
        <v>1.938991240376664E-3</v>
      </c>
      <c r="AL1011" s="34">
        <f t="shared" ca="1" si="219"/>
        <v>0.5253828686761326</v>
      </c>
    </row>
    <row r="1012" spans="1:38" x14ac:dyDescent="0.25">
      <c r="A1012" s="4">
        <f t="shared" si="208"/>
        <v>3</v>
      </c>
      <c r="B1012" s="4">
        <f t="shared" si="209"/>
        <v>2016</v>
      </c>
      <c r="C1012" s="9">
        <v>42432</v>
      </c>
      <c r="D1012" s="12">
        <f ca="1">(1+Returns!E1012)*D1011</f>
        <v>147831468.31945926</v>
      </c>
      <c r="E1012" s="12">
        <f t="shared" ca="1" si="210"/>
        <v>152769113.22806758</v>
      </c>
      <c r="F1012" s="12">
        <f t="shared" ca="1" si="211"/>
        <v>152754609.96341854</v>
      </c>
      <c r="G1012" s="14">
        <f ca="1">G1011*(1+Returns!G1012)+AC1012</f>
        <v>12643137.949082905</v>
      </c>
      <c r="H1012" s="14">
        <f ca="1">H1011*(1+Returns!H1012)+AD1012</f>
        <v>15241329.112465091</v>
      </c>
      <c r="I1012" s="14">
        <f ca="1">I1011*(1+Returns!I1012)+AE1012</f>
        <v>7621222.87843988</v>
      </c>
      <c r="J1012" s="14">
        <f ca="1">J1011*(1+Returns!J1012)+AF1012</f>
        <v>0</v>
      </c>
      <c r="K1012" s="14">
        <f ca="1">K1011*(1+Returns!K1012)+AG1012</f>
        <v>0</v>
      </c>
      <c r="L1012" s="14">
        <f ca="1">L1011*(1+Returns!L1012)+AH1012</f>
        <v>30482434.187950965</v>
      </c>
      <c r="M1012" s="14">
        <f ca="1">M1011*(1+Returns!M1012)+AI1012</f>
        <v>30483553.082329869</v>
      </c>
      <c r="N1012" s="14">
        <f ca="1">N1011*(1+Returns!N1012)+AJ1012-R1012-T1012</f>
        <v>56297436.017798878</v>
      </c>
      <c r="O1012" s="17">
        <f ca="1">(Assumptions!$B$16 / 252)*F1011</f>
        <v>4842.4852973845718</v>
      </c>
      <c r="P1012" s="17">
        <f t="shared" ca="1" si="212"/>
        <v>14503.264649039187</v>
      </c>
      <c r="Q1012" s="16">
        <f t="shared" si="213"/>
        <v>0</v>
      </c>
      <c r="R1012" s="17">
        <f t="shared" si="214"/>
        <v>0</v>
      </c>
      <c r="S1012" s="19">
        <f t="shared" si="215"/>
        <v>0</v>
      </c>
      <c r="T1012" s="20">
        <f ca="1">IF(AND(S1012=1,F1011&gt;D1011),[1]Assumptions!$B$19*(F1011-D1011),0)</f>
        <v>0</v>
      </c>
      <c r="U1012" s="21">
        <f ca="1">OFFSET(Assumptions!$B$6,U$1-1,0)*$E1012</f>
        <v>12221529.058245406</v>
      </c>
      <c r="V1012" s="21">
        <f ca="1">OFFSET(Assumptions!$B$6,V$1-1,0)*$E1012</f>
        <v>15276911.322806759</v>
      </c>
      <c r="W1012" s="21">
        <f ca="1">OFFSET(Assumptions!$B$6,W$1-1,0)*$E1012</f>
        <v>7638455.6614033794</v>
      </c>
      <c r="X1012" s="21">
        <f ca="1">OFFSET(Assumptions!$B$6,X$1-1,0)*$E1012</f>
        <v>0</v>
      </c>
      <c r="Y1012" s="21">
        <f ca="1">OFFSET(Assumptions!$B$6,Y$1-1,0)*$E1012</f>
        <v>0</v>
      </c>
      <c r="Z1012" s="21">
        <f ca="1">OFFSET(Assumptions!$B$6,Z$1-1,0)*$E1012</f>
        <v>30553822.645613518</v>
      </c>
      <c r="AA1012" s="21">
        <f ca="1">OFFSET(Assumptions!$B$6,AA$1-1,0)*$E1012</f>
        <v>30553822.645613518</v>
      </c>
      <c r="AB1012" s="21">
        <f ca="1">OFFSET(Assumptions!$B$6,AB$1-1,0)*$E1012</f>
        <v>56524571.894385003</v>
      </c>
      <c r="AC1012" s="24">
        <f t="shared" si="218"/>
        <v>0</v>
      </c>
      <c r="AD1012" s="24">
        <f t="shared" si="220"/>
        <v>0</v>
      </c>
      <c r="AE1012" s="24">
        <f t="shared" si="220"/>
        <v>0</v>
      </c>
      <c r="AF1012" s="24">
        <f t="shared" si="220"/>
        <v>0</v>
      </c>
      <c r="AG1012" s="24">
        <f t="shared" si="220"/>
        <v>0</v>
      </c>
      <c r="AH1012" s="24">
        <f t="shared" si="220"/>
        <v>0</v>
      </c>
      <c r="AI1012" s="24">
        <f t="shared" si="220"/>
        <v>0</v>
      </c>
      <c r="AJ1012" s="24">
        <f t="shared" si="216"/>
        <v>0</v>
      </c>
      <c r="AK1012" s="26">
        <f t="shared" ca="1" si="217"/>
        <v>1.4181560593522491E-3</v>
      </c>
      <c r="AL1012" s="34">
        <f t="shared" ca="1" si="219"/>
        <v>0.52754609963417787</v>
      </c>
    </row>
    <row r="1013" spans="1:38" x14ac:dyDescent="0.25">
      <c r="A1013" s="4">
        <f t="shared" si="208"/>
        <v>3</v>
      </c>
      <c r="B1013" s="4">
        <f t="shared" si="209"/>
        <v>2016</v>
      </c>
      <c r="C1013" s="9">
        <v>42433</v>
      </c>
      <c r="D1013" s="12">
        <f ca="1">(1+Returns!E1013)*D1012</f>
        <v>147909022.18605435</v>
      </c>
      <c r="E1013" s="12">
        <f t="shared" ca="1" si="210"/>
        <v>153065522.78667867</v>
      </c>
      <c r="F1013" s="12">
        <f t="shared" ca="1" si="211"/>
        <v>153046170.16933239</v>
      </c>
      <c r="G1013" s="14">
        <f ca="1">G1012*(1+Returns!G1013)+AC1013</f>
        <v>12863601.133502044</v>
      </c>
      <c r="H1013" s="14">
        <f ca="1">H1012*(1+Returns!H1013)+AD1013</f>
        <v>15249698.309028249</v>
      </c>
      <c r="I1013" s="14">
        <f ca="1">I1012*(1+Returns!I1013)+AE1013</f>
        <v>7625593.3776492709</v>
      </c>
      <c r="J1013" s="14">
        <f ca="1">J1012*(1+Returns!J1013)+AF1013</f>
        <v>0</v>
      </c>
      <c r="K1013" s="14">
        <f ca="1">K1012*(1+Returns!K1013)+AG1013</f>
        <v>0</v>
      </c>
      <c r="L1013" s="14">
        <f ca="1">L1012*(1+Returns!L1013)+AH1013</f>
        <v>30499097.976274535</v>
      </c>
      <c r="M1013" s="14">
        <f ca="1">M1012*(1+Returns!M1013)+AI1013</f>
        <v>30500589.449169207</v>
      </c>
      <c r="N1013" s="14">
        <f ca="1">N1012*(1+Returns!N1013)+AJ1013-R1013-T1013</f>
        <v>56326942.541055366</v>
      </c>
      <c r="O1013" s="17">
        <f ca="1">(Assumptions!$B$16 / 252)*F1012</f>
        <v>4849.3526972513819</v>
      </c>
      <c r="P1013" s="17">
        <f t="shared" ca="1" si="212"/>
        <v>19352.617346290568</v>
      </c>
      <c r="Q1013" s="16">
        <f t="shared" si="213"/>
        <v>0</v>
      </c>
      <c r="R1013" s="17">
        <f t="shared" si="214"/>
        <v>0</v>
      </c>
      <c r="S1013" s="19">
        <f t="shared" si="215"/>
        <v>0</v>
      </c>
      <c r="T1013" s="20">
        <f ca="1">IF(AND(S1013=1,F1012&gt;D1012),[1]Assumptions!$B$19*(F1012-D1012),0)</f>
        <v>0</v>
      </c>
      <c r="U1013" s="21">
        <f ca="1">OFFSET(Assumptions!$B$6,U$1-1,0)*$E1013</f>
        <v>12245241.822934294</v>
      </c>
      <c r="V1013" s="21">
        <f ca="1">OFFSET(Assumptions!$B$6,V$1-1,0)*$E1013</f>
        <v>15306552.278667867</v>
      </c>
      <c r="W1013" s="21">
        <f ca="1">OFFSET(Assumptions!$B$6,W$1-1,0)*$E1013</f>
        <v>7653276.1393339336</v>
      </c>
      <c r="X1013" s="21">
        <f ca="1">OFFSET(Assumptions!$B$6,X$1-1,0)*$E1013</f>
        <v>0</v>
      </c>
      <c r="Y1013" s="21">
        <f ca="1">OFFSET(Assumptions!$B$6,Y$1-1,0)*$E1013</f>
        <v>0</v>
      </c>
      <c r="Z1013" s="21">
        <f ca="1">OFFSET(Assumptions!$B$6,Z$1-1,0)*$E1013</f>
        <v>30613104.557335734</v>
      </c>
      <c r="AA1013" s="21">
        <f ca="1">OFFSET(Assumptions!$B$6,AA$1-1,0)*$E1013</f>
        <v>30613104.557335734</v>
      </c>
      <c r="AB1013" s="21">
        <f ca="1">OFFSET(Assumptions!$B$6,AB$1-1,0)*$E1013</f>
        <v>56634243.43107111</v>
      </c>
      <c r="AC1013" s="24">
        <f t="shared" si="218"/>
        <v>0</v>
      </c>
      <c r="AD1013" s="24">
        <f t="shared" si="220"/>
        <v>0</v>
      </c>
      <c r="AE1013" s="24">
        <f t="shared" si="220"/>
        <v>0</v>
      </c>
      <c r="AF1013" s="24">
        <f t="shared" si="220"/>
        <v>0</v>
      </c>
      <c r="AG1013" s="24">
        <f t="shared" si="220"/>
        <v>0</v>
      </c>
      <c r="AH1013" s="24">
        <f t="shared" si="220"/>
        <v>0</v>
      </c>
      <c r="AI1013" s="24">
        <f t="shared" si="220"/>
        <v>0</v>
      </c>
      <c r="AJ1013" s="24">
        <f t="shared" si="216"/>
        <v>0</v>
      </c>
      <c r="AK1013" s="26">
        <f t="shared" ca="1" si="217"/>
        <v>1.9086835152384296E-3</v>
      </c>
      <c r="AL1013" s="34">
        <f t="shared" ca="1" si="219"/>
        <v>0.53046170169331641</v>
      </c>
    </row>
    <row r="1014" spans="1:38" x14ac:dyDescent="0.25">
      <c r="A1014" s="4">
        <f t="shared" si="208"/>
        <v>3</v>
      </c>
      <c r="B1014" s="4">
        <f t="shared" si="209"/>
        <v>2016</v>
      </c>
      <c r="C1014" s="9">
        <v>42436</v>
      </c>
      <c r="D1014" s="12">
        <f ca="1">(1+Returns!E1014)*D1013</f>
        <v>147986616.73818338</v>
      </c>
      <c r="E1014" s="12">
        <f t="shared" ca="1" si="210"/>
        <v>153126545.81059873</v>
      </c>
      <c r="F1014" s="12">
        <f t="shared" ca="1" si="211"/>
        <v>153102334.58467564</v>
      </c>
      <c r="G1014" s="14">
        <f ca="1">G1013*(1+Returns!G1014)+AC1014</f>
        <v>12848636.585669763</v>
      </c>
      <c r="H1014" s="14">
        <f ca="1">H1013*(1+Returns!H1014)+AD1014</f>
        <v>15258072.101217588</v>
      </c>
      <c r="I1014" s="14">
        <f ca="1">I1013*(1+Returns!I1014)+AE1014</f>
        <v>7629966.3831839124</v>
      </c>
      <c r="J1014" s="14">
        <f ca="1">J1013*(1+Returns!J1014)+AF1014</f>
        <v>0</v>
      </c>
      <c r="K1014" s="14">
        <f ca="1">K1013*(1+Returns!K1014)+AG1014</f>
        <v>0</v>
      </c>
      <c r="L1014" s="14">
        <f ca="1">L1013*(1+Returns!L1014)+AH1014</f>
        <v>30515770.874167226</v>
      </c>
      <c r="M1014" s="14">
        <f ca="1">M1013*(1+Returns!M1014)+AI1014</f>
        <v>30517635.33713603</v>
      </c>
      <c r="N1014" s="14">
        <f ca="1">N1013*(1+Returns!N1014)+AJ1014-R1014-T1014</f>
        <v>56356464.529224224</v>
      </c>
      <c r="O1014" s="17">
        <f ca="1">(Assumptions!$B$16 / 252)*F1013</f>
        <v>4858.6085768042021</v>
      </c>
      <c r="P1014" s="17">
        <f t="shared" ca="1" si="212"/>
        <v>24211.225923094771</v>
      </c>
      <c r="Q1014" s="16">
        <f t="shared" si="213"/>
        <v>0</v>
      </c>
      <c r="R1014" s="17">
        <f t="shared" si="214"/>
        <v>0</v>
      </c>
      <c r="S1014" s="19">
        <f t="shared" si="215"/>
        <v>0</v>
      </c>
      <c r="T1014" s="20">
        <f ca="1">IF(AND(S1014=1,F1013&gt;D1013),[1]Assumptions!$B$19*(F1013-D1013),0)</f>
        <v>0</v>
      </c>
      <c r="U1014" s="21">
        <f ca="1">OFFSET(Assumptions!$B$6,U$1-1,0)*$E1014</f>
        <v>12250123.664847899</v>
      </c>
      <c r="V1014" s="21">
        <f ca="1">OFFSET(Assumptions!$B$6,V$1-1,0)*$E1014</f>
        <v>15312654.581059873</v>
      </c>
      <c r="W1014" s="21">
        <f ca="1">OFFSET(Assumptions!$B$6,W$1-1,0)*$E1014</f>
        <v>7656327.2905299366</v>
      </c>
      <c r="X1014" s="21">
        <f ca="1">OFFSET(Assumptions!$B$6,X$1-1,0)*$E1014</f>
        <v>0</v>
      </c>
      <c r="Y1014" s="21">
        <f ca="1">OFFSET(Assumptions!$B$6,Y$1-1,0)*$E1014</f>
        <v>0</v>
      </c>
      <c r="Z1014" s="21">
        <f ca="1">OFFSET(Assumptions!$B$6,Z$1-1,0)*$E1014</f>
        <v>30625309.162119746</v>
      </c>
      <c r="AA1014" s="21">
        <f ca="1">OFFSET(Assumptions!$B$6,AA$1-1,0)*$E1014</f>
        <v>30625309.162119746</v>
      </c>
      <c r="AB1014" s="21">
        <f ca="1">OFFSET(Assumptions!$B$6,AB$1-1,0)*$E1014</f>
        <v>56656821.949921533</v>
      </c>
      <c r="AC1014" s="24">
        <f t="shared" si="218"/>
        <v>0</v>
      </c>
      <c r="AD1014" s="24">
        <f t="shared" si="220"/>
        <v>0</v>
      </c>
      <c r="AE1014" s="24">
        <f t="shared" si="220"/>
        <v>0</v>
      </c>
      <c r="AF1014" s="24">
        <f t="shared" si="220"/>
        <v>0</v>
      </c>
      <c r="AG1014" s="24">
        <f t="shared" si="220"/>
        <v>0</v>
      </c>
      <c r="AH1014" s="24">
        <f t="shared" si="220"/>
        <v>0</v>
      </c>
      <c r="AI1014" s="24">
        <f t="shared" si="220"/>
        <v>0</v>
      </c>
      <c r="AJ1014" s="24">
        <f t="shared" si="216"/>
        <v>0</v>
      </c>
      <c r="AK1014" s="26">
        <f t="shared" ca="1" si="217"/>
        <v>3.6697694088716482E-4</v>
      </c>
      <c r="AL1014" s="34">
        <f t="shared" ca="1" si="219"/>
        <v>0.53102334584674882</v>
      </c>
    </row>
    <row r="1015" spans="1:38" x14ac:dyDescent="0.25">
      <c r="A1015" s="4">
        <f t="shared" si="208"/>
        <v>3</v>
      </c>
      <c r="B1015" s="4">
        <f t="shared" si="209"/>
        <v>2016</v>
      </c>
      <c r="C1015" s="9">
        <v>42437</v>
      </c>
      <c r="D1015" s="12">
        <f ca="1">(1+Returns!E1015)*D1014</f>
        <v>148064251.99719042</v>
      </c>
      <c r="E1015" s="12">
        <f t="shared" ca="1" si="210"/>
        <v>153210624.51716486</v>
      </c>
      <c r="F1015" s="12">
        <f t="shared" ca="1" si="211"/>
        <v>153181552.89966765</v>
      </c>
      <c r="G1015" s="14">
        <f ca="1">G1014*(1+Returns!G1015)+AC1015</f>
        <v>12856686.50055586</v>
      </c>
      <c r="H1015" s="14">
        <f ca="1">H1014*(1+Returns!H1015)+AD1015</f>
        <v>15266450.491556624</v>
      </c>
      <c r="I1015" s="14">
        <f ca="1">I1014*(1+Returns!I1015)+AE1015</f>
        <v>7634341.896481093</v>
      </c>
      <c r="J1015" s="14">
        <f ca="1">J1014*(1+Returns!J1015)+AF1015</f>
        <v>0</v>
      </c>
      <c r="K1015" s="14">
        <f ca="1">K1014*(1+Returns!K1015)+AG1015</f>
        <v>0</v>
      </c>
      <c r="L1015" s="14">
        <f ca="1">L1014*(1+Returns!L1015)+AH1015</f>
        <v>30532452.886608958</v>
      </c>
      <c r="M1015" s="14">
        <f ca="1">M1014*(1+Returns!M1015)+AI1015</f>
        <v>30534690.751551419</v>
      </c>
      <c r="N1015" s="14">
        <f ca="1">N1014*(1+Returns!N1015)+AJ1015-R1015-T1015</f>
        <v>56386001.990410902</v>
      </c>
      <c r="O1015" s="17">
        <f ca="1">(Assumptions!$B$16 / 252)*F1014</f>
        <v>4860.3915741166866</v>
      </c>
      <c r="P1015" s="17">
        <f t="shared" ca="1" si="212"/>
        <v>29071.617497211457</v>
      </c>
      <c r="Q1015" s="16">
        <f t="shared" si="213"/>
        <v>0</v>
      </c>
      <c r="R1015" s="17">
        <f t="shared" si="214"/>
        <v>0</v>
      </c>
      <c r="S1015" s="19">
        <f t="shared" si="215"/>
        <v>0</v>
      </c>
      <c r="T1015" s="20">
        <f ca="1">IF(AND(S1015=1,F1014&gt;D1014),[1]Assumptions!$B$19*(F1014-D1014),0)</f>
        <v>0</v>
      </c>
      <c r="U1015" s="21">
        <f ca="1">OFFSET(Assumptions!$B$6,U$1-1,0)*$E1015</f>
        <v>12256849.961373189</v>
      </c>
      <c r="V1015" s="21">
        <f ca="1">OFFSET(Assumptions!$B$6,V$1-1,0)*$E1015</f>
        <v>15321062.451716486</v>
      </c>
      <c r="W1015" s="21">
        <f ca="1">OFFSET(Assumptions!$B$6,W$1-1,0)*$E1015</f>
        <v>7660531.2258582432</v>
      </c>
      <c r="X1015" s="21">
        <f ca="1">OFFSET(Assumptions!$B$6,X$1-1,0)*$E1015</f>
        <v>0</v>
      </c>
      <c r="Y1015" s="21">
        <f ca="1">OFFSET(Assumptions!$B$6,Y$1-1,0)*$E1015</f>
        <v>0</v>
      </c>
      <c r="Z1015" s="21">
        <f ca="1">OFFSET(Assumptions!$B$6,Z$1-1,0)*$E1015</f>
        <v>30642124.903432973</v>
      </c>
      <c r="AA1015" s="21">
        <f ca="1">OFFSET(Assumptions!$B$6,AA$1-1,0)*$E1015</f>
        <v>30642124.903432973</v>
      </c>
      <c r="AB1015" s="21">
        <f ca="1">OFFSET(Assumptions!$B$6,AB$1-1,0)*$E1015</f>
        <v>56687931.071350999</v>
      </c>
      <c r="AC1015" s="24">
        <f t="shared" si="218"/>
        <v>0</v>
      </c>
      <c r="AD1015" s="24">
        <f t="shared" si="220"/>
        <v>0</v>
      </c>
      <c r="AE1015" s="24">
        <f t="shared" si="220"/>
        <v>0</v>
      </c>
      <c r="AF1015" s="24">
        <f t="shared" si="220"/>
        <v>0</v>
      </c>
      <c r="AG1015" s="24">
        <f t="shared" si="220"/>
        <v>0</v>
      </c>
      <c r="AH1015" s="24">
        <f t="shared" si="220"/>
        <v>0</v>
      </c>
      <c r="AI1015" s="24">
        <f t="shared" si="220"/>
        <v>0</v>
      </c>
      <c r="AJ1015" s="24">
        <f t="shared" si="216"/>
        <v>0</v>
      </c>
      <c r="AK1015" s="26">
        <f t="shared" ca="1" si="217"/>
        <v>5.1742068601967617E-4</v>
      </c>
      <c r="AL1015" s="34">
        <f t="shared" ca="1" si="219"/>
        <v>0.53181552899666906</v>
      </c>
    </row>
    <row r="1016" spans="1:38" x14ac:dyDescent="0.25">
      <c r="A1016" s="4">
        <f t="shared" si="208"/>
        <v>3</v>
      </c>
      <c r="B1016" s="4">
        <f t="shared" si="209"/>
        <v>2016</v>
      </c>
      <c r="C1016" s="9">
        <v>42438</v>
      </c>
      <c r="D1016" s="12">
        <f ca="1">(1+Returns!E1016)*D1015</f>
        <v>148141927.98443067</v>
      </c>
      <c r="E1016" s="12">
        <f t="shared" ca="1" si="210"/>
        <v>153488366.97418198</v>
      </c>
      <c r="F1016" s="12">
        <f t="shared" ca="1" si="211"/>
        <v>153454432.4502435</v>
      </c>
      <c r="G1016" s="14">
        <f ca="1">G1015*(1+Returns!G1016)+AC1016</f>
        <v>13058358.923585927</v>
      </c>
      <c r="H1016" s="14">
        <f ca="1">H1015*(1+Returns!H1016)+AD1016</f>
        <v>15274833.482570253</v>
      </c>
      <c r="I1016" s="14">
        <f ca="1">I1015*(1+Returns!I1016)+AE1016</f>
        <v>7638719.9189789239</v>
      </c>
      <c r="J1016" s="14">
        <f ca="1">J1015*(1+Returns!J1016)+AF1016</f>
        <v>0</v>
      </c>
      <c r="K1016" s="14">
        <f ca="1">K1015*(1+Returns!K1016)+AG1016</f>
        <v>0</v>
      </c>
      <c r="L1016" s="14">
        <f ca="1">L1015*(1+Returns!L1016)+AH1016</f>
        <v>30549144.018582366</v>
      </c>
      <c r="M1016" s="14">
        <f ca="1">M1015*(1+Returns!M1016)+AI1016</f>
        <v>30551755.697739426</v>
      </c>
      <c r="N1016" s="14">
        <f ca="1">N1015*(1+Returns!N1016)+AJ1016-R1016-T1016</f>
        <v>56415554.932725087</v>
      </c>
      <c r="O1016" s="17">
        <f ca="1">(Assumptions!$B$16 / 252)*F1015</f>
        <v>4862.9064412592907</v>
      </c>
      <c r="P1016" s="17">
        <f t="shared" ca="1" si="212"/>
        <v>33934.523938470746</v>
      </c>
      <c r="Q1016" s="16">
        <f t="shared" si="213"/>
        <v>0</v>
      </c>
      <c r="R1016" s="17">
        <f t="shared" si="214"/>
        <v>0</v>
      </c>
      <c r="S1016" s="19">
        <f t="shared" si="215"/>
        <v>0</v>
      </c>
      <c r="T1016" s="20">
        <f ca="1">IF(AND(S1016=1,F1015&gt;D1015),[1]Assumptions!$B$19*(F1015-D1015),0)</f>
        <v>0</v>
      </c>
      <c r="U1016" s="21">
        <f ca="1">OFFSET(Assumptions!$B$6,U$1-1,0)*$E1016</f>
        <v>12279069.357934559</v>
      </c>
      <c r="V1016" s="21">
        <f ca="1">OFFSET(Assumptions!$B$6,V$1-1,0)*$E1016</f>
        <v>15348836.697418198</v>
      </c>
      <c r="W1016" s="21">
        <f ca="1">OFFSET(Assumptions!$B$6,W$1-1,0)*$E1016</f>
        <v>7674418.348709099</v>
      </c>
      <c r="X1016" s="21">
        <f ca="1">OFFSET(Assumptions!$B$6,X$1-1,0)*$E1016</f>
        <v>0</v>
      </c>
      <c r="Y1016" s="21">
        <f ca="1">OFFSET(Assumptions!$B$6,Y$1-1,0)*$E1016</f>
        <v>0</v>
      </c>
      <c r="Z1016" s="21">
        <f ca="1">OFFSET(Assumptions!$B$6,Z$1-1,0)*$E1016</f>
        <v>30697673.394836396</v>
      </c>
      <c r="AA1016" s="21">
        <f ca="1">OFFSET(Assumptions!$B$6,AA$1-1,0)*$E1016</f>
        <v>30697673.394836396</v>
      </c>
      <c r="AB1016" s="21">
        <f ca="1">OFFSET(Assumptions!$B$6,AB$1-1,0)*$E1016</f>
        <v>56790695.780447334</v>
      </c>
      <c r="AC1016" s="24">
        <f t="shared" si="218"/>
        <v>0</v>
      </c>
      <c r="AD1016" s="24">
        <f t="shared" si="220"/>
        <v>0</v>
      </c>
      <c r="AE1016" s="24">
        <f t="shared" si="220"/>
        <v>0</v>
      </c>
      <c r="AF1016" s="24">
        <f t="shared" si="220"/>
        <v>0</v>
      </c>
      <c r="AG1016" s="24">
        <f t="shared" si="220"/>
        <v>0</v>
      </c>
      <c r="AH1016" s="24">
        <f t="shared" si="220"/>
        <v>0</v>
      </c>
      <c r="AI1016" s="24">
        <f t="shared" si="220"/>
        <v>0</v>
      </c>
      <c r="AJ1016" s="24">
        <f t="shared" si="216"/>
        <v>0</v>
      </c>
      <c r="AK1016" s="26">
        <f t="shared" ca="1" si="217"/>
        <v>1.7814126140540676E-3</v>
      </c>
      <c r="AL1016" s="34">
        <f t="shared" ca="1" si="219"/>
        <v>0.53454432450242773</v>
      </c>
    </row>
    <row r="1017" spans="1:38" x14ac:dyDescent="0.25">
      <c r="A1017" s="4">
        <f t="shared" si="208"/>
        <v>3</v>
      </c>
      <c r="B1017" s="4">
        <f t="shared" si="209"/>
        <v>2016</v>
      </c>
      <c r="C1017" s="9">
        <v>42439</v>
      </c>
      <c r="D1017" s="12">
        <f ca="1">(1+Returns!E1017)*D1016</f>
        <v>148219644.72127059</v>
      </c>
      <c r="E1017" s="12">
        <f t="shared" ca="1" si="210"/>
        <v>153790902.89328465</v>
      </c>
      <c r="F1017" s="12">
        <f t="shared" ca="1" si="211"/>
        <v>153752096.80006203</v>
      </c>
      <c r="G1017" s="14">
        <f ca="1">G1016*(1+Returns!G1017)+AC1017</f>
        <v>13284783.544002919</v>
      </c>
      <c r="H1017" s="14">
        <f ca="1">H1016*(1+Returns!H1017)+AD1017</f>
        <v>15283221.076784762</v>
      </c>
      <c r="I1017" s="14">
        <f ca="1">I1016*(1+Returns!I1017)+AE1017</f>
        <v>7643100.4521163423</v>
      </c>
      <c r="J1017" s="14">
        <f ca="1">J1016*(1+Returns!J1017)+AF1017</f>
        <v>0</v>
      </c>
      <c r="K1017" s="14">
        <f ca="1">K1016*(1+Returns!K1017)+AG1017</f>
        <v>0</v>
      </c>
      <c r="L1017" s="14">
        <f ca="1">L1016*(1+Returns!L1017)+AH1017</f>
        <v>30565844.275072809</v>
      </c>
      <c r="M1017" s="14">
        <f ca="1">M1016*(1+Returns!M1017)+AI1017</f>
        <v>30568830.181027081</v>
      </c>
      <c r="N1017" s="14">
        <f ca="1">N1016*(1+Returns!N1017)+AJ1017-R1017-T1017</f>
        <v>56445123.364280723</v>
      </c>
      <c r="O1017" s="17">
        <f ca="1">(Assumptions!$B$16 / 252)*F1016</f>
        <v>4871.5692841347145</v>
      </c>
      <c r="P1017" s="17">
        <f t="shared" ca="1" si="212"/>
        <v>38806.093222605457</v>
      </c>
      <c r="Q1017" s="16">
        <f t="shared" si="213"/>
        <v>0</v>
      </c>
      <c r="R1017" s="17">
        <f t="shared" si="214"/>
        <v>0</v>
      </c>
      <c r="S1017" s="19">
        <f t="shared" si="215"/>
        <v>0</v>
      </c>
      <c r="T1017" s="20">
        <f ca="1">IF(AND(S1017=1,F1016&gt;D1016),[1]Assumptions!$B$19*(F1016-D1016),0)</f>
        <v>0</v>
      </c>
      <c r="U1017" s="21">
        <f ca="1">OFFSET(Assumptions!$B$6,U$1-1,0)*$E1017</f>
        <v>12303272.231462773</v>
      </c>
      <c r="V1017" s="21">
        <f ca="1">OFFSET(Assumptions!$B$6,V$1-1,0)*$E1017</f>
        <v>15379090.289328465</v>
      </c>
      <c r="W1017" s="21">
        <f ca="1">OFFSET(Assumptions!$B$6,W$1-1,0)*$E1017</f>
        <v>7689545.1446642326</v>
      </c>
      <c r="X1017" s="21">
        <f ca="1">OFFSET(Assumptions!$B$6,X$1-1,0)*$E1017</f>
        <v>0</v>
      </c>
      <c r="Y1017" s="21">
        <f ca="1">OFFSET(Assumptions!$B$6,Y$1-1,0)*$E1017</f>
        <v>0</v>
      </c>
      <c r="Z1017" s="21">
        <f ca="1">OFFSET(Assumptions!$B$6,Z$1-1,0)*$E1017</f>
        <v>30758180.57865693</v>
      </c>
      <c r="AA1017" s="21">
        <f ca="1">OFFSET(Assumptions!$B$6,AA$1-1,0)*$E1017</f>
        <v>30758180.57865693</v>
      </c>
      <c r="AB1017" s="21">
        <f ca="1">OFFSET(Assumptions!$B$6,AB$1-1,0)*$E1017</f>
        <v>56902634.07051532</v>
      </c>
      <c r="AC1017" s="24">
        <f t="shared" si="218"/>
        <v>0</v>
      </c>
      <c r="AD1017" s="24">
        <f t="shared" si="220"/>
        <v>0</v>
      </c>
      <c r="AE1017" s="24">
        <f t="shared" si="220"/>
        <v>0</v>
      </c>
      <c r="AF1017" s="24">
        <f t="shared" si="220"/>
        <v>0</v>
      </c>
      <c r="AG1017" s="24">
        <f t="shared" si="220"/>
        <v>0</v>
      </c>
      <c r="AH1017" s="24">
        <f t="shared" si="220"/>
        <v>0</v>
      </c>
      <c r="AI1017" s="24">
        <f t="shared" si="220"/>
        <v>0</v>
      </c>
      <c r="AJ1017" s="24">
        <f t="shared" si="216"/>
        <v>0</v>
      </c>
      <c r="AK1017" s="26">
        <f t="shared" ca="1" si="217"/>
        <v>1.9397572625674542E-3</v>
      </c>
      <c r="AL1017" s="34">
        <f t="shared" ca="1" si="219"/>
        <v>0.537520968000613</v>
      </c>
    </row>
    <row r="1018" spans="1:38" x14ac:dyDescent="0.25">
      <c r="A1018" s="4">
        <f t="shared" si="208"/>
        <v>3</v>
      </c>
      <c r="B1018" s="4">
        <f t="shared" si="209"/>
        <v>2016</v>
      </c>
      <c r="C1018" s="9">
        <v>42440</v>
      </c>
      <c r="D1018" s="12">
        <f ca="1">(1+Returns!E1018)*D1017</f>
        <v>148297402.22908783</v>
      </c>
      <c r="E1018" s="12">
        <f t="shared" ca="1" si="210"/>
        <v>154027216.12868565</v>
      </c>
      <c r="F1018" s="12">
        <f t="shared" ca="1" si="211"/>
        <v>153983529.01651701</v>
      </c>
      <c r="G1018" s="14">
        <f ca="1">G1017*(1+Returns!G1018)+AC1018</f>
        <v>13444944.193615953</v>
      </c>
      <c r="H1018" s="14">
        <f ca="1">H1017*(1+Returns!H1018)+AD1018</f>
        <v>15291613.276727824</v>
      </c>
      <c r="I1018" s="14">
        <f ca="1">I1017*(1+Returns!I1018)+AE1018</f>
        <v>7647483.4973331112</v>
      </c>
      <c r="J1018" s="14">
        <f ca="1">J1017*(1+Returns!J1018)+AF1018</f>
        <v>0</v>
      </c>
      <c r="K1018" s="14">
        <f ca="1">K1017*(1+Returns!K1018)+AG1018</f>
        <v>0</v>
      </c>
      <c r="L1018" s="14">
        <f ca="1">L1017*(1+Returns!L1018)+AH1018</f>
        <v>30582553.661068376</v>
      </c>
      <c r="M1018" s="14">
        <f ca="1">M1017*(1+Returns!M1018)+AI1018</f>
        <v>30585914.206744388</v>
      </c>
      <c r="N1018" s="14">
        <f ca="1">N1017*(1+Returns!N1018)+AJ1018-R1018-T1018</f>
        <v>56474707.293196008</v>
      </c>
      <c r="O1018" s="17">
        <f ca="1">(Assumptions!$B$16 / 252)*F1017</f>
        <v>4881.0189460337151</v>
      </c>
      <c r="P1018" s="17">
        <f t="shared" ca="1" si="212"/>
        <v>43687.112168639171</v>
      </c>
      <c r="Q1018" s="16">
        <f t="shared" si="213"/>
        <v>0</v>
      </c>
      <c r="R1018" s="17">
        <f t="shared" si="214"/>
        <v>0</v>
      </c>
      <c r="S1018" s="19">
        <f t="shared" si="215"/>
        <v>0</v>
      </c>
      <c r="T1018" s="20">
        <f ca="1">IF(AND(S1018=1,F1017&gt;D1017),[1]Assumptions!$B$19*(F1017-D1017),0)</f>
        <v>0</v>
      </c>
      <c r="U1018" s="21">
        <f ca="1">OFFSET(Assumptions!$B$6,U$1-1,0)*$E1018</f>
        <v>12322177.290294852</v>
      </c>
      <c r="V1018" s="21">
        <f ca="1">OFFSET(Assumptions!$B$6,V$1-1,0)*$E1018</f>
        <v>15402721.612868566</v>
      </c>
      <c r="W1018" s="21">
        <f ca="1">OFFSET(Assumptions!$B$6,W$1-1,0)*$E1018</f>
        <v>7701360.806434283</v>
      </c>
      <c r="X1018" s="21">
        <f ca="1">OFFSET(Assumptions!$B$6,X$1-1,0)*$E1018</f>
        <v>0</v>
      </c>
      <c r="Y1018" s="21">
        <f ca="1">OFFSET(Assumptions!$B$6,Y$1-1,0)*$E1018</f>
        <v>0</v>
      </c>
      <c r="Z1018" s="21">
        <f ca="1">OFFSET(Assumptions!$B$6,Z$1-1,0)*$E1018</f>
        <v>30805443.225737132</v>
      </c>
      <c r="AA1018" s="21">
        <f ca="1">OFFSET(Assumptions!$B$6,AA$1-1,0)*$E1018</f>
        <v>30805443.225737132</v>
      </c>
      <c r="AB1018" s="21">
        <f ca="1">OFFSET(Assumptions!$B$6,AB$1-1,0)*$E1018</f>
        <v>56990069.96761369</v>
      </c>
      <c r="AC1018" s="24">
        <f t="shared" si="218"/>
        <v>0</v>
      </c>
      <c r="AD1018" s="24">
        <f t="shared" si="220"/>
        <v>0</v>
      </c>
      <c r="AE1018" s="24">
        <f t="shared" si="220"/>
        <v>0</v>
      </c>
      <c r="AF1018" s="24">
        <f t="shared" si="220"/>
        <v>0</v>
      </c>
      <c r="AG1018" s="24">
        <f t="shared" si="220"/>
        <v>0</v>
      </c>
      <c r="AH1018" s="24">
        <f t="shared" si="220"/>
        <v>0</v>
      </c>
      <c r="AI1018" s="24">
        <f t="shared" si="220"/>
        <v>0</v>
      </c>
      <c r="AJ1018" s="24">
        <f t="shared" si="216"/>
        <v>0</v>
      </c>
      <c r="AK1018" s="26">
        <f t="shared" ca="1" si="217"/>
        <v>1.50522966041855E-3</v>
      </c>
      <c r="AL1018" s="34">
        <f t="shared" ca="1" si="219"/>
        <v>0.53983529016516285</v>
      </c>
    </row>
    <row r="1019" spans="1:38" x14ac:dyDescent="0.25">
      <c r="A1019" s="4">
        <f t="shared" si="208"/>
        <v>3</v>
      </c>
      <c r="B1019" s="4">
        <f t="shared" si="209"/>
        <v>2016</v>
      </c>
      <c r="C1019" s="9">
        <v>42443</v>
      </c>
      <c r="D1019" s="12">
        <f ca="1">(1+Returns!E1019)*D1018</f>
        <v>148375200.52927125</v>
      </c>
      <c r="E1019" s="12">
        <f t="shared" ca="1" si="210"/>
        <v>154274346.92205921</v>
      </c>
      <c r="F1019" s="12">
        <f t="shared" ca="1" si="211"/>
        <v>154225771.44389004</v>
      </c>
      <c r="G1019" s="14">
        <f ca="1">G1018*(1+Returns!G1019)+AC1019</f>
        <v>13615881.091683278</v>
      </c>
      <c r="H1019" s="14">
        <f ca="1">H1018*(1+Returns!H1019)+AD1019</f>
        <v>15300010.084928498</v>
      </c>
      <c r="I1019" s="14">
        <f ca="1">I1018*(1+Returns!I1019)+AE1019</f>
        <v>7651869.0560698174</v>
      </c>
      <c r="J1019" s="14">
        <f ca="1">J1018*(1+Returns!J1019)+AF1019</f>
        <v>0</v>
      </c>
      <c r="K1019" s="14">
        <f ca="1">K1018*(1+Returns!K1019)+AG1019</f>
        <v>0</v>
      </c>
      <c r="L1019" s="14">
        <f ca="1">L1018*(1+Returns!L1019)+AH1019</f>
        <v>30599272.181559883</v>
      </c>
      <c r="M1019" s="14">
        <f ca="1">M1018*(1+Returns!M1019)+AI1019</f>
        <v>30603007.780224334</v>
      </c>
      <c r="N1019" s="14">
        <f ca="1">N1018*(1+Returns!N1019)+AJ1019-R1019-T1019</f>
        <v>56504306.7275934</v>
      </c>
      <c r="O1019" s="17">
        <f ca="1">(Assumptions!$B$16 / 252)*F1018</f>
        <v>4888.3660005243491</v>
      </c>
      <c r="P1019" s="17">
        <f t="shared" ca="1" si="212"/>
        <v>48575.478169163522</v>
      </c>
      <c r="Q1019" s="16">
        <f t="shared" si="213"/>
        <v>0</v>
      </c>
      <c r="R1019" s="17">
        <f t="shared" si="214"/>
        <v>0</v>
      </c>
      <c r="S1019" s="19">
        <f t="shared" si="215"/>
        <v>0</v>
      </c>
      <c r="T1019" s="20">
        <f ca="1">IF(AND(S1019=1,F1018&gt;D1018),[1]Assumptions!$B$19*(F1018-D1018),0)</f>
        <v>0</v>
      </c>
      <c r="U1019" s="21">
        <f ca="1">OFFSET(Assumptions!$B$6,U$1-1,0)*$E1019</f>
        <v>12341947.753764737</v>
      </c>
      <c r="V1019" s="21">
        <f ca="1">OFFSET(Assumptions!$B$6,V$1-1,0)*$E1019</f>
        <v>15427434.692205921</v>
      </c>
      <c r="W1019" s="21">
        <f ca="1">OFFSET(Assumptions!$B$6,W$1-1,0)*$E1019</f>
        <v>7713717.3461029604</v>
      </c>
      <c r="X1019" s="21">
        <f ca="1">OFFSET(Assumptions!$B$6,X$1-1,0)*$E1019</f>
        <v>0</v>
      </c>
      <c r="Y1019" s="21">
        <f ca="1">OFFSET(Assumptions!$B$6,Y$1-1,0)*$E1019</f>
        <v>0</v>
      </c>
      <c r="Z1019" s="21">
        <f ca="1">OFFSET(Assumptions!$B$6,Z$1-1,0)*$E1019</f>
        <v>30854869.384411842</v>
      </c>
      <c r="AA1019" s="21">
        <f ca="1">OFFSET(Assumptions!$B$6,AA$1-1,0)*$E1019</f>
        <v>30854869.384411842</v>
      </c>
      <c r="AB1019" s="21">
        <f ca="1">OFFSET(Assumptions!$B$6,AB$1-1,0)*$E1019</f>
        <v>57081508.36116191</v>
      </c>
      <c r="AC1019" s="24">
        <f t="shared" si="218"/>
        <v>0</v>
      </c>
      <c r="AD1019" s="24">
        <f t="shared" si="220"/>
        <v>0</v>
      </c>
      <c r="AE1019" s="24">
        <f t="shared" si="220"/>
        <v>0</v>
      </c>
      <c r="AF1019" s="24">
        <f t="shared" si="220"/>
        <v>0</v>
      </c>
      <c r="AG1019" s="24">
        <f t="shared" si="220"/>
        <v>0</v>
      </c>
      <c r="AH1019" s="24">
        <f t="shared" si="220"/>
        <v>0</v>
      </c>
      <c r="AI1019" s="24">
        <f t="shared" si="220"/>
        <v>0</v>
      </c>
      <c r="AJ1019" s="24">
        <f t="shared" si="216"/>
        <v>0</v>
      </c>
      <c r="AK1019" s="26">
        <f t="shared" ca="1" si="217"/>
        <v>1.573171032773546E-3</v>
      </c>
      <c r="AL1019" s="34">
        <f t="shared" ca="1" si="219"/>
        <v>0.54225771443889315</v>
      </c>
    </row>
    <row r="1020" spans="1:38" x14ac:dyDescent="0.25">
      <c r="A1020" s="4">
        <f t="shared" si="208"/>
        <v>3</v>
      </c>
      <c r="B1020" s="4">
        <f t="shared" si="209"/>
        <v>2016</v>
      </c>
      <c r="C1020" s="9">
        <v>42444</v>
      </c>
      <c r="D1020" s="12">
        <f ca="1">(1+Returns!E1020)*D1019</f>
        <v>148453039.6432209</v>
      </c>
      <c r="E1020" s="12">
        <f t="shared" ca="1" si="210"/>
        <v>154437019.99352667</v>
      </c>
      <c r="F1020" s="12">
        <f t="shared" ca="1" si="211"/>
        <v>154383548.4591212</v>
      </c>
      <c r="G1020" s="14">
        <f ca="1">G1019*(1+Returns!G1020)+AC1020</f>
        <v>13702318.935898185</v>
      </c>
      <c r="H1020" s="14">
        <f ca="1">H1019*(1+Returns!H1020)+AD1020</f>
        <v>15308411.503917236</v>
      </c>
      <c r="I1020" s="14">
        <f ca="1">I1019*(1+Returns!I1020)+AE1020</f>
        <v>7656257.1297678752</v>
      </c>
      <c r="J1020" s="14">
        <f ca="1">J1019*(1+Returns!J1020)+AF1020</f>
        <v>0</v>
      </c>
      <c r="K1020" s="14">
        <f ca="1">K1019*(1+Returns!K1020)+AG1020</f>
        <v>0</v>
      </c>
      <c r="L1020" s="14">
        <f ca="1">L1019*(1+Returns!L1020)+AH1020</f>
        <v>30615999.841540869</v>
      </c>
      <c r="M1020" s="14">
        <f ca="1">M1019*(1+Returns!M1020)+AI1020</f>
        <v>30620110.906802885</v>
      </c>
      <c r="N1020" s="14">
        <f ca="1">N1019*(1+Returns!N1020)+AJ1020-R1020-T1020</f>
        <v>56533921.675599597</v>
      </c>
      <c r="O1020" s="17">
        <f ca="1">(Assumptions!$B$16 / 252)*F1019</f>
        <v>4896.0562363139688</v>
      </c>
      <c r="P1020" s="17">
        <f t="shared" ca="1" si="212"/>
        <v>53471.534405477491</v>
      </c>
      <c r="Q1020" s="16">
        <f t="shared" si="213"/>
        <v>0</v>
      </c>
      <c r="R1020" s="17">
        <f t="shared" si="214"/>
        <v>0</v>
      </c>
      <c r="S1020" s="19">
        <f t="shared" si="215"/>
        <v>0</v>
      </c>
      <c r="T1020" s="20">
        <f ca="1">IF(AND(S1020=1,F1019&gt;D1019),[1]Assumptions!$B$19*(F1019-D1019),0)</f>
        <v>0</v>
      </c>
      <c r="U1020" s="21">
        <f ca="1">OFFSET(Assumptions!$B$6,U$1-1,0)*$E1020</f>
        <v>12354961.599482134</v>
      </c>
      <c r="V1020" s="21">
        <f ca="1">OFFSET(Assumptions!$B$6,V$1-1,0)*$E1020</f>
        <v>15443701.999352667</v>
      </c>
      <c r="W1020" s="21">
        <f ca="1">OFFSET(Assumptions!$B$6,W$1-1,0)*$E1020</f>
        <v>7721850.9996763337</v>
      </c>
      <c r="X1020" s="21">
        <f ca="1">OFFSET(Assumptions!$B$6,X$1-1,0)*$E1020</f>
        <v>0</v>
      </c>
      <c r="Y1020" s="21">
        <f ca="1">OFFSET(Assumptions!$B$6,Y$1-1,0)*$E1020</f>
        <v>0</v>
      </c>
      <c r="Z1020" s="21">
        <f ca="1">OFFSET(Assumptions!$B$6,Z$1-1,0)*$E1020</f>
        <v>30887403.998705335</v>
      </c>
      <c r="AA1020" s="21">
        <f ca="1">OFFSET(Assumptions!$B$6,AA$1-1,0)*$E1020</f>
        <v>30887403.998705335</v>
      </c>
      <c r="AB1020" s="21">
        <f ca="1">OFFSET(Assumptions!$B$6,AB$1-1,0)*$E1020</f>
        <v>57141697.397604868</v>
      </c>
      <c r="AC1020" s="24">
        <f t="shared" si="218"/>
        <v>0</v>
      </c>
      <c r="AD1020" s="24">
        <f t="shared" si="220"/>
        <v>0</v>
      </c>
      <c r="AE1020" s="24">
        <f t="shared" si="220"/>
        <v>0</v>
      </c>
      <c r="AF1020" s="24">
        <f t="shared" si="220"/>
        <v>0</v>
      </c>
      <c r="AG1020" s="24">
        <f t="shared" si="220"/>
        <v>0</v>
      </c>
      <c r="AH1020" s="24">
        <f t="shared" si="220"/>
        <v>0</v>
      </c>
      <c r="AI1020" s="24">
        <f t="shared" si="220"/>
        <v>0</v>
      </c>
      <c r="AJ1020" s="24">
        <f t="shared" si="216"/>
        <v>0</v>
      </c>
      <c r="AK1020" s="26">
        <f t="shared" ca="1" si="217"/>
        <v>1.0230262669723711E-3</v>
      </c>
      <c r="AL1020" s="34">
        <f t="shared" ca="1" si="219"/>
        <v>0.54383548459120501</v>
      </c>
    </row>
    <row r="1021" spans="1:38" x14ac:dyDescent="0.25">
      <c r="A1021" s="4">
        <f t="shared" si="208"/>
        <v>3</v>
      </c>
      <c r="B1021" s="4">
        <f t="shared" si="209"/>
        <v>2016</v>
      </c>
      <c r="C1021" s="9">
        <v>42445</v>
      </c>
      <c r="D1021" s="12">
        <f ca="1">(1+Returns!E1021)*D1020</f>
        <v>148530919.59234813</v>
      </c>
      <c r="E1021" s="12">
        <f t="shared" ca="1" si="210"/>
        <v>154351419.02220002</v>
      </c>
      <c r="F1021" s="12">
        <f t="shared" ca="1" si="211"/>
        <v>154293046.42276409</v>
      </c>
      <c r="G1021" s="14">
        <f ca="1">G1020*(1+Returns!G1021)+AC1021</f>
        <v>13540441.382932458</v>
      </c>
      <c r="H1021" s="14">
        <f ca="1">H1020*(1+Returns!H1021)+AD1021</f>
        <v>15316817.536225876</v>
      </c>
      <c r="I1021" s="14">
        <f ca="1">I1020*(1+Returns!I1021)+AE1021</f>
        <v>7660647.7198695252</v>
      </c>
      <c r="J1021" s="14">
        <f ca="1">J1020*(1+Returns!J1021)+AF1021</f>
        <v>0</v>
      </c>
      <c r="K1021" s="14">
        <f ca="1">K1020*(1+Returns!K1021)+AG1021</f>
        <v>0</v>
      </c>
      <c r="L1021" s="14">
        <f ca="1">L1020*(1+Returns!L1021)+AH1021</f>
        <v>30632736.646007605</v>
      </c>
      <c r="M1021" s="14">
        <f ca="1">M1020*(1+Returns!M1021)+AI1021</f>
        <v>30637223.591818988</v>
      </c>
      <c r="N1021" s="14">
        <f ca="1">N1020*(1+Returns!N1021)+AJ1021-R1021-T1021</f>
        <v>56563552.145345576</v>
      </c>
      <c r="O1021" s="17">
        <f ca="1">(Assumptions!$B$16 / 252)*F1020</f>
        <v>4901.0650304482915</v>
      </c>
      <c r="P1021" s="17">
        <f t="shared" ca="1" si="212"/>
        <v>58372.599435925782</v>
      </c>
      <c r="Q1021" s="16">
        <f t="shared" si="213"/>
        <v>0</v>
      </c>
      <c r="R1021" s="17">
        <f t="shared" si="214"/>
        <v>0</v>
      </c>
      <c r="S1021" s="19">
        <f t="shared" si="215"/>
        <v>0</v>
      </c>
      <c r="T1021" s="20">
        <f ca="1">IF(AND(S1021=1,F1020&gt;D1020),[1]Assumptions!$B$19*(F1020-D1020),0)</f>
        <v>0</v>
      </c>
      <c r="U1021" s="21">
        <f ca="1">OFFSET(Assumptions!$B$6,U$1-1,0)*$E1021</f>
        <v>12348113.521776002</v>
      </c>
      <c r="V1021" s="21">
        <f ca="1">OFFSET(Assumptions!$B$6,V$1-1,0)*$E1021</f>
        <v>15435141.902220003</v>
      </c>
      <c r="W1021" s="21">
        <f ca="1">OFFSET(Assumptions!$B$6,W$1-1,0)*$E1021</f>
        <v>7717570.9511100017</v>
      </c>
      <c r="X1021" s="21">
        <f ca="1">OFFSET(Assumptions!$B$6,X$1-1,0)*$E1021</f>
        <v>0</v>
      </c>
      <c r="Y1021" s="21">
        <f ca="1">OFFSET(Assumptions!$B$6,Y$1-1,0)*$E1021</f>
        <v>0</v>
      </c>
      <c r="Z1021" s="21">
        <f ca="1">OFFSET(Assumptions!$B$6,Z$1-1,0)*$E1021</f>
        <v>30870283.804440007</v>
      </c>
      <c r="AA1021" s="21">
        <f ca="1">OFFSET(Assumptions!$B$6,AA$1-1,0)*$E1021</f>
        <v>30870283.804440007</v>
      </c>
      <c r="AB1021" s="21">
        <f ca="1">OFFSET(Assumptions!$B$6,AB$1-1,0)*$E1021</f>
        <v>57110025.038214006</v>
      </c>
      <c r="AC1021" s="24">
        <f t="shared" si="218"/>
        <v>0</v>
      </c>
      <c r="AD1021" s="24">
        <f t="shared" si="220"/>
        <v>0</v>
      </c>
      <c r="AE1021" s="24">
        <f t="shared" si="220"/>
        <v>0</v>
      </c>
      <c r="AF1021" s="24">
        <f t="shared" si="220"/>
        <v>0</v>
      </c>
      <c r="AG1021" s="24">
        <f t="shared" si="220"/>
        <v>0</v>
      </c>
      <c r="AH1021" s="24">
        <f t="shared" si="220"/>
        <v>0</v>
      </c>
      <c r="AI1021" s="24">
        <f t="shared" si="220"/>
        <v>0</v>
      </c>
      <c r="AJ1021" s="24">
        <f t="shared" si="216"/>
        <v>0</v>
      </c>
      <c r="AK1021" s="26">
        <f t="shared" ca="1" si="217"/>
        <v>-5.862155473196351E-4</v>
      </c>
      <c r="AL1021" s="34">
        <f t="shared" ca="1" si="219"/>
        <v>0.5429304642276338</v>
      </c>
    </row>
    <row r="1022" spans="1:38" x14ac:dyDescent="0.25">
      <c r="A1022" s="4">
        <f t="shared" si="208"/>
        <v>3</v>
      </c>
      <c r="B1022" s="4">
        <f t="shared" si="209"/>
        <v>2016</v>
      </c>
      <c r="C1022" s="9">
        <v>42446</v>
      </c>
      <c r="D1022" s="12">
        <f ca="1">(1+Returns!E1022)*D1021</f>
        <v>148608840.39807546</v>
      </c>
      <c r="E1022" s="12">
        <f t="shared" ca="1" si="210"/>
        <v>154490141.67559642</v>
      </c>
      <c r="F1022" s="12">
        <f t="shared" ca="1" si="211"/>
        <v>154426870.88421056</v>
      </c>
      <c r="G1022" s="14">
        <f ca="1">G1021*(1+Returns!G1022)+AC1022</f>
        <v>13602846.077850707</v>
      </c>
      <c r="H1022" s="14">
        <f ca="1">H1021*(1+Returns!H1022)+AD1022</f>
        <v>15325228.184387647</v>
      </c>
      <c r="I1022" s="14">
        <f ca="1">I1021*(1+Returns!I1022)+AE1022</f>
        <v>7665040.8278178349</v>
      </c>
      <c r="J1022" s="14">
        <f ca="1">J1021*(1+Returns!J1022)+AF1022</f>
        <v>0</v>
      </c>
      <c r="K1022" s="14">
        <f ca="1">K1021*(1+Returns!K1022)+AG1022</f>
        <v>0</v>
      </c>
      <c r="L1022" s="14">
        <f ca="1">L1021*(1+Returns!L1022)+AH1022</f>
        <v>30649482.599959094</v>
      </c>
      <c r="M1022" s="14">
        <f ca="1">M1021*(1+Returns!M1022)+AI1022</f>
        <v>30654345.840614572</v>
      </c>
      <c r="N1022" s="14">
        <f ca="1">N1021*(1+Returns!N1022)+AJ1022-R1022-T1022</f>
        <v>56593198.144966565</v>
      </c>
      <c r="O1022" s="17">
        <f ca="1">(Assumptions!$B$16 / 252)*F1021</f>
        <v>4898.1919499290188</v>
      </c>
      <c r="P1022" s="17">
        <f t="shared" ca="1" si="212"/>
        <v>63270.791385854798</v>
      </c>
      <c r="Q1022" s="16">
        <f t="shared" si="213"/>
        <v>0</v>
      </c>
      <c r="R1022" s="17">
        <f t="shared" si="214"/>
        <v>0</v>
      </c>
      <c r="S1022" s="19">
        <f t="shared" si="215"/>
        <v>0</v>
      </c>
      <c r="T1022" s="20">
        <f ca="1">IF(AND(S1022=1,F1021&gt;D1021),[1]Assumptions!$B$19*(F1021-D1021),0)</f>
        <v>0</v>
      </c>
      <c r="U1022" s="21">
        <f ca="1">OFFSET(Assumptions!$B$6,U$1-1,0)*$E1022</f>
        <v>12359211.334047714</v>
      </c>
      <c r="V1022" s="21">
        <f ca="1">OFFSET(Assumptions!$B$6,V$1-1,0)*$E1022</f>
        <v>15449014.167559642</v>
      </c>
      <c r="W1022" s="21">
        <f ca="1">OFFSET(Assumptions!$B$6,W$1-1,0)*$E1022</f>
        <v>7724507.0837798212</v>
      </c>
      <c r="X1022" s="21">
        <f ca="1">OFFSET(Assumptions!$B$6,X$1-1,0)*$E1022</f>
        <v>0</v>
      </c>
      <c r="Y1022" s="21">
        <f ca="1">OFFSET(Assumptions!$B$6,Y$1-1,0)*$E1022</f>
        <v>0</v>
      </c>
      <c r="Z1022" s="21">
        <f ca="1">OFFSET(Assumptions!$B$6,Z$1-1,0)*$E1022</f>
        <v>30898028.335119285</v>
      </c>
      <c r="AA1022" s="21">
        <f ca="1">OFFSET(Assumptions!$B$6,AA$1-1,0)*$E1022</f>
        <v>30898028.335119285</v>
      </c>
      <c r="AB1022" s="21">
        <f ca="1">OFFSET(Assumptions!$B$6,AB$1-1,0)*$E1022</f>
        <v>57161352.419970676</v>
      </c>
      <c r="AC1022" s="24">
        <f t="shared" si="218"/>
        <v>0</v>
      </c>
      <c r="AD1022" s="24">
        <f t="shared" si="220"/>
        <v>0</v>
      </c>
      <c r="AE1022" s="24">
        <f t="shared" si="220"/>
        <v>0</v>
      </c>
      <c r="AF1022" s="24">
        <f t="shared" si="220"/>
        <v>0</v>
      </c>
      <c r="AG1022" s="24">
        <f t="shared" si="220"/>
        <v>0</v>
      </c>
      <c r="AH1022" s="24">
        <f t="shared" si="220"/>
        <v>0</v>
      </c>
      <c r="AI1022" s="24">
        <f t="shared" si="220"/>
        <v>0</v>
      </c>
      <c r="AJ1022" s="24">
        <f t="shared" si="216"/>
        <v>0</v>
      </c>
      <c r="AK1022" s="26">
        <f t="shared" ca="1" si="217"/>
        <v>8.6733954996121021E-4</v>
      </c>
      <c r="AL1022" s="34">
        <f t="shared" ca="1" si="219"/>
        <v>0.54426870884209855</v>
      </c>
    </row>
    <row r="1023" spans="1:38" x14ac:dyDescent="0.25">
      <c r="A1023" s="4">
        <f t="shared" si="208"/>
        <v>3</v>
      </c>
      <c r="B1023" s="4">
        <f t="shared" si="209"/>
        <v>2016</v>
      </c>
      <c r="C1023" s="9">
        <v>42447</v>
      </c>
      <c r="D1023" s="12">
        <f ca="1">(1+Returns!E1023)*D1022</f>
        <v>148686802.0818367</v>
      </c>
      <c r="E1023" s="12">
        <f t="shared" ca="1" si="210"/>
        <v>154777269.08071536</v>
      </c>
      <c r="F1023" s="12">
        <f t="shared" ca="1" si="211"/>
        <v>154709095.84898397</v>
      </c>
      <c r="G1023" s="14">
        <f ca="1">G1022*(1+Returns!G1023)+AC1023</f>
        <v>13813614.125187818</v>
      </c>
      <c r="H1023" s="14">
        <f ca="1">H1022*(1+Returns!H1023)+AD1023</f>
        <v>15333643.450937169</v>
      </c>
      <c r="I1023" s="14">
        <f ca="1">I1022*(1+Returns!I1023)+AE1023</f>
        <v>7669436.4550566999</v>
      </c>
      <c r="J1023" s="14">
        <f ca="1">J1022*(1+Returns!J1023)+AF1023</f>
        <v>0</v>
      </c>
      <c r="K1023" s="14">
        <f ca="1">K1022*(1+Returns!K1023)+AG1023</f>
        <v>0</v>
      </c>
      <c r="L1023" s="14">
        <f ca="1">L1022*(1+Returns!L1023)+AH1023</f>
        <v>30666237.708397072</v>
      </c>
      <c r="M1023" s="14">
        <f ca="1">M1022*(1+Returns!M1023)+AI1023</f>
        <v>30671477.658534557</v>
      </c>
      <c r="N1023" s="14">
        <f ca="1">N1022*(1+Returns!N1023)+AJ1023-R1023-T1023</f>
        <v>56622859.682602055</v>
      </c>
      <c r="O1023" s="17">
        <f ca="1">(Assumptions!$B$16 / 252)*F1022</f>
        <v>4902.4403455304937</v>
      </c>
      <c r="P1023" s="17">
        <f t="shared" ca="1" si="212"/>
        <v>68173.231731385298</v>
      </c>
      <c r="Q1023" s="16">
        <f t="shared" si="213"/>
        <v>0</v>
      </c>
      <c r="R1023" s="17">
        <f t="shared" si="214"/>
        <v>0</v>
      </c>
      <c r="S1023" s="19">
        <f t="shared" si="215"/>
        <v>0</v>
      </c>
      <c r="T1023" s="20">
        <f ca="1">IF(AND(S1023=1,F1022&gt;D1022),[1]Assumptions!$B$19*(F1022-D1022),0)</f>
        <v>0</v>
      </c>
      <c r="U1023" s="21">
        <f ca="1">OFFSET(Assumptions!$B$6,U$1-1,0)*$E1023</f>
        <v>12382181.52645723</v>
      </c>
      <c r="V1023" s="21">
        <f ca="1">OFFSET(Assumptions!$B$6,V$1-1,0)*$E1023</f>
        <v>15477726.908071537</v>
      </c>
      <c r="W1023" s="21">
        <f ca="1">OFFSET(Assumptions!$B$6,W$1-1,0)*$E1023</f>
        <v>7738863.4540357683</v>
      </c>
      <c r="X1023" s="21">
        <f ca="1">OFFSET(Assumptions!$B$6,X$1-1,0)*$E1023</f>
        <v>0</v>
      </c>
      <c r="Y1023" s="21">
        <f ca="1">OFFSET(Assumptions!$B$6,Y$1-1,0)*$E1023</f>
        <v>0</v>
      </c>
      <c r="Z1023" s="21">
        <f ca="1">OFFSET(Assumptions!$B$6,Z$1-1,0)*$E1023</f>
        <v>30955453.816143073</v>
      </c>
      <c r="AA1023" s="21">
        <f ca="1">OFFSET(Assumptions!$B$6,AA$1-1,0)*$E1023</f>
        <v>30955453.816143073</v>
      </c>
      <c r="AB1023" s="21">
        <f ca="1">OFFSET(Assumptions!$B$6,AB$1-1,0)*$E1023</f>
        <v>57267589.559864685</v>
      </c>
      <c r="AC1023" s="24">
        <f t="shared" si="218"/>
        <v>0</v>
      </c>
      <c r="AD1023" s="24">
        <f t="shared" si="220"/>
        <v>0</v>
      </c>
      <c r="AE1023" s="24">
        <f t="shared" si="220"/>
        <v>0</v>
      </c>
      <c r="AF1023" s="24">
        <f t="shared" si="220"/>
        <v>0</v>
      </c>
      <c r="AG1023" s="24">
        <f t="shared" si="220"/>
        <v>0</v>
      </c>
      <c r="AH1023" s="24">
        <f t="shared" si="220"/>
        <v>0</v>
      </c>
      <c r="AI1023" s="24">
        <f t="shared" si="220"/>
        <v>0</v>
      </c>
      <c r="AJ1023" s="24">
        <f t="shared" si="216"/>
        <v>0</v>
      </c>
      <c r="AK1023" s="26">
        <f t="shared" ca="1" si="217"/>
        <v>1.8275638375462311E-3</v>
      </c>
      <c r="AL1023" s="34">
        <f t="shared" ca="1" si="219"/>
        <v>0.54709095848983247</v>
      </c>
    </row>
    <row r="1024" spans="1:38" x14ac:dyDescent="0.25">
      <c r="A1024" s="4">
        <f t="shared" si="208"/>
        <v>3</v>
      </c>
      <c r="B1024" s="4">
        <f t="shared" si="209"/>
        <v>2016</v>
      </c>
      <c r="C1024" s="9">
        <v>42450</v>
      </c>
      <c r="D1024" s="12">
        <f ca="1">(1+Returns!E1024)*D1023</f>
        <v>148764804.66507685</v>
      </c>
      <c r="E1024" s="12">
        <f t="shared" ca="1" si="210"/>
        <v>154838384.82794231</v>
      </c>
      <c r="F1024" s="12">
        <f t="shared" ca="1" si="211"/>
        <v>154765300.19634271</v>
      </c>
      <c r="G1024" s="14">
        <f ca="1">G1023*(1+Returns!G1024)+AC1024</f>
        <v>13798329.092852343</v>
      </c>
      <c r="H1024" s="14">
        <f ca="1">H1023*(1+Returns!H1024)+AD1024</f>
        <v>15342063.338410454</v>
      </c>
      <c r="I1024" s="14">
        <f ca="1">I1023*(1+Returns!I1024)+AE1024</f>
        <v>7673834.6030308427</v>
      </c>
      <c r="J1024" s="14">
        <f ca="1">J1023*(1+Returns!J1024)+AF1024</f>
        <v>0</v>
      </c>
      <c r="K1024" s="14">
        <f ca="1">K1023*(1+Returns!K1024)+AG1024</f>
        <v>0</v>
      </c>
      <c r="L1024" s="14">
        <f ca="1">L1023*(1+Returns!L1024)+AH1024</f>
        <v>30683001.976326007</v>
      </c>
      <c r="M1024" s="14">
        <f ca="1">M1023*(1+Returns!M1024)+AI1024</f>
        <v>30688619.050926846</v>
      </c>
      <c r="N1024" s="14">
        <f ca="1">N1023*(1+Returns!N1024)+AJ1024-R1024-T1024</f>
        <v>56652536.766395807</v>
      </c>
      <c r="O1024" s="17">
        <f ca="1">(Assumptions!$B$16 / 252)*F1023</f>
        <v>4911.3998682217134</v>
      </c>
      <c r="P1024" s="17">
        <f t="shared" ca="1" si="212"/>
        <v>73084.631599607004</v>
      </c>
      <c r="Q1024" s="16">
        <f t="shared" si="213"/>
        <v>0</v>
      </c>
      <c r="R1024" s="17">
        <f t="shared" si="214"/>
        <v>0</v>
      </c>
      <c r="S1024" s="19">
        <f t="shared" si="215"/>
        <v>0</v>
      </c>
      <c r="T1024" s="20">
        <f ca="1">IF(AND(S1024=1,F1023&gt;D1023),[1]Assumptions!$B$19*(F1023-D1023),0)</f>
        <v>0</v>
      </c>
      <c r="U1024" s="21">
        <f ca="1">OFFSET(Assumptions!$B$6,U$1-1,0)*$E1024</f>
        <v>12387070.786235385</v>
      </c>
      <c r="V1024" s="21">
        <f ca="1">OFFSET(Assumptions!$B$6,V$1-1,0)*$E1024</f>
        <v>15483838.482794233</v>
      </c>
      <c r="W1024" s="21">
        <f ca="1">OFFSET(Assumptions!$B$6,W$1-1,0)*$E1024</f>
        <v>7741919.2413971163</v>
      </c>
      <c r="X1024" s="21">
        <f ca="1">OFFSET(Assumptions!$B$6,X$1-1,0)*$E1024</f>
        <v>0</v>
      </c>
      <c r="Y1024" s="21">
        <f ca="1">OFFSET(Assumptions!$B$6,Y$1-1,0)*$E1024</f>
        <v>0</v>
      </c>
      <c r="Z1024" s="21">
        <f ca="1">OFFSET(Assumptions!$B$6,Z$1-1,0)*$E1024</f>
        <v>30967676.965588465</v>
      </c>
      <c r="AA1024" s="21">
        <f ca="1">OFFSET(Assumptions!$B$6,AA$1-1,0)*$E1024</f>
        <v>30967676.965588465</v>
      </c>
      <c r="AB1024" s="21">
        <f ca="1">OFFSET(Assumptions!$B$6,AB$1-1,0)*$E1024</f>
        <v>57290202.386338651</v>
      </c>
      <c r="AC1024" s="24">
        <f t="shared" si="218"/>
        <v>0</v>
      </c>
      <c r="AD1024" s="24">
        <f t="shared" si="220"/>
        <v>0</v>
      </c>
      <c r="AE1024" s="24">
        <f t="shared" si="220"/>
        <v>0</v>
      </c>
      <c r="AF1024" s="24">
        <f t="shared" si="220"/>
        <v>0</v>
      </c>
      <c r="AG1024" s="24">
        <f t="shared" si="220"/>
        <v>0</v>
      </c>
      <c r="AH1024" s="24">
        <f t="shared" si="220"/>
        <v>0</v>
      </c>
      <c r="AI1024" s="24">
        <f t="shared" si="220"/>
        <v>0</v>
      </c>
      <c r="AJ1024" s="24">
        <f t="shared" si="216"/>
        <v>0</v>
      </c>
      <c r="AK1024" s="26">
        <f t="shared" ca="1" si="217"/>
        <v>3.6329051663264167E-4</v>
      </c>
      <c r="AL1024" s="34">
        <f t="shared" ca="1" si="219"/>
        <v>0.54765300196342004</v>
      </c>
    </row>
    <row r="1025" spans="1:38" x14ac:dyDescent="0.25">
      <c r="A1025" s="4">
        <f t="shared" si="208"/>
        <v>3</v>
      </c>
      <c r="B1025" s="4">
        <f t="shared" si="209"/>
        <v>2016</v>
      </c>
      <c r="C1025" s="9">
        <v>42451</v>
      </c>
      <c r="D1025" s="12">
        <f ca="1">(1+Returns!E1025)*D1024</f>
        <v>148842848.16925222</v>
      </c>
      <c r="E1025" s="12">
        <f t="shared" ca="1" si="210"/>
        <v>154987177.93423671</v>
      </c>
      <c r="F1025" s="12">
        <f t="shared" ca="1" si="211"/>
        <v>154909180.11850387</v>
      </c>
      <c r="G1025" s="14">
        <f ca="1">G1024*(1+Returns!G1025)+AC1025</f>
        <v>13870679.975314669</v>
      </c>
      <c r="H1025" s="14">
        <f ca="1">H1024*(1+Returns!H1025)+AD1025</f>
        <v>15350487.849344907</v>
      </c>
      <c r="I1025" s="14">
        <f ca="1">I1024*(1+Returns!I1025)+AE1025</f>
        <v>7678235.2731858157</v>
      </c>
      <c r="J1025" s="14">
        <f ca="1">J1024*(1+Returns!J1025)+AF1025</f>
        <v>0</v>
      </c>
      <c r="K1025" s="14">
        <f ca="1">K1024*(1+Returns!K1025)+AG1025</f>
        <v>0</v>
      </c>
      <c r="L1025" s="14">
        <f ca="1">L1024*(1+Returns!L1025)+AH1025</f>
        <v>30699775.408753108</v>
      </c>
      <c r="M1025" s="14">
        <f ca="1">M1024*(1+Returns!M1025)+AI1025</f>
        <v>30705770.02314233</v>
      </c>
      <c r="N1025" s="14">
        <f ca="1">N1024*(1+Returns!N1025)+AJ1025-R1025-T1025</f>
        <v>56682229.40449585</v>
      </c>
      <c r="O1025" s="17">
        <f ca="1">(Assumptions!$B$16 / 252)*F1024</f>
        <v>4913.1841332172289</v>
      </c>
      <c r="P1025" s="17">
        <f t="shared" ca="1" si="212"/>
        <v>77997.815732824238</v>
      </c>
      <c r="Q1025" s="16">
        <f t="shared" si="213"/>
        <v>0</v>
      </c>
      <c r="R1025" s="17">
        <f t="shared" si="214"/>
        <v>0</v>
      </c>
      <c r="S1025" s="19">
        <f t="shared" si="215"/>
        <v>0</v>
      </c>
      <c r="T1025" s="20">
        <f ca="1">IF(AND(S1025=1,F1024&gt;D1024),[1]Assumptions!$B$19*(F1024-D1024),0)</f>
        <v>0</v>
      </c>
      <c r="U1025" s="21">
        <f ca="1">OFFSET(Assumptions!$B$6,U$1-1,0)*$E1025</f>
        <v>12398974.234738937</v>
      </c>
      <c r="V1025" s="21">
        <f ca="1">OFFSET(Assumptions!$B$6,V$1-1,0)*$E1025</f>
        <v>15498717.793423671</v>
      </c>
      <c r="W1025" s="21">
        <f ca="1">OFFSET(Assumptions!$B$6,W$1-1,0)*$E1025</f>
        <v>7749358.8967118356</v>
      </c>
      <c r="X1025" s="21">
        <f ca="1">OFFSET(Assumptions!$B$6,X$1-1,0)*$E1025</f>
        <v>0</v>
      </c>
      <c r="Y1025" s="21">
        <f ca="1">OFFSET(Assumptions!$B$6,Y$1-1,0)*$E1025</f>
        <v>0</v>
      </c>
      <c r="Z1025" s="21">
        <f ca="1">OFFSET(Assumptions!$B$6,Z$1-1,0)*$E1025</f>
        <v>30997435.586847343</v>
      </c>
      <c r="AA1025" s="21">
        <f ca="1">OFFSET(Assumptions!$B$6,AA$1-1,0)*$E1025</f>
        <v>30997435.586847343</v>
      </c>
      <c r="AB1025" s="21">
        <f ca="1">OFFSET(Assumptions!$B$6,AB$1-1,0)*$E1025</f>
        <v>57345255.83566758</v>
      </c>
      <c r="AC1025" s="24">
        <f t="shared" si="218"/>
        <v>0</v>
      </c>
      <c r="AD1025" s="24">
        <f t="shared" si="220"/>
        <v>0</v>
      </c>
      <c r="AE1025" s="24">
        <f t="shared" si="220"/>
        <v>0</v>
      </c>
      <c r="AF1025" s="24">
        <f t="shared" si="220"/>
        <v>0</v>
      </c>
      <c r="AG1025" s="24">
        <f t="shared" si="220"/>
        <v>0</v>
      </c>
      <c r="AH1025" s="24">
        <f t="shared" si="220"/>
        <v>0</v>
      </c>
      <c r="AI1025" s="24">
        <f t="shared" si="220"/>
        <v>0</v>
      </c>
      <c r="AJ1025" s="24">
        <f t="shared" si="216"/>
        <v>0</v>
      </c>
      <c r="AK1025" s="26">
        <f t="shared" ca="1" si="217"/>
        <v>9.2966525428272995E-4</v>
      </c>
      <c r="AL1025" s="34">
        <f t="shared" ca="1" si="219"/>
        <v>0.54909180118503187</v>
      </c>
    </row>
    <row r="1026" spans="1:38" x14ac:dyDescent="0.25">
      <c r="A1026" s="4">
        <f t="shared" si="208"/>
        <v>3</v>
      </c>
      <c r="B1026" s="4">
        <f t="shared" si="209"/>
        <v>2016</v>
      </c>
      <c r="C1026" s="9">
        <v>42452</v>
      </c>
      <c r="D1026" s="12">
        <f ca="1">(1+Returns!E1026)*D1025</f>
        <v>148920932.6158303</v>
      </c>
      <c r="E1026" s="12">
        <f t="shared" ca="1" si="210"/>
        <v>155224732.90036005</v>
      </c>
      <c r="F1026" s="12">
        <f t="shared" ca="1" si="211"/>
        <v>155141817.33287743</v>
      </c>
      <c r="G1026" s="14">
        <f ca="1">G1025*(1+Returns!G1026)+AC1026</f>
        <v>14031751.250835037</v>
      </c>
      <c r="H1026" s="14">
        <f ca="1">H1025*(1+Returns!H1026)+AD1026</f>
        <v>15358916.986279327</v>
      </c>
      <c r="I1026" s="14">
        <f ca="1">I1025*(1+Returns!I1026)+AE1026</f>
        <v>7682638.466967999</v>
      </c>
      <c r="J1026" s="14">
        <f ca="1">J1025*(1+Returns!J1026)+AF1026</f>
        <v>0</v>
      </c>
      <c r="K1026" s="14">
        <f ca="1">K1025*(1+Returns!K1026)+AG1026</f>
        <v>0</v>
      </c>
      <c r="L1026" s="14">
        <f ca="1">L1025*(1+Returns!L1026)+AH1026</f>
        <v>30716558.010688316</v>
      </c>
      <c r="M1026" s="14">
        <f ca="1">M1025*(1+Returns!M1026)+AI1026</f>
        <v>30722930.580534894</v>
      </c>
      <c r="N1026" s="14">
        <f ca="1">N1025*(1+Returns!N1026)+AJ1026-R1026-T1026</f>
        <v>56711937.605054483</v>
      </c>
      <c r="O1026" s="17">
        <f ca="1">(Assumptions!$B$16 / 252)*F1025</f>
        <v>4917.7517497937733</v>
      </c>
      <c r="P1026" s="17">
        <f t="shared" ca="1" si="212"/>
        <v>82915.567482618004</v>
      </c>
      <c r="Q1026" s="16">
        <f t="shared" si="213"/>
        <v>0</v>
      </c>
      <c r="R1026" s="17">
        <f t="shared" si="214"/>
        <v>0</v>
      </c>
      <c r="S1026" s="19">
        <f t="shared" si="215"/>
        <v>0</v>
      </c>
      <c r="T1026" s="20">
        <f ca="1">IF(AND(S1026=1,F1025&gt;D1025),[1]Assumptions!$B$19*(F1025-D1025),0)</f>
        <v>0</v>
      </c>
      <c r="U1026" s="21">
        <f ca="1">OFFSET(Assumptions!$B$6,U$1-1,0)*$E1026</f>
        <v>12417978.632028803</v>
      </c>
      <c r="V1026" s="21">
        <f ca="1">OFFSET(Assumptions!$B$6,V$1-1,0)*$E1026</f>
        <v>15522473.290036006</v>
      </c>
      <c r="W1026" s="21">
        <f ca="1">OFFSET(Assumptions!$B$6,W$1-1,0)*$E1026</f>
        <v>7761236.6450180029</v>
      </c>
      <c r="X1026" s="21">
        <f ca="1">OFFSET(Assumptions!$B$6,X$1-1,0)*$E1026</f>
        <v>0</v>
      </c>
      <c r="Y1026" s="21">
        <f ca="1">OFFSET(Assumptions!$B$6,Y$1-1,0)*$E1026</f>
        <v>0</v>
      </c>
      <c r="Z1026" s="21">
        <f ca="1">OFFSET(Assumptions!$B$6,Z$1-1,0)*$E1026</f>
        <v>31044946.580072012</v>
      </c>
      <c r="AA1026" s="21">
        <f ca="1">OFFSET(Assumptions!$B$6,AA$1-1,0)*$E1026</f>
        <v>31044946.580072012</v>
      </c>
      <c r="AB1026" s="21">
        <f ca="1">OFFSET(Assumptions!$B$6,AB$1-1,0)*$E1026</f>
        <v>57433151.173133217</v>
      </c>
      <c r="AC1026" s="24">
        <f t="shared" si="218"/>
        <v>0</v>
      </c>
      <c r="AD1026" s="24">
        <f t="shared" si="220"/>
        <v>0</v>
      </c>
      <c r="AE1026" s="24">
        <f t="shared" si="220"/>
        <v>0</v>
      </c>
      <c r="AF1026" s="24">
        <f t="shared" si="220"/>
        <v>0</v>
      </c>
      <c r="AG1026" s="24">
        <f t="shared" ref="AG1026:AI1091" si="221">IF($Q1026=1,Y1025-K1025,0)</f>
        <v>0</v>
      </c>
      <c r="AH1026" s="24">
        <f t="shared" si="221"/>
        <v>0</v>
      </c>
      <c r="AI1026" s="24">
        <f t="shared" si="221"/>
        <v>0</v>
      </c>
      <c r="AJ1026" s="24">
        <f t="shared" si="216"/>
        <v>0</v>
      </c>
      <c r="AK1026" s="26">
        <f t="shared" ca="1" si="217"/>
        <v>1.50176519038836E-3</v>
      </c>
      <c r="AL1026" s="34">
        <f t="shared" ca="1" si="219"/>
        <v>0.55141817332876752</v>
      </c>
    </row>
    <row r="1027" spans="1:38" x14ac:dyDescent="0.25">
      <c r="A1027" s="4">
        <f t="shared" si="208"/>
        <v>3</v>
      </c>
      <c r="B1027" s="4">
        <f t="shared" si="209"/>
        <v>2016</v>
      </c>
      <c r="C1027" s="9">
        <v>42453</v>
      </c>
      <c r="D1027" s="12">
        <f ca="1">(1+Returns!E1027)*D1026</f>
        <v>148999058.02628991</v>
      </c>
      <c r="E1027" s="12">
        <f t="shared" ca="1" si="210"/>
        <v>155227378.76865885</v>
      </c>
      <c r="F1027" s="12">
        <f t="shared" ca="1" si="211"/>
        <v>155139538.06411803</v>
      </c>
      <c r="G1027" s="14">
        <f ca="1">G1026*(1+Returns!G1027)+AC1027</f>
        <v>13957871.93924634</v>
      </c>
      <c r="H1027" s="14">
        <f ca="1">H1026*(1+Returns!H1027)+AD1027</f>
        <v>15367350.751753906</v>
      </c>
      <c r="I1027" s="14">
        <f ca="1">I1026*(1+Returns!I1027)+AE1027</f>
        <v>7687044.1858246028</v>
      </c>
      <c r="J1027" s="14">
        <f ca="1">J1026*(1+Returns!J1027)+AF1027</f>
        <v>0</v>
      </c>
      <c r="K1027" s="14">
        <f ca="1">K1026*(1+Returns!K1027)+AG1027</f>
        <v>0</v>
      </c>
      <c r="L1027" s="14">
        <f ca="1">L1026*(1+Returns!L1027)+AH1027</f>
        <v>30733349.787144314</v>
      </c>
      <c r="M1027" s="14">
        <f ca="1">M1026*(1+Returns!M1027)+AI1027</f>
        <v>30740100.728461415</v>
      </c>
      <c r="N1027" s="14">
        <f ca="1">N1026*(1+Returns!N1027)+AJ1027-R1027-T1027</f>
        <v>56741661.376228273</v>
      </c>
      <c r="O1027" s="17">
        <f ca="1">(Assumptions!$B$16 / 252)*F1026</f>
        <v>4925.1370581865849</v>
      </c>
      <c r="P1027" s="17">
        <f t="shared" ca="1" si="212"/>
        <v>87840.704540804581</v>
      </c>
      <c r="Q1027" s="16">
        <f t="shared" si="213"/>
        <v>0</v>
      </c>
      <c r="R1027" s="17">
        <f t="shared" si="214"/>
        <v>0</v>
      </c>
      <c r="S1027" s="19">
        <f t="shared" si="215"/>
        <v>0</v>
      </c>
      <c r="T1027" s="20">
        <f ca="1">IF(AND(S1027=1,F1026&gt;D1026),[1]Assumptions!$B$19*(F1026-D1026),0)</f>
        <v>0</v>
      </c>
      <c r="U1027" s="21">
        <f ca="1">OFFSET(Assumptions!$B$6,U$1-1,0)*$E1027</f>
        <v>12418190.301492708</v>
      </c>
      <c r="V1027" s="21">
        <f ca="1">OFFSET(Assumptions!$B$6,V$1-1,0)*$E1027</f>
        <v>15522737.876865886</v>
      </c>
      <c r="W1027" s="21">
        <f ca="1">OFFSET(Assumptions!$B$6,W$1-1,0)*$E1027</f>
        <v>7761368.9384329431</v>
      </c>
      <c r="X1027" s="21">
        <f ca="1">OFFSET(Assumptions!$B$6,X$1-1,0)*$E1027</f>
        <v>0</v>
      </c>
      <c r="Y1027" s="21">
        <f ca="1">OFFSET(Assumptions!$B$6,Y$1-1,0)*$E1027</f>
        <v>0</v>
      </c>
      <c r="Z1027" s="21">
        <f ca="1">OFFSET(Assumptions!$B$6,Z$1-1,0)*$E1027</f>
        <v>31045475.753731772</v>
      </c>
      <c r="AA1027" s="21">
        <f ca="1">OFFSET(Assumptions!$B$6,AA$1-1,0)*$E1027</f>
        <v>31045475.753731772</v>
      </c>
      <c r="AB1027" s="21">
        <f ca="1">OFFSET(Assumptions!$B$6,AB$1-1,0)*$E1027</f>
        <v>57434130.144403771</v>
      </c>
      <c r="AC1027" s="24">
        <f t="shared" si="218"/>
        <v>0</v>
      </c>
      <c r="AD1027" s="24">
        <f t="shared" ref="AD1027:AF1092" si="222">IF($Q1027=1,V1026-H1026,0)</f>
        <v>0</v>
      </c>
      <c r="AE1027" s="24">
        <f t="shared" si="222"/>
        <v>0</v>
      </c>
      <c r="AF1027" s="24">
        <f t="shared" si="222"/>
        <v>0</v>
      </c>
      <c r="AG1027" s="24">
        <f t="shared" si="221"/>
        <v>0</v>
      </c>
      <c r="AH1027" s="24">
        <f t="shared" si="221"/>
        <v>0</v>
      </c>
      <c r="AI1027" s="24">
        <f t="shared" si="221"/>
        <v>0</v>
      </c>
      <c r="AJ1027" s="24">
        <f t="shared" si="216"/>
        <v>0</v>
      </c>
      <c r="AK1027" s="26">
        <f t="shared" ca="1" si="217"/>
        <v>-1.4691517726039827E-5</v>
      </c>
      <c r="AL1027" s="34">
        <f t="shared" ca="1" si="219"/>
        <v>0.55139538064117355</v>
      </c>
    </row>
    <row r="1028" spans="1:38" x14ac:dyDescent="0.25">
      <c r="A1028" s="4">
        <f t="shared" si="208"/>
        <v>3</v>
      </c>
      <c r="B1028" s="4">
        <f t="shared" ref="B1028:B1031" si="223">YEAR(C1028)</f>
        <v>2016</v>
      </c>
      <c r="C1028" s="9">
        <v>42457</v>
      </c>
      <c r="D1028" s="12">
        <f ca="1">(1+Returns!E1028)*D1027</f>
        <v>149077224.42212108</v>
      </c>
      <c r="E1028" s="12">
        <f t="shared" ca="1" si="210"/>
        <v>155267531.40085083</v>
      </c>
      <c r="F1028" s="12">
        <f t="shared" ref="F1028:F1031" ca="1" si="224">E1028-P1028</f>
        <v>155174765.63160959</v>
      </c>
      <c r="G1028" s="14">
        <f ca="1">G1027*(1+Returns!G1028)+AC1028</f>
        <v>13921457.879740603</v>
      </c>
      <c r="H1028" s="14">
        <f ca="1">H1027*(1+Returns!H1028)+AD1028</f>
        <v>15375789.148310229</v>
      </c>
      <c r="I1028" s="14">
        <f ca="1">I1027*(1+Returns!I1028)+AE1028</f>
        <v>7691452.4312036671</v>
      </c>
      <c r="J1028" s="14">
        <f ca="1">J1027*(1+Returns!J1028)+AF1028</f>
        <v>0</v>
      </c>
      <c r="K1028" s="14">
        <f ca="1">K1027*(1+Returns!K1028)+AG1028</f>
        <v>0</v>
      </c>
      <c r="L1028" s="14">
        <f ca="1">L1027*(1+Returns!L1028)+AH1028</f>
        <v>30750150.743136525</v>
      </c>
      <c r="M1028" s="14">
        <f ca="1">M1027*(1+Returns!M1028)+AI1028</f>
        <v>30757280.472281758</v>
      </c>
      <c r="N1028" s="14">
        <f ca="1">N1027*(1+Returns!N1028)+AJ1028-R1028-T1028</f>
        <v>56771400.726178065</v>
      </c>
      <c r="O1028" s="17">
        <f ca="1">(Assumptions!$B$16 / 252)*F1027</f>
        <v>4925.0647004481907</v>
      </c>
      <c r="P1028" s="17">
        <f t="shared" ca="1" si="212"/>
        <v>92765.769241252769</v>
      </c>
      <c r="Q1028" s="16">
        <f t="shared" si="213"/>
        <v>0</v>
      </c>
      <c r="R1028" s="17">
        <f t="shared" si="214"/>
        <v>0</v>
      </c>
      <c r="S1028" s="19">
        <f t="shared" si="215"/>
        <v>0</v>
      </c>
      <c r="T1028" s="20">
        <f ca="1">IF(AND(S1028=1,F1027&gt;D1027),[1]Assumptions!$B$19*(F1027-D1027),0)</f>
        <v>0</v>
      </c>
      <c r="U1028" s="21">
        <f ca="1">OFFSET(Assumptions!$B$6,U$1-1,0)*$E1028</f>
        <v>12421402.512068067</v>
      </c>
      <c r="V1028" s="21">
        <f ca="1">OFFSET(Assumptions!$B$6,V$1-1,0)*$E1028</f>
        <v>15526753.140085084</v>
      </c>
      <c r="W1028" s="21">
        <f ca="1">OFFSET(Assumptions!$B$6,W$1-1,0)*$E1028</f>
        <v>7763376.5700425422</v>
      </c>
      <c r="X1028" s="21">
        <f ca="1">OFFSET(Assumptions!$B$6,X$1-1,0)*$E1028</f>
        <v>0</v>
      </c>
      <c r="Y1028" s="21">
        <f ca="1">OFFSET(Assumptions!$B$6,Y$1-1,0)*$E1028</f>
        <v>0</v>
      </c>
      <c r="Z1028" s="21">
        <f ca="1">OFFSET(Assumptions!$B$6,Z$1-1,0)*$E1028</f>
        <v>31053506.280170169</v>
      </c>
      <c r="AA1028" s="21">
        <f ca="1">OFFSET(Assumptions!$B$6,AA$1-1,0)*$E1028</f>
        <v>31053506.280170169</v>
      </c>
      <c r="AB1028" s="21">
        <f ca="1">OFFSET(Assumptions!$B$6,AB$1-1,0)*$E1028</f>
        <v>57448986.61831481</v>
      </c>
      <c r="AC1028" s="24">
        <f t="shared" si="218"/>
        <v>0</v>
      </c>
      <c r="AD1028" s="24">
        <f t="shared" si="222"/>
        <v>0</v>
      </c>
      <c r="AE1028" s="24">
        <f t="shared" si="222"/>
        <v>0</v>
      </c>
      <c r="AF1028" s="24">
        <f t="shared" si="222"/>
        <v>0</v>
      </c>
      <c r="AG1028" s="24">
        <f t="shared" si="221"/>
        <v>0</v>
      </c>
      <c r="AH1028" s="24">
        <f t="shared" si="221"/>
        <v>0</v>
      </c>
      <c r="AI1028" s="24">
        <f t="shared" si="221"/>
        <v>0</v>
      </c>
      <c r="AJ1028" s="24">
        <f t="shared" si="216"/>
        <v>0</v>
      </c>
      <c r="AK1028" s="26">
        <f t="shared" ca="1" si="217"/>
        <v>2.2707021002599248E-4</v>
      </c>
      <c r="AL1028" s="34">
        <f t="shared" ca="1" si="219"/>
        <v>0.55174765631608902</v>
      </c>
    </row>
    <row r="1029" spans="1:38" x14ac:dyDescent="0.25">
      <c r="A1029" s="4">
        <f t="shared" si="208"/>
        <v>3</v>
      </c>
      <c r="B1029" s="4">
        <f t="shared" si="223"/>
        <v>2016</v>
      </c>
      <c r="C1029" s="9">
        <v>42458</v>
      </c>
      <c r="D1029" s="12">
        <f ca="1">(1+Returns!E1029)*D1028</f>
        <v>149155431.82482517</v>
      </c>
      <c r="E1029" s="12">
        <f t="shared" ca="1" si="210"/>
        <v>155472107.78482732</v>
      </c>
      <c r="F1029" s="12">
        <f t="shared" ca="1" si="224"/>
        <v>155374415.83255014</v>
      </c>
      <c r="G1029" s="14">
        <f ca="1">G1028*(1+Returns!G1029)+AC1029</f>
        <v>14049426.0376711</v>
      </c>
      <c r="H1029" s="14">
        <f ca="1">H1028*(1+Returns!H1029)+AD1029</f>
        <v>15384232.178491281</v>
      </c>
      <c r="I1029" s="14">
        <f ca="1">I1028*(1+Returns!I1029)+AE1029</f>
        <v>7695863.2045540623</v>
      </c>
      <c r="J1029" s="14">
        <f ca="1">J1028*(1+Returns!J1029)+AF1029</f>
        <v>0</v>
      </c>
      <c r="K1029" s="14">
        <f ca="1">K1028*(1+Returns!K1029)+AG1029</f>
        <v>0</v>
      </c>
      <c r="L1029" s="14">
        <f ca="1">L1028*(1+Returns!L1029)+AH1029</f>
        <v>30766960.883683108</v>
      </c>
      <c r="M1029" s="14">
        <f ca="1">M1028*(1+Returns!M1029)+AI1029</f>
        <v>30774469.817358792</v>
      </c>
      <c r="N1029" s="14">
        <f ca="1">N1028*(1+Returns!N1029)+AJ1029-R1029-T1029</f>
        <v>56801155.663068987</v>
      </c>
      <c r="O1029" s="17">
        <f ca="1">(Assumptions!$B$16 / 252)*F1028</f>
        <v>4926.1830359241139</v>
      </c>
      <c r="P1029" s="17">
        <f t="shared" ref="P1029:P1031" ca="1" si="225">P1028+O1029-IF(Q1029=1,P1028,0)</f>
        <v>97691.952277176882</v>
      </c>
      <c r="Q1029" s="16">
        <f t="shared" si="213"/>
        <v>0</v>
      </c>
      <c r="R1029" s="17">
        <f t="shared" ref="R1029:R1031" si="226">IF(Q1029=1,P1028,0)</f>
        <v>0</v>
      </c>
      <c r="S1029" s="19">
        <f t="shared" si="215"/>
        <v>0</v>
      </c>
      <c r="T1029" s="20">
        <f ca="1">IF(AND(S1029=1,F1028&gt;D1028),[1]Assumptions!$B$19*(F1028-D1028),0)</f>
        <v>0</v>
      </c>
      <c r="U1029" s="21">
        <f ca="1">OFFSET(Assumptions!$B$6,U$1-1,0)*$E1029</f>
        <v>12437768.622786187</v>
      </c>
      <c r="V1029" s="21">
        <f ca="1">OFFSET(Assumptions!$B$6,V$1-1,0)*$E1029</f>
        <v>15547210.778482733</v>
      </c>
      <c r="W1029" s="21">
        <f ca="1">OFFSET(Assumptions!$B$6,W$1-1,0)*$E1029</f>
        <v>7773605.3892413666</v>
      </c>
      <c r="X1029" s="21">
        <f ca="1">OFFSET(Assumptions!$B$6,X$1-1,0)*$E1029</f>
        <v>0</v>
      </c>
      <c r="Y1029" s="21">
        <f ca="1">OFFSET(Assumptions!$B$6,Y$1-1,0)*$E1029</f>
        <v>0</v>
      </c>
      <c r="Z1029" s="21">
        <f ca="1">OFFSET(Assumptions!$B$6,Z$1-1,0)*$E1029</f>
        <v>31094421.556965467</v>
      </c>
      <c r="AA1029" s="21">
        <f ca="1">OFFSET(Assumptions!$B$6,AA$1-1,0)*$E1029</f>
        <v>31094421.556965467</v>
      </c>
      <c r="AB1029" s="21">
        <f ca="1">OFFSET(Assumptions!$B$6,AB$1-1,0)*$E1029</f>
        <v>57524679.880386107</v>
      </c>
      <c r="AC1029" s="24">
        <f t="shared" si="218"/>
        <v>0</v>
      </c>
      <c r="AD1029" s="24">
        <f t="shared" si="222"/>
        <v>0</v>
      </c>
      <c r="AE1029" s="24">
        <f t="shared" si="222"/>
        <v>0</v>
      </c>
      <c r="AF1029" s="24">
        <f t="shared" si="222"/>
        <v>0</v>
      </c>
      <c r="AG1029" s="24">
        <f t="shared" si="221"/>
        <v>0</v>
      </c>
      <c r="AH1029" s="24">
        <f t="shared" si="221"/>
        <v>0</v>
      </c>
      <c r="AI1029" s="24">
        <f t="shared" si="221"/>
        <v>0</v>
      </c>
      <c r="AJ1029" s="24">
        <f t="shared" ref="AJ1029:AJ1031" si="227">-SUM(AC1029:AI1029)</f>
        <v>0</v>
      </c>
      <c r="AK1029" s="26">
        <f t="shared" ca="1" si="217"/>
        <v>1.2866151279682381E-3</v>
      </c>
      <c r="AL1029" s="34">
        <f t="shared" ca="1" si="219"/>
        <v>0.55374415832549451</v>
      </c>
    </row>
    <row r="1030" spans="1:38" x14ac:dyDescent="0.25">
      <c r="A1030" s="4">
        <f t="shared" si="208"/>
        <v>3</v>
      </c>
      <c r="B1030" s="4">
        <f t="shared" si="223"/>
        <v>2016</v>
      </c>
      <c r="C1030" s="9">
        <v>42459</v>
      </c>
      <c r="D1030" s="12">
        <f ca="1">(1+Returns!E1030)*D1029</f>
        <v>149233680.25591481</v>
      </c>
      <c r="E1030" s="12">
        <f t="shared" ca="1" si="210"/>
        <v>155573023.88374907</v>
      </c>
      <c r="F1030" s="12">
        <f t="shared" ca="1" si="224"/>
        <v>155470399.41033435</v>
      </c>
      <c r="G1030" s="14">
        <f ca="1">G1029*(1+Returns!G1030)+AC1030</f>
        <v>14073692.353648331</v>
      </c>
      <c r="H1030" s="14">
        <f ca="1">H1029*(1+Returns!H1030)+AD1030</f>
        <v>15392679.844841439</v>
      </c>
      <c r="I1030" s="14">
        <f ca="1">I1029*(1+Returns!I1030)+AE1030</f>
        <v>7700276.50732549</v>
      </c>
      <c r="J1030" s="14">
        <f ca="1">J1029*(1+Returns!J1030)+AF1030</f>
        <v>0</v>
      </c>
      <c r="K1030" s="14">
        <f ca="1">K1029*(1+Returns!K1030)+AG1030</f>
        <v>0</v>
      </c>
      <c r="L1030" s="14">
        <f ca="1">L1029*(1+Returns!L1030)+AH1030</f>
        <v>30783780.213804975</v>
      </c>
      <c r="M1030" s="14">
        <f ca="1">M1029*(1+Returns!M1030)+AI1030</f>
        <v>30791668.769058377</v>
      </c>
      <c r="N1030" s="14">
        <f ca="1">N1029*(1+Returns!N1030)+AJ1030-R1030-T1030</f>
        <v>56830926.195070446</v>
      </c>
      <c r="O1030" s="17">
        <f ca="1">(Assumptions!$B$16 / 252)*F1029</f>
        <v>4932.5211375412737</v>
      </c>
      <c r="P1030" s="17">
        <f t="shared" ca="1" si="225"/>
        <v>102624.47341471816</v>
      </c>
      <c r="Q1030" s="16">
        <f t="shared" si="213"/>
        <v>0</v>
      </c>
      <c r="R1030" s="17">
        <f t="shared" si="226"/>
        <v>0</v>
      </c>
      <c r="S1030" s="19">
        <f t="shared" si="215"/>
        <v>0</v>
      </c>
      <c r="T1030" s="20">
        <f ca="1">IF(AND(S1030=1,F1029&gt;D1029),[1]Assumptions!$B$19*(F1029-D1029),0)</f>
        <v>0</v>
      </c>
      <c r="U1030" s="21">
        <f ca="1">OFFSET(Assumptions!$B$6,U$1-1,0)*$E1030</f>
        <v>12445841.910699926</v>
      </c>
      <c r="V1030" s="21">
        <f ca="1">OFFSET(Assumptions!$B$6,V$1-1,0)*$E1030</f>
        <v>15557302.388374908</v>
      </c>
      <c r="W1030" s="21">
        <f ca="1">OFFSET(Assumptions!$B$6,W$1-1,0)*$E1030</f>
        <v>7778651.1941874539</v>
      </c>
      <c r="X1030" s="21">
        <f ca="1">OFFSET(Assumptions!$B$6,X$1-1,0)*$E1030</f>
        <v>0</v>
      </c>
      <c r="Y1030" s="21">
        <f ca="1">OFFSET(Assumptions!$B$6,Y$1-1,0)*$E1030</f>
        <v>0</v>
      </c>
      <c r="Z1030" s="21">
        <f ca="1">OFFSET(Assumptions!$B$6,Z$1-1,0)*$E1030</f>
        <v>31114604.776749816</v>
      </c>
      <c r="AA1030" s="21">
        <f ca="1">OFFSET(Assumptions!$B$6,AA$1-1,0)*$E1030</f>
        <v>31114604.776749816</v>
      </c>
      <c r="AB1030" s="21">
        <f ca="1">OFFSET(Assumptions!$B$6,AB$1-1,0)*$E1030</f>
        <v>57562018.836987153</v>
      </c>
      <c r="AC1030" s="24">
        <f t="shared" si="218"/>
        <v>0</v>
      </c>
      <c r="AD1030" s="24">
        <f t="shared" si="222"/>
        <v>0</v>
      </c>
      <c r="AE1030" s="24">
        <f t="shared" si="222"/>
        <v>0</v>
      </c>
      <c r="AF1030" s="24">
        <f t="shared" si="222"/>
        <v>0</v>
      </c>
      <c r="AG1030" s="24">
        <f t="shared" si="221"/>
        <v>0</v>
      </c>
      <c r="AH1030" s="24">
        <f t="shared" si="221"/>
        <v>0</v>
      </c>
      <c r="AI1030" s="24">
        <f t="shared" si="221"/>
        <v>0</v>
      </c>
      <c r="AJ1030" s="24">
        <f t="shared" si="227"/>
        <v>0</v>
      </c>
      <c r="AK1030" s="26">
        <f t="shared" ca="1" si="217"/>
        <v>6.1775664461816149E-4</v>
      </c>
      <c r="AL1030" s="34">
        <f t="shared" ref="AL1030:AL1031" ca="1" si="228">(1+AK1030)*(1+AL1029)-1</f>
        <v>0.55470399410333671</v>
      </c>
    </row>
    <row r="1031" spans="1:38" x14ac:dyDescent="0.25">
      <c r="A1031" s="4">
        <f t="shared" si="208"/>
        <v>3</v>
      </c>
      <c r="B1031" s="4">
        <f t="shared" si="223"/>
        <v>2016</v>
      </c>
      <c r="C1031" s="9">
        <v>42460</v>
      </c>
      <c r="D1031" s="12">
        <f ca="1">(1+Returns!E1031)*D1030</f>
        <v>149311969.73691386</v>
      </c>
      <c r="E1031" s="12">
        <f t="shared" ca="1" si="210"/>
        <v>155625012.96496278</v>
      </c>
      <c r="F1031" s="12">
        <f t="shared" ca="1" si="224"/>
        <v>155517452.92331281</v>
      </c>
      <c r="G1031" s="14">
        <f ca="1">G1030*(1+Returns!G1031)+AC1031</f>
        <v>14048990.072456561</v>
      </c>
      <c r="H1031" s="14">
        <f ca="1">H1030*(1+Returns!H1031)+AD1031</f>
        <v>15401132.149906481</v>
      </c>
      <c r="I1031" s="14">
        <f ca="1">I1030*(1+Returns!I1031)+AE1031</f>
        <v>7704692.3409684831</v>
      </c>
      <c r="J1031" s="14">
        <f ca="1">J1030*(1+Returns!J1031)+AF1031</f>
        <v>0</v>
      </c>
      <c r="K1031" s="14">
        <f ca="1">K1030*(1+Returns!K1031)+AG1031</f>
        <v>0</v>
      </c>
      <c r="L1031" s="14">
        <f ca="1">L1030*(1+Returns!L1031)+AH1031</f>
        <v>30800608.738525774</v>
      </c>
      <c r="M1031" s="14">
        <f ca="1">M1030*(1+Returns!M1031)+AI1031</f>
        <v>30808877.33274937</v>
      </c>
      <c r="N1031" s="14">
        <f ca="1">N1030*(1+Returns!N1031)+AJ1031-R1031-T1031</f>
        <v>56860712.330356121</v>
      </c>
      <c r="O1031" s="17">
        <f ca="1">(Assumptions!$B$16 / 252)*F1030</f>
        <v>4935.5682352487092</v>
      </c>
      <c r="P1031" s="17">
        <f t="shared" ca="1" si="225"/>
        <v>107560.04164996686</v>
      </c>
      <c r="Q1031" s="16">
        <f t="shared" si="213"/>
        <v>0</v>
      </c>
      <c r="R1031" s="17">
        <f t="shared" si="226"/>
        <v>0</v>
      </c>
      <c r="S1031" s="19">
        <f t="shared" si="215"/>
        <v>0</v>
      </c>
      <c r="T1031" s="20">
        <f ca="1">IF(AND(S1031=1,F1030&gt;D1030),[1]Assumptions!$B$19*(F1030-D1030),0)</f>
        <v>0</v>
      </c>
      <c r="U1031" s="21">
        <f ca="1">OFFSET(Assumptions!$B$6,U$1-1,0)*$E1031</f>
        <v>12450001.037197022</v>
      </c>
      <c r="V1031" s="21">
        <f ca="1">OFFSET(Assumptions!$B$6,V$1-1,0)*$E1031</f>
        <v>15562501.29649628</v>
      </c>
      <c r="W1031" s="21">
        <f ca="1">OFFSET(Assumptions!$B$6,W$1-1,0)*$E1031</f>
        <v>7781250.6482481398</v>
      </c>
      <c r="X1031" s="21">
        <f ca="1">OFFSET(Assumptions!$B$6,X$1-1,0)*$E1031</f>
        <v>0</v>
      </c>
      <c r="Y1031" s="21">
        <f ca="1">OFFSET(Assumptions!$B$6,Y$1-1,0)*$E1031</f>
        <v>0</v>
      </c>
      <c r="Z1031" s="21">
        <f ca="1">OFFSET(Assumptions!$B$6,Z$1-1,0)*$E1031</f>
        <v>31125002.592992559</v>
      </c>
      <c r="AA1031" s="21">
        <f ca="1">OFFSET(Assumptions!$B$6,AA$1-1,0)*$E1031</f>
        <v>31125002.592992559</v>
      </c>
      <c r="AB1031" s="21">
        <f ca="1">OFFSET(Assumptions!$B$6,AB$1-1,0)*$E1031</f>
        <v>57581254.797036231</v>
      </c>
      <c r="AC1031" s="24">
        <f t="shared" si="218"/>
        <v>0</v>
      </c>
      <c r="AD1031" s="24">
        <f t="shared" si="222"/>
        <v>0</v>
      </c>
      <c r="AE1031" s="24">
        <f t="shared" si="222"/>
        <v>0</v>
      </c>
      <c r="AF1031" s="24">
        <f t="shared" si="222"/>
        <v>0</v>
      </c>
      <c r="AG1031" s="24">
        <f t="shared" si="221"/>
        <v>0</v>
      </c>
      <c r="AH1031" s="24">
        <f t="shared" si="221"/>
        <v>0</v>
      </c>
      <c r="AI1031" s="24">
        <f t="shared" si="221"/>
        <v>0</v>
      </c>
      <c r="AJ1031" s="24">
        <f t="shared" si="227"/>
        <v>0</v>
      </c>
      <c r="AK1031" s="26">
        <f t="shared" ca="1" si="217"/>
        <v>3.0265255094819032E-4</v>
      </c>
      <c r="AL1031" s="34">
        <f t="shared" ca="1" si="228"/>
        <v>0.55517452923312138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Assumptions</vt:lpstr>
      <vt:lpstr>Results</vt:lpstr>
      <vt:lpstr>Returns</vt:lpstr>
      <vt:lpstr>BuyAndHold</vt:lpstr>
      <vt:lpstr>MonthlyRebalance</vt:lpstr>
      <vt:lpstr>AnchorCapital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Mattos</dc:creator>
  <cp:lastModifiedBy>Pedro Mattos</cp:lastModifiedBy>
  <dcterms:created xsi:type="dcterms:W3CDTF">2016-08-01T12:26:47Z</dcterms:created>
  <dcterms:modified xsi:type="dcterms:W3CDTF">2016-08-01T14:15:38Z</dcterms:modified>
</cp:coreProperties>
</file>